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ivotTables/pivotTable5.xml" ContentType="application/vnd.openxmlformats-officedocument.spreadsheetml.pivotTable+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10.xml" ContentType="application/vnd.ms-excel.threadedcomments+xml"/>
  <Override PartName="/xl/comments12.xml" ContentType="application/vnd.openxmlformats-officedocument.spreadsheetml.comments+xml"/>
  <Override PartName="/xl/comments13.xml" ContentType="application/vnd.openxmlformats-officedocument.spreadsheetml.comments+xml"/>
  <Override PartName="/xl/threadedComments/threadedComment11.xml" ContentType="application/vnd.ms-excel.threadedcomments+xml"/>
  <Override PartName="/xl/pivotTables/pivotTable6.xml" ContentType="application/vnd.openxmlformats-officedocument.spreadsheetml.pivotTable+xml"/>
  <Override PartName="/xl/comments14.xml" ContentType="application/vnd.openxmlformats-officedocument.spreadsheetml.comments+xml"/>
  <Override PartName="/xl/comments1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cantec3403.sharepoint.com/sites/CantecCrew/Shared Documents/Cantec/Operations/Job Coordination/Monthly Inspections/"/>
    </mc:Choice>
  </mc:AlternateContent>
  <xr:revisionPtr revIDLastSave="3201" documentId="13_ncr:1_{978270EF-71E6-4802-86C9-5361C05EE1F3}" xr6:coauthVersionLast="47" xr6:coauthVersionMax="47" xr10:uidLastSave="{CC14E593-6561-428A-831E-EE2E96385ACC}"/>
  <bookViews>
    <workbookView xWindow="-28920" yWindow="45" windowWidth="29040" windowHeight="15720" tabRatio="858" firstSheet="3" activeTab="3" xr2:uid="{00000000-000D-0000-FFFF-FFFF00000000}"/>
  </bookViews>
  <sheets>
    <sheet name="Original" sheetId="1" state="hidden" r:id="rId1"/>
    <sheet name="MBT - summary" sheetId="8" state="hidden" r:id="rId2"/>
    <sheet name="Monthly- key by address" sheetId="5" state="hidden" r:id="rId3"/>
    <sheet name="Jan 2026 - Dec 2026" sheetId="49" r:id="rId4"/>
    <sheet name="Jan 2024-Dec 2024" sheetId="27" state="hidden" r:id="rId5"/>
    <sheet name="Detail1" sheetId="36" state="hidden" r:id="rId6"/>
    <sheet name="Detail3" sheetId="48" state="hidden" r:id="rId7"/>
    <sheet name="Annual Charts" sheetId="34" state="hidden" r:id="rId8"/>
    <sheet name="2026 Completion Chart" sheetId="52" r:id="rId9"/>
    <sheet name="X-Keys" sheetId="53" r:id="rId10"/>
    <sheet name="2026 Revenue Report" sheetId="51" r:id="rId11"/>
    <sheet name="Jan 2025 - Dec 2025" sheetId="30" r:id="rId12"/>
    <sheet name="2025 Completion Chart" sheetId="32" r:id="rId13"/>
    <sheet name="2025 Revenue Report" sheetId="50" r:id="rId14"/>
    <sheet name="Monthlies - 2025 Finish times" sheetId="31" r:id="rId15"/>
    <sheet name="Monthlies - 2024 Finish times" sheetId="28" state="hidden" r:id="rId16"/>
    <sheet name="Jan 2023-Dec 2023" sheetId="25" state="hidden" r:id="rId17"/>
    <sheet name="KEY &amp; route order - summary" sheetId="7" state="hidden" r:id="rId18"/>
    <sheet name="Nov 2021-Dec 2022" sheetId="23" state="hidden" r:id="rId19"/>
    <sheet name="Nov 2020-Oct 2021" sheetId="22" state="hidden" r:id="rId20"/>
    <sheet name="Nov 2019-Oct 2020" sheetId="15" state="hidden" r:id="rId21"/>
    <sheet name="Nov 2012-Oct 2017-don't use(tw)" sheetId="3" state="hidden" r:id="rId22"/>
    <sheet name="2020 SORTED FOR AO BILLING" sheetId="21" state="hidden" r:id="rId23"/>
    <sheet name="2019&amp;2020 BILLINGQUESTIONS - AO" sheetId="16" state="hidden" r:id="rId24"/>
    <sheet name="EXTRA KEY LIST" sheetId="17" state="hidden" r:id="rId25"/>
    <sheet name="Annual month summary" sheetId="12" state="hidden" r:id="rId26"/>
    <sheet name="November 2011-October 2012" sheetId="2" state="hidden" r:id="rId27"/>
    <sheet name="ULC SITES- MBT SUMMARY " sheetId="13" r:id="rId28"/>
    <sheet name="COLLIERS SITES" sheetId="6" state="hidden" r:id="rId29"/>
    <sheet name="for mapping" sheetId="24" r:id="rId30"/>
  </sheets>
  <externalReferences>
    <externalReference r:id="rId31"/>
  </externalReferences>
  <definedNames>
    <definedName name="_xlnm._FilterDatabase" localSheetId="28" hidden="1">'COLLIERS SITES'!$A$2:$F$18</definedName>
    <definedName name="_xlnm._FilterDatabase" localSheetId="29" hidden="1">'for mapping'!$A$1:$V$183</definedName>
    <definedName name="_xlnm._FilterDatabase" localSheetId="16" hidden="1">'Jan 2023-Dec 2023'!$A$1:$W$515</definedName>
    <definedName name="_xlnm._FilterDatabase" localSheetId="4" hidden="1">'Jan 2024-Dec 2024'!$A$1:$V$568</definedName>
    <definedName name="_xlnm._FilterDatabase" localSheetId="11" hidden="1">'Jan 2025 - Dec 2025'!$A$1:$W$646</definedName>
    <definedName name="_xlnm._FilterDatabase" localSheetId="3" hidden="1">'Jan 2026 - Dec 2026'!$A$1:$W$672</definedName>
    <definedName name="_xlnm._FilterDatabase" localSheetId="2" hidden="1">'Monthly- key by address'!$A$1:$I$127</definedName>
    <definedName name="_xlnm._FilterDatabase" localSheetId="21" hidden="1">'Nov 2012-Oct 2017-don''t use(tw)'!$A$1:$BQ$176</definedName>
    <definedName name="_xlnm._FilterDatabase" localSheetId="20" hidden="1">'Nov 2019-Oct 2020'!$A$1:$DA$227</definedName>
    <definedName name="_xlnm._FilterDatabase" localSheetId="19" hidden="1">'Nov 2020-Oct 2021'!$A$1:$U$184</definedName>
    <definedName name="_xlnm._FilterDatabase" localSheetId="18" hidden="1">'Nov 2021-Dec 2022'!$A$1:$W$194</definedName>
    <definedName name="_xlnm._FilterDatabase" localSheetId="26" hidden="1">'November 2011-October 2012'!$A$2:$P$120</definedName>
    <definedName name="_xlnm._FilterDatabase" localSheetId="0" hidden="1">Original!$A$2:$P$118</definedName>
    <definedName name="_xlnm.Print_Area" localSheetId="23">'2019&amp;2020 BILLINGQUESTIONS - AO'!$A$1:$E$124</definedName>
    <definedName name="_xlnm.Print_Area" localSheetId="25">'Annual month summary'!$A$4:$E$123</definedName>
    <definedName name="_xlnm.Print_Area" localSheetId="28">'COLLIERS SITES'!$A$1:$G$18</definedName>
    <definedName name="_xlnm.Print_Area" localSheetId="29">'for mapping'!$A$1:$V$183</definedName>
    <definedName name="_xlnm.Print_Area" localSheetId="11">'Jan 2025 - Dec 2025'!$A$1:$AB$647</definedName>
    <definedName name="_xlnm.Print_Area" localSheetId="3">'Jan 2026 - Dec 2026'!$A$1:$W$672</definedName>
    <definedName name="_xlnm.Print_Area" localSheetId="2">'Monthly- key by address'!$A$1:$I$129</definedName>
    <definedName name="_xlnm.Print_Area" localSheetId="21">'Nov 2012-Oct 2017-don''t use(tw)'!$A$1:$BE$100</definedName>
    <definedName name="_xlnm.Print_Area" localSheetId="20">'Nov 2019-Oct 2020'!$A$1:$CO$198</definedName>
    <definedName name="_xlnm.Print_Area" localSheetId="19">'Nov 2020-Oct 2021'!$A$1:$U$184</definedName>
    <definedName name="_xlnm.Print_Area" localSheetId="18">'Nov 2021-Dec 2022'!$A$1:$W$194</definedName>
    <definedName name="_xlnm.Print_Area" localSheetId="26">'November 2011-October 2012'!$A$1:$P$120</definedName>
    <definedName name="_xlnm.Print_Area" localSheetId="0">Original!$A$1:$P$110</definedName>
    <definedName name="_xlnm.Print_Titles" localSheetId="22">'2020 SORTED FOR AO BILLING'!$1:$1</definedName>
    <definedName name="_xlnm.Print_Titles" localSheetId="25">'Annual month summary'!$4:$4</definedName>
    <definedName name="_xlnm.Print_Titles" localSheetId="29">'for mapping'!$1:$1</definedName>
    <definedName name="_xlnm.Print_Titles" localSheetId="16">'Jan 2023-Dec 2023'!$1:$1</definedName>
    <definedName name="_xlnm.Print_Titles" localSheetId="4">'Jan 2024-Dec 2024'!$1:$1</definedName>
    <definedName name="_xlnm.Print_Titles" localSheetId="11">'Jan 2025 - Dec 2025'!$1:$1</definedName>
    <definedName name="_xlnm.Print_Titles" localSheetId="3">'Jan 2026 - Dec 2026'!$1:$1</definedName>
    <definedName name="_xlnm.Print_Titles" localSheetId="21">'Nov 2012-Oct 2017-don''t use(tw)'!$1:$1</definedName>
    <definedName name="_xlnm.Print_Titles" localSheetId="20">'Nov 2019-Oct 2020'!$1:$1</definedName>
    <definedName name="_xlnm.Print_Titles" localSheetId="19">'Nov 2020-Oct 2021'!$1:$1</definedName>
    <definedName name="_xlnm.Print_Titles" localSheetId="18">'Nov 2021-Dec 2022'!$1:$1</definedName>
    <definedName name="_xlnm.Print_Titles" localSheetId="26">'November 2011-October 2012'!$1:$2</definedName>
    <definedName name="_xlnm.Print_Titles" localSheetId="0">Original!$1:$2</definedName>
  </definedNames>
  <calcPr calcId="191028"/>
  <pivotCaches>
    <pivotCache cacheId="0" r:id="rId32"/>
    <pivotCache cacheId="1" r:id="rId33"/>
    <pivotCache cacheId="2" r:id="rId34"/>
    <pivotCache cacheId="3" r:id="rId3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0" i="52" l="1"/>
  <c r="E182" i="49"/>
  <c r="Q31" i="52" l="1"/>
  <c r="N34" i="52"/>
  <c r="N30" i="52"/>
  <c r="E23" i="52" l="1"/>
  <c r="E27" i="51" l="1"/>
  <c r="K30" i="52"/>
  <c r="K31" i="52"/>
  <c r="E428" i="49" l="1"/>
  <c r="I27" i="51" s="1"/>
  <c r="E28" i="52" l="1"/>
  <c r="C28" i="52"/>
  <c r="F27" i="51" s="1"/>
  <c r="H27" i="51" s="1"/>
  <c r="J27" i="51" s="1"/>
  <c r="K27" i="51" s="1"/>
  <c r="AQ34" i="52" l="1"/>
  <c r="H30" i="52" l="1"/>
  <c r="AQ33" i="52"/>
  <c r="AQ32" i="52"/>
  <c r="AQ31" i="52"/>
  <c r="C27" i="52" l="1"/>
  <c r="F26" i="51" s="1"/>
  <c r="H26" i="51" s="1"/>
  <c r="I26" i="51"/>
  <c r="E26" i="51"/>
  <c r="I25" i="51"/>
  <c r="E25" i="51"/>
  <c r="I24" i="51"/>
  <c r="E24" i="51"/>
  <c r="I23" i="51"/>
  <c r="E23" i="51"/>
  <c r="I22" i="51"/>
  <c r="E22" i="51"/>
  <c r="I21" i="51"/>
  <c r="E21" i="51"/>
  <c r="I20" i="51"/>
  <c r="E20" i="51"/>
  <c r="I19" i="51"/>
  <c r="E19" i="51"/>
  <c r="I18" i="51"/>
  <c r="E18" i="51"/>
  <c r="I17" i="51"/>
  <c r="E17" i="51"/>
  <c r="I16" i="51"/>
  <c r="E16" i="51"/>
  <c r="I15" i="51"/>
  <c r="E15" i="51"/>
  <c r="I14" i="51"/>
  <c r="E14" i="51"/>
  <c r="I13" i="51"/>
  <c r="E13" i="51"/>
  <c r="I12" i="51"/>
  <c r="E12" i="51"/>
  <c r="I11" i="51"/>
  <c r="E11" i="51"/>
  <c r="I10" i="51"/>
  <c r="E10" i="51"/>
  <c r="I9" i="51"/>
  <c r="E9" i="51"/>
  <c r="I8" i="51"/>
  <c r="E8" i="51"/>
  <c r="I7" i="51"/>
  <c r="E7" i="51"/>
  <c r="I6" i="51"/>
  <c r="E6" i="51"/>
  <c r="I5" i="51"/>
  <c r="E5" i="51"/>
  <c r="I4" i="51"/>
  <c r="E4" i="51"/>
  <c r="B28" i="52"/>
  <c r="B27" i="52"/>
  <c r="B26" i="52"/>
  <c r="B25" i="52"/>
  <c r="B24" i="52"/>
  <c r="B23" i="52"/>
  <c r="B22" i="52"/>
  <c r="B21" i="52"/>
  <c r="B20" i="52"/>
  <c r="B19" i="52"/>
  <c r="B18" i="52"/>
  <c r="B17" i="52"/>
  <c r="B16" i="52"/>
  <c r="B15" i="52"/>
  <c r="B14" i="52"/>
  <c r="B13" i="52"/>
  <c r="B12" i="52"/>
  <c r="B11" i="52"/>
  <c r="B10" i="52"/>
  <c r="B9" i="52"/>
  <c r="B8" i="52"/>
  <c r="B7" i="52"/>
  <c r="B6" i="52"/>
  <c r="B5" i="52"/>
  <c r="AQ30" i="52"/>
  <c r="E27" i="52"/>
  <c r="E26" i="52"/>
  <c r="C26" i="52"/>
  <c r="F25" i="51" s="1"/>
  <c r="H25" i="51" s="1"/>
  <c r="E25" i="52"/>
  <c r="C25" i="52"/>
  <c r="F24" i="51" s="1"/>
  <c r="H24" i="51" s="1"/>
  <c r="E24" i="52"/>
  <c r="C24" i="52"/>
  <c r="F23" i="51" s="1"/>
  <c r="H23" i="51" s="1"/>
  <c r="C23" i="52"/>
  <c r="F22" i="51" s="1"/>
  <c r="H22" i="51" s="1"/>
  <c r="E22" i="52"/>
  <c r="C22" i="52"/>
  <c r="F21" i="51" s="1"/>
  <c r="H21" i="51" s="1"/>
  <c r="E21" i="52"/>
  <c r="C21" i="52"/>
  <c r="F20" i="51" s="1"/>
  <c r="H20" i="51" s="1"/>
  <c r="E20" i="52"/>
  <c r="C20" i="52"/>
  <c r="F19" i="51" s="1"/>
  <c r="H19" i="51" s="1"/>
  <c r="E19" i="52"/>
  <c r="C19" i="52"/>
  <c r="F18" i="51" s="1"/>
  <c r="H18" i="51" s="1"/>
  <c r="E18" i="52"/>
  <c r="C18" i="52"/>
  <c r="F17" i="51" s="1"/>
  <c r="H17" i="51" s="1"/>
  <c r="E17" i="52"/>
  <c r="C17" i="52"/>
  <c r="F16" i="51" s="1"/>
  <c r="H16" i="51" s="1"/>
  <c r="E16" i="52"/>
  <c r="C16" i="52"/>
  <c r="F15" i="51" s="1"/>
  <c r="H15" i="51" s="1"/>
  <c r="E15" i="52"/>
  <c r="C15" i="52"/>
  <c r="F14" i="51" s="1"/>
  <c r="H14" i="51" s="1"/>
  <c r="E14" i="52"/>
  <c r="C14" i="52"/>
  <c r="F13" i="51" s="1"/>
  <c r="H13" i="51" s="1"/>
  <c r="E13" i="52"/>
  <c r="C13" i="52"/>
  <c r="F12" i="51" s="1"/>
  <c r="H12" i="51" s="1"/>
  <c r="E12" i="52"/>
  <c r="C12" i="52"/>
  <c r="F11" i="51" s="1"/>
  <c r="H11" i="51" s="1"/>
  <c r="E11" i="52"/>
  <c r="C11" i="52"/>
  <c r="F10" i="51" s="1"/>
  <c r="H10" i="51" s="1"/>
  <c r="E10" i="52"/>
  <c r="C10" i="52"/>
  <c r="F9" i="51" s="1"/>
  <c r="H9" i="51" s="1"/>
  <c r="E9" i="52"/>
  <c r="C9" i="52"/>
  <c r="F8" i="51" s="1"/>
  <c r="H8" i="51" s="1"/>
  <c r="E8" i="52"/>
  <c r="C8" i="52"/>
  <c r="F7" i="51" s="1"/>
  <c r="H7" i="51" s="1"/>
  <c r="E7" i="52"/>
  <c r="C7" i="52"/>
  <c r="F6" i="51" s="1"/>
  <c r="H6" i="51" s="1"/>
  <c r="E6" i="52"/>
  <c r="C6" i="52"/>
  <c r="F5" i="51" s="1"/>
  <c r="H5" i="51" s="1"/>
  <c r="E5" i="52"/>
  <c r="C5" i="52"/>
  <c r="F4" i="51" s="1"/>
  <c r="H4" i="51" s="1"/>
  <c r="P7" i="51"/>
  <c r="P6" i="51"/>
  <c r="P5" i="51"/>
  <c r="P4" i="51"/>
  <c r="AS31" i="32"/>
  <c r="AS30" i="32"/>
  <c r="AP31" i="32"/>
  <c r="AP30" i="32"/>
  <c r="AQ30" i="32" s="1"/>
  <c r="AQ31" i="32"/>
  <c r="F28" i="32"/>
  <c r="B28" i="32"/>
  <c r="E28" i="32" s="1"/>
  <c r="B27" i="32"/>
  <c r="E27" i="32" s="1"/>
  <c r="B26" i="32"/>
  <c r="E26" i="32" s="1"/>
  <c r="B25" i="32"/>
  <c r="B23" i="32"/>
  <c r="E23" i="32" s="1"/>
  <c r="E26" i="50"/>
  <c r="I26" i="50"/>
  <c r="E25" i="50"/>
  <c r="E24" i="50"/>
  <c r="E23" i="50"/>
  <c r="E22" i="50"/>
  <c r="E21" i="50"/>
  <c r="E20" i="50"/>
  <c r="E19" i="50"/>
  <c r="E18" i="50"/>
  <c r="E17" i="50"/>
  <c r="E16" i="50"/>
  <c r="E15" i="50"/>
  <c r="E14" i="50"/>
  <c r="E13" i="50"/>
  <c r="E12" i="50"/>
  <c r="E11" i="50"/>
  <c r="E10" i="50"/>
  <c r="E9" i="50"/>
  <c r="E8" i="50"/>
  <c r="E7" i="50"/>
  <c r="E6" i="50"/>
  <c r="E5" i="50"/>
  <c r="E4" i="50"/>
  <c r="B5" i="32"/>
  <c r="E5" i="32" s="1"/>
  <c r="I4" i="50"/>
  <c r="P4" i="50"/>
  <c r="I5" i="50"/>
  <c r="P5" i="50"/>
  <c r="I6" i="50"/>
  <c r="P6" i="50"/>
  <c r="I7" i="50"/>
  <c r="P7" i="50"/>
  <c r="I8" i="50"/>
  <c r="I9" i="50"/>
  <c r="I10" i="50"/>
  <c r="I11" i="50"/>
  <c r="I12" i="50"/>
  <c r="I13" i="50"/>
  <c r="I14" i="50"/>
  <c r="I15" i="50"/>
  <c r="I16" i="50"/>
  <c r="I17" i="50"/>
  <c r="I18" i="50"/>
  <c r="I19" i="50"/>
  <c r="I20" i="50"/>
  <c r="I21" i="50"/>
  <c r="I22" i="50"/>
  <c r="I23" i="50"/>
  <c r="I24" i="50"/>
  <c r="I25" i="50"/>
  <c r="H29" i="51" l="1"/>
  <c r="H32" i="51" s="1"/>
  <c r="E29" i="51"/>
  <c r="I29" i="51"/>
  <c r="B29" i="52"/>
  <c r="E35" i="51" s="1"/>
  <c r="J22" i="51"/>
  <c r="K22" i="51" s="1"/>
  <c r="J6" i="51"/>
  <c r="K6" i="51" s="1"/>
  <c r="J14" i="51"/>
  <c r="K14" i="51" s="1"/>
  <c r="J11" i="51"/>
  <c r="K11" i="51" s="1"/>
  <c r="J19" i="51"/>
  <c r="K19" i="51" s="1"/>
  <c r="J8" i="51"/>
  <c r="K8" i="51" s="1"/>
  <c r="J5" i="51"/>
  <c r="K5" i="51" s="1"/>
  <c r="J7" i="51"/>
  <c r="K7" i="51" s="1"/>
  <c r="E29" i="52"/>
  <c r="E34" i="51" s="1"/>
  <c r="J9" i="51"/>
  <c r="K9" i="51" s="1"/>
  <c r="J17" i="51"/>
  <c r="K17" i="51" s="1"/>
  <c r="J25" i="51"/>
  <c r="K25" i="51" s="1"/>
  <c r="J4" i="51"/>
  <c r="K4" i="51" s="1"/>
  <c r="J12" i="51"/>
  <c r="K12" i="51" s="1"/>
  <c r="J20" i="51"/>
  <c r="K20" i="51" s="1"/>
  <c r="J15" i="51"/>
  <c r="K15" i="51" s="1"/>
  <c r="J23" i="51"/>
  <c r="K23" i="51" s="1"/>
  <c r="J10" i="51"/>
  <c r="K10" i="51" s="1"/>
  <c r="J18" i="51"/>
  <c r="K18" i="51" s="1"/>
  <c r="J26" i="51"/>
  <c r="K26" i="51" s="1"/>
  <c r="J13" i="51"/>
  <c r="K13" i="51" s="1"/>
  <c r="J21" i="51"/>
  <c r="K21" i="51" s="1"/>
  <c r="J16" i="51"/>
  <c r="K16" i="51" s="1"/>
  <c r="J24" i="51"/>
  <c r="K24" i="51" s="1"/>
  <c r="E29" i="50"/>
  <c r="I29" i="50"/>
  <c r="E36" i="51" l="1"/>
  <c r="K29" i="51"/>
  <c r="P8" i="51"/>
  <c r="I32" i="51"/>
  <c r="J29" i="51"/>
  <c r="J32" i="51" s="1"/>
  <c r="I32" i="50"/>
  <c r="P8" i="50"/>
  <c r="F5" i="32"/>
  <c r="E37" i="51" l="1"/>
  <c r="I35" i="51" s="1"/>
  <c r="J35" i="51" s="1"/>
  <c r="K35" i="51" s="1"/>
  <c r="AM31" i="32"/>
  <c r="AM30" i="32"/>
  <c r="C20" i="32" l="1"/>
  <c r="F19" i="50" s="1"/>
  <c r="H19" i="50" s="1"/>
  <c r="J19" i="50" s="1"/>
  <c r="K19" i="50" s="1"/>
  <c r="C27" i="31" l="1"/>
  <c r="F26" i="50"/>
  <c r="H26" i="50" s="1"/>
  <c r="J26" i="50" s="1"/>
  <c r="K26" i="50" s="1"/>
  <c r="F27" i="32"/>
  <c r="F26" i="32"/>
  <c r="F25" i="32"/>
  <c r="E25" i="32" s="1"/>
  <c r="AJ31" i="32"/>
  <c r="AJ30" i="32"/>
  <c r="R31" i="32" l="1"/>
  <c r="AG31" i="32"/>
  <c r="AD31" i="32"/>
  <c r="AA31" i="32"/>
  <c r="X31" i="32"/>
  <c r="U31" i="32"/>
  <c r="O31" i="32"/>
  <c r="L31" i="32"/>
  <c r="I31" i="32"/>
  <c r="AG30" i="32"/>
  <c r="C5" i="32"/>
  <c r="F4" i="50" s="1"/>
  <c r="H4" i="50" s="1"/>
  <c r="C6" i="32"/>
  <c r="F5" i="50" s="1"/>
  <c r="H5" i="50" s="1"/>
  <c r="J5" i="50" s="1"/>
  <c r="K5" i="50" s="1"/>
  <c r="C7" i="32"/>
  <c r="F6" i="50" s="1"/>
  <c r="H6" i="50" s="1"/>
  <c r="J6" i="50" s="1"/>
  <c r="K6" i="50" s="1"/>
  <c r="C8" i="32"/>
  <c r="F7" i="50" s="1"/>
  <c r="H7" i="50" s="1"/>
  <c r="J7" i="50" s="1"/>
  <c r="K7" i="50" s="1"/>
  <c r="C9" i="32"/>
  <c r="F8" i="50" s="1"/>
  <c r="H8" i="50" s="1"/>
  <c r="J8" i="50" s="1"/>
  <c r="K8" i="50" s="1"/>
  <c r="C10" i="32"/>
  <c r="F9" i="50" s="1"/>
  <c r="H9" i="50" s="1"/>
  <c r="J9" i="50" s="1"/>
  <c r="K9" i="50" s="1"/>
  <c r="C11" i="32"/>
  <c r="F10" i="50" s="1"/>
  <c r="H10" i="50" s="1"/>
  <c r="J10" i="50" s="1"/>
  <c r="K10" i="50" s="1"/>
  <c r="C12" i="32"/>
  <c r="F11" i="50" s="1"/>
  <c r="H11" i="50" s="1"/>
  <c r="J11" i="50" s="1"/>
  <c r="K11" i="50" s="1"/>
  <c r="C13" i="32"/>
  <c r="F12" i="50" s="1"/>
  <c r="H12" i="50" s="1"/>
  <c r="J12" i="50" s="1"/>
  <c r="K12" i="50" s="1"/>
  <c r="C14" i="32"/>
  <c r="F13" i="50" s="1"/>
  <c r="H13" i="50" s="1"/>
  <c r="J13" i="50" s="1"/>
  <c r="K13" i="50" s="1"/>
  <c r="C15" i="32"/>
  <c r="F14" i="50" s="1"/>
  <c r="H14" i="50" s="1"/>
  <c r="J14" i="50" s="1"/>
  <c r="K14" i="50" s="1"/>
  <c r="C16" i="32"/>
  <c r="F15" i="50" s="1"/>
  <c r="H15" i="50" s="1"/>
  <c r="J15" i="50" s="1"/>
  <c r="K15" i="50" s="1"/>
  <c r="C17" i="32"/>
  <c r="F16" i="50" s="1"/>
  <c r="H16" i="50" s="1"/>
  <c r="J16" i="50" s="1"/>
  <c r="K16" i="50" s="1"/>
  <c r="C18" i="32"/>
  <c r="F17" i="50" s="1"/>
  <c r="H17" i="50" s="1"/>
  <c r="J17" i="50" s="1"/>
  <c r="K17" i="50" s="1"/>
  <c r="C19" i="32"/>
  <c r="F18" i="50" s="1"/>
  <c r="H18" i="50" s="1"/>
  <c r="J18" i="50" s="1"/>
  <c r="K18" i="50" s="1"/>
  <c r="C21" i="32"/>
  <c r="F20" i="50" s="1"/>
  <c r="H20" i="50" s="1"/>
  <c r="J20" i="50" s="1"/>
  <c r="K20" i="50" s="1"/>
  <c r="C22" i="32"/>
  <c r="F21" i="50" s="1"/>
  <c r="H21" i="50" s="1"/>
  <c r="J21" i="50" s="1"/>
  <c r="K21" i="50" s="1"/>
  <c r="C23" i="32"/>
  <c r="F22" i="50" s="1"/>
  <c r="H22" i="50" s="1"/>
  <c r="J22" i="50" s="1"/>
  <c r="K22" i="50" s="1"/>
  <c r="C24" i="32"/>
  <c r="F23" i="50" s="1"/>
  <c r="H23" i="50" s="1"/>
  <c r="J23" i="50" s="1"/>
  <c r="K23" i="50" s="1"/>
  <c r="C25" i="32"/>
  <c r="F24" i="50" s="1"/>
  <c r="H24" i="50" s="1"/>
  <c r="J24" i="50" s="1"/>
  <c r="K24" i="50" s="1"/>
  <c r="C26" i="32"/>
  <c r="F25" i="50" s="1"/>
  <c r="H25" i="50" s="1"/>
  <c r="J25" i="50" s="1"/>
  <c r="K25" i="50" s="1"/>
  <c r="H29" i="50" l="1"/>
  <c r="J4" i="50"/>
  <c r="K4" i="50" s="1"/>
  <c r="K29" i="50" s="1"/>
  <c r="F6" i="32"/>
  <c r="F7" i="32"/>
  <c r="F8" i="32"/>
  <c r="F10" i="32"/>
  <c r="F11" i="32"/>
  <c r="F12" i="32"/>
  <c r="F13" i="32"/>
  <c r="F14" i="32"/>
  <c r="F15" i="32"/>
  <c r="F16" i="32"/>
  <c r="F17" i="32"/>
  <c r="F18" i="32"/>
  <c r="F19" i="32"/>
  <c r="F20" i="32"/>
  <c r="F21" i="32"/>
  <c r="F22" i="32"/>
  <c r="F23" i="32"/>
  <c r="F24" i="32"/>
  <c r="F9" i="32"/>
  <c r="H32" i="50" l="1"/>
  <c r="J29" i="50"/>
  <c r="J32" i="50" s="1"/>
  <c r="F29" i="32"/>
  <c r="E34" i="50" s="1"/>
  <c r="AD30" i="32"/>
  <c r="AA30" i="32"/>
  <c r="X30" i="32"/>
  <c r="U30" i="32"/>
  <c r="R30" i="32"/>
  <c r="O30" i="32"/>
  <c r="L30" i="32"/>
  <c r="I30" i="32"/>
  <c r="B24" i="32" l="1"/>
  <c r="E24" i="32" s="1"/>
  <c r="B22" i="32"/>
  <c r="E22" i="32" s="1"/>
  <c r="B21" i="32"/>
  <c r="E21" i="32" s="1"/>
  <c r="B20" i="32"/>
  <c r="E20" i="32" s="1"/>
  <c r="B19" i="32"/>
  <c r="E19" i="32" s="1"/>
  <c r="B18" i="32"/>
  <c r="E18" i="32" s="1"/>
  <c r="B17" i="32"/>
  <c r="E17" i="32" s="1"/>
  <c r="B16" i="32"/>
  <c r="E16" i="32" s="1"/>
  <c r="B15" i="32"/>
  <c r="E15" i="32" s="1"/>
  <c r="B14" i="32"/>
  <c r="E14" i="32" s="1"/>
  <c r="B13" i="32"/>
  <c r="E13" i="32" s="1"/>
  <c r="B12" i="32"/>
  <c r="E12" i="32" s="1"/>
  <c r="B11" i="32"/>
  <c r="E11" i="32" s="1"/>
  <c r="B10" i="32"/>
  <c r="E10" i="32" s="1"/>
  <c r="B9" i="32"/>
  <c r="E9" i="32" s="1"/>
  <c r="B8" i="32"/>
  <c r="E8" i="32" s="1"/>
  <c r="B7" i="32"/>
  <c r="E7" i="32" s="1"/>
  <c r="B6" i="32"/>
  <c r="E6" i="32" s="1"/>
  <c r="D24" i="34"/>
  <c r="D15" i="34"/>
  <c r="D27" i="34"/>
  <c r="D22" i="34"/>
  <c r="D21" i="34"/>
  <c r="D26" i="34"/>
  <c r="D16" i="34"/>
  <c r="D28" i="34"/>
  <c r="D20" i="34"/>
  <c r="D19" i="34"/>
  <c r="D18" i="34"/>
  <c r="D25" i="34"/>
  <c r="D17" i="34"/>
  <c r="D23" i="34"/>
  <c r="E29" i="32" l="1"/>
  <c r="B29" i="32"/>
  <c r="E35" i="50" s="1"/>
  <c r="E36" i="50" s="1"/>
  <c r="E37" i="50" s="1"/>
  <c r="I35" i="50" s="1"/>
  <c r="J35" i="50" s="1"/>
  <c r="K35" i="50" s="1"/>
  <c r="C26" i="31"/>
  <c r="C25" i="31" l="1"/>
  <c r="C23" i="31"/>
  <c r="C11" i="31"/>
  <c r="C9" i="31"/>
  <c r="C10" i="31"/>
  <c r="C6" i="31"/>
  <c r="C7" i="31"/>
  <c r="C8" i="31"/>
  <c r="C12" i="31"/>
  <c r="C13" i="31"/>
  <c r="C14" i="31"/>
  <c r="C15" i="31"/>
  <c r="C16" i="31"/>
  <c r="C17" i="31"/>
  <c r="C18" i="31"/>
  <c r="C19" i="31"/>
  <c r="C20" i="31"/>
  <c r="C21" i="31"/>
  <c r="C22" i="31"/>
  <c r="C24" i="31"/>
  <c r="C5" i="31" l="1"/>
  <c r="C28" i="31" s="1"/>
  <c r="C25" i="28" l="1"/>
  <c r="C24" i="28"/>
  <c r="C21" i="28"/>
  <c r="C20" i="28"/>
  <c r="C19" i="28"/>
  <c r="C18" i="28"/>
  <c r="C17" i="28"/>
  <c r="C16" i="28"/>
  <c r="C15" i="28"/>
  <c r="C14" i="28"/>
  <c r="C12" i="28"/>
  <c r="C10" i="28"/>
  <c r="C5" i="28"/>
  <c r="C6" i="28"/>
  <c r="C7" i="28"/>
  <c r="C9" i="28"/>
  <c r="C11" i="28"/>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C28"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tc={4813B16B-BFD4-4D73-87D5-0923E99E6E1B}</author>
    <author>tc={D4653A06-05DA-482E-BD88-4C2F453D4335}</author>
    <author>tc={BC678BD3-F6D5-4A82-A9B0-FAF79AE9866C}</author>
    <author>tc={F8FDFDE3-803C-4F45-BAB0-D51E977C5160}</author>
    <author>tc={316E24DC-AE2D-4ECA-AD83-B98477AE3C9E}</author>
    <author>tc={90EAFB08-0DF1-493F-9D92-753BF63B3457}</author>
    <author>tc={7E9D17EC-0A55-4BFB-B124-DA5D6F69F3B3}</author>
    <author>tc={3BED7A35-68B2-4DDC-8EFA-8C7E1C74DE4B}</author>
    <author>tc={04766F1E-B6E1-4CB2-8128-AD3EC478EC3E}</author>
    <author>Vogt, Carina</author>
    <author>tc={F3E28CD3-0867-446A-9A94-7E30F295FA14}</author>
    <author>tc={7A104924-0236-4F61-B33C-F07E27AE10B3}</author>
    <author>tc={0154CE51-EE13-40B3-B118-6C455F30ECD3}</author>
    <author>tc={9F2FC41A-B2DB-419B-8D46-7BEE1DB04930}</author>
    <author>tc={85E4FC5F-1125-4F1B-BFC0-9DC4007D597C}</author>
    <author>tc={D6441DF6-AB42-471F-B9DF-64988719D602}</author>
    <author>tc={BB7D8AC6-A76F-47FB-9C1B-03AF94653619}</author>
    <author>tc={83EDA3C2-C7C3-4D47-BD2C-B35F8E2A9150}</author>
    <author>tc={39A9BC5A-A0E8-40E7-916F-7CE680A40CE1}</author>
    <author>tc={0643B6C7-0ABE-4BAB-A106-A2D5C0E356D5}</author>
    <author>tc={21CFCFE9-DC55-4D6C-97DF-D206ED39644C}</author>
    <author>tc={2AD81BE6-9617-477D-B700-02D9F02924A1}</author>
    <author>tc={0441529A-3FD9-4E13-A6F8-2715271AECD8}</author>
    <author>tc={83F9A9D6-41A2-4226-B453-8DDFD91B1ACF}</author>
    <author>tc={5DCF320F-7654-4C58-B2F0-A53B924DA19F}</author>
    <author>tc={D545E23A-4D55-48E3-8B1E-B75790F50827}</author>
    <author>tc={2BBEB828-40B6-4968-8E3B-6844D6F3CAF8}</author>
    <author>tc={E79D46EE-06F2-4FDC-83F9-A231295C6A39}</author>
    <author>tc={BBFF80D3-7A20-42C2-9AD9-8E3E5DAD7FA4}</author>
    <author>tc={1B138160-2D07-45E5-90C5-E27EDD73D43D}</author>
    <author>tc={10FBB8D5-4CD4-428C-B075-8C03BC04755D}</author>
    <author>tc={485A5068-B9FF-4BCA-BEBE-D0E17C5C479C}</author>
    <author>tc={12FB1C5E-E3C8-455A-9AA3-29905617D354}</author>
    <author>tc={C715E3B4-7D52-42E8-9734-4B4585CBE1BA}</author>
    <author>tc={7DB4AC39-DEFC-48DF-809D-D02082383A7D}</author>
    <author>tc={E31543BD-7802-4B17-9A59-F170395C4410}</author>
    <author>tc={6D052555-0140-43A1-9732-CB1964B7D216}</author>
    <author>tc={A9DB80F7-79FC-47C9-9D8C-29A897AED919}</author>
    <author>tc={C9714BB1-9C0D-435B-BB6A-3CA1D30776DF}</author>
    <author>tc={28440F17-10E0-4DAB-B670-104BBD21B811}</author>
    <author>tc={7D861A13-238C-46B1-B5A6-E822F3AB6DE9}</author>
    <author>tc={6DA1024C-CBBD-4E4B-8280-6A6FCE067E13}</author>
    <author>tc={C66CC736-BC73-4124-A1C0-635DF8FAE7FC}</author>
    <author>tc={09B3DBBA-A9DD-46D2-9BE7-D9D8795CE5C7}</author>
    <author>tc={245CCF21-F604-4221-8497-B325BDF79A48}</author>
    <author>tc={55A0613F-A48A-4273-AF3F-B9160005F5B8}</author>
    <author>tc={C22B2691-46C5-40A6-9023-30AE09332DF1}</author>
    <author>tc={A24F51BC-4258-454B-9F3C-5983BD543984}</author>
    <author>tc={32884E35-6E43-49D3-8D17-EE68F8CF906E}</author>
    <author>tc={B501B334-82E1-4FD5-A9A7-25C76AC0E633}</author>
    <author>tc={D293F6B9-B45A-4694-A5F3-CC43E790D2FB}</author>
    <author>tc={5A4327CA-FF00-4076-8370-AA306EA7729C}</author>
    <author>tc={F86ECDF1-C75D-4020-96A3-1477502FBB4D}</author>
    <author>tc={1758D4E9-0B3C-463D-AA09-823D495523C0}</author>
    <author>tc={4C7B8656-B3C7-4A3B-BA16-2434E1A692B5}</author>
    <author>Weston, Tanya</author>
    <author>tc={3218E33C-1B7F-4613-A3F3-5308ECC92DF1}</author>
    <author>tc={BBF69B56-97BB-464D-9AF7-3F41B2E5CD2B}</author>
    <author>tc={FFBF2BBD-6E59-4962-AE77-B85B54727150}</author>
    <author>tc={617A842E-15CB-4A6E-8162-FEABF2A46557}</author>
    <author>tc={4703484D-0918-4948-BE33-3FB480ED4E80}</author>
    <author>tc={F5BAC4C5-C4F1-45AA-B915-C23A86BFFF7E}</author>
    <author>tc={BF938406-8C47-4D51-AF5F-5FFB34DC1091}</author>
    <author>tc={0695F361-11F0-4A7E-9EBD-34B62EE932D5}</author>
    <author>tc={8A86A8CD-1D0F-4642-8937-75CB20F2B352}</author>
    <author>tc={E4347879-ED96-44B0-8DE7-C3FABCAF1FA9}</author>
    <author>tc={5F5ACA33-F4E2-40B6-B281-598293B3E475}</author>
    <author>tc={30E7A0B0-368B-415A-B418-6E84B50F8C13}</author>
    <author>tc={D87C04C5-5EB3-437F-A0E2-ABEB4B0E5EB7}</author>
    <author>tc={979DD5A7-4089-4E7A-BF33-F2B427171265}</author>
    <author>tc={35A22A95-DDB0-4220-889C-B17316648A12}</author>
    <author>tc={D7EA4D28-F3C3-42A7-81FB-0C705C4CDFE8}</author>
    <author>tc={B58C6567-9846-4DEF-B196-7B97674C2619}</author>
    <author>tc={6814E355-62DD-42A3-8B8C-BAA112709178}</author>
    <author>tc={D5F37E3F-1BA5-49DE-A8FD-AB5E17580D92}</author>
    <author>tc={52D255C6-A28A-45DE-9C59-F3CB5B25652B}</author>
    <author>tc={C8DB4526-6226-41B2-8CBB-0385B5B6CDA3}</author>
    <author>tc={5173FD62-7278-46D8-BE8D-9039E1775928}</author>
    <author>tc={70F5A441-0D15-40B3-ACED-3E3C9E875F8F}</author>
    <author>tc={726733CA-90A9-42A3-8A80-1B7BBE6465EC}</author>
    <author>tc={736F8445-0EEC-4B60-9399-ACDB604E9859}</author>
    <author>tc={EA436268-9365-44C1-A429-516DF24624E7}</author>
    <author>tc={9464AB25-501A-408E-B80C-81386E7E5668}</author>
    <author>tc={AFFFBDAD-80F2-47A0-8F94-99D2EB959530}</author>
    <author>tc={AF681B88-056E-4F10-9DF5-8907DFDC3686}</author>
    <author>tc={E20F86DD-AC00-4138-B0E9-4DDAB604C63F}</author>
    <author>tc={1A807397-A358-458E-8472-E43FDA4ED2B1}</author>
    <author>tc={D8F61691-4117-4CB0-8F96-1492D2A3B363}</author>
    <author>tc={09F09DA6-A7A3-45BE-B57B-FFA6B1A6403E}</author>
    <author>tc={4C29CADE-C0DD-43CB-83ED-12092A50E9FE}</author>
    <author>tc={9F9EA352-32A5-4E31-A9B4-F925DDCF485D}</author>
    <author>tc={0A0ED6F1-C2D7-43E5-B525-317CE9285D62}</author>
    <author>tc={69044353-732E-4F76-A08D-B7D974C94AFD}</author>
    <author>tc={B33BE52F-C30F-47EB-BD09-6D6DB9C1D89D}</author>
    <author>tc={4D464817-AE17-4E5A-8E8F-2F6AF37CBCA6}</author>
    <author>tc={001C24CF-652C-4F28-A268-F6CA7AFE448E}</author>
    <author>tc={360ECCD2-746B-44ED-BE22-E29C71F60D29}</author>
    <author>Samantha D'Amour</author>
    <author>tc={2777040A-80F4-4860-AD39-B89F1BFA1A2D}</author>
    <author>tc={DEAACCAD-508E-44F4-858E-AA76C550B00F}</author>
    <author>tc={1411EBE6-7708-4428-B28B-0ACE3D3A166A}</author>
    <author>tc={CF106B5B-643D-4C16-9BC2-FF7759AD79FF}</author>
    <author>tc={12DC4144-5A94-403D-8E82-B35EB09983AB}</author>
    <author>tc={08BDD5C5-1F34-4BC6-923B-77A1BF03C2A7}</author>
    <author>tc={7CBAFA08-BB8E-4FED-A140-43E3092DF9C9}</author>
    <author>tc={BE902010-5588-4798-A042-B13F2B743844}</author>
    <author>tc={37A85127-DF27-4C58-ACC3-77CA86F37386}</author>
    <author>tc={0E122F32-67D7-42AB-BACE-84968D0B266C}</author>
    <author>tc={FF843BD7-0B89-4A99-97DC-A67D4B1C0B0D}</author>
    <author>tc={D3D79853-1693-44E1-8390-75BBFC216980}</author>
    <author>tc={BACE9D7E-CE7F-4571-ACC9-590911B498C8}</author>
    <author>tc={3C0668ED-F865-4D24-8284-304559CF3C54}</author>
    <author>tc={0F5ED5CD-BBD7-4005-AA91-0806BD52590E}</author>
    <author>tc={BE455AF1-A6E8-42F2-B3E2-142773A28591}</author>
    <author>tc={1BE7C438-2909-4975-9AD7-019DD2D49D56}</author>
    <author>tc={CAF10831-1AC5-4A3C-BE48-E6061AA49913}</author>
    <author>tc={6CDD2460-E3B4-4719-AACF-E71C9EFE4662}</author>
    <author>tc={A0A8A9A7-5E2D-4526-9262-8E0CB6BD0D8A}</author>
    <author>tc={A22F7565-E3F1-4E19-B9C1-CECA30E25894}</author>
    <author>tc={9283E6EC-E680-468A-A6CA-EC05EAD2E112}</author>
    <author>tc={54C9B8B3-7660-44DF-BF58-C46E92E2551B}</author>
    <author>tc={B54538F9-98FF-4989-923B-2972575A850C}</author>
    <author>tc={6EAE136E-190A-4E80-B7F3-ACC5A0A1C530}</author>
    <author>tc={FA79E381-9A51-4345-8A3F-E46E21E11044}</author>
    <author>tc={4901054C-7A87-4F66-8AEC-1B6E03EA6960}</author>
    <author>tc={6EA3EC64-1B2F-4901-867B-F8DA4C1D24A1}</author>
    <author>tc={877562DC-88A1-4CBD-AEB6-31D5504A2381}</author>
    <author>tc={51A57467-5F8D-4ED0-9218-0B0F5484BFE8}</author>
    <author>tc={32C76E85-ABAA-4E1A-8D69-A03A80886075}</author>
    <author>tc={142C19F0-EC99-4188-8A19-50537C3DFDF3}</author>
    <author>tc={883D0A10-F4E6-4B2A-BA54-A40B2E70CBD4}</author>
    <author>tc={9F13A7A0-7A85-4C86-AC36-B9D866A52ACC}</author>
    <author>tc={F339BC6D-882C-4C5F-B994-77E5D8BFCC46}</author>
    <author>tc={6363762C-CCB5-4B60-A86F-203E2CF2AADD}</author>
    <author>tc={984A620A-2E3E-47C9-8096-1AAB8AE6D62D}</author>
    <author>tc={CE9FE546-E0D1-42A8-8EFA-66EE4DCC6A0E}</author>
    <author>tc={A49EEBAA-CF77-4E95-B33D-1667B15F8210}</author>
    <author>tc={D57BC4E6-58EA-4A14-8C61-3D7A60296D84}</author>
    <author>tc={6AC78E9A-F8DF-427D-BC72-19990AACD031}</author>
    <author>tc={2672099A-7C7B-47BB-BB55-4788869B6745}</author>
    <author>tc={E4597D17-A949-4A21-8F1A-06C72882F68D}</author>
    <author>tc={5F5EE207-F065-44F0-854B-FF793BA7F03B}</author>
    <author>tc={DE5DD9AD-C1D1-4A2E-8501-DBE04CDACA50}</author>
    <author>tc={0FDB44E1-23F5-4525-8329-89A1DD6C72E9}</author>
    <author>tc={5175AB36-11F4-472F-88E0-831001456759}</author>
    <author>tc={B19E0711-A08C-4E59-84E1-1D8704864680}</author>
    <author>tc={B6E73A01-95A3-4F20-840D-0C06ACA9937C}</author>
    <author>tc={A4CC4F4B-C899-4CA5-9E47-C1337E2E6758}</author>
    <author>tc={B88BECFD-28AB-424D-AFB4-4B9D9B2858BA}</author>
    <author>tc={EAE2A55F-F83E-41DF-B52E-80085E7FB5A3}</author>
    <author>tc={050FB7A2-113D-4223-985F-9135FA2DBF81}</author>
    <author>tc={C9F80EB7-AB33-4E57-A6BB-D1F851A41269}</author>
    <author>tc={BAC2A286-0D75-42E5-A7BE-D61BB482E567}</author>
    <author>tc={5B768EA6-42C4-4071-8A4B-2D74ADACDB67}</author>
    <author>tc={966BC118-91C8-4CB3-B692-2F94E4F6E7FA}</author>
    <author>tc={7DE750A5-8064-42B7-8A75-711F19DA2115}</author>
    <author>tc={9F6897E4-679C-4DA2-8718-C7485A3A89CD}</author>
    <author>tc={132EA4A4-C256-4E28-BD46-F487EC738F1D}</author>
    <author>tc={4BF84664-E326-408B-982A-F692D84DC7AE}</author>
    <author>tc={57D98E37-2166-4A58-93D3-1ED26FC91B5E}</author>
    <author>tc={92F77A86-1477-4012-A425-76008EFE9EBE}</author>
    <author>tc={CAC6EFE1-2F81-4E61-9489-99B7237117D3}</author>
    <author>tc={8D685ECD-E5CC-42C3-BA2E-3B9339999651}</author>
    <author>tc={D424B485-5D3D-436F-B668-3C9D610542F2}</author>
    <author>tc={6859DD22-7429-4D9A-8DA7-510F3868EC6C}</author>
    <author>tc={B5A21CBD-4FA5-4302-B455-962095B6F44D}</author>
    <author>tc={9499E042-0F48-E64D-8975-9F446D12AE79}</author>
    <author>tc={2703985A-D342-4E48-9E2D-5449F6E43CF8}</author>
    <author>tc={4B06CB8F-432F-4EE0-974A-EF1E99BC3241}</author>
    <author>tc={A112E1F1-B834-4E1E-9944-A69C54D72FE9}</author>
    <author>tc={AF475AEB-FE22-4C69-855E-D62E4C1CB5B4}</author>
    <author>tc={E7C8F06B-D38D-4EEF-917F-A8B2C3020301}</author>
    <author>tc={435FACB9-353F-4452-9AFD-54A4EC265B39}</author>
    <author>tc={C934B96E-9981-4038-86B5-2FC20DA9837C}</author>
    <author>tc={B76E0469-7A8A-437B-B4E4-A2656869D115}</author>
    <author>tc={41AF9EE9-8879-4DA8-83D2-F695EB4B4667}</author>
    <author>tc={23465DE8-4157-4F59-8557-431784E130F6}</author>
    <author>tc={A0CE1BD6-6224-4B34-A32B-7F20D53A3DF8}</author>
    <author>tc={8F1BDB5F-E79C-4577-8737-9414D21CBFFA}</author>
    <author>tc={3218BC80-EDC3-469D-89CF-D3189555E417}</author>
    <author>tc={3EB32F6C-4732-40F3-9ACB-29E9998779FC}</author>
    <author>tc={2F72DBA8-683B-4F09-A643-B6F997F91B70}</author>
    <author>tc={4FB01466-A808-4FA1-A82D-4AADE51AB470}</author>
    <author>tc={B69D099A-8C82-4AD0-B4AC-4D1265DA00ED}</author>
    <author>tc={40AED3C6-35AE-43F4-A10F-0C716FAE4FB2}</author>
    <author>tc={1E672763-8AE1-4E95-BF0C-777E2090ABE2}</author>
    <author>tc={160CE70C-6863-4CAB-A25D-31FFACCE0DD5}</author>
    <author>tc={9846B26D-3C77-4FF5-8CCC-75A3E30DE436}</author>
    <author>tc={57C26CED-2A83-4FF6-8020-47BA8B86D70B}</author>
    <author>tc={7BB3C8BD-34A3-4D53-9C63-535BB02F07C7}</author>
    <author>tc={B51C79BB-E95E-4743-93A0-46039DBAC4E1}</author>
    <author>tc={00E96AFB-7290-476C-974E-975FB3BC6E16}</author>
    <author>tc={21465547-4419-492F-AAA7-A3A9F99E7EA8}</author>
    <author>tc={0A0553B9-5285-4845-ACCE-CDCE31B84078}</author>
    <author>tc={2E5F576C-4C8B-4976-BA13-B35BB8893C7C}</author>
    <author>tc={8BCAFC25-4127-4105-A47C-841FDE455EBC}</author>
    <author>tc={7B64CBF6-A008-4BDD-8495-F6C979FC2B97}</author>
    <author>tc={6E8DB9F4-9E50-4FD8-AE1F-CB723708E76A}</author>
    <author>tc={D80333B4-7E03-4B50-B554-3DD1C99CE2B6}</author>
    <author>tc={130F7C7F-C896-45ED-B147-31FBE742E305}</author>
    <author>tc={E3AAFC99-A1F5-4C14-BB3B-418B30A873B4}</author>
    <author>tc={F2F87E6F-4E4F-432C-80CA-A331E9AAC2BF}</author>
    <author>tc={43EE42CC-A31E-41BF-BA22-503B16C51A4B}</author>
    <author>tc={84BF89EA-7227-4318-AE01-E796DF9FA0D0}</author>
    <author>tc={9A569368-563D-4ED4-A868-5D455AF6B077}</author>
    <author>tc={9DA8EA0C-866D-49A7-8280-17FD95F9BD77}</author>
    <author>tc={9AF68BAA-CB50-4198-9C9A-DA0A80354BCA}</author>
    <author>tc={E53B78E7-E333-41C6-8270-E9107FE2A763}</author>
    <author>tc={824865FF-B848-4B77-AFE2-ED5909AA8DED}</author>
    <author>tc={634E8A6F-C158-49F2-B04F-EA893484C34B}</author>
    <author>tc={BC8B4110-C6BB-44E2-A003-28CE6B9F800D}</author>
    <author>tc={B7E82E6D-AB9C-4358-8A12-902A679D34A7}</author>
    <author>tc={45C8B30C-2D23-49A7-8479-9C13568804AB}</author>
    <author>tc={057F9D3F-6046-4267-91AA-C6F51FCAE8D8}</author>
    <author>tc={77E853F2-C2B9-427C-84DA-0E77D4AF474C}</author>
    <author>tc={49D2CA4E-9C1A-4E38-B201-80662AAC8EF8}</author>
    <author>tc={4081099C-B0BD-4959-A8E9-156358937DA5}</author>
    <author>tc={424F3A23-7138-4048-A742-9683DE6C9AE3}</author>
    <author>tc={34B2FA8E-18C7-4EB4-960F-EFC5EDE86F7A}</author>
    <author>tc={1CED334A-3AFD-48D0-A854-4F24E581F292}</author>
    <author>tc={DEB40088-118D-4E43-A9E3-1DC595A28B8E}</author>
    <author>tc={49634813-63B9-4799-824A-374BBC46A52C}</author>
    <author>tc={A9E5C48E-C33D-438B-80B0-E1ABCD1248CD}</author>
    <author>tc={8FFC2324-2DF2-4FA9-968D-E5F63DEDECFD}</author>
    <author>tc={474758B9-E3F3-46ED-84AF-68238A72956A}</author>
    <author>tc={2F62F2CF-5873-4038-9010-39F869233F32}</author>
    <author>tc={5D28F15C-50C7-4ED1-BE11-5013C1969892}</author>
    <author>tc={48FA116F-0350-4291-927E-9F170A00996E}</author>
    <author>tc={A3405074-A9AA-4448-9B45-8BFE4C4EE04B}</author>
    <author>tc={2B15720D-9E3D-4BBA-8460-A4453A33533A}</author>
    <author>tc={F2A9D4EA-0D40-44B3-BEAB-6480676EEE5A}</author>
    <author>tc={89BE6D6D-44A4-49C6-AE7B-3EE38575DFBE}</author>
    <author>tc={33BE95DE-9C04-4D23-BFEB-3A2BCE28C12E}</author>
    <author>tc={1C3168BB-9280-8F47-9048-B041B4050DBB}</author>
    <author>tc={CEADEB35-8291-4557-9E7A-D80ABD525BFB}</author>
    <author>tc={FE132D52-5C9E-4448-9035-1371F91053AC}</author>
    <author>tc={B1D7D0FC-8922-4BAC-809A-14CA3F167173}</author>
    <author>tc={087F7DBC-B18D-4490-B65C-BC2BB2DA976E}</author>
    <author>tc={7E57A1F8-454E-4595-9CE9-8B3EF77D8588}</author>
    <author>tc={B405139B-5E9D-4CFD-B653-C0B2CE0E7C86}</author>
    <author>tc={3BD3EBBC-439F-4A46-890D-3BD433508FD6}</author>
    <author>tc={F9EE3CBC-9FE0-463E-A54D-5466C4B867A1}</author>
    <author>tc={555A4100-0394-472C-96A6-9F3BFFE6E625}</author>
    <author>tc={EBE5E8EA-E40B-4216-912E-5A2270BDBB36}</author>
    <author>tc={5A39BF9A-4CAB-4856-9C5D-9BAD5E38B5CE}</author>
    <author>tc={2C8CAEE7-A869-4329-9FBF-994402C3093B}</author>
    <author>tc={CDD3B265-B43C-4F7D-AC4D-31B9604F0EA0}</author>
    <author>tc={64E33604-CD93-477B-B2F7-6C9C3271043F}</author>
    <author>tc={3E3AA624-105D-4AC2-AD94-0EDD3FEE2F29}</author>
    <author>tc={352A68AD-2EC1-4135-A298-559D8E519374}</author>
    <author>tc={6F32E58E-5EB8-4A26-8B9A-0B0BBE992381}</author>
    <author>tc={9D1822F9-83D0-4B0A-98CB-1D096072C7A5}</author>
    <author>tc={318B668D-3272-4C5B-811F-0E520F7EA64A}</author>
    <author>tc={F9D9D1CA-454E-497F-9816-69D77EE35130}</author>
    <author>tc={2BCCD86D-7AB2-4A27-9FA0-1A696B770CED}</author>
    <author>tc={EB832218-CC3D-4C30-B721-8D3DB0A1229B}</author>
    <author>tc={038BA136-40BC-4F11-934A-58FC58E5310B}</author>
    <author>tc={84AF7E86-2135-4940-A1F1-E4FEBC2653E8}</author>
    <author>tc={5AED9951-97AD-435D-B4C8-484AAC3A7D6C}</author>
    <author>tc={0A85884D-525C-4F6D-AE21-1C8EB796CEC2}</author>
    <author>tc={21D190AF-F865-4FCF-B7AE-9969F2BA2F02}</author>
    <author>tc={39E53880-2196-4D90-AEBE-C028D416C349}</author>
    <author>tc={B2210E1C-CFE0-4D81-98E8-241F86F80BF5}</author>
    <author>tc={42B59CD7-530A-4AA3-8082-538425D89911}</author>
    <author>tc={6D759FB5-3103-4F26-927D-70416F740CFE}</author>
    <author>tc={739665C6-7DB4-491F-9BCA-85682A15C8D2}</author>
    <author>tc={4276246E-960B-4EA8-8E4B-BC908BB8C75F}</author>
    <author>tc={AF9A5A02-407F-494F-A8FC-2056365A06F1}</author>
    <author>tc={20D56F4F-3A86-4B20-8BAB-B3757FB9A032}</author>
    <author>tc={95AAAF4D-C016-4B60-AD57-43A9BB42AABF}</author>
    <author>tc={C9D063D8-CB2D-476C-90E7-790778A81F39}</author>
    <author>tc={436858C4-2F9B-4FD5-BDDA-597B02AE70E6}</author>
    <author>tc={C46D808D-A6D1-4163-A093-0B51133E5D07}</author>
    <author>tc={D05E68FA-99E7-42B0-898C-A7FB4A0257BE}</author>
    <author>tc={136916A1-A53D-43CD-83BA-FCCC88729510}</author>
    <author>tc={BF7D919D-F89E-44A1-B552-397C08717C16}</author>
    <author>tc={9583C4C8-EC67-435D-A7E4-FFEEB3942011}</author>
    <author>tc={CAAD9AB0-14CF-47FC-98C5-E7F2DBAEEDAA}</author>
    <author>tc={02FC25AE-02AB-4B52-A702-536F1BD95551}</author>
    <author>tc={FAD44F31-A9EC-4025-9A40-8E05EA4CDD0F}</author>
    <author>tc={21FAF852-CCFD-4864-8EDD-49213F5FA951}</author>
    <author>tc={F407BD3D-3508-4F22-B263-74BE4864D334}</author>
    <author>tc={86C29D52-EFD3-419E-8970-0EEFF7FECE87}</author>
    <author>tc={0EA1D79A-C8B4-4201-B83B-45A2EAE6FC22}</author>
    <author>tc={9C80BC47-16DE-4C36-92FB-58C6C2AE9F2B}</author>
    <author>tc={87DE5E5B-644E-4B6D-BA3B-1DBC2C52FD5B}</author>
    <author>tc={47480D72-85B5-4D34-81D7-69B87C92205F}</author>
    <author>tc={2C44B8DC-E2D7-49BC-B711-2ABE4B16346D}</author>
    <author>tc={A732FF77-D835-452F-A736-DD1C1B71194F}</author>
    <author>tc={D703F108-B6E9-4C23-BD17-B5684145A288}</author>
    <author>tc={0DE50648-66FC-472A-921C-E774F329FF78}</author>
    <author>tc={874A9243-42F9-444C-BB39-BF8F6F4E874E}</author>
    <author>tc={FC779AED-77F0-49B5-A6F6-EB47C3C52F6A}</author>
    <author>tc={2B5B5FBB-000F-4218-AF8C-280F823CB046}</author>
    <author>tc={27763094-9DAA-425C-A893-3B41A3930AE7}</author>
    <author>tc={68C1764C-54B1-4E71-B2AC-9A2C3727A694}</author>
    <author>tc={1D827D97-4FCD-481E-A00A-7EA9C99C794E}</author>
    <author>tc={C66CCF08-76BA-4DD6-8669-2F3C980CE00A}</author>
    <author>tc={3A2AEA8E-CBC3-4104-B377-6DFD2998F4BA}</author>
    <author>tc={35B840BF-4D1C-41C4-B69B-0C00770DE416}</author>
    <author>tc={597E8E69-0F59-460D-B5A4-E17D0C16A7A2}</author>
    <author>tc={437FF06C-1C85-4C4D-B1E6-B59F4B2C3351}</author>
    <author>tc={2E6C5152-D282-4006-8E67-20ECE7460A73}</author>
    <author>tc={67A3356D-EFA1-4EB1-ACC3-191647F92F20}</author>
    <author>tc={10890BC4-9057-447E-BADC-988A4DD8780D}</author>
    <author>tc={7359849D-058B-4DB6-BA6C-D167FF7E34DE}</author>
    <author>tc={85619998-14D8-455B-A15A-323FE5F1FABD}</author>
    <author>tc={BB6686E5-B57F-4A05-8D9B-3EC36E0E3607}</author>
    <author>tc={482EA363-6D02-2B43-BC5E-E3A8298688FC}</author>
    <author>tc={22B6A83E-E522-450A-8D60-ABB5F16D0E4B}</author>
    <author>tc={1FD92D50-DB83-4678-BCCC-891CE6252C30}</author>
    <author>tc={9844B245-6BEB-48D6-A71F-43A7CC4A3D7E}</author>
    <author>tc={7407FD7F-4E25-4B6A-BED8-6CB602016DDE}</author>
    <author>tc={757E3A1C-9520-4C69-BE6A-2452B69D7E33}</author>
    <author>tc={C8549F76-1A23-4D60-989B-676AEFF99567}</author>
    <author>tc={61E663BC-BA12-4E15-B837-6C39264AED63}</author>
    <author>tc={19911D47-13E0-4769-A88E-2612C71C9C76}</author>
    <author>tc={74157D35-F2B9-43DA-8B69-3D4033ED6511}</author>
    <author>tc={6D6142AB-8E75-4010-9DE5-117AD7897399}</author>
    <author>tc={68C1F9FA-6958-4C03-8D7F-B8BECEB2A599}</author>
    <author>tc={DEC3B392-7464-4F63-82EE-A36A11FAFC64}</author>
    <author>tc={CFA060FE-E097-4BB3-8BAC-82BE609BA8ED}</author>
    <author>tc={22301E78-0BCA-443D-8DE3-7784B938BA0E}</author>
    <author>tc={A17F0490-86B9-410C-B1E4-F28585EEB058}</author>
    <author>tc={A05477AC-2279-4536-85C2-2C6585B3DE17}</author>
    <author>tc={8573BFAF-3B0A-4C6C-9AAB-24E108FF0DCC}</author>
    <author>tc={B4C5F149-32FE-45C4-A8CE-0CF32D48D2CD}</author>
    <author>tc={F5BB748F-BB31-4072-9D53-CEDF27E128AB}</author>
    <author>tc={B7A7A17B-3568-4E8A-B1B2-1787483AFD0A}</author>
    <author>tc={26728B88-724D-4815-A3F0-5E844DF8ECF7}</author>
    <author>tc={9E625A4B-1075-453E-B25C-4A70CE6642B2}</author>
    <author>tc={0A01C841-8F7F-4DD4-AE4B-4BD333AA4103}</author>
    <author>tc={5D7819B8-8172-4FA5-9A0A-9606DCFEC270}</author>
    <author>tc={6656C66D-817C-406F-974F-390AEB2D8299}</author>
    <author>tc={3704EBBE-D255-4F8A-9F59-1AA915DFDD42}</author>
    <author>tc={3322D965-0A3C-4D07-8CAC-D8F6C4D27E89}</author>
    <author>tc={1DE30289-B9F0-48E3-A890-7D2596ABC3AF}</author>
    <author>tc={6BB0CDF7-0CEA-4DA3-B155-717EA2957666}</author>
    <author>tc={12C25EC1-1209-4C2F-87CE-7BE8740C5DA9}</author>
    <author>tc={9A41112E-1499-4E17-A2AC-22356ACCD1E6}</author>
    <author>tc={749DA68D-52C3-493D-9305-05CD70918F46}</author>
    <author>tc={ED697B55-24BC-4100-A2B5-C646EEDE195C}</author>
    <author>tc={A1C692FB-0981-4587-8F21-82DDEAC0DA85}</author>
    <author>tc={291EE492-F93E-4F57-9A00-BE7ECA07D9E7}</author>
    <author>tc={69C4B9BE-9C3A-4CEE-B31E-F63888E4D41B}</author>
    <author>tc={A0D446B9-8BDB-4F98-9AB8-A56901F25045}</author>
    <author>tc={E5CB735C-6B86-49A3-9802-2BFD98DA757A}</author>
    <author>tc={C81C0FB1-FBB2-42FE-AFA3-C50D135FC0E0}</author>
    <author>tc={1A126418-2E1A-464B-9E94-2DB4B72D073E}</author>
    <author>tc={961E6A9B-C9A7-43C1-B161-64293FD1AB46}</author>
    <author>tc={B14536E7-2B85-4015-87CA-9486D0009918}</author>
    <author>tc={CBA27499-FA83-40C3-B8BF-CB0BED234A14}</author>
    <author>tc={C2A18B09-FAB3-493E-9C42-35E6A9E4DB48}</author>
    <author>tc={B8306EC8-139A-42A5-9A11-54E9E9A53EA0}</author>
    <author>tc={2158E433-DFAC-4F57-8793-ACF2E0591ED0}</author>
    <author>tc={908BA04B-2809-4B11-98A9-4A7B093753F5}</author>
    <author>tc={2410C6F1-88B6-4A82-B1AB-F83FD02F1923}</author>
    <author>tc={A79BBF50-F290-46E8-AAAC-E3CA0D91CCEA}</author>
    <author>tc={82F7BBCD-77FC-4B28-93B9-61269CCFFCA6}</author>
    <author>tc={5077124B-14E5-4B68-85B8-A328FF085339}</author>
    <author>tc={7ECB10DF-AC5B-476B-A1FA-11D29D1C3179}</author>
    <author>tc={4B78EC34-BB09-764B-8A70-D1EFE61068E6}</author>
    <author>tc={DF7D9B3C-38B0-462C-A8F7-27894FF65047}</author>
    <author>tc={6FAD3D18-0931-40E0-96C0-11A8BA90FA47}</author>
    <author>tc={5B9440AF-961E-49F0-AB9C-7B3A187BCC0C}</author>
    <author>tc={9C0DFAFB-2AB9-43A9-885B-09154E9A1527}</author>
    <author>tc={4314200E-2FD7-6C40-B8ED-7F8ACCEC852C}</author>
    <author>tc={82D0D9DB-FFC1-4AA5-A048-91ABBDB82B00}</author>
    <author>tc={8601B81A-FDCA-48B3-9D93-6E23A3315B92}</author>
    <author>tc={8479987B-22A8-48B6-AD61-4F7CD41CC535}</author>
    <author>tc={9E78AD4E-D379-4484-8AC8-181F7C6CFABD}</author>
    <author>tc={6E39F684-377A-47A0-B79A-1C37936F0871}</author>
    <author>tc={741E0A26-9A06-41C1-9A48-2BB4C96CEFC7}</author>
    <author>tc={225F8E55-8F5F-4DCE-A902-4361A0726582}</author>
    <author>tc={2C54A206-8AC3-473B-9D11-0ED0F699D74A}</author>
    <author>tc={E1D8A721-6DF7-449B-AD6B-2A94B6425600}</author>
    <author>tc={DA246675-C064-4FA3-BE3B-D66DDB37411E}</author>
    <author>tc={0B067AD1-E193-464C-A2C0-022EFD7CC64A}</author>
    <author>tc={0C1770B4-FC0C-4B29-A376-BD9CE2C54C45}</author>
    <author>tc={BCE64DFF-1CCE-42CE-B8A5-C14E16B725FA}</author>
    <author>tc={F83F92E2-44A8-4F69-B448-15A7DC169098}</author>
    <author>tc={5E823AF1-AB49-47A5-ADA7-1A0A4E98A8E4}</author>
    <author>tc={DCDC3DFD-F86E-4FCE-B988-8CA0C2FB4835}</author>
    <author>tc={D9FB51D1-83B3-46D6-8732-62132118B045}</author>
    <author>tc={32A5D290-E3FE-4F61-8D89-8CDB1CDDFA7E}</author>
    <author>tc={A9D65182-B328-4E65-A49F-0B476052D147}</author>
    <author>tc={EEB6FD95-BE0A-452A-B908-F7CBB8F1E7BB}</author>
    <author>tc={20FCD854-3BC2-4874-B010-427C6D45AE18}</author>
    <author>tc={351358C9-CBF1-42A0-A114-1CF4BB25007C}</author>
    <author>tc={B8BA3049-2B2E-4C0F-9F9B-E0F735AAFD65}</author>
    <author>tc={6D4DB8ED-FD53-411B-B2D0-E766FFE66BAA}</author>
    <author>tc={BDEC3416-B7D1-47E3-AFC4-FCEB9AD329E6}</author>
    <author>tc={F0BA66E0-42D6-4E25-A43F-19251690E0E6}</author>
    <author>tc={0DBBDCC4-14BC-4ED9-99FC-0C09D5B09A8F}</author>
    <author>tc={3A4DC965-84F4-4B4E-B139-B689DAF2B64D}</author>
    <author>tc={FB83450A-E523-4725-B205-FBC5E70D4919}</author>
    <author>tc={7E0778AD-F1A2-4154-A637-B72E2C2BEA56}</author>
    <author>tc={ADC83662-836F-4F32-B08E-B735A3F95099}</author>
    <author>tc={45C06960-4801-41B6-83BD-9603CA783C66}</author>
    <author>tc={307B105B-B5E4-42D2-8AA2-29F4BE4AFD1F}</author>
    <author>tc={7DE7BCAD-F9CC-409C-A80E-F43E0015BD04}</author>
    <author>tc={D1771D69-0D06-4048-AC44-D9339C383A94}</author>
    <author>tc={8940FB05-8587-4D66-BC96-8CFCD52143C1}</author>
    <author>tc={202425B7-5C12-4CEE-90F5-3E23B266177B}</author>
    <author>tc={B0D9B584-45B1-467D-88B0-8C2371DFBC57}</author>
    <author>tc={7534B42F-A2C2-43B0-B9A8-40ED48A21669}</author>
    <author>tc={BAAD8151-BBFF-4559-A1C5-FA6AAEE52F80}</author>
    <author>tc={46CB1884-3193-423A-95A5-1C76C081EAB9}</author>
    <author>tc={557D3C21-597B-4773-B372-99990A8D05EC}</author>
    <author>tc={E550E752-A496-4F42-BA97-C98427FD0816}</author>
    <author>tc={990F71F3-CCE7-478D-B11C-F5C86335CAFD}</author>
    <author>tc={BA49D2A6-EF3F-4872-B1E2-B41C3C3027B8}</author>
    <author>tc={E140739D-5AA9-4AA6-A551-162E99E23E63}</author>
    <author>tc={2EC9447B-7AE4-48EC-A873-4490668C7D8C}</author>
    <author>tc={ABF92FBD-1A3E-4312-A37B-5C879E93A7CE}</author>
    <author>tc={AEDD8D60-75F4-4619-B90D-D612150098A6}</author>
    <author>tc={F3A8C137-E37B-41C0-A4E5-67BA58A67472}</author>
  </authors>
  <commentList>
    <comment ref="P3" authorId="0" shapeId="0" xr:uid="{4813B16B-BFD4-4D73-87D5-0923E99E6E1B}">
      <text>
        <t>[Threaded comment]
Your version of Excel allows you to read this threaded comment; however, any edits to it will get removed if the file is opened in a newer version of Excel. Learn more: https://go.microsoft.com/fwlink/?linkid=870924
Comment:
    Annual booked May 19-21</t>
      </text>
    </comment>
    <comment ref="O4" authorId="1" shapeId="0" xr:uid="{D4653A06-05DA-482E-BD88-4C2F453D4335}">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N7" authorId="2" shapeId="0" xr:uid="{BC678BD3-F6D5-4A82-A9B0-FAF79AE9866C}">
      <text>
        <t>[Threaded comment]
Your version of Excel allows you to read this threaded comment; however, any edits to it will get removed if the file is opened in a newer version of Excel. Learn more: https://go.microsoft.com/fwlink/?linkid=870924
Comment:
    Annual booked March 9</t>
      </text>
    </comment>
    <comment ref="N8" authorId="3" shapeId="0" xr:uid="{F8FDFDE3-803C-4F45-BAB0-D51E977C5160}">
      <text>
        <t>[Threaded comment]
Your version of Excel allows you to read this threaded comment; however, any edits to it will get removed if the file is opened in a newer version of Excel. Learn more: https://go.microsoft.com/fwlink/?linkid=870924
Comment:
    Skipped. No keys due a consultation a day before the MBT.</t>
      </text>
    </comment>
    <comment ref="O9" authorId="4" shapeId="0" xr:uid="{316E24DC-AE2D-4ECA-AD83-B98477AE3C9E}">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L11" authorId="5" shapeId="0" xr:uid="{90EAFB08-0DF1-493F-9D92-753BF63B3457}">
      <text>
        <t>[Threaded comment]
Your version of Excel allows you to read this threaded comment; however, any edits to it will get removed if the file is opened in a newer version of Excel. Learn more: https://go.microsoft.com/fwlink/?linkid=870924
Comment:
    Annual booked January 21</t>
      </text>
    </comment>
    <comment ref="M12" authorId="6" shapeId="0" xr:uid="{7E9D17EC-0A55-4BFB-B124-DA5D6F69F3B3}">
      <text>
        <t>[Threaded comment]
Your version of Excel allows you to read this threaded comment; however, any edits to it will get removed if the file is opened in a newer version of Excel. Learn more: https://go.microsoft.com/fwlink/?linkid=870924
Comment:
    Annual booked February 2</t>
      </text>
    </comment>
    <comment ref="P15" authorId="7" shapeId="0" xr:uid="{3BED7A35-68B2-4DDC-8EFA-8C7E1C74DE4B}">
      <text>
        <t>[Threaded comment]
Your version of Excel allows you to read this threaded comment; however, any edits to it will get removed if the file is opened in a newer version of Excel. Learn more: https://go.microsoft.com/fwlink/?linkid=870924
Comment:
    Annual booked May 12-13 - 1005-only Partial inspection</t>
      </text>
    </comment>
    <comment ref="N16" authorId="8" shapeId="0" xr:uid="{04766F1E-B6E1-4CB2-8128-AD3EC478EC3E}">
      <text>
        <t>[Threaded comment]
Your version of Excel allows you to read this threaded comment; however, any edits to it will get removed if the file is opened in a newer version of Excel. Learn more: https://go.microsoft.com/fwlink/?linkid=870924
Comment:
    Annual booked March 27</t>
      </text>
    </comment>
    <comment ref="B19" authorId="9" shapeId="0" xr:uid="{15F85F77-0DF7-44ED-A02A-D5068318B61F}">
      <text>
        <r>
          <rPr>
            <b/>
            <sz val="9"/>
            <color indexed="81"/>
            <rFont val="Tahoma"/>
            <family val="2"/>
          </rPr>
          <t>Vogt, Carina:</t>
        </r>
        <r>
          <rPr>
            <sz val="9"/>
            <color indexed="81"/>
            <rFont val="Tahoma"/>
            <family val="2"/>
          </rPr>
          <t xml:space="preserve">
Not Richmond!!</t>
        </r>
      </text>
    </comment>
    <comment ref="L20" authorId="10" shapeId="0" xr:uid="{F3E28CD3-0867-446A-9A94-7E30F295FA14}">
      <text>
        <t>[Threaded comment]
Your version of Excel allows you to read this threaded comment; however, any edits to it will get removed if the file is opened in a newer version of Excel. Learn more: https://go.microsoft.com/fwlink/?linkid=870924
Comment:
    Annual booked Jan 15</t>
      </text>
    </comment>
    <comment ref="N22" authorId="11" shapeId="0" xr:uid="{7A104924-0236-4F61-B33C-F07E27AE10B3}">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22" authorId="12" shapeId="0" xr:uid="{0154CE51-EE13-40B3-B118-6C455F30ECD3}">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M23" authorId="13" shapeId="0" xr:uid="{9F2FC41A-B2DB-419B-8D46-7BEE1DB04930}">
      <text>
        <t>[Threaded comment]
Your version of Excel allows you to read this threaded comment; however, any edits to it will get removed if the file is opened in a newer version of Excel. Learn more: https://go.microsoft.com/fwlink/?linkid=870924
Comment:
    Annual booked Feb 18-19</t>
      </text>
    </comment>
    <comment ref="P25" authorId="14" shapeId="0" xr:uid="{85E4FC5F-1125-4F1B-BFC0-9DC4007D597C}">
      <text>
        <t>[Threaded comment]
Your version of Excel allows you to read this threaded comment; however, any edits to it will get removed if the file is opened in a newer version of Excel. Learn more: https://go.microsoft.com/fwlink/?linkid=870924
Comment:
    Annual booked May 19</t>
      </text>
    </comment>
    <comment ref="N28" authorId="15" shapeId="0" xr:uid="{D6441DF6-AB42-471F-B9DF-64988719D602}">
      <text>
        <t>[Threaded comment]
Your version of Excel allows you to read this threaded comment; however, any edits to it will get removed if the file is opened in a newer version of Excel. Learn more: https://go.microsoft.com/fwlink/?linkid=870924
Comment:
    Annual booked March 6</t>
      </text>
    </comment>
    <comment ref="O29" authorId="16" shapeId="0" xr:uid="{BB7D8AC6-A76F-47FB-9C1B-03AF94653619}">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O30" authorId="17" shapeId="0" xr:uid="{83EDA3C2-C7C3-4D47-BD2C-B35F8E2A9150}">
      <text>
        <t>[Threaded comment]
Your version of Excel allows you to read this threaded comment; however, any edits to it will get removed if the file is opened in a newer version of Excel. Learn more: https://go.microsoft.com/fwlink/?linkid=870924
Comment:
    Annual booked April 8</t>
      </text>
    </comment>
    <comment ref="L34" authorId="18" shapeId="0" xr:uid="{39A9BC5A-A0E8-40E7-916F-7CE680A40CE1}">
      <text>
        <t>[Threaded comment]
Your version of Excel allows you to read this threaded comment; however, any edits to it will get removed if the file is opened in a newer version of Excel. Learn more: https://go.microsoft.com/fwlink/?linkid=870924
Comment:
    Annual booked Jan 12-16</t>
      </text>
    </comment>
    <comment ref="O38" authorId="19" shapeId="0" xr:uid="{0643B6C7-0ABE-4BAB-A106-A2D5C0E356D5}">
      <text>
        <t>[Threaded comment]
Your version of Excel allows you to read this threaded comment; however, any edits to it will get removed if the file is opened in a newer version of Excel. Learn more: https://go.microsoft.com/fwlink/?linkid=870924
Comment:
    Annual booked April 28</t>
      </text>
    </comment>
    <comment ref="O40" authorId="20" shapeId="0" xr:uid="{21CFCFE9-DC55-4D6C-97DF-D206ED39644C}">
      <text>
        <t>[Threaded comment]
Your version of Excel allows you to read this threaded comment; however, any edits to it will get removed if the file is opened in a newer version of Excel. Learn more: https://go.microsoft.com/fwlink/?linkid=870924
Comment:
    Annual booked April 22-24, 27</t>
      </text>
    </comment>
    <comment ref="N43" authorId="21" shapeId="0" xr:uid="{2AD81BE6-9617-477D-B700-02D9F02924A1}">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45" authorId="22" shapeId="0" xr:uid="{0441529A-3FD9-4E13-A6F8-2715271AECD8}">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I47" authorId="23" shapeId="0" xr:uid="{83F9A9D6-41A2-4226-B453-8DDFD91B1ACF}">
      <text>
        <t>[Threaded comment]
Your version of Excel allows you to read this threaded comment; however, any edits to it will get removed if the file is opened in a newer version of Excel. Learn more: https://go.microsoft.com/fwlink/?linkid=870924
Comment:
    Returned March 2026</t>
      </text>
    </comment>
    <comment ref="K47" authorId="24" shapeId="0" xr:uid="{5DCF320F-7654-4C58-B2F0-A53B924DA19F}">
      <text>
        <t>[Threaded comment]
Your version of Excel allows you to read this threaded comment; however, any edits to it will get removed if the file is opened in a newer version of Excel. Learn more: https://go.microsoft.com/fwlink/?linkid=870924
Comment:
    Done by ASAP Fire November 2025</t>
      </text>
    </comment>
    <comment ref="N51" authorId="25" shapeId="0" xr:uid="{D545E23A-4D55-48E3-8B1E-B75790F50827}">
      <text>
        <t>[Threaded comment]
Your version of Excel allows you to read this threaded comment; however, any edits to it will get removed if the file is opened in a newer version of Excel. Learn more: https://go.microsoft.com/fwlink/?linkid=870924
Comment:
    Skipped due sprinkler test being done at the same day</t>
      </text>
    </comment>
    <comment ref="N52" authorId="26" shapeId="0" xr:uid="{2BBEB828-40B6-4968-8E3B-6844D6F3CAF8}">
      <text>
        <t>[Threaded comment]
Your version of Excel allows you to read this threaded comment; however, any edits to it will get removed if the file is opened in a newer version of Excel. Learn more: https://go.microsoft.com/fwlink/?linkid=870924
Comment:
    Annual booked March 30</t>
      </text>
    </comment>
    <comment ref="L54" authorId="27" shapeId="0" xr:uid="{E79D46EE-06F2-4FDC-83F9-A231295C6A39}">
      <text>
        <t>[Threaded comment]
Your version of Excel allows you to read this threaded comment; however, any edits to it will get removed if the file is opened in a newer version of Excel. Learn more: https://go.microsoft.com/fwlink/?linkid=870924
Comment:
    Annual booked Jan 2</t>
      </text>
    </comment>
    <comment ref="N59" authorId="28" shapeId="0" xr:uid="{BBFF80D3-7A20-42C2-9AD9-8E3E5DAD7FA4}">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P59" authorId="29" shapeId="0" xr:uid="{1B138160-2D07-45E5-90C5-E27EDD73D43D}">
      <text>
        <t>[Threaded comment]
Your version of Excel allows you to read this threaded comment; however, any edits to it will get removed if the file is opened in a newer version of Excel. Learn more: https://go.microsoft.com/fwlink/?linkid=870924
Comment:
    Annual booked May 14</t>
      </text>
    </comment>
    <comment ref="P60" authorId="30" shapeId="0" xr:uid="{10FBB8D5-4CD4-428C-B075-8C03BC04755D}">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P62" authorId="31" shapeId="0" xr:uid="{485A5068-B9FF-4BCA-BEBE-D0E17C5C479C}">
      <text>
        <t>[Threaded comment]
Your version of Excel allows you to read this threaded comment; however, any edits to it will get removed if the file is opened in a newer version of Excel. Learn more: https://go.microsoft.com/fwlink/?linkid=870924
Comment:
    Annual booked May 11-12</t>
      </text>
    </comment>
    <comment ref="P64" authorId="32" shapeId="0" xr:uid="{12FB1C5E-E3C8-455A-9AA3-29905617D354}">
      <text>
        <t>[Threaded comment]
Your version of Excel allows you to read this threaded comment; however, any edits to it will get removed if the file is opened in a newer version of Excel. Learn more: https://go.microsoft.com/fwlink/?linkid=870924
Comment:
    Annual booked May 20-22</t>
      </text>
    </comment>
    <comment ref="N67" authorId="33" shapeId="0" xr:uid="{C715E3B4-7D52-42E8-9734-4B4585CBE1BA}">
      <text>
        <t>[Threaded comment]
Your version of Excel allows you to read this threaded comment; however, any edits to it will get removed if the file is opened in a newer version of Excel. Learn more: https://go.microsoft.com/fwlink/?linkid=870924
Comment:
    Annual booked March 23</t>
      </text>
    </comment>
    <comment ref="O73" authorId="34" shapeId="0" xr:uid="{7DB4AC39-DEFC-48DF-809D-D02082383A7D}">
      <text>
        <t>[Threaded comment]
Your version of Excel allows you to read this threaded comment; however, any edits to it will get removed if the file is opened in a newer version of Excel. Learn more: https://go.microsoft.com/fwlink/?linkid=870924
Comment:
    Annual booked March 30
Reply:
    Rescheduled to April 14</t>
      </text>
    </comment>
    <comment ref="B76" authorId="35" shapeId="0" xr:uid="{E31543BD-7802-4B17-9A59-F170395C4410}">
      <text>
        <t>[Threaded comment]
Your version of Excel allows you to read this threaded comment; however, any edits to it will get removed if the file is opened in a newer version of Excel. Learn more: https://go.microsoft.com/fwlink/?linkid=870924
Comment:
    Managed by Colliers as of November 1, 2024</t>
      </text>
    </comment>
    <comment ref="N77" authorId="36" shapeId="0" xr:uid="{6D052555-0140-43A1-9732-CB1964B7D216}">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78" authorId="37" shapeId="0" xr:uid="{A9DB80F7-79FC-47C9-9D8C-29A897AED919}">
      <text>
        <t>[Threaded comment]
Your version of Excel allows you to read this threaded comment; however, any edits to it will get removed if the file is opened in a newer version of Excel. Learn more: https://go.microsoft.com/fwlink/?linkid=870924
Comment:
    Annual booked March 26</t>
      </text>
    </comment>
    <comment ref="M79" authorId="38" shapeId="0" xr:uid="{C9714BB1-9C0D-435B-BB6A-3CA1D30776DF}">
      <text>
        <t>[Threaded comment]
Your version of Excel allows you to read this threaded comment; however, any edits to it will get removed if the file is opened in a newer version of Excel. Learn more: https://go.microsoft.com/fwlink/?linkid=870924
Comment:
    On hold</t>
      </text>
    </comment>
    <comment ref="O82" authorId="39" shapeId="0" xr:uid="{28440F17-10E0-4DAB-B670-104BBD21B811}">
      <text>
        <t>[Threaded comment]
Your version of Excel allows you to read this threaded comment; however, any edits to it will get removed if the file is opened in a newer version of Excel. Learn more: https://go.microsoft.com/fwlink/?linkid=870924
Comment:
    Annual booked April 28</t>
      </text>
    </comment>
    <comment ref="L90" authorId="40" shapeId="0" xr:uid="{7D861A13-238C-46B1-B5A6-E822F3AB6DE9}">
      <text>
        <t>[Threaded comment]
Your version of Excel allows you to read this threaded comment; however, any edits to it will get removed if the file is opened in a newer version of Excel. Learn more: https://go.microsoft.com/fwlink/?linkid=870924
Comment:
    Annual booked Jan 21</t>
      </text>
    </comment>
    <comment ref="L92" authorId="41" shapeId="0" xr:uid="{6DA1024C-CBBD-4E4B-8280-6A6FCE067E13}">
      <text>
        <t>[Threaded comment]
Your version of Excel allows you to read this threaded comment; however, any edits to it will get removed if the file is opened in a newer version of Excel. Learn more: https://go.microsoft.com/fwlink/?linkid=870924
Comment:
    Annual booked Jan 28</t>
      </text>
    </comment>
    <comment ref="N93" authorId="42" shapeId="0" xr:uid="{C66CC736-BC73-4124-A1C0-635DF8FAE7FC}">
      <text>
        <t>[Threaded comment]
Your version of Excel allows you to read this threaded comment; however, any edits to it will get removed if the file is opened in a newer version of Excel. Learn more: https://go.microsoft.com/fwlink/?linkid=870924
Comment:
    Annual booked March 10</t>
      </text>
    </comment>
    <comment ref="M95" authorId="43" shapeId="0" xr:uid="{09B3DBBA-A9DD-46D2-9BE7-D9D8795CE5C7}">
      <text>
        <t>[Threaded comment]
Your version of Excel allows you to read this threaded comment; however, any edits to it will get removed if the file is opened in a newer version of Excel. Learn more: https://go.microsoft.com/fwlink/?linkid=870924
Comment:
    Annual booked February 17</t>
      </text>
    </comment>
    <comment ref="O97" authorId="44" shapeId="0" xr:uid="{245CCF21-F604-4221-8497-B325BDF79A48}">
      <text>
        <t>[Threaded comment]
Your version of Excel allows you to read this threaded comment; however, any edits to it will get removed if the file is opened in a newer version of Excel. Learn more: https://go.microsoft.com/fwlink/?linkid=870924
Comment:
    Annual booked April 17</t>
      </text>
    </comment>
    <comment ref="P97" authorId="45" shapeId="0" xr:uid="{55A0613F-A48A-4273-AF3F-B9160005F5B8}">
      <text>
        <t>[Threaded comment]
Your version of Excel allows you to read this threaded comment; however, any edits to it will get removed if the file is opened in a newer version of Excel. Learn more: https://go.microsoft.com/fwlink/?linkid=870924
Comment:
    Annual booked April 17</t>
      </text>
    </comment>
    <comment ref="N98" authorId="46" shapeId="0" xr:uid="{C22B2691-46C5-40A6-9023-30AE09332DF1}">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99" authorId="47" shapeId="0" xr:uid="{A24F51BC-4258-454B-9F3C-5983BD543984}">
      <text>
        <t>[Threaded comment]
Your version of Excel allows you to read this threaded comment; however, any edits to it will get removed if the file is opened in a newer version of Excel. Learn more: https://go.microsoft.com/fwlink/?linkid=870924
Comment:
    Do not bill please. Test is being done on March. 30th. R20 was cancelled originally, but Brown Bros wanted all sites completed. 
Reply:
    VV test not done on March 30</t>
      </text>
    </comment>
    <comment ref="P99" authorId="48" shapeId="0" xr:uid="{32884E35-6E43-49D3-8D17-EE68F8CF906E}">
      <text>
        <t>[Threaded comment]
Your version of Excel allows you to read this threaded comment; however, any edits to it will get removed if the file is opened in a newer version of Excel. Learn more: https://go.microsoft.com/fwlink/?linkid=870924
Comment:
    Annual booked May 25</t>
      </text>
    </comment>
    <comment ref="O101" authorId="49" shapeId="0" xr:uid="{B501B334-82E1-4FD5-A9A7-25C76AC0E633}">
      <text>
        <t xml:space="preserve">[Threaded comment]
Your version of Excel allows you to read this threaded comment; however, any edits to it will get removed if the file is opened in a newer version of Excel. Learn more: https://go.microsoft.com/fwlink/?linkid=870924
Comment:
    Tested not done due no notices. Billed for our time. </t>
      </text>
    </comment>
    <comment ref="P102" authorId="50" shapeId="0" xr:uid="{D293F6B9-B45A-4694-A5F3-CC43E790D2FB}">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P103" authorId="51" shapeId="0" xr:uid="{5A4327CA-FF00-4076-8370-AA306EA7729C}">
      <text>
        <t>[Threaded comment]
Your version of Excel allows you to read this threaded comment; however, any edits to it will get removed if the file is opened in a newer version of Excel. Learn more: https://go.microsoft.com/fwlink/?linkid=870924
Comment:
    Annual booked May 26</t>
      </text>
    </comment>
    <comment ref="N104" authorId="52" shapeId="0" xr:uid="{F86ECDF1-C75D-4020-96A3-1477502FBB4D}">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104" authorId="53" shapeId="0" xr:uid="{1758D4E9-0B3C-463D-AA09-823D495523C0}">
      <text>
        <t>[Threaded comment]
Your version of Excel allows you to read this threaded comment; however, any edits to it will get removed if the file is opened in a newer version of Excel. Learn more: https://go.microsoft.com/fwlink/?linkid=870924
Comment:
    Annual booked April 6</t>
      </text>
    </comment>
    <comment ref="N105" authorId="54" shapeId="0" xr:uid="{4C7B8656-B3C7-4A3B-BA16-2434E1A692B5}">
      <text>
        <t>[Threaded comment]
Your version of Excel allows you to read this threaded comment; however, any edits to it will get removed if the file is opened in a newer version of Excel. Learn more: https://go.microsoft.com/fwlink/?linkid=870924
Comment:
    Annual booked March 26</t>
      </text>
    </comment>
    <comment ref="B106" authorId="55" shapeId="0" xr:uid="{3CF4A456-6BC2-4C7F-8AAB-C59BAAA72558}">
      <text>
        <r>
          <rPr>
            <b/>
            <sz val="9"/>
            <color indexed="81"/>
            <rFont val="Tahoma"/>
            <family val="2"/>
          </rPr>
          <t>Weston, Tanya:April 5/23</t>
        </r>
        <r>
          <rPr>
            <sz val="9"/>
            <color indexed="81"/>
            <rFont val="Tahoma"/>
            <family val="2"/>
          </rPr>
          <t xml:space="preserve">
edited from Logan's Pub to 1196 Strata Corp...</t>
        </r>
      </text>
    </comment>
    <comment ref="N106" authorId="56" shapeId="0" xr:uid="{3218E33C-1B7F-4613-A3F3-5308ECC92DF1}">
      <text>
        <t>[Threaded comment]
Your version of Excel allows you to read this threaded comment; however, any edits to it will get removed if the file is opened in a newer version of Excel. Learn more: https://go.microsoft.com/fwlink/?linkid=870924
Comment:
    Annual booked March 17</t>
      </text>
    </comment>
    <comment ref="M110" authorId="57" shapeId="0" xr:uid="{BBF69B56-97BB-464D-9AF7-3F41B2E5CD2B}">
      <text>
        <t>[Threaded comment]
Your version of Excel allows you to read this threaded comment; however, any edits to it will get removed if the file is opened in a newer version of Excel. Learn more: https://go.microsoft.com/fwlink/?linkid=870924
Comment:
    Annual booked Feb 3 - 4</t>
      </text>
    </comment>
    <comment ref="M111" authorId="58" shapeId="0" xr:uid="{FFBF2BBD-6E59-4962-AE77-B85B54727150}">
      <text>
        <t>[Threaded comment]
Your version of Excel allows you to read this threaded comment; however, any edits to it will get removed if the file is opened in a newer version of Excel. Learn more: https://go.microsoft.com/fwlink/?linkid=870924
Comment:
    Annual booked Feb 3 - 4</t>
      </text>
    </comment>
    <comment ref="L112" authorId="59" shapeId="0" xr:uid="{617A842E-15CB-4A6E-8162-FEABF2A46557}">
      <text>
        <t>[Threaded comment]
Your version of Excel allows you to read this threaded comment; however, any edits to it will get removed if the file is opened in a newer version of Excel. Learn more: https://go.microsoft.com/fwlink/?linkid=870924
Comment:
    Annual booked January 14</t>
      </text>
    </comment>
    <comment ref="O113" authorId="60" shapeId="0" xr:uid="{4703484D-0918-4948-BE33-3FB480ED4E80}">
      <text>
        <t>[Threaded comment]
Your version of Excel allows you to read this threaded comment; however, any edits to it will get removed if the file is opened in a newer version of Excel. Learn more: https://go.microsoft.com/fwlink/?linkid=870924
Comment:
    Annual booked April 28</t>
      </text>
    </comment>
    <comment ref="O114" authorId="61" shapeId="0" xr:uid="{F5BAC4C5-C4F1-45AA-B915-C23A86BFFF7E}">
      <text>
        <t>[Threaded comment]
Your version of Excel allows you to read this threaded comment; however, any edits to it will get removed if the file is opened in a newer version of Excel. Learn more: https://go.microsoft.com/fwlink/?linkid=870924
Comment:
    Annual booked April 10</t>
      </text>
    </comment>
    <comment ref="L116" authorId="62" shapeId="0" xr:uid="{BF938406-8C47-4D51-AF5F-5FFB34DC1091}">
      <text>
        <t>[Threaded comment]
Your version of Excel allows you to read this threaded comment; however, any edits to it will get removed if the file is opened in a newer version of Excel. Learn more: https://go.microsoft.com/fwlink/?linkid=870924
Comment:
    Annual booked January 19</t>
      </text>
    </comment>
    <comment ref="Q122" authorId="63" shapeId="0" xr:uid="{0695F361-11F0-4A7E-9EBD-34B62EE932D5}">
      <text>
        <t>[Threaded comment]
Your version of Excel allows you to read this threaded comment; however, any edits to it will get removed if the file is opened in a newer version of Excel. Learn more: https://go.microsoft.com/fwlink/?linkid=870924
Comment:
    Annual booked June 1</t>
      </text>
    </comment>
    <comment ref="L124" authorId="64" shapeId="0" xr:uid="{8A86A8CD-1D0F-4642-8937-75CB20F2B352}">
      <text>
        <t>[Threaded comment]
Your version of Excel allows you to read this threaded comment; however, any edits to it will get removed if the file is opened in a newer version of Excel. Learn more: https://go.microsoft.com/fwlink/?linkid=870924
Comment:
    Annual booked January 23</t>
      </text>
    </comment>
    <comment ref="N125" authorId="65" shapeId="0" xr:uid="{E4347879-ED96-44B0-8DE7-C3FABCAF1FA9}">
      <text>
        <t>[Threaded comment]
Your version of Excel allows you to read this threaded comment; however, any edits to it will get removed if the file is opened in a newer version of Excel. Learn more: https://go.microsoft.com/fwlink/?linkid=870924
Comment:
    Annual booked March 23-24</t>
      </text>
    </comment>
    <comment ref="M126" authorId="66" shapeId="0" xr:uid="{5F5ACA33-F4E2-40B6-B281-598293B3E475}">
      <text>
        <t>[Threaded comment]
Your version of Excel allows you to read this threaded comment; however, any edits to it will get removed if the file is opened in a newer version of Excel. Learn more: https://go.microsoft.com/fwlink/?linkid=870924
Comment:
    Annual booked February 12</t>
      </text>
    </comment>
    <comment ref="M128" authorId="67" shapeId="0" xr:uid="{30E7A0B0-368B-415A-B418-6E84B50F8C13}">
      <text>
        <t>[Threaded comment]
Your version of Excel allows you to read this threaded comment; however, any edits to it will get removed if the file is opened in a newer version of Excel. Learn more: https://go.microsoft.com/fwlink/?linkid=870924
Comment:
    First 3 months are free</t>
      </text>
    </comment>
    <comment ref="N128" authorId="68" shapeId="0" xr:uid="{D87C04C5-5EB3-437F-A0E2-ABEB4B0E5EB7}">
      <text>
        <t>[Threaded comment]
Your version of Excel allows you to read this threaded comment; however, any edits to it will get removed if the file is opened in a newer version of Excel. Learn more: https://go.microsoft.com/fwlink/?linkid=870924
Comment:
    First 3 months are free</t>
      </text>
    </comment>
    <comment ref="O128" authorId="69" shapeId="0" xr:uid="{979DD5A7-4089-4E7A-BF33-F2B427171265}">
      <text>
        <t>[Threaded comment]
Your version of Excel allows you to read this threaded comment; however, any edits to it will get removed if the file is opened in a newer version of Excel. Learn more: https://go.microsoft.com/fwlink/?linkid=870924
Comment:
    First 3 months are free</t>
      </text>
    </comment>
    <comment ref="L130" authorId="70" shapeId="0" xr:uid="{35A22A95-DDB0-4220-889C-B17316648A12}">
      <text>
        <t>[Threaded comment]
Your version of Excel allows you to read this threaded comment; however, any edits to it will get removed if the file is opened in a newer version of Excel. Learn more: https://go.microsoft.com/fwlink/?linkid=870924
Comment:
    Annual booked January 22</t>
      </text>
    </comment>
    <comment ref="L131" authorId="71" shapeId="0" xr:uid="{D7EA4D28-F3C3-42A7-81FB-0C705C4CDFE8}">
      <text>
        <t xml:space="preserve">[Threaded comment]
Your version of Excel allows you to read this threaded comment; however, any edits to it will get removed if the file is opened in a newer version of Excel. Learn more: https://go.microsoft.com/fwlink/?linkid=870924
Comment:
    Skipped per site request </t>
      </text>
    </comment>
    <comment ref="N132" authorId="72" shapeId="0" xr:uid="{B58C6567-9846-4DEF-B196-7B97674C2619}">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132" authorId="73" shapeId="0" xr:uid="{6814E355-62DD-42A3-8B8C-BAA112709178}">
      <text>
        <t>[Threaded comment]
Your version of Excel allows you to read this threaded comment; however, any edits to it will get removed if the file is opened in a newer version of Excel. Learn more: https://go.microsoft.com/fwlink/?linkid=870924
Comment:
    Annual booked April 7</t>
      </text>
    </comment>
    <comment ref="L133" authorId="74" shapeId="0" xr:uid="{D5F37E3F-1BA5-49DE-A8FD-AB5E17580D92}">
      <text>
        <t>[Threaded comment]
Your version of Excel allows you to read this threaded comment; however, any edits to it will get removed if the file is opened in a newer version of Excel. Learn more: https://go.microsoft.com/fwlink/?linkid=870924
Comment:
    Annual booked January 27</t>
      </text>
    </comment>
    <comment ref="L134" authorId="75" shapeId="0" xr:uid="{52D255C6-A28A-45DE-9C59-F3CB5B25652B}">
      <text>
        <t>[Threaded comment]
Your version of Excel allows you to read this threaded comment; however, any edits to it will get removed if the file is opened in a newer version of Excel. Learn more: https://go.microsoft.com/fwlink/?linkid=870924
Comment:
    Annual booked January 6</t>
      </text>
    </comment>
    <comment ref="N135" authorId="76" shapeId="0" xr:uid="{C8DB4526-6226-41B2-8CBB-0385B5B6CDA3}">
      <text>
        <t>[Threaded comment]
Your version of Excel allows you to read this threaded comment; however, any edits to it will get removed if the file is opened in a newer version of Excel. Learn more: https://go.microsoft.com/fwlink/?linkid=870924
Comment:
    Annual booked March 17</t>
      </text>
    </comment>
    <comment ref="N136" authorId="77" shapeId="0" xr:uid="{5173FD62-7278-46D8-BE8D-9039E1775928}">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137" authorId="78" shapeId="0" xr:uid="{70F5A441-0D15-40B3-ACED-3E3C9E875F8F}">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B138" authorId="79" shapeId="0" xr:uid="{726733CA-90A9-42A3-8A80-1B7BBE6465EC}">
      <text>
        <t>[Threaded comment]
Your version of Excel allows you to read this threaded comment; however, any edits to it will get removed if the file is opened in a newer version of Excel. Learn more: https://go.microsoft.com/fwlink/?linkid=870924
Comment:
    New owner information has been requested.</t>
      </text>
    </comment>
    <comment ref="N138" authorId="80" shapeId="0" xr:uid="{736F8445-0EEC-4B60-9399-ACDB604E9859}">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138" authorId="81" shapeId="0" xr:uid="{EA436268-9365-44C1-A429-516DF24624E7}">
      <text>
        <t>[Threaded comment]
Your version of Excel allows you to read this threaded comment; however, any edits to it will get removed if the file is opened in a newer version of Excel. Learn more: https://go.microsoft.com/fwlink/?linkid=870924
Comment:
    Annual booked April 20</t>
      </text>
    </comment>
    <comment ref="Q140" authorId="82" shapeId="0" xr:uid="{9464AB25-501A-408E-B80C-81386E7E5668}">
      <text>
        <t>[Threaded comment]
Your version of Excel allows you to read this threaded comment; however, any edits to it will get removed if the file is opened in a newer version of Excel. Learn more: https://go.microsoft.com/fwlink/?linkid=870924
Comment:
    Annual booked June 11-12</t>
      </text>
    </comment>
    <comment ref="Q141" authorId="83" shapeId="0" xr:uid="{AFFFBDAD-80F2-47A0-8F94-99D2EB959530}">
      <text>
        <t>[Threaded comment]
Your version of Excel allows you to read this threaded comment; however, any edits to it will get removed if the file is opened in a newer version of Excel. Learn more: https://go.microsoft.com/fwlink/?linkid=870924
Comment:
    Annual booked June 11-12</t>
      </text>
    </comment>
    <comment ref="Q142" authorId="84" shapeId="0" xr:uid="{AF681B88-056E-4F10-9DF5-8907DFDC3686}">
      <text>
        <t>[Threaded comment]
Your version of Excel allows you to read this threaded comment; however, any edits to it will get removed if the file is opened in a newer version of Excel. Learn more: https://go.microsoft.com/fwlink/?linkid=870924
Comment:
    Annual booked June 9-10</t>
      </text>
    </comment>
    <comment ref="Q143" authorId="85" shapeId="0" xr:uid="{E20F86DD-AC00-4138-B0E9-4DDAB604C63F}">
      <text>
        <t>[Threaded comment]
Your version of Excel allows you to read this threaded comment; however, any edits to it will get removed if the file is opened in a newer version of Excel. Learn more: https://go.microsoft.com/fwlink/?linkid=870924
Comment:
    Annual booked June 9-10</t>
      </text>
    </comment>
    <comment ref="O146" authorId="86" shapeId="0" xr:uid="{1A807397-A358-458E-8472-E43FDA4ED2B1}">
      <text>
        <t>[Threaded comment]
Your version of Excel allows you to read this threaded comment; however, any edits to it will get removed if the file is opened in a newer version of Excel. Learn more: https://go.microsoft.com/fwlink/?linkid=870924
Comment:
    Annual booked April 10</t>
      </text>
    </comment>
    <comment ref="N149" authorId="87" shapeId="0" xr:uid="{D8F61691-4117-4CB0-8F96-1492D2A3B363}">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P149" authorId="88" shapeId="0" xr:uid="{09F09DA6-A7A3-45BE-B57B-FFA6B1A6403E}">
      <text>
        <t>[Threaded comment]
Your version of Excel allows you to read this threaded comment; however, any edits to it will get removed if the file is opened in a newer version of Excel. Learn more: https://go.microsoft.com/fwlink/?linkid=870924
Comment:
    Annual booked May 15</t>
      </text>
    </comment>
    <comment ref="N151" authorId="89" shapeId="0" xr:uid="{4C29CADE-C0DD-43CB-83ED-12092A50E9FE}">
      <text>
        <t>[Threaded comment]
Your version of Excel allows you to read this threaded comment; however, any edits to it will get removed if the file is opened in a newer version of Excel. Learn more: https://go.microsoft.com/fwlink/?linkid=870924
Comment:
    Annual booked March 18</t>
      </text>
    </comment>
    <comment ref="N152" authorId="90" shapeId="0" xr:uid="{9F9EA352-32A5-4E31-A9B4-F925DDCF485D}">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154" authorId="91" shapeId="0" xr:uid="{0A0ED6F1-C2D7-43E5-B525-317CE9285D62}">
      <text>
        <t>[Threaded comment]
Your version of Excel allows you to read this threaded comment; however, any edits to it will get removed if the file is opened in a newer version of Excel. Learn more: https://go.microsoft.com/fwlink/?linkid=870924
Comment:
    Annual booked April 17</t>
      </text>
    </comment>
    <comment ref="P156" authorId="92" shapeId="0" xr:uid="{69044353-732E-4F76-A08D-B7D974C94AFD}">
      <text>
        <t>[Threaded comment]
Your version of Excel allows you to read this threaded comment; however, any edits to it will get removed if the file is opened in a newer version of Excel. Learn more: https://go.microsoft.com/fwlink/?linkid=870924
Comment:
    Annual booked May 20</t>
      </text>
    </comment>
    <comment ref="O158" authorId="93" shapeId="0" xr:uid="{B33BE52F-C30F-47EB-BD09-6D6DB9C1D89D}">
      <text>
        <t>[Threaded comment]
Your version of Excel allows you to read this threaded comment; however, any edits to it will get removed if the file is opened in a newer version of Excel. Learn more: https://go.microsoft.com/fwlink/?linkid=870924
Comment:
    Annual booked April 29</t>
      </text>
    </comment>
    <comment ref="O161" authorId="94" shapeId="0" xr:uid="{4D464817-AE17-4E5A-8E8F-2F6AF37CBCA6}">
      <text>
        <t>[Threaded comment]
Your version of Excel allows you to read this threaded comment; however, any edits to it will get removed if the file is opened in a newer version of Excel. Learn more: https://go.microsoft.com/fwlink/?linkid=870924
Comment:
    Skipped due service call</t>
      </text>
    </comment>
    <comment ref="P161" authorId="95" shapeId="0" xr:uid="{001C24CF-652C-4F28-A268-F6CA7AFE448E}">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P164" authorId="96" shapeId="0" xr:uid="{360ECCD2-746B-44ED-BE22-E29C71F60D29}">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J166" authorId="97" shapeId="0" xr:uid="{C493BC8E-9945-4D98-ACBF-50D6A3886853}">
      <text>
        <r>
          <rPr>
            <b/>
            <sz val="9"/>
            <color indexed="81"/>
            <rFont val="Tahoma"/>
            <family val="2"/>
          </rPr>
          <t>Samantha D'Amour:</t>
        </r>
        <r>
          <rPr>
            <sz val="9"/>
            <color indexed="81"/>
            <rFont val="Tahoma"/>
            <family val="2"/>
          </rPr>
          <t xml:space="preserve">
was 2nd Tuesday</t>
        </r>
      </text>
    </comment>
    <comment ref="L166" authorId="98" shapeId="0" xr:uid="{2777040A-80F4-4860-AD39-B89F1BFA1A2D}">
      <text>
        <t>[Threaded comment]
Your version of Excel allows you to read this threaded comment; however, any edits to it will get removed if the file is opened in a newer version of Excel. Learn more: https://go.microsoft.com/fwlink/?linkid=870924
Comment:
    Annual booked Jan 23</t>
      </text>
    </comment>
    <comment ref="N166" authorId="99" shapeId="0" xr:uid="{DEAACCAD-508E-44F4-858E-AA76C550B00F}">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169" authorId="100" shapeId="0" xr:uid="{1411EBE6-7708-4428-B28B-0ACE3D3A166A}">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170" authorId="101" shapeId="0" xr:uid="{CF106B5B-643D-4C16-9BC2-FF7759AD79FF}">
      <text>
        <t>[Threaded comment]
Your version of Excel allows you to read this threaded comment; however, any edits to it will get removed if the file is opened in a newer version of Excel. Learn more: https://go.microsoft.com/fwlink/?linkid=870924
Comment:
    Annual booked April 27-29</t>
      </text>
    </comment>
    <comment ref="J171" authorId="97" shapeId="0" xr:uid="{DD608D5F-06C3-4D60-8130-5DB568A6B7B7}">
      <text>
        <r>
          <rPr>
            <b/>
            <sz val="9"/>
            <color indexed="81"/>
            <rFont val="Tahoma"/>
            <family val="2"/>
          </rPr>
          <t>Samantha D'Amour:</t>
        </r>
        <r>
          <rPr>
            <sz val="9"/>
            <color indexed="81"/>
            <rFont val="Tahoma"/>
            <family val="2"/>
          </rPr>
          <t xml:space="preserve">
was 2nd Tuesday</t>
        </r>
      </text>
    </comment>
    <comment ref="K177" authorId="102" shapeId="0" xr:uid="{12DC4144-5A94-403D-8E82-B35EB09983AB}">
      <text>
        <t>[Threaded comment]
Your version of Excel allows you to read this threaded comment; however, any edits to it will get removed if the file is opened in a newer version of Excel. Learn more: https://go.microsoft.com/fwlink/?linkid=870924
Comment:
    Annual done by 4 Seasons. MBT by Cantec
Reply:
    Update: We are doing the annual inspections  - New in 2026 (April)</t>
      </text>
    </comment>
    <comment ref="O177" authorId="103" shapeId="0" xr:uid="{08BDD5C5-1F34-4BC6-923B-77A1BF03C2A7}">
      <text>
        <t>[Threaded comment]
Your version of Excel allows you to read this threaded comment; however, any edits to it will get removed if the file is opened in a newer version of Excel. Learn more: https://go.microsoft.com/fwlink/?linkid=870924
Comment:
    Annual booked April 2</t>
      </text>
    </comment>
    <comment ref="N178" authorId="104" shapeId="0" xr:uid="{7CBAFA08-BB8E-4FED-A140-43E3092DF9C9}">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180" authorId="105" shapeId="0" xr:uid="{BE902010-5588-4798-A042-B13F2B743844}">
      <text>
        <t>[Threaded comment]
Your version of Excel allows you to read this threaded comment; however, any edits to it will get removed if the file is opened in a newer version of Excel. Learn more: https://go.microsoft.com/fwlink/?linkid=870924
Comment:
    Annual booked March 11</t>
      </text>
    </comment>
    <comment ref="O180" authorId="106" shapeId="0" xr:uid="{37A85127-DF27-4C58-ACC3-77CA86F37386}">
      <text>
        <t>[Threaded comment]
Your version of Excel allows you to read this threaded comment; however, any edits to it will get removed if the file is opened in a newer version of Excel. Learn more: https://go.microsoft.com/fwlink/?linkid=870924
Comment:
    Skipped</t>
      </text>
    </comment>
    <comment ref="L181" authorId="107" shapeId="0" xr:uid="{0E122F32-67D7-42AB-BACE-84968D0B266C}">
      <text>
        <t>[Threaded comment]
Your version of Excel allows you to read this threaded comment; however, any edits to it will get removed if the file is opened in a newer version of Excel. Learn more: https://go.microsoft.com/fwlink/?linkid=870924
Comment:
    Annual booked January 16</t>
      </text>
    </comment>
    <comment ref="P182" authorId="108" shapeId="0" xr:uid="{FF843BD7-0B89-4A99-97DC-A67D4B1C0B0D}">
      <text>
        <t>[Threaded comment]
Your version of Excel allows you to read this threaded comment; however, any edits to it will get removed if the file is opened in a newer version of Excel. Learn more: https://go.microsoft.com/fwlink/?linkid=870924
Comment:
    3 months promotion - no charge</t>
      </text>
    </comment>
    <comment ref="Q182" authorId="109" shapeId="0" xr:uid="{D3D79853-1693-44E1-8390-75BBFC216980}">
      <text>
        <t>[Threaded comment]
Your version of Excel allows you to read this threaded comment; however, any edits to it will get removed if the file is opened in a newer version of Excel. Learn more: https://go.microsoft.com/fwlink/?linkid=870924
Comment:
    3 months promotion - no charge</t>
      </text>
    </comment>
    <comment ref="R182" authorId="110" shapeId="0" xr:uid="{BACE9D7E-CE7F-4571-ACC9-590911B498C8}">
      <text>
        <t>[Threaded comment]
Your version of Excel allows you to read this threaded comment; however, any edits to it will get removed if the file is opened in a newer version of Excel. Learn more: https://go.microsoft.com/fwlink/?linkid=870924
Comment:
    3 months promotion - no charge</t>
      </text>
    </comment>
    <comment ref="N183" authorId="111" shapeId="0" xr:uid="{3C0668ED-F865-4D24-8284-304559CF3C54}">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L184" authorId="112" shapeId="0" xr:uid="{0F5ED5CD-BBD7-4005-AA91-0806BD52590E}">
      <text>
        <t>[Threaded comment]
Your version of Excel allows you to read this threaded comment; however, any edits to it will get removed if the file is opened in a newer version of Excel. Learn more: https://go.microsoft.com/fwlink/?linkid=870924
Comment:
    Bells disabled. Not tested. Bill for our time.</t>
      </text>
    </comment>
    <comment ref="N185" authorId="113" shapeId="0" xr:uid="{BE455AF1-A6E8-42F2-B3E2-142773A28591}">
      <text>
        <t xml:space="preserve">[Threaded comment]
Your version of Excel allows you to read this threaded comment; however, any edits to it will get removed if the file is opened in a newer version of Excel. Learn more: https://go.microsoft.com/fwlink/?linkid=870924
Comment:
    Skipped due panel upgrade. Need to change to other route. </t>
      </text>
    </comment>
    <comment ref="Q186" authorId="114" shapeId="0" xr:uid="{1BE7C438-2909-4975-9AD7-019DD2D49D56}">
      <text>
        <t>[Threaded comment]
Your version of Excel allows you to read this threaded comment; however, any edits to it will get removed if the file is opened in a newer version of Excel. Learn more: https://go.microsoft.com/fwlink/?linkid=870924
Comment:
    Annual booked June 15-19</t>
      </text>
    </comment>
    <comment ref="P187" authorId="115" shapeId="0" xr:uid="{CAF10831-1AC5-4A3C-BE48-E6061AA49913}">
      <text>
        <t>[Threaded comment]
Your version of Excel allows you to read this threaded comment; however, any edits to it will get removed if the file is opened in a newer version of Excel. Learn more: https://go.microsoft.com/fwlink/?linkid=870924
Comment:
    Annual booked May 26</t>
      </text>
    </comment>
    <comment ref="N188" authorId="116" shapeId="0" xr:uid="{6CDD2460-E3B4-4719-AACF-E71C9EFE4662}">
      <text>
        <t>[Threaded comment]
Your version of Excel allows you to read this threaded comment; however, any edits to it will get removed if the file is opened in a newer version of Excel. Learn more: https://go.microsoft.com/fwlink/?linkid=870924
Comment:
    Annual booked March 23</t>
      </text>
    </comment>
    <comment ref="P189" authorId="117" shapeId="0" xr:uid="{A0A8A9A7-5E2D-4526-9262-8E0CB6BD0D8A}">
      <text>
        <t>[Threaded comment]
Your version of Excel allows you to read this threaded comment; however, any edits to it will get removed if the file is opened in a newer version of Excel. Learn more: https://go.microsoft.com/fwlink/?linkid=870924
Comment:
    Annual booked May 6-8</t>
      </text>
    </comment>
    <comment ref="P190" authorId="118" shapeId="0" xr:uid="{A22F7565-E3F1-4E19-B9C1-CECA30E25894}">
      <text>
        <t>[Threaded comment]
Your version of Excel allows you to read this threaded comment; however, any edits to it will get removed if the file is opened in a newer version of Excel. Learn more: https://go.microsoft.com/fwlink/?linkid=870924
Comment:
    Annual booked May 5</t>
      </text>
    </comment>
    <comment ref="I192" authorId="97" shapeId="0" xr:uid="{66F8C135-F858-47F6-B5D2-D1B0A43D961A}">
      <text>
        <r>
          <rPr>
            <b/>
            <sz val="9"/>
            <color indexed="81"/>
            <rFont val="Tahoma"/>
            <family val="2"/>
          </rPr>
          <t>Samantha D'Amour:</t>
        </r>
        <r>
          <rPr>
            <sz val="9"/>
            <color indexed="81"/>
            <rFont val="Tahoma"/>
            <family val="2"/>
          </rPr>
          <t xml:space="preserve">
Received keys July 26/22</t>
        </r>
      </text>
    </comment>
    <comment ref="M195" authorId="119" shapeId="0" xr:uid="{9283E6EC-E680-468A-A6CA-EC05EAD2E112}">
      <text>
        <t>[Threaded comment]
Your version of Excel allows you to read this threaded comment; however, any edits to it will get removed if the file is opened in a newer version of Excel. Learn more: https://go.microsoft.com/fwlink/?linkid=870924
Comment:
    Annual booked Feb 26</t>
      </text>
    </comment>
    <comment ref="N207" authorId="120" shapeId="0" xr:uid="{54C9B8B3-7660-44DF-BF58-C46E92E2551B}">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210" authorId="121" shapeId="0" xr:uid="{B54538F9-98FF-4989-923B-2972575A850C}">
      <text>
        <t>[Threaded comment]
Your version of Excel allows you to read this threaded comment; however, any edits to it will get removed if the file is opened in a newer version of Excel. Learn more: https://go.microsoft.com/fwlink/?linkid=870924
Comment:
    Annual booked March 17</t>
      </text>
    </comment>
    <comment ref="M211" authorId="122" shapeId="0" xr:uid="{6EAE136E-190A-4E80-B7F3-ACC5A0A1C530}">
      <text>
        <t>[Threaded comment]
Your version of Excel allows you to read this threaded comment; however, any edits to it will get removed if the file is opened in a newer version of Excel. Learn more: https://go.microsoft.com/fwlink/?linkid=870924
Comment:
    Annual booked February 5</t>
      </text>
    </comment>
    <comment ref="L213" authorId="123" shapeId="0" xr:uid="{FA79E381-9A51-4345-8A3F-E46E21E11044}">
      <text>
        <t>[Threaded comment]
Your version of Excel allows you to read this threaded comment; however, any edits to it will get removed if the file is opened in a newer version of Excel. Learn more: https://go.microsoft.com/fwlink/?linkid=870924
Comment:
    Not tested due no monitoring info.</t>
      </text>
    </comment>
    <comment ref="N213" authorId="124" shapeId="0" xr:uid="{4901054C-7A87-4F66-8AEC-1B6E03EA6960}">
      <text>
        <t>[Threaded comment]
Your version of Excel allows you to read this threaded comment; however, any edits to it will get removed if the file is opened in a newer version of Excel. Learn more: https://go.microsoft.com/fwlink/?linkid=870924
Comment:
    Annual booked March 9</t>
      </text>
    </comment>
    <comment ref="L214" authorId="125" shapeId="0" xr:uid="{6EA3EC64-1B2F-4901-867B-F8DA4C1D24A1}">
      <text>
        <t>[Threaded comment]
Your version of Excel allows you to read this threaded comment; however, any edits to it will get removed if the file is opened in a newer version of Excel. Learn more: https://go.microsoft.com/fwlink/?linkid=870924
Comment:
    Annual booked January 22</t>
      </text>
    </comment>
    <comment ref="M214" authorId="126" shapeId="0" xr:uid="{877562DC-88A1-4CBD-AEB6-31D5504A2381}">
      <text>
        <t>[Threaded comment]
Your version of Excel allows you to read this threaded comment; however, any edits to it will get removed if the file is opened in a newer version of Excel. Learn more: https://go.microsoft.com/fwlink/?linkid=870924
Comment:
    Annual booked January 22</t>
      </text>
    </comment>
    <comment ref="M216" authorId="127" shapeId="0" xr:uid="{51A57467-5F8D-4ED0-9218-0B0F5484BFE8}">
      <text>
        <t>[Threaded comment]
Your version of Excel allows you to read this threaded comment; however, any edits to it will get removed if the file is opened in a newer version of Excel. Learn more: https://go.microsoft.com/fwlink/?linkid=870924
Comment:
    Annual booked February 2</t>
      </text>
    </comment>
    <comment ref="O217" authorId="128" shapeId="0" xr:uid="{32C76E85-ABAA-4E1A-8D69-A03A80886075}">
      <text>
        <t>[Threaded comment]
Your version of Excel allows you to read this threaded comment; however, any edits to it will get removed if the file is opened in a newer version of Excel. Learn more: https://go.microsoft.com/fwlink/?linkid=870924
Comment:
    Annual booked April 13
Reply:
    Update: site contact was MIA during the first visit and requested to be rescheduled in May</t>
      </text>
    </comment>
    <comment ref="P217" authorId="129" shapeId="0" xr:uid="{142C19F0-EC99-4188-8A19-50537C3DFDF3}">
      <text>
        <t>[Threaded comment]
Your version of Excel allows you to read this threaded comment; however, any edits to it will get removed if the file is opened in a newer version of Excel. Learn more: https://go.microsoft.com/fwlink/?linkid=870924
Comment:
    Annual booked May 5</t>
      </text>
    </comment>
    <comment ref="M218" authorId="130" shapeId="0" xr:uid="{883D0A10-F4E6-4B2A-BA54-A40B2E70CBD4}">
      <text>
        <t>[Threaded comment]
Your version of Excel allows you to read this threaded comment; however, any edits to it will get removed if the file is opened in a newer version of Excel. Learn more: https://go.microsoft.com/fwlink/?linkid=870924
Comment:
    No Access</t>
      </text>
    </comment>
    <comment ref="N218" authorId="131" shapeId="0" xr:uid="{9F13A7A0-7A85-4C86-AC36-B9D866A52ACC}">
      <text>
        <t>[Threaded comment]
Your version of Excel allows you to read this threaded comment; however, any edits to it will get removed if the file is opened in a newer version of Excel. Learn more: https://go.microsoft.com/fwlink/?linkid=870924
Comment:
    Annual booked March 17</t>
      </text>
    </comment>
    <comment ref="M219" authorId="132" shapeId="0" xr:uid="{F339BC6D-882C-4C5F-B994-77E5D8BFCC46}">
      <text>
        <t xml:space="preserve">[Threaded comment]
Your version of Excel allows you to read this threaded comment; however, any edits to it will get removed if the file is opened in a newer version of Excel. Learn more: https://go.microsoft.com/fwlink/?linkid=870924
Comment:
    Only the fire phones were tested. Do not bill. </t>
      </text>
    </comment>
    <comment ref="O219" authorId="133" shapeId="0" xr:uid="{6363762C-CCB5-4B60-A86F-203E2CF2AADD}">
      <text>
        <t>[Threaded comment]
Your version of Excel allows you to read this threaded comment; however, any edits to it will get removed if the file is opened in a newer version of Excel. Learn more: https://go.microsoft.com/fwlink/?linkid=870924
Comment:
    Annual booked April 20-23</t>
      </text>
    </comment>
    <comment ref="O221" authorId="134" shapeId="0" xr:uid="{984A620A-2E3E-47C9-8096-1AAB8AE6D62D}">
      <text>
        <t>[Threaded comment]
Your version of Excel allows you to read this threaded comment; however, any edits to it will get removed if the file is opened in a newer version of Excel. Learn more: https://go.microsoft.com/fwlink/?linkid=870924
Comment:
    Annual booked April 20</t>
      </text>
    </comment>
    <comment ref="O222" authorId="135" shapeId="0" xr:uid="{CE9FE546-E0D1-42A8-8EFA-66EE4DCC6A0E}">
      <text>
        <t xml:space="preserve">[Threaded comment]
Your version of Excel allows you to read this threaded comment; however, any edits to it will get removed if the file is opened in a newer version of Excel. Learn more: https://go.microsoft.com/fwlink/?linkid=870924
Comment:
    Skipped due to the key not being returned after a service call.
</t>
      </text>
    </comment>
    <comment ref="N223" authorId="136" shapeId="0" xr:uid="{A49EEBAA-CF77-4E95-B33D-1667B15F8210}">
      <text>
        <t>[Threaded comment]
Your version of Excel allows you to read this threaded comment; however, any edits to it will get removed if the file is opened in a newer version of Excel. Learn more: https://go.microsoft.com/fwlink/?linkid=870924
Comment:
    Annual booked March 6</t>
      </text>
    </comment>
    <comment ref="M224" authorId="137" shapeId="0" xr:uid="{D57BC4E6-58EA-4A14-8C61-3D7A60296D84}">
      <text>
        <t>[Threaded comment]
Your version of Excel allows you to read this threaded comment; however, any edits to it will get removed if the file is opened in a newer version of Excel. Learn more: https://go.microsoft.com/fwlink/?linkid=870924
Comment:
    Annual booked February 5</t>
      </text>
    </comment>
    <comment ref="O225" authorId="138" shapeId="0" xr:uid="{6AC78E9A-F8DF-427D-BC72-19990AACD031}">
      <text>
        <t>[Threaded comment]
Your version of Excel allows you to read this threaded comment; however, any edits to it will get removed if the file is opened in a newer version of Excel. Learn more: https://go.microsoft.com/fwlink/?linkid=870924
Comment:
    Annual booked April 22</t>
      </text>
    </comment>
    <comment ref="P227" authorId="139" shapeId="0" xr:uid="{2672099A-7C7B-47BB-BB55-4788869B6745}">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N228" authorId="140" shapeId="0" xr:uid="{E4597D17-A949-4A21-8F1A-06C72882F68D}">
      <text>
        <t>[Threaded comment]
Your version of Excel allows you to read this threaded comment; however, any edits to it will get removed if the file is opened in a newer version of Excel. Learn more: https://go.microsoft.com/fwlink/?linkid=870924
Comment:
    Annual booked March 20</t>
      </text>
    </comment>
    <comment ref="P233" authorId="141" shapeId="0" xr:uid="{5F5EE207-F065-44F0-854B-FF793BA7F03B}">
      <text>
        <t>[Threaded comment]
Your version of Excel allows you to read this threaded comment; however, any edits to it will get removed if the file is opened in a newer version of Excel. Learn more: https://go.microsoft.com/fwlink/?linkid=870924
Comment:
    Annual booked May 22</t>
      </text>
    </comment>
    <comment ref="M236" authorId="142" shapeId="0" xr:uid="{DE5DD9AD-C1D1-4A2E-8501-DBE04CDACA50}">
      <text>
        <t>[Threaded comment]
Your version of Excel allows you to read this threaded comment; however, any edits to it will get removed if the file is opened in a newer version of Excel. Learn more: https://go.microsoft.com/fwlink/?linkid=870924
Comment:
    Annual booked February 19</t>
      </text>
    </comment>
    <comment ref="M237" authorId="143" shapeId="0" xr:uid="{0FDB44E1-23F5-4525-8329-89A1DD6C72E9}">
      <text>
        <t>[Threaded comment]
Your version of Excel allows you to read this threaded comment; however, any edits to it will get removed if the file is opened in a newer version of Excel. Learn more: https://go.microsoft.com/fwlink/?linkid=870924
Comment:
    Annual booked Feb 26</t>
      </text>
    </comment>
    <comment ref="A238" authorId="144" shapeId="0" xr:uid="{5175AB36-11F4-472F-88E0-831001456759}">
      <text>
        <t>[Threaded comment]
Your version of Excel allows you to read this threaded comment; however, any edits to it will get removed if the file is opened in a newer version of Excel. Learn more: https://go.microsoft.com/fwlink/?linkid=870924
Comment:
    Updated in ST</t>
      </text>
    </comment>
    <comment ref="O238" authorId="145" shapeId="0" xr:uid="{B19E0711-A08C-4E59-84E1-1D8704864680}">
      <text>
        <t>[Threaded comment]
Your version of Excel allows you to read this threaded comment; however, any edits to it will get removed if the file is opened in a newer version of Excel. Learn more: https://go.microsoft.com/fwlink/?linkid=870924
Comment:
    Annual booked April 23-24</t>
      </text>
    </comment>
    <comment ref="O241" authorId="146" shapeId="0" xr:uid="{B6E73A01-95A3-4F20-840D-0C06ACA9937C}">
      <text>
        <t>[Threaded comment]
Your version of Excel allows you to read this threaded comment; however, any edits to it will get removed if the file is opened in a newer version of Excel. Learn more: https://go.microsoft.com/fwlink/?linkid=870924
Comment:
    Annual booked April 17</t>
      </text>
    </comment>
    <comment ref="N243" authorId="147" shapeId="0" xr:uid="{A4CC4F4B-C899-4CA5-9E47-C1337E2E6758}">
      <text>
        <t>[Threaded comment]
Your version of Excel allows you to read this threaded comment; however, any edits to it will get removed if the file is opened in a newer version of Excel. Learn more: https://go.microsoft.com/fwlink/?linkid=870924
Comment:
    Annual booked March 4</t>
      </text>
    </comment>
    <comment ref="M245" authorId="148" shapeId="0" xr:uid="{B88BECFD-28AB-424D-AFB4-4B9D9B2858BA}">
      <text>
        <t>[Threaded comment]
Your version of Excel allows you to read this threaded comment; however, any edits to it will get removed if the file is opened in a newer version of Excel. Learn more: https://go.microsoft.com/fwlink/?linkid=870924
Comment:
    Annual booked February 24-25</t>
      </text>
    </comment>
    <comment ref="M246" authorId="149" shapeId="0" xr:uid="{EAE2A55F-F83E-41DF-B52E-80085E7FB5A3}">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O246" authorId="150" shapeId="0" xr:uid="{050FB7A2-113D-4223-985F-9135FA2DBF81}">
      <text>
        <t>[Threaded comment]
Your version of Excel allows you to read this threaded comment; however, any edits to it will get removed if the file is opened in a newer version of Excel. Learn more: https://go.microsoft.com/fwlink/?linkid=870924
Comment:
    Annual booked April 1</t>
      </text>
    </comment>
    <comment ref="M247" authorId="151" shapeId="0" xr:uid="{C9F80EB7-AB33-4E57-A6BB-D1F851A41269}">
      <text>
        <t>[Threaded comment]
Your version of Excel allows you to read this threaded comment; however, any edits to it will get removed if the file is opened in a newer version of Excel. Learn more: https://go.microsoft.com/fwlink/?linkid=870924
Comment:
    Tested February 27</t>
      </text>
    </comment>
    <comment ref="O247" authorId="152" shapeId="0" xr:uid="{BAC2A286-0D75-42E5-A7BE-D61BB482E567}">
      <text>
        <t>[Threaded comment]
Your version of Excel allows you to read this threaded comment; however, any edits to it will get removed if the file is opened in a newer version of Excel. Learn more: https://go.microsoft.com/fwlink/?linkid=870924
Comment:
    Annual booked April 1-2</t>
      </text>
    </comment>
    <comment ref="N252" authorId="153" shapeId="0" xr:uid="{5B768EA6-42C4-4071-8A4B-2D74ADACDB67}">
      <text>
        <t>[Threaded comment]
Your version of Excel allows you to read this threaded comment; however, any edits to it will get removed if the file is opened in a newer version of Excel. Learn more: https://go.microsoft.com/fwlink/?linkid=870924
Comment:
    Annual booked March 13</t>
      </text>
    </comment>
    <comment ref="N254" authorId="154" shapeId="0" xr:uid="{966BC118-91C8-4CB3-B692-2F94E4F6E7FA}">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255" authorId="155" shapeId="0" xr:uid="{7DE750A5-8064-42B7-8A75-711F19DA2115}">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P259" authorId="156" shapeId="0" xr:uid="{9F6897E4-679C-4DA2-8718-C7485A3A89CD}">
      <text>
        <t>[Threaded comment]
Your version of Excel allows you to read this threaded comment; however, any edits to it will get removed if the file is opened in a newer version of Excel. Learn more: https://go.microsoft.com/fwlink/?linkid=870924
Comment:
    Annual booked May 26-28</t>
      </text>
    </comment>
    <comment ref="L260" authorId="157" shapeId="0" xr:uid="{132EA4A4-C256-4E28-BD46-F487EC738F1D}">
      <text>
        <t>[Threaded comment]
Your version of Excel allows you to read this threaded comment; however, any edits to it will get removed if the file is opened in a newer version of Excel. Learn more: https://go.microsoft.com/fwlink/?linkid=870924
Comment:
    Annual booked Jan 7</t>
      </text>
    </comment>
    <comment ref="L261" authorId="158" shapeId="0" xr:uid="{4BF84664-E326-408B-982A-F692D84DC7AE}">
      <text>
        <t>[Threaded comment]
Your version of Excel allows you to read this threaded comment; however, any edits to it will get removed if the file is opened in a newer version of Excel. Learn more: https://go.microsoft.com/fwlink/?linkid=870924
Comment:
    Done in January 28</t>
      </text>
    </comment>
    <comment ref="N261" authorId="159" shapeId="0" xr:uid="{57D98E37-2166-4A58-93D3-1ED26FC91B5E}">
      <text>
        <t>[Threaded comment]
Your version of Excel allows you to read this threaded comment; however, any edits to it will get removed if the file is opened in a newer version of Excel. Learn more: https://go.microsoft.com/fwlink/?linkid=870924
Comment:
    Annual booked March 30</t>
      </text>
    </comment>
    <comment ref="P263" authorId="160" shapeId="0" xr:uid="{92F77A86-1477-4012-A425-76008EFE9EBE}">
      <text>
        <t>[Threaded comment]
Your version of Excel allows you to read this threaded comment; however, any edits to it will get removed if the file is opened in a newer version of Excel. Learn more: https://go.microsoft.com/fwlink/?linkid=870924
Comment:
    Annual booked May 28-29</t>
      </text>
    </comment>
    <comment ref="P264" authorId="161" shapeId="0" xr:uid="{CAC6EFE1-2F81-4E61-9489-99B7237117D3}">
      <text>
        <t>[Threaded comment]
Your version of Excel allows you to read this threaded comment; however, any edits to it will get removed if the file is opened in a newer version of Excel. Learn more: https://go.microsoft.com/fwlink/?linkid=870924
Comment:
    Annual booked May 26-28</t>
      </text>
    </comment>
    <comment ref="O266" authorId="162" shapeId="0" xr:uid="{8D685ECD-E5CC-42C3-BA2E-3B9339999651}">
      <text>
        <t>[Threaded comment]
Your version of Excel allows you to read this threaded comment; however, any edits to it will get removed if the file is opened in a newer version of Excel. Learn more: https://go.microsoft.com/fwlink/?linkid=870924
Comment:
    Annual booked April 24</t>
      </text>
    </comment>
    <comment ref="N267" authorId="163" shapeId="0" xr:uid="{D424B485-5D3D-436F-B668-3C9D610542F2}">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P267" authorId="164" shapeId="0" xr:uid="{6859DD22-7429-4D9A-8DA7-510F3868EC6C}">
      <text>
        <t>[Threaded comment]
Your version of Excel allows you to read this threaded comment; however, any edits to it will get removed if the file is opened in a newer version of Excel. Learn more: https://go.microsoft.com/fwlink/?linkid=870924
Comment:
    Annual booked May 19</t>
      </text>
    </comment>
    <comment ref="O269" authorId="165" shapeId="0" xr:uid="{B5A21CBD-4FA5-4302-B455-962095B6F44D}">
      <text>
        <t>[Threaded comment]
Your version of Excel allows you to read this threaded comment; however, any edits to it will get removed if the file is opened in a newer version of Excel. Learn more: https://go.microsoft.com/fwlink/?linkid=870924
Comment:
    Annual booked April 20</t>
      </text>
    </comment>
    <comment ref="N272" authorId="166" shapeId="0" xr:uid="{9499E042-0F48-E64D-8975-9F446D12AE79}">
      <text>
        <t>[Threaded comment]
Your version of Excel allows you to read this threaded comment; however, any edits to it will get removed if the file is opened in a newer version of Excel. Learn more: https://go.microsoft.com/fwlink/?linkid=870924
Comment:
    Annual booked March 24</t>
      </text>
    </comment>
    <comment ref="N274" authorId="167" shapeId="0" xr:uid="{2703985A-D342-4E48-9E2D-5449F6E43CF8}">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276" authorId="168" shapeId="0" xr:uid="{4B06CB8F-432F-4EE0-974A-EF1E99BC3241}">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277" authorId="169" shapeId="0" xr:uid="{A112E1F1-B834-4E1E-9944-A69C54D72FE9}">
      <text>
        <t>[Threaded comment]
Your version of Excel allows you to read this threaded comment; however, any edits to it will get removed if the file is opened in a newer version of Excel. Learn more: https://go.microsoft.com/fwlink/?linkid=870924
Comment:
    Annual booked March 2</t>
      </text>
    </comment>
    <comment ref="N279" authorId="170" shapeId="0" xr:uid="{AF475AEB-FE22-4C69-855E-D62E4C1CB5B4}">
      <text>
        <t>[Threaded comment]
Your version of Excel allows you to read this threaded comment; however, any edits to it will get removed if the file is opened in a newer version of Excel. Learn more: https://go.microsoft.com/fwlink/?linkid=870924
Comment:
    Annual booked March 9</t>
      </text>
    </comment>
    <comment ref="L280" authorId="171" shapeId="0" xr:uid="{E7C8F06B-D38D-4EEF-917F-A8B2C3020301}">
      <text>
        <t>[Threaded comment]
Your version of Excel allows you to read this threaded comment; however, any edits to it will get removed if the file is opened in a newer version of Excel. Learn more: https://go.microsoft.com/fwlink/?linkid=870924
Comment:
    Not done due construction</t>
      </text>
    </comment>
    <comment ref="M280" authorId="172" shapeId="0" xr:uid="{435FACB9-353F-4452-9AFD-54A4EC265B39}">
      <text>
        <t>[Threaded comment]
Your version of Excel allows you to read this threaded comment; however, any edits to it will get removed if the file is opened in a newer version of Excel. Learn more: https://go.microsoft.com/fwlink/?linkid=870924
Comment:
    Not done due construction</t>
      </text>
    </comment>
    <comment ref="N280" authorId="173" shapeId="0" xr:uid="{C934B96E-9981-4038-86B5-2FC20DA9837C}">
      <text>
        <t>[Threaded comment]
Your version of Excel allows you to read this threaded comment; however, any edits to it will get removed if the file is opened in a newer version of Excel. Learn more: https://go.microsoft.com/fwlink/?linkid=870924
Comment:
    Not done due construction</t>
      </text>
    </comment>
    <comment ref="O280" authorId="174" shapeId="0" xr:uid="{B76E0469-7A8A-437B-B4E4-A2656869D115}">
      <text>
        <t>[Threaded comment]
Your version of Excel allows you to read this threaded comment; however, any edits to it will get removed if the file is opened in a newer version of Excel. Learn more: https://go.microsoft.com/fwlink/?linkid=870924
Comment:
    Not done due construction</t>
      </text>
    </comment>
    <comment ref="P280" authorId="175" shapeId="0" xr:uid="{41AF9EE9-8879-4DA8-83D2-F695EB4B4667}">
      <text>
        <t>[Threaded comment]
Your version of Excel allows you to read this threaded comment; however, any edits to it will get removed if the file is opened in a newer version of Excel. Learn more: https://go.microsoft.com/fwlink/?linkid=870924
Comment:
    Not done due construction</t>
      </text>
    </comment>
    <comment ref="O283" authorId="176" shapeId="0" xr:uid="{23465DE8-4157-4F59-8557-431784E130F6}">
      <text>
        <t>[Threaded comment]
Your version of Excel allows you to read this threaded comment; however, any edits to it will get removed if the file is opened in a newer version of Excel. Learn more: https://go.microsoft.com/fwlink/?linkid=870924
Comment:
    Annual booked April 10</t>
      </text>
    </comment>
    <comment ref="N285" authorId="177" shapeId="0" xr:uid="{A0CE1BD6-6224-4B34-A32B-7F20D53A3DF8}">
      <text>
        <t>[Threaded comment]
Your version of Excel allows you to read this threaded comment; however, any edits to it will get removed if the file is opened in a newer version of Excel. Learn more: https://go.microsoft.com/fwlink/?linkid=870924
Comment:
    Annual booked March 20</t>
      </text>
    </comment>
    <comment ref="L286" authorId="178" shapeId="0" xr:uid="{8F1BDB5F-E79C-4577-8737-9414D21CBFFA}">
      <text>
        <t>[Threaded comment]
Your version of Excel allows you to read this threaded comment; however, any edits to it will get removed if the file is opened in a newer version of Excel. Learn more: https://go.microsoft.com/fwlink/?linkid=870924
Comment:
    Annual booked Jan 9</t>
      </text>
    </comment>
    <comment ref="L290" authorId="179" shapeId="0" xr:uid="{3218BC80-EDC3-469D-89CF-D3189555E417}">
      <text>
        <t>[Threaded comment]
Your version of Excel allows you to read this threaded comment; however, any edits to it will get removed if the file is opened in a newer version of Excel. Learn more: https://go.microsoft.com/fwlink/?linkid=870924
Comment:
    Annual booked January 16</t>
      </text>
    </comment>
    <comment ref="N290" authorId="180" shapeId="0" xr:uid="{3EB32F6C-4732-40F3-9ACB-29E9998779FC}">
      <text>
        <t>[Threaded comment]
Your version of Excel allows you to read this threaded comment; however, any edits to it will get removed if the file is opened in a newer version of Excel. Learn more: https://go.microsoft.com/fwlink/?linkid=870924
Comment:
    Skipped due event on site</t>
      </text>
    </comment>
    <comment ref="N291" authorId="181" shapeId="0" xr:uid="{2F72DBA8-683B-4F09-A643-B6F997F91B70}">
      <text>
        <t>[Threaded comment]
Your version of Excel allows you to read this threaded comment; however, any edits to it will get removed if the file is opened in a newer version of Excel. Learn more: https://go.microsoft.com/fwlink/?linkid=870924
Comment:
    Do not bill please. Test is being done on March. 30th. R20 was cancelled originally, but Brown Bros wanted all sites completed. 
Reply:
    VV test not done on March 30</t>
      </text>
    </comment>
    <comment ref="N292" authorId="182" shapeId="0" xr:uid="{4FB01466-A808-4FA1-A82D-4AADE51AB470}">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P292" authorId="183" shapeId="0" xr:uid="{B69D099A-8C82-4AD0-B4AC-4D1265DA00ED}">
      <text>
        <t>[Threaded comment]
Your version of Excel allows you to read this threaded comment; however, any edits to it will get removed if the file is opened in a newer version of Excel. Learn more: https://go.microsoft.com/fwlink/?linkid=870924
Comment:
    Annual booked May 14</t>
      </text>
    </comment>
    <comment ref="L293" authorId="184" shapeId="0" xr:uid="{40AED3C6-35AE-43F4-A10F-0C716FAE4FB2}">
      <text>
        <t xml:space="preserve">[Threaded comment]
Your version of Excel allows you to read this threaded comment; however, any edits to it will get removed if the file is opened in a newer version of Excel. Learn more: https://go.microsoft.com/fwlink/?linkid=870924
Comment:
    Not tested. Site contact was not there. Bill for our time. </t>
      </text>
    </comment>
    <comment ref="M293" authorId="185" shapeId="0" xr:uid="{1E672763-8AE1-4E95-BF0C-777E2090ABE2}">
      <text>
        <t>[Threaded comment]
Your version of Excel allows you to read this threaded comment; however, any edits to it will get removed if the file is opened in a newer version of Excel. Learn more: https://go.microsoft.com/fwlink/?linkid=870924
Comment:
    Annual booked Feb 17</t>
      </text>
    </comment>
    <comment ref="N293" authorId="186" shapeId="0" xr:uid="{160CE70C-6863-4CAB-A25D-31FFACCE0DD5}">
      <text>
        <t>[Threaded comment]
Your version of Excel allows you to read this threaded comment; however, any edits to it will get removed if the file is opened in a newer version of Excel. Learn more: https://go.microsoft.com/fwlink/?linkid=870924
Comment:
    Annual booked Feb 17</t>
      </text>
    </comment>
    <comment ref="O298" authorId="187" shapeId="0" xr:uid="{9846B26D-3C77-4FF5-8CCC-75A3E30DE436}">
      <text>
        <t>[Threaded comment]
Your version of Excel allows you to read this threaded comment; however, any edits to it will get removed if the file is opened in a newer version of Excel. Learn more: https://go.microsoft.com/fwlink/?linkid=870924
Comment:
    Annual booked April 24</t>
      </text>
    </comment>
    <comment ref="L300" authorId="188" shapeId="0" xr:uid="{57C26CED-2A83-4FF6-8020-47BA8B86D70B}">
      <text>
        <t xml:space="preserve">[Threaded comment]
Your version of Excel allows you to read this threaded comment; however, any edits to it will get removed if the file is opened in a newer version of Excel. Learn more: https://go.microsoft.com/fwlink/?linkid=870924
Comment:
    Not tested because the technicians were not able to start testing before 11:30 AM. </t>
      </text>
    </comment>
    <comment ref="N300" authorId="189" shapeId="0" xr:uid="{7BB3C8BD-34A3-4D53-9C63-535BB02F07C7}">
      <text>
        <t>[Threaded comment]
Your version of Excel allows you to read this threaded comment; however, any edits to it will get removed if the file is opened in a newer version of Excel. Learn more: https://go.microsoft.com/fwlink/?linkid=870924
Comment:
    Annual booked March 23 - 24</t>
      </text>
    </comment>
    <comment ref="P302" authorId="190" shapeId="0" xr:uid="{B51C79BB-E95E-4743-93A0-46039DBAC4E1}">
      <text>
        <t>[Threaded comment]
Your version of Excel allows you to read this threaded comment; however, any edits to it will get removed if the file is opened in a newer version of Excel. Learn more: https://go.microsoft.com/fwlink/?linkid=870924
Comment:
    Annual booked May 5</t>
      </text>
    </comment>
    <comment ref="M305" authorId="191" shapeId="0" xr:uid="{00E96AFB-7290-476C-974E-975FB3BC6E16}">
      <text>
        <t>[Threaded comment]
Your version of Excel allows you to read this threaded comment; however, any edits to it will get removed if the file is opened in a newer version of Excel. Learn more: https://go.microsoft.com/fwlink/?linkid=870924
Comment:
    Annual booked February 23</t>
      </text>
    </comment>
    <comment ref="M307" authorId="192" shapeId="0" xr:uid="{21465547-4419-492F-AAA7-A3A9F99E7EA8}">
      <text>
        <t>[Threaded comment]
Your version of Excel allows you to read this threaded comment; however, any edits to it will get removed if the file is opened in a newer version of Excel. Learn more: https://go.microsoft.com/fwlink/?linkid=870924
Comment:
    Annual booked February 4</t>
      </text>
    </comment>
    <comment ref="N308" authorId="193" shapeId="0" xr:uid="{0A0553B9-5285-4845-ACCE-CDCE31B84078}">
      <text>
        <t>[Threaded comment]
Your version of Excel allows you to read this threaded comment; however, any edits to it will get removed if the file is opened in a newer version of Excel. Learn more: https://go.microsoft.com/fwlink/?linkid=870924
Comment:
    Do not bill please. Test is being done on March. 30th. R20 was cancelled originally, but Brown Bros wanted all sites completed. 
Reply:
    VV test not done on March 30</t>
      </text>
    </comment>
    <comment ref="U309" authorId="194" shapeId="0" xr:uid="{2E5F576C-4C8B-4976-BA13-B35BB8893C7C}">
      <text>
        <t>[Threaded comment]
Your version of Excel allows you to read this threaded comment; however, any edits to it will get removed if the file is opened in a newer version of Excel. Learn more: https://go.microsoft.com/fwlink/?linkid=870924
Comment:
    Annual booked Oct 5</t>
      </text>
    </comment>
    <comment ref="M312" authorId="195" shapeId="0" xr:uid="{8BCAFC25-4127-4105-A47C-841FDE455EBC}">
      <text>
        <t>[Threaded comment]
Your version of Excel allows you to read this threaded comment; however, any edits to it will get removed if the file is opened in a newer version of Excel. Learn more: https://go.microsoft.com/fwlink/?linkid=870924
Comment:
    Annual booked February 9</t>
      </text>
    </comment>
    <comment ref="L316" authorId="196" shapeId="0" xr:uid="{7B64CBF6-A008-4BDD-8495-F6C979FC2B97}">
      <text>
        <t>[Threaded comment]
Your version of Excel allows you to read this threaded comment; however, any edits to it will get removed if the file is opened in a newer version of Excel. Learn more: https://go.microsoft.com/fwlink/?linkid=870924
Comment:
    Annual booked January 30</t>
      </text>
    </comment>
    <comment ref="M316" authorId="197" shapeId="0" xr:uid="{6E8DB9F4-9E50-4FD8-AE1F-CB723708E76A}">
      <text>
        <t>[Threaded comment]
Your version of Excel allows you to read this threaded comment; however, any edits to it will get removed if the file is opened in a newer version of Excel. Learn more: https://go.microsoft.com/fwlink/?linkid=870924
Comment:
    Annual booked January 30</t>
      </text>
    </comment>
    <comment ref="A318" authorId="198" shapeId="0" xr:uid="{D80333B4-7E03-4B50-B554-3DD1C99CE2B6}">
      <text>
        <t>[Threaded comment]
Your version of Excel allows you to read this threaded comment; however, any edits to it will get removed if the file is opened in a newer version of Excel. Learn more: https://go.microsoft.com/fwlink/?linkid=870924
Comment:
    updated address (includes Root Cellar</t>
      </text>
    </comment>
    <comment ref="N318" authorId="199" shapeId="0" xr:uid="{130F7C7F-C896-45ED-B147-31FBE742E305}">
      <text>
        <t>[Threaded comment]
Your version of Excel allows you to read this threaded comment; however, any edits to it will get removed if the file is opened in a newer version of Excel. Learn more: https://go.microsoft.com/fwlink/?linkid=870924
Comment:
    Annual booked March 27</t>
      </text>
    </comment>
    <comment ref="M320" authorId="200" shapeId="0" xr:uid="{E3AAFC99-A1F5-4C14-BB3B-418B30A873B4}">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N322" authorId="201" shapeId="0" xr:uid="{F2F87E6F-4E4F-432C-80CA-A331E9AAC2BF}">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322" authorId="202" shapeId="0" xr:uid="{43EE42CC-A31E-41BF-BA22-503B16C51A4B}">
      <text>
        <t>[Threaded comment]
Your version of Excel allows you to read this threaded comment; however, any edits to it will get removed if the file is opened in a newer version of Excel. Learn more: https://go.microsoft.com/fwlink/?linkid=870924
Comment:
    Annual booked April 29</t>
      </text>
    </comment>
    <comment ref="N323" authorId="203" shapeId="0" xr:uid="{84BF89EA-7227-4318-AE01-E796DF9FA0D0}">
      <text>
        <t>[Threaded comment]
Your version of Excel allows you to read this threaded comment; however, any edits to it will get removed if the file is opened in a newer version of Excel. Learn more: https://go.microsoft.com/fwlink/?linkid=870924
Comment:
    Annual booked March 31</t>
      </text>
    </comment>
    <comment ref="M325" authorId="204" shapeId="0" xr:uid="{9A569368-563D-4ED4-A868-5D455AF6B077}">
      <text>
        <t>[Threaded comment]
Your version of Excel allows you to read this threaded comment; however, any edits to it will get removed if the file is opened in a newer version of Excel. Learn more: https://go.microsoft.com/fwlink/?linkid=870924
Comment:
    Tested on February 26</t>
      </text>
    </comment>
    <comment ref="M326" authorId="205" shapeId="0" xr:uid="{9DA8EA0C-866D-49A7-8280-17FD95F9BD77}">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O327" authorId="206" shapeId="0" xr:uid="{9AF68BAA-CB50-4198-9C9A-DA0A80354BCA}">
      <text>
        <t>[Threaded comment]
Your version of Excel allows you to read this threaded comment; however, any edits to it will get removed if the file is opened in a newer version of Excel. Learn more: https://go.microsoft.com/fwlink/?linkid=870924
Comment:
    Annual booked April 27</t>
      </text>
    </comment>
    <comment ref="P327" authorId="207" shapeId="0" xr:uid="{E53B78E7-E333-41C6-8270-E9107FE2A763}">
      <text>
        <t>[Threaded comment]
Your version of Excel allows you to read this threaded comment; however, any edits to it will get removed if the file is opened in a newer version of Excel. Learn more: https://go.microsoft.com/fwlink/?linkid=870924
Comment:
    Annual booked April 27</t>
      </text>
    </comment>
    <comment ref="M328" authorId="208" shapeId="0" xr:uid="{824865FF-B848-4B77-AFE2-ED5909AA8DED}">
      <text>
        <t>[Threaded comment]
Your version of Excel allows you to read this threaded comment; however, any edits to it will get removed if the file is opened in a newer version of Excel. Learn more: https://go.microsoft.com/fwlink/?linkid=870924
Comment:
    Tested on February 26</t>
      </text>
    </comment>
    <comment ref="N330" authorId="209" shapeId="0" xr:uid="{634E8A6F-C158-49F2-B04F-EA893484C34B}">
      <text>
        <t>[Threaded comment]
Your version of Excel allows you to read this threaded comment; however, any edits to it will get removed if the file is opened in a newer version of Excel. Learn more: https://go.microsoft.com/fwlink/?linkid=870924
Comment:
    Annual booked March 17
Reply:
    Site requested to reschedule annual inspection to April</t>
      </text>
    </comment>
    <comment ref="O330" authorId="210" shapeId="0" xr:uid="{BC8B4110-C6BB-44E2-A003-28CE6B9F800D}">
      <text>
        <t>[Threaded comment]
Your version of Excel allows you to read this threaded comment; however, any edits to it will get removed if the file is opened in a newer version of Excel. Learn more: https://go.microsoft.com/fwlink/?linkid=870924
Comment:
    Annual booked April 13</t>
      </text>
    </comment>
    <comment ref="O331" authorId="211" shapeId="0" xr:uid="{B7E82E6D-AB9C-4358-8A12-902A679D34A7}">
      <text>
        <t>[Threaded comment]
Your version of Excel allows you to read this threaded comment; however, any edits to it will get removed if the file is opened in a newer version of Excel. Learn more: https://go.microsoft.com/fwlink/?linkid=870924
Comment:
    Annual booked April 8</t>
      </text>
    </comment>
    <comment ref="O332" authorId="212" shapeId="0" xr:uid="{45C8B30C-2D23-49A7-8479-9C13568804AB}">
      <text>
        <t>[Threaded comment]
Your version of Excel allows you to read this threaded comment; however, any edits to it will get removed if the file is opened in a newer version of Excel. Learn more: https://go.microsoft.com/fwlink/?linkid=870924
Comment:
    Annual booked April 23</t>
      </text>
    </comment>
    <comment ref="M333" authorId="213" shapeId="0" xr:uid="{057F9D3F-6046-4267-91AA-C6F51FCAE8D8}">
      <text>
        <t>[Threaded comment]
Your version of Excel allows you to read this threaded comment; however, any edits to it will get removed if the file is opened in a newer version of Excel. Learn more: https://go.microsoft.com/fwlink/?linkid=870924
Comment:
    Tested on February 26</t>
      </text>
    </comment>
    <comment ref="N334" authorId="214" shapeId="0" xr:uid="{77E853F2-C2B9-427C-84DA-0E77D4AF474C}">
      <text>
        <t>[Threaded comment]
Your version of Excel allows you to read this threaded comment; however, any edits to it will get removed if the file is opened in a newer version of Excel. Learn more: https://go.microsoft.com/fwlink/?linkid=870924
Comment:
    Annual booked March 24</t>
      </text>
    </comment>
    <comment ref="O334" authorId="215" shapeId="0" xr:uid="{49D2CA4E-9C1A-4E38-B201-80662AAC8EF8}">
      <text>
        <t>[Threaded comment]
Your version of Excel allows you to read this threaded comment; however, any edits to it will get removed if the file is opened in a newer version of Excel. Learn more: https://go.microsoft.com/fwlink/?linkid=870924
Comment:
    Annual booked March 24</t>
      </text>
    </comment>
    <comment ref="N335" authorId="216" shapeId="0" xr:uid="{4081099C-B0BD-4959-A8E9-156358937DA5}">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336" authorId="217" shapeId="0" xr:uid="{424F3A23-7138-4048-A742-9683DE6C9AE3}">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M339" authorId="218" shapeId="0" xr:uid="{34B2FA8E-18C7-4EB4-960F-EFC5EDE86F7A}">
      <text>
        <t>[Threaded comment]
Your version of Excel allows you to read this threaded comment; however, any edits to it will get removed if the file is opened in a newer version of Excel. Learn more: https://go.microsoft.com/fwlink/?linkid=870924
Comment:
    Annual booked February 20</t>
      </text>
    </comment>
    <comment ref="P344" authorId="219" shapeId="0" xr:uid="{1CED334A-3AFD-48D0-A854-4F24E581F292}">
      <text>
        <t>[Threaded comment]
Your version of Excel allows you to read this threaded comment; however, any edits to it will get removed if the file is opened in a newer version of Excel. Learn more: https://go.microsoft.com/fwlink/?linkid=870924
Comment:
    Annual booked May 15</t>
      </text>
    </comment>
    <comment ref="L346" authorId="220" shapeId="0" xr:uid="{DEB40088-118D-4E43-A9E3-1DC595A28B8E}">
      <text>
        <t>[Threaded comment]
Your version of Excel allows you to read this threaded comment; however, any edits to it will get removed if the file is opened in a newer version of Excel. Learn more: https://go.microsoft.com/fwlink/?linkid=870924
Comment:
    Bill for our time</t>
      </text>
    </comment>
    <comment ref="N346" authorId="221" shapeId="0" xr:uid="{49634813-63B9-4799-824A-374BBC46A52C}">
      <text>
        <t>[Threaded comment]
Your version of Excel allows you to read this threaded comment; however, any edits to it will get removed if the file is opened in a newer version of Excel. Learn more: https://go.microsoft.com/fwlink/?linkid=870924
Comment:
    Annual booked March 5 &amp; 6</t>
      </text>
    </comment>
    <comment ref="L347" authorId="222" shapeId="0" xr:uid="{A9E5C48E-C33D-438B-80B0-E1ABCD1248CD}">
      <text>
        <t>[Threaded comment]
Your version of Excel allows you to read this threaded comment; however, any edits to it will get removed if the file is opened in a newer version of Excel. Learn more: https://go.microsoft.com/fwlink/?linkid=870924
Comment:
    Bill for our time</t>
      </text>
    </comment>
    <comment ref="N347" authorId="223" shapeId="0" xr:uid="{8FFC2324-2DF2-4FA9-968D-E5F63DEDECFD}">
      <text>
        <t>[Threaded comment]
Your version of Excel allows you to read this threaded comment; however, any edits to it will get removed if the file is opened in a newer version of Excel. Learn more: https://go.microsoft.com/fwlink/?linkid=870924
Comment:
    Annual booked March 3 &amp; 4</t>
      </text>
    </comment>
    <comment ref="L348" authorId="224" shapeId="0" xr:uid="{474758B9-E3F3-46ED-84AF-68238A72956A}">
      <text>
        <t>[Threaded comment]
Your version of Excel allows you to read this threaded comment; however, any edits to it will get removed if the file is opened in a newer version of Excel. Learn more: https://go.microsoft.com/fwlink/?linkid=870924
Comment:
    Bill for our time</t>
      </text>
    </comment>
    <comment ref="N348" authorId="225" shapeId="0" xr:uid="{2F62F2CF-5873-4038-9010-39F869233F32}">
      <text>
        <t>[Threaded comment]
Your version of Excel allows you to read this threaded comment; however, any edits to it will get removed if the file is opened in a newer version of Excel. Learn more: https://go.microsoft.com/fwlink/?linkid=870924
Comment:
    Annual booked March 10-13</t>
      </text>
    </comment>
    <comment ref="N349" authorId="226" shapeId="0" xr:uid="{5D28F15C-50C7-4ED1-BE11-5013C1969892}">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P351" authorId="227" shapeId="0" xr:uid="{48FA116F-0350-4291-927E-9F170A00996E}">
      <text>
        <t>[Threaded comment]
Your version of Excel allows you to read this threaded comment; however, any edits to it will get removed if the file is opened in a newer version of Excel. Learn more: https://go.microsoft.com/fwlink/?linkid=870924
Comment:
    Annual booked May 26</t>
      </text>
    </comment>
    <comment ref="O352" authorId="228" shapeId="0" xr:uid="{A3405074-A9AA-4448-9B45-8BFE4C4EE04B}">
      <text>
        <t>[Threaded comment]
Your version of Excel allows you to read this threaded comment; however, any edits to it will get removed if the file is opened in a newer version of Excel. Learn more: https://go.microsoft.com/fwlink/?linkid=870924
Comment:
    Annual booked April 1</t>
      </text>
    </comment>
    <comment ref="O354" authorId="229" shapeId="0" xr:uid="{2B15720D-9E3D-4BBA-8460-A4453A33533A}">
      <text>
        <t>[Threaded comment]
Your version of Excel allows you to read this threaded comment; however, any edits to it will get removed if the file is opened in a newer version of Excel. Learn more: https://go.microsoft.com/fwlink/?linkid=870924
Comment:
    Annual booked April 2</t>
      </text>
    </comment>
    <comment ref="M355" authorId="230" shapeId="0" xr:uid="{F2A9D4EA-0D40-44B3-BEAB-6480676EEE5A}">
      <text>
        <t>[Threaded comment]
Your version of Excel allows you to read this threaded comment; however, any edits to it will get removed if the file is opened in a newer version of Excel. Learn more: https://go.microsoft.com/fwlink/?linkid=870924
Comment:
    Annual booked February 25</t>
      </text>
    </comment>
    <comment ref="L360" authorId="231" shapeId="0" xr:uid="{89BE6D6D-44A4-49C6-AE7B-3EE38575DFBE}">
      <text>
        <t>[Threaded comment]
Your version of Excel allows you to read this threaded comment; however, any edits to it will get removed if the file is opened in a newer version of Excel. Learn more: https://go.microsoft.com/fwlink/?linkid=870924
Comment:
    Just have access to electrical room. Skipped.</t>
      </text>
    </comment>
    <comment ref="O360" authorId="232" shapeId="0" xr:uid="{33BE95DE-9C04-4D23-BFEB-3A2BCE28C12E}">
      <text>
        <t>[Threaded comment]
Your version of Excel allows you to read this threaded comment; however, any edits to it will get removed if the file is opened in a newer version of Excel. Learn more: https://go.microsoft.com/fwlink/?linkid=870924
Comment:
    No Access</t>
      </text>
    </comment>
    <comment ref="B362" authorId="97" shapeId="0" xr:uid="{995F7226-27EB-4688-82E3-B0B168534D59}">
      <text>
        <r>
          <rPr>
            <b/>
            <sz val="9"/>
            <color indexed="81"/>
            <rFont val="Tahoma"/>
            <family val="2"/>
          </rPr>
          <t>Samantha D'Amour:</t>
        </r>
        <r>
          <rPr>
            <sz val="9"/>
            <color indexed="81"/>
            <rFont val="Tahoma"/>
            <family val="2"/>
          </rPr>
          <t xml:space="preserve">
was Brown Bros.</t>
        </r>
      </text>
    </comment>
    <comment ref="O362" authorId="233" shapeId="0" xr:uid="{1C3168BB-9280-8F47-9048-B041B4050DBB}">
      <text>
        <t>[Threaded comment]
Your version of Excel allows you to read this threaded comment; however, any edits to it will get removed if the file is opened in a newer version of Excel. Learn more: https://go.microsoft.com/fwlink/?linkid=870924
Comment:
    Annual booked April 27</t>
      </text>
    </comment>
    <comment ref="N364" authorId="234" shapeId="0" xr:uid="{CEADEB35-8291-4557-9E7A-D80ABD525BFB}">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370" authorId="235" shapeId="0" xr:uid="{FE132D52-5C9E-4448-9035-1371F91053AC}">
      <text>
        <t>[Threaded comment]
Your version of Excel allows you to read this threaded comment; however, any edits to it will get removed if the file is opened in a newer version of Excel. Learn more: https://go.microsoft.com/fwlink/?linkid=870924
Comment:
    No Access</t>
      </text>
    </comment>
    <comment ref="L375" authorId="236" shapeId="0" xr:uid="{B1D7D0FC-8922-4BAC-809A-14CA3F167173}">
      <text>
        <t>[Threaded comment]
Your version of Excel allows you to read this threaded comment; however, any edits to it will get removed if the file is opened in a newer version of Excel. Learn more: https://go.microsoft.com/fwlink/?linkid=870924
Comment:
    Annual booked January 14-15</t>
      </text>
    </comment>
    <comment ref="N376" authorId="237" shapeId="0" xr:uid="{087F7DBC-B18D-4490-B65C-BC2BB2DA976E}">
      <text>
        <t>[Threaded comment]
Your version of Excel allows you to read this threaded comment; however, any edits to it will get removed if the file is opened in a newer version of Excel. Learn more: https://go.microsoft.com/fwlink/?linkid=870924
Comment:
    Annual booked March 12 - 13</t>
      </text>
    </comment>
    <comment ref="M378" authorId="238" shapeId="0" xr:uid="{7E57A1F8-454E-4595-9CE9-8B3EF77D8588}">
      <text>
        <t>[Threaded comment]
Your version of Excel allows you to read this threaded comment; however, any edits to it will get removed if the file is opened in a newer version of Excel. Learn more: https://go.microsoft.com/fwlink/?linkid=870924
Comment:
    Annual booked February 4</t>
      </text>
    </comment>
    <comment ref="P379" authorId="239" shapeId="0" xr:uid="{B405139B-5E9D-4CFD-B653-C0B2CE0E7C86}">
      <text>
        <t>[Threaded comment]
Your version of Excel allows you to read this threaded comment; however, any edits to it will get removed if the file is opened in a newer version of Excel. Learn more: https://go.microsoft.com/fwlink/?linkid=870924
Comment:
    Annual booked May 7</t>
      </text>
    </comment>
    <comment ref="L380" authorId="240" shapeId="0" xr:uid="{3BD3EBBC-439F-4A46-890D-3BD433508FD6}">
      <text>
        <t>[Threaded comment]
Your version of Excel allows you to read this threaded comment; however, any edits to it will get removed if the file is opened in a newer version of Excel. Learn more: https://go.microsoft.com/fwlink/?linkid=870924
Comment:
    Annual booked Jan 21</t>
      </text>
    </comment>
    <comment ref="M384" authorId="241" shapeId="0" xr:uid="{F9EE3CBC-9FE0-463E-A54D-5466C4B867A1}">
      <text>
        <t>[Threaded comment]
Your version of Excel allows you to read this threaded comment; however, any edits to it will get removed if the file is opened in a newer version of Excel. Learn more: https://go.microsoft.com/fwlink/?linkid=870924
Comment:
    Annual booked February 5</t>
      </text>
    </comment>
    <comment ref="Q386" authorId="242" shapeId="0" xr:uid="{555A4100-0394-472C-96A6-9F3BFFE6E625}">
      <text>
        <t>[Threaded comment]
Your version of Excel allows you to read this threaded comment; however, any edits to it will get removed if the file is opened in a newer version of Excel. Learn more: https://go.microsoft.com/fwlink/?linkid=870924
Comment:
    Annual booked June 3</t>
      </text>
    </comment>
    <comment ref="N388" authorId="243" shapeId="0" xr:uid="{EBE5E8EA-E40B-4216-912E-5A2270BDBB36}">
      <text>
        <t>[Threaded comment]
Your version of Excel allows you to read this threaded comment; however, any edits to it will get removed if the file is opened in a newer version of Excel. Learn more: https://go.microsoft.com/fwlink/?linkid=870924
Comment:
    Annual booked March 10</t>
      </text>
    </comment>
    <comment ref="N393" authorId="244" shapeId="0" xr:uid="{5A39BF9A-4CAB-4856-9C5D-9BAD5E38B5CE}">
      <text>
        <t>[Threaded comment]
Your version of Excel allows you to read this threaded comment; however, any edits to it will get removed if the file is opened in a newer version of Excel. Learn more: https://go.microsoft.com/fwlink/?linkid=870924
Comment:
    Annual booked March 18</t>
      </text>
    </comment>
    <comment ref="L398" authorId="245" shapeId="0" xr:uid="{2C8CAEE7-A869-4329-9FBF-994402C3093B}">
      <text>
        <t>[Threaded comment]
Your version of Excel allows you to read this threaded comment; however, any edits to it will get removed if the file is opened in a newer version of Excel. Learn more: https://go.microsoft.com/fwlink/?linkid=870924
Comment:
    Annual booked January 26</t>
      </text>
    </comment>
    <comment ref="N401" authorId="246" shapeId="0" xr:uid="{CDD3B265-B43C-4F7D-AC4D-31B9604F0EA0}">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402" authorId="247" shapeId="0" xr:uid="{64E33604-CD93-477B-B2F7-6C9C3271043F}">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P403" authorId="248" shapeId="0" xr:uid="{3E3AA624-105D-4AC2-AD94-0EDD3FEE2F29}">
      <text>
        <t>[Threaded comment]
Your version of Excel allows you to read this threaded comment; however, any edits to it will get removed if the file is opened in a newer version of Excel. Learn more: https://go.microsoft.com/fwlink/?linkid=870924
Comment:
    Annual booked May 4-5</t>
      </text>
    </comment>
    <comment ref="N406" authorId="249" shapeId="0" xr:uid="{352A68AD-2EC1-4135-A298-559D8E519374}">
      <text>
        <t>[Threaded comment]
Your version of Excel allows you to read this threaded comment; however, any edits to it will get removed if the file is opened in a newer version of Excel. Learn more: https://go.microsoft.com/fwlink/?linkid=870924
Comment:
    Do not bill please. Test is being done on March. 30th. R20 was cancelled originally, but Brown Bros wanted all sites completed. 
Reply:
    VV test not done on March 30</t>
      </text>
    </comment>
    <comment ref="C412" authorId="250" shapeId="0" xr:uid="{6F32E58E-5EB8-4A26-8B9A-0B0BBE992381}">
      <text>
        <t>[Threaded comment]
Your version of Excel allows you to read this threaded comment; however, any edits to it will get removed if the file is opened in a newer version of Excel. Learn more: https://go.microsoft.com/fwlink/?linkid=870924
Comment:
    Cantec taking over annual. Please update once 2026 annual is booked.</t>
      </text>
    </comment>
    <comment ref="K412" authorId="251" shapeId="0" xr:uid="{9D1822F9-83D0-4B0A-98CB-1D096072C7A5}">
      <text>
        <t>[Threaded comment]
Your version of Excel allows you to read this threaded comment; however, any edits to it will get removed if the file is opened in a newer version of Excel. Learn more: https://go.microsoft.com/fwlink/?linkid=870924
Comment:
    Cantec taking over annual. Please update once 2026 annual is booked.</t>
      </text>
    </comment>
    <comment ref="O412" authorId="252" shapeId="0" xr:uid="{318B668D-3272-4C5B-811F-0E520F7EA64A}">
      <text>
        <t>[Threaded comment]
Your version of Excel allows you to read this threaded comment; however, any edits to it will get removed if the file is opened in a newer version of Excel. Learn more: https://go.microsoft.com/fwlink/?linkid=870924
Comment:
    No Access</t>
      </text>
    </comment>
    <comment ref="N415" authorId="253" shapeId="0" xr:uid="{F9D9D1CA-454E-497F-9816-69D77EE35130}">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419" authorId="254" shapeId="0" xr:uid="{2BCCD86D-7AB2-4A27-9FA0-1A696B770CED}">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Q419" authorId="255" shapeId="0" xr:uid="{EB832218-CC3D-4C30-B721-8D3DB0A1229B}">
      <text>
        <t>[Threaded comment]
Your version of Excel allows you to read this threaded comment; however, any edits to it will get removed if the file is opened in a newer version of Excel. Learn more: https://go.microsoft.com/fwlink/?linkid=870924
Comment:
    Annual booked June 4</t>
      </text>
    </comment>
    <comment ref="O420" authorId="256" shapeId="0" xr:uid="{038BA136-40BC-4F11-934A-58FC58E5310B}">
      <text>
        <t>[Threaded comment]
Your version of Excel allows you to read this threaded comment; however, any edits to it will get removed if the file is opened in a newer version of Excel. Learn more: https://go.microsoft.com/fwlink/?linkid=870924
Comment:
    Annual booked April 24</t>
      </text>
    </comment>
    <comment ref="P423" authorId="257" shapeId="0" xr:uid="{84AF7E86-2135-4940-A1F1-E4FEBC2653E8}">
      <text>
        <t>[Threaded comment]
Your version of Excel allows you to read this threaded comment; however, any edits to it will get removed if the file is opened in a newer version of Excel. Learn more: https://go.microsoft.com/fwlink/?linkid=870924
Comment:
    Annual booked May 13</t>
      </text>
    </comment>
    <comment ref="P424" authorId="258" shapeId="0" xr:uid="{5AED9951-97AD-435D-B4C8-484AAC3A7D6C}">
      <text>
        <t>[Threaded comment]
Your version of Excel allows you to read this threaded comment; however, any edits to it will get removed if the file is opened in a newer version of Excel. Learn more: https://go.microsoft.com/fwlink/?linkid=870924
Comment:
    Annual booked May 15</t>
      </text>
    </comment>
    <comment ref="E428" authorId="259" shapeId="0" xr:uid="{0A85884D-525C-4F6D-AE21-1C8EB796CEC2}">
      <text>
        <t>[Threaded comment]
Your version of Excel allows you to read this threaded comment; however, any edits to it will get removed if the file is opened in a newer version of Excel. Learn more: https://go.microsoft.com/fwlink/?linkid=870924
Comment:
    Monthlies + ELU + EXT</t>
      </text>
    </comment>
    <comment ref="N428" authorId="260" shapeId="0" xr:uid="{21D190AF-F865-4FCF-B7AE-9969F2BA2F02}">
      <text>
        <t>[Threaded comment]
Your version of Excel allows you to read this threaded comment; however, any edits to it will get removed if the file is opened in a newer version of Excel. Learn more: https://go.microsoft.com/fwlink/?linkid=870924
Comment:
    Annual booked March 30-31</t>
      </text>
    </comment>
    <comment ref="L429" authorId="261" shapeId="0" xr:uid="{39E53880-2196-4D90-AEBE-C028D416C349}">
      <text>
        <t>[Threaded comment]
Your version of Excel allows you to read this threaded comment; however, any edits to it will get removed if the file is opened in a newer version of Excel. Learn more: https://go.microsoft.com/fwlink/?linkid=870924
Comment:
    Annual booked Jan 16</t>
      </text>
    </comment>
    <comment ref="M429" authorId="262" shapeId="0" xr:uid="{B2210E1C-CFE0-4D81-98E8-241F86F80BF5}">
      <text>
        <t>[Threaded comment]
Your version of Excel allows you to read this threaded comment; however, any edits to it will get removed if the file is opened in a newer version of Excel. Learn more: https://go.microsoft.com/fwlink/?linkid=870924
Comment:
    Keys not on ring</t>
      </text>
    </comment>
    <comment ref="O430" authorId="263" shapeId="0" xr:uid="{42B59CD7-530A-4AA3-8082-538425D89911}">
      <text>
        <t>[Threaded comment]
Your version of Excel allows you to read this threaded comment; however, any edits to it will get removed if the file is opened in a newer version of Excel. Learn more: https://go.microsoft.com/fwlink/?linkid=870924
Comment:
    Annual booked April 22</t>
      </text>
    </comment>
    <comment ref="L431" authorId="264" shapeId="0" xr:uid="{6D759FB5-3103-4F26-927D-70416F740CFE}">
      <text>
        <t>[Threaded comment]
Your version of Excel allows you to read this threaded comment; however, any edits to it will get removed if the file is opened in a newer version of Excel. Learn more: https://go.microsoft.com/fwlink/?linkid=870924
Comment:
    Annual booked Jan 15</t>
      </text>
    </comment>
    <comment ref="M431" authorId="265" shapeId="0" xr:uid="{739665C6-7DB4-491F-9BCA-85682A15C8D2}">
      <text>
        <t>[Threaded comment]
Your version of Excel allows you to read this threaded comment; however, any edits to it will get removed if the file is opened in a newer version of Excel. Learn more: https://go.microsoft.com/fwlink/?linkid=870924
Comment:
    Keys not on ring</t>
      </text>
    </comment>
    <comment ref="O433" authorId="266" shapeId="0" xr:uid="{4276246E-960B-4EA8-8E4B-BC908BB8C75F}">
      <text>
        <t>[Threaded comment]
Your version of Excel allows you to read this threaded comment; however, any edits to it will get removed if the file is opened in a newer version of Excel. Learn more: https://go.microsoft.com/fwlink/?linkid=870924
Comment:
    Annual booked April 22</t>
      </text>
    </comment>
    <comment ref="O434" authorId="267" shapeId="0" xr:uid="{AF9A5A02-407F-494F-A8FC-2056365A06F1}">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P434" authorId="268" shapeId="0" xr:uid="{20D56F4F-3A86-4B20-8BAB-B3757FB9A032}">
      <text>
        <t>[Threaded comment]
Your version of Excel allows you to read this threaded comment; however, any edits to it will get removed if the file is opened in a newer version of Excel. Learn more: https://go.microsoft.com/fwlink/?linkid=870924
Comment:
    Annual booked May 21</t>
      </text>
    </comment>
    <comment ref="O435" authorId="269" shapeId="0" xr:uid="{95AAAF4D-C016-4B60-AD57-43A9BB42AABF}">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P435" authorId="270" shapeId="0" xr:uid="{C9D063D8-CB2D-476C-90E7-790778A81F39}">
      <text>
        <t>[Threaded comment]
Your version of Excel allows you to read this threaded comment; however, any edits to it will get removed if the file is opened in a newer version of Excel. Learn more: https://go.microsoft.com/fwlink/?linkid=870924
Comment:
    Annual booked May 22</t>
      </text>
    </comment>
    <comment ref="N437" authorId="271" shapeId="0" xr:uid="{436858C4-2F9B-4FD5-BDDA-597B02AE70E6}">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L440" authorId="272" shapeId="0" xr:uid="{C46D808D-A6D1-4163-A093-0B51133E5D07}">
      <text>
        <t>[Threaded comment]
Your version of Excel allows you to read this threaded comment; however, any edits to it will get removed if the file is opened in a newer version of Excel. Learn more: https://go.microsoft.com/fwlink/?linkid=870924
Comment:
    Annual booked Jan 12</t>
      </text>
    </comment>
    <comment ref="B441" authorId="9" shapeId="0" xr:uid="{9A1F34A1-C94D-4563-B031-2E5497CD0C9E}">
      <text>
        <r>
          <rPr>
            <b/>
            <sz val="9"/>
            <color indexed="81"/>
            <rFont val="Tahoma"/>
            <family val="2"/>
          </rPr>
          <t xml:space="preserve">Vogt, Carina:
</t>
        </r>
        <r>
          <rPr>
            <sz val="9"/>
            <color indexed="81"/>
            <rFont val="Tahoma"/>
            <family val="2"/>
          </rPr>
          <t xml:space="preserve">Was: Firm Management
</t>
        </r>
      </text>
    </comment>
    <comment ref="M441" authorId="273" shapeId="0" xr:uid="{D05E68FA-99E7-42B0-898C-A7FB4A0257BE}">
      <text>
        <t>[Threaded comment]
Your version of Excel allows you to read this threaded comment; however, any edits to it will get removed if the file is opened in a newer version of Excel. Learn more: https://go.microsoft.com/fwlink/?linkid=870924
Comment:
    Annual booked February 27</t>
      </text>
    </comment>
    <comment ref="N441" authorId="274" shapeId="0" xr:uid="{136916A1-A53D-43CD-83BA-FCCC88729510}">
      <text>
        <t>[Threaded comment]
Your version of Excel allows you to read this threaded comment; however, any edits to it will get removed if the file is opened in a newer version of Excel. Learn more: https://go.microsoft.com/fwlink/?linkid=870924
Comment:
    Annual one day before the MBT. Skipped.</t>
      </text>
    </comment>
    <comment ref="N442" authorId="275" shapeId="0" xr:uid="{BF7D919D-F89E-44A1-B552-397C08717C16}">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443" authorId="276" shapeId="0" xr:uid="{9583C4C8-EC67-435D-A7E4-FFEEB3942011}">
      <text>
        <t>[Threaded comment]
Your version of Excel allows you to read this threaded comment; however, any edits to it will get removed if the file is opened in a newer version of Excel. Learn more: https://go.microsoft.com/fwlink/?linkid=870924
Comment:
    Annual booked March 11</t>
      </text>
    </comment>
    <comment ref="M446" authorId="277" shapeId="0" xr:uid="{CAAD9AB0-14CF-47FC-98C5-E7F2DBAEEDAA}">
      <text>
        <t>[Threaded comment]
Your version of Excel allows you to read this threaded comment; however, any edits to it will get removed if the file is opened in a newer version of Excel. Learn more: https://go.microsoft.com/fwlink/?linkid=870924
Comment:
    Not tested due provider change</t>
      </text>
    </comment>
    <comment ref="O446" authorId="278" shapeId="0" xr:uid="{02FC25AE-02AB-4B52-A702-536F1BD95551}">
      <text>
        <t>[Threaded comment]
Your version of Excel allows you to read this threaded comment; however, any edits to it will get removed if the file is opened in a newer version of Excel. Learn more: https://go.microsoft.com/fwlink/?linkid=870924
Comment:
    No Access</t>
      </text>
    </comment>
    <comment ref="N448" authorId="279" shapeId="0" xr:uid="{FAD44F31-A9EC-4025-9A40-8E05EA4CDD0F}">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449" authorId="280" shapeId="0" xr:uid="{21FAF852-CCFD-4864-8EDD-49213F5FA951}">
      <text>
        <t>[Threaded comment]
Your version of Excel allows you to read this threaded comment; however, any edits to it will get removed if the file is opened in a newer version of Excel. Learn more: https://go.microsoft.com/fwlink/?linkid=870924
Comment:
    No Access</t>
      </text>
    </comment>
    <comment ref="I451" authorId="281" shapeId="0" xr:uid="{F407BD3D-3508-4F22-B263-74BE4864D334}">
      <text>
        <t>[Threaded comment]
Your version of Excel allows you to read this threaded comment; however, any edits to it will get removed if the file is opened in a newer version of Excel. Learn more: https://go.microsoft.com/fwlink/?linkid=870924
Comment:
    Wrongly printed as “19”</t>
      </text>
    </comment>
    <comment ref="N451" authorId="282" shapeId="0" xr:uid="{86C29D52-EFD3-419E-8970-0EEFF7FECE87}">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451" authorId="283" shapeId="0" xr:uid="{0EA1D79A-C8B4-4201-B83B-45A2EAE6FC22}">
      <text>
        <t>[Threaded comment]
Your version of Excel allows you to read this threaded comment; however, any edits to it will get removed if the file is opened in a newer version of Excel. Learn more: https://go.microsoft.com/fwlink/?linkid=870924
Comment:
    Annual booked April 30</t>
      </text>
    </comment>
    <comment ref="N452" authorId="284" shapeId="0" xr:uid="{9C80BC47-16DE-4C36-92FB-58C6C2AE9F2B}">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454" authorId="285" shapeId="0" xr:uid="{87DE5E5B-644E-4B6D-BA3B-1DBC2C52FD5B}">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454" authorId="286" shapeId="0" xr:uid="{47480D72-85B5-4D34-81D7-69B87C92205F}">
      <text>
        <t>[Threaded comment]
Your version of Excel allows you to read this threaded comment; however, any edits to it will get removed if the file is opened in a newer version of Excel. Learn more: https://go.microsoft.com/fwlink/?linkid=870924
Comment:
    Annual booked April 23</t>
      </text>
    </comment>
    <comment ref="O456" authorId="287" shapeId="0" xr:uid="{2C44B8DC-E2D7-49BC-B711-2ABE4B16346D}">
      <text>
        <t xml:space="preserve">[Threaded comment]
Your version of Excel allows you to read this threaded comment; however, any edits to it will get removed if the file is opened in a newer version of Excel. Learn more: https://go.microsoft.com/fwlink/?linkid=870924
Comment:
    Annual booked April 30 </t>
      </text>
    </comment>
    <comment ref="N463" authorId="288" shapeId="0" xr:uid="{A732FF77-D835-452F-A736-DD1C1B71194F}">
      <text>
        <t>[Threaded comment]
Your version of Excel allows you to read this threaded comment; however, any edits to it will get removed if the file is opened in a newer version of Excel. Learn more: https://go.microsoft.com/fwlink/?linkid=870924
Comment:
    Annual booked March 27</t>
      </text>
    </comment>
    <comment ref="N469" authorId="289" shapeId="0" xr:uid="{D703F108-B6E9-4C23-BD17-B5684145A288}">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472" authorId="290" shapeId="0" xr:uid="{0DE50648-66FC-472A-921C-E774F329FF78}">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N473" authorId="291" shapeId="0" xr:uid="{874A9243-42F9-444C-BB39-BF8F6F4E874E}">
      <text>
        <t>[Threaded comment]
Your version of Excel allows you to read this threaded comment; however, any edits to it will get removed if the file is opened in a newer version of Excel. Learn more: https://go.microsoft.com/fwlink/?linkid=870924
Comment:
    Do not bill please. Test is being done on March. 30th. R20 was cancelled originally, but Brown Bros wanted all sites completed. 
Reply:
    VV test not done on March 30</t>
      </text>
    </comment>
    <comment ref="O475" authorId="292" shapeId="0" xr:uid="{FC779AED-77F0-49B5-A6F6-EB47C3C52F6A}">
      <text>
        <t>[Threaded comment]
Your version of Excel allows you to read this threaded comment; however, any edits to it will get removed if the file is opened in a newer version of Excel. Learn more: https://go.microsoft.com/fwlink/?linkid=870924
Comment:
    Annual booked April 22</t>
      </text>
    </comment>
    <comment ref="N477" authorId="293" shapeId="0" xr:uid="{2B5B5FBB-000F-4218-AF8C-280F823CB046}">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478" authorId="294" shapeId="0" xr:uid="{27763094-9DAA-425C-A893-3B41A3930AE7}">
      <text>
        <t>[Threaded comment]
Your version of Excel allows you to read this threaded comment; however, any edits to it will get removed if the file is opened in a newer version of Excel. Learn more: https://go.microsoft.com/fwlink/?linkid=870924
Comment:
    Annual booked April 02</t>
      </text>
    </comment>
    <comment ref="N480" authorId="295" shapeId="0" xr:uid="{68C1764C-54B1-4E71-B2AC-9A2C3727A694}">
      <text>
        <t>[Threaded comment]
Your version of Excel allows you to read this threaded comment; however, any edits to it will get removed if the file is opened in a newer version of Excel. Learn more: https://go.microsoft.com/fwlink/?linkid=870924
Comment:
    Annual booked March 10</t>
      </text>
    </comment>
    <comment ref="M482" authorId="296" shapeId="0" xr:uid="{1D827D97-4FCD-481E-A00A-7EA9C99C794E}">
      <text>
        <t>[Threaded comment]
Your version of Excel allows you to read this threaded comment; however, any edits to it will get removed if the file is opened in a newer version of Excel. Learn more: https://go.microsoft.com/fwlink/?linkid=870924
Comment:
    Annual booked Feb 4</t>
      </text>
    </comment>
    <comment ref="L483" authorId="297" shapeId="0" xr:uid="{C66CCF08-76BA-4DD6-8669-2F3C980CE00A}">
      <text>
        <t>[Threaded comment]
Your version of Excel allows you to read this threaded comment; however, any edits to it will get removed if the file is opened in a newer version of Excel. Learn more: https://go.microsoft.com/fwlink/?linkid=870924
Comment:
    Annual booked January 27</t>
      </text>
    </comment>
    <comment ref="L488" authorId="298" shapeId="0" xr:uid="{3A2AEA8E-CBC3-4104-B377-6DFD2998F4BA}">
      <text>
        <t>[Threaded comment]
Your version of Excel allows you to read this threaded comment; however, any edits to it will get removed if the file is opened in a newer version of Excel. Learn more: https://go.microsoft.com/fwlink/?linkid=870924
Comment:
    Annual booked January 14</t>
      </text>
    </comment>
    <comment ref="A491" authorId="299" shapeId="0" xr:uid="{35B840BF-4D1C-41C4-B69B-0C00770DE416}">
      <text>
        <t>[Threaded comment]
Your version of Excel allows you to read this threaded comment; however, any edits to it will get removed if the file is opened in a newer version of Excel. Learn more: https://go.microsoft.com/fwlink/?linkid=870924
Comment:
    ST - 541-545 Johnson- update address
 here?</t>
      </text>
    </comment>
    <comment ref="L491" authorId="300" shapeId="0" xr:uid="{597E8E69-0F59-460D-B5A4-E17D0C16A7A2}">
      <text>
        <t>[Threaded comment]
Your version of Excel allows you to read this threaded comment; however, any edits to it will get removed if the file is opened in a newer version of Excel. Learn more: https://go.microsoft.com/fwlink/?linkid=870924
Comment:
    Annual booked Jan 6</t>
      </text>
    </comment>
    <comment ref="P493" authorId="301" shapeId="0" xr:uid="{437FF06C-1C85-4C4D-B1E6-B59F4B2C3351}">
      <text>
        <t>[Threaded comment]
Your version of Excel allows you to read this threaded comment; however, any edits to it will get removed if the file is opened in a newer version of Excel. Learn more: https://go.microsoft.com/fwlink/?linkid=870924
Comment:
    Annual boked May 27-29</t>
      </text>
    </comment>
    <comment ref="A495" authorId="302" shapeId="0" xr:uid="{2E6C5152-D282-4006-8E67-20ECE7460A73}">
      <text>
        <t>[Threaded comment]
Your version of Excel allows you to read this threaded comment; however, any edits to it will get removed if the file is opened in a newer version of Excel. Learn more: https://go.microsoft.com/fwlink/?linkid=870924
Comment:
    ST - 551-563 Johnson St - should update address?
Reply:
    Includes 547-563 Johnson</t>
      </text>
    </comment>
    <comment ref="O495" authorId="303" shapeId="0" xr:uid="{67A3356D-EFA1-4EB1-ACC3-191647F92F20}">
      <text>
        <t>[Threaded comment]
Your version of Excel allows you to read this threaded comment; however, any edits to it will get removed if the file is opened in a newer version of Excel. Learn more: https://go.microsoft.com/fwlink/?linkid=870924
Comment:
    Annual booked April 22</t>
      </text>
    </comment>
    <comment ref="N496" authorId="304" shapeId="0" xr:uid="{10890BC4-9057-447E-BADC-988A4DD8780D}">
      <text>
        <t>[Threaded comment]
Your version of Excel allows you to read this threaded comment; however, any edits to it will get removed if the file is opened in a newer version of Excel. Learn more: https://go.microsoft.com/fwlink/?linkid=870924
Comment:
    Annual booked March 2</t>
      </text>
    </comment>
    <comment ref="N498" authorId="305" shapeId="0" xr:uid="{7359849D-058B-4DB6-BA6C-D167FF7E34DE}">
      <text>
        <t>[Threaded comment]
Your version of Excel allows you to read this threaded comment; however, any edits to it will get removed if the file is opened in a newer version of Excel. Learn more: https://go.microsoft.com/fwlink/?linkid=870924
Comment:
    Annual booked March 3</t>
      </text>
    </comment>
    <comment ref="N499" authorId="306" shapeId="0" xr:uid="{85619998-14D8-455B-A15A-323FE5F1FABD}">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O499" authorId="307" shapeId="0" xr:uid="{BB6686E5-B57F-4A05-8D9B-3EC36E0E3607}">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N501" authorId="308" shapeId="0" xr:uid="{482EA363-6D02-2B43-BC5E-E3A8298688FC}">
      <text>
        <t>[Threaded comment]
Your version of Excel allows you to read this threaded comment; however, any edits to it will get removed if the file is opened in a newer version of Excel. Learn more: https://go.microsoft.com/fwlink/?linkid=870924
Comment:
    Annual booked March 16</t>
      </text>
    </comment>
    <comment ref="N502" authorId="309" shapeId="0" xr:uid="{22B6A83E-E522-450A-8D60-ABB5F16D0E4B}">
      <text>
        <t>[Threaded comment]
Your version of Excel allows you to read this threaded comment; however, any edits to it will get removed if the file is opened in a newer version of Excel. Learn more: https://go.microsoft.com/fwlink/?linkid=870924
Comment:
    Annual booked March 4</t>
      </text>
    </comment>
    <comment ref="N505" authorId="310" shapeId="0" xr:uid="{1FD92D50-DB83-4678-BCCC-891CE6252C30}">
      <text>
        <t>[Threaded comment]
Your version of Excel allows you to read this threaded comment; however, any edits to it will get removed if the file is opened in a newer version of Excel. Learn more: https://go.microsoft.com/fwlink/?linkid=870924
Comment:
    Annual booked March 17-20</t>
      </text>
    </comment>
    <comment ref="O507" authorId="311" shapeId="0" xr:uid="{9844B245-6BEB-48D6-A71F-43A7CC4A3D7E}">
      <text>
        <t>[Threaded comment]
Your version of Excel allows you to read this threaded comment; however, any edits to it will get removed if the file is opened in a newer version of Excel. Learn more: https://go.microsoft.com/fwlink/?linkid=870924
Comment:
    Annual booked April 13</t>
      </text>
    </comment>
    <comment ref="M510" authorId="312" shapeId="0" xr:uid="{7407FD7F-4E25-4B6A-BED8-6CB602016DDE}">
      <text>
        <t>[Threaded comment]
Your version of Excel allows you to read this threaded comment; however, any edits to it will get removed if the file is opened in a newer version of Excel. Learn more: https://go.microsoft.com/fwlink/?linkid=870924
Comment:
    Skipped due site request</t>
      </text>
    </comment>
    <comment ref="N510" authorId="313" shapeId="0" xr:uid="{757E3A1C-9520-4C69-BE6A-2452B69D7E33}">
      <text>
        <t>[Threaded comment]
Your version of Excel allows you to read this threaded comment; however, any edits to it will get removed if the file is opened in a newer version of Excel. Learn more: https://go.microsoft.com/fwlink/?linkid=870924
Comment:
    Annual booked March 9</t>
      </text>
    </comment>
    <comment ref="K511" authorId="314" shapeId="0" xr:uid="{C8549F76-1A23-4D60-989B-676AEFF99567}">
      <text>
        <t>[Threaded comment]
Your version of Excel allows you to read this threaded comment; however, any edits to it will get removed if the file is opened in a newer version of Excel. Learn more: https://go.microsoft.com/fwlink/?linkid=870924
Comment:
    Updated to March per ST</t>
      </text>
    </comment>
    <comment ref="P511" authorId="315" shapeId="0" xr:uid="{61E663BC-BA12-4E15-B837-6C39264AED63}">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O513" authorId="316" shapeId="0" xr:uid="{19911D47-13E0-4769-A88E-2612C71C9C76}">
      <text>
        <t>[Threaded comment]
Your version of Excel allows you to read this threaded comment; however, any edits to it will get removed if the file is opened in a newer version of Excel. Learn more: https://go.microsoft.com/fwlink/?linkid=870924
Comment:
    Annual booked April 09</t>
      </text>
    </comment>
    <comment ref="L516" authorId="317" shapeId="0" xr:uid="{74157D35-F2B9-43DA-8B69-3D4033ED6511}">
      <text>
        <t>[Threaded comment]
Your version of Excel allows you to read this threaded comment; however, any edits to it will get removed if the file is opened in a newer version of Excel. Learn more: https://go.microsoft.com/fwlink/?linkid=870924
Comment:
    Site closed</t>
      </text>
    </comment>
    <comment ref="N516" authorId="318" shapeId="0" xr:uid="{6D6142AB-8E75-4010-9DE5-117AD7897399}">
      <text>
        <t>[Threaded comment]
Your version of Excel allows you to read this threaded comment; however, any edits to it will get removed if the file is opened in a newer version of Excel. Learn more: https://go.microsoft.com/fwlink/?linkid=870924
Comment:
    Skipped due spring break</t>
      </text>
    </comment>
    <comment ref="N518" authorId="319" shapeId="0" xr:uid="{68C1F9FA-6958-4C03-8D7F-B8BECEB2A599}">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I523" authorId="320" shapeId="0" xr:uid="{DEC3B392-7464-4F63-82EE-A36A11FAFC64}">
      <text>
        <t>[Threaded comment]
Your version of Excel allows you to read this threaded comment; however, any edits to it will get removed if the file is opened in a newer version of Excel. Learn more: https://go.microsoft.com/fwlink/?linkid=870924
Comment:
    Key not on ring. Will change the key after reno</t>
      </text>
    </comment>
    <comment ref="L523" authorId="321" shapeId="0" xr:uid="{CFA060FE-E097-4BB3-8BAC-82BE609BA8ED}">
      <text>
        <t>[Threaded comment]
Your version of Excel allows you to read this threaded comment; however, any edits to it will get removed if the file is opened in a newer version of Excel. Learn more: https://go.microsoft.com/fwlink/?linkid=870924
Comment:
    No access due construction</t>
      </text>
    </comment>
    <comment ref="M523" authorId="322" shapeId="0" xr:uid="{22301E78-0BCA-443D-8DE3-7784B938BA0E}">
      <text>
        <t>[Threaded comment]
Your version of Excel allows you to read this threaded comment; however, any edits to it will get removed if the file is opened in a newer version of Excel. Learn more: https://go.microsoft.com/fwlink/?linkid=870924
Comment:
    No access due construction</t>
      </text>
    </comment>
    <comment ref="N523" authorId="323" shapeId="0" xr:uid="{A17F0490-86B9-410C-B1E4-F28585EEB058}">
      <text>
        <t>[Threaded comment]
Your version of Excel allows you to read this threaded comment; however, any edits to it will get removed if the file is opened in a newer version of Excel. Learn more: https://go.microsoft.com/fwlink/?linkid=870924
Comment:
    No access due construction</t>
      </text>
    </comment>
    <comment ref="O523" authorId="324" shapeId="0" xr:uid="{A05477AC-2279-4536-85C2-2C6585B3DE17}">
      <text>
        <t>[Threaded comment]
Your version of Excel allows you to read this threaded comment; however, any edits to it will get removed if the file is opened in a newer version of Excel. Learn more: https://go.microsoft.com/fwlink/?linkid=870924
Comment:
    No access due construction</t>
      </text>
    </comment>
    <comment ref="P523" authorId="325" shapeId="0" xr:uid="{8573BFAF-3B0A-4C6C-9AAB-24E108FF0DCC}">
      <text>
        <t>[Threaded comment]
Your version of Excel allows you to read this threaded comment; however, any edits to it will get removed if the file is opened in a newer version of Excel. Learn more: https://go.microsoft.com/fwlink/?linkid=870924
Comment:
    No access due construction</t>
      </text>
    </comment>
    <comment ref="M524" authorId="326" shapeId="0" xr:uid="{B4C5F149-32FE-45C4-A8CE-0CF32D48D2CD}">
      <text>
        <t>[Threaded comment]
Your version of Excel allows you to read this threaded comment; however, any edits to it will get removed if the file is opened in a newer version of Excel. Learn more: https://go.microsoft.com/fwlink/?linkid=870924
Comment:
    Annual booked February 10</t>
      </text>
    </comment>
    <comment ref="P526" authorId="327" shapeId="0" xr:uid="{F5BB748F-BB31-4072-9D53-CEDF27E128AB}">
      <text>
        <t>[Threaded comment]
Your version of Excel allows you to read this threaded comment; however, any edits to it will get removed if the file is opened in a newer version of Excel. Learn more: https://go.microsoft.com/fwlink/?linkid=870924
Comment:
    Annual booked May 20-22</t>
      </text>
    </comment>
    <comment ref="J528" authorId="97" shapeId="0" xr:uid="{9F2E19DB-E88B-4348-990A-B3CAF7330551}">
      <text>
        <r>
          <rPr>
            <b/>
            <sz val="9"/>
            <color indexed="81"/>
            <rFont val="Tahoma"/>
            <family val="2"/>
          </rPr>
          <t>Samantha D'Amour:</t>
        </r>
        <r>
          <rPr>
            <sz val="9"/>
            <color indexed="81"/>
            <rFont val="Tahoma"/>
            <family val="2"/>
          </rPr>
          <t xml:space="preserve">
was 2nd Tuesday</t>
        </r>
      </text>
    </comment>
    <comment ref="B530" authorId="9" shapeId="0" xr:uid="{62C41BF6-D86A-4447-AFF7-9BC2354579B0}">
      <text>
        <r>
          <rPr>
            <b/>
            <sz val="9"/>
            <color indexed="81"/>
            <rFont val="Tahoma"/>
            <family val="2"/>
          </rPr>
          <t>Vogt, Carina:</t>
        </r>
        <r>
          <rPr>
            <sz val="9"/>
            <color indexed="81"/>
            <rFont val="Tahoma"/>
            <family val="2"/>
          </rPr>
          <t xml:space="preserve">
Property Management changed. Was: Hutton</t>
        </r>
      </text>
    </comment>
    <comment ref="N530" authorId="328" shapeId="0" xr:uid="{B7A7A17B-3568-4E8A-B1B2-1787483AFD0A}">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Q530" authorId="329" shapeId="0" xr:uid="{26728B88-724D-4815-A3F0-5E844DF8ECF7}">
      <text>
        <t>[Threaded comment]
Your version of Excel allows you to read this threaded comment; however, any edits to it will get removed if the file is opened in a newer version of Excel. Learn more: https://go.microsoft.com/fwlink/?linkid=870924
Comment:
    Annual booked June 2</t>
      </text>
    </comment>
    <comment ref="P531" authorId="330" shapeId="0" xr:uid="{9E625A4B-1075-453E-B25C-4A70CE6642B2}">
      <text>
        <t>[Threaded comment]
Your version of Excel allows you to read this threaded comment; however, any edits to it will get removed if the file is opened in a newer version of Excel. Learn more: https://go.microsoft.com/fwlink/?linkid=870924
Comment:
    Annual booked May 6</t>
      </text>
    </comment>
    <comment ref="O537" authorId="331" shapeId="0" xr:uid="{0A01C841-8F7F-4DD4-AE4B-4BD333AA4103}">
      <text>
        <t>[Threaded comment]
Your version of Excel allows you to read this threaded comment; however, any edits to it will get removed if the file is opened in a newer version of Excel. Learn more: https://go.microsoft.com/fwlink/?linkid=870924
Comment:
    3 months promotion - no charge</t>
      </text>
    </comment>
    <comment ref="P537" authorId="332" shapeId="0" xr:uid="{5D7819B8-8172-4FA5-9A0A-9606DCFEC270}">
      <text>
        <t>[Threaded comment]
Your version of Excel allows you to read this threaded comment; however, any edits to it will get removed if the file is opened in a newer version of Excel. Learn more: https://go.microsoft.com/fwlink/?linkid=870924
Comment:
    3 months promotion - no charge</t>
      </text>
    </comment>
    <comment ref="Q537" authorId="333" shapeId="0" xr:uid="{6656C66D-817C-406F-974F-390AEB2D8299}">
      <text>
        <t>[Threaded comment]
Your version of Excel allows you to read this threaded comment; however, any edits to it will get removed if the file is opened in a newer version of Excel. Learn more: https://go.microsoft.com/fwlink/?linkid=870924
Comment:
    3 months promotion - no charge</t>
      </text>
    </comment>
    <comment ref="M540" authorId="334" shapeId="0" xr:uid="{3704EBBE-D255-4F8A-9F59-1AA915DFDD42}">
      <text>
        <t>[Threaded comment]
Your version of Excel allows you to read this threaded comment; however, any edits to it will get removed if the file is opened in a newer version of Excel. Learn more: https://go.microsoft.com/fwlink/?linkid=870924
Comment:
    Annual booked Feb 9</t>
      </text>
    </comment>
    <comment ref="L541" authorId="335" shapeId="0" xr:uid="{3322D965-0A3C-4D07-8CAC-D8F6C4D27E89}">
      <text>
        <t>[Threaded comment]
Your version of Excel allows you to read this threaded comment; however, any edits to it will get removed if the file is opened in a newer version of Excel. Learn more: https://go.microsoft.com/fwlink/?linkid=870924
Comment:
    Annual booked January 20</t>
      </text>
    </comment>
    <comment ref="M542" authorId="336" shapeId="0" xr:uid="{1DE30289-B9F0-48E3-A890-7D2596ABC3AF}">
      <text>
        <t>[Threaded comment]
Your version of Excel allows you to read this threaded comment; however, any edits to it will get removed if the file is opened in a newer version of Excel. Learn more: https://go.microsoft.com/fwlink/?linkid=870924
Comment:
    On hold</t>
      </text>
    </comment>
    <comment ref="I544" authorId="337" shapeId="0" xr:uid="{6BB0CDF7-0CEA-4DA3-B155-717EA2957666}">
      <text>
        <t>[Threaded comment]
Your version of Excel allows you to read this threaded comment; however, any edits to it will get removed if the file is opened in a newer version of Excel. Learn more: https://go.microsoft.com/fwlink/?linkid=870924
Comment:
    Have a card. Loose inside the bag (not on ring)</t>
      </text>
    </comment>
    <comment ref="L547" authorId="338" shapeId="0" xr:uid="{12C25EC1-1209-4C2F-87CE-7BE8740C5DA9}">
      <text>
        <t>[Threaded comment]
Your version of Excel allows you to read this threaded comment; however, any edits to it will get removed if the file is opened in a newer version of Excel. Learn more: https://go.microsoft.com/fwlink/?linkid=870924
Comment:
    Annual booked Jan 20-22</t>
      </text>
    </comment>
    <comment ref="L548" authorId="339" shapeId="0" xr:uid="{9A41112E-1499-4E17-A2AC-22356ACCD1E6}">
      <text>
        <t>[Threaded comment]
Your version of Excel allows you to read this threaded comment; however, any edits to it will get removed if the file is opened in a newer version of Excel. Learn more: https://go.microsoft.com/fwlink/?linkid=870924
Comment:
    Annual booked January 16</t>
      </text>
    </comment>
    <comment ref="L552" authorId="340" shapeId="0" xr:uid="{749DA68D-52C3-493D-9305-05CD70918F46}">
      <text>
        <t>[Threaded comment]
Your version of Excel allows you to read this threaded comment; however, any edits to it will get removed if the file is opened in a newer version of Excel. Learn more: https://go.microsoft.com/fwlink/?linkid=870924
Comment:
    Annual booked Jan 6-9</t>
      </text>
    </comment>
    <comment ref="M552" authorId="341" shapeId="0" xr:uid="{ED697B55-24BC-4100-A2B5-C646EEDE195C}">
      <text>
        <t>[Threaded comment]
Your version of Excel allows you to read this threaded comment; however, any edits to it will get removed if the file is opened in a newer version of Excel. Learn more: https://go.microsoft.com/fwlink/?linkid=870924
Comment:
    Skipped. Keys with sprinkler’s team</t>
      </text>
    </comment>
    <comment ref="P553" authorId="342" shapeId="0" xr:uid="{A1C692FB-0981-4587-8F21-82DDEAC0DA85}">
      <text>
        <t>[Threaded comment]
Your version of Excel allows you to read this threaded comment; however, any edits to it will get removed if the file is opened in a newer version of Excel. Learn more: https://go.microsoft.com/fwlink/?linkid=870924
Comment:
    Annual booked May 11</t>
      </text>
    </comment>
    <comment ref="J554" authorId="97" shapeId="0" xr:uid="{9B3A114C-4791-4DC8-9293-C5F501CC5549}">
      <text>
        <r>
          <rPr>
            <b/>
            <sz val="9"/>
            <color indexed="81"/>
            <rFont val="Tahoma"/>
            <family val="2"/>
          </rPr>
          <t>Samantha D'Amour:</t>
        </r>
        <r>
          <rPr>
            <sz val="9"/>
            <color indexed="81"/>
            <rFont val="Tahoma"/>
            <family val="2"/>
          </rPr>
          <t xml:space="preserve">
was 2nd Tuesday</t>
        </r>
      </text>
    </comment>
    <comment ref="I556" authorId="97" shapeId="0" xr:uid="{F1B97390-368F-4FDC-B026-B131529ED267}">
      <text>
        <r>
          <rPr>
            <b/>
            <sz val="9"/>
            <color indexed="81"/>
            <rFont val="Tahoma"/>
            <family val="2"/>
          </rPr>
          <t>Samantha D'Amour:</t>
        </r>
        <r>
          <rPr>
            <sz val="9"/>
            <color indexed="81"/>
            <rFont val="Tahoma"/>
            <family val="2"/>
          </rPr>
          <t xml:space="preserve">
Jan 8/21 - SD' - picked up key from cornerstone.</t>
        </r>
      </text>
    </comment>
    <comment ref="P556" authorId="343" shapeId="0" xr:uid="{291EE492-F93E-4F57-9A00-BE7ECA07D9E7}">
      <text>
        <t>[Threaded comment]
Your version of Excel allows you to read this threaded comment; however, any edits to it will get removed if the file is opened in a newer version of Excel. Learn more: https://go.microsoft.com/fwlink/?linkid=870924
Comment:
    Annual booked May 14</t>
      </text>
    </comment>
    <comment ref="H560" authorId="344" shapeId="0" xr:uid="{69C4B9BE-9C3A-4CEE-B31E-F63888E4D41B}">
      <text>
        <t>[Threaded comment]
Your version of Excel allows you to read this threaded comment; however, any edits to it will get removed if the file is opened in a newer version of Excel. Learn more: https://go.microsoft.com/fwlink/?linkid=870924
Comment:
    PM William YU cancelled annual and by default MBT services September 3/2025 
Reply:
    July &amp; August invoiced</t>
      </text>
    </comment>
    <comment ref="M561" authorId="345" shapeId="0" xr:uid="{A0D446B9-8BDB-4F98-9AB8-A56901F25045}">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N562" authorId="346" shapeId="0" xr:uid="{E5CB735C-6B86-49A3-9802-2BFD98DA757A}">
      <text>
        <t>[Threaded comment]
Your version of Excel allows you to read this threaded comment; however, any edits to it will get removed if the file is opened in a newer version of Excel. Learn more: https://go.microsoft.com/fwlink/?linkid=870924
Comment:
    Annual booked March 23-24</t>
      </text>
    </comment>
    <comment ref="M564" authorId="347" shapeId="0" xr:uid="{C81C0FB1-FBB2-42FE-AFA3-C50D135FC0E0}">
      <text>
        <t>[Threaded comment]
Your version of Excel allows you to read this threaded comment; however, any edits to it will get removed if the file is opened in a newer version of Excel. Learn more: https://go.microsoft.com/fwlink/?linkid=870924
Comment:
    Annual booked February 12</t>
      </text>
    </comment>
    <comment ref="M569" authorId="348" shapeId="0" xr:uid="{1A126418-2E1A-464B-9E94-2DB4B72D073E}">
      <text>
        <t>[Threaded comment]
Your version of Excel allows you to read this threaded comment; however, any edits to it will get removed if the file is opened in a newer version of Excel. Learn more: https://go.microsoft.com/fwlink/?linkid=870924
Comment:
    Annual booked February 3</t>
      </text>
    </comment>
    <comment ref="L571" authorId="349" shapeId="0" xr:uid="{961E6A9B-C9A7-43C1-B161-64293FD1AB46}">
      <text>
        <t>[Threaded comment]
Your version of Excel allows you to read this threaded comment; however, any edits to it will get removed if the file is opened in a newer version of Excel. Learn more: https://go.microsoft.com/fwlink/?linkid=870924
Comment:
    Annual booked Jan 28-29</t>
      </text>
    </comment>
    <comment ref="N571" authorId="350" shapeId="0" xr:uid="{B14536E7-2B85-4015-87CA-9486D0009918}">
      <text>
        <t>[Threaded comment]
Your version of Excel allows you to read this threaded comment; however, any edits to it will get removed if the file is opened in a newer version of Excel. Learn more: https://go.microsoft.com/fwlink/?linkid=870924
Comment:
    Billed for our time</t>
      </text>
    </comment>
    <comment ref="O571" authorId="351" shapeId="0" xr:uid="{CBA27499-FA83-40C3-B8BF-CB0BED234A14}">
      <text>
        <t>[Threaded comment]
Your version of Excel allows you to read this threaded comment; however, any edits to it will get removed if the file is opened in a newer version of Excel. Learn more: https://go.microsoft.com/fwlink/?linkid=870924
Comment:
    Billed for our time</t>
      </text>
    </comment>
    <comment ref="L573" authorId="352" shapeId="0" xr:uid="{C2A18B09-FAB3-493E-9C42-35E6A9E4DB48}">
      <text>
        <t>[Threaded comment]
Your version of Excel allows you to read this threaded comment; however, any edits to it will get removed if the file is opened in a newer version of Excel. Learn more: https://go.microsoft.com/fwlink/?linkid=870924
Comment:
    Annual booked January 29</t>
      </text>
    </comment>
    <comment ref="M573" authorId="353" shapeId="0" xr:uid="{B8306EC8-139A-42A5-9A11-54E9E9A53EA0}">
      <text>
        <t>[Threaded comment]
Your version of Excel allows you to read this threaded comment; however, any edits to it will get removed if the file is opened in a newer version of Excel. Learn more: https://go.microsoft.com/fwlink/?linkid=870924
Comment:
    Annual booked January 29</t>
      </text>
    </comment>
    <comment ref="P574" authorId="354" shapeId="0" xr:uid="{2158E433-DFAC-4F57-8793-ACF2E0591ED0}">
      <text>
        <t>[Threaded comment]
Your version of Excel allows you to read this threaded comment; however, any edits to it will get removed if the file is opened in a newer version of Excel. Learn more: https://go.microsoft.com/fwlink/?linkid=870924
Comment:
    Annual booked May 6</t>
      </text>
    </comment>
    <comment ref="M575" authorId="355" shapeId="0" xr:uid="{908BA04B-2809-4B11-98A9-4A7B093753F5}">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L582" authorId="356" shapeId="0" xr:uid="{2410C6F1-88B6-4A82-B1AB-F83FD02F1923}">
      <text>
        <t>[Threaded comment]
Your version of Excel allows you to read this threaded comment; however, any edits to it will get removed if the file is opened in a newer version of Excel. Learn more: https://go.microsoft.com/fwlink/?linkid=870924
Comment:
    Annual booked January 30</t>
      </text>
    </comment>
    <comment ref="L584" authorId="357" shapeId="0" xr:uid="{A79BBF50-F290-46E8-AAAC-E3CA0D91CCEA}">
      <text>
        <t>[Threaded comment]
Your version of Excel allows you to read this threaded comment; however, any edits to it will get removed if the file is opened in a newer version of Excel. Learn more: https://go.microsoft.com/fwlink/?linkid=870924
Comment:
    Annual booked Jan 19</t>
      </text>
    </comment>
    <comment ref="N584" authorId="358" shapeId="0" xr:uid="{82F7BBCD-77FC-4B28-93B9-61269CCFFCA6}">
      <text>
        <t>[Threaded comment]
Your version of Excel allows you to read this threaded comment; however, any edits to it will get removed if the file is opened in a newer version of Excel. Learn more: https://go.microsoft.com/fwlink/?linkid=870924
Comment:
    Wait more then 30 minutes for site contact. Not tested. Billed for our time.</t>
      </text>
    </comment>
    <comment ref="L585" authorId="359" shapeId="0" xr:uid="{5077124B-14E5-4B68-85B8-A328FF085339}">
      <text>
        <t>[Threaded comment]
Your version of Excel allows you to read this threaded comment; however, any edits to it will get removed if the file is opened in a newer version of Excel. Learn more: https://go.microsoft.com/fwlink/?linkid=870924
Comment:
    Done during service call</t>
      </text>
    </comment>
    <comment ref="P585" authorId="360" shapeId="0" xr:uid="{7ECB10DF-AC5B-476B-A1FA-11D29D1C3179}">
      <text>
        <t>[Threaded comment]
Your version of Excel allows you to read this threaded comment; however, any edits to it will get removed if the file is opened in a newer version of Excel. Learn more: https://go.microsoft.com/fwlink/?linkid=870924
Comment:
    Annual booked May 28</t>
      </text>
    </comment>
    <comment ref="N590" authorId="361" shapeId="0" xr:uid="{4B78EC34-BB09-764B-8A70-D1EFE61068E6}">
      <text>
        <t>[Threaded comment]
Your version of Excel allows you to read this threaded comment; however, any edits to it will get removed if the file is opened in a newer version of Excel. Learn more: https://go.microsoft.com/fwlink/?linkid=870924
Comment:
    Annual booked March 30</t>
      </text>
    </comment>
    <comment ref="O590" authorId="362" shapeId="0" xr:uid="{DF7D9B3C-38B0-462C-A8F7-27894FF65047}">
      <text>
        <t>[Threaded comment]
Your version of Excel allows you to read this threaded comment; however, any edits to it will get removed if the file is opened in a newer version of Excel. Learn more: https://go.microsoft.com/fwlink/?linkid=870924
Comment:
    Annual booked March 30</t>
      </text>
    </comment>
    <comment ref="O591" authorId="363" shapeId="0" xr:uid="{6FAD3D18-0931-40E0-96C0-11A8BA90FA47}">
      <text>
        <t>[Threaded comment]
Your version of Excel allows you to read this threaded comment; however, any edits to it will get removed if the file is opened in a newer version of Excel. Learn more: https://go.microsoft.com/fwlink/?linkid=870924
Comment:
    Annual booked April 9</t>
      </text>
    </comment>
    <comment ref="M593" authorId="364" shapeId="0" xr:uid="{5B9440AF-961E-49F0-AB9C-7B3A187BCC0C}">
      <text>
        <t>[Threaded comment]
Your version of Excel allows you to read this threaded comment; however, any edits to it will get removed if the file is opened in a newer version of Excel. Learn more: https://go.microsoft.com/fwlink/?linkid=870924
Comment:
    Annual booked February 2</t>
      </text>
    </comment>
    <comment ref="O594" authorId="365" shapeId="0" xr:uid="{9C0DFAFB-2AB9-43A9-885B-09154E9A1527}">
      <text>
        <t>[Threaded comment]
Your version of Excel allows you to read this threaded comment; however, any edits to it will get removed if the file is opened in a newer version of Excel. Learn more: https://go.microsoft.com/fwlink/?linkid=870924
Comment:
    Skipped due lack of time</t>
      </text>
    </comment>
    <comment ref="N595" authorId="366" shapeId="0" xr:uid="{4314200E-2FD7-6C40-B8ED-7F8ACCEC852C}">
      <text>
        <t>[Threaded comment]
Your version of Excel allows you to read this threaded comment; however, any edits to it will get removed if the file is opened in a newer version of Excel. Learn more: https://go.microsoft.com/fwlink/?linkid=870924
Comment:
    Annual booked March 26</t>
      </text>
    </comment>
    <comment ref="L596" authorId="367" shapeId="0" xr:uid="{82D0D9DB-FFC1-4AA5-A048-91ABBDB82B00}">
      <text>
        <t>[Threaded comment]
Your version of Excel allows you to read this threaded comment; however, any edits to it will get removed if the file is opened in a newer version of Excel. Learn more: https://go.microsoft.com/fwlink/?linkid=870924
Comment:
    Annual booked January 26
Reply:
    Annual rescheduled to February 5th due to several techs being away sick</t>
      </text>
    </comment>
    <comment ref="M596" authorId="368" shapeId="0" xr:uid="{8601B81A-FDCA-48B3-9D93-6E23A3315B92}">
      <text>
        <t>[Threaded comment]
Your version of Excel allows you to read this threaded comment; however, any edits to it will get removed if the file is opened in a newer version of Excel. Learn more: https://go.microsoft.com/fwlink/?linkid=870924
Comment:
    Annual booked February 5th</t>
      </text>
    </comment>
    <comment ref="L597" authorId="369" shapeId="0" xr:uid="{8479987B-22A8-48B6-AD61-4F7CD41CC535}">
      <text>
        <t>[Threaded comment]
Your version of Excel allows you to read this threaded comment; however, any edits to it will get removed if the file is opened in a newer version of Excel. Learn more: https://go.microsoft.com/fwlink/?linkid=870924
Comment:
    Annual booked January 8</t>
      </text>
    </comment>
    <comment ref="N597" authorId="370" shapeId="0" xr:uid="{9E78AD4E-D379-4484-8AC8-181F7C6CFABD}">
      <text>
        <t>[Threaded comment]
Your version of Excel allows you to read this threaded comment; however, any edits to it will get removed if the file is opened in a newer version of Excel. Learn more: https://go.microsoft.com/fwlink/?linkid=870924
Comment:
    Skipped due annual rebooked done in March</t>
      </text>
    </comment>
    <comment ref="H598" authorId="371" shapeId="0" xr:uid="{6E39F684-377A-47A0-B79A-1C37936F0871}">
      <text>
        <t>[Threaded comment]
Your version of Excel allows you to read this threaded comment; however, any edits to it will get removed if the file is opened in a newer version of Excel. Learn more: https://go.microsoft.com/fwlink/?linkid=870924
Comment:
    Key on X Binder</t>
      </text>
    </comment>
    <comment ref="L603" authorId="372" shapeId="0" xr:uid="{741E0A26-9A06-41C1-9A48-2BB4C96CEFC7}">
      <text>
        <t>[Threaded comment]
Your version of Excel allows you to read this threaded comment; however, any edits to it will get removed if the file is opened in a newer version of Excel. Learn more: https://go.microsoft.com/fwlink/?linkid=870924
Comment:
    Annual booked Jan 22</t>
      </text>
    </comment>
    <comment ref="P607" authorId="373" shapeId="0" xr:uid="{225F8E55-8F5F-4DCE-A902-4361A0726582}">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N611" authorId="374" shapeId="0" xr:uid="{2C54A206-8AC3-473B-9D11-0ED0F699D74A}">
      <text>
        <t>[Threaded comment]
Your version of Excel allows you to read this threaded comment; however, any edits to it will get removed if the file is opened in a newer version of Excel. Learn more: https://go.microsoft.com/fwlink/?linkid=870924
Comment:
    School closed. Spring break.</t>
      </text>
    </comment>
    <comment ref="L612" authorId="375" shapeId="0" xr:uid="{E1D8A721-6DF7-449B-AD6B-2A94B6425600}">
      <text>
        <t>[Threaded comment]
Your version of Excel allows you to read this threaded comment; however, any edits to it will get removed if the file is opened in a newer version of Excel. Learn more: https://go.microsoft.com/fwlink/?linkid=870924
Comment:
    Annual booked Jan 13</t>
      </text>
    </comment>
    <comment ref="P613" authorId="376" shapeId="0" xr:uid="{DA246675-C064-4FA3-BE3B-D66DDB37411E}">
      <text>
        <t>[Threaded comment]
Your version of Excel allows you to read this threaded comment; however, any edits to it will get removed if the file is opened in a newer version of Excel. Learn more: https://go.microsoft.com/fwlink/?linkid=870924
Comment:
    Annual booked May 25</t>
      </text>
    </comment>
    <comment ref="K614" authorId="377" shapeId="0" xr:uid="{0B067AD1-E193-464C-A2C0-022EFD7CC64A}">
      <text>
        <t>[Threaded comment]
Your version of Excel allows you to read this threaded comment; however, any edits to it will get removed if the file is opened in a newer version of Excel. Learn more: https://go.microsoft.com/fwlink/?linkid=870924
Comment:
    Done by 4 Seasons in 2025</t>
      </text>
    </comment>
    <comment ref="O614" authorId="378" shapeId="0" xr:uid="{0C1770B4-FC0C-4B29-A376-BD9CE2C54C45}">
      <text>
        <t>[Threaded comment]
Your version of Excel allows you to read this threaded comment; however, any edits to it will get removed if the file is opened in a newer version of Excel. Learn more: https://go.microsoft.com/fwlink/?linkid=870924
Comment:
    No Access</t>
      </text>
    </comment>
    <comment ref="P615" authorId="379" shapeId="0" xr:uid="{BCE64DFF-1CCE-42CE-B8A5-C14E16B725FA}">
      <text>
        <t>[Threaded comment]
Your version of Excel allows you to read this threaded comment; however, any edits to it will get removed if the file is opened in a newer version of Excel. Learn more: https://go.microsoft.com/fwlink/?linkid=870924
Comment:
    Annual booked May 26</t>
      </text>
    </comment>
    <comment ref="P616" authorId="380" shapeId="0" xr:uid="{F83F92E2-44A8-4F69-B448-15A7DC169098}">
      <text>
        <t>[Threaded comment]
Your version of Excel allows you to read this threaded comment; however, any edits to it will get removed if the file is opened in a newer version of Excel. Learn more: https://go.microsoft.com/fwlink/?linkid=870924
Comment:
    Annual booked May 26</t>
      </text>
    </comment>
    <comment ref="L617" authorId="381" shapeId="0" xr:uid="{5E823AF1-AB49-47A5-ADA7-1A0A4E98A8E4}">
      <text>
        <t>[Threaded comment]
Your version of Excel allows you to read this threaded comment; however, any edits to it will get removed if the file is opened in a newer version of Excel. Learn more: https://go.microsoft.com/fwlink/?linkid=870924
Comment:
    No Access</t>
      </text>
    </comment>
    <comment ref="L618" authorId="382" shapeId="0" xr:uid="{DCDC3DFD-F86E-4FCE-B988-8CA0C2FB4835}">
      <text>
        <t>[Threaded comment]
Your version of Excel allows you to read this threaded comment; however, any edits to it will get removed if the file is opened in a newer version of Excel. Learn more: https://go.microsoft.com/fwlink/?linkid=870924
Comment:
    Annual booked January 26</t>
      </text>
    </comment>
    <comment ref="L620" authorId="383" shapeId="0" xr:uid="{D9FB51D1-83B3-46D6-8732-62132118B045}">
      <text>
        <t>[Threaded comment]
Your version of Excel allows you to read this threaded comment; however, any edits to it will get removed if the file is opened in a newer version of Excel. Learn more: https://go.microsoft.com/fwlink/?linkid=870924
Comment:
    Annual booked Jan 5</t>
      </text>
    </comment>
    <comment ref="O625" authorId="384" shapeId="0" xr:uid="{32A5D290-E3FE-4F61-8D89-8CDB1CDDFA7E}">
      <text>
        <t>[Threaded comment]
Your version of Excel allows you to read this threaded comment; however, any edits to it will get removed if the file is opened in a newer version of Excel. Learn more: https://go.microsoft.com/fwlink/?linkid=870924
Comment:
    Skipped due lack of time</t>
      </text>
    </comment>
    <comment ref="O626" authorId="385" shapeId="0" xr:uid="{A9D65182-B328-4E65-A49F-0B476052D147}">
      <text>
        <t>[Threaded comment]
Your version of Excel allows you to read this threaded comment; however, any edits to it will get removed if the file is opened in a newer version of Excel. Learn more: https://go.microsoft.com/fwlink/?linkid=870924
Comment:
    Annual booked April 24</t>
      </text>
    </comment>
    <comment ref="M629" authorId="386" shapeId="0" xr:uid="{EEB6FD95-BE0A-452A-B908-F7CBB8F1E7BB}">
      <text>
        <t>[Threaded comment]
Your version of Excel allows you to read this threaded comment; however, any edits to it will get removed if the file is opened in a newer version of Excel. Learn more: https://go.microsoft.com/fwlink/?linkid=870924
Comment:
    On hold</t>
      </text>
    </comment>
    <comment ref="O630" authorId="387" shapeId="0" xr:uid="{20FCD854-3BC2-4874-B010-427C6D45AE18}">
      <text>
        <t>[Threaded comment]
Your version of Excel allows you to read this threaded comment; however, any edits to it will get removed if the file is opened in a newer version of Excel. Learn more: https://go.microsoft.com/fwlink/?linkid=870924
Comment:
    Annual booked April 21</t>
      </text>
    </comment>
    <comment ref="N631" authorId="388" shapeId="0" xr:uid="{351358C9-CBF1-42A0-A114-1CF4BB25007C}">
      <text>
        <t xml:space="preserve">[Threaded comment]
Your version of Excel allows you to read this threaded comment; however, any edits to it will get removed if the file is opened in a newer version of Excel. Learn more: https://go.microsoft.com/fwlink/?linkid=870924
Comment:
    Annual booked March 26 </t>
      </text>
    </comment>
    <comment ref="Q633" authorId="389" shapeId="0" xr:uid="{B8BA3049-2B2E-4C0F-9F9B-E0F735AAFD65}">
      <text>
        <t>[Threaded comment]
Your version of Excel allows you to read this threaded comment; however, any edits to it will get removed if the file is opened in a newer version of Excel. Learn more: https://go.microsoft.com/fwlink/?linkid=870924
Comment:
    Annual booked June 5</t>
      </text>
    </comment>
    <comment ref="O634" authorId="390" shapeId="0" xr:uid="{6D4DB8ED-FD53-411B-B2D0-E766FFE66BAA}">
      <text>
        <t>[Threaded comment]
Your version of Excel allows you to read this threaded comment; however, any edits to it will get removed if the file is opened in a newer version of Excel. Learn more: https://go.microsoft.com/fwlink/?linkid=870924
Comment:
    Annual booked April 14-17</t>
      </text>
    </comment>
    <comment ref="N635" authorId="391" shapeId="0" xr:uid="{BDEC3416-B7D1-47E3-AFC4-FCEB9AD329E6}">
      <text>
        <t>[Threaded comment]
Your version of Excel allows you to read this threaded comment; however, any edits to it will get removed if the file is opened in a newer version of Excel. Learn more: https://go.microsoft.com/fwlink/?linkid=870924
Comment:
    Annual booked March 20</t>
      </text>
    </comment>
    <comment ref="P636" authorId="392" shapeId="0" xr:uid="{F0BA66E0-42D6-4E25-A43F-19251690E0E6}">
      <text>
        <t>[Threaded comment]
Your version of Excel allows you to read this threaded comment; however, any edits to it will get removed if the file is opened in a newer version of Excel. Learn more: https://go.microsoft.com/fwlink/?linkid=870924
Comment:
    Annual booked May 5</t>
      </text>
    </comment>
    <comment ref="M637" authorId="393" shapeId="0" xr:uid="{0DBBDCC4-14BC-4ED9-99FC-0C09D5B09A8F}">
      <text>
        <t>[Threaded comment]
Your version of Excel allows you to read this threaded comment; however, any edits to it will get removed if the file is opened in a newer version of Excel. Learn more: https://go.microsoft.com/fwlink/?linkid=870924
Comment:
    Annual booked February 12-13</t>
      </text>
    </comment>
    <comment ref="P639" authorId="394" shapeId="0" xr:uid="{3A4DC965-84F4-4B4E-B139-B689DAF2B64D}">
      <text>
        <t>[Threaded comment]
Your version of Excel allows you to read this threaded comment; however, any edits to it will get removed if the file is opened in a newer version of Excel. Learn more: https://go.microsoft.com/fwlink/?linkid=870924
Comment:
    Annual booked May 14</t>
      </text>
    </comment>
    <comment ref="U640" authorId="395" shapeId="0" xr:uid="{FB83450A-E523-4725-B205-FBC5E70D4919}">
      <text>
        <t>[Threaded comment]
Your version of Excel allows you to read this threaded comment; however, any edits to it will get removed if the file is opened in a newer version of Excel. Learn more: https://go.microsoft.com/fwlink/?linkid=870924
Comment:
    Annual booked October 6</t>
      </text>
    </comment>
    <comment ref="L643" authorId="396" shapeId="0" xr:uid="{7E0778AD-F1A2-4154-A637-B72E2C2BEA56}">
      <text>
        <t>[Threaded comment]
Your version of Excel allows you to read this threaded comment; however, any edits to it will get removed if the file is opened in a newer version of Excel. Learn more: https://go.microsoft.com/fwlink/?linkid=870924
Comment:
    Done in January 28</t>
      </text>
    </comment>
    <comment ref="I644" authorId="97" shapeId="0" xr:uid="{A3C86E76-3414-4A9D-BCB6-3F2E2D9404CA}">
      <text>
        <r>
          <rPr>
            <b/>
            <sz val="9"/>
            <color indexed="81"/>
            <rFont val="Tahoma"/>
            <family val="2"/>
          </rPr>
          <t>Samantha D'Amour:</t>
        </r>
        <r>
          <rPr>
            <sz val="9"/>
            <color indexed="81"/>
            <rFont val="Tahoma"/>
            <family val="2"/>
          </rPr>
          <t xml:space="preserve">
June 14/21 (sd') Received two keys from Dave Seregent.</t>
        </r>
      </text>
    </comment>
    <comment ref="N646" authorId="397" shapeId="0" xr:uid="{ADC83662-836F-4F32-B08E-B735A3F95099}">
      <text>
        <t>[Threaded comment]
Your version of Excel allows you to read this threaded comment; however, any edits to it will get removed if the file is opened in a newer version of Excel. Learn more: https://go.microsoft.com/fwlink/?linkid=870924
Comment:
    Skipped due panel replacement</t>
      </text>
    </comment>
    <comment ref="M648" authorId="398" shapeId="0" xr:uid="{45C06960-4801-41B6-83BD-9603CA783C66}">
      <text>
        <t>[Threaded comment]
Your version of Excel allows you to read this threaded comment; however, any edits to it will get removed if the file is opened in a newer version of Excel. Learn more: https://go.microsoft.com/fwlink/?linkid=870924
Comment:
    Annual booked Feb 3 - 4</t>
      </text>
    </comment>
    <comment ref="O648" authorId="399" shapeId="0" xr:uid="{307B105B-B5E4-42D2-8AA2-29F4BE4AFD1F}">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M649" authorId="400" shapeId="0" xr:uid="{7DE7BCAD-F9CC-409C-A80E-F43E0015BD04}">
      <text>
        <t>[Threaded comment]
Your version of Excel allows you to read this threaded comment; however, any edits to it will get removed if the file is opened in a newer version of Excel. Learn more: https://go.microsoft.com/fwlink/?linkid=870924
Comment:
    Annual booked February 6</t>
      </text>
    </comment>
    <comment ref="I650" authorId="401" shapeId="0" xr:uid="{D1771D69-0D06-4048-AC44-D9339C383A94}">
      <text>
        <t>[Threaded comment]
Your version of Excel allows you to read this threaded comment; however, any edits to it will get removed if the file is opened in a newer version of Excel. Learn more: https://go.microsoft.com/fwlink/?linkid=870924
Comment:
    KEY CODE SHOULD BE SEA1589</t>
      </text>
    </comment>
    <comment ref="O650" authorId="402" shapeId="0" xr:uid="{8940FB05-8587-4D66-BC96-8CFCD52143C1}">
      <text>
        <t>[Threaded comment]
Your version of Excel allows you to read this threaded comment; however, any edits to it will get removed if the file is opened in a newer version of Excel. Learn more: https://go.microsoft.com/fwlink/?linkid=870924
Comment:
    Annual booked April 21</t>
      </text>
    </comment>
    <comment ref="O652" authorId="403" shapeId="0" xr:uid="{202425B7-5C12-4CEE-90F5-3E23B266177B}">
      <text>
        <t>[Threaded comment]
Your version of Excel allows you to read this threaded comment; however, any edits to it will get removed if the file is opened in a newer version of Excel. Learn more: https://go.microsoft.com/fwlink/?linkid=870924
Comment:
    Annual booked April 28
Reply:
    Update: Site requested to reschedule to May</t>
      </text>
    </comment>
    <comment ref="P652" authorId="404" shapeId="0" xr:uid="{B0D9B584-45B1-467D-88B0-8C2371DFBC57}">
      <text>
        <t>[Threaded comment]
Your version of Excel allows you to read this threaded comment; however, any edits to it will get removed if the file is opened in a newer version of Excel. Learn more: https://go.microsoft.com/fwlink/?linkid=870924
Comment:
    Annual rescheduled to May 27</t>
      </text>
    </comment>
    <comment ref="N654" authorId="405" shapeId="0" xr:uid="{7534B42F-A2C2-43B0-B9A8-40ED48A21669}">
      <text>
        <t>[Threaded comment]
Your version of Excel allows you to read this threaded comment; however, any edits to it will get removed if the file is opened in a newer version of Excel. Learn more: https://go.microsoft.com/fwlink/?linkid=870924
Comment:
    Annual booked March 18</t>
      </text>
    </comment>
    <comment ref="L658" authorId="406" shapeId="0" xr:uid="{BAAD8151-BBFF-4559-A1C5-FA6AAEE52F80}">
      <text>
        <t>[Threaded comment]
Your version of Excel allows you to read this threaded comment; however, any edits to it will get removed if the file is opened in a newer version of Excel. Learn more: https://go.microsoft.com/fwlink/?linkid=870924
Comment:
    Site closed</t>
      </text>
    </comment>
    <comment ref="O658" authorId="407" shapeId="0" xr:uid="{46CB1884-3193-423A-95A5-1C76C081EAB9}">
      <text>
        <t>[Threaded comment]
Your version of Excel allows you to read this threaded comment; however, any edits to it will get removed if the file is opened in a newer version of Excel. Learn more: https://go.microsoft.com/fwlink/?linkid=870924
Comment:
    Annual booked April 10</t>
      </text>
    </comment>
    <comment ref="P659" authorId="408" shapeId="0" xr:uid="{557D3C21-597B-4773-B372-99990A8D05EC}">
      <text>
        <t>[Threaded comment]
Your version of Excel allows you to read this threaded comment; however, any edits to it will get removed if the file is opened in a newer version of Excel. Learn more: https://go.microsoft.com/fwlink/?linkid=870924
Comment:
    Annual booked May 21</t>
      </text>
    </comment>
    <comment ref="M661" authorId="409" shapeId="0" xr:uid="{E550E752-A496-4F42-BA97-C98427FD0816}">
      <text>
        <t>[Threaded comment]
Your version of Excel allows you to read this threaded comment; however, any edits to it will get removed if the file is opened in a newer version of Excel. Learn more: https://go.microsoft.com/fwlink/?linkid=870924
Comment:
    Keys with Projects. Skipped.</t>
      </text>
    </comment>
    <comment ref="L662" authorId="410" shapeId="0" xr:uid="{990F71F3-CCE7-478D-B11C-F5C86335CAFD}">
      <text>
        <t>[Threaded comment]
Your version of Excel allows you to read this threaded comment; however, any edits to it will get removed if the file is opened in a newer version of Excel. Learn more: https://go.microsoft.com/fwlink/?linkid=870924
Comment:
    Done in January 28</t>
      </text>
    </comment>
    <comment ref="O662" authorId="411" shapeId="0" xr:uid="{BA49D2A6-EF3F-4872-B1E2-B41C3C3027B8}">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N664" authorId="412" shapeId="0" xr:uid="{E140739D-5AA9-4AA6-A551-162E99E23E63}">
      <text>
        <t>[Threaded comment]
Your version of Excel allows you to read this threaded comment; however, any edits to it will get removed if the file is opened in a newer version of Excel. Learn more: https://go.microsoft.com/fwlink/?linkid=870924
Comment:
    Annual booked March 16</t>
      </text>
    </comment>
    <comment ref="P665" authorId="413" shapeId="0" xr:uid="{2EC9447B-7AE4-48EC-A873-4490668C7D8C}">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P666" authorId="414" shapeId="0" xr:uid="{ABF92FBD-1A3E-4312-A37B-5C879E93A7CE}">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M669" authorId="415" shapeId="0" xr:uid="{AEDD8D60-75F4-4619-B90D-D612150098A6}">
      <text>
        <t xml:space="preserve">[Threaded comment]
Your version of Excel allows you to read this threaded comment; however, any edits to it will get removed if the file is opened in a newer version of Excel. Learn more: https://go.microsoft.com/fwlink/?linkid=870924
Comment:
    No Access, site say that they give keys in January. Do not bill. </t>
      </text>
    </comment>
    <comment ref="O670" authorId="416" shapeId="0" xr:uid="{F3A8C137-E37B-41C0-A4E5-67BA58A67472}">
      <text>
        <t>[Threaded comment]
Your version of Excel allows you to read this threaded comment; however, any edits to it will get removed if the file is opened in a newer version of Excel. Learn more: https://go.microsoft.com/fwlink/?linkid=870924
Comment:
    Annual booked April 13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tc={599FE657-698F-40E5-82E8-4E8EEF99C414}</author>
    <author>tc={93D0DE8B-80B3-4360-A5B5-23696D3ACC02}</author>
    <author>tc={A754B4D0-4F29-49CF-8194-7BDC2F5AB77E}</author>
    <author>tc={BA5E041A-796E-4F42-AD4E-B421373C7D1C}</author>
    <author>tc={5D027905-1F6C-47CB-85F4-9E8FA3268C14}</author>
    <author>tc={4295BB9A-E32E-41C2-8AD9-45610AE7B00D}</author>
    <author>tc={760EF43C-1B0C-465A-8202-8C33179E201B}</author>
    <author>tc={B94E33A4-7566-41E0-9AC7-BAEA989DF3E9}</author>
    <author>tc={1ACFC070-6A84-46DA-9AC9-5467EF616331}</author>
    <author>tc={232BFEFB-9CBA-459E-A8A6-87F6C9B70D77}</author>
    <author>tc={389BE267-CE4C-40AB-AC1F-6E8289A83EB0}</author>
    <author>tc={6A914659-F841-455A-9B24-7823F314BC28}</author>
    <author>tc={DFBB2208-CC06-4B1B-955B-89B92EAE4370}</author>
    <author>tc={FA818069-3E5E-4BD5-9CBE-61B339400261}</author>
    <author>tc={6D3F2C50-F26F-487C-A9DE-BB0EF15F5EE3}</author>
    <author>tc={9A027816-611D-48E1-8ED2-D8999274A6BA}</author>
    <author>Vogt, Carina</author>
    <author>tc={63681F7C-9325-4B41-A02F-438EE635F390}</author>
    <author>tc={F678F217-9498-4CF1-8CA0-69444762622C}</author>
    <author>tc={DC424764-6AED-4ED3-AE05-846D2EE6936C}</author>
    <author>tc={3EC1C3CB-18A0-4D19-9730-1A0102BC46DB}</author>
    <author>tc={273CA6E3-A06E-4047-8775-DD7B1B27F318}</author>
    <author>tc={F1C64E47-10EF-4D41-88EA-B92EE05B4FB3}</author>
    <author>tc={6E898B3E-D998-449A-8534-35580CB7DE71}</author>
    <author>tc={1864176A-99F2-4158-8968-B13F65DAAE0E}</author>
    <author>tc={FC382838-DB8A-419B-9B00-2A145EA453BB}</author>
    <author>tc={911A8A9F-0DC8-4F7C-B7D1-A108D1BD7BE7}</author>
    <author>tc={9D5C5DB6-8014-4D11-824B-01CC23DCD06C}</author>
    <author>tc={D732CF7E-BACF-445D-94F5-D39A5C0BEEAD}</author>
    <author>tc={15568FAF-C7AF-4216-8EC6-024803696C70}</author>
    <author>tc={78E1232D-A259-4D57-A8C1-86BC283FEA54}</author>
    <author>tc={E7E7DD55-2EA3-4A7C-B0EB-A051B49D602F}</author>
    <author>tc={92A34CF9-2AB6-4D4F-9915-BA14558F4A0E}</author>
    <author>tc={9570719B-1854-4BC9-99E5-77A22993D572}</author>
    <author>tc={5D630F0A-DC2B-41BF-8852-E236F7D3447C}</author>
    <author>tc={A91AE902-C998-449A-A7CE-679036FBB6C5}</author>
    <author>tc={F9B0D3DD-F27B-4DBD-AD58-D25D0E72D38D}</author>
    <author>tc={CA39EEC2-AFA5-42A6-A7D9-A8CA0FC6DD9D}</author>
    <author>tc={A9AAFBC2-9423-480B-9B80-5D2FAE31A802}</author>
    <author>tc={BEC5154E-2EC8-478A-80A2-4720240359B9}</author>
    <author>tc={C798C47D-13C3-448F-BF9B-C0C6A69589F9}</author>
    <author>tc={40B26A50-9348-4099-BBBC-B50A8FAA2CEA}</author>
    <author>tc={85F8C19D-20F1-4273-8696-A8D7AF93A9D1}</author>
    <author>tc={21E1EAC2-A2C2-4227-BE0D-5ACA691509CA}</author>
    <author>tc={0A25393D-28B3-4648-92EB-72BA780110D8}</author>
    <author>tc={5A1D4435-25D9-43A0-80DA-D486C07E043D}</author>
    <author>tc={1FB5E247-C07F-40A3-A9ED-9838633FBF4D}</author>
    <author>tc={6544E7C6-21E1-40B9-B107-3A7E1C4E33A6}</author>
    <author>tc={DB80A286-58D5-49A7-B148-ED49E2270C9B}</author>
    <author>tc={96131DAA-3B13-4291-9E2C-04CBC4C2B86F}</author>
    <author>tc={DE698964-4A12-4F7A-92EF-16CC08F34539}</author>
    <author>tc={C69C5CBF-F7EA-4912-BB12-5DDBBDBB4C31}</author>
    <author>tc={009D1666-6652-44A0-AB40-F0408C76CBE1}</author>
    <author>tc={DA9B51C0-6EBA-4F5F-A352-F6E497C9F8F5}</author>
    <author>tc={705F9EDF-9558-409A-BF4B-23B5675659A4}</author>
    <author>tc={FAAB35AE-F786-432E-BBCC-EE2D28C0BB51}</author>
    <author>tc={838439CE-E328-4EB3-BBAC-C27CC9026A86}</author>
    <author>tc={A3820DC9-49E4-4638-9CDC-B16C808885CB}</author>
    <author>tc={60CB9442-EA1C-4A1B-B638-CF13B57D1AAC}</author>
    <author>tc={F4F437EE-B51B-41C0-9708-5DCC12CED5BE}</author>
    <author>tc={60389EE3-36EB-471C-AB21-17D5C31817E2}</author>
    <author>tc={591F8DB6-3ACF-47B3-9501-39A9DDA3C461}</author>
    <author>Jelie Sepada</author>
    <author>tc={F2744081-CF12-465C-8682-107D85EBA3C4}</author>
    <author>tc={059B0B39-4049-4FB5-91D5-424A9DA34541}</author>
    <author>tc={E15984BA-58BE-4668-87AD-B55ABC2D75AC}</author>
    <author>tc={7F52CACB-DC5A-45F7-B93E-56EF632A12BE}</author>
    <author>tc={1EA312BA-616C-4597-B9CA-0A1D61013F0A}</author>
    <author>tc={3C3576AA-AF01-42BB-B99F-5F100EFFC1DF}</author>
    <author>tc={244ACA36-B99D-4F5E-A787-0A48470430C2}</author>
    <author>tc={110ACEE1-DC37-42DB-88B0-2BFE7A374EED}</author>
    <author>tc={4E7D1349-8341-42F7-AC79-4CCD53E54074}</author>
    <author>tc={C8F00E05-5068-40AF-B2DD-0F8AF138F9BF}</author>
    <author>tc={DFCBC1E3-9321-423B-B194-BE74AF15E0DA}</author>
    <author>tc={2E2088DA-27A6-4B61-A654-75B84345C48B}</author>
    <author>tc={8C3B89A4-7895-4EE9-89BE-9B86EFA019D4}</author>
    <author>tc={B1893AB7-8983-417F-9BFE-1B1B336AF193}</author>
    <author>tc={8FD4A3CA-F7CB-4141-9254-8BB4728C6DDE}</author>
    <author>tc={1BDC6E76-AC2E-498F-BC07-80620D23E093}</author>
    <author>tc={027B4C6A-4DFF-4613-97B8-FBC0D05B92C9}</author>
    <author>tc={5618FA34-D46C-4E2D-B61F-13A1FDD34A9C}</author>
    <author>tc={2A072036-67B1-44A6-8DBE-2C49DD35FA04}</author>
    <author>tc={5E3A24B9-8811-4800-99DF-69DDCE04BDAD}</author>
    <author>tc={B8E8BD43-8D9B-47AD-8A67-300B7C4486E5}</author>
    <author>tc={9A9BD50A-4D34-4D36-9DBB-8657D9C222A9}</author>
    <author>tc={36743C59-0198-4668-89FB-CBFCA461352B}</author>
    <author>tc={E15D238B-426A-45AD-AF2E-949479913726}</author>
    <author>tc={922D898E-C0D0-441C-AEF5-E947EDD7EAE4}</author>
    <author>tc={3137BD1B-39B4-4AA2-BC90-009A0D0AD43F}</author>
    <author>tc={FEE1B2B4-21FB-40D3-9392-9246CE8C3AC6}</author>
    <author>tc={71161665-BC67-4FFD-A98C-95A1F2CB1765}</author>
    <author>tc={4A248219-8BA0-4F18-B058-8E128185776C}</author>
    <author>tc={C8B4836F-DEEE-4EC7-8892-588ACB0AECCF}</author>
    <author>tc={66E2E16B-71B5-4E8F-80FF-3058883CF061}</author>
    <author>tc={DCFB8978-D41D-48FA-828D-AB0A1B9B9493}</author>
    <author>tc={4ED2D68A-3CCA-4D54-8A00-A92C867008F6}</author>
    <author>tc={9446F568-5705-482B-98C1-57F3D627CC7E}</author>
    <author>tc={C0A33B4A-CD76-4FDE-B1EC-4EB1191DAB43}</author>
    <author>tc={5B124C04-A834-4E25-840C-58FB389E0785}</author>
    <author>tc={E0EE832A-64A0-432D-8AD5-BD309C22853C}</author>
    <author>tc={F0A54310-76B3-4A24-9444-4020D4BA7092}</author>
    <author>tc={730D9131-F370-4A0F-9ED1-D9AC3A100EB6}</author>
    <author>tc={8A2D6F7A-099B-4046-B904-7B880D0C3C5C}</author>
    <author>tc={EBCB8DAF-7B64-4A5B-BE2B-8A0BF51E2FD6}</author>
    <author>tc={E2A5FDAD-3E80-4A79-ADED-C635F17B6A5B}</author>
    <author>tc={D8E07DAE-C954-4A4B-A0B2-3FF74B6EA166}</author>
    <author>tc={581EEFBC-CB89-4CC5-ACE4-C9565BC3C1B8}</author>
    <author>tc={A0B85A12-680F-4D03-AB3A-6CA5FBF76DC0}</author>
    <author>Weston, Tanya</author>
    <author>tc={42541B63-2776-4A98-9321-5ED2D4C0BCAE}</author>
    <author>tc={5F7CD020-FD04-4B00-8D25-F868ACCA9734}</author>
    <author>tc={F7DF33A5-40BD-428A-80BD-449DEDB8FA0A}</author>
    <author>tc={7252FFE5-D4CB-4120-A12C-98BA20EB4F75}</author>
    <author>tc={31633277-6315-42C7-BC19-2E47A33E217E}</author>
    <author>tc={72AA3EB8-B8DC-43C4-B112-077BC701857E}</author>
    <author>tc={6E99EF50-2DDF-44C8-933C-C4D0FE2F5978}</author>
    <author>tc={42DB4327-356D-451D-95BB-5E30E265F3EF}</author>
    <author>tc={976C9661-2916-42C5-88DA-2C18CF677F5B}</author>
    <author>tc={51D239C5-8C4C-450E-80E2-F43A612D9E81}</author>
    <author>tc={C9ECB798-0F81-4878-8C25-26DDD2AFE925}</author>
    <author>tc={17C6729B-A65E-4AF9-BDC5-2651C4B133D4}</author>
    <author>tc={20F3D9F8-AE2C-4213-9189-E0B4443B9052}</author>
    <author>tc={E8F329BE-500F-4FF1-9F67-1A055FC0B4DC}</author>
    <author>tc={E5B14216-1395-4681-8B36-92796ED91F00}</author>
    <author>tc={12E93F3E-3C94-4FCD-937F-47CD04C74F0D}</author>
    <author>tc={0158730B-5B9D-4A50-82AD-32110390A8E8}</author>
    <author>tc={F58B785F-6BCF-4C95-9789-40C0B856ABCB}</author>
    <author>tc={932B38E6-1015-4076-BCCD-0B62A116D646}</author>
    <author>tc={92EC9A06-4E32-4CD1-94D4-0B2C2C17AF01}</author>
    <author>tc={5CBD7487-6CC6-4603-9A2D-804980FB76E8}</author>
    <author>tc={81B45AA4-E2FD-40D4-A87A-85E95966D6A2}</author>
    <author>tc={4C497001-7B2D-4085-9E45-727D69C6FAA8}</author>
    <author>tc={D07B63B3-2720-4167-B299-C3BC68F39F3A}</author>
    <author>tc={65725DCD-D914-42F8-9861-ACF21A6CF160}</author>
    <author>tc={60C2313C-0243-47D7-9978-DCCE41F7F310}</author>
    <author>tc={5437C9D5-F98A-4078-8E56-C43F90A163DC}</author>
    <author>tc={46837FA3-B086-4896-AC1C-43E24E31C0CE}</author>
    <author>tc={F6B5AF60-22F5-4BCE-B6B7-604585817C41}</author>
    <author>tc={25D9719C-0EB3-41BD-851E-37A9C046450D}</author>
    <author>tc={01A49EE2-346B-4286-B678-AA74B22B7A39}</author>
    <author>tc={0204DA33-881D-4C33-9F08-5F35FFB1D453}</author>
    <author>tc={156A9BB2-01F6-4F22-8365-BC55E2F6F8DA}</author>
    <author>tc={189CADE3-3365-40A7-9FAA-D3C9A1E8D010}</author>
    <author>tc={9AB86F49-736B-431C-A012-38998A098D8B}</author>
    <author>tc={85214BB5-1D64-4F6F-836D-055E4ED44F01}</author>
    <author>tc={5DC1CD21-AAFC-43CD-8B04-2FAFBB80CEC8}</author>
    <author>tc={6C6B949B-4B20-426B-98BC-270B1DC98837}</author>
    <author>tc={698B2C54-F0B6-4EA2-9E66-0A746246F898}</author>
    <author>tc={BB9CA76F-AC0B-4554-848F-D30419B0E0F6}</author>
    <author>tc={09E08075-D570-4DAE-AC99-C46AA8FE0BE2}</author>
    <author>tc={5D7FE550-46C8-4DA4-9235-E9615C47C53D}</author>
    <author>tc={27EF1A30-4B39-4740-A324-26FC2DEE9A02}</author>
    <author>tc={EFF97D78-65F0-4A42-9661-972370BC8CAF}</author>
    <author>tc={711C0764-D62C-4158-A883-5CA6B49386DF}</author>
    <author>tc={894008B4-4D84-4307-9FAB-DF70EEF8A230}</author>
    <author>tc={6267B8CB-DD9A-41E1-AF06-DB5DB255D2D2}</author>
    <author>tc={10067BB5-D084-4F10-81A1-B35910AE90E3}</author>
    <author>tc={221F8A47-D4B7-4B2E-B8D3-BC8A0729D645}</author>
    <author>tc={F8BB507C-1183-4D3D-9E5F-0DCDDF7AFA64}</author>
    <author>tc={9F4DC4D7-59A3-4C7F-8C62-8425608E37C5}</author>
    <author>tc={5454A429-4A0E-451E-9270-D16D25549401}</author>
    <author>tc={71EF98C8-7566-47EB-BD13-2426D6BDC285}</author>
    <author>tc={F30DB642-F138-4D73-89DF-C105400354A9}</author>
    <author>tc={3A74C4F6-0BDB-4D30-B65D-4C3482444CBE}</author>
    <author>tc={1631C9F7-8B55-4795-B13B-1C96FDA0ABE0}</author>
    <author>tc={DC9C0854-6F54-4F09-88C0-72E7D7110224}</author>
    <author>tc={BE4B56DB-EF1C-45F1-ABC3-F3EBBD530C01}</author>
    <author>tc={83D0C07F-4293-4F0E-8798-972DD8D82EFD}</author>
    <author>Samantha D'Amour</author>
    <author>tc={0CD329DC-5339-4986-BD3F-BD9944F5B287}</author>
    <author>tc={70A2C68C-B83F-43F3-927F-F6D9D1CCE498}</author>
    <author>tc={FBBB05CE-61E1-4EA9-BCAA-6FFE650FA5EA}</author>
    <author>tc={1E557FD8-BE10-460B-81CF-C82832C641DB}</author>
    <author>tc={45F74B68-3CC0-4D79-8518-7D57E70AE501}</author>
    <author>tc={2F5359DA-58B2-4660-AAF4-4EB14B7DE702}</author>
    <author>tc={21D8F1C4-14BC-4818-B460-AB41032A6118}</author>
    <author>tc={4255F80C-8588-4185-91ED-7A861905D790}</author>
    <author>tc={3229185F-75AF-4131-B170-ED8F0377639D}</author>
    <author>tc={D9F73E30-DDB1-4667-B568-D722A0CEA77B}</author>
    <author>tc={D8A1C171-0334-447F-845C-5258468BB16F}</author>
    <author>tc={00DFC2C3-0100-4089-99E5-1BD16AA13C36}</author>
    <author>tc={82B921AC-0B3E-4336-9497-EFCC5CB9E98E}</author>
    <author>tc={CEC360A4-20A3-4CF9-88F2-C96E03E7A0D1}</author>
    <author>tc={B08A5DDD-C1D3-4498-B914-465AE2057B46}</author>
    <author>tc={62CDAABB-BB57-4331-A685-464852904735}</author>
    <author>tc={19FCD596-1BB1-468A-9A23-709183FD84DA}</author>
    <author>tc={CD7AC34C-C69F-4EDD-AE57-19FCCF514543}</author>
    <author>tc={78BA799D-F144-4FCD-BE92-D3CDCD944FE1}</author>
    <author>tc={FF5B538D-FBD8-4290-A76C-9CE4DE893B5E}</author>
    <author>tc={BE7C9228-984B-4887-9AC3-4DAA171329C1}</author>
    <author>tc={9BAB1D4E-7F01-4B09-8CC5-C9290EB2EBB3}</author>
    <author>tc={81FEDC45-D081-4F79-97D3-30952F47DF1B}</author>
    <author>tc={B4FF44E1-B7EB-49B5-9C2E-5E9D2A92DCD1}</author>
    <author>tc={AE974E44-3397-44B0-AE45-D2A0C0B83C88}</author>
    <author>tc={30DEB36A-6745-4EF6-A3E8-94D97589E904}</author>
    <author>tc={B93DD6A0-9B1E-4CFA-B640-A6EA68AA6E67}</author>
    <author>tc={D4DC5C48-7A4C-4720-81E9-4323F4FFE224}</author>
    <author>tc={0D46A891-D89D-4612-9808-58365B2F4B80}</author>
    <author>tc={F2BAA9CC-6594-4B85-BAAD-ACD626A12AA5}</author>
    <author>tc={B67FA910-E517-4A96-B7CC-2654DF85CC81}</author>
    <author>tc={EFDB82D8-3D30-41D6-B57C-732CA668E394}</author>
    <author>tc={D770D559-567A-49D6-A4A6-C92771A9DF17}</author>
    <author>tc={F51EB8AA-9581-489A-8D4D-F8EB4C15F0B6}</author>
    <author>tc={056318B0-1852-44D4-8752-131D45A01BC3}</author>
    <author>tc={797289C7-539F-479B-AD9F-DC763B8F7861}</author>
    <author>tc={54AF7C01-B27F-44D3-AF0D-97BB12F86704}</author>
    <author>tc={E95B44DF-4E71-4E13-B506-4BEFF17A4C62}</author>
    <author>tc={B75A46D5-40CC-4766-92D7-0066235305EE}</author>
    <author>tc={362AFEAE-97F1-436C-9CAE-75F3043A4658}</author>
    <author>tc={0B2E8A21-4C57-489E-902E-C4BEA9A5F235}</author>
    <author>tc={6513C478-12E8-4CC4-AE07-7A7501E0BE3A}</author>
    <author>tc={80EA46F9-ED94-41CE-A3C2-0F6EDBC2904E}</author>
    <author>tc={AF16A52E-566D-4C0A-B20D-2C7A0E5B91A8}</author>
    <author>tc={E160BB19-0D65-4F1D-9A31-661F938CC057}</author>
    <author>tc={9B728098-C373-48B2-A598-BD4DF7BF5493}</author>
    <author>tc={7AA6BEB2-60F5-4ECB-8AB6-9AAE2CC342EE}</author>
    <author>tc={E50C765D-51AC-4D08-B247-000C2730C9E8}</author>
    <author>tc={5FED53FC-AD28-4DBF-B5C9-9028E6D64145}</author>
    <author>tc={D8071DCB-76E2-4758-B528-0A316C6648D3}</author>
    <author>tc={E8151634-BC6B-4320-A5FD-4008B9924259}</author>
    <author>tc={53F401CD-3457-4EF5-BA07-5CB1D394DAAC}</author>
    <author>tc={CA1DC3EF-798E-4D5C-8099-912E500960D5}</author>
    <author>tc={AFEC3AEB-11C2-4DD8-8D6D-15EDB15100FB}</author>
    <author>tc={AC97C6D9-C7DA-4DD7-A7D4-5173A64C6F83}</author>
    <author>tc={ACE8AA5E-9569-4184-8C15-289F1282BCCF}</author>
    <author>tc={BA9418E3-FD59-4096-8BF0-A9A686602353}</author>
    <author>tc={FC5D7F31-47B9-48D3-93CE-D2C583FCD2CC}</author>
    <author>tc={C5CED12C-765C-473E-AA96-3573CDF9CA10}</author>
    <author>tc={BD03A55C-F7A9-4D10-A8BA-D63511BFB16D}</author>
    <author>tc={DC12041F-58A3-493C-909B-89A406585C08}</author>
    <author>tc={3A16CE75-9876-480B-A891-F764EA2E3967}</author>
    <author>tc={959A8461-04E1-4E3B-98E6-58DA52A500BF}</author>
    <author>tc={75875A33-15B8-4325-99A4-3FAEA8B60083}</author>
    <author>tc={D0405510-2642-4C72-91B1-45937FBA1108}</author>
    <author>tc={E3F83F4E-FB31-4344-AEF5-4CA2A9B6CF00}</author>
    <author>tc={A48F5A3D-3C87-4F50-918A-4172FC0FFEEA}</author>
    <author>tc={496B7321-DB33-438C-AF3B-9B7DF23C82C4}</author>
    <author>tc={B5A7CA43-E5F1-44BA-9B4B-F5EA3698A028}</author>
    <author>tc={A93F7D0F-180D-4214-A280-0033D5089DFA}</author>
    <author>tc={24F17CC0-E137-4ECA-AF32-C4CDB51F3F33}</author>
    <author>tc={AB4A9437-2CFB-4603-BB06-CE17565C8234}</author>
    <author>tc={F8397ECB-C257-4372-89C7-420B61CA45C9}</author>
    <author>tc={6CA7FA65-2228-4D7E-A640-D60AB8EC8FB5}</author>
    <author>tc={AD8F2007-2EC8-40E5-BFD7-11873166A9B9}</author>
    <author>tc={46C512E1-9E85-40D5-AB14-959113A8C4F8}</author>
    <author>tc={3E8A8CBF-C383-40A9-9B31-431E3D4A3D51}</author>
    <author>tc={6A5932D3-7D84-4EBD-B787-AC2821644774}</author>
    <author>tc={0F9050F0-3955-4D2A-8886-4A4346012F91}</author>
    <author>tc={39C40071-2E0E-468E-9D13-568F0C2E4204}</author>
    <author>tc={041293BE-270F-47B7-862D-D76A0BE6491E}</author>
    <author>tc={3A4E3637-422E-4265-B6E9-B8F7346DA586}</author>
    <author>tc={938CA340-2E5A-44BB-B7E4-F1CF95DA43E0}</author>
    <author>tc={C931244C-8E45-48D8-A169-44488E197957}</author>
    <author>tc={0D5C057E-428E-42E7-BBAE-9EF64174B381}</author>
    <author>tc={1560478C-5770-4FF0-8695-53F7203112E5}</author>
    <author>tc={D70FB8C1-6285-46AB-9C63-906A57D91244}</author>
    <author>tc={4D49C34D-BFA1-4923-87D8-9BA6EFD05BD5}</author>
    <author>tc={C0C9910C-235C-4306-A427-43273E66B085}</author>
    <author>tc={97582ADE-BC37-4FE2-8770-864E338F4B15}</author>
    <author>tc={B3CAE2B6-9B50-4801-AFB0-6AD6793615AF}</author>
    <author>tc={2EAAF160-076D-4B89-81B6-FBAEFC1FF774}</author>
    <author>tc={0AA8FD76-6284-449E-A6CC-BAA1909DE4EF}</author>
    <author>tc={35D91E67-882F-4923-BAA3-126A8754B338}</author>
    <author>tc={523725FB-C19A-4E8C-8801-89E11DA61E9A}</author>
    <author>tc={64D9ED3E-1301-46A5-B984-148FF1325297}</author>
    <author>tc={F5BB101D-1A4D-4982-A3F2-263FF54D59DC}</author>
    <author>tc={9BEAEA99-CE1D-487B-BADE-1AAB55C05CAA}</author>
    <author>tc={747E06B7-7BF7-4B06-9948-E66F1B7CBF88}</author>
    <author>tc={C5BD15A7-4801-4583-8438-36B979BE8939}</author>
    <author>tc={5FE60FAC-1985-4CAD-8DF4-BBC7C1BCD651}</author>
    <author>tc={0D72F371-C136-41D7-A046-8D7049443CE8}</author>
    <author>tc={93BB3C4B-D519-4AAD-A7BA-876558B2D0A7}</author>
    <author>tc={644ECC2B-A35E-408B-8E97-1F2FE2E45BB5}</author>
    <author>tc={F27F3FE2-9DF7-4DE1-B121-E0CA71C89674}</author>
    <author>tc={7940608E-E7EE-472C-A81D-7D3CACF2ABA2}</author>
    <author>tc={5C4F9F23-6F23-43DC-BF8F-3ED541A36F3F}</author>
    <author>tc={AD32F31D-E891-4C62-A011-7277910191A6}</author>
    <author>tc={8EA66606-6C25-470D-A5D8-98EDE94AD8D4}</author>
    <author>tc={265BF7B8-5162-4E52-B501-9AA97B451E4D}</author>
    <author>tc={F9FDDE8A-379C-4165-B1AF-1CE7B8B1C3C3}</author>
    <author>tc={F189E79F-A6DE-46F4-99B4-2EF994A1659D}</author>
    <author>tc={70499365-602F-4361-BF60-0EEC59748D9B}</author>
    <author>tc={F3CCD12C-2D6D-42EF-99A1-54FCE6A8F861}</author>
    <author>tc={C70D69CB-BEA7-4766-9393-7AEEC21EFBCA}</author>
    <author>tc={97EACC78-BAD8-47F8-8832-2FAFA2C77683}</author>
    <author>tc={8E001F40-398C-4468-B3A8-D5C3132137C6}</author>
    <author>tc={4F4F78AF-3730-42A6-865F-2F1F29477485}</author>
    <author>tc={7F75943A-765D-4704-9A70-69ECA4D7A470}</author>
    <author>tc={FB3E3DDB-64FF-4363-A632-65959126DD99}</author>
    <author>tc={11433BD0-641B-48DD-A98A-74C8F35CA82E}</author>
    <author>tc={3397FB61-3F2B-48D5-89B0-32F93FC0F87B}</author>
    <author>tc={E808E5A6-D3FC-4F9C-AEB7-2314A3344932}</author>
    <author>tc={E2EA21A3-0C86-46A3-9673-B171D59910C7}</author>
    <author>tc={014B5758-1FD6-415D-9305-5730BCFFF44A}</author>
    <author>tc={616B60B2-7389-40E6-9A02-A8DDD91F4DD5}</author>
    <author>tc={8A06B48B-A38E-4F1F-8CE0-1F63428B8476}</author>
    <author>tc={E0BCA5FD-9BF3-497D-9242-239161E0FB2F}</author>
    <author>tc={D263DA2D-247D-4466-BDB2-EB9A297B4B5E}</author>
    <author>tc={08488B51-C6E5-43C3-991D-85B278275792}</author>
    <author>tc={B9CA3EA9-BD0B-48B8-BD3D-D04267FCE865}</author>
    <author>tc={4CEEA538-96BB-4D7B-AF5F-5D44970AA657}</author>
    <author>tc={F052071C-15B8-4A91-A8FF-C8A1C34D0134}</author>
    <author>tc={B3B9D645-A450-4569-AC7F-97E27A575C78}</author>
    <author>tc={3D6CD10E-BD37-4B68-BCEA-114F55D22E1C}</author>
    <author>tc={225DBB3D-6234-4613-B5C4-25FD68B7839D}</author>
    <author>tc={300DF6CB-2B14-44D6-A52F-9B181E4661F9}</author>
    <author>tc={62A88635-C598-48F8-A3DF-5A4AE968229C}</author>
    <author>tc={0D55D502-A32A-4111-B5AC-D2E6043714C5}</author>
    <author>tc={F1C20D96-5967-4CDD-84E8-900939AA3364}</author>
    <author>tc={D344CC17-8F7F-4146-91C8-F767B4954879}</author>
    <author>tc={EC44EFCB-72BB-46CE-8423-F60A35124984}</author>
    <author>tc={60B53173-906A-42B1-A700-B2689C4A2BC1}</author>
    <author>tc={30A464FC-5FDF-482F-889B-02899B9BAD90}</author>
    <author>tc={024954DD-7D63-4170-9448-7EF78A259572}</author>
    <author>tc={9931B0F6-0A8A-4CDD-8916-E0751FBC190E}</author>
    <author>tc={2916E3B4-68D1-408B-B419-5F07E25753E5}</author>
    <author>tc={44A38D21-07F4-4736-8B0F-8370C78B87BE}</author>
    <author>tc={FE90267A-9975-4280-AEB1-847ABDB3C437}</author>
    <author>tc={8D0C90AC-AEB7-4418-83CA-4A6E9D65D88D}</author>
    <author>tc={5AF0D44A-107E-45CD-BBAE-5995019A4F6E}</author>
    <author>tc={4A0DC338-1FD7-4AE3-B6F7-F56259381072}</author>
    <author>tc={A166569A-77C7-49D3-908C-27F245F80E3E}</author>
    <author>tc={464F4FE2-80F3-4194-8E99-A0A68234FD11}</author>
    <author>tc={1A5E298A-AB7F-43C3-8E14-9BABC3D363F6}</author>
    <author>tc={85B80202-5776-4BA2-AA7D-2526D8AB3480}</author>
    <author>tc={E9DE64A4-098D-4389-978D-DE69FE2A2907}</author>
    <author>tc={E44C07EA-F9BF-4ED9-A237-CC73DCE602AD}</author>
    <author>tc={7840E7E6-9809-447E-A8D6-F8599ACC2C12}</author>
    <author>tc={7383EA53-FCB9-4683-AA24-3F644FCAD257}</author>
    <author>tc={F0A5DB5A-1AFF-40C9-8825-EF1056283B76}</author>
    <author>tc={5AB4A709-5B7B-4C46-B078-9BCF69B20D1E}</author>
    <author>tc={BE02D193-3CEF-4BF1-BA0E-78A8027ACD0A}</author>
    <author>tc={BDB0D068-5D1A-4DC0-BFE3-4EC8359BA890}</author>
    <author>tc={D9637B99-6EAA-4C8F-9E95-302B2BD4224F}</author>
    <author>tc={419F6D88-2F0F-4880-9616-3B124DBF95B1}</author>
    <author>tc={E2A31027-61B7-4202-BEB0-ED3EC68C8042}</author>
    <author>tc={607C3C5A-D5DA-4A2C-A950-3DFB4E7D216A}</author>
    <author>tc={CDCA1634-EB89-4D19-A25F-E1ED3F6ADFD4}</author>
    <author>tc={3A57C317-3210-4AA2-BAB5-50B9A28FDB76}</author>
    <author>tc={B93D463C-0574-441E-A974-AC5A75740F35}</author>
    <author>tc={B891D685-05CA-400E-8AED-D4A4F5F9B1F2}</author>
    <author>tc={EB132000-508F-41ED-899C-7CDE7DB572B0}</author>
    <author>tc={6ED0154D-E3C5-42E1-9662-C267A2261A7E}</author>
    <author>tc={CAEE53DB-8C6E-4632-BC02-932C3B77541A}</author>
    <author>tc={CE9E38D5-60AC-4B0F-80A0-0881B1CBF924}</author>
    <author>tc={EA25BE7E-F561-4FD0-95EB-C80CCA40F8D8}</author>
    <author>tc={E9C6D533-E9AB-481B-810E-4C84C6C3A795}</author>
    <author>tc={C737C3AC-2223-4B46-B91B-74AEC3100DD5}</author>
    <author>tc={B787C2FB-26ED-40DE-A6EE-28E63FDE5552}</author>
    <author>tc={46789729-FBF7-466D-87E5-6711650750A3}</author>
    <author>tc={E6DA65EA-6310-4684-9C4D-F032D8EA7AE2}</author>
    <author>tc={BFF82D78-E660-4CE2-BFF5-EDBD6681B2F6}</author>
    <author>tc={173DE23D-5C29-49B9-A446-B9D10D6DD0C4}</author>
    <author>tc={112012E1-1E9A-4976-A40A-2803C391F06B}</author>
    <author>tc={C3459D84-343A-4209-9052-73226DF35E49}</author>
    <author>tc={B026BEFD-8372-4720-9442-CE7524658C48}</author>
    <author>tc={D39DF7F3-BA57-406E-A64D-5546FBBF812E}</author>
    <author>tc={58ADED04-BD9D-4FAF-B560-8529FF6CFF6F}</author>
    <author>tc={3C30DE46-3480-4B1C-B25F-6A27BF18E98C}</author>
    <author>tc={F4910FE9-5BDD-4DD6-9BB7-8DB4F9D1D3BB}</author>
    <author>tc={64AC717E-1A50-4579-B829-3B419261AE4A}</author>
    <author>tc={118BB663-9700-4D2A-8001-410AD2ECDCE9}</author>
    <author>tc={A3DE9C04-EF9A-45EF-925F-A414DF72FF7F}</author>
    <author>tc={F0E7CA08-399A-42A5-8741-039459F0DF29}</author>
    <author>tc={A42E04E5-5A31-4110-AAB5-7D3AE1AF670F}</author>
    <author>tc={4F3D7057-7D54-4F22-A59B-745992680492}</author>
    <author>tc={6292A8E7-ADD6-4D2F-BD87-8F5C14752F3C}</author>
    <author>tc={07362EB6-8475-44D4-9011-F7E9ECBFFD9B}</author>
    <author>tc={CFABCE8F-B0D9-42FA-8545-DB00C35645DF}</author>
    <author>tc={CBAD6579-424F-42A0-A365-31843B26F371}</author>
    <author>tc={2A67B366-6F32-43DB-B3BF-72B0FDB34B97}</author>
    <author>tc={80F12020-DA37-4996-B256-D52BEF1FDF92}</author>
    <author>tc={1245D0B4-4A28-4837-B3E2-9BF1355C2CA2}</author>
    <author>tc={000511D9-4B97-47B9-987C-B4AD32EC9C33}</author>
    <author>tc={97E830EB-DB83-4E5C-862F-7D6326AD24C3}</author>
    <author>tc={D8F4B4F7-CB9B-4B67-A9CE-8476A43BA6CA}</author>
    <author>tc={5C291D76-AA55-42D3-8EC5-7789F6543683}</author>
    <author>tc={F89F43F3-2C77-41C0-B12D-46A59418D56E}</author>
    <author>tc={FA3D4E1D-2C07-4CAD-9F91-D3F45EDC2DD3}</author>
    <author>tc={94F2E578-F08A-4288-BAB0-12A070679EFC}</author>
    <author>tc={FFD03C36-71B4-410F-9A07-D17CDEC85BF6}</author>
    <author>tc={1F37DF32-13E5-4EFE-93AB-D8536ADDBC22}</author>
    <author>tc={536C9BD5-2B55-4DE7-8456-0CD5E7AE8706}</author>
    <author>tc={19AC52A9-783E-422D-8F99-ED62598019A3}</author>
    <author>tc={8A289F1C-AC0E-4F14-BE34-510AD0BE2E09}</author>
    <author>tc={8692C9AA-EFCF-4C0E-9D12-3B3E3A278684}</author>
    <author>tc={3BDB38E1-7BFF-474A-A347-B019890BE2F3}</author>
    <author>tc={8579BE84-B594-4A23-AA6C-C97E7D2C2144}</author>
    <author>tc={633091A4-5CD2-4EEF-AD95-77C649AFF0E7}</author>
    <author>tc={5F515DB8-3A72-4281-8232-9AE3A83ED820}</author>
    <author>tc={D69562A1-E7BC-4C7C-B6CF-889D05047812}</author>
    <author>tc={4ABD4859-E36C-471A-A265-2DECB1729B4F}</author>
    <author>tc={F9427959-D8D7-482E-BACF-6A3F2EF53C73}</author>
    <author>tc={90C36B9A-F61F-4808-B936-537B1AC13BFD}</author>
    <author>tc={47785977-385A-4C4A-8FB8-0E7B5FBEB6E3}</author>
    <author>tc={68F8174B-87BF-4BDD-BA12-EAEB099928F0}</author>
    <author>tc={B6C87D13-58BC-495A-818D-07BBA5AE895B}</author>
    <author>tc={1299CB1B-E582-43CA-8999-F806973E03B5}</author>
    <author>tc={715B4D69-EC2C-4ED2-84FD-AEAC6479A119}</author>
    <author>tc={2A1F3170-B642-459E-8584-DF789C78CA32}</author>
    <author>tc={8174FD7B-9CD9-43A7-93DB-505472BCF1C6}</author>
    <author>tc={1104D990-B35D-4947-9A59-371A1E75B0C4}</author>
    <author>tc={65A8A7F9-86C5-45C8-A4EE-AA8393FA97BA}</author>
    <author>tc={D4FA40A0-71A2-49D4-9640-01C79744C880}</author>
    <author>tc={90F7E357-12E8-407A-BCA4-323FDD8682DC}</author>
    <author>tc={BFDD5871-0CA0-48FC-8FA4-A6773A697304}</author>
    <author>tc={67C741EB-A94F-4F13-A3F8-701FA7156004}</author>
    <author>tc={0742510E-E61F-4FCA-9AB6-0D8F96464E2A}</author>
    <author>tc={6D2D9602-6F14-4F94-8BC7-FA466CE9ECCB}</author>
    <author>tc={1B03A199-E8F2-41A4-9AE3-8A330FD6E152}</author>
    <author>tc={AD01FD51-6E2B-497C-84FF-3935686A31D0}</author>
    <author>tc={DF8F4031-E035-4996-BB25-DDE6620235F7}</author>
    <author>tc={53FD0D1D-E133-4B0B-9560-8BBF76272CE7}</author>
    <author>tc={6AEB8543-BA25-4B66-A3AF-34F9A818F83B}</author>
    <author>tc={451567A2-E8DD-4110-B993-DA679BB61DA0}</author>
    <author>tc={2BE6F7B8-601E-404A-9BFE-9DC8B069C110}</author>
    <author>tc={BE62E23D-ED62-49C3-AA01-466ED89E0932}</author>
    <author>tc={9C1A76FB-AB60-42AA-87B5-1F6A600BADE9}</author>
    <author>tc={993FC82D-33D1-4180-B851-FBBCE05269F5}</author>
    <author>tc={AC4403A9-CAE5-4AAD-85A7-3A3B6E4786EE}</author>
    <author>tc={95A3ECD1-CE59-4D39-996E-236AFA320C4E}</author>
    <author>tc={59CFC8A9-FC82-47F8-9A07-ED896B9F003C}</author>
    <author>tc={53FD6C2C-0A4A-49AC-8602-22441304E576}</author>
    <author>tc={53395117-49D7-4B05-AF95-D7213157A0C1}</author>
    <author>tc={93240ACF-D6E3-44D3-9A05-A3CBFAA7433C}</author>
    <author>tc={D60E0C41-1AC5-4270-88E2-E5614173BB3A}</author>
    <author>tc={69FA350F-9B65-4041-8868-E41418BB019E}</author>
    <author>tc={EB37D892-6770-44FD-8066-15E58933180B}</author>
    <author>tc={44277450-249F-4DA3-BD2F-BA39EAE7C3C5}</author>
    <author>tc={1D147CEB-C33E-49FF-9A77-041A76DF18C1}</author>
    <author>tc={CC8C0C37-9287-40BB-86D4-1E5A55810AAD}</author>
    <author>tc={D179D0C3-0F49-49D9-AF31-DCC98E716267}</author>
    <author>tc={2C5A5840-81ED-4A21-A9BD-4CCD7F688672}</author>
    <author>tc={97764D79-20EB-46A5-8E3E-8D10C13E0A3B}</author>
    <author>tc={C2CFF621-B405-4772-8FE1-126C9DBD5A7F}</author>
    <author>tc={1B4EBF97-2C9F-4C04-B456-867F67262937}</author>
    <author>tc={ACC901B3-D952-45A0-8A59-AE3F31175CD8}</author>
    <author>tc={EF5BE6B1-3959-4EDC-9E1F-9F3123EF7997}</author>
    <author>tc={05D5D2F6-04E5-4159-9C43-DEBD561DB696}</author>
    <author>tc={355A0FFB-9366-46DF-9369-72BCA656B113}</author>
    <author>tc={47F50F5C-EDB2-44E3-8B1C-3977B5D18A91}</author>
    <author>tc={17A8D991-A345-4291-AE48-C0DAFD9A4A3D}</author>
    <author>tc={94F21AFE-8FEC-4304-9224-1F110D63C79A}</author>
    <author>tc={183B6420-580C-4B0E-BD30-A0B663268372}</author>
    <author>tc={9C7AD160-577B-4C6A-86A0-44BD449F564B}</author>
    <author>tc={F3BB4E54-FCBF-4A5F-83DF-4B7D0F534745}</author>
    <author>tc={ACC060C9-B81C-45BE-90A8-26232775D1D6}</author>
    <author>tc={33DD5956-01EF-49E7-839A-873FC398D8A3}</author>
    <author>tc={99F16FC7-D6A4-442F-BBA3-A0C1AECE3F53}</author>
    <author>tc={F5C09DFE-9562-49D1-9EAD-49F6AA64DA74}</author>
    <author>tc={51D35F7C-5C18-43FF-BCA7-61C59326CAB1}</author>
    <author>tc={991666ED-BC52-4C16-A4BC-F39FC808F3C7}</author>
    <author>tc={023A4D65-582D-41B8-B431-BEB48C1EECDE}</author>
    <author>tc={E8532B09-8BC9-41F9-8BAC-7173C9832E26}</author>
    <author>tc={E86733F5-CE09-4C13-B285-C130B542087D}</author>
    <author>tc={193464F5-62E9-4F13-999E-14D78E4DF94E}</author>
    <author>tc={7D835CAB-CDC0-4F2C-B0C6-127BC6019D65}</author>
    <author>tc={F9422368-E7DA-4914-9D2B-99869095AC6C}</author>
    <author>tc={63A4F8B1-6F00-4F10-B6A3-D5178381FF99}</author>
    <author>tc={4251097C-77ED-4F00-A585-0B50BA941AA2}</author>
    <author>tc={A9EA9A63-B30C-4EB9-B26A-835BA269C455}</author>
    <author>tc={E88F3523-8898-4540-89BE-54E3F7B7FD57}</author>
    <author>tc={EA603E82-13BA-453B-995F-CB38CE344A3E}</author>
    <author>tc={5383B4EE-4893-4938-BE9F-43AAE6FD3B79}</author>
    <author>tc={82AE90BA-432D-444B-9635-67D475EDF2C0}</author>
    <author>tc={CD5E4C07-1E63-4023-A0D4-863EB7C9FDB4}</author>
    <author>tc={A3EBF2AD-D93B-4D16-A220-8FD272EF5239}</author>
    <author>tc={C7003E60-280F-4609-8232-970D57488786}</author>
    <author>tc={EED25596-8815-41B2-B54C-130AC2AC58B2}</author>
    <author>tc={08D1743B-8A9D-4B13-B795-054DD7EEBD18}</author>
    <author>tc={01295C4F-4F77-4B1C-A719-7647E442C8F0}</author>
    <author>tc={F5B92666-D6A0-4FFA-97F2-1D223FD78B9C}</author>
    <author>tc={BC83E085-E4A7-456F-BA56-533D34DBDEDD}</author>
    <author>tc={BD5B3CB6-537D-4511-B32C-3B6F625F8930}</author>
    <author>tc={B7D6E910-F905-470A-A368-3C9A5D0990C1}</author>
    <author>tc={F2015F02-1727-4937-8F04-2A1998A8E760}</author>
    <author>tc={B17B8CA5-8800-42F2-B87A-F1BF98B50223}</author>
    <author>tc={48BE4D5D-FE3D-43B3-A968-F39550F24FBC}</author>
    <author>tc={151E8445-FFD1-467F-B25F-84FE08701062}</author>
    <author>tc={52C60649-F15A-43EA-A0D2-4DBD583F2462}</author>
    <author>tc={D78ED69A-C006-4DF4-B1C1-5605372C8ECE}</author>
    <author>tc={435A84DE-25D7-423D-B574-E1CB1F1B39BE}</author>
    <author>tc={8F056E74-CB9A-4EE6-9170-F2FDBF34D2B2}</author>
    <author>tc={CAA69498-4649-4BFD-93F3-62C0A19EC77D}</author>
    <author>tc={F461F159-B8A2-4E94-9A51-B1466C5F82D3}</author>
    <author>tc={7F31D893-D90E-4E1B-AE70-73A63EF19768}</author>
    <author>tc={B40A0C22-841E-42D8-81D6-20F1E8AE4325}</author>
    <author>tc={32A2EA13-B4EA-43BD-A90A-902D69BA8227}</author>
    <author>tc={A40AF308-CFB3-45F9-B959-12FE9F0FD819}</author>
    <author>tc={C36B0DAD-C9B1-42F1-9754-D65E315E2A7B}</author>
    <author>tc={228591B9-FB24-4043-829B-05FC9873DD5F}</author>
    <author>tc={7068ECD6-D65B-4ABE-AE03-689EAFE2B4FF}</author>
    <author>tc={67482079-F616-43C4-819F-A08AFC5436AA}</author>
    <author>tc={7277E126-E0CA-414F-A3C3-81D391EEB120}</author>
    <author>tc={1DA85626-6712-4292-A3EB-A906CAAC0F9F}</author>
    <author>tc={E9A13463-5BC2-4310-A803-BCC2820F1844}</author>
    <author>tc={4F299B9E-A672-49F2-AC83-5788281F5810}</author>
    <author>tc={BFF4C684-A9A3-4313-A347-9743C55E9738}</author>
    <author>tc={28D7437E-623B-4550-AB95-22C9B0BA3500}</author>
    <author>tc={11298313-F137-4FC3-803B-D296A375BC4A}</author>
    <author>tc={08FAF44A-A48D-43A8-9363-275B8C9A9EBF}</author>
    <author>tc={EEE6A24B-6297-4394-9352-AF37C135CF65}</author>
    <author>tc={BD6E73E0-253C-4793-9875-C950AF474A9B}</author>
    <author>tc={76A38F0A-4145-4162-868D-25EC45FF7F76}</author>
    <author>tc={5AAE8B06-B5D0-4D95-B8B9-BA106FDC32A8}</author>
    <author>tc={7EB5DB12-29F6-4FF4-852D-C51E5611A8F2}</author>
    <author>tc={F3F98DF4-3FCE-4C25-A8F0-C6E1E92AF4A9}</author>
    <author>tc={FBAA5F0B-6F27-42A1-AA6F-EC9E8BB586A0}</author>
    <author>tc={810C8992-2AA1-492D-AC02-E777FFC8EDFF}</author>
    <author>tc={1467CD1C-B200-4065-950E-ACD33F48690A}</author>
    <author>tc={F8FEE3A4-4A0C-475B-8143-80555AEB27E9}</author>
    <author>tc={167D0B38-D50D-4E83-8D89-7FEFD210C44C}</author>
    <author>tc={637EA6D0-BA7A-4592-A6F1-B94723195125}</author>
    <author>tc={3348A458-0178-4F90-A161-E21B0B0C2D76}</author>
    <author>tc={EF5402E7-ED5A-4E6F-89BD-7E14DD9D4BF7}</author>
    <author>tc={FCF99920-5F51-4BB9-9E3F-396A500E8AD5}</author>
    <author>tc={C6869338-B2BE-4E16-BA7C-4391CC64C604}</author>
    <author>tc={6C7C1DFF-5701-47AC-8DB2-E1F677B550BF}</author>
    <author>tc={D4090B6F-CBD7-4414-AB4E-9E02AFD78F40}</author>
    <author>tc={9388C35D-0852-4320-A6CE-F0F139D21DB3}</author>
    <author>tc={A87906AE-E91A-40CA-9D29-335088B25B89}</author>
    <author>tc={5F405446-6CB4-44F0-A79F-FDA12F1B6A9B}</author>
    <author>tc={22DA68E7-E21A-4DCA-A076-3845C0D1EA8E}</author>
    <author>tc={967EEC6E-9E3E-4264-A056-692394927E2D}</author>
    <author>tc={055540EF-F352-4335-9AED-A98CE03A9B80}</author>
    <author>tc={639C83FA-9178-47CA-AA95-C90C6C0EF107}</author>
    <author>tc={64B36AAA-C740-4179-84B7-C0BD60D48285}</author>
    <author>tc={19215EBC-8E4E-4B57-AE20-BC24C801671B}</author>
    <author>tc={D015E28F-E22E-417E-9B11-08E8049D6FC0}</author>
    <author>tc={2A6CCBA3-16EF-48BA-9303-78597E6737FE}</author>
    <author>tc={BFA9937A-4043-4026-9809-851518D75A3B}</author>
    <author>tc={AACAD82A-F018-4196-A724-693CBDFD1FD3}</author>
    <author>tc={1ACBFDEE-E5E1-47FA-8D8C-80A9CDC6DF78}</author>
    <author>tc={0F06CD5F-034D-45A4-9BD0-00A0603BD650}</author>
    <author>tc={77DF0716-E6E8-4C54-8FD5-0910DCD3DACF}</author>
    <author>tc={DA8F441E-411E-4C0E-A683-F8B40BC54C55}</author>
    <author>tc={372EDD5D-8A87-46BB-B158-926A001BD721}</author>
    <author>tc={62F3BD0F-241D-4FF4-95A3-9C1AB50FC26B}</author>
    <author>tc={053106EA-7CDA-41E1-ACD2-880B5B115964}</author>
    <author>tc={40C017EF-5C78-4B1C-A069-51708BA9F74A}</author>
    <author>tc={52C031CC-4C5B-441A-BFF9-0D32C1851639}</author>
    <author>tc={4DC2B0E4-6B15-4BFD-98A6-0ED6AEABDC3A}</author>
    <author>tc={99A90F29-DDE9-48A2-82C5-D0416DF6FECD}</author>
    <author>tc={57DF6F11-F647-45E5-827A-1F3BDC1B59BF}</author>
    <author>tc={4E8F3499-82A8-4886-A6EA-34F14FA2E213}</author>
    <author>tc={A12B6CC8-F43A-4A7C-AEDB-061CA72A36CC}</author>
    <author>tc={DF068333-0A93-4876-9F12-49C0AE97C689}</author>
    <author>tc={75E05946-6185-48C6-9F70-F0B7AB7825C7}</author>
    <author>tc={DC83E725-E77E-4CE0-9FC9-54C5F5016611}</author>
    <author>tc={CF0BB4A4-8212-4A0C-818B-5F87284A1D65}</author>
    <author>tc={10A2F86D-2F40-4113-A345-631FBAF1321D}</author>
    <author>tc={8AB3B5B6-8F00-47D6-99AF-E0FA466219AC}</author>
    <author>tc={93B07BF8-B25A-4792-95B5-F7E515E639DC}</author>
    <author>tc={57228461-E1B0-4E4E-83E4-A894816ED635}</author>
    <author>tc={AD3A4B13-01D7-465B-BEBE-D678591945E6}</author>
    <author>tc={FD80AC0F-7309-4D95-A188-0A4627A00F25}</author>
    <author>tc={6BD4F882-D026-4831-B498-0E8C6B6EBB1E}</author>
    <author>tc={C132E30F-DABA-41D1-B6FA-BA8E943F64FC}</author>
    <author>tc={86E5F97D-25A4-46B8-86F3-62C32B3C4070}</author>
    <author>tc={57356093-DD0D-4F4B-B5E4-FBB35CA65F06}</author>
    <author>tc={B1BC78C7-DCFA-435F-A0A9-6FCE4F7696FF}</author>
    <author>tc={AD7F4901-E4FF-4ECC-A037-74E35C6D87CA}</author>
    <author>tc={304ED31E-8F30-48EA-93DD-C426B99AD6EB}</author>
    <author>tc={B515C5FF-CA6B-4AC4-AADD-84F776C29543}</author>
    <author>tc={9EED7210-C328-45A6-96B3-59C013254C71}</author>
    <author>tc={C7DD8A56-CFF6-4688-9185-552D31371539}</author>
    <author>tc={FEF7B5C2-8570-4D77-B7B1-EEBFED34587C}</author>
    <author>tc={B7C8714F-2DDF-4E0B-B3CD-E7E79B28C131}</author>
    <author>tc={168235EF-CBE1-4F10-B8BB-2DE238E0772B}</author>
    <author>tc={02D0513E-B123-4523-B859-A4F700C4FB49}</author>
    <author>tc={75DA334E-C89C-4B00-AA3E-6F72E99FBBDE}</author>
    <author>tc={9A0AC0AE-B366-4F62-B8BB-7BF0F80D7500}</author>
    <author>tc={959B5D53-872D-47CE-86D1-786E50ADB2ED}</author>
    <author>tc={E278B9C0-FD7C-45F5-925E-3BC373956650}</author>
    <author>tc={EEE3EBAB-795F-4AF9-9AF7-A2451B0D4DF9}</author>
    <author>tc={01190F7A-2829-4C89-9518-B541283CF7DB}</author>
    <author>tc={45ED16EB-EECC-4AF1-809D-EA117A81A10F}</author>
    <author>tc={65398291-0433-4217-8236-BA8B6B550A89}</author>
    <author>tc={303183F4-D9E4-45A6-803C-5465DB121B1B}</author>
    <author>tc={90ED4E34-E1C4-4F95-8A73-6578169E33D9}</author>
    <author>tc={19A431D9-3080-44AC-A94C-D1DA671A2CB1}</author>
    <author>tc={6128B982-AECF-4EBA-ADCD-DD9B97AB4930}</author>
    <author>tc={FA0923C1-854C-4B79-968E-285EDFCD8466}</author>
    <author>tc={EEEFB17B-ACE7-443D-8B42-3E3D1DF0605B}</author>
    <author>tc={3D6D3969-6DD0-432C-B280-160C33C8C624}</author>
    <author>tc={969C4281-9E1F-4040-809F-3BE5A7D0FAF1}</author>
    <author>tc={8E606542-9D23-47BB-AA21-859F70AA50B6}</author>
    <author>tc={4901A0A3-E50F-4EE1-ADD8-AC76AAD23FB6}</author>
    <author>tc={897196A2-A1A0-4840-95E3-008374B95642}</author>
    <author>tc={B388C05D-F669-4CC2-A572-7FECB62D4F5B}</author>
    <author>tc={8E61454E-4AF9-448B-8037-4D14A831C102}</author>
    <author>tc={4CBF4E3D-4277-4EE6-9F3F-6E755B22102F}</author>
    <author>tc={2A8DB249-34C9-47BE-9C83-8E9FA46A8503}</author>
    <author>tc={7270F599-EFC2-4574-9270-29C3306986FB}</author>
    <author>tc={0F2849FA-A3A9-42CA-B73B-E65878E38784}</author>
    <author>tc={38331D2E-FD64-4D75-9488-091E9B09C0A2}</author>
    <author>tc={DAA6CFFE-39A9-462B-AED4-CED8FE2ABDEC}</author>
    <author>tc={7D7EF2FA-322F-4388-9892-CB1DDC11F748}</author>
    <author>tc={6209F083-650A-4E2F-BA41-55C53DDE2214}</author>
    <author>tc={9C5FE4AB-EF0D-4DE9-B1D6-528967B54B9F}</author>
    <author>tc={F0CD8009-B588-475F-BB20-8BE2A0774D80}</author>
    <author>tc={BAE4114D-26F6-453B-B376-9884EFB53939}</author>
    <author>tc={287AB0C6-BB1E-4C36-B9A1-9D057CDCCDD8}</author>
    <author>tc={E4CDCF62-0A1C-48BD-A074-33C4AC1C4AEF}</author>
    <author>tc={15976591-3A51-4F9A-A0C6-5D4A96D34658}</author>
    <author>tc={064B1D04-BBB0-4044-85B1-7885F94657AD}</author>
    <author>tc={A0BB6EA0-6BE9-4861-A83F-081D036A81CA}</author>
    <author>tc={D159C191-A4C0-476E-94F2-41E6295BB2A8}</author>
    <author>tc={5C4C9696-5F89-4304-8F39-24767ACEB54A}</author>
    <author>tc={39DFAB85-99A2-4B9D-B9BD-12AAF731A939}</author>
    <author>tc={4C0D88E5-62ED-48A5-83A2-693101868AEA}</author>
    <author>tc={BCF160E0-DFF2-44E4-B4AB-6F3F11B36693}</author>
    <author>tc={5594D9C9-53FF-4FF4-A90D-1CF2EFC85416}</author>
    <author>tc={2D37F511-5C2E-4586-B3F9-7BD8D47DF2F8}</author>
    <author>tc={CB0FFADE-164D-4D9F-9914-E83FC464FB9C}</author>
    <author>tc={A4BC5AD8-DA82-42B9-BD3F-527568159B01}</author>
    <author>tc={51F9BCE2-0626-4E36-BF51-7A92FACEA151}</author>
    <author>tc={EAF2DF10-18F4-47D7-B954-2F1B2E24AC4C}</author>
    <author>tc={4CBD0A5E-6701-444E-BFCA-92AFB98F5324}</author>
    <author>tc={39568A6F-5DF9-41AD-9829-A2EB2F91D05E}</author>
    <author>tc={8C3C9FD4-5009-4367-8658-4A5E464D695F}</author>
    <author>tc={8132D5F2-F52A-4CB3-90DD-DA954B6B11B5}</author>
    <author>tc={934B5A71-5212-47AD-B436-C29022D10DD9}</author>
    <author>tc={41F451C6-3A55-40F8-9C01-A53FB6C594AD}</author>
    <author>tc={8329DFEF-6211-4D1E-96E1-30A84BA7246F}</author>
    <author>tc={807AAE51-471F-439D-8CE4-43FBE5E0DDE6}</author>
    <author>tc={147E1D6F-D517-42F4-A11A-D3D83D167BF9}</author>
    <author>tc={4FAEACDD-EF20-4212-9C0A-8C01D9B460B1}</author>
    <author>tc={F29DF811-8C60-4673-BC62-005B25B4BC1C}</author>
    <author>tc={F17B2027-AC50-4104-B8E4-D24CD415ACF3}</author>
    <author>tc={40689060-F10F-41A0-853C-0C2C6F783204}</author>
    <author>tc={8D39A7CD-DE5D-45DE-A9DD-A4D67E307F65}</author>
    <author>tc={0DDE1215-527B-41E8-AC69-6FEF78A46F56}</author>
    <author>tc={7ADD0AB8-8558-40B9-AFCC-6B0E12C2218D}</author>
    <author>tc={0E19B241-5448-40BC-89DB-7D4F8E1279D0}</author>
    <author>tc={9151E88E-5ED1-4CAB-9030-05B0A69765F1}</author>
    <author>tc={205AF757-2CBA-49D9-8332-CEE6BAAF027F}</author>
    <author>tc={2847227B-5BE1-4F3F-AB91-FECFDF42145A}</author>
    <author>tc={B76341F8-29E4-4AB0-9FB2-B1208C7F5075}</author>
    <author>tc={B4F49FE2-CD47-41E7-BC60-D850E7FDE2AF}</author>
    <author>tc={B78F04D0-9251-436B-AA7F-56B0417BA4DC}</author>
    <author>tc={042DCCB7-A1B9-4200-9820-510428E8F9BE}</author>
    <author>tc={C5125DC6-668C-4F0F-89D4-DFD4246B4C63}</author>
    <author>tc={9AB8807C-80BE-44E7-9162-4F3596F18BD1}</author>
    <author>tc={39E2867F-242D-4886-9E7F-5239DC4AEE53}</author>
    <author>tc={11E47F92-69E4-473A-82E0-735DD86A27C2}</author>
    <author>tc={6E0C3C7D-EE81-462A-B0E0-495F2746C175}</author>
    <author>tc={CBD59172-686E-4B76-817E-D976B91CC88D}</author>
    <author>tc={53125C51-3B47-4D4A-A6F9-8428C3E06619}</author>
    <author>tc={617FD255-5ACC-49F9-82B8-CD25E91C3B8F}</author>
    <author>tc={16DDC3A2-E971-4AAD-9F12-19E387484050}</author>
    <author>tc={579359CF-5B5B-4FC8-9284-3315136443B7}</author>
    <author>tc={43076C01-59B8-4FAC-A208-75C802FACA43}</author>
    <author>tc={375466B1-7768-4349-98C8-42EECE46C3CD}</author>
    <author>tc={AD1ECD13-CC07-4215-94F5-E2DA75CBFE8E}</author>
    <author>tc={3BD03FF7-ACB4-4A99-9C62-A03E25D8A73F}</author>
    <author>tc={82246D30-C382-4017-93E9-AEFB7BCC298B}</author>
    <author>tc={53BEEA63-6B32-446B-B12C-B254032508A7}</author>
    <author>tc={3D399D63-72AA-4A59-A0D3-997908BFC24A}</author>
    <author>tc={4781B242-58A7-4FD4-8423-BD5FC4C3FE81}</author>
    <author>tc={CB97FA42-D16C-4320-BB5B-3EC9FC71331B}</author>
    <author>tc={8EABE3FE-63CA-4CA0-8FAA-65F7A95D8F5B}</author>
    <author>tc={C53CCBB0-63BC-45C4-88DA-C749BC78E2D3}</author>
    <author>tc={FD3F2D71-D48E-4C5B-8BF3-AAE8102EA5E0}</author>
    <author>tc={5E1ABC77-C8BE-4D48-9F36-BA1B41B3052A}</author>
    <author>tc={26838681-834C-4D81-AE1E-E6838CE0FDDD}</author>
    <author>tc={1CC18C95-9C8A-40B8-B1F5-52E8424FA69A}</author>
    <author>tc={0524A5B4-62FD-4AD2-9D94-9359534586E3}</author>
    <author>tc={8FF317B5-410A-4721-B390-610CDF082E5B}</author>
    <author>tc={EC23C5EF-45FA-4FDD-8042-854B060C55B1}</author>
    <author>tc={6FEA6975-B326-4E9D-B318-5707105B175A}</author>
    <author>tc={EC52D384-90F5-4383-99A1-8C398DCB7E3D}</author>
    <author>tc={B2B2B5CA-C49F-4735-AB60-EE765CD27ED6}</author>
    <author>tc={0385F6B5-11A1-4812-9015-BB6546EFC197}</author>
    <author>tc={61D5602E-934A-41BB-9C34-7541B289BBC5}</author>
    <author>tc={90A17FA2-B5FD-4610-B8C4-8533ABD7DB95}</author>
    <author>tc={2FF5CA69-4E82-4E7A-8100-B0B8C65CB7DC}</author>
    <author>tc={508C5519-8807-4662-A058-E4739FB039A7}</author>
    <author>tc={85FCFC10-A9B2-4408-AD7A-0F8F06404423}</author>
    <author>tc={0A3B5998-52F7-4B6E-A6CD-A78B69541053}</author>
    <author>tc={7B3D8B3E-627A-4A2D-9FA1-C5DB780279B9}</author>
    <author>tc={FBB13A9C-453D-49D0-B7AF-734C3385AF71}</author>
    <author>tc={DFF875D1-848E-48DA-9099-BBA000504639}</author>
    <author>tc={6ADE4506-6810-481A-9BD1-4C41389FA7C1}</author>
    <author>tc={09AACAD8-BD64-443D-8BF2-5C7D725ABA17}</author>
    <author>tc={6AA9DDAB-DF52-4C67-B54C-733E2D084CB6}</author>
    <author>tc={09D4259E-086F-40A3-8759-8EBEDD1E9996}</author>
    <author>tc={83D6C62D-AD05-4840-AFCF-7AFB7C1813CD}</author>
    <author>tc={4E204D68-F7C5-4E0F-B684-52E1BBA9BD94}</author>
    <author>tc={82E72CAB-70E7-4C56-B797-327C1236730C}</author>
    <author>tc={AA6B28B6-E064-4000-B53C-3A8E29C3BF2C}</author>
    <author>tc={F7BEFCF5-51A8-4FE4-B805-EEA4AFDB056C}</author>
    <author>tc={3059A439-C3C7-4C72-AB6F-4616AE6A3E00}</author>
    <author>tc={7C2E9F04-E5C7-41CB-B0D3-33C5DC1D42C8}</author>
    <author>tc={DEF2D399-594B-46C8-BB8D-E2CD95DF4EDE}</author>
    <author>tc={DDE158BB-0507-43CB-8A0E-8E3E3DA30AB9}</author>
    <author>tc={9BBB5B6A-ED90-4C42-AE82-2256ADC5C10F}</author>
    <author>tc={2DF92EE1-3D8A-47A7-AD80-DF1A2778AF9A}</author>
    <author>tc={B58A62D9-8E95-4B98-B56F-2EC476AC7922}</author>
    <author>tc={3B6A4392-1AA9-4FCC-860B-4C937A816A61}</author>
    <author>tc={F0F0F675-EFC5-4F17-8EF0-23950655239D}</author>
    <author>tc={61E7651B-8DD1-4E65-A1B1-6B21D5219300}</author>
    <author>tc={AD663313-C30F-46E8-9271-E72B7F1362A3}</author>
    <author>tc={7BA02CC6-2148-4543-A5AC-43D9104D35BD}</author>
    <author>tc={741E35D7-FBD4-43FA-ABE6-FEE2F2E54F38}</author>
    <author>tc={F3977B5E-59BE-4DB4-83B7-9CFE239F83AA}</author>
    <author>tc={1100849C-FF06-48D7-A045-D6C261AE89DB}</author>
    <author>tc={F47C7376-8F5E-464B-B055-7C4B74D32E5C}</author>
    <author>tc={CC4CD393-FF9E-4767-A28F-B6CF3A7CC442}</author>
    <author>tc={CB21F5DB-6ABA-4E52-9B97-70FFC5B56558}</author>
    <author>tc={A4FCEABC-408E-4427-AF4A-1488A2DF9C04}</author>
    <author>tc={43FEF217-E4B5-444B-B40C-BA140B81597B}</author>
    <author>tc={09C0BCB3-AE0B-449B-B5EB-6CD8B40B6E67}</author>
    <author>tc={57A31D2A-B03B-449C-9773-5FA683B28700}</author>
    <author>tc={733F063C-9CB8-40DB-B79E-A52385DE446A}</author>
    <author>tc={57F48DEF-FB31-440D-8BA0-16F217B75862}</author>
    <author>tc={EE2D8232-E569-4D05-9F58-6961B6C51F49}</author>
    <author>tc={228B8AAD-0986-4111-A0C3-5BD7E5A61073}</author>
  </authors>
  <commentList>
    <comment ref="O3" authorId="0" shapeId="0" xr:uid="{599FE657-698F-40E5-82E8-4E8EEF99C414}">
      <text>
        <t>[Threaded comment]
Your version of Excel allows you to read this threaded comment; however, any edits to it will get removed if the file is opened in a newer version of Excel. Learn more: https://go.microsoft.com/fwlink/?linkid=870924
Comment:
    Annual booked May 21-22</t>
      </text>
    </comment>
    <comment ref="T4" authorId="1" shapeId="0" xr:uid="{93D0DE8B-80B3-4360-A5B5-23696D3ACC02}">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5" authorId="2" shapeId="0" xr:uid="{A754B4D0-4F29-49CF-8194-7BDC2F5AB77E}">
      <text>
        <t>[Threaded comment]
Your version of Excel allows you to read this threaded comment; however, any edits to it will get removed if the file is opened in a newer version of Excel. Learn more: https://go.microsoft.com/fwlink/?linkid=870924
Comment:
    No Access</t>
      </text>
    </comment>
    <comment ref="T6" authorId="3" shapeId="0" xr:uid="{BA5E041A-796E-4F42-AD4E-B421373C7D1C}">
      <text>
        <t>[Threaded comment]
Your version of Excel allows you to read this threaded comment; however, any edits to it will get removed if the file is opened in a newer version of Excel. Learn more: https://go.microsoft.com/fwlink/?linkid=870924
Comment:
    Annual booked Oct 31</t>
      </text>
    </comment>
    <comment ref="M7" authorId="4" shapeId="0" xr:uid="{5D027905-1F6C-47CB-85F4-9E8FA3268C14}">
      <text>
        <t>[Threaded comment]
Your version of Excel allows you to read this threaded comment; however, any edits to it will get removed if the file is opened in a newer version of Excel. Learn more: https://go.microsoft.com/fwlink/?linkid=870924
Comment:
    Booked March 22</t>
      </text>
    </comment>
    <comment ref="T8" authorId="5" shapeId="0" xr:uid="{4295BB9A-E32E-41C2-8AD9-45610AE7B00D}">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S9" authorId="6" shapeId="0" xr:uid="{760EF43C-1B0C-465A-8202-8C33179E201B}">
      <text>
        <t>[Threaded comment]
Your version of Excel allows you to read this threaded comment; however, any edits to it will get removed if the file is opened in a newer version of Excel. Learn more: https://go.microsoft.com/fwlink/?linkid=870924
Comment:
    Annual booked August 14
Reply:
    Annual moved to Sept 3</t>
      </text>
    </comment>
    <comment ref="P11" authorId="7" shapeId="0" xr:uid="{B94E33A4-7566-41E0-9AC7-BAEA989DF3E9}">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O12" authorId="8" shapeId="0" xr:uid="{1ACFC070-6A84-46DA-9AC9-5467EF616331}">
      <text>
        <t>[Threaded comment]
Your version of Excel allows you to read this threaded comment; however, any edits to it will get removed if the file is opened in a newer version of Excel. Learn more: https://go.microsoft.com/fwlink/?linkid=870924
Comment:
    Annual booked May 21-24</t>
      </text>
    </comment>
    <comment ref="P12" authorId="9" shapeId="0" xr:uid="{232BFEFB-9CBA-459E-A8A6-87F6C9B70D77}">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O13" authorId="10" shapeId="0" xr:uid="{389BE267-CE4C-40AB-AC1F-6E8289A83EB0}">
      <text>
        <t>[Threaded comment]
Your version of Excel allows you to read this threaded comment; however, any edits to it will get removed if the file is opened in a newer version of Excel. Learn more: https://go.microsoft.com/fwlink/?linkid=870924
Comment:
    Potential key change - to confirm with site. Not tested May</t>
      </text>
    </comment>
    <comment ref="U13" authorId="11" shapeId="0" xr:uid="{6A914659-F841-455A-9B24-7823F314BC28}">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14" authorId="12" shapeId="0" xr:uid="{DFBB2208-CC06-4B1B-955B-89B92EAE4370}">
      <text>
        <t>[Threaded comment]
Your version of Excel allows you to read this threaded comment; however, any edits to it will get removed if the file is opened in a newer version of Excel. Learn more: https://go.microsoft.com/fwlink/?linkid=870924
Comment:
    Annual booked May 15-17</t>
      </text>
    </comment>
    <comment ref="M15" authorId="13" shapeId="0" xr:uid="{FA818069-3E5E-4BD5-9CBE-61B339400261}">
      <text>
        <t>[Threaded comment]
Your version of Excel allows you to read this threaded comment; however, any edits to it will get removed if the file is opened in a newer version of Excel. Learn more: https://go.microsoft.com/fwlink/?linkid=870924
Comment:
    Annual booked March 25</t>
      </text>
    </comment>
    <comment ref="S16" authorId="14" shapeId="0" xr:uid="{6D3F2C50-F26F-487C-A9DE-BB0EF15F5EE3}">
      <text>
        <t xml:space="preserve">[Threaded comment]
Your version of Excel allows you to read this threaded comment; however, any edits to it will get removed if the file is opened in a newer version of Excel. Learn more: https://go.microsoft.com/fwlink/?linkid=870924
Comment:
    Annual was cancelled in September - tech sick. Reschedule to October.
</t>
      </text>
    </comment>
    <comment ref="T16" authorId="15" shapeId="0" xr:uid="{9A027816-611D-48E1-8ED2-D8999274A6BA}">
      <text>
        <t>[Threaded comment]
Your version of Excel allows you to read this threaded comment; however, any edits to it will get removed if the file is opened in a newer version of Excel. Learn more: https://go.microsoft.com/fwlink/?linkid=870924
Comment:
    Booked tent Oct 21</t>
      </text>
    </comment>
    <comment ref="B17" authorId="16" shapeId="0" xr:uid="{88456F13-56B3-4E85-B935-900D56D6DEDA}">
      <text>
        <r>
          <rPr>
            <b/>
            <sz val="9"/>
            <color indexed="81"/>
            <rFont val="Tahoma"/>
            <family val="2"/>
          </rPr>
          <t>Vogt, Carina:</t>
        </r>
        <r>
          <rPr>
            <sz val="9"/>
            <color indexed="81"/>
            <rFont val="Tahoma"/>
            <family val="2"/>
          </rPr>
          <t xml:space="preserve">
Not Richmond!!</t>
        </r>
      </text>
    </comment>
    <comment ref="K17" authorId="17" shapeId="0" xr:uid="{63681F7C-9325-4B41-A02F-438EE635F390}">
      <text>
        <t>[Threaded comment]
Your version of Excel allows you to read this threaded comment; however, any edits to it will get removed if the file is opened in a newer version of Excel. Learn more: https://go.microsoft.com/fwlink/?linkid=870924
Comment:
    Still haven't received keys from site, since Sept 2023</t>
      </text>
    </comment>
    <comment ref="L17" authorId="18" shapeId="0" xr:uid="{F678F217-9498-4CF1-8CA0-69444762622C}">
      <text>
        <t>[Threaded comment]
Your version of Excel allows you to read this threaded comment; however, any edits to it will get removed if the file is opened in a newer version of Excel. Learn more: https://go.microsoft.com/fwlink/?linkid=870924
Comment:
    No access, no keys</t>
      </text>
    </comment>
    <comment ref="M17" authorId="19" shapeId="0" xr:uid="{DC424764-6AED-4ED3-AE05-846D2EE6936C}">
      <text>
        <t>[Threaded comment]
Your version of Excel allows you to read this threaded comment; however, any edits to it will get removed if the file is opened in a newer version of Excel. Learn more: https://go.microsoft.com/fwlink/?linkid=870924
Comment:
    No access, no keys</t>
      </text>
    </comment>
    <comment ref="N17" authorId="20" shapeId="0" xr:uid="{3EC1C3CB-18A0-4D19-9730-1A0102BC46DB}">
      <text>
        <t>[Threaded comment]
Your version of Excel allows you to read this threaded comment; however, any edits to it will get removed if the file is opened in a newer version of Excel. Learn more: https://go.microsoft.com/fwlink/?linkid=870924
Comment:
    No access, no keys</t>
      </text>
    </comment>
    <comment ref="L18" authorId="21" shapeId="0" xr:uid="{273CA6E3-A06E-4047-8775-DD7B1B27F318}">
      <text>
        <t>[Threaded comment]
Your version of Excel allows you to read this threaded comment; however, any edits to it will get removed if the file is opened in a newer version of Excel. Learn more: https://go.microsoft.com/fwlink/?linkid=870924
Comment:
    Not completed-- no keys. Have been requesting from site since Sept 2023
Reply:
    Annual booked Feb 29</t>
      </text>
    </comment>
    <comment ref="U18" authorId="22" shapeId="0" xr:uid="{F1C64E47-10EF-4D41-88EA-B92EE05B4FB3}">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19" authorId="23" shapeId="0" xr:uid="{6E898B3E-D998-449A-8534-35580CB7DE71}">
      <text>
        <t>[Threaded comment]
Your version of Excel allows you to read this threaded comment; however, any edits to it will get removed if the file is opened in a newer version of Excel. Learn more: https://go.microsoft.com/fwlink/?linkid=870924
Comment:
    Annual booked May 9</t>
      </text>
    </comment>
    <comment ref="Q19" authorId="24" shapeId="0" xr:uid="{1864176A-99F2-4158-8968-B13F65DAAE0E}">
      <text>
        <t>[Threaded comment]
Your version of Excel allows you to read this threaded comment; however, any edits to it will get removed if the file is opened in a newer version of Excel. Learn more: https://go.microsoft.com/fwlink/?linkid=870924
Comment:
    Apply credit from QBO before submitting invoice (April-June)</t>
      </text>
    </comment>
    <comment ref="T20" authorId="25" shapeId="0" xr:uid="{FC382838-DB8A-419B-9B00-2A145EA453BB}">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21" authorId="26" shapeId="0" xr:uid="{911A8A9F-0DC8-4F7C-B7D1-A108D1BD7BE7}">
      <text>
        <t>[Threaded comment]
Your version of Excel allows you to read this threaded comment; however, any edits to it will get removed if the file is opened in a newer version of Excel. Learn more: https://go.microsoft.com/fwlink/?linkid=870924
Comment:
    Annual booked Oct 16</t>
      </text>
    </comment>
    <comment ref="O22" authorId="27" shapeId="0" xr:uid="{9D5C5DB6-8014-4D11-824B-01CC23DCD06C}">
      <text>
        <t>[Threaded comment]
Your version of Excel allows you to read this threaded comment; however, any edits to it will get removed if the file is opened in a newer version of Excel. Learn more: https://go.microsoft.com/fwlink/?linkid=870924
Comment:
    Annual booked May 13</t>
      </text>
    </comment>
    <comment ref="P23" authorId="28" shapeId="0" xr:uid="{D732CF7E-BACF-445D-94F5-D39A5C0BEEAD}">
      <text>
        <t>[Threaded comment]
Your version of Excel allows you to read this threaded comment; however, any edits to it will get removed if the file is opened in a newer version of Excel. Learn more: https://go.microsoft.com/fwlink/?linkid=870924
Comment:
    Annual booked June 21</t>
      </text>
    </comment>
    <comment ref="U23" authorId="29" shapeId="0" xr:uid="{15568FAF-C7AF-4216-8EC6-024803696C70}">
      <text>
        <t>[Threaded comment]
Your version of Excel allows you to read this threaded comment; however, any edits to it will get removed if the file is opened in a newer version of Excel. Learn more: https://go.microsoft.com/fwlink/?linkid=870924
Comment:
    No Access</t>
      </text>
    </comment>
    <comment ref="P24" authorId="30" shapeId="0" xr:uid="{78E1232D-A259-4D57-A8C1-86BC283FEA54}">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T24" authorId="31" shapeId="0" xr:uid="{E7E7DD55-2EA3-4A7C-B0EB-A051B49D602F}">
      <text>
        <t>[Threaded comment]
Your version of Excel allows you to read this threaded comment; however, any edits to it will get removed if the file is opened in a newer version of Excel. Learn more: https://go.microsoft.com/fwlink/?linkid=870924
Comment:
    Annual booked Oct 23</t>
      </text>
    </comment>
    <comment ref="P25" authorId="32" shapeId="0" xr:uid="{92A34CF9-2AB6-4D4F-9915-BA14558F4A0E}">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N26" authorId="33" shapeId="0" xr:uid="{9570719B-1854-4BC9-99E5-77A22993D572}">
      <text>
        <t>[Threaded comment]
Your version of Excel allows you to read this threaded comment; however, any edits to it will get removed if the file is opened in a newer version of Excel. Learn more: https://go.microsoft.com/fwlink/?linkid=870924
Comment:
    Booked April 4</t>
      </text>
    </comment>
    <comment ref="U28" authorId="34" shapeId="0" xr:uid="{5D630F0A-DC2B-41BF-8852-E236F7D3447C}">
      <text>
        <t>[Threaded comment]
Your version of Excel allows you to read this threaded comment; however, any edits to it will get removed if the file is opened in a newer version of Excel. Learn more: https://go.microsoft.com/fwlink/?linkid=870924
Comment:
    Annual booked Nov 22</t>
      </text>
    </comment>
    <comment ref="U30" authorId="35" shapeId="0" xr:uid="{A91AE902-C998-449A-A7CE-679036FBB6C5}">
      <text>
        <t>[Threaded comment]
Your version of Excel allows you to read this threaded comment; however, any edits to it will get removed if the file is opened in a newer version of Excel. Learn more: https://go.microsoft.com/fwlink/?linkid=870924
Comment:
    Annual booked Nov 12</t>
      </text>
    </comment>
    <comment ref="O33" authorId="36" shapeId="0" xr:uid="{F9B0D3DD-F27B-4DBD-AD58-D25D0E72D38D}">
      <text>
        <t>[Threaded comment]
Your version of Excel allows you to read this threaded comment; however, any edits to it will get removed if the file is opened in a newer version of Excel. Learn more: https://go.microsoft.com/fwlink/?linkid=870924
Comment:
    Mechanical room door keys didn't work</t>
      </text>
    </comment>
    <comment ref="N35" authorId="37" shapeId="0" xr:uid="{CA39EEC2-AFA5-42A6-A7D9-A8CA0FC6DD9D}">
      <text>
        <t>[Threaded comment]
Your version of Excel allows you to read this threaded comment; however, any edits to it will get removed if the file is opened in a newer version of Excel. Learn more: https://go.microsoft.com/fwlink/?linkid=870924
Comment:
    Annual booked April 12</t>
      </text>
    </comment>
    <comment ref="M36" authorId="38" shapeId="0" xr:uid="{A9AAFBC2-9423-480B-9B80-5D2FAE31A802}">
      <text>
        <t>[Threaded comment]
Your version of Excel allows you to read this threaded comment; however, any edits to it will get removed if the file is opened in a newer version of Excel. Learn more: https://go.microsoft.com/fwlink/?linkid=870924
Comment:
    Missed March/24 - ran out of time</t>
      </text>
    </comment>
    <comment ref="O36" authorId="39" shapeId="0" xr:uid="{BEC5154E-2EC8-478A-80A2-4720240359B9}">
      <text>
        <t>[Threaded comment]
Your version of Excel allows you to read this threaded comment; however, any edits to it will get removed if the file is opened in a newer version of Excel. Learn more: https://go.microsoft.com/fwlink/?linkid=870924
Comment:
    Un-able to finish route</t>
      </text>
    </comment>
    <comment ref="R36" authorId="40" shapeId="0" xr:uid="{C798C47D-13C3-448F-BF9B-C0C6A69589F9}">
      <text>
        <t>[Threaded comment]
Your version of Excel allows you to read this threaded comment; however, any edits to it will get removed if the file is opened in a newer version of Excel. Learn more: https://go.microsoft.com/fwlink/?linkid=870924
Comment:
    Annual booked Aug 14-15</t>
      </text>
    </comment>
    <comment ref="S38" authorId="41" shapeId="0" xr:uid="{40B26A50-9348-4099-BBBC-B50A8FAA2CEA}">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R39" authorId="42" shapeId="0" xr:uid="{85F8C19D-20F1-4273-8696-A8D7AF93A9D1}">
      <text>
        <t>[Threaded comment]
Your version of Excel allows you to read this threaded comment; however, any edits to it will get removed if the file is opened in a newer version of Excel. Learn more: https://go.microsoft.com/fwlink/?linkid=870924
Comment:
    Annual booked Aug 19</t>
      </text>
    </comment>
    <comment ref="T39" authorId="43" shapeId="0" xr:uid="{21E1EAC2-A2C2-4227-BE0D-5ACA691509CA}">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U39" authorId="44" shapeId="0" xr:uid="{0A25393D-28B3-4648-92EB-72BA780110D8}">
      <text>
        <t>[Threaded comment]
Your version of Excel allows you to read this threaded comment; however, any edits to it will get removed if the file is opened in a newer version of Excel. Learn more: https://go.microsoft.com/fwlink/?linkid=870924
Comment:
    No Access</t>
      </text>
    </comment>
    <comment ref="S40" authorId="45" shapeId="0" xr:uid="{5A1D4435-25D9-43A0-80DA-D486C07E043D}">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N41" authorId="46" shapeId="0" xr:uid="{1FB5E247-C07F-40A3-A9ED-9838633FBF4D}">
      <text>
        <t>[Threaded comment]
Your version of Excel allows you to read this threaded comment; however, any edits to it will get removed if the file is opened in a newer version of Excel. Learn more: https://go.microsoft.com/fwlink/?linkid=870924
Comment:
    Annual Booked April 8</t>
      </text>
    </comment>
    <comment ref="P41" authorId="47" shapeId="0" xr:uid="{6544E7C6-21E1-40B9-B107-3A7E1C4E33A6}">
      <text>
        <t>[Threaded comment]
Your version of Excel allows you to read this threaded comment; however, any edits to it will get removed if the file is opened in a newer version of Excel. Learn more: https://go.microsoft.com/fwlink/?linkid=870924
Comment:
    Apply credit from QBO before submitting invoice (April-June)</t>
      </text>
    </comment>
    <comment ref="K42" authorId="48" shapeId="0" xr:uid="{DB80A286-58D5-49A7-B148-ED49E2270C9B}">
      <text>
        <t>[Threaded comment]
Your version of Excel allows you to read this threaded comment; however, any edits to it will get removed if the file is opened in a newer version of Excel. Learn more: https://go.microsoft.com/fwlink/?linkid=870924
Comment:
    Changed key for the elec room without notifying Cantec. Please charge for this service.</t>
      </text>
    </comment>
    <comment ref="O42" authorId="49" shapeId="0" xr:uid="{96131DAA-3B13-4291-9E2C-04CBC4C2B86F}">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P44" authorId="50" shapeId="0" xr:uid="{DE698964-4A12-4F7A-92EF-16CC08F34539}">
      <text>
        <t>[Threaded comment]
Your version of Excel allows you to read this threaded comment; however, any edits to it will get removed if the file is opened in a newer version of Excel. Learn more: https://go.microsoft.com/fwlink/?linkid=870924
Comment:
    Annual booked June 27-28</t>
      </text>
    </comment>
    <comment ref="P45" authorId="51" shapeId="0" xr:uid="{C69C5CBF-F7EA-4912-BB12-5DDBBDBB4C31}">
      <text>
        <t>[Threaded comment]
Your version of Excel allows you to read this threaded comment; however, any edits to it will get removed if the file is opened in a newer version of Excel. Learn more: https://go.microsoft.com/fwlink/?linkid=870924
Comment:
    Annual booked June 27-28</t>
      </text>
    </comment>
    <comment ref="U46" authorId="52" shapeId="0" xr:uid="{009D1666-6652-44A0-AB40-F0408C76CBE1}">
      <text>
        <t xml:space="preserve">[Threaded comment]
Your version of Excel allows you to read this threaded comment; however, any edits to it will get removed if the file is opened in a newer version of Excel. Learn more: https://go.microsoft.com/fwlink/?linkid=870924
Comment:
    Annual booked October 28 (after October monthlies). Skipped during November
</t>
      </text>
    </comment>
    <comment ref="Q47" authorId="53" shapeId="0" xr:uid="{DA9B51C0-6EBA-4F5F-A352-F6E497C9F8F5}">
      <text>
        <t>[Threaded comment]
Your version of Excel allows you to read this threaded comment; however, any edits to it will get removed if the file is opened in a newer version of Excel. Learn more: https://go.microsoft.com/fwlink/?linkid=870924
Comment:
    Annual booked July 30</t>
      </text>
    </comment>
    <comment ref="T47" authorId="54" shapeId="0" xr:uid="{705F9EDF-9558-409A-BF4B-23B5675659A4}">
      <text>
        <t>[Threaded comment]
Your version of Excel allows you to read this threaded comment; however, any edits to it will get removed if the file is opened in a newer version of Excel. Learn more: https://go.microsoft.com/fwlink/?linkid=870924
Comment:
    No Access</t>
      </text>
    </comment>
    <comment ref="L48" authorId="55" shapeId="0" xr:uid="{FAAB35AE-F786-432E-BBCC-EE2D28C0BB51}">
      <text>
        <t>[Threaded comment]
Your version of Excel allows you to read this threaded comment; however, any edits to it will get removed if the file is opened in a newer version of Excel. Learn more: https://go.microsoft.com/fwlink/?linkid=870924
Comment:
    Booked Feb 15</t>
      </text>
    </comment>
    <comment ref="T49" authorId="56" shapeId="0" xr:uid="{838439CE-E328-4EB3-BBAC-C27CC9026A86}">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K50" authorId="57" shapeId="0" xr:uid="{A3820DC9-49E4-4638-9CDC-B16C808885CB}">
      <text>
        <t>[Threaded comment]
Your version of Excel allows you to read this threaded comment; however, any edits to it will get removed if the file is opened in a newer version of Excel. Learn more: https://go.microsoft.com/fwlink/?linkid=870924
Comment:
    Starting in Feb</t>
      </text>
    </comment>
    <comment ref="N51" authorId="58" shapeId="0" xr:uid="{60CB9442-EA1C-4A1B-B638-CF13B57D1AAC}">
      <text>
        <t>[Threaded comment]
Your version of Excel allows you to read this threaded comment; however, any edits to it will get removed if the file is opened in a newer version of Excel. Learn more: https://go.microsoft.com/fwlink/?linkid=870924
Comment:
    Annual booked April 16</t>
      </text>
    </comment>
    <comment ref="U51" authorId="59" shapeId="0" xr:uid="{F4F437EE-B51B-41C0-9708-5DCC12CED5BE}">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52" authorId="60" shapeId="0" xr:uid="{60389EE3-36EB-471C-AB21-17D5C31817E2}">
      <text>
        <t>[Threaded comment]
Your version of Excel allows you to read this threaded comment; however, any edits to it will get removed if the file is opened in a newer version of Excel. Learn more: https://go.microsoft.com/fwlink/?linkid=870924
Comment:
    Apply credit memo #12472530 to July-September</t>
      </text>
    </comment>
    <comment ref="S52" authorId="61" shapeId="0" xr:uid="{591F8DB6-3ACF-47B3-9501-39A9DDA3C461}">
      <text>
        <t>[Threaded comment]
Your version of Excel allows you to read this threaded comment; however, any edits to it will get removed if the file is opened in a newer version of Excel. Learn more: https://go.microsoft.com/fwlink/?linkid=870924
Comment:
    Annual booked Sept 25</t>
      </text>
    </comment>
    <comment ref="T52" authorId="62" shapeId="0" xr:uid="{EAC20617-2110-4639-A5AA-33AB2F699F06}">
      <text>
        <r>
          <rPr>
            <b/>
            <sz val="9"/>
            <color indexed="81"/>
            <rFont val="Tahoma"/>
            <family val="2"/>
          </rPr>
          <t>Jelie Sepada:</t>
        </r>
        <r>
          <rPr>
            <sz val="9"/>
            <color indexed="81"/>
            <rFont val="Tahoma"/>
            <family val="2"/>
          </rPr>
          <t xml:space="preserve">
Do not charge (charged for September as annual is completed at end of month)</t>
        </r>
      </text>
    </comment>
    <comment ref="U53" authorId="63" shapeId="0" xr:uid="{F2744081-CF12-465C-8682-107D85EBA3C4}">
      <text>
        <t>[Threaded comment]
Your version of Excel allows you to read this threaded comment; however, any edits to it will get removed if the file is opened in a newer version of Excel. Learn more: https://go.microsoft.com/fwlink/?linkid=870924
Comment:
    Annual booked November 12</t>
      </text>
    </comment>
    <comment ref="Q54" authorId="64" shapeId="0" xr:uid="{059B0B39-4049-4FB5-91D5-424A9DA34541}">
      <text>
        <t>[Threaded comment]
Your version of Excel allows you to read this threaded comment; however, any edits to it will get removed if the file is opened in a newer version of Excel. Learn more: https://go.microsoft.com/fwlink/?linkid=870924
Comment:
    Annual booked July 2</t>
      </text>
    </comment>
    <comment ref="O55" authorId="65" shapeId="0" xr:uid="{E15984BA-58BE-4668-87AD-B55ABC2D75AC}">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Q56" authorId="66" shapeId="0" xr:uid="{7F52CACB-DC5A-45F7-B93E-56EF632A12BE}">
      <text>
        <t>[Threaded comment]
Your version of Excel allows you to read this threaded comment; however, any edits to it will get removed if the file is opened in a newer version of Excel. Learn more: https://go.microsoft.com/fwlink/?linkid=870924
Comment:
    Annual booked July 30</t>
      </text>
    </comment>
    <comment ref="N57" authorId="67" shapeId="0" xr:uid="{1EA312BA-616C-4597-B9CA-0A1D61013F0A}">
      <text>
        <t>[Threaded comment]
Your version of Excel allows you to read this threaded comment; however, any edits to it will get removed if the file is opened in a newer version of Excel. Learn more: https://go.microsoft.com/fwlink/?linkid=870924
Comment:
    Annual booked April 10-12</t>
      </text>
    </comment>
    <comment ref="R57" authorId="68" shapeId="0" xr:uid="{3C3576AA-AF01-42BB-B99F-5F100EFFC1DF}">
      <text>
        <t>[Threaded comment]
Your version of Excel allows you to read this threaded comment; however, any edits to it will get removed if the file is opened in a newer version of Excel. Learn more: https://go.microsoft.com/fwlink/?linkid=870924
Comment:
    Key signed out during MBT. CP</t>
      </text>
    </comment>
    <comment ref="K58" authorId="69" shapeId="0" xr:uid="{244ACA36-B99D-4F5E-A787-0A48470430C2}">
      <text>
        <t>[Threaded comment]
Your version of Excel allows you to read this threaded comment; however, any edits to it will get removed if the file is opened in a newer version of Excel. Learn more: https://go.microsoft.com/fwlink/?linkid=870924
Comment:
    Starting in Feb</t>
      </text>
    </comment>
    <comment ref="L58" authorId="70" shapeId="0" xr:uid="{110ACEE1-DC37-42DB-88B0-2BFE7A374EED}">
      <text>
        <t>[Threaded comment]
Your version of Excel allows you to read this threaded comment; however, any edits to it will get removed if the file is opened in a newer version of Excel. Learn more: https://go.microsoft.com/fwlink/?linkid=870924
Comment:
    MBT not completed - reach out to site to get elec room key.</t>
      </text>
    </comment>
    <comment ref="U59" authorId="71" shapeId="0" xr:uid="{4E7D1349-8341-42F7-AC79-4CCD53E54074}">
      <text>
        <t>[Threaded comment]
Your version of Excel allows you to read this threaded comment; however, any edits to it will get removed if the file is opened in a newer version of Excel. Learn more: https://go.microsoft.com/fwlink/?linkid=870924
Comment:
    Annual booked Nov 19</t>
      </text>
    </comment>
    <comment ref="M60" authorId="72" shapeId="0" xr:uid="{C8F00E05-5068-40AF-B2DD-0F8AF138F9BF}">
      <text>
        <t>[Threaded comment]
Your version of Excel allows you to read this threaded comment; however, any edits to it will get removed if the file is opened in a newer version of Excel. Learn more: https://go.microsoft.com/fwlink/?linkid=870924
Comment:
    Tent booked March 8</t>
      </text>
    </comment>
    <comment ref="Q61" authorId="73" shapeId="0" xr:uid="{DFCBC1E3-9321-423B-B194-BE74AF15E0DA}">
      <text>
        <t>[Threaded comment]
Your version of Excel allows you to read this threaded comment; however, any edits to it will get removed if the file is opened in a newer version of Excel. Learn more: https://go.microsoft.com/fwlink/?linkid=870924
Comment:
    Annual booked July 26
Reply:
    MBT completed in July as well</t>
      </text>
    </comment>
    <comment ref="U61" authorId="74" shapeId="0" xr:uid="{2E2088DA-27A6-4B61-A654-75B84345C48B}">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S62" authorId="75" shapeId="0" xr:uid="{8C3B89A4-7895-4EE9-89BE-9B86EFA019D4}">
      <text>
        <t>[Threaded comment]
Your version of Excel allows you to read this threaded comment; however, any edits to it will get removed if the file is opened in a newer version of Excel. Learn more: https://go.microsoft.com/fwlink/?linkid=870924
Comment:
    Annual booked Sept 24-26</t>
      </text>
    </comment>
    <comment ref="M63" authorId="76" shapeId="0" xr:uid="{B1893AB7-8983-417F-9BFE-1B1B336AF193}">
      <text>
        <t>[Threaded comment]
Your version of Excel allows you to read this threaded comment; however, any edits to it will get removed if the file is opened in a newer version of Excel. Learn more: https://go.microsoft.com/fwlink/?linkid=870924
Comment:
    Annual Booked March 8</t>
      </text>
    </comment>
    <comment ref="P63" authorId="77" shapeId="0" xr:uid="{8FD4A3CA-F7CB-4141-9254-8BB4728C6DDE}">
      <text>
        <t>[Threaded comment]
Your version of Excel allows you to read this threaded comment; however, any edits to it will get removed if the file is opened in a newer version of Excel. Learn more: https://go.microsoft.com/fwlink/?linkid=870924
Comment:
    Mike Not Available - Skipped Site</t>
      </text>
    </comment>
    <comment ref="Q63" authorId="78" shapeId="0" xr:uid="{1BDC6E76-AC2E-498F-BC07-80620D23E093}">
      <text>
        <t>[Threaded comment]
Your version of Excel allows you to read this threaded comment; however, any edits to it will get removed if the file is opened in a newer version of Excel. Learn more: https://go.microsoft.com/fwlink/?linkid=870924
Comment:
    Mike was not notified of date changes. Another note being sent</t>
      </text>
    </comment>
    <comment ref="S65" authorId="79" shapeId="0" xr:uid="{027B4C6A-4DFF-4613-97B8-FBC0D05B92C9}">
      <text>
        <t>[Threaded comment]
Your version of Excel allows you to read this threaded comment; however, any edits to it will get removed if the file is opened in a newer version of Excel. Learn more: https://go.microsoft.com/fwlink/?linkid=870924
Comment:
    Annual booked Sept 6</t>
      </text>
    </comment>
    <comment ref="B66" authorId="80" shapeId="0" xr:uid="{5618FA34-D46C-4E2D-B61F-13A1FDD34A9C}">
      <text>
        <t>[Threaded comment]
Your version of Excel allows you to read this threaded comment; however, any edits to it will get removed if the file is opened in a newer version of Excel. Learn more: https://go.microsoft.com/fwlink/?linkid=870924
Comment:
    Managed by Colliers as of November 1, 2024</t>
      </text>
    </comment>
    <comment ref="T66" authorId="81" shapeId="0" xr:uid="{2A072036-67B1-44A6-8DBE-2C49DD35FA04}">
      <text>
        <t>[Threaded comment]
Your version of Excel allows you to read this threaded comment; however, any edits to it will get removed if the file is opened in a newer version of Excel. Learn more: https://go.microsoft.com/fwlink/?linkid=870924
Comment:
    Not tested due construction</t>
      </text>
    </comment>
    <comment ref="U66" authorId="82" shapeId="0" xr:uid="{5E3A24B9-8811-4800-99DF-69DDCE04BDAD}">
      <text>
        <t>[Threaded comment]
Your version of Excel allows you to read this threaded comment; however, any edits to it will get removed if the file is opened in a newer version of Excel. Learn more: https://go.microsoft.com/fwlink/?linkid=870924
Comment:
    Not tested due construction</t>
      </text>
    </comment>
    <comment ref="K69" authorId="83" shapeId="0" xr:uid="{B8E8BD43-8D9B-47AD-8A67-300B7C4486E5}">
      <text>
        <t>[Threaded comment]
Your version of Excel allows you to read this threaded comment; however, any edits to it will get removed if the file is opened in a newer version of Excel. Learn more: https://go.microsoft.com/fwlink/?linkid=870924
Comment:
    Site contact not available to provide access. Do not charge for this service.</t>
      </text>
    </comment>
    <comment ref="N69" authorId="84" shapeId="0" xr:uid="{9A9BD50A-4D34-4D36-9DBB-8657D9C222A9}">
      <text>
        <t>[Threaded comment]
Your version of Excel allows you to read this threaded comment; however, any edits to it will get removed if the file is opened in a newer version of Excel. Learn more: https://go.microsoft.com/fwlink/?linkid=870924
Comment:
    Annual booked April 29
Reply:
    Annual rescheduled to June due to techs being away sick</t>
      </text>
    </comment>
    <comment ref="P69" authorId="85" shapeId="0" xr:uid="{36743C59-0198-4668-89FB-CBFCA461352B}">
      <text>
        <t>[Threaded comment]
Your version of Excel allows you to read this threaded comment; however, any edits to it will get removed if the file is opened in a newer version of Excel. Learn more: https://go.microsoft.com/fwlink/?linkid=870924
Comment:
    Annual booked June 17</t>
      </text>
    </comment>
    <comment ref="T70" authorId="86" shapeId="0" xr:uid="{E15D238B-426A-45AD-AF2E-949479913726}">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71" authorId="87" shapeId="0" xr:uid="{922D898E-C0D0-441C-AEF5-E947EDD7EAE4}">
      <text>
        <t>[Threaded comment]
Your version of Excel allows you to read this threaded comment; however, any edits to it will get removed if the file is opened in a newer version of Excel. Learn more: https://go.microsoft.com/fwlink/?linkid=870924
Comment:
    Annual booked July 17</t>
      </text>
    </comment>
    <comment ref="N72" authorId="88" shapeId="0" xr:uid="{3137BD1B-39B4-4AA2-BC90-009A0D0AD43F}">
      <text>
        <t>[Threaded comment]
Your version of Excel allows you to read this threaded comment; however, any edits to it will get removed if the file is opened in a newer version of Excel. Learn more: https://go.microsoft.com/fwlink/?linkid=870924
Comment:
    Annual booked April 5</t>
      </text>
    </comment>
    <comment ref="P76" authorId="89" shapeId="0" xr:uid="{FEE1B2B4-21FB-40D3-9392-9246CE8C3AC6}">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S76" authorId="90" shapeId="0" xr:uid="{71161665-BC67-4FFD-A98C-95A1F2CB1765}">
      <text>
        <t>[Threaded comment]
Your version of Excel allows you to read this threaded comment; however, any edits to it will get removed if the file is opened in a newer version of Excel. Learn more: https://go.microsoft.com/fwlink/?linkid=870924
Comment:
    Annual booked Sept 18</t>
      </text>
    </comment>
    <comment ref="K78" authorId="91" shapeId="0" xr:uid="{4A248219-8BA0-4F18-B058-8E128185776C}">
      <text>
        <t>[Threaded comment]
Your version of Excel allows you to read this threaded comment; however, any edits to it will get removed if the file is opened in a newer version of Excel. Learn more: https://go.microsoft.com/fwlink/?linkid=870924
Comment:
    Booked January 18</t>
      </text>
    </comment>
    <comment ref="U78" authorId="92" shapeId="0" xr:uid="{C8B4836F-DEEE-4EC7-8892-588ACB0AECCF}">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81" authorId="93" shapeId="0" xr:uid="{66E2E16B-71B5-4E8F-80FF-3058883CF061}">
      <text>
        <t xml:space="preserve">[Threaded comment]
Your version of Excel allows you to read this threaded comment; however, any edits to it will get removed if the file is opened in a newer version of Excel. Learn more: https://go.microsoft.com/fwlink/?linkid=870924
Comment:
    Annual booked March 15
</t>
      </text>
    </comment>
    <comment ref="N81" authorId="94" shapeId="0" xr:uid="{DCFB8978-D41D-48FA-828D-AB0A1B9B9493}">
      <text>
        <t>[Threaded comment]
Your version of Excel allows you to read this threaded comment; however, any edits to it will get removed if the file is opened in a newer version of Excel. Learn more: https://go.microsoft.com/fwlink/?linkid=870924
Comment:
    Accidentally paid for April &amp; May ($105). Invoice for the three months and apply credit in QB</t>
      </text>
    </comment>
    <comment ref="O81" authorId="95" shapeId="0" xr:uid="{4ED2D68A-3CCA-4D54-8A00-A92C867008F6}">
      <text>
        <t>[Threaded comment]
Your version of Excel allows you to read this threaded comment; however, any edits to it will get removed if the file is opened in a newer version of Excel. Learn more: https://go.microsoft.com/fwlink/?linkid=870924
Comment:
    Accidentally paid for April &amp; May ($105). Invoice for the three months and apply credit in QB</t>
      </text>
    </comment>
    <comment ref="U83" authorId="96" shapeId="0" xr:uid="{9446F568-5705-482B-98C1-57F3D627CC7E}">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S84" authorId="97" shapeId="0" xr:uid="{C0A33B4A-CD76-4FDE-B1EC-4EB1191DAB43}">
      <text>
        <t>[Threaded comment]
Your version of Excel allows you to read this threaded comment; however, any edits to it will get removed if the file is opened in a newer version of Excel. Learn more: https://go.microsoft.com/fwlink/?linkid=870924
Comment:
    Annual booked Sept 6</t>
      </text>
    </comment>
    <comment ref="M85" authorId="98" shapeId="0" xr:uid="{5B124C04-A834-4E25-840C-58FB389E0785}">
      <text>
        <t>[Threaded comment]
Your version of Excel allows you to read this threaded comment; however, any edits to it will get removed if the file is opened in a newer version of Excel. Learn more: https://go.microsoft.com/fwlink/?linkid=870924
Comment:
    Annual Booked March 26</t>
      </text>
    </comment>
    <comment ref="Q86" authorId="99" shapeId="0" xr:uid="{E0EE832A-64A0-432D-8AD5-BD309C22853C}">
      <text>
        <t>[Threaded comment]
Your version of Excel allows you to read this threaded comment; however, any edits to it will get removed if the file is opened in a newer version of Excel. Learn more: https://go.microsoft.com/fwlink/?linkid=870924
Comment:
    Annual booked July 11</t>
      </text>
    </comment>
    <comment ref="O87" authorId="100" shapeId="0" xr:uid="{F0A54310-76B3-4A24-9444-4020D4BA7092}">
      <text>
        <t>[Threaded comment]
Your version of Excel allows you to read this threaded comment; however, any edits to it will get removed if the file is opened in a newer version of Excel. Learn more: https://go.microsoft.com/fwlink/?linkid=870924
Comment:
    Annual booked May 14</t>
      </text>
    </comment>
    <comment ref="T87" authorId="101" shapeId="0" xr:uid="{730D9131-F370-4A0F-9ED1-D9AC3A100EB6}">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N89" authorId="102" shapeId="0" xr:uid="{8A2D6F7A-099B-4046-B904-7B880D0C3C5C}">
      <text>
        <t xml:space="preserve">[Threaded comment]
Your version of Excel allows you to read this threaded comment; however, any edits to it will get removed if the file is opened in a newer version of Excel. Learn more: https://go.microsoft.com/fwlink/?linkid=870924
Comment:
    Key got swapped onto a different route accidentally. </t>
      </text>
    </comment>
    <comment ref="Q89" authorId="103" shapeId="0" xr:uid="{EBCB8DAF-7B64-4A5B-BE2B-8A0BF51E2FD6}">
      <text>
        <t>[Threaded comment]
Your version of Excel allows you to read this threaded comment; however, any edits to it will get removed if the file is opened in a newer version of Excel. Learn more: https://go.microsoft.com/fwlink/?linkid=870924
Comment:
    Annual booked July 15</t>
      </text>
    </comment>
    <comment ref="U89" authorId="104" shapeId="0" xr:uid="{E2A5FDAD-3E80-4A79-ADED-C635F17B6A5B}">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N90" authorId="105" shapeId="0" xr:uid="{D8E07DAE-C954-4A4B-A0B2-3FF74B6EA166}">
      <text>
        <t>[Threaded comment]
Your version of Excel allows you to read this threaded comment; however, any edits to it will get removed if the file is opened in a newer version of Excel. Learn more: https://go.microsoft.com/fwlink/?linkid=870924
Comment:
    Annual booked April 19</t>
      </text>
    </comment>
    <comment ref="L91" authorId="106" shapeId="0" xr:uid="{581EEFBC-CB89-4CC5-ACE4-C9565BC3C1B8}">
      <text>
        <t>[Threaded comment]
Your version of Excel allows you to read this threaded comment; however, any edits to it will get removed if the file is opened in a newer version of Excel. Learn more: https://go.microsoft.com/fwlink/?linkid=870924
Comment:
    Booked Feb 14</t>
      </text>
    </comment>
    <comment ref="M92" authorId="107" shapeId="0" xr:uid="{A0B85A12-680F-4D03-AB3A-6CA5FBF76DC0}">
      <text>
        <t>[Threaded comment]
Your version of Excel allows you to read this threaded comment; however, any edits to it will get removed if the file is opened in a newer version of Excel. Learn more: https://go.microsoft.com/fwlink/?linkid=870924
Comment:
    Annual booked March 27</t>
      </text>
    </comment>
    <comment ref="B93" authorId="108" shapeId="0" xr:uid="{587C66E0-1288-4BB2-B3B8-3BB76A7B522C}">
      <text>
        <r>
          <rPr>
            <b/>
            <sz val="9"/>
            <color indexed="81"/>
            <rFont val="Tahoma"/>
            <family val="2"/>
          </rPr>
          <t>Weston, Tanya:April 5/23</t>
        </r>
        <r>
          <rPr>
            <sz val="9"/>
            <color indexed="81"/>
            <rFont val="Tahoma"/>
            <family val="2"/>
          </rPr>
          <t xml:space="preserve">
edited from Logan's Pub to 1196 Strata Corp...</t>
        </r>
      </text>
    </comment>
    <comment ref="M93" authorId="109" shapeId="0" xr:uid="{42541B63-2776-4A98-9321-5ED2D4C0BCAE}">
      <text>
        <t>[Threaded comment]
Your version of Excel allows you to read this threaded comment; however, any edits to it will get removed if the file is opened in a newer version of Excel. Learn more: https://go.microsoft.com/fwlink/?linkid=870924
Comment:
    Booked on Mar 4</t>
      </text>
    </comment>
    <comment ref="T93" authorId="110" shapeId="0" xr:uid="{5F7CD020-FD04-4B00-8D25-F868ACCA9734}">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S94" authorId="111" shapeId="0" xr:uid="{F7DF33A5-40BD-428A-80BD-449DEDB8FA0A}">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94" authorId="112" shapeId="0" xr:uid="{7252FFE5-D4CB-4120-A12C-98BA20EB4F75}">
      <text>
        <t>[Threaded comment]
Your version of Excel allows you to read this threaded comment; however, any edits to it will get removed if the file is opened in a newer version of Excel. Learn more: https://go.microsoft.com/fwlink/?linkid=870924
Comment:
    Annual booked October 7</t>
      </text>
    </comment>
    <comment ref="N96" authorId="113" shapeId="0" xr:uid="{31633277-6315-42C7-BC19-2E47A33E217E}">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N97" authorId="114" shapeId="0" xr:uid="{72AA3EB8-B8DC-43C4-B112-077BC701857E}">
      <text>
        <t>[Threaded comment]
Your version of Excel allows you to read this threaded comment; however, any edits to it will get removed if the file is opened in a newer version of Excel. Learn more: https://go.microsoft.com/fwlink/?linkid=870924
Comment:
    Annual booked April 26</t>
      </text>
    </comment>
    <comment ref="S97" authorId="115" shapeId="0" xr:uid="{6E99EF50-2DDF-44C8-933C-C4D0FE2F5978}">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98" authorId="116" shapeId="0" xr:uid="{42DB4327-356D-451D-95BB-5E30E265F3EF}">
      <text>
        <t>[Threaded comment]
Your version of Excel allows you to read this threaded comment; however, any edits to it will get removed if the file is opened in a newer version of Excel. Learn more: https://go.microsoft.com/fwlink/?linkid=870924
Comment:
    Key signed out during MBT</t>
      </text>
    </comment>
    <comment ref="U99" authorId="117" shapeId="0" xr:uid="{976C9661-2916-42C5-88DA-2C18CF677F5B}">
      <text>
        <t>[Threaded comment]
Your version of Excel allows you to read this threaded comment; however, any edits to it will get removed if the file is opened in a newer version of Excel. Learn more: https://go.microsoft.com/fwlink/?linkid=870924
Comment:
    Annual booked Niv 5</t>
      </text>
    </comment>
    <comment ref="L100" authorId="118" shapeId="0" xr:uid="{51D239C5-8C4C-450E-80E2-F43A612D9E81}">
      <text>
        <t xml:space="preserve">[Threaded comment]
Your version of Excel allows you to read this threaded comment; however, any edits to it will get removed if the file is opened in a newer version of Excel. Learn more: https://go.microsoft.com/fwlink/?linkid=870924
Comment:
    Site swapped PM's. Need to confirm if we continue service. </t>
      </text>
    </comment>
    <comment ref="U101" authorId="119" shapeId="0" xr:uid="{C9ECB798-0F81-4878-8C25-26DDD2AFE925}">
      <text>
        <t>[Threaded comment]
Your version of Excel allows you to read this threaded comment; however, any edits to it will get removed if the file is opened in a newer version of Excel. Learn more: https://go.microsoft.com/fwlink/?linkid=870924
Comment:
    No Access</t>
      </text>
    </comment>
    <comment ref="O102" authorId="120" shapeId="0" xr:uid="{17C6729B-A65E-4AF9-BDC5-2651C4B133D4}">
      <text>
        <t>[Threaded comment]
Your version of Excel allows you to read this threaded comment; however, any edits to it will get removed if the file is opened in a newer version of Excel. Learn more: https://go.microsoft.com/fwlink/?linkid=870924
Comment:
    Annual booked May 31</t>
      </text>
    </comment>
    <comment ref="M103" authorId="121" shapeId="0" xr:uid="{20F3D9F8-AE2C-4213-9189-E0B4443B9052}">
      <text>
        <t>[Threaded comment]
Your version of Excel allows you to read this threaded comment; however, any edits to it will get removed if the file is opened in a newer version of Excel. Learn more: https://go.microsoft.com/fwlink/?linkid=870924
Comment:
    Booked Mar 14</t>
      </text>
    </comment>
    <comment ref="S104" authorId="122" shapeId="0" xr:uid="{E8F329BE-500F-4FF1-9F67-1A055FC0B4DC}">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N105" authorId="123" shapeId="0" xr:uid="{E5B14216-1395-4681-8B36-92796ED91F00}">
      <text>
        <t>[Threaded comment]
Your version of Excel allows you to read this threaded comment; however, any edits to it will get removed if the file is opened in a newer version of Excel. Learn more: https://go.microsoft.com/fwlink/?linkid=870924
Comment:
    Booked April 11</t>
      </text>
    </comment>
    <comment ref="O105" authorId="124" shapeId="0" xr:uid="{12E93F3E-3C94-4FCD-937F-47CD04C74F0D}">
      <text>
        <t>[Threaded comment]
Your version of Excel allows you to read this threaded comment; however, any edits to it will get removed if the file is opened in a newer version of Excel. Learn more: https://go.microsoft.com/fwlink/?linkid=870924
Comment:
    Annual done on May 6</t>
      </text>
    </comment>
    <comment ref="L106" authorId="125" shapeId="0" xr:uid="{0158730B-5B9D-4A50-82AD-32110390A8E8}">
      <text>
        <t>[Threaded comment]
Your version of Excel allows you to read this threaded comment; however, any edits to it will get removed if the file is opened in a newer version of Excel. Learn more: https://go.microsoft.com/fwlink/?linkid=870924
Comment:
    BOOKED Feb 15</t>
      </text>
    </comment>
    <comment ref="U108" authorId="126" shapeId="0" xr:uid="{F58B785F-6BCF-4C95-9789-40C0B856ABCB}">
      <text>
        <t>[Threaded comment]
Your version of Excel allows you to read this threaded comment; however, any edits to it will get removed if the file is opened in a newer version of Excel. Learn more: https://go.microsoft.com/fwlink/?linkid=870924
Comment:
    Annual booked Nov 12</t>
      </text>
    </comment>
    <comment ref="S109" authorId="127" shapeId="0" xr:uid="{932B38E6-1015-4076-BCCD-0B62A116D646}">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110" authorId="128" shapeId="0" xr:uid="{92EC9A06-4E32-4CD1-94D4-0B2C2C17AF01}">
      <text>
        <t>[Threaded comment]
Your version of Excel allows you to read this threaded comment; however, any edits to it will get removed if the file is opened in a newer version of Excel. Learn more: https://go.microsoft.com/fwlink/?linkid=870924
Comment:
    Annual booked Oct 1</t>
      </text>
    </comment>
    <comment ref="T111" authorId="129" shapeId="0" xr:uid="{5CBD7487-6CC6-4603-9A2D-804980FB76E8}">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M113" authorId="130" shapeId="0" xr:uid="{81B45AA4-E2FD-40D4-A87A-85E95966D6A2}">
      <text>
        <t>[Threaded comment]
Your version of Excel allows you to read this threaded comment; however, any edits to it will get removed if the file is opened in a newer version of Excel. Learn more: https://go.microsoft.com/fwlink/?linkid=870924
Comment:
    Missed March/24 - ran out of time</t>
      </text>
    </comment>
    <comment ref="O113" authorId="131" shapeId="0" xr:uid="{4C497001-7B2D-4085-9E45-727D69C6FAA8}">
      <text>
        <t>[Threaded comment]
Your version of Excel allows you to read this threaded comment; however, any edits to it will get removed if the file is opened in a newer version of Excel. Learn more: https://go.microsoft.com/fwlink/?linkid=870924
Comment:
    Un-able to finish route</t>
      </text>
    </comment>
    <comment ref="M114" authorId="132" shapeId="0" xr:uid="{D07B63B3-2720-4167-B299-C3BC68F39F3A}">
      <text>
        <t>[Threaded comment]
Your version of Excel allows you to read this threaded comment; however, any edits to it will get removed if the file is opened in a newer version of Excel. Learn more: https://go.microsoft.com/fwlink/?linkid=870924
Comment:
    Booked annual March 21</t>
      </text>
    </comment>
    <comment ref="P114" authorId="133" shapeId="0" xr:uid="{65725DCD-D914-42F8-9861-ACF21A6CF160}">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Q116" authorId="134" shapeId="0" xr:uid="{60C2313C-0243-47D7-9978-DCCE41F7F310}">
      <text>
        <t>[Threaded comment]
Your version of Excel allows you to read this threaded comment; however, any edits to it will get removed if the file is opened in a newer version of Excel. Learn more: https://go.microsoft.com/fwlink/?linkid=870924
Comment:
    Annual booked July 22</t>
      </text>
    </comment>
    <comment ref="R116" authorId="135" shapeId="0" xr:uid="{5437C9D5-F98A-4078-8E56-C43F90A163DC}">
      <text>
        <t>[Threaded comment]
Your version of Excel allows you to read this threaded comment; however, any edits to it will get removed if the file is opened in a newer version of Excel. Learn more: https://go.microsoft.com/fwlink/?linkid=870924
Comment:
    MBT missed. Site needed to be tested in the morning, but was on the route for afternoon arrival</t>
      </text>
    </comment>
    <comment ref="M117" authorId="136" shapeId="0" xr:uid="{46837FA3-B086-4896-AC1C-43E24E31C0CE}">
      <text>
        <t>[Threaded comment]
Your version of Excel allows you to read this threaded comment; however, any edits to it will get removed if the file is opened in a newer version of Excel. Learn more: https://go.microsoft.com/fwlink/?linkid=870924
Comment:
    Booked annual March 28</t>
      </text>
    </comment>
    <comment ref="Q118" authorId="137" shapeId="0" xr:uid="{F6B5AF60-22F5-4BCE-B6B7-604585817C41}">
      <text>
        <t>[Threaded comment]
Your version of Excel allows you to read this threaded comment; however, any edits to it will get removed if the file is opened in a newer version of Excel. Learn more: https://go.microsoft.com/fwlink/?linkid=870924
Comment:
    Annual booked July 22-24</t>
      </text>
    </comment>
    <comment ref="U118" authorId="138" shapeId="0" xr:uid="{25D9719C-0EB3-41BD-851E-37A9C046450D}">
      <text>
        <t xml:space="preserve">[Threaded comment]
Your version of Excel allows you to read this threaded comment; however, any edits to it will get removed if the file is opened in a newer version of Excel. Learn more: https://go.microsoft.com/fwlink/?linkid=870924
Comment:
    Annual #2 booked November 18 &amp; 19
</t>
      </text>
    </comment>
    <comment ref="P119" authorId="139" shapeId="0" xr:uid="{01A49EE2-346B-4286-B678-AA74B22B7A39}">
      <text>
        <t>[Threaded comment]
Your version of Excel allows you to read this threaded comment; however, any edits to it will get removed if the file is opened in a newer version of Excel. Learn more: https://go.microsoft.com/fwlink/?linkid=870924
Comment:
    Annual booked June 4</t>
      </text>
    </comment>
    <comment ref="P120" authorId="140" shapeId="0" xr:uid="{0204DA33-881D-4C33-9F08-5F35FFB1D453}">
      <text>
        <t>[Threaded comment]
Your version of Excel allows you to read this threaded comment; however, any edits to it will get removed if the file is opened in a newer version of Excel. Learn more: https://go.microsoft.com/fwlink/?linkid=870924
Comment:
    Annual booked June 3</t>
      </text>
    </comment>
    <comment ref="O121" authorId="141" shapeId="0" xr:uid="{156A9BB2-01F6-4F22-8365-BC55E2F6F8DA}">
      <text>
        <t>[Threaded comment]
Your version of Excel allows you to read this threaded comment; however, any edits to it will get removed if the file is opened in a newer version of Excel. Learn more: https://go.microsoft.com/fwlink/?linkid=870924
Comment:
    Annual booked May 29</t>
      </text>
    </comment>
    <comment ref="O122" authorId="142" shapeId="0" xr:uid="{189CADE3-3365-40A7-9FAA-D3C9A1E8D010}">
      <text>
        <t>[Threaded comment]
Your version of Excel allows you to read this threaded comment; however, any edits to it will get removed if the file is opened in a newer version of Excel. Learn more: https://go.microsoft.com/fwlink/?linkid=870924
Comment:
    Annual booked May 28</t>
      </text>
    </comment>
    <comment ref="U124" authorId="143" shapeId="0" xr:uid="{9AB86F49-736B-431C-A012-38998A098D8B}">
      <text>
        <t>[Threaded comment]
Your version of Excel allows you to read this threaded comment; however, any edits to it will get removed if the file is opened in a newer version of Excel. Learn more: https://go.microsoft.com/fwlink/?linkid=870924
Comment:
    Annual booked Nov 1</t>
      </text>
    </comment>
    <comment ref="Q125" authorId="144" shapeId="0" xr:uid="{85214BB5-1D64-4F6F-836D-055E4ED44F01}">
      <text>
        <t>[Threaded comment]
Your version of Excel allows you to read this threaded comment; however, any edits to it will get removed if the file is opened in a newer version of Excel. Learn more: https://go.microsoft.com/fwlink/?linkid=870924
Comment:
    Investigating missing key</t>
      </text>
    </comment>
    <comment ref="R125" authorId="145" shapeId="0" xr:uid="{5DC1CD21-AAFC-43CD-8B04-2FAFBB80CEC8}">
      <text>
        <t>[Threaded comment]
Your version of Excel allows you to read this threaded comment; however, any edits to it will get removed if the file is opened in a newer version of Excel. Learn more: https://go.microsoft.com/fwlink/?linkid=870924
Comment:
    No access 2024. Site contacted for electrical room key.</t>
      </text>
    </comment>
    <comment ref="S126" authorId="146" shapeId="0" xr:uid="{6C6B949B-4B20-426B-98BC-270B1DC98837}">
      <text>
        <t>[Threaded comment]
Your version of Excel allows you to read this threaded comment; however, any edits to it will get removed if the file is opened in a newer version of Excel. Learn more: https://go.microsoft.com/fwlink/?linkid=870924
Comment:
    Annual booked September 3</t>
      </text>
    </comment>
    <comment ref="Q127" authorId="147" shapeId="0" xr:uid="{698B2C54-F0B6-4EA2-9E66-0A746246F898}">
      <text>
        <t>[Threaded comment]
Your version of Excel allows you to read this threaded comment; however, any edits to it will get removed if the file is opened in a newer version of Excel. Learn more: https://go.microsoft.com/fwlink/?linkid=870924
Comment:
    Annual booked July 22-24</t>
      </text>
    </comment>
    <comment ref="U127" authorId="148" shapeId="0" xr:uid="{BB9CA76F-AC0B-4554-848F-D30419B0E0F6}">
      <text>
        <t xml:space="preserve">[Threaded comment]
Your version of Excel allows you to read this threaded comment; however, any edits to it will get removed if the file is opened in a newer version of Excel. Learn more: https://go.microsoft.com/fwlink/?linkid=870924
Comment:
    Annual #2 booked November 18 &amp; 19
</t>
      </text>
    </comment>
    <comment ref="O128" authorId="149" shapeId="0" xr:uid="{09E08075-D570-4DAE-AC99-C46AA8FE0BE2}">
      <text>
        <t>[Threaded comment]
Your version of Excel allows you to read this threaded comment; however, any edits to it will get removed if the file is opened in a newer version of Excel. Learn more: https://go.microsoft.com/fwlink/?linkid=870924
Comment:
    Annual booked May 21</t>
      </text>
    </comment>
    <comment ref="Q129" authorId="150" shapeId="0" xr:uid="{5D7FE550-46C8-4DA4-9235-E9615C47C53D}">
      <text>
        <t>[Threaded comment]
Your version of Excel allows you to read this threaded comment; however, any edits to it will get removed if the file is opened in a newer version of Excel. Learn more: https://go.microsoft.com/fwlink/?linkid=870924
Comment:
    Annual booked July 26</t>
      </text>
    </comment>
    <comment ref="M130" authorId="151" shapeId="0" xr:uid="{27EF1A30-4B39-4740-A324-26FC2DEE9A02}">
      <text>
        <t>[Threaded comment]
Your version of Excel allows you to read this threaded comment; however, any edits to it will get removed if the file is opened in a newer version of Excel. Learn more: https://go.microsoft.com/fwlink/?linkid=870924
Comment:
    Annual booked March 18</t>
      </text>
    </comment>
    <comment ref="U130" authorId="152" shapeId="0" xr:uid="{EFF97D78-65F0-4A42-9661-972370BC8CAF}">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R131" authorId="153" shapeId="0" xr:uid="{711C0764-D62C-4158-A883-5CA6B49386DF}">
      <text>
        <t>[Threaded comment]
Your version of Excel allows you to read this threaded comment; however, any edits to it will get removed if the file is opened in a newer version of Excel. Learn more: https://go.microsoft.com/fwlink/?linkid=870924
Comment:
    Annual booked Aug 27</t>
      </text>
    </comment>
    <comment ref="K132" authorId="154" shapeId="0" xr:uid="{894008B4-4D84-4307-9FAB-DF70EEF8A230}">
      <text>
        <t>[Threaded comment]
Your version of Excel allows you to read this threaded comment; however, any edits to it will get removed if the file is opened in a newer version of Excel. Learn more: https://go.microsoft.com/fwlink/?linkid=870924
Comment:
    Keys didn't work. TBD on if we charge or not</t>
      </text>
    </comment>
    <comment ref="L132" authorId="155" shapeId="0" xr:uid="{6267B8CB-DD9A-41E1-AF06-DB5DB255D2D2}">
      <text>
        <t>[Threaded comment]
Your version of Excel allows you to read this threaded comment; however, any edits to it will get removed if the file is opened in a newer version of Excel. Learn more: https://go.microsoft.com/fwlink/?linkid=870924
Comment:
    No access, key not updated.</t>
      </text>
    </comment>
    <comment ref="Q132" authorId="156" shapeId="0" xr:uid="{10067BB5-D084-4F10-81A1-B35910AE90E3}">
      <text>
        <t>[Threaded comment]
Your version of Excel allows you to read this threaded comment; however, any edits to it will get removed if the file is opened in a newer version of Excel. Learn more: https://go.microsoft.com/fwlink/?linkid=870924
Comment:
    Annual booked July 2</t>
      </text>
    </comment>
    <comment ref="O133" authorId="157" shapeId="0" xr:uid="{221F8A47-D4B7-4B2E-B8D3-BC8A0729D645}">
      <text>
        <t>[Threaded comment]
Your version of Excel allows you to read this threaded comment; however, any edits to it will get removed if the file is opened in a newer version of Excel. Learn more: https://go.microsoft.com/fwlink/?linkid=870924
Comment:
    Annual booked May 13</t>
      </text>
    </comment>
    <comment ref="N135" authorId="158" shapeId="0" xr:uid="{F8BB507C-1183-4D3D-9E5F-0DCDDF7AFA64}">
      <text>
        <t>[Threaded comment]
Your version of Excel allows you to read this threaded comment; however, any edits to it will get removed if the file is opened in a newer version of Excel. Learn more: https://go.microsoft.com/fwlink/?linkid=870924
Comment:
    Annual booked April 18</t>
      </text>
    </comment>
    <comment ref="U135" authorId="159" shapeId="0" xr:uid="{9F4DC4D7-59A3-4C7F-8C62-8425608E37C5}">
      <text>
        <t xml:space="preserve">[Threaded comment]
Your version of Excel allows you to read this threaded comment; however, any edits to it will get removed if the file is opened in a newer version of Excel. Learn more: https://go.microsoft.com/fwlink/?linkid=870924
Comment:
    Cancelled. Building is to be demolished. </t>
      </text>
    </comment>
    <comment ref="T136" authorId="160" shapeId="0" xr:uid="{5454A429-4A0E-451E-9270-D16D25549401}">
      <text>
        <t>[Threaded comment]
Your version of Excel allows you to read this threaded comment; however, any edits to it will get removed if the file is opened in a newer version of Excel. Learn more: https://go.microsoft.com/fwlink/?linkid=870924
Comment:
    Annual booked Oct 23</t>
      </text>
    </comment>
    <comment ref="Q138" authorId="161" shapeId="0" xr:uid="{71EF98C8-7566-47EB-BD13-2426D6BDC285}">
      <text>
        <t>[Threaded comment]
Your version of Excel allows you to read this threaded comment; however, any edits to it will get removed if the file is opened in a newer version of Excel. Learn more: https://go.microsoft.com/fwlink/?linkid=870924
Comment:
    Annual booked July 22-24</t>
      </text>
    </comment>
    <comment ref="U138" authorId="162" shapeId="0" xr:uid="{F30DB642-F138-4D73-89DF-C105400354A9}">
      <text>
        <t xml:space="preserve">[Threaded comment]
Your version of Excel allows you to read this threaded comment; however, any edits to it will get removed if the file is opened in a newer version of Excel. Learn more: https://go.microsoft.com/fwlink/?linkid=870924
Comment:
    Annual #2 booked November 18 &amp; 19
</t>
      </text>
    </comment>
    <comment ref="R139" authorId="163" shapeId="0" xr:uid="{3A74C4F6-0BDB-4D30-B65D-4C3482444CBE}">
      <text>
        <t>[Threaded comment]
Your version of Excel allows you to read this threaded comment; however, any edits to it will get removed if the file is opened in a newer version of Excel. Learn more: https://go.microsoft.com/fwlink/?linkid=870924
Comment:
    Annual booked Aug 21</t>
      </text>
    </comment>
    <comment ref="O140" authorId="164" shapeId="0" xr:uid="{1631C9F7-8B55-4795-B13B-1C96FDA0ABE0}">
      <text>
        <t>[Threaded comment]
Your version of Excel allows you to read this threaded comment; however, any edits to it will get removed if the file is opened in a newer version of Excel. Learn more: https://go.microsoft.com/fwlink/?linkid=870924
Comment:
    Annual booked May 28</t>
      </text>
    </comment>
    <comment ref="U140" authorId="165" shapeId="0" xr:uid="{DC9C0854-6F54-4F09-88C0-72E7D7110224}">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141" authorId="166" shapeId="0" xr:uid="{BE4B56DB-EF1C-45F1-ABC3-F3EBBD530C01}">
      <text>
        <t>[Threaded comment]
Your version of Excel allows you to read this threaded comment; however, any edits to it will get removed if the file is opened in a newer version of Excel. Learn more: https://go.microsoft.com/fwlink/?linkid=870924
Comment:
    Missed March/24 - ran out of time</t>
      </text>
    </comment>
    <comment ref="O141" authorId="167" shapeId="0" xr:uid="{83D0C07F-4293-4F0E-8798-972DD8D82EFD}">
      <text>
        <t>[Threaded comment]
Your version of Excel allows you to read this threaded comment; however, any edits to it will get removed if the file is opened in a newer version of Excel. Learn more: https://go.microsoft.com/fwlink/?linkid=870924
Comment:
    Un-able to finish route</t>
      </text>
    </comment>
    <comment ref="I142" authorId="168" shapeId="0" xr:uid="{B3A61B02-27A0-4996-9B1C-B1B9C0FDB7BE}">
      <text>
        <r>
          <rPr>
            <b/>
            <sz val="9"/>
            <color indexed="81"/>
            <rFont val="Tahoma"/>
            <family val="2"/>
          </rPr>
          <t>Samantha D'Amour:</t>
        </r>
        <r>
          <rPr>
            <sz val="9"/>
            <color indexed="81"/>
            <rFont val="Tahoma"/>
            <family val="2"/>
          </rPr>
          <t xml:space="preserve">
was 2nd Tuesday</t>
        </r>
      </text>
    </comment>
    <comment ref="U143" authorId="169" shapeId="0" xr:uid="{0CD329DC-5339-4986-BD3F-BD9944F5B287}">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144" authorId="170" shapeId="0" xr:uid="{70A2C68C-B83F-43F3-927F-F6D9D1CCE498}">
      <text>
        <t>[Threaded comment]
Your version of Excel allows you to read this threaded comment; however, any edits to it will get removed if the file is opened in a newer version of Excel. Learn more: https://go.microsoft.com/fwlink/?linkid=870924
Comment:
    Missed March/24 - ran out of time</t>
      </text>
    </comment>
    <comment ref="S144" authorId="171" shapeId="0" xr:uid="{FBBB05CE-61E1-4EA9-BCAA-6FFE650FA5EA}">
      <text>
        <t>[Threaded comment]
Your version of Excel allows you to read this threaded comment; however, any edits to it will get removed if the file is opened in a newer version of Excel. Learn more: https://go.microsoft.com/fwlink/?linkid=870924
Comment:
    Annual booked Sept 23</t>
      </text>
    </comment>
    <comment ref="I146" authorId="168" shapeId="0" xr:uid="{A8D48DE4-E65C-4E86-ABE4-B8EC7C1610F7}">
      <text>
        <r>
          <rPr>
            <b/>
            <sz val="9"/>
            <color indexed="81"/>
            <rFont val="Tahoma"/>
            <family val="2"/>
          </rPr>
          <t>Samantha D'Amour:</t>
        </r>
        <r>
          <rPr>
            <sz val="9"/>
            <color indexed="81"/>
            <rFont val="Tahoma"/>
            <family val="2"/>
          </rPr>
          <t xml:space="preserve">
was 2nd Tuesday</t>
        </r>
      </text>
    </comment>
    <comment ref="U146" authorId="172" shapeId="0" xr:uid="{1E557FD8-BE10-460B-81CF-C82832C641DB}">
      <text>
        <t>[Threaded comment]
Your version of Excel allows you to read this threaded comment; however, any edits to it will get removed if the file is opened in a newer version of Excel. Learn more: https://go.microsoft.com/fwlink/?linkid=870924
Comment:
    Annual booked Nov 5</t>
      </text>
    </comment>
    <comment ref="P147" authorId="173" shapeId="0" xr:uid="{45F74B68-3CC0-4D79-8518-7D57E70AE501}">
      <text>
        <t>[Threaded comment]
Your version of Excel allows you to read this threaded comment; however, any edits to it will get removed if the file is opened in a newer version of Excel. Learn more: https://go.microsoft.com/fwlink/?linkid=870924
Comment:
    Annual booked June 25</t>
      </text>
    </comment>
    <comment ref="P149" authorId="174" shapeId="0" xr:uid="{2F5359DA-58B2-4660-AAF4-4EB14B7DE702}">
      <text>
        <t>[Threaded comment]
Your version of Excel allows you to read this threaded comment; however, any edits to it will get removed if the file is opened in a newer version of Excel. Learn more: https://go.microsoft.com/fwlink/?linkid=870924
Comment:
    Annual booked June 21</t>
      </text>
    </comment>
    <comment ref="T149" authorId="175" shapeId="0" xr:uid="{21D8F1C4-14BC-4818-B460-AB41032A6118}">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150" authorId="176" shapeId="0" xr:uid="{4255F80C-8588-4185-91ED-7A861905D790}">
      <text>
        <t>[Threaded comment]
Your version of Excel allows you to read this threaded comment; however, any edits to it will get removed if the file is opened in a newer version of Excel. Learn more: https://go.microsoft.com/fwlink/?linkid=870924
Comment:
    Annual booked July 16</t>
      </text>
    </comment>
    <comment ref="U150" authorId="177" shapeId="0" xr:uid="{3229185F-75AF-4131-B170-ED8F0377639D}">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151" authorId="178" shapeId="0" xr:uid="{D9F73E30-DDB1-4667-B568-D722A0CEA77B}">
      <text>
        <t>[Threaded comment]
Your version of Excel allows you to read this threaded comment; however, any edits to it will get removed if the file is opened in a newer version of Excel. Learn more: https://go.microsoft.com/fwlink/?linkid=870924
Comment:
    Missed March/24 - ran out of time</t>
      </text>
    </comment>
    <comment ref="U152" authorId="179" shapeId="0" xr:uid="{D8A1C171-0334-447F-845C-5258468BB16F}">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154" authorId="180" shapeId="0" xr:uid="{00DFC2C3-0100-4089-99E5-1BD16AA13C36}">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P155" authorId="181" shapeId="0" xr:uid="{82B921AC-0B3E-4336-9497-EFCC5CB9E98E}">
      <text>
        <t>[Threaded comment]
Your version of Excel allows you to read this threaded comment; however, any edits to it will get removed if the file is opened in a newer version of Excel. Learn more: https://go.microsoft.com/fwlink/?linkid=870924
Comment:
    Annual booked June 18</t>
      </text>
    </comment>
    <comment ref="S155" authorId="182" shapeId="0" xr:uid="{CEC360A4-20A3-4CF9-88F2-C96E03E7A0D1}">
      <text>
        <t>[Threaded comment]
Your version of Excel allows you to read this threaded comment; however, any edits to it will get removed if the file is opened in a newer version of Excel. Learn more: https://go.microsoft.com/fwlink/?linkid=870924
Comment:
    On hold until October 2024</t>
      </text>
    </comment>
    <comment ref="K158" authorId="183" shapeId="0" xr:uid="{B08A5DDD-C1D3-4498-B914-465AE2057B46}">
      <text>
        <t>[Threaded comment]
Your version of Excel allows you to read this threaded comment; however, any edits to it will get removed if the file is opened in a newer version of Excel. Learn more: https://go.microsoft.com/fwlink/?linkid=870924
Comment:
    Booked January 30</t>
      </text>
    </comment>
    <comment ref="T158" authorId="184" shapeId="0" xr:uid="{62CDAABB-BB57-4331-A685-464852904735}">
      <text>
        <t>[Threaded comment]
Your version of Excel allows you to read this threaded comment; however, any edits to it will get removed if the file is opened in a newer version of Excel. Learn more: https://go.microsoft.com/fwlink/?linkid=870924
Comment:
    Religious holiday during October 3 - site sent an email to not test during that day</t>
      </text>
    </comment>
    <comment ref="O159" authorId="185" shapeId="0" xr:uid="{19FCD596-1BB1-468A-9A23-709183FD84DA}">
      <text>
        <t>[Threaded comment]
Your version of Excel allows you to read this threaded comment; however, any edits to it will get removed if the file is opened in a newer version of Excel. Learn more: https://go.microsoft.com/fwlink/?linkid=870924
Comment:
    Annual booked May 13-14</t>
      </text>
    </comment>
    <comment ref="U160" authorId="186" shapeId="0" xr:uid="{CD7AC34C-C69F-4EDD-AE57-19FCCF514543}">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N161" authorId="187" shapeId="0" xr:uid="{78BA799D-F144-4FCD-BE92-D3CDCD944FE1}">
      <text>
        <t>[Threaded comment]
Your version of Excel allows you to read this threaded comment; however, any edits to it will get removed if the file is opened in a newer version of Excel. Learn more: https://go.microsoft.com/fwlink/?linkid=870924
Comment:
    Annual booked April 18-19</t>
      </text>
    </comment>
    <comment ref="L162" authorId="188" shapeId="0" xr:uid="{FF5B538D-FBD8-4290-A76C-9CE4DE893B5E}">
      <text>
        <t>[Threaded comment]
Your version of Excel allows you to read this threaded comment; however, any edits to it will get removed if the file is opened in a newer version of Excel. Learn more: https://go.microsoft.com/fwlink/?linkid=870924
Comment:
    Booked Feb 20</t>
      </text>
    </comment>
    <comment ref="T163" authorId="189" shapeId="0" xr:uid="{BE7C9228-984B-4887-9AC3-4DAA171329C1}">
      <text>
        <t>[Threaded comment]
Your version of Excel allows you to read this threaded comment; however, any edits to it will get removed if the file is opened in a newer version of Excel. Learn more: https://go.microsoft.com/fwlink/?linkid=870924
Comment:
    Annual booked Oct 4</t>
      </text>
    </comment>
    <comment ref="H164" authorId="168" shapeId="0" xr:uid="{8D5A717B-E19B-49A9-BB5A-392E8B51FAC7}">
      <text>
        <r>
          <rPr>
            <b/>
            <sz val="9"/>
            <color indexed="81"/>
            <rFont val="Tahoma"/>
            <family val="2"/>
          </rPr>
          <t>Samantha D'Amour:</t>
        </r>
        <r>
          <rPr>
            <sz val="9"/>
            <color indexed="81"/>
            <rFont val="Tahoma"/>
            <family val="2"/>
          </rPr>
          <t xml:space="preserve">
Received keys July 26/22</t>
        </r>
      </text>
    </comment>
    <comment ref="M164" authorId="190" shapeId="0" xr:uid="{9BAB1D4E-7F01-4B09-8CC5-C9290EB2EBB3}">
      <text>
        <t>[Threaded comment]
Your version of Excel allows you to read this threaded comment; however, any edits to it will get removed if the file is opened in a newer version of Excel. Learn more: https://go.microsoft.com/fwlink/?linkid=870924
Comment:
    Missed March/24 - ran out of time</t>
      </text>
    </comment>
    <comment ref="O164" authorId="191" shapeId="0" xr:uid="{81FEDC45-D081-4F79-97D3-30952F47DF1B}">
      <text>
        <t>[Threaded comment]
Your version of Excel allows you to read this threaded comment; however, any edits to it will get removed if the file is opened in a newer version of Excel. Learn more: https://go.microsoft.com/fwlink/?linkid=870924
Comment:
    Un-able to finish route</t>
      </text>
    </comment>
    <comment ref="Q164" authorId="192" shapeId="0" xr:uid="{B4FF44E1-B7EB-49B5-9C2E-5E9D2A92DCD1}">
      <text>
        <t>[Threaded comment]
Your version of Excel allows you to read this threaded comment; however, any edits to it will get removed if the file is opened in a newer version of Excel. Learn more: https://go.microsoft.com/fwlink/?linkid=870924
Comment:
    Annual booked July 8</t>
      </text>
    </comment>
    <comment ref="L166" authorId="193" shapeId="0" xr:uid="{AE974E44-3397-44B0-AE45-D2A0C0B83C88}">
      <text>
        <t>[Threaded comment]
Your version of Excel allows you to read this threaded comment; however, any edits to it will get removed if the file is opened in a newer version of Excel. Learn more: https://go.microsoft.com/fwlink/?linkid=870924
Comment:
    Booked Feb 8</t>
      </text>
    </comment>
    <comment ref="U166" authorId="194" shapeId="0" xr:uid="{30DEB36A-6745-4EF6-A3E8-94D97589E904}">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167" authorId="195" shapeId="0" xr:uid="{B93DD6A0-9B1E-4CFA-B640-A6EA68AA6E67}">
      <text>
        <t>[Threaded comment]
Your version of Excel allows you to read this threaded comment; however, any edits to it will get removed if the file is opened in a newer version of Excel. Learn more: https://go.microsoft.com/fwlink/?linkid=870924
Comment:
    Annual booked July 5</t>
      </text>
    </comment>
    <comment ref="T168" authorId="196" shapeId="0" xr:uid="{D4DC5C48-7A4C-4720-81E9-4323F4FFE224}">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169" authorId="197" shapeId="0" xr:uid="{0D46A891-D89D-4612-9808-58365B2F4B80}">
      <text>
        <t>[Threaded comment]
Your version of Excel allows you to read this threaded comment; however, any edits to it will get removed if the file is opened in a newer version of Excel. Learn more: https://go.microsoft.com/fwlink/?linkid=870924
Comment:
    Annual booked July 12</t>
      </text>
    </comment>
    <comment ref="U169" authorId="198" shapeId="0" xr:uid="{F2BAA9CC-6594-4B85-BAAD-ACD626A12AA5}">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H170" authorId="168" shapeId="0" xr:uid="{DB32F23E-B307-41DA-9019-97AA18232DAA}">
      <text>
        <r>
          <rPr>
            <b/>
            <sz val="9"/>
            <color indexed="81"/>
            <rFont val="Tahoma"/>
            <family val="2"/>
          </rPr>
          <t>Samantha D'Amour:</t>
        </r>
        <r>
          <rPr>
            <sz val="9"/>
            <color indexed="81"/>
            <rFont val="Tahoma"/>
            <family val="2"/>
          </rPr>
          <t xml:space="preserve">
Meet Mark Mutz for Access
</t>
        </r>
      </text>
    </comment>
    <comment ref="Q170" authorId="199" shapeId="0" xr:uid="{B67FA910-E517-4A96-B7CC-2654DF85CC81}">
      <text>
        <t>[Threaded comment]
Your version of Excel allows you to read this threaded comment; however, any edits to it will get removed if the file is opened in a newer version of Excel. Learn more: https://go.microsoft.com/fwlink/?linkid=870924
Comment:
    Annual booked July 10</t>
      </text>
    </comment>
    <comment ref="S170" authorId="200" shapeId="0" xr:uid="{EFDB82D8-3D30-41D6-B57C-732CA668E394}">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171" authorId="201" shapeId="0" xr:uid="{D770D559-567A-49D6-A4A6-C92771A9DF17}">
      <text>
        <t>[Threaded comment]
Your version of Excel allows you to read this threaded comment; however, any edits to it will get removed if the file is opened in a newer version of Excel. Learn more: https://go.microsoft.com/fwlink/?linkid=870924
Comment:
    Annual March 19</t>
      </text>
    </comment>
    <comment ref="P172" authorId="202" shapeId="0" xr:uid="{F51EB8AA-9581-489A-8D4D-F8EB4C15F0B6}">
      <text>
        <t>[Threaded comment]
Your version of Excel allows you to read this threaded comment; however, any edits to it will get removed if the file is opened in a newer version of Excel. Learn more: https://go.microsoft.com/fwlink/?linkid=870924
Comment:
    Annual booked June 13</t>
      </text>
    </comment>
    <comment ref="T173" authorId="203" shapeId="0" xr:uid="{056318B0-1852-44D4-8752-131D45A01BC3}">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174" authorId="204" shapeId="0" xr:uid="{797289C7-539F-479B-AD9F-DC763B8F7861}">
      <text>
        <t>[Threaded comment]
Your version of Excel allows you to read this threaded comment; however, any edits to it will get removed if the file is opened in a newer version of Excel. Learn more: https://go.microsoft.com/fwlink/?linkid=870924
Comment:
    Annual booked Nov 8</t>
      </text>
    </comment>
    <comment ref="L175" authorId="205" shapeId="0" xr:uid="{54AF7C01-B27F-44D3-AF0D-97BB12F86704}">
      <text>
        <t>[Threaded comment]
Your version of Excel allows you to read this threaded comment; however, any edits to it will get removed if the file is opened in a newer version of Excel. Learn more: https://go.microsoft.com/fwlink/?linkid=870924
Comment:
    Annual scheduled Feb 8th. MBT not done</t>
      </text>
    </comment>
    <comment ref="N175" authorId="206" shapeId="0" xr:uid="{E95B44DF-4E71-4E13-B506-4BEFF17A4C62}">
      <text>
        <t>[Threaded comment]
Your version of Excel allows you to read this threaded comment; however, any edits to it will get removed if the file is opened in a newer version of Excel. Learn more: https://go.microsoft.com/fwlink/?linkid=870924
Comment:
    Charge for this service. Manager did not answer buzzer</t>
      </text>
    </comment>
    <comment ref="T176" authorId="207" shapeId="0" xr:uid="{B75A46D5-40CC-4766-92D7-0066235305EE}">
      <text>
        <t>[Threaded comment]
Your version of Excel allows you to read this threaded comment; however, any edits to it will get removed if the file is opened in a newer version of Excel. Learn more: https://go.microsoft.com/fwlink/?linkid=870924
Comment:
    Annual booked Oct 16-17</t>
      </text>
    </comment>
    <comment ref="L177" authorId="208" shapeId="0" xr:uid="{362AFEAE-97F1-436C-9CAE-75F3043A4658}">
      <text>
        <t>[Threaded comment]
Your version of Excel allows you to read this threaded comment; however, any edits to it will get removed if the file is opened in a newer version of Excel. Learn more: https://go.microsoft.com/fwlink/?linkid=870924
Comment:
    Booked Feb 23</t>
      </text>
    </comment>
    <comment ref="U177" authorId="209" shapeId="0" xr:uid="{0B2E8A21-4C57-489E-902E-C4BEA9A5F235}">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179" authorId="210" shapeId="0" xr:uid="{6513C478-12E8-4CC4-AE07-7A7501E0BE3A}">
      <text>
        <t>[Threaded comment]
Your version of Excel allows you to read this threaded comment; however, any edits to it will get removed if the file is opened in a newer version of Excel. Learn more: https://go.microsoft.com/fwlink/?linkid=870924
Comment:
    Annual booked May 15-17</t>
      </text>
    </comment>
    <comment ref="M180" authorId="211" shapeId="0" xr:uid="{80EA46F9-ED94-41CE-A3C2-0F6EDBC2904E}">
      <text>
        <t>[Threaded comment]
Your version of Excel allows you to read this threaded comment; however, any edits to it will get removed if the file is opened in a newer version of Excel. Learn more: https://go.microsoft.com/fwlink/?linkid=870924
Comment:
    Annual booked March 26</t>
      </text>
    </comment>
    <comment ref="K181" authorId="212" shapeId="0" xr:uid="{AF16A52E-566D-4C0A-B20D-2C7A0E5B91A8}">
      <text>
        <t>[Threaded comment]
Your version of Excel allows you to read this threaded comment; however, any edits to it will get removed if the file is opened in a newer version of Excel. Learn more: https://go.microsoft.com/fwlink/?linkid=870924
Comment:
    Booked January 19</t>
      </text>
    </comment>
    <comment ref="T181" authorId="213" shapeId="0" xr:uid="{E160BB19-0D65-4F1D-9A31-661F938CC057}">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182" authorId="214" shapeId="0" xr:uid="{9B728098-C373-48B2-A598-BD4DF7BF5493}">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L183" authorId="215" shapeId="0" xr:uid="{7AA6BEB2-60F5-4ECB-8AB6-9AAE2CC342EE}">
      <text>
        <t>[Threaded comment]
Your version of Excel allows you to read this threaded comment; however, any edits to it will get removed if the file is opened in a newer version of Excel. Learn more: https://go.microsoft.com/fwlink/?linkid=870924
Comment:
    Booked Feb 7</t>
      </text>
    </comment>
    <comment ref="K184" authorId="216" shapeId="0" xr:uid="{E50C765D-51AC-4D08-B247-000C2730C9E8}">
      <text>
        <t>[Threaded comment]
Your version of Excel allows you to read this threaded comment; however, any edits to it will get removed if the file is opened in a newer version of Excel. Learn more: https://go.microsoft.com/fwlink/?linkid=870924
Comment:
    Invoiced PH for Jan &amp; Feb</t>
      </text>
    </comment>
    <comment ref="L184" authorId="217" shapeId="0" xr:uid="{5FED53FC-AD28-4DBF-B5C9-9028E6D64145}">
      <text>
        <t>[Threaded comment]
Your version of Excel allows you to read this threaded comment; however, any edits to it will get removed if the file is opened in a newer version of Excel. Learn more: https://go.microsoft.com/fwlink/?linkid=870924
Comment:
    Invoiced PH for Jan &amp; Feb</t>
      </text>
    </comment>
    <comment ref="N184" authorId="218" shapeId="0" xr:uid="{D8071DCB-76E2-4758-B528-0A316C6648D3}">
      <text>
        <t>[Threaded comment]
Your version of Excel allows you to read this threaded comment; however, any edits to it will get removed if the file is opened in a newer version of Excel. Learn more: https://go.microsoft.com/fwlink/?linkid=870924
Comment:
    Annual booked April 3</t>
      </text>
    </comment>
    <comment ref="U184" authorId="219" shapeId="0" xr:uid="{E8151634-BC6B-4320-A5FD-4008B9924259}">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185" authorId="220" shapeId="0" xr:uid="{53F401CD-3457-4EF5-BA07-5CB1D394DAAC}">
      <text>
        <t>[Threaded comment]
Your version of Excel allows you to read this threaded comment; however, any edits to it will get removed if the file is opened in a newer version of Excel. Learn more: https://go.microsoft.com/fwlink/?linkid=870924
Comment:
    Booked March 5-8</t>
      </text>
    </comment>
    <comment ref="P188" authorId="221" shapeId="0" xr:uid="{CA1DC3EF-798E-4D5C-8099-912E500960D5}">
      <text>
        <t>[Threaded comment]
Your version of Excel allows you to read this threaded comment; however, any edits to it will get removed if the file is opened in a newer version of Excel. Learn more: https://go.microsoft.com/fwlink/?linkid=870924
Comment:
    Billing issue previously - this will be made up during R15 next Monday. We were unable to test on June 3rd but testing will be done on June 10th. Site had the option to use a credit &amp; please confirm before billing</t>
      </text>
    </comment>
    <comment ref="U188" authorId="222" shapeId="0" xr:uid="{AFEC3AEB-11C2-4DD8-8D6D-15EDB15100FB}">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K189" authorId="223" shapeId="0" xr:uid="{AC97C6D9-C7DA-4DD7-A7D4-5173A64C6F83}">
      <text>
        <t xml:space="preserve">[Threaded comment]
Your version of Excel allows you to read this threaded comment; however, any edits to it will get removed if the file is opened in a newer version of Excel. Learn more: https://go.microsoft.com/fwlink/?linkid=870924
Comment:
    Electrical room door could not be opened. It had seized shut, BM to keep it open for us next month. MBT not performed, but please charge for this service. </t>
      </text>
    </comment>
    <comment ref="Q189" authorId="224" shapeId="0" xr:uid="{ACE8AA5E-9569-4184-8C15-289F1282BCCF}">
      <text>
        <t>[Threaded comment]
Your version of Excel allows you to read this threaded comment; however, any edits to it will get removed if the file is opened in a newer version of Excel. Learn more: https://go.microsoft.com/fwlink/?linkid=870924
Comment:
    FACP undergoing complete upgrade</t>
      </text>
    </comment>
    <comment ref="O190" authorId="225" shapeId="0" xr:uid="{BA9418E3-FD59-4096-8BF0-A9A686602353}">
      <text>
        <t>[Threaded comment]
Your version of Excel allows you to read this threaded comment; however, any edits to it will get removed if the file is opened in a newer version of Excel. Learn more: https://go.microsoft.com/fwlink/?linkid=870924
Comment:
    Annual booked May 7-8</t>
      </text>
    </comment>
    <comment ref="K191" authorId="226" shapeId="0" xr:uid="{FC5D7F31-47B9-48D3-93CE-D2C583FCD2CC}">
      <text>
        <t>[Threaded comment]
Your version of Excel allows you to read this threaded comment; however, any edits to it will get removed if the file is opened in a newer version of Excel. Learn more: https://go.microsoft.com/fwlink/?linkid=870924
Comment:
    Need new electrical room key. Don't charge for this service</t>
      </text>
    </comment>
    <comment ref="L191" authorId="227" shapeId="0" xr:uid="{C5CED12C-765C-473E-AA96-3573CDF9CA10}">
      <text>
        <t>[Threaded comment]
Your version of Excel allows you to read this threaded comment; however, any edits to it will get removed if the file is opened in a newer version of Excel. Learn more: https://go.microsoft.com/fwlink/?linkid=870924
Comment:
    Need new electrical room key. Don't charge for this service</t>
      </text>
    </comment>
    <comment ref="U191" authorId="228" shapeId="0" xr:uid="{BD03A55C-F7A9-4D10-A8BA-D63511BFB16D}">
      <text>
        <t>[Threaded comment]
Your version of Excel allows you to read this threaded comment; however, any edits to it will get removed if the file is opened in a newer version of Excel. Learn more: https://go.microsoft.com/fwlink/?linkid=870924
Comment:
    Annual booked Nov 21</t>
      </text>
    </comment>
    <comment ref="O192" authorId="229" shapeId="0" xr:uid="{DC12041F-58A3-493C-909B-89A406585C08}">
      <text>
        <t xml:space="preserve">[Threaded comment]
Your version of Excel allows you to read this threaded comment; however, any edits to it will get removed if the file is opened in a newer version of Excel. Learn more: https://go.microsoft.com/fwlink/?linkid=870924
Comment:
    Annual booked May 23
</t>
      </text>
    </comment>
    <comment ref="U192" authorId="230" shapeId="0" xr:uid="{3A16CE75-9876-480B-A891-F764EA2E3967}">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193" authorId="231" shapeId="0" xr:uid="{959A8461-04E1-4E3B-98E6-58DA52A500BF}">
      <text>
        <t>[Threaded comment]
Your version of Excel allows you to read this threaded comment; however, any edits to it will get removed if the file is opened in a newer version of Excel. Learn more: https://go.microsoft.com/fwlink/?linkid=870924
Comment:
    Annual booked March 25</t>
      </text>
    </comment>
    <comment ref="T195" authorId="232" shapeId="0" xr:uid="{75875A33-15B8-4325-99A4-3FAEA8B60083}">
      <text>
        <t>[Threaded comment]
Your version of Excel allows you to read this threaded comment; however, any edits to it will get removed if the file is opened in a newer version of Excel. Learn more: https://go.microsoft.com/fwlink/?linkid=870924
Comment:
    Annual booked Oct 10</t>
      </text>
    </comment>
    <comment ref="U195" authorId="233" shapeId="0" xr:uid="{D0405510-2642-4C72-91B1-45937FBA1108}">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196" authorId="234" shapeId="0" xr:uid="{E3F83F4E-FB31-4344-AEF5-4CA2A9B6CF00}">
      <text>
        <t xml:space="preserve">[Threaded comment]
Your version of Excel allows you to read this threaded comment; however, any edits to it will get removed if the file is opened in a newer version of Excel. Learn more: https://go.microsoft.com/fwlink/?linkid=870924
Comment:
    Annual booked May 9
</t>
      </text>
    </comment>
    <comment ref="Q197" authorId="235" shapeId="0" xr:uid="{A48F5A3D-3C87-4F50-918A-4172FC0FFEEA}">
      <text>
        <t>[Threaded comment]
Your version of Excel allows you to read this threaded comment; however, any edits to it will get removed if the file is opened in a newer version of Excel. Learn more: https://go.microsoft.com/fwlink/?linkid=870924
Comment:
    Annual booked July 15</t>
      </text>
    </comment>
    <comment ref="R198" authorId="236" shapeId="0" xr:uid="{496B7321-DB33-438C-AF3B-9B7DF23C82C4}">
      <text>
        <t>[Threaded comment]
Your version of Excel allows you to read this threaded comment; however, any edits to it will get removed if the file is opened in a newer version of Excel. Learn more: https://go.microsoft.com/fwlink/?linkid=870924
Comment:
    Annual booked Aug 16</t>
      </text>
    </comment>
    <comment ref="U198" authorId="237" shapeId="0" xr:uid="{B5A7CA43-E5F1-44BA-9B4B-F5EA3698A028}">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199" authorId="238" shapeId="0" xr:uid="{A93F7D0F-180D-4214-A280-0033D5089DFA}">
      <text>
        <t>[Threaded comment]
Your version of Excel allows you to read this threaded comment; however, any edits to it will get removed if the file is opened in a newer version of Excel. Learn more: https://go.microsoft.com/fwlink/?linkid=870924
Comment:
    Booked March 20</t>
      </text>
    </comment>
    <comment ref="A200" authorId="239" shapeId="0" xr:uid="{24F17CC0-E137-4ECA-AF32-C4CDB51F3F33}">
      <text>
        <t>[Threaded comment]
Your version of Excel allows you to read this threaded comment; however, any edits to it will get removed if the file is opened in a newer version of Excel. Learn more: https://go.microsoft.com/fwlink/?linkid=870924
Comment:
    Updated in ST</t>
      </text>
    </comment>
    <comment ref="S201" authorId="240" shapeId="0" xr:uid="{AB4A9437-2CFB-4603-BB06-CE17565C8234}">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202" authorId="241" shapeId="0" xr:uid="{F8397ECB-C257-4372-89C7-420B61CA45C9}">
      <text>
        <t>[Threaded comment]
Your version of Excel allows you to read this threaded comment; however, any edits to it will get removed if the file is opened in a newer version of Excel. Learn more: https://go.microsoft.com/fwlink/?linkid=870924
Comment:
    Annual booked Nov 12</t>
      </text>
    </comment>
    <comment ref="P203" authorId="242" shapeId="0" xr:uid="{6CA7FA65-2228-4D7E-A640-D60AB8EC8FB5}">
      <text>
        <t>[Threaded comment]
Your version of Excel allows you to read this threaded comment; however, any edits to it will get removed if the file is opened in a newer version of Excel. Learn more: https://go.microsoft.com/fwlink/?linkid=870924
Comment:
    Under Construction, No Access</t>
      </text>
    </comment>
    <comment ref="Q203" authorId="243" shapeId="0" xr:uid="{AD8F2007-2EC8-40E5-BFD7-11873166A9B9}">
      <text>
        <t>[Threaded comment]
Your version of Excel allows you to read this threaded comment; however, any edits to it will get removed if the file is opened in a newer version of Excel. Learn more: https://go.microsoft.com/fwlink/?linkid=870924
Comment:
    Under Construction, No Access</t>
      </text>
    </comment>
    <comment ref="R203" authorId="244" shapeId="0" xr:uid="{46C512E1-9E85-40D5-AB14-959113A8C4F8}">
      <text>
        <t>[Threaded comment]
Your version of Excel allows you to read this threaded comment; however, any edits to it will get removed if the file is opened in a newer version of Excel. Learn more: https://go.microsoft.com/fwlink/?linkid=870924
Comment:
    Under Construction, No Access</t>
      </text>
    </comment>
    <comment ref="U203" authorId="245" shapeId="0" xr:uid="{3E8A8CBF-C383-40A9-9B31-431E3D4A3D51}">
      <text>
        <t>[Threaded comment]
Your version of Excel allows you to read this threaded comment; however, any edits to it will get removed if the file is opened in a newer version of Excel. Learn more: https://go.microsoft.com/fwlink/?linkid=870924
Comment:
    Annual booked Nov 29</t>
      </text>
    </comment>
    <comment ref="Q204" authorId="246" shapeId="0" xr:uid="{6A5932D3-7D84-4EBD-B787-AC2821644774}">
      <text>
        <t>[Threaded comment]
Your version of Excel allows you to read this threaded comment; however, any edits to it will get removed if the file is opened in a newer version of Excel. Learn more: https://go.microsoft.com/fwlink/?linkid=870924
Comment:
    Annual booked July 26</t>
      </text>
    </comment>
    <comment ref="M205" authorId="247" shapeId="0" xr:uid="{0F9050F0-3955-4D2A-8886-4A4346012F91}">
      <text>
        <t>[Threaded comment]
Your version of Excel allows you to read this threaded comment; however, any edits to it will get removed if the file is opened in a newer version of Excel. Learn more: https://go.microsoft.com/fwlink/?linkid=870924
Comment:
    Installation scheduled march 19</t>
      </text>
    </comment>
    <comment ref="S205" authorId="248" shapeId="0" xr:uid="{39C40071-2E0E-468E-9D13-568F0C2E4204}">
      <text>
        <t>[Threaded comment]
Your version of Excel allows you to read this threaded comment; however, any edits to it will get removed if the file is opened in a newer version of Excel. Learn more: https://go.microsoft.com/fwlink/?linkid=870924
Comment:
    Annual booked September 4</t>
      </text>
    </comment>
    <comment ref="L206" authorId="249" shapeId="0" xr:uid="{041293BE-270F-47B7-862D-D76A0BE6491E}">
      <text>
        <t>[Threaded comment]
Your version of Excel allows you to read this threaded comment; however, any edits to it will get removed if the file is opened in a newer version of Excel. Learn more: https://go.microsoft.com/fwlink/?linkid=870924
Comment:
    Panel key did not work per JAW</t>
      </text>
    </comment>
    <comment ref="O207" authorId="250" shapeId="0" xr:uid="{3A4E3637-422E-4265-B6E9-B8F7346DA586}">
      <text>
        <t>[Threaded comment]
Your version of Excel allows you to read this threaded comment; however, any edits to it will get removed if the file is opened in a newer version of Excel. Learn more: https://go.microsoft.com/fwlink/?linkid=870924
Comment:
    (VCS)2nd half of annual happening in may</t>
      </text>
    </comment>
    <comment ref="P207" authorId="251" shapeId="0" xr:uid="{938CA340-2E5A-44BB-B7E4-F1CF95DA43E0}">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N208" authorId="252" shapeId="0" xr:uid="{C931244C-8E45-48D8-A169-44488E197957}">
      <text>
        <t>[Threaded comment]
Your version of Excel allows you to read this threaded comment; however, any edits to it will get removed if the file is opened in a newer version of Excel. Learn more: https://go.microsoft.com/fwlink/?linkid=870924
Comment:
    Annual booked April 22</t>
      </text>
    </comment>
    <comment ref="S208" authorId="253" shapeId="0" xr:uid="{0D5C057E-428E-42E7-BBAE-9EF64174B381}">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N209" authorId="254" shapeId="0" xr:uid="{1560478C-5770-4FF0-8695-53F7203112E5}">
      <text>
        <t>[Threaded comment]
Your version of Excel allows you to read this threaded comment; however, any edits to it will get removed if the file is opened in a newer version of Excel. Learn more: https://go.microsoft.com/fwlink/?linkid=870924
Comment:
    Annual booked April 22-23</t>
      </text>
    </comment>
    <comment ref="S209" authorId="255" shapeId="0" xr:uid="{D70FB8C1-6285-46AB-9C63-906A57D91244}">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210" authorId="256" shapeId="0" xr:uid="{4D49C34D-BFA1-4923-87D8-9BA6EFD05BD5}">
      <text>
        <t>[Threaded comment]
Your version of Excel allows you to read this threaded comment; however, any edits to it will get removed if the file is opened in a newer version of Excel. Learn more: https://go.microsoft.com/fwlink/?linkid=870924
Comment:
    Annual booked May 16</t>
      </text>
    </comment>
    <comment ref="P211" authorId="257" shapeId="0" xr:uid="{C0C9910C-235C-4306-A427-43273E66B085}">
      <text>
        <t>[Threaded comment]
Your version of Excel allows you to read this threaded comment; however, any edits to it will get removed if the file is opened in a newer version of Excel. Learn more: https://go.microsoft.com/fwlink/?linkid=870924
Comment:
    Annual booked June 13</t>
      </text>
    </comment>
    <comment ref="M212" authorId="258" shapeId="0" xr:uid="{97582ADE-BC37-4FE2-8770-864E338F4B15}">
      <text>
        <t>[Threaded comment]
Your version of Excel allows you to read this threaded comment; however, any edits to it will get removed if the file is opened in a newer version of Excel. Learn more: https://go.microsoft.com/fwlink/?linkid=870924
Comment:
    Missed March/24 - ran out of time</t>
      </text>
    </comment>
    <comment ref="O212" authorId="259" shapeId="0" xr:uid="{B3CAE2B6-9B50-4801-AFB0-6AD6793615AF}">
      <text>
        <t>[Threaded comment]
Your version of Excel allows you to read this threaded comment; however, any edits to it will get removed if the file is opened in a newer version of Excel. Learn more: https://go.microsoft.com/fwlink/?linkid=870924
Comment:
    Un-able to finish route</t>
      </text>
    </comment>
    <comment ref="U213" authorId="260" shapeId="0" xr:uid="{2EAAF160-076D-4B89-81B6-FBAEFC1FF774}">
      <text>
        <t>[Threaded comment]
Your version of Excel allows you to read this threaded comment; however, any edits to it will get removed if the file is opened in a newer version of Excel. Learn more: https://go.microsoft.com/fwlink/?linkid=870924
Comment:
    Key was signed out at the test day</t>
      </text>
    </comment>
    <comment ref="O216" authorId="261" shapeId="0" xr:uid="{0AA8FD76-6284-449E-A6CC-BAA1909DE4EF}">
      <text>
        <t>[Threaded comment]
Your version of Excel allows you to read this threaded comment; however, any edits to it will get removed if the file is opened in a newer version of Excel. Learn more: https://go.microsoft.com/fwlink/?linkid=870924
Comment:
    Annual booked May 15</t>
      </text>
    </comment>
    <comment ref="P217" authorId="262" shapeId="0" xr:uid="{35D91E67-882F-4923-BAA3-126A8754B338}">
      <text>
        <t xml:space="preserve">[Threaded comment]
Your version of Excel allows you to read this threaded comment; however, any edits to it will get removed if the file is opened in a newer version of Excel. Learn more: https://go.microsoft.com/fwlink/?linkid=870924
Comment:
    Annual booked June 18-19
</t>
      </text>
    </comment>
    <comment ref="T217" authorId="263" shapeId="0" xr:uid="{523725FB-C19A-4E8C-8801-89E11DA61E9A}">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U218" authorId="264" shapeId="0" xr:uid="{64D9ED3E-1301-46A5-B984-148FF1325297}">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K219" authorId="265" shapeId="0" xr:uid="{F5BB101D-1A4D-4982-A3F2-263FF54D59DC}">
      <text>
        <t>[Threaded comment]
Your version of Excel allows you to read this threaded comment; however, any edits to it will get removed if the file is opened in a newer version of Excel. Learn more: https://go.microsoft.com/fwlink/?linkid=870924
Comment:
    Techs were on hold with Telus for 20+ minutes and bells cannot ring after 7:45am please charge for this service</t>
      </text>
    </comment>
    <comment ref="L220" authorId="266" shapeId="0" xr:uid="{9BEAEA99-CE1D-487B-BADE-1AAB55C05CAA}">
      <text>
        <t xml:space="preserve">[Threaded comment]
Your version of Excel allows you to read this threaded comment; however, any edits to it will get removed if the file is opened in a newer version of Excel. Learn more: https://go.microsoft.com/fwlink/?linkid=870924
Comment:
    Not done, keys missing at time of MBT
Reply:
    Technically we tested the speakers in 205 Kimta on Feb 27 during the speaker replacement in suite 845- 205 Kimta.  Will need to confirm with Adam if both buildings sounded... and we can fill in the record sheet at the next monthly? </t>
      </text>
    </comment>
    <comment ref="M220" authorId="267" shapeId="0" xr:uid="{747E06B7-7BF7-4B06-9948-E66F1B7CBF88}">
      <text>
        <t xml:space="preserve">[Threaded comment]
Your version of Excel allows you to read this threaded comment; however, any edits to it will get removed if the file is opened in a newer version of Excel. Learn more: https://go.microsoft.com/fwlink/?linkid=870924
Comment:
    Still waiting on keys, management is working on it as of March 18th </t>
      </text>
    </comment>
    <comment ref="N220" authorId="268" shapeId="0" xr:uid="{C5BD15A7-4801-4583-8438-36B979BE8939}">
      <text>
        <t>[Threaded comment]
Your version of Excel allows you to read this threaded comment; however, any edits to it will get removed if the file is opened in a newer version of Excel. Learn more: https://go.microsoft.com/fwlink/?linkid=870924
Comment:
    Annual booked April 10-12</t>
      </text>
    </comment>
    <comment ref="P221" authorId="269" shapeId="0" xr:uid="{5FE60FAC-1985-4CAD-8DF4-BBC7C1BCD651}">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M222" authorId="270" shapeId="0" xr:uid="{0D72F371-C136-41D7-A046-8D7049443CE8}">
      <text>
        <t>[Threaded comment]
Your version of Excel allows you to read this threaded comment; however, any edits to it will get removed if the file is opened in a newer version of Excel. Learn more: https://go.microsoft.com/fwlink/?linkid=870924
Comment:
    Annual scheduled march 20</t>
      </text>
    </comment>
    <comment ref="P223" authorId="271" shapeId="0" xr:uid="{93BB3C4B-D519-4AAD-A7BA-876558B2D0A7}">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N224" authorId="272" shapeId="0" xr:uid="{644ECC2B-A35E-408B-8E97-1F2FE2E45BB5}">
      <text>
        <t>[Threaded comment]
Your version of Excel allows you to read this threaded comment; however, any edits to it will get removed if the file is opened in a newer version of Excel. Learn more: https://go.microsoft.com/fwlink/?linkid=870924
Comment:
    Annual booked April 25-26</t>
      </text>
    </comment>
    <comment ref="Q224" authorId="273" shapeId="0" xr:uid="{F27F3FE2-9DF7-4DE1-B121-E0CA71C89674}">
      <text>
        <t>[Threaded comment]
Your version of Excel allows you to read this threaded comment; however, any edits to it will get removed if the file is opened in a newer version of Excel. Learn more: https://go.microsoft.com/fwlink/?linkid=870924
Comment:
    Was not tested. However site did not make us aware of nap-time before</t>
      </text>
    </comment>
    <comment ref="S225" authorId="274" shapeId="0" xr:uid="{7940608E-E7EE-472C-A81D-7D3CACF2ABA2}">
      <text>
        <t>[Threaded comment]
Your version of Excel allows you to read this threaded comment; however, any edits to it will get removed if the file is opened in a newer version of Excel. Learn more: https://go.microsoft.com/fwlink/?linkid=870924
Comment:
    Annual booked Sept 12</t>
      </text>
    </comment>
    <comment ref="P226" authorId="275" shapeId="0" xr:uid="{5C4F9F23-6F23-43DC-BF8F-3ED541A36F3F}">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N227" authorId="276" shapeId="0" xr:uid="{AD32F31D-E891-4C62-A011-7277910191A6}">
      <text>
        <t>[Threaded comment]
Your version of Excel allows you to read this threaded comment; however, any edits to it will get removed if the file is opened in a newer version of Excel. Learn more: https://go.microsoft.com/fwlink/?linkid=870924
Comment:
    Annual booked April 29</t>
      </text>
    </comment>
    <comment ref="N230" authorId="277" shapeId="0" xr:uid="{8EA66606-6C25-470D-A5D8-98EDE94AD8D4}">
      <text>
        <t>[Threaded comment]
Your version of Excel allows you to read this threaded comment; however, any edits to it will get removed if the file is opened in a newer version of Excel. Learn more: https://go.microsoft.com/fwlink/?linkid=870924
Comment:
    Annual booked April 19</t>
      </text>
    </comment>
    <comment ref="K231" authorId="278" shapeId="0" xr:uid="{265BF7B8-5162-4E52-B501-9AA97B451E4D}">
      <text>
        <t>[Threaded comment]
Your version of Excel allows you to read this threaded comment; however, any edits to it will get removed if the file is opened in a newer version of Excel. Learn more: https://go.microsoft.com/fwlink/?linkid=870924
Comment:
    Do not charge for this service. Need to request keys</t>
      </text>
    </comment>
    <comment ref="U231" authorId="279" shapeId="0" xr:uid="{F9FDDE8A-379C-4165-B1AF-1CE7B8B1C3C3}">
      <text>
        <t>[Threaded comment]
Your version of Excel allows you to read this threaded comment; however, any edits to it will get removed if the file is opened in a newer version of Excel. Learn more: https://go.microsoft.com/fwlink/?linkid=870924
Comment:
    Annual booked Nov 19</t>
      </text>
    </comment>
    <comment ref="Q232" authorId="280" shapeId="0" xr:uid="{F189E79F-A6DE-46F4-99B4-2EF994A1659D}">
      <text>
        <t>[Threaded comment]
Your version of Excel allows you to read this threaded comment; however, any edits to it will get removed if the file is opened in a newer version of Excel. Learn more: https://go.microsoft.com/fwlink/?linkid=870924
Comment:
    Annual booked July 18</t>
      </text>
    </comment>
    <comment ref="M233" authorId="281" shapeId="0" xr:uid="{70499365-602F-4361-BF60-0EEC59748D9B}">
      <text>
        <t>[Threaded comment]
Your version of Excel allows you to read this threaded comment; however, any edits to it will get removed if the file is opened in a newer version of Excel. Learn more: https://go.microsoft.com/fwlink/?linkid=870924
Comment:
    Annual booked March 19</t>
      </text>
    </comment>
    <comment ref="U234" authorId="282" shapeId="0" xr:uid="{F3CCD12C-2D6D-42EF-99A1-54FCE6A8F861}">
      <text>
        <t>[Threaded comment]
Your version of Excel allows you to read this threaded comment; however, any edits to it will get removed if the file is opened in a newer version of Excel. Learn more: https://go.microsoft.com/fwlink/?linkid=870924
Comment:
    Annual booked Nov 14</t>
      </text>
    </comment>
    <comment ref="Q236" authorId="283" shapeId="0" xr:uid="{C70D69CB-BEA7-4766-9393-7AEEC21EFBCA}">
      <text>
        <t>[Threaded comment]
Your version of Excel allows you to read this threaded comment; however, any edits to it will get removed if the file is opened in a newer version of Excel. Learn more: https://go.microsoft.com/fwlink/?linkid=870924
Comment:
    Annual booked July 18</t>
      </text>
    </comment>
    <comment ref="R237" authorId="284" shapeId="0" xr:uid="{97EACC78-BAD8-47F8-8832-2FAFA2C77683}">
      <text>
        <t>[Threaded comment]
Your version of Excel allows you to read this threaded comment; however, any edits to it will get removed if the file is opened in a newer version of Excel. Learn more: https://go.microsoft.com/fwlink/?linkid=870924
Comment:
    Annual booked Aug 22-23</t>
      </text>
    </comment>
    <comment ref="T237" authorId="285" shapeId="0" xr:uid="{8E001F40-398C-4468-B3A8-D5C3132137C6}">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L240" authorId="286" shapeId="0" xr:uid="{4F4F78AF-3730-42A6-865F-2F1F29477485}">
      <text>
        <t>[Threaded comment]
Your version of Excel allows you to read this threaded comment; however, any edits to it will get removed if the file is opened in a newer version of Excel. Learn more: https://go.microsoft.com/fwlink/?linkid=870924
Comment:
    Booked Feb 5</t>
      </text>
    </comment>
    <comment ref="P240" authorId="287" shapeId="0" xr:uid="{7F75943A-765D-4704-9A70-69ECA4D7A470}">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O243" authorId="288" shapeId="0" xr:uid="{FB3E3DDB-64FF-4363-A632-65959126DD99}">
      <text>
        <t>[Threaded comment]
Your version of Excel allows you to read this threaded comment; however, any edits to it will get removed if the file is opened in a newer version of Excel. Learn more: https://go.microsoft.com/fwlink/?linkid=870924
Comment:
    Annual booked May 28</t>
      </text>
    </comment>
    <comment ref="M244" authorId="289" shapeId="0" xr:uid="{11433BD0-641B-48DD-A98A-74C8F35CA82E}">
      <text>
        <t>[Threaded comment]
Your version of Excel allows you to read this threaded comment; however, any edits to it will get removed if the file is opened in a newer version of Excel. Learn more: https://go.microsoft.com/fwlink/?linkid=870924
Comment:
    Annual done March 4</t>
      </text>
    </comment>
    <comment ref="R245" authorId="290" shapeId="0" xr:uid="{3397FB61-3F2B-48D5-89B0-32F93FC0F87B}">
      <text>
        <t>[Threaded comment]
Your version of Excel allows you to read this threaded comment; however, any edits to it will get removed if the file is opened in a newer version of Excel. Learn more: https://go.microsoft.com/fwlink/?linkid=870924
Comment:
    Annual booked Aug 19</t>
      </text>
    </comment>
    <comment ref="M246" authorId="291" shapeId="0" xr:uid="{E808E5A6-D3FC-4F9C-AEB7-2314A3344932}">
      <text>
        <t>[Threaded comment]
Your version of Excel allows you to read this threaded comment; however, any edits to it will get removed if the file is opened in a newer version of Excel. Learn more: https://go.microsoft.com/fwlink/?linkid=870924
Comment:
    Annual 
booked March 19</t>
      </text>
    </comment>
    <comment ref="N247" authorId="292" shapeId="0" xr:uid="{E2EA21A3-0C86-46A3-9673-B171D59910C7}">
      <text>
        <t>[Threaded comment]
Your version of Excel allows you to read this threaded comment; however, any edits to it will get removed if the file is opened in a newer version of Excel. Learn more: https://go.microsoft.com/fwlink/?linkid=870924
Comment:
    Key mix-up on our end. Missed in April</t>
      </text>
    </comment>
    <comment ref="Q247" authorId="293" shapeId="0" xr:uid="{014B5758-1FD6-415D-9305-5730BCFFF44A}">
      <text>
        <t>[Threaded comment]
Your version of Excel allows you to read this threaded comment; however, any edits to it will get removed if the file is opened in a newer version of Excel. Learn more: https://go.microsoft.com/fwlink/?linkid=870924
Comment:
    Key was signed out on test day</t>
      </text>
    </comment>
    <comment ref="Q248" authorId="294" shapeId="0" xr:uid="{616B60B2-7389-40E6-9A02-A8DDD91F4DD5}">
      <text>
        <t>[Threaded comment]
Your version of Excel allows you to read this threaded comment; however, any edits to it will get removed if the file is opened in a newer version of Excel. Learn more: https://go.microsoft.com/fwlink/?linkid=870924
Comment:
    Annual booked July 8</t>
      </text>
    </comment>
    <comment ref="O249" authorId="295" shapeId="0" xr:uid="{8A06B48B-A38E-4F1F-8CE0-1F63428B8476}">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K251" authorId="296" shapeId="0" xr:uid="{E0BCA5FD-9BF3-497D-9242-239161E0FB2F}">
      <text>
        <t>[Threaded comment]
Your version of Excel allows you to read this threaded comment; however, any edits to it will get removed if the file is opened in a newer version of Excel. Learn more: https://go.microsoft.com/fwlink/?linkid=870924
Comment:
    Annual done Jan 2nd</t>
      </text>
    </comment>
    <comment ref="U251" authorId="297" shapeId="0" xr:uid="{D263DA2D-247D-4466-BDB2-EB9A297B4B5E}">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P252" authorId="298" shapeId="0" xr:uid="{08488B51-C6E5-43C3-991D-85B278275792}">
      <text>
        <t>[Threaded comment]
Your version of Excel allows you to read this threaded comment; however, any edits to it will get removed if the file is opened in a newer version of Excel. Learn more: https://go.microsoft.com/fwlink/?linkid=870924
Comment:
    No Access (Need Key)</t>
      </text>
    </comment>
    <comment ref="Q252" authorId="299" shapeId="0" xr:uid="{B9CA3EA9-BD0B-48B8-BD3D-D04267FCE865}">
      <text>
        <t>[Threaded comment]
Your version of Excel allows you to read this threaded comment; however, any edits to it will get removed if the file is opened in a newer version of Excel. Learn more: https://go.microsoft.com/fwlink/?linkid=870924
Comment:
    Performed fire phone test. Site hasn't given us the updated electrical room key</t>
      </text>
    </comment>
    <comment ref="T252" authorId="300" shapeId="0" xr:uid="{4CEEA538-96BB-4D7B-AF5F-5D44970AA657}">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O253" authorId="301" shapeId="0" xr:uid="{F052071C-15B8-4A91-A8FF-C8A1C34D0134}">
      <text>
        <t>[Threaded comment]
Your version of Excel allows you to read this threaded comment; however, any edits to it will get removed if the file is opened in a newer version of Excel. Learn more: https://go.microsoft.com/fwlink/?linkid=870924
Comment:
    Annual booked May 24</t>
      </text>
    </comment>
    <comment ref="Q253" authorId="302" shapeId="0" xr:uid="{B3B9D645-A450-4569-AC7F-97E27A575C78}">
      <text>
        <t>[Threaded comment]
Your version of Excel allows you to read this threaded comment; however, any edits to it will get removed if the file is opened in a newer version of Excel. Learn more: https://go.microsoft.com/fwlink/?linkid=870924
Comment:
    Key was on another route by accident. All good now. Do not charge for this service</t>
      </text>
    </comment>
    <comment ref="R253" authorId="303" shapeId="0" xr:uid="{3D6CD10E-BD37-4B68-BCEA-114F55D22E1C}">
      <text>
        <t>[Threaded comment]
Your version of Excel allows you to read this threaded comment; however, any edits to it will get removed if the file is opened in a newer version of Excel. Learn more: https://go.microsoft.com/fwlink/?linkid=870924
Comment:
    MBT missed. Site needed to be tested in the morning, but was on the route for afternoon arrival</t>
      </text>
    </comment>
    <comment ref="K254" authorId="304" shapeId="0" xr:uid="{225DBB3D-6234-4613-B5C4-25FD68B7839D}">
      <text>
        <t>[Threaded comment]
Your version of Excel allows you to read this threaded comment; however, any edits to it will get removed if the file is opened in a newer version of Excel. Learn more: https://go.microsoft.com/fwlink/?linkid=870924
Comment:
    Booked Jan 22-25</t>
      </text>
    </comment>
    <comment ref="S254" authorId="305" shapeId="0" xr:uid="{300DF6CB-2B14-44D6-A52F-9B181E4661F9}">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254" authorId="306" shapeId="0" xr:uid="{62A88635-C598-48F8-A3DF-5A4AE968229C}">
      <text>
        <t>[Threaded comment]
Your version of Excel allows you to read this threaded comment; however, any edits to it will get removed if the file is opened in a newer version of Excel. Learn more: https://go.microsoft.com/fwlink/?linkid=870924
Comment:
    SKIP IN OCT - SITE FILMING A COMMERCIAL TODAY</t>
      </text>
    </comment>
    <comment ref="Q255" authorId="307" shapeId="0" xr:uid="{0D55D502-A32A-4111-B5AC-D2E6043714C5}">
      <text>
        <t>[Threaded comment]
Your version of Excel allows you to read this threaded comment; however, any edits to it will get removed if the file is opened in a newer version of Excel. Learn more: https://go.microsoft.com/fwlink/?linkid=870924
Comment:
    Annual booked July 11</t>
      </text>
    </comment>
    <comment ref="L256" authorId="308" shapeId="0" xr:uid="{F1C20D96-5967-4CDD-84E8-900939AA3364}">
      <text>
        <t>[Threaded comment]
Your version of Excel allows you to read this threaded comment; however, any edits to it will get removed if the file is opened in a newer version of Excel. Learn more: https://go.microsoft.com/fwlink/?linkid=870924
Comment:
    Annual done Jan 31st. No MBT in feb</t>
      </text>
    </comment>
    <comment ref="Q257" authorId="309" shapeId="0" xr:uid="{D344CC17-8F7F-4146-91C8-F767B4954879}">
      <text>
        <t>[Threaded comment]
Your version of Excel allows you to read this threaded comment; however, any edits to it will get removed if the file is opened in a newer version of Excel. Learn more: https://go.microsoft.com/fwlink/?linkid=870924
Comment:
    Annual booked July 5</t>
      </text>
    </comment>
    <comment ref="U257" authorId="310" shapeId="0" xr:uid="{EC44EFCB-72BB-46CE-8423-F60A35124984}">
      <text>
        <t>[Threaded comment]
Your version of Excel allows you to read this threaded comment; however, any edits to it will get removed if the file is opened in a newer version of Excel. Learn more: https://go.microsoft.com/fwlink/?linkid=870924
Comment:
    No access</t>
      </text>
    </comment>
    <comment ref="N258" authorId="311" shapeId="0" xr:uid="{60B53173-906A-42B1-A700-B2689C4A2BC1}">
      <text>
        <t>[Threaded comment]
Your version of Excel allows you to read this threaded comment; however, any edits to it will get removed if the file is opened in a newer version of Excel. Learn more: https://go.microsoft.com/fwlink/?linkid=870924
Comment:
    Annual booked April 29</t>
      </text>
    </comment>
    <comment ref="L259" authorId="312" shapeId="0" xr:uid="{30A464FC-5FDF-482F-889B-02899B9BAD90}">
      <text>
        <t>[Threaded comment]
Your version of Excel allows you to read this threaded comment; however, any edits to it will get removed if the file is opened in a newer version of Excel. Learn more: https://go.microsoft.com/fwlink/?linkid=870924
Comment:
    Annual done Jan 31st. No MBT in feb</t>
      </text>
    </comment>
    <comment ref="M260" authorId="313" shapeId="0" xr:uid="{024954DD-7D63-4170-9448-7EF78A259572}">
      <text>
        <t>[Threaded comment]
Your version of Excel allows you to read this threaded comment; however, any edits to it will get removed if the file is opened in a newer version of Excel. Learn more: https://go.microsoft.com/fwlink/?linkid=870924
Comment:
    Annual booked March 26</t>
      </text>
    </comment>
    <comment ref="P260" authorId="314" shapeId="0" xr:uid="{9931B0F6-0A8A-4CDD-8916-E0751FBC190E}">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U261" authorId="315" shapeId="0" xr:uid="{2916E3B4-68D1-408B-B419-5F07E25753E5}">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P262" authorId="316" shapeId="0" xr:uid="{44A38D21-07F4-4736-8B0F-8370C78B87BE}">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U262" authorId="317" shapeId="0" xr:uid="{FE90267A-9975-4280-AEB1-847ABDB3C437}">
      <text>
        <t>[Threaded comment]
Your version of Excel allows you to read this threaded comment; however, any edits to it will get removed if the file is opened in a newer version of Excel. Learn more: https://go.microsoft.com/fwlink/?linkid=870924
Comment:
    Annual booked Nov 22</t>
      </text>
    </comment>
    <comment ref="L263" authorId="318" shapeId="0" xr:uid="{8D0C90AC-AEB7-4418-83CA-4A6E9D65D88D}">
      <text>
        <t>[Threaded comment]
Your version of Excel allows you to read this threaded comment; however, any edits to it will get removed if the file is opened in a newer version of Excel. Learn more: https://go.microsoft.com/fwlink/?linkid=870924
Comment:
    Booked Feb5</t>
      </text>
    </comment>
    <comment ref="P263" authorId="319" shapeId="0" xr:uid="{5AF0D44A-107E-45CD-BBAE-5995019A4F6E}">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S264" authorId="320" shapeId="0" xr:uid="{4A0DC338-1FD7-4AE3-B6F7-F56259381072}">
      <text>
        <t>[Threaded comment]
Your version of Excel allows you to read this threaded comment; however, any edits to it will get removed if the file is opened in a newer version of Excel. Learn more: https://go.microsoft.com/fwlink/?linkid=870924
Comment:
    Annual booked Sept 27</t>
      </text>
    </comment>
    <comment ref="L265" authorId="321" shapeId="0" xr:uid="{A166569A-77C7-49D3-908C-27F245F80E3E}">
      <text>
        <t>[Threaded comment]
Your version of Excel allows you to read this threaded comment; however, any edits to it will get removed if the file is opened in a newer version of Excel. Learn more: https://go.microsoft.com/fwlink/?linkid=870924
Comment:
    Booked Feb 15</t>
      </text>
    </comment>
    <comment ref="T266" authorId="322" shapeId="0" xr:uid="{464F4FE2-80F3-4194-8E99-A0A68234FD11}">
      <text>
        <t>[Threaded comment]
Your version of Excel allows you to read this threaded comment; however, any edits to it will get removed if the file is opened in a newer version of Excel. Learn more: https://go.microsoft.com/fwlink/?linkid=870924
Comment:
    Annual booked Oct 25</t>
      </text>
    </comment>
    <comment ref="U266" authorId="323" shapeId="0" xr:uid="{1A5E298A-AB7F-43C3-8E14-9BABC3D363F6}">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267" authorId="324" shapeId="0" xr:uid="{85B80202-5776-4BA2-AA7D-2526D8AB3480}">
      <text>
        <t xml:space="preserve">[Threaded comment]
Your version of Excel allows you to read this threaded comment; however, any edits to it will get removed if the file is opened in a newer version of Excel. Learn more: https://go.microsoft.com/fwlink/?linkid=870924
Comment:
    Annual booked March 19
</t>
      </text>
    </comment>
    <comment ref="U268" authorId="325" shapeId="0" xr:uid="{E9DE64A4-098D-4389-978D-DE69FE2A2907}">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269" authorId="326" shapeId="0" xr:uid="{E44C07EA-F9BF-4ED9-A237-CC73DCE602AD}">
      <text>
        <t>[Threaded comment]
Your version of Excel allows you to read this threaded comment; however, any edits to it will get removed if the file is opened in a newer version of Excel. Learn more: https://go.microsoft.com/fwlink/?linkid=870924
Comment:
    ON HOLD - FIRE ALARM PANEL TO BE REPLACED</t>
      </text>
    </comment>
    <comment ref="P270" authorId="327" shapeId="0" xr:uid="{7840E7E6-9809-447E-A8D6-F8599ACC2C12}">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Q270" authorId="328" shapeId="0" xr:uid="{7383EA53-FCB9-4683-AA24-3F644FCAD257}">
      <text>
        <t>[Threaded comment]
Your version of Excel allows you to read this threaded comment; however, any edits to it will get removed if the file is opened in a newer version of Excel. Learn more: https://go.microsoft.com/fwlink/?linkid=870924
Comment:
    Key not on ring for test date</t>
      </text>
    </comment>
    <comment ref="R270" authorId="329" shapeId="0" xr:uid="{F0A5DB5A-1AFF-40C9-8825-EF1056283B76}">
      <text>
        <t>[Threaded comment]
Your version of Excel allows you to read this threaded comment; however, any edits to it will get removed if the file is opened in a newer version of Excel. Learn more: https://go.microsoft.com/fwlink/?linkid=870924
Comment:
    Annual booked Aug 15</t>
      </text>
    </comment>
    <comment ref="Q271" authorId="330" shapeId="0" xr:uid="{5AB4A709-5B7B-4C46-B078-9BCF69B20D1E}">
      <text>
        <t>[Threaded comment]
Your version of Excel allows you to read this threaded comment; however, any edits to it will get removed if the file is opened in a newer version of Excel. Learn more: https://go.microsoft.com/fwlink/?linkid=870924
Comment:
    Annual booked July 11</t>
      </text>
    </comment>
    <comment ref="U272" authorId="331" shapeId="0" xr:uid="{BE02D193-3CEF-4BF1-BA0E-78A8027ACD0A}">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273" authorId="332" shapeId="0" xr:uid="{BDB0D068-5D1A-4DC0-BFE3-4EC8359BA890}">
      <text>
        <t>[Threaded comment]
Your version of Excel allows you to read this threaded comment; however, any edits to it will get removed if the file is opened in a newer version of Excel. Learn more: https://go.microsoft.com/fwlink/?linkid=870924
Comment:
    Annual booked July 22-25</t>
      </text>
    </comment>
    <comment ref="U273" authorId="333" shapeId="0" xr:uid="{D9637B99-6EAA-4C8F-9E95-302B2BD4224F}">
      <text>
        <t>[Threaded comment]
Your version of Excel allows you to read this threaded comment; however, any edits to it will get removed if the file is opened in a newer version of Excel. Learn more: https://go.microsoft.com/fwlink/?linkid=870924
Comment:
    Route cancelled due to lack of techs 
Reply:
    PM requested a rescheduled MBT -set up for Nov 26</t>
      </text>
    </comment>
    <comment ref="A274" authorId="334" shapeId="0" xr:uid="{419F6D88-2F0F-4880-9616-3B124DBF95B1}">
      <text>
        <t>[Threaded comment]
Your version of Excel allows you to read this threaded comment; however, any edits to it will get removed if the file is opened in a newer version of Excel. Learn more: https://go.microsoft.com/fwlink/?linkid=870924
Comment:
    updated address (includes Root Cellar</t>
      </text>
    </comment>
    <comment ref="M274" authorId="335" shapeId="0" xr:uid="{E2A31027-61B7-4202-BEB0-ED3EC68C8042}">
      <text>
        <t>[Threaded comment]
Your version of Excel allows you to read this threaded comment; however, any edits to it will get removed if the file is opened in a newer version of Excel. Learn more: https://go.microsoft.com/fwlink/?linkid=870924
Comment:
    Annual booked March 18</t>
      </text>
    </comment>
    <comment ref="N274" authorId="336" shapeId="0" xr:uid="{607C3C5A-D5DA-4A2C-A950-3DFB4E7D216A}">
      <text>
        <t>[Threaded comment]
Your version of Excel allows you to read this threaded comment; however, any edits to it will get removed if the file is opened in a newer version of Excel. Learn more: https://go.microsoft.com/fwlink/?linkid=870924
Comment:
    Key issue. Not on ring. DF to investigate</t>
      </text>
    </comment>
    <comment ref="Q274" authorId="337" shapeId="0" xr:uid="{CDCA1634-EB89-4D19-A25F-E1ED3F6ADFD4}">
      <text>
        <t>[Threaded comment]
Your version of Excel allows you to read this threaded comment; however, any edits to it will get removed if the file is opened in a newer version of Excel. Learn more: https://go.microsoft.com/fwlink/?linkid=870924
Comment:
    Key issue - No access July</t>
      </text>
    </comment>
    <comment ref="O275" authorId="338" shapeId="0" xr:uid="{3A57C317-3210-4AA2-BAB5-50B9A28FDB76}">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S275" authorId="339" shapeId="0" xr:uid="{B93D463C-0574-441E-A974-AC5A75740F35}">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276" authorId="340" shapeId="0" xr:uid="{B891D685-05CA-400E-8AED-D4A4F5F9B1F2}">
      <text>
        <t>[Threaded comment]
Your version of Excel allows you to read this threaded comment; however, any edits to it will get removed if the file is opened in a newer version of Excel. Learn more: https://go.microsoft.com/fwlink/?linkid=870924
Comment:
    Annual booked July 19</t>
      </text>
    </comment>
    <comment ref="P277" authorId="341" shapeId="0" xr:uid="{EB132000-508F-41ED-899C-7CDE7DB572B0}">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Q277" authorId="342" shapeId="0" xr:uid="{6ED0154D-E3C5-42E1-9662-C267A2261A7E}">
      <text>
        <t>[Threaded comment]
Your version of Excel allows you to read this threaded comment; however, any edits to it will get removed if the file is opened in a newer version of Excel. Learn more: https://go.microsoft.com/fwlink/?linkid=870924
Comment:
    Annual booked July 8</t>
      </text>
    </comment>
    <comment ref="M278" authorId="343" shapeId="0" xr:uid="{CAEE53DB-8C6E-4632-BC02-932C3B77541A}">
      <text>
        <t>[Threaded comment]
Your version of Excel allows you to read this threaded comment; however, any edits to it will get removed if the file is opened in a newer version of Excel. Learn more: https://go.microsoft.com/fwlink/?linkid=870924
Comment:
    Booked March 15</t>
      </text>
    </comment>
    <comment ref="P278" authorId="344" shapeId="0" xr:uid="{CE9E38D5-60AC-4B0F-80A0-0881B1CBF924}">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S279" authorId="345" shapeId="0" xr:uid="{EA25BE7E-F561-4FD0-95EB-C80CCA40F8D8}">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279" authorId="346" shapeId="0" xr:uid="{E9C6D533-E9AB-481B-810E-4C84C6C3A795}">
      <text>
        <t>[Threaded comment]
Your version of Excel allows you to read this threaded comment; however, any edits to it will get removed if the file is opened in a newer version of Excel. Learn more: https://go.microsoft.com/fwlink/?linkid=870924
Comment:
    Annual  booked Nov 22</t>
      </text>
    </comment>
    <comment ref="M281" authorId="347" shapeId="0" xr:uid="{C737C3AC-2223-4B46-B91B-74AEC3100DD5}">
      <text>
        <t>[Threaded comment]
Your version of Excel allows you to read this threaded comment; however, any edits to it will get removed if the file is opened in a newer version of Excel. Learn more: https://go.microsoft.com/fwlink/?linkid=870924
Comment:
    Booked March 14</t>
      </text>
    </comment>
    <comment ref="P281" authorId="348" shapeId="0" xr:uid="{B787C2FB-26ED-40DE-A6EE-28E63FDE5552}">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L282" authorId="349" shapeId="0" xr:uid="{46789729-FBF7-466D-87E5-6711650750A3}">
      <text>
        <t>[Threaded comment]
Your version of Excel allows you to read this threaded comment; however, any edits to it will get removed if the file is opened in a newer version of Excel. Learn more: https://go.microsoft.com/fwlink/?linkid=870924
Comment:
    (AR): Missed due to electrical room lock change.</t>
      </text>
    </comment>
    <comment ref="M282" authorId="350" shapeId="0" xr:uid="{E6DA65EA-6310-4684-9C4D-F032D8EA7AE2}">
      <text>
        <t>[Threaded comment]
Your version of Excel allows you to read this threaded comment; however, any edits to it will get removed if the file is opened in a newer version of Excel. Learn more: https://go.microsoft.com/fwlink/?linkid=870924
Comment:
    Key changed - on-site key pickup was required after missed MBT. Please charge</t>
      </text>
    </comment>
    <comment ref="N282" authorId="351" shapeId="0" xr:uid="{BFF82D78-E660-4CE2-BFF5-EDBD6681B2F6}">
      <text>
        <t>[Threaded comment]
Your version of Excel allows you to read this threaded comment; however, any edits to it will get removed if the file is opened in a newer version of Excel. Learn more: https://go.microsoft.com/fwlink/?linkid=870924
Comment:
    Annual booked April 8</t>
      </text>
    </comment>
    <comment ref="Q283" authorId="352" shapeId="0" xr:uid="{173DE23D-5C29-49B9-A446-B9D10D6DD0C4}">
      <text>
        <t>[Threaded comment]
Your version of Excel allows you to read this threaded comment; however, any edits to it will get removed if the file is opened in a newer version of Excel. Learn more: https://go.microsoft.com/fwlink/?linkid=870924
Comment:
    Annual booked July 8</t>
      </text>
    </comment>
    <comment ref="P285" authorId="353" shapeId="0" xr:uid="{112012E1-1E9A-4976-A40A-2803C391F06B}">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T285" authorId="354" shapeId="0" xr:uid="{C3459D84-343A-4209-9052-73226DF35E49}">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P286" authorId="355" shapeId="0" xr:uid="{B026BEFD-8372-4720-9442-CE7524658C48}">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T286" authorId="356" shapeId="0" xr:uid="{D39DF7F3-BA57-406E-A64D-5546FBBF812E}">
      <text>
        <t>[Threaded comment]
Your version of Excel allows you to read this threaded comment; however, any edits to it will get removed if the file is opened in a newer version of Excel. Learn more: https://go.microsoft.com/fwlink/?linkid=870924
Comment:
    Annual booked Oct 4</t>
      </text>
    </comment>
    <comment ref="T287" authorId="357" shapeId="0" xr:uid="{58ADED04-BD9D-4FAF-B560-8529FF6CFF6F}">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P288" authorId="358" shapeId="0" xr:uid="{3C30DE46-3480-4B1C-B25F-6A27BF18E98C}">
      <text>
        <t>[Threaded comment]
Your version of Excel allows you to read this threaded comment; however, any edits to it will get removed if the file is opened in a newer version of Excel. Learn more: https://go.microsoft.com/fwlink/?linkid=870924
Comment:
    Annual booked June 20</t>
      </text>
    </comment>
    <comment ref="T288" authorId="359" shapeId="0" xr:uid="{F4910FE9-5BDD-4DD6-9BB7-8DB4F9D1D3BB}">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289" authorId="360" shapeId="0" xr:uid="{64AC717E-1A50-4579-B829-3B419261AE4A}">
      <text>
        <t>[Threaded comment]
Your version of Excel allows you to read this threaded comment; however, any edits to it will get removed if the file is opened in a newer version of Excel. Learn more: https://go.microsoft.com/fwlink/?linkid=870924
Comment:
    Annual booked Oct 16</t>
      </text>
    </comment>
    <comment ref="T290" authorId="361" shapeId="0" xr:uid="{118BB663-9700-4D2A-8001-410AD2ECDCE9}">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291" authorId="362" shapeId="0" xr:uid="{A3DE9C04-EF9A-45EF-925F-A414DF72FF7F}">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P291" authorId="363" shapeId="0" xr:uid="{F0E7CA08-399A-42A5-8741-039459F0DF29}">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T291" authorId="364" shapeId="0" xr:uid="{A42E04E5-5A31-4110-AAB5-7D3AE1AF670F}">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292" authorId="365" shapeId="0" xr:uid="{4F3D7057-7D54-4F22-A59B-745992680492}">
      <text>
        <t>[Threaded comment]
Your version of Excel allows you to read this threaded comment; however, any edits to it will get removed if the file is opened in a newer version of Excel. Learn more: https://go.microsoft.com/fwlink/?linkid=870924
Comment:
    Annual booked November 13</t>
      </text>
    </comment>
    <comment ref="P293" authorId="366" shapeId="0" xr:uid="{6292A8E7-ADD6-4D2F-BD87-8F5C14752F3C}">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P294" authorId="367" shapeId="0" xr:uid="{07362EB6-8475-44D4-9011-F7E9ECBFFD9B}">
      <text>
        <t>[Threaded comment]
Your version of Excel allows you to read this threaded comment; however, any edits to it will get removed if the file is opened in a newer version of Excel. Learn more: https://go.microsoft.com/fwlink/?linkid=870924
Comment:
    Annual booked June 10</t>
      </text>
    </comment>
    <comment ref="U294" authorId="368" shapeId="0" xr:uid="{CFABCE8F-B0D9-42FA-8545-DB00C35645DF}">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295" authorId="369" shapeId="0" xr:uid="{CBAD6579-424F-42A0-A365-31843B26F371}">
      <text>
        <t>[Threaded comment]
Your version of Excel allows you to read this threaded comment; however, any edits to it will get removed if the file is opened in a newer version of Excel. Learn more: https://go.microsoft.com/fwlink/?linkid=870924
Comment:
    Booked March 11</t>
      </text>
    </comment>
    <comment ref="P295" authorId="370" shapeId="0" xr:uid="{2A67B366-6F32-43DB-B3BF-72B0FDB34B97}">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T295" authorId="371" shapeId="0" xr:uid="{80F12020-DA37-4996-B256-D52BEF1FDF92}">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296" authorId="372" shapeId="0" xr:uid="{1245D0B4-4A28-4837-B3E2-9BF1355C2CA2}">
      <text>
        <t xml:space="preserve">[Threaded comment]
Your version of Excel allows you to read this threaded comment; however, any edits to it will get removed if the file is opened in a newer version of Excel. Learn more: https://go.microsoft.com/fwlink/?linkid=870924
Comment:
    Annual booked in October
</t>
      </text>
    </comment>
    <comment ref="N297" authorId="373" shapeId="0" xr:uid="{000511D9-4B97-47B9-987C-B4AD32EC9C33}">
      <text>
        <t>[Threaded comment]
Your version of Excel allows you to read this threaded comment; however, any edits to it will get removed if the file is opened in a newer version of Excel. Learn more: https://go.microsoft.com/fwlink/?linkid=870924
Comment:
    Annual booked April 17</t>
      </text>
    </comment>
    <comment ref="P298" authorId="374" shapeId="0" xr:uid="{97E830EB-DB83-4E5C-862F-7D6326AD24C3}">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T298" authorId="375" shapeId="0" xr:uid="{D8F4B4F7-CB9B-4B67-A9CE-8476A43BA6CA}">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N299" authorId="376" shapeId="0" xr:uid="{5C291D76-AA55-42D3-8EC5-7789F6543683}">
      <text>
        <t>[Threaded comment]
Your version of Excel allows you to read this threaded comment; however, any edits to it will get removed if the file is opened in a newer version of Excel. Learn more: https://go.microsoft.com/fwlink/?linkid=870924
Comment:
    Annual booked April 22</t>
      </text>
    </comment>
    <comment ref="T300" authorId="377" shapeId="0" xr:uid="{F89F43F3-2C77-41C0-B12D-46A59418D56E}">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P302" authorId="378" shapeId="0" xr:uid="{FA3D4E1D-2C07-4CAD-9F91-D3F45EDC2DD3}">
      <text>
        <t>[Threaded comment]
Your version of Excel allows you to read this threaded comment; however, any edits to it will get removed if the file is opened in a newer version of Excel. Learn more: https://go.microsoft.com/fwlink/?linkid=870924
Comment:
    Annual booked June 10</t>
      </text>
    </comment>
    <comment ref="T302" authorId="379" shapeId="0" xr:uid="{94F2E578-F08A-4288-BAB0-12A070679EFC}">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B303" authorId="168" shapeId="0" xr:uid="{53554B49-55B4-426A-AADE-DE215B7DB459}">
      <text>
        <r>
          <rPr>
            <b/>
            <sz val="9"/>
            <color indexed="81"/>
            <rFont val="Tahoma"/>
            <family val="2"/>
          </rPr>
          <t>Samantha D'Amour:</t>
        </r>
        <r>
          <rPr>
            <sz val="9"/>
            <color indexed="81"/>
            <rFont val="Tahoma"/>
            <family val="2"/>
          </rPr>
          <t xml:space="preserve">
was Brown Bros.</t>
        </r>
      </text>
    </comment>
    <comment ref="P304" authorId="380" shapeId="0" xr:uid="{FFD03C36-71B4-410F-9A07-D17CDEC85BF6}">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U304" authorId="381" shapeId="0" xr:uid="{1F37DF32-13E5-4EFE-93AB-D8536ADDBC22}">
      <text>
        <t>[Threaded comment]
Your version of Excel allows you to read this threaded comment; however, any edits to it will get removed if the file is opened in a newer version of Excel. Learn more: https://go.microsoft.com/fwlink/?linkid=870924
Comment:
    Annual booked Nov 15</t>
      </text>
    </comment>
    <comment ref="S305" authorId="382" shapeId="0" xr:uid="{536C9BD5-2B55-4DE7-8456-0CD5E7AE8706}">
      <text>
        <t>[Threaded comment]
Your version of Excel allows you to read this threaded comment; however, any edits to it will get removed if the file is opened in a newer version of Excel. Learn more: https://go.microsoft.com/fwlink/?linkid=870924
Comment:
    Annual booked Sept 20</t>
      </text>
    </comment>
    <comment ref="K306" authorId="383" shapeId="0" xr:uid="{19AC52A9-783E-422D-8F99-ED62598019A3}">
      <text>
        <t>[Threaded comment]
Your version of Excel allows you to read this threaded comment; however, any edits to it will get removed if the file is opened in a newer version of Excel. Learn more: https://go.microsoft.com/fwlink/?linkid=870924
Comment:
    Invoiced as requested. PO issued for January only</t>
      </text>
    </comment>
    <comment ref="L306" authorId="384" shapeId="0" xr:uid="{8A289F1C-AC0E-4F14-BE34-510AD0BE2E09}">
      <text>
        <t xml:space="preserve">[Threaded comment]
Your version of Excel allows you to read this threaded comment; however, any edits to it will get removed if the file is opened in a newer version of Excel. Learn more: https://go.microsoft.com/fwlink/?linkid=870924
Comment:
    Invoiced February
</t>
      </text>
    </comment>
    <comment ref="M306" authorId="385" shapeId="0" xr:uid="{8692C9AA-EFCF-4C0E-9D12-3B3E3A278684}">
      <text>
        <t>[Threaded comment]
Your version of Excel allows you to read this threaded comment; however, any edits to it will get removed if the file is opened in a newer version of Excel. Learn more: https://go.microsoft.com/fwlink/?linkid=870924
Comment:
    Invoiced March</t>
      </text>
    </comment>
    <comment ref="Q306" authorId="386" shapeId="0" xr:uid="{3BDB38E1-7BFF-474A-A347-B019890BE2F3}">
      <text>
        <t>[Threaded comment]
Your version of Excel allows you to read this threaded comment; however, any edits to it will get removed if the file is opened in a newer version of Excel. Learn more: https://go.microsoft.com/fwlink/?linkid=870924
Comment:
    Annual booked July 15-17</t>
      </text>
    </comment>
    <comment ref="Q307" authorId="387" shapeId="0" xr:uid="{8579BE84-B594-4A23-AA6C-C97E7D2C2144}">
      <text>
        <t>[Threaded comment]
Your version of Excel allows you to read this threaded comment; however, any edits to it will get removed if the file is opened in a newer version of Excel. Learn more: https://go.microsoft.com/fwlink/?linkid=870924
Comment:
    Annual booked July 19</t>
      </text>
    </comment>
    <comment ref="Q308" authorId="388" shapeId="0" xr:uid="{633091A4-5CD2-4EEF-AD95-77C649AFF0E7}">
      <text>
        <t>[Threaded comment]
Your version of Excel allows you to read this threaded comment; however, any edits to it will get removed if the file is opened in a newer version of Excel. Learn more: https://go.microsoft.com/fwlink/?linkid=870924
Comment:
    Annual booked July 18-19</t>
      </text>
    </comment>
    <comment ref="S309" authorId="389" shapeId="0" xr:uid="{5F515DB8-3A72-4281-8232-9AE3A83ED820}">
      <text>
        <t>[Threaded comment]
Your version of Excel allows you to read this threaded comment; however, any edits to it will get removed if the file is opened in a newer version of Excel. Learn more: https://go.microsoft.com/fwlink/?linkid=870924
Comment:
    Annual booked Sept 25</t>
      </text>
    </comment>
    <comment ref="S310" authorId="390" shapeId="0" xr:uid="{D69562A1-E7BC-4C7C-B6CF-889D05047812}">
      <text>
        <t>[Threaded comment]
Your version of Excel allows you to read this threaded comment; however, any edits to it will get removed if the file is opened in a newer version of Excel. Learn more: https://go.microsoft.com/fwlink/?linkid=870924
Comment:
    Annual booked Sept 25</t>
      </text>
    </comment>
    <comment ref="Q311" authorId="391" shapeId="0" xr:uid="{4ABD4859-E36C-471A-A265-2DECB1729B4F}">
      <text>
        <t>[Threaded comment]
Your version of Excel allows you to read this threaded comment; however, any edits to it will get removed if the file is opened in a newer version of Excel. Learn more: https://go.microsoft.com/fwlink/?linkid=870924
Comment:
    Annual booked July 24-25</t>
      </text>
    </comment>
    <comment ref="T314" authorId="392" shapeId="0" xr:uid="{F9427959-D8D7-482E-BACF-6A3F2EF53C73}">
      <text>
        <t>[Threaded comment]
Your version of Excel allows you to read this threaded comment; however, any edits to it will get removed if the file is opened in a newer version of Excel. Learn more: https://go.microsoft.com/fwlink/?linkid=870924
Comment:
    Annual booked Oct 1</t>
      </text>
    </comment>
    <comment ref="M315" authorId="393" shapeId="0" xr:uid="{90C36B9A-F61F-4808-B936-537B1AC13BFD}">
      <text>
        <t>[Threaded comment]
Your version of Excel allows you to read this threaded comment; however, any edits to it will get removed if the file is opened in a newer version of Excel. Learn more: https://go.microsoft.com/fwlink/?linkid=870924
Comment:
    Booked March 21</t>
      </text>
    </comment>
    <comment ref="P316" authorId="394" shapeId="0" xr:uid="{47785977-385A-4C4A-8FB8-0E7B5FBEB6E3}">
      <text>
        <t>[Threaded comment]
Your version of Excel allows you to read this threaded comment; however, any edits to it will get removed if the file is opened in a newer version of Excel. Learn more: https://go.microsoft.com/fwlink/?linkid=870924
Comment:
    Annual booked June 13</t>
      </text>
    </comment>
    <comment ref="T320" authorId="395" shapeId="0" xr:uid="{68F8174B-87BF-4BDD-BA12-EAEB099928F0}">
      <text>
        <t>[Threaded comment]
Your version of Excel allows you to read this threaded comment; however, any edits to it will get removed if the file is opened in a newer version of Excel. Learn more: https://go.microsoft.com/fwlink/?linkid=870924
Comment:
    Not tested. Annual booked October 11 was reescheduled</t>
      </text>
    </comment>
    <comment ref="U320" authorId="396" shapeId="0" xr:uid="{B6C87D13-58BC-495A-818D-07BBA5AE895B}">
      <text>
        <t>[Threaded comment]
Your version of Excel allows you to read this threaded comment; however, any edits to it will get removed if the file is opened in a newer version of Excel. Learn more: https://go.microsoft.com/fwlink/?linkid=870924
Comment:
    Annual booked November 15</t>
      </text>
    </comment>
    <comment ref="S322" authorId="397" shapeId="0" xr:uid="{1299CB1B-E582-43CA-8999-F806973E03B5}">
      <text>
        <t>[Threaded comment]
Your version of Excel allows you to read this threaded comment; however, any edits to it will get removed if the file is opened in a newer version of Excel. Learn more: https://go.microsoft.com/fwlink/?linkid=870924
Comment:
    Annual booked Sept 12</t>
      </text>
    </comment>
    <comment ref="T323" authorId="398" shapeId="0" xr:uid="{715B4D69-EC2C-4ED2-84FD-AEAC6479A119}">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S324" authorId="399" shapeId="0" xr:uid="{2A1F3170-B642-459E-8584-DF789C78CA32}">
      <text>
        <t>[Threaded comment]
Your version of Excel allows you to read this threaded comment; however, any edits to it will get removed if the file is opened in a newer version of Excel. Learn more: https://go.microsoft.com/fwlink/?linkid=870924
Comment:
    Annual booked Sept 12</t>
      </text>
    </comment>
    <comment ref="N325" authorId="400" shapeId="0" xr:uid="{8174FD7B-9CD9-43A7-93DB-505472BCF1C6}">
      <text>
        <t>[Threaded comment]
Your version of Excel allows you to read this threaded comment; however, any edits to it will get removed if the file is opened in a newer version of Excel. Learn more: https://go.microsoft.com/fwlink/?linkid=870924
Comment:
    Annual booked April 23</t>
      </text>
    </comment>
    <comment ref="L326" authorId="401" shapeId="0" xr:uid="{1104D990-B35D-4947-9A59-371A1E75B0C4}">
      <text>
        <t>[Threaded comment]
Your version of Excel allows you to read this threaded comment; however, any edits to it will get removed if the file is opened in a newer version of Excel. Learn more: https://go.microsoft.com/fwlink/?linkid=870924
Comment:
    Booked Feb 15</t>
      </text>
    </comment>
    <comment ref="T326" authorId="402" shapeId="0" xr:uid="{65A8A7F9-86C5-45C8-A4EE-AA8393FA97BA}">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327" authorId="403" shapeId="0" xr:uid="{D4FA40A0-71A2-49D4-9640-01C79744C880}">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328" authorId="404" shapeId="0" xr:uid="{90F7E357-12E8-407A-BCA4-323FDD8682DC}">
      <text>
        <t>[Threaded comment]
Your version of Excel allows you to read this threaded comment; however, any edits to it will get removed if the file is opened in a newer version of Excel. Learn more: https://go.microsoft.com/fwlink/?linkid=870924
Comment:
    Annual booked July 2.</t>
      </text>
    </comment>
    <comment ref="T328" authorId="405" shapeId="0" xr:uid="{BFDD5871-0CA0-48FC-8FA4-A6773A697304}">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329" authorId="406" shapeId="0" xr:uid="{67C741EB-A94F-4F13-A3F8-701FA7156004}">
      <text>
        <t>[Threaded comment]
Your version of Excel allows you to read this threaded comment; however, any edits to it will get removed if the file is opened in a newer version of Excel. Learn more: https://go.microsoft.com/fwlink/?linkid=870924
Comment:
    Booked March 13</t>
      </text>
    </comment>
    <comment ref="R330" authorId="407" shapeId="0" xr:uid="{0742510E-E61F-4FCA-9AB6-0D8F96464E2A}">
      <text>
        <t>[Threaded comment]
Your version of Excel allows you to read this threaded comment; however, any edits to it will get removed if the file is opened in a newer version of Excel. Learn more: https://go.microsoft.com/fwlink/?linkid=870924
Comment:
    Annual booked Aug 8</t>
      </text>
    </comment>
    <comment ref="T331" authorId="408" shapeId="0" xr:uid="{6D2D9602-6F14-4F94-8BC7-FA466CE9ECCB}">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331" authorId="409" shapeId="0" xr:uid="{1B03A199-E8F2-41A4-9AE3-8A330FD6E152}">
      <text>
        <t>[Threaded comment]
Your version of Excel allows you to read this threaded comment; however, any edits to it will get removed if the file is opened in a newer version of Excel. Learn more: https://go.microsoft.com/fwlink/?linkid=870924
Comment:
    No access</t>
      </text>
    </comment>
    <comment ref="R332" authorId="410" shapeId="0" xr:uid="{AD01FD51-6E2B-497C-84FF-3935686A31D0}">
      <text>
        <t>[Threaded comment]
Your version of Excel allows you to read this threaded comment; however, any edits to it will get removed if the file is opened in a newer version of Excel. Learn more: https://go.microsoft.com/fwlink/?linkid=870924
Comment:
    Annual booked Aug 14-15</t>
      </text>
    </comment>
    <comment ref="R334" authorId="411" shapeId="0" xr:uid="{DF8F4031-E035-4996-BB25-DDE6620235F7}">
      <text>
        <t>[Threaded comment]
Your version of Excel allows you to read this threaded comment; however, any edits to it will get removed if the file is opened in a newer version of Excel. Learn more: https://go.microsoft.com/fwlink/?linkid=870924
Comment:
    Ran out of time on MBT route</t>
      </text>
    </comment>
    <comment ref="U334" authorId="412" shapeId="0" xr:uid="{53FD0D1D-E133-4B0B-9560-8BBF76272CE7}">
      <text>
        <t>[Threaded comment]
Your version of Excel allows you to read this threaded comment; however, any edits to it will get removed if the file is opened in a newer version of Excel. Learn more: https://go.microsoft.com/fwlink/?linkid=870924
Comment:
    Annual booked Nov 14</t>
      </text>
    </comment>
    <comment ref="R335" authorId="413" shapeId="0" xr:uid="{6AEB8543-BA25-4B66-A3AF-34F9A818F83B}">
      <text>
        <t>[Threaded comment]
Your version of Excel allows you to read this threaded comment; however, any edits to it will get removed if the file is opened in a newer version of Excel. Learn more: https://go.microsoft.com/fwlink/?linkid=870924
Comment:
    Ran out of time on MBT route</t>
      </text>
    </comment>
    <comment ref="U335" authorId="414" shapeId="0" xr:uid="{451567A2-E8DD-4110-B993-DA679BB61DA0}">
      <text>
        <t>[Threaded comment]
Your version of Excel allows you to read this threaded comment; however, any edits to it will get removed if the file is opened in a newer version of Excel. Learn more: https://go.microsoft.com/fwlink/?linkid=870924
Comment:
    Annual booked Nov 14</t>
      </text>
    </comment>
    <comment ref="L336" authorId="415" shapeId="0" xr:uid="{2BE6F7B8-601E-404A-9BFE-9DC8B069C110}">
      <text>
        <t>[Threaded comment]
Your version of Excel allows you to read this threaded comment; however, any edits to it will get removed if the file is opened in a newer version of Excel. Learn more: https://go.microsoft.com/fwlink/?linkid=870924
Comment:
    No access Fab 2024--Per JWB: Door code not working, need to get door key and/or code</t>
      </text>
    </comment>
    <comment ref="N336" authorId="416" shapeId="0" xr:uid="{BE62E23D-ED62-49C3-AA01-466ED89E0932}">
      <text>
        <t>[Threaded comment]
Your version of Excel allows you to read this threaded comment; however, any edits to it will get removed if the file is opened in a newer version of Excel. Learn more: https://go.microsoft.com/fwlink/?linkid=870924
Comment:
    No access/contact with manager</t>
      </text>
    </comment>
    <comment ref="R336" authorId="417" shapeId="0" xr:uid="{9C1A76FB-AB60-42AA-87B5-1F6A600BADE9}">
      <text>
        <t>[Threaded comment]
Your version of Excel allows you to read this threaded comment; however, any edits to it will get removed if the file is opened in a newer version of Excel. Learn more: https://go.microsoft.com/fwlink/?linkid=870924
Comment:
    Annual booked Aug 21</t>
      </text>
    </comment>
    <comment ref="T336" authorId="418" shapeId="0" xr:uid="{993FC82D-33D1-4180-B851-FBBCE05269F5}">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R337" authorId="419" shapeId="0" xr:uid="{AC4403A9-CAE5-4AAD-85A7-3A3B6E4786EE}">
      <text>
        <t>[Threaded comment]
Your version of Excel allows you to read this threaded comment; however, any edits to it will get removed if the file is opened in a newer version of Excel. Learn more: https://go.microsoft.com/fwlink/?linkid=870924
Comment:
    Annual booked Aug 21</t>
      </text>
    </comment>
    <comment ref="T337" authorId="420" shapeId="0" xr:uid="{95A3ECD1-CE59-4D39-996E-236AFA320C4E}">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O338" authorId="421" shapeId="0" xr:uid="{59CFC8A9-FC82-47F8-9A07-ED896B9F003C}">
      <text>
        <t>[Threaded comment]
Your version of Excel allows you to read this threaded comment; however, any edits to it will get removed if the file is opened in a newer version of Excel. Learn more: https://go.microsoft.com/fwlink/?linkid=870924
Comment:
    Annual booked May 23-24</t>
      </text>
    </comment>
    <comment ref="U340" authorId="422" shapeId="0" xr:uid="{53FD6C2C-0A4A-49AC-8602-22441304E576}">
      <text>
        <t>[Threaded comment]
Your version of Excel allows you to read this threaded comment; however, any edits to it will get removed if the file is opened in a newer version of Excel. Learn more: https://go.microsoft.com/fwlink/?linkid=870924
Comment:
    No access</t>
      </text>
    </comment>
    <comment ref="T341" authorId="423" shapeId="0" xr:uid="{53395117-49D7-4B05-AF95-D7213157A0C1}">
      <text>
        <t>[Threaded comment]
Your version of Excel allows you to read this threaded comment; however, any edits to it will get removed if the file is opened in a newer version of Excel. Learn more: https://go.microsoft.com/fwlink/?linkid=870924
Comment:
    Annual booked Oct 10</t>
      </text>
    </comment>
    <comment ref="R343" authorId="424" shapeId="0" xr:uid="{93240ACF-D6E3-44D3-9A05-A3CBFAA7433C}">
      <text>
        <t>[Threaded comment]
Your version of Excel allows you to read this threaded comment; however, any edits to it will get removed if the file is opened in a newer version of Excel. Learn more: https://go.microsoft.com/fwlink/?linkid=870924
Comment:
    Annual tent booked Aug 29&amp;30</t>
      </text>
    </comment>
    <comment ref="R344" authorId="425" shapeId="0" xr:uid="{D60E0C41-1AC5-4270-88E2-E5614173BB3A}">
      <text>
        <t>[Threaded comment]
Your version of Excel allows you to read this threaded comment; however, any edits to it will get removed if the file is opened in a newer version of Excel. Learn more: https://go.microsoft.com/fwlink/?linkid=870924
Comment:
    Annual tent booked Aug 29&amp;30</t>
      </text>
    </comment>
    <comment ref="R345" authorId="426" shapeId="0" xr:uid="{69FA350F-9B65-4041-8868-E41418BB019E}">
      <text>
        <t>[Threaded comment]
Your version of Excel allows you to read this threaded comment; however, any edits to it will get removed if the file is opened in a newer version of Excel. Learn more: https://go.microsoft.com/fwlink/?linkid=870924
Comment:
    Annual tent booked Aug 29&amp;30</t>
      </text>
    </comment>
    <comment ref="R346" authorId="427" shapeId="0" xr:uid="{EB37D892-6770-44FD-8066-15E58933180B}">
      <text>
        <t>[Threaded comment]
Your version of Excel allows you to read this threaded comment; however, any edits to it will get removed if the file is opened in a newer version of Excel. Learn more: https://go.microsoft.com/fwlink/?linkid=870924
Comment:
    Annual tent booked Aug 29&amp;30</t>
      </text>
    </comment>
    <comment ref="S347" authorId="428" shapeId="0" xr:uid="{44277450-249F-4DA3-BD2F-BA39EAE7C3C5}">
      <text>
        <t>[Threaded comment]
Your version of Excel allows you to read this threaded comment; however, any edits to it will get removed if the file is opened in a newer version of Excel. Learn more: https://go.microsoft.com/fwlink/?linkid=870924
Comment:
    Annual booked September 12</t>
      </text>
    </comment>
    <comment ref="R350" authorId="429" shapeId="0" xr:uid="{1D147CEB-C33E-49FF-9A77-041A76DF18C1}">
      <text>
        <t>[Threaded comment]
Your version of Excel allows you to read this threaded comment; however, any edits to it will get removed if the file is opened in a newer version of Excel. Learn more: https://go.microsoft.com/fwlink/?linkid=870924
Comment:
    Four Seasons to inspect until september</t>
      </text>
    </comment>
    <comment ref="T350" authorId="430" shapeId="0" xr:uid="{CC8C0C37-9287-40BB-86D4-1E5A55810AAD}">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U352" authorId="431" shapeId="0" xr:uid="{D179D0C3-0F49-49D9-AF31-DCC98E716267}">
      <text>
        <t xml:space="preserve">[Threaded comment]
Your version of Excel allows you to read this threaded comment; however, any edits to it will get removed if the file is opened in a newer version of Excel. Learn more: https://go.microsoft.com/fwlink/?linkid=870924
Comment:
    Cancelled. Another company performing this work.
</t>
      </text>
    </comment>
    <comment ref="P353" authorId="432" shapeId="0" xr:uid="{2C5A5840-81ED-4A21-A9BD-4CCD7F688672}">
      <text>
        <t>[Threaded comment]
Your version of Excel allows you to read this threaded comment; however, any edits to it will get removed if the file is opened in a newer version of Excel. Learn more: https://go.microsoft.com/fwlink/?linkid=870924
Comment:
    Annual booked on June 25-26
Reply:
    Rescheduled per request of Sharon</t>
      </text>
    </comment>
    <comment ref="Q354" authorId="433" shapeId="0" xr:uid="{97764D79-20EB-46A5-8E3E-8D10C13E0A3B}">
      <text>
        <t xml:space="preserve">[Threaded comment]
Your version of Excel allows you to read this threaded comment; however, any edits to it will get removed if the file is opened in a newer version of Excel. Learn more: https://go.microsoft.com/fwlink/?linkid=870924
Comment:
    Annual booked July 12
</t>
      </text>
    </comment>
    <comment ref="R355" authorId="434" shapeId="0" xr:uid="{C2CFF621-B405-4772-8FE1-126C9DBD5A7F}">
      <text>
        <t>[Threaded comment]
Your version of Excel allows you to read this threaded comment; however, any edits to it will get removed if the file is opened in a newer version of Excel. Learn more: https://go.microsoft.com/fwlink/?linkid=870924
Comment:
    Annual booked August 27</t>
      </text>
    </comment>
    <comment ref="O356" authorId="435" shapeId="0" xr:uid="{1B4EBF97-2C9F-4C04-B456-867F67262937}">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L357" authorId="436" shapeId="0" xr:uid="{ACC901B3-D952-45A0-8A59-AE3F31175CD8}">
      <text>
        <t>[Threaded comment]
Your version of Excel allows you to read this threaded comment; however, any edits to it will get removed if the file is opened in a newer version of Excel. Learn more: https://go.microsoft.com/fwlink/?linkid=870924
Comment:
    Not completed - Site key not brought on route. Do not charge</t>
      </text>
    </comment>
    <comment ref="T358" authorId="437" shapeId="0" xr:uid="{EF5BE6B1-3959-4EDC-9E1F-9F3123EF7997}">
      <text>
        <t>[Threaded comment]
Your version of Excel allows you to read this threaded comment; however, any edits to it will get removed if the file is opened in a newer version of Excel. Learn more: https://go.microsoft.com/fwlink/?linkid=870924
Comment:
    Annual booked Oct 17-18</t>
      </text>
    </comment>
    <comment ref="N366" authorId="438" shapeId="0" xr:uid="{05D5D2F6-04E5-4159-9C43-DEBD561DB696}">
      <text>
        <t>[Threaded comment]
Your version of Excel allows you to read this threaded comment; however, any edits to it will get removed if the file is opened in a newer version of Excel. Learn more: https://go.microsoft.com/fwlink/?linkid=870924
Comment:
    Missed in April. Techs ran out of time</t>
      </text>
    </comment>
    <comment ref="Q366" authorId="439" shapeId="0" xr:uid="{355A0FFB-9366-46DF-9369-72BCA656B113}">
      <text>
        <t>[Threaded comment]
Your version of Excel allows you to read this threaded comment; however, any edits to it will get removed if the file is opened in a newer version of Excel. Learn more: https://go.microsoft.com/fwlink/?linkid=870924
Comment:
    Annual booked July 9</t>
      </text>
    </comment>
    <comment ref="S366" authorId="440" shapeId="0" xr:uid="{47F50F5C-EDB2-44E3-8B1C-3977B5D18A91}">
      <text>
        <t>[Threaded comment]
Your version of Excel allows you to read this threaded comment; however, any edits to it will get removed if the file is opened in a newer version of Excel. Learn more: https://go.microsoft.com/fwlink/?linkid=870924
Comment:
    No Access</t>
      </text>
    </comment>
    <comment ref="T366" authorId="441" shapeId="0" xr:uid="{17A8D991-A345-4291-AE48-C0DAFD9A4A3D}">
      <text>
        <t>[Threaded comment]
Your version of Excel allows you to read this threaded comment; however, any edits to it will get removed if the file is opened in a newer version of Excel. Learn more: https://go.microsoft.com/fwlink/?linkid=870924
Comment:
    No Access</t>
      </text>
    </comment>
    <comment ref="K367" authorId="442" shapeId="0" xr:uid="{94F21AFE-8FEC-4304-9224-1F110D63C79A}">
      <text>
        <t>[Threaded comment]
Your version of Excel allows you to read this threaded comment; however, any edits to it will get removed if the file is opened in a newer version of Excel. Learn more: https://go.microsoft.com/fwlink/?linkid=870924
Comment:
    Site approved quote in Feb</t>
      </text>
    </comment>
    <comment ref="M367" authorId="443" shapeId="0" xr:uid="{183B6420-580C-4B0E-BD30-A0B663268372}">
      <text>
        <t>[Threaded comment]
Your version of Excel allows you to read this threaded comment; however, any edits to it will get removed if the file is opened in a newer version of Excel. Learn more: https://go.microsoft.com/fwlink/?linkid=870924
Comment:
    No Access March 2024, no keys</t>
      </text>
    </comment>
    <comment ref="N367" authorId="444" shapeId="0" xr:uid="{9C7AD160-577B-4C6A-86A0-44BD449F564B}">
      <text>
        <t>[Threaded comment]
Your version of Excel allows you to read this threaded comment; however, any edits to it will get removed if the file is opened in a newer version of Excel. Learn more: https://go.microsoft.com/fwlink/?linkid=870924
Comment:
    No Access March 2024, no keys</t>
      </text>
    </comment>
    <comment ref="O367" authorId="445" shapeId="0" xr:uid="{F3BB4E54-FCBF-4A5F-83DF-4B7D0F534745}">
      <text>
        <t>[Threaded comment]
Your version of Excel allows you to read this threaded comment; however, any edits to it will get removed if the file is opened in a newer version of Excel. Learn more: https://go.microsoft.com/fwlink/?linkid=870924
Comment:
    No Access March 2024, no keys</t>
      </text>
    </comment>
    <comment ref="Q367" authorId="446" shapeId="0" xr:uid="{ACC060C9-B81C-45BE-90A8-26232775D1D6}">
      <text>
        <t>[Threaded comment]
Your version of Excel allows you to read this threaded comment; however, any edits to it will get removed if the file is opened in a newer version of Excel. Learn more: https://go.microsoft.com/fwlink/?linkid=870924
Comment:
    Annual booked July 3</t>
      </text>
    </comment>
    <comment ref="P368" authorId="447" shapeId="0" xr:uid="{33DD5956-01EF-49E7-839A-873FC398D8A3}">
      <text>
        <t>[Threaded comment]
Your version of Excel allows you to read this threaded comment; however, any edits to it will get removed if the file is opened in a newer version of Excel. Learn more: https://go.microsoft.com/fwlink/?linkid=870924
Comment:
    Annual booked June 17</t>
      </text>
    </comment>
    <comment ref="P370" authorId="448" shapeId="0" xr:uid="{99F16FC7-D6A4-442F-BBA3-A0C1AECE3F53}">
      <text>
        <t>[Threaded comment]
Your version of Excel allows you to read this threaded comment; however, any edits to it will get removed if the file is opened in a newer version of Excel. Learn more: https://go.microsoft.com/fwlink/?linkid=870924
Comment:
    Annual booked June 17</t>
      </text>
    </comment>
    <comment ref="B371" authorId="16" shapeId="0" xr:uid="{E5D8FD1C-5D19-4F52-809A-6C2315AFC30F}">
      <text>
        <r>
          <rPr>
            <b/>
            <sz val="9"/>
            <color indexed="81"/>
            <rFont val="Tahoma"/>
            <family val="2"/>
          </rPr>
          <t xml:space="preserve">Vogt, Carina:
</t>
        </r>
        <r>
          <rPr>
            <sz val="9"/>
            <color indexed="81"/>
            <rFont val="Tahoma"/>
            <family val="2"/>
          </rPr>
          <t xml:space="preserve">Was: Firm Management
</t>
        </r>
      </text>
    </comment>
    <comment ref="N371" authorId="449" shapeId="0" xr:uid="{F5C09DFE-9562-49D1-9EAD-49F6AA64DA74}">
      <text>
        <t>[Threaded comment]
Your version of Excel allows you to read this threaded comment; however, any edits to it will get removed if the file is opened in a newer version of Excel. Learn more: https://go.microsoft.com/fwlink/?linkid=870924
Comment:
    Key didn't work at the electrical room</t>
      </text>
    </comment>
    <comment ref="S372" authorId="450" shapeId="0" xr:uid="{51D35F7C-5C18-43FF-BCA7-61C59326CAB1}">
      <text>
        <t>[Threaded comment]
Your version of Excel allows you to read this threaded comment; however, any edits to it will get removed if the file is opened in a newer version of Excel. Learn more: https://go.microsoft.com/fwlink/?linkid=870924
Comment:
    Annual booked Sept 12</t>
      </text>
    </comment>
    <comment ref="N373" authorId="451" shapeId="0" xr:uid="{991666ED-BC52-4C16-A4BC-F39FC808F3C7}">
      <text>
        <t>[Threaded comment]
Your version of Excel allows you to read this threaded comment; however, any edits to it will get removed if the file is opened in a newer version of Excel. Learn more: https://go.microsoft.com/fwlink/?linkid=870924
Comment:
    Missed in April. Techs ran out of time</t>
      </text>
    </comment>
    <comment ref="T374" authorId="452" shapeId="0" xr:uid="{023A4D65-582D-41B8-B431-BEB48C1EECDE}">
      <text>
        <t>[Threaded comment]
Your version of Excel allows you to read this threaded comment; however, any edits to it will get removed if the file is opened in a newer version of Excel. Learn more: https://go.microsoft.com/fwlink/?linkid=870924
Comment:
    Annual booked Oct 7</t>
      </text>
    </comment>
    <comment ref="T375" authorId="453" shapeId="0" xr:uid="{E8532B09-8BC9-41F9-8BAC-7173C9832E26}">
      <text>
        <t>[Threaded comment]
Your version of Excel allows you to read this threaded comment; however, any edits to it will get removed if the file is opened in a newer version of Excel. Learn more: https://go.microsoft.com/fwlink/?linkid=870924
Comment:
    No Access</t>
      </text>
    </comment>
    <comment ref="Q376" authorId="454" shapeId="0" xr:uid="{E86733F5-CE09-4C13-B285-C130B542087D}">
      <text>
        <t>[Threaded comment]
Your version of Excel allows you to read this threaded comment; however, any edits to it will get removed if the file is opened in a newer version of Excel. Learn more: https://go.microsoft.com/fwlink/?linkid=870924
Comment:
    Annual booked July 24</t>
      </text>
    </comment>
    <comment ref="S377" authorId="455" shapeId="0" xr:uid="{193464F5-62E9-4F13-999E-14D78E4DF94E}">
      <text>
        <t>[Threaded comment]
Your version of Excel allows you to read this threaded comment; however, any edits to it will get removed if the file is opened in a newer version of Excel. Learn more: https://go.microsoft.com/fwlink/?linkid=870924
Comment:
    Annual booked Sept 12</t>
      </text>
    </comment>
    <comment ref="N378" authorId="456" shapeId="0" xr:uid="{7D835CAB-CDC0-4F2C-B0C6-127BC6019D65}">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Q379" authorId="457" shapeId="0" xr:uid="{F9422368-E7DA-4914-9D2B-99869095AC6C}">
      <text>
        <t>[Threaded comment]
Your version of Excel allows you to read this threaded comment; however, any edits to it will get removed if the file is opened in a newer version of Excel. Learn more: https://go.microsoft.com/fwlink/?linkid=870924
Comment:
    Annual booked July 18-19</t>
      </text>
    </comment>
    <comment ref="U380" authorId="458" shapeId="0" xr:uid="{63A4F8B1-6F00-4F10-B6A3-D5178381FF99}">
      <text>
        <t>[Threaded comment]
Your version of Excel allows you to read this threaded comment; however, any edits to it will get removed if the file is opened in a newer version of Excel. Learn more: https://go.microsoft.com/fwlink/?linkid=870924
Comment:
    Annual booked Nov 15</t>
      </text>
    </comment>
    <comment ref="N381" authorId="459" shapeId="0" xr:uid="{4251097C-77ED-4F00-A585-0B50BA941AA2}">
      <text>
        <t>[Threaded comment]
Your version of Excel allows you to read this threaded comment; however, any edits to it will get removed if the file is opened in a newer version of Excel. Learn more: https://go.microsoft.com/fwlink/?linkid=870924
Comment:
    Annual booked April 12</t>
      </text>
    </comment>
    <comment ref="N382" authorId="460" shapeId="0" xr:uid="{A9EA9A63-B30C-4EB9-B26A-835BA269C455}">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N383" authorId="461" shapeId="0" xr:uid="{E88F3523-8898-4540-89BE-54E3F7B7FD57}">
      <text>
        <t>[Threaded comment]
Your version of Excel allows you to read this threaded comment; however, any edits to it will get removed if the file is opened in a newer version of Excel. Learn more: https://go.microsoft.com/fwlink/?linkid=870924
Comment:
    Annual booked April 12</t>
      </text>
    </comment>
    <comment ref="U384" authorId="462" shapeId="0" xr:uid="{EA603E82-13BA-453B-995F-CB38CE344A3E}">
      <text>
        <t>[Threaded comment]
Your version of Excel allows you to read this threaded comment; however, any edits to it will get removed if the file is opened in a newer version of Excel. Learn more: https://go.microsoft.com/fwlink/?linkid=870924
Comment:
    ANNUAL BOOKED NOV 19  / 20 / 21</t>
      </text>
    </comment>
    <comment ref="U385" authorId="463" shapeId="0" xr:uid="{5383B4EE-4893-4938-BE9F-43AAE6FD3B79}">
      <text>
        <t>[Threaded comment]
Your version of Excel allows you to read this threaded comment; however, any edits to it will get removed if the file is opened in a newer version of Excel. Learn more: https://go.microsoft.com/fwlink/?linkid=870924
Comment:
    ANNUAL BOOKED NOV 19  / 20 / 21</t>
      </text>
    </comment>
    <comment ref="U386" authorId="464" shapeId="0" xr:uid="{82AE90BA-432D-444B-9635-67D475EDF2C0}">
      <text>
        <t>[Threaded comment]
Your version of Excel allows you to read this threaded comment; however, any edits to it will get removed if the file is opened in a newer version of Excel. Learn more: https://go.microsoft.com/fwlink/?linkid=870924
Comment:
    ANNUAL BOOKED NOV 19  / 20 / 21</t>
      </text>
    </comment>
    <comment ref="U387" authorId="465" shapeId="0" xr:uid="{CD5E4C07-1E63-4023-A0D4-863EB7C9FDB4}">
      <text>
        <t>[Threaded comment]
Your version of Excel allows you to read this threaded comment; however, any edits to it will get removed if the file is opened in a newer version of Excel. Learn more: https://go.microsoft.com/fwlink/?linkid=870924
Comment:
    ANNUAL BOOKED NOV 19  / 20 / 21</t>
      </text>
    </comment>
    <comment ref="U388" authorId="466" shapeId="0" xr:uid="{A3EBF2AD-D93B-4D16-A220-8FD272EF5239}">
      <text>
        <t>[Threaded comment]
Your version of Excel allows you to read this threaded comment; however, any edits to it will get removed if the file is opened in a newer version of Excel. Learn more: https://go.microsoft.com/fwlink/?linkid=870924
Comment:
    ANNUAL BOOKED NOV 19  / 20 / 21</t>
      </text>
    </comment>
    <comment ref="L389" authorId="467" shapeId="0" xr:uid="{C7003E60-280F-4609-8232-970D57488786}">
      <text>
        <t>[Threaded comment]
Your version of Excel allows you to read this threaded comment; however, any edits to it will get removed if the file is opened in a newer version of Excel. Learn more: https://go.microsoft.com/fwlink/?linkid=870924
Comment:
    Booked Feb 26</t>
      </text>
    </comment>
    <comment ref="U389" authorId="468" shapeId="0" xr:uid="{EED25596-8815-41B2-B54C-130AC2AC58B2}">
      <text>
        <t>[Threaded comment]
Your version of Excel allows you to read this threaded comment; however, any edits to it will get removed if the file is opened in a newer version of Excel. Learn more: https://go.microsoft.com/fwlink/?linkid=870924
Comment:
    No Access</t>
      </text>
    </comment>
    <comment ref="K390" authorId="469" shapeId="0" xr:uid="{08D1743B-8A9D-4B13-B795-054DD7EEBD18}">
      <text>
        <t>[Threaded comment]
Your version of Excel allows you to read this threaded comment; however, any edits to it will get removed if the file is opened in a newer version of Excel. Learn more: https://go.microsoft.com/fwlink/?linkid=870924
Comment:
    Tested separately on a service call/consultation job for January. Full start-up in Feb/24</t>
      </text>
    </comment>
    <comment ref="S390" authorId="470" shapeId="0" xr:uid="{01295C4F-4F77-4B1C-A719-7647E442C8F0}">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390" authorId="471" shapeId="0" xr:uid="{F5B92666-D6A0-4FFA-97F2-1D223FD78B9C}">
      <text>
        <t>[Threaded comment]
Your version of Excel allows you to read this threaded comment; however, any edits to it will get removed if the file is opened in a newer version of Excel. Learn more: https://go.microsoft.com/fwlink/?linkid=870924
Comment:
    Annual booked Nov 26-28</t>
      </text>
    </comment>
    <comment ref="S391" authorId="472" shapeId="0" xr:uid="{BC83E085-E4A7-456F-BA56-533D34DBDEDD}">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391" authorId="473" shapeId="0" xr:uid="{BD5B3CB6-537D-4511-B32C-3B6F625F8930}">
      <text>
        <t>[Threaded comment]
Your version of Excel allows you to read this threaded comment; however, any edits to it will get removed if the file is opened in a newer version of Excel. Learn more: https://go.microsoft.com/fwlink/?linkid=870924
Comment:
    Annual booked Nov 26-28</t>
      </text>
    </comment>
    <comment ref="S392" authorId="474" shapeId="0" xr:uid="{B7D6E910-F905-470A-A368-3C9A5D0990C1}">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392" authorId="475" shapeId="0" xr:uid="{F2015F02-1727-4937-8F04-2A1998A8E760}">
      <text>
        <t>[Threaded comment]
Your version of Excel allows you to read this threaded comment; however, any edits to it will get removed if the file is opened in a newer version of Excel. Learn more: https://go.microsoft.com/fwlink/?linkid=870924
Comment:
    Annual booked Nov 26-28</t>
      </text>
    </comment>
    <comment ref="S393" authorId="476" shapeId="0" xr:uid="{B17B8CA5-8800-42F2-B87A-F1BF98B50223}">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393" authorId="477" shapeId="0" xr:uid="{48BE4D5D-FE3D-43B3-A968-F39550F24FBC}">
      <text>
        <t>[Threaded comment]
Your version of Excel allows you to read this threaded comment; however, any edits to it will get removed if the file is opened in a newer version of Excel. Learn more: https://go.microsoft.com/fwlink/?linkid=870924
Comment:
    Annual booked Nov 26-28</t>
      </text>
    </comment>
    <comment ref="S394" authorId="478" shapeId="0" xr:uid="{151E8445-FFD1-467F-B25F-84FE08701062}">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394" authorId="479" shapeId="0" xr:uid="{52C60649-F15A-43EA-A0D2-4DBD583F2462}">
      <text>
        <t>[Threaded comment]
Your version of Excel allows you to read this threaded comment; however, any edits to it will get removed if the file is opened in a newer version of Excel. Learn more: https://go.microsoft.com/fwlink/?linkid=870924
Comment:
    Annual booked Nov 26-28</t>
      </text>
    </comment>
    <comment ref="N395" authorId="480" shapeId="0" xr:uid="{D78ED69A-C006-4DF4-B1C1-5605372C8ECE}">
      <text>
        <t>[Threaded comment]
Your version of Excel allows you to read this threaded comment; however, any edits to it will get removed if the file is opened in a newer version of Excel. Learn more: https://go.microsoft.com/fwlink/?linkid=870924
Comment:
    On-hold - construction on-site</t>
      </text>
    </comment>
    <comment ref="O395" authorId="481" shapeId="0" xr:uid="{435A84DE-25D7-423D-B574-E1CB1F1B39BE}">
      <text>
        <t>[Threaded comment]
Your version of Excel allows you to read this threaded comment; however, any edits to it will get removed if the file is opened in a newer version of Excel. Learn more: https://go.microsoft.com/fwlink/?linkid=870924
Comment:
    On-hold - construction on-site</t>
      </text>
    </comment>
    <comment ref="P395" authorId="482" shapeId="0" xr:uid="{8F056E74-CB9A-4EE6-9170-F2FDBF34D2B2}">
      <text>
        <t>[Threaded comment]
Your version of Excel allows you to read this threaded comment; however, any edits to it will get removed if the file is opened in a newer version of Excel. Learn more: https://go.microsoft.com/fwlink/?linkid=870924
Comment:
    On-hold - construction on-site</t>
      </text>
    </comment>
    <comment ref="Q395" authorId="483" shapeId="0" xr:uid="{CAA69498-4649-4BFD-93F3-62C0A19EC77D}">
      <text>
        <t>[Threaded comment]
Your version of Excel allows you to read this threaded comment; however, any edits to it will get removed if the file is opened in a newer version of Excel. Learn more: https://go.microsoft.com/fwlink/?linkid=870924
Comment:
    On-hold - construction on-site
Reply:
    Annual booked July 4</t>
      </text>
    </comment>
    <comment ref="U395" authorId="484" shapeId="0" xr:uid="{F461F159-B8A2-4E94-9A51-B1466C5F82D3}">
      <text>
        <t>[Threaded comment]
Your version of Excel allows you to read this threaded comment; however, any edits to it will get removed if the file is opened in a newer version of Excel. Learn more: https://go.microsoft.com/fwlink/?linkid=870924
Comment:
    On-hold - construction on-site</t>
      </text>
    </comment>
    <comment ref="K396" authorId="485" shapeId="0" xr:uid="{7F31D893-D90E-4E1B-AE70-73A63EF19768}">
      <text>
        <t>[Threaded comment]
Your version of Excel allows you to read this threaded comment; however, any edits to it will get removed if the file is opened in a newer version of Excel. Learn more: https://go.microsoft.com/fwlink/?linkid=870924
Comment:
    Booked Jan 4</t>
      </text>
    </comment>
    <comment ref="L397" authorId="486" shapeId="0" xr:uid="{B40A0C22-841E-42D8-81D6-20F1E8AE4325}">
      <text>
        <t>[Threaded comment]
Your version of Excel allows you to read this threaded comment; however, any edits to it will get removed if the file is opened in a newer version of Excel. Learn more: https://go.microsoft.com/fwlink/?linkid=870924
Comment:
    Tent Booked Feb 21
Reply:
    MBT done Feb 2024</t>
      </text>
    </comment>
    <comment ref="O397" authorId="487" shapeId="0" xr:uid="{32A2EA13-B4EA-43BD-A90A-902D69BA8227}">
      <text>
        <t>[Threaded comment]
Your version of Excel allows you to read this threaded comment; however, any edits to it will get removed if the file is opened in a newer version of Excel. Learn more: https://go.microsoft.com/fwlink/?linkid=870924
Comment:
    Annual booked May 10</t>
      </text>
    </comment>
    <comment ref="T397" authorId="488" shapeId="0" xr:uid="{A40AF308-CFB3-45F9-B959-12FE9F0FD819}">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O398" authorId="489" shapeId="0" xr:uid="{C36B0DAD-C9B1-42F1-9754-D65E315E2A7B}">
      <text>
        <t>[Threaded comment]
Your version of Excel allows you to read this threaded comment; however, any edits to it will get removed if the file is opened in a newer version of Excel. Learn more: https://go.microsoft.com/fwlink/?linkid=870924
Comment:
    Annual booked May 8-9</t>
      </text>
    </comment>
    <comment ref="N399" authorId="490" shapeId="0" xr:uid="{228591B9-FB24-4043-829B-05FC9873DD5F}">
      <text>
        <t>[Threaded comment]
Your version of Excel allows you to read this threaded comment; however, any edits to it will get removed if the file is opened in a newer version of Excel. Learn more: https://go.microsoft.com/fwlink/?linkid=870924
Comment:
    Annual booked April 1</t>
      </text>
    </comment>
    <comment ref="R400" authorId="491" shapeId="0" xr:uid="{7068ECD6-D65B-4ABE-AE03-689EAFE2B4FF}">
      <text>
        <t>[Threaded comment]
Your version of Excel allows you to read this threaded comment; however, any edits to it will get removed if the file is opened in a newer version of Excel. Learn more: https://go.microsoft.com/fwlink/?linkid=870924
Comment:
    Annual booked Aug 27</t>
      </text>
    </comment>
    <comment ref="U401" authorId="492" shapeId="0" xr:uid="{67482079-F616-43C4-819F-A08AFC5436AA}">
      <text>
        <t>[Threaded comment]
Your version of Excel allows you to read this threaded comment; however, any edits to it will get removed if the file is opened in a newer version of Excel. Learn more: https://go.microsoft.com/fwlink/?linkid=870924
Comment:
    First 3 Months Free</t>
      </text>
    </comment>
    <comment ref="V401" authorId="493" shapeId="0" xr:uid="{7277E126-E0CA-414F-A3C3-81D391EEB120}">
      <text>
        <t>[Threaded comment]
Your version of Excel allows you to read this threaded comment; however, any edits to it will get removed if the file is opened in a newer version of Excel. Learn more: https://go.microsoft.com/fwlink/?linkid=870924
Comment:
    First 3 Months Free</t>
      </text>
    </comment>
    <comment ref="Q403" authorId="494" shapeId="0" xr:uid="{1DA85626-6712-4292-A3EB-A906CAAC0F9F}">
      <text>
        <t>[Threaded comment]
Your version of Excel allows you to read this threaded comment; however, any edits to it will get removed if the file is opened in a newer version of Excel. Learn more: https://go.microsoft.com/fwlink/?linkid=870924
Comment:
    Annual booked July 22</t>
      </text>
    </comment>
    <comment ref="S403" authorId="495" shapeId="0" xr:uid="{E9A13463-5BC2-4310-A803-BCC2820F1844}">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404" authorId="496" shapeId="0" xr:uid="{4F299B9E-A672-49F2-AC83-5788281F5810}">
      <text>
        <t>[Threaded comment]
Your version of Excel allows you to read this threaded comment; however, any edits to it will get removed if the file is opened in a newer version of Excel. Learn more: https://go.microsoft.com/fwlink/?linkid=870924
Comment:
    Booked March 13</t>
      </text>
    </comment>
    <comment ref="L406" authorId="497" shapeId="0" xr:uid="{BFF4C684-A9A3-4313-A347-9743C55E9738}">
      <text>
        <t>[Threaded comment]
Your version of Excel allows you to read this threaded comment; however, any edits to it will get removed if the file is opened in a newer version of Excel. Learn more: https://go.microsoft.com/fwlink/?linkid=870924
Comment:
    Booked Feb 9</t>
      </text>
    </comment>
    <comment ref="K407" authorId="498" shapeId="0" xr:uid="{28D7437E-623B-4550-AB95-22C9B0BA3500}">
      <text>
        <t>[Threaded comment]
Your version of Excel allows you to read this threaded comment; however, any edits to it will get removed if the file is opened in a newer version of Excel. Learn more: https://go.microsoft.com/fwlink/?linkid=870924
Comment:
    Booked Jan 11</t>
      </text>
    </comment>
    <comment ref="U408" authorId="499" shapeId="0" xr:uid="{11298313-F137-4FC3-803B-D296A375BC4A}">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409" authorId="500" shapeId="0" xr:uid="{08FAF44A-A48D-43A8-9363-275B8C9A9EBF}">
      <text>
        <t>[Threaded comment]
Your version of Excel allows you to read this threaded comment; however, any edits to it will get removed if the file is opened in a newer version of Excel. Learn more: https://go.microsoft.com/fwlink/?linkid=870924
Comment:
    Annual booked May 23-24</t>
      </text>
    </comment>
    <comment ref="U409" authorId="501" shapeId="0" xr:uid="{EEE6A24B-6297-4394-9352-AF37C135CF65}">
      <text>
        <t>[Threaded comment]
Your version of Excel allows you to read this threaded comment; however, any edits to it will get removed if the file is opened in a newer version of Excel. Learn more: https://go.microsoft.com/fwlink/?linkid=870924
Comment:
    No keys. Sprinkler inspection one day before.</t>
      </text>
    </comment>
    <comment ref="R410" authorId="502" shapeId="0" xr:uid="{BD6E73E0-253C-4793-9875-C950AF474A9B}">
      <text>
        <t>[Threaded comment]
Your version of Excel allows you to read this threaded comment; however, any edits to it will get removed if the file is opened in a newer version of Excel. Learn more: https://go.microsoft.com/fwlink/?linkid=870924
Comment:
    Starting in September</t>
      </text>
    </comment>
    <comment ref="S410" authorId="503" shapeId="0" xr:uid="{76A38F0A-4145-4162-868D-25EC45FF7F76}">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410" authorId="504" shapeId="0" xr:uid="{5AAE8B06-B5D0-4D95-B8B9-BA106FDC32A8}">
      <text>
        <t>[Threaded comment]
Your version of Excel allows you to read this threaded comment; however, any edits to it will get removed if the file is opened in a newer version of Excel. Learn more: https://go.microsoft.com/fwlink/?linkid=870924
Comment:
    Waiting keys</t>
      </text>
    </comment>
    <comment ref="U410" authorId="505" shapeId="0" xr:uid="{7EB5DB12-29F6-4FF4-852D-C51E5611A8F2}">
      <text>
        <t>[Threaded comment]
Your version of Excel allows you to read this threaded comment; however, any edits to it will get removed if the file is opened in a newer version of Excel. Learn more: https://go.microsoft.com/fwlink/?linkid=870924
Comment:
    Waiting keys</t>
      </text>
    </comment>
    <comment ref="S412" authorId="506" shapeId="0" xr:uid="{F3F98DF4-3FCE-4C25-A8F0-C6E1E92AF4A9}">
      <text>
        <t>[Threaded comment]
Your version of Excel allows you to read this threaded comment; however, any edits to it will get removed if the file is opened in a newer version of Excel. Learn more: https://go.microsoft.com/fwlink/?linkid=870924
Comment:
    Annual booked Sept 23</t>
      </text>
    </comment>
    <comment ref="P413" authorId="507" shapeId="0" xr:uid="{FBAA5F0B-6F27-42A1-AA6F-EC9E8BB586A0}">
      <text>
        <t>[Threaded comment]
Your version of Excel allows you to read this threaded comment; however, any edits to it will get removed if the file is opened in a newer version of Excel. Learn more: https://go.microsoft.com/fwlink/?linkid=870924
Comment:
    No access, need mech room key. NT to investigate.</t>
      </text>
    </comment>
    <comment ref="A414" authorId="508" shapeId="0" xr:uid="{810C8992-2AA1-492D-AC02-E777FFC8EDFF}">
      <text>
        <t>[Threaded comment]
Your version of Excel allows you to read this threaded comment; however, any edits to it will get removed if the file is opened in a newer version of Excel. Learn more: https://go.microsoft.com/fwlink/?linkid=870924
Comment:
    ST - 541-545 Johnson- update address
 here?</t>
      </text>
    </comment>
    <comment ref="K414" authorId="509" shapeId="0" xr:uid="{1467CD1C-B200-4065-950E-ACD33F48690A}">
      <text>
        <t>[Threaded comment]
Your version of Excel allows you to read this threaded comment; however, any edits to it will get removed if the file is opened in a newer version of Excel. Learn more: https://go.microsoft.com/fwlink/?linkid=870924
Comment:
    Booked Jan 31</t>
      </text>
    </comment>
    <comment ref="Q414" authorId="510" shapeId="0" xr:uid="{F8FEE3A4-4A0C-475B-8143-80555AEB27E9}">
      <text>
        <t>[Threaded comment]
Your version of Excel allows you to read this threaded comment; however, any edits to it will get removed if the file is opened in a newer version of Excel. Learn more: https://go.microsoft.com/fwlink/?linkid=870924
Comment:
    Wasn’t able to meet with Gordon</t>
      </text>
    </comment>
    <comment ref="S415" authorId="511" shapeId="0" xr:uid="{167D0B38-D50D-4E83-8D89-7FEFD210C44C}">
      <text>
        <t>[Threaded comment]
Your version of Excel allows you to read this threaded comment; however, any edits to it will get removed if the file is opened in a newer version of Excel. Learn more: https://go.microsoft.com/fwlink/?linkid=870924
Comment:
    Keys did not work inaccessible.</t>
      </text>
    </comment>
    <comment ref="A417" authorId="512" shapeId="0" xr:uid="{637EA6D0-BA7A-4592-A6F1-B94723195125}">
      <text>
        <t>[Threaded comment]
Your version of Excel allows you to read this threaded comment; however, any edits to it will get removed if the file is opened in a newer version of Excel. Learn more: https://go.microsoft.com/fwlink/?linkid=870924
Comment:
    ST - 551-563 Johnson St - should update address?
Reply:
    Includes 547-563 Johnson</t>
      </text>
    </comment>
    <comment ref="K417" authorId="513" shapeId="0" xr:uid="{3348A458-0178-4F90-A161-E21B0B0C2D76}">
      <text>
        <t>[Threaded comment]
Your version of Excel allows you to read this threaded comment; however, any edits to it will get removed if the file is opened in a newer version of Excel. Learn more: https://go.microsoft.com/fwlink/?linkid=870924
Comment:
    MBT not completed. PM not available after a few calls trying to gain access. No answer. Please charge for this service</t>
      </text>
    </comment>
    <comment ref="M417" authorId="514" shapeId="0" xr:uid="{EF5402E7-ED5A-4E6F-89BD-7E14DD9D4BF7}">
      <text>
        <t>[Threaded comment]
Your version of Excel allows you to read this threaded comment; however, any edits to it will get removed if the file is opened in a newer version of Excel. Learn more: https://go.microsoft.com/fwlink/?linkid=870924
Comment:
    Annual tent March 15
Reply:
    Booked Annual March 15</t>
      </text>
    </comment>
    <comment ref="Q417" authorId="515" shapeId="0" xr:uid="{FCF99920-5F51-4BB9-9E3F-396A500E8AD5}">
      <text>
        <t>[Threaded comment]
Your version of Excel allows you to read this threaded comment; however, any edits to it will get removed if the file is opened in a newer version of Excel. Learn more: https://go.microsoft.com/fwlink/?linkid=870924
Comment:
    Wasn’t able to meet with Gordon</t>
      </text>
    </comment>
    <comment ref="K419" authorId="516" shapeId="0" xr:uid="{C6869338-B2BE-4E16-BA7C-4391CC64C604}">
      <text>
        <t>[Threaded comment]
Your version of Excel allows you to read this threaded comment; however, any edits to it will get removed if the file is opened in a newer version of Excel. Learn more: https://go.microsoft.com/fwlink/?linkid=870924
Comment:
    Booked Jan 9</t>
      </text>
    </comment>
    <comment ref="T421" authorId="517" shapeId="0" xr:uid="{6C7C1DFF-5701-47AC-8DB2-E1F677B550BF}">
      <text>
        <t xml:space="preserve">[Threaded comment]
Your version of Excel allows you to read this threaded comment; however, any edits to it will get removed if the file is opened in a newer version of Excel. Learn more: https://go.microsoft.com/fwlink/?linkid=870924
Comment:
    No finished due lack of techs and time
</t>
      </text>
    </comment>
    <comment ref="T422" authorId="518" shapeId="0" xr:uid="{D4090B6F-CBD7-4414-AB4E-9E02AFD78F40}">
      <text>
        <t>[Threaded comment]
Your version of Excel allows you to read this threaded comment; however, any edits to it will get removed if the file is opened in a newer version of Excel. Learn more: https://go.microsoft.com/fwlink/?linkid=870924
Comment:
    Annual booked Oct 31</t>
      </text>
    </comment>
    <comment ref="N423" authorId="519" shapeId="0" xr:uid="{9388C35D-0852-4320-A6CE-F0F139D21DB3}">
      <text>
        <t>[Threaded comment]
Your version of Excel allows you to read this threaded comment; however, any edits to it will get removed if the file is opened in a newer version of Excel. Learn more: https://go.microsoft.com/fwlink/?linkid=870924
Comment:
    Annual booked April 16</t>
      </text>
    </comment>
    <comment ref="Q425" authorId="520" shapeId="0" xr:uid="{A87906AE-E91A-40CA-9D29-335088B25B89}">
      <text>
        <t>[Threaded comment]
Your version of Excel allows you to read this threaded comment; however, any edits to it will get removed if the file is opened in a newer version of Excel. Learn more: https://go.microsoft.com/fwlink/?linkid=870924
Comment:
    Annual booked July 3</t>
      </text>
    </comment>
    <comment ref="R425" authorId="521" shapeId="0" xr:uid="{5F405446-6CB4-44F0-A79F-FDA12F1B6A9B}">
      <text>
        <t>[Threaded comment]
Your version of Excel allows you to read this threaded comment; however, any edits to it will get removed if the file is opened in a newer version of Excel. Learn more: https://go.microsoft.com/fwlink/?linkid=870924
Comment:
    Keys not on ring during MBT. Currently Investigating</t>
      </text>
    </comment>
    <comment ref="S425" authorId="522" shapeId="0" xr:uid="{22DA68E7-E21A-4DCA-A076-3845C0D1EA8E}">
      <text>
        <t>[Threaded comment]
Your version of Excel allows you to read this threaded comment; however, any edits to it will get removed if the file is opened in a newer version of Excel. Learn more: https://go.microsoft.com/fwlink/?linkid=870924
Comment:
    Keys not on ring during MBT. Currently Investigating</t>
      </text>
    </comment>
    <comment ref="T426" authorId="523" shapeId="0" xr:uid="{967EEC6E-9E3E-4264-A056-692394927E2D}">
      <text>
        <t>[Threaded comment]
Your version of Excel allows you to read this threaded comment; however, any edits to it will get removed if the file is opened in a newer version of Excel. Learn more: https://go.microsoft.com/fwlink/?linkid=870924
Comment:
    Annual booked Oct 23-25</t>
      </text>
    </comment>
    <comment ref="T427" authorId="524" shapeId="0" xr:uid="{055540EF-F352-4335-9AED-A98CE03A9B80}">
      <text>
        <t>[Threaded comment]
Your version of Excel allows you to read this threaded comment; however, any edits to it will get removed if the file is opened in a newer version of Excel. Learn more: https://go.microsoft.com/fwlink/?linkid=870924
Comment:
    Annual booked Oct 22</t>
      </text>
    </comment>
    <comment ref="M428" authorId="525" shapeId="0" xr:uid="{639C83FA-9178-47CA-AA95-C90C6C0EF107}">
      <text>
        <t>[Threaded comment]
Your version of Excel allows you to read this threaded comment; however, any edits to it will get removed if the file is opened in a newer version of Excel. Learn more: https://go.microsoft.com/fwlink/?linkid=870924
Comment:
    Annual booked March 25</t>
      </text>
    </comment>
    <comment ref="J430" authorId="526" shapeId="0" xr:uid="{64B36AAA-C740-4179-84B7-C0BD60D48285}">
      <text>
        <t>[Threaded comment]
Your version of Excel allows you to read this threaded comment; however, any edits to it will get removed if the file is opened in a newer version of Excel. Learn more: https://go.microsoft.com/fwlink/?linkid=870924
Comment:
    Updated to March per ST</t>
      </text>
    </comment>
    <comment ref="N430" authorId="527" shapeId="0" xr:uid="{19215EBC-8E4E-4B57-AE20-BC24C801671B}">
      <text>
        <t>[Threaded comment]
Your version of Excel allows you to read this threaded comment; however, any edits to it will get removed if the file is opened in a newer version of Excel. Learn more: https://go.microsoft.com/fwlink/?linkid=870924
Comment:
    Annual Booked April 8</t>
      </text>
    </comment>
    <comment ref="N431" authorId="528" shapeId="0" xr:uid="{D015E28F-E22E-417E-9B11-08E8049D6FC0}">
      <text>
        <t>[Threaded comment]
Your version of Excel allows you to read this threaded comment; however, any edits to it will get removed if the file is opened in a newer version of Excel. Learn more: https://go.microsoft.com/fwlink/?linkid=870924
Comment:
    Annual booked April 10</t>
      </text>
    </comment>
    <comment ref="P431" authorId="529" shapeId="0" xr:uid="{2A6CCBA3-16EF-48BA-9303-78597E6737FE}">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U432" authorId="530" shapeId="0" xr:uid="{BFA9937A-4043-4026-9809-851518D75A3B}">
      <text>
        <t>[Threaded comment]
Your version of Excel allows you to read this threaded comment; however, any edits to it will get removed if the file is opened in a newer version of Excel. Learn more: https://go.microsoft.com/fwlink/?linkid=870924
Comment:
    Annual booked Nov 13</t>
      </text>
    </comment>
    <comment ref="K433" authorId="531" shapeId="0" xr:uid="{AACAD82A-F018-4196-A724-693CBDFD1FD3}">
      <text>
        <t>[Threaded comment]
Your version of Excel allows you to read this threaded comment; however, any edits to it will get removed if the file is opened in a newer version of Excel. Learn more: https://go.microsoft.com/fwlink/?linkid=870924
Comment:
    School not open until January 8th, do not charge</t>
      </text>
    </comment>
    <comment ref="Q433" authorId="532" shapeId="0" xr:uid="{1ACBFDEE-E5E1-47FA-8D8C-80A9CDC6DF78}">
      <text>
        <t>[Threaded comment]
Your version of Excel allows you to read this threaded comment; however, any edits to it will get removed if the file is opened in a newer version of Excel. Learn more: https://go.microsoft.com/fwlink/?linkid=870924
Comment:
    Headmaster does not want testing during July &amp; August</t>
      </text>
    </comment>
    <comment ref="R433" authorId="533" shapeId="0" xr:uid="{0F06CD5F-034D-45A4-9BD0-00A0603BD650}">
      <text>
        <t>[Threaded comment]
Your version of Excel allows you to read this threaded comment; however, any edits to it will get removed if the file is opened in a newer version of Excel. Learn more: https://go.microsoft.com/fwlink/?linkid=870924
Comment:
    Headmaster does not want testing during July &amp; August</t>
      </text>
    </comment>
    <comment ref="R434" authorId="534" shapeId="0" xr:uid="{77DF0716-E6E8-4C54-8FD5-0910DCD3DACF}">
      <text>
        <t>[Threaded comment]
Your version of Excel allows you to read this threaded comment; however, any edits to it will get removed if the file is opened in a newer version of Excel. Learn more: https://go.microsoft.com/fwlink/?linkid=870924
Comment:
    Booked August 1</t>
      </text>
    </comment>
    <comment ref="O435" authorId="535" shapeId="0" xr:uid="{DA8F441E-411E-4C0E-A683-F8B40BC54C55}">
      <text>
        <t>[Threaded comment]
Your version of Excel allows you to read this threaded comment; however, any edits to it will get removed if the file is opened in a newer version of Excel. Learn more: https://go.microsoft.com/fwlink/?linkid=870924
Comment:
    Annual booked May 30-31</t>
      </text>
    </comment>
    <comment ref="T436" authorId="536" shapeId="0" xr:uid="{372EDD5D-8A87-46BB-B158-926A001BD721}">
      <text>
        <t>[Threaded comment]
Your version of Excel allows you to read this threaded comment; however, any edits to it will get removed if the file is opened in a newer version of Excel. Learn more: https://go.microsoft.com/fwlink/?linkid=870924
Comment:
    Construction</t>
      </text>
    </comment>
    <comment ref="U436" authorId="537" shapeId="0" xr:uid="{62F3BD0F-241D-4FF4-95A3-9C1AB50FC26B}">
      <text>
        <t>[Threaded comment]
Your version of Excel allows you to read this threaded comment; however, any edits to it will get removed if the file is opened in a newer version of Excel. Learn more: https://go.microsoft.com/fwlink/?linkid=870924
Comment:
    Annual booked Nov 18</t>
      </text>
    </comment>
    <comment ref="N438" authorId="538" shapeId="0" xr:uid="{053106EA-7CDA-41E1-ACD2-880B5B115964}">
      <text>
        <t>[Threaded comment]
Your version of Excel allows you to read this threaded comment; however, any edits to it will get removed if the file is opened in a newer version of Excel. Learn more: https://go.microsoft.com/fwlink/?linkid=870924
Comment:
    Annual booked April 29-May 1</t>
      </text>
    </comment>
    <comment ref="M439" authorId="539" shapeId="0" xr:uid="{40C017EF-5C78-4B1C-A069-51708BA9F74A}">
      <text>
        <t>[Threaded comment]
Your version of Excel allows you to read this threaded comment; however, any edits to it will get removed if the file is opened in a newer version of Excel. Learn more: https://go.microsoft.com/fwlink/?linkid=870924
Comment:
    Missed March/24 - ran out of time</t>
      </text>
    </comment>
    <comment ref="O439" authorId="540" shapeId="0" xr:uid="{52C031CC-4C5B-441A-BFF9-0D32C1851639}">
      <text>
        <t>[Threaded comment]
Your version of Excel allows you to read this threaded comment; however, any edits to it will get removed if the file is opened in a newer version of Excel. Learn more: https://go.microsoft.com/fwlink/?linkid=870924
Comment:
    Un-able to finish route</t>
      </text>
    </comment>
    <comment ref="T439" authorId="541" shapeId="0" xr:uid="{4DC2B0E4-6B15-4BFD-98A6-0ED6AEABDC3A}">
      <text>
        <t>[Threaded comment]
Your version of Excel allows you to read this threaded comment; however, any edits to it will get removed if the file is opened in a newer version of Excel. Learn more: https://go.microsoft.com/fwlink/?linkid=870924
Comment:
    Annual booked Oct 17</t>
      </text>
    </comment>
    <comment ref="I440" authorId="168" shapeId="0" xr:uid="{56270902-B545-466E-8B52-C4248F0ED278}">
      <text>
        <r>
          <rPr>
            <b/>
            <sz val="9"/>
            <color indexed="81"/>
            <rFont val="Tahoma"/>
            <family val="2"/>
          </rPr>
          <t>Samantha D'Amour:</t>
        </r>
        <r>
          <rPr>
            <sz val="9"/>
            <color indexed="81"/>
            <rFont val="Tahoma"/>
            <family val="2"/>
          </rPr>
          <t xml:space="preserve">
was 2nd Tuesday</t>
        </r>
      </text>
    </comment>
    <comment ref="P440" authorId="542" shapeId="0" xr:uid="{99A90F29-DDE9-48A2-82C5-D0416DF6FECD}">
      <text>
        <t>[Threaded comment]
Your version of Excel allows you to read this threaded comment; however, any edits to it will get removed if the file is opened in a newer version of Excel. Learn more: https://go.microsoft.com/fwlink/?linkid=870924
Comment:
    Annual booked June 7</t>
      </text>
    </comment>
    <comment ref="P441" authorId="543" shapeId="0" xr:uid="{57DF6F11-F647-45E5-827A-1F3BDC1B59BF}">
      <text>
        <t>[Threaded comment]
Your version of Excel allows you to read this threaded comment; however, any edits to it will get removed if the file is opened in a newer version of Excel. Learn more: https://go.microsoft.com/fwlink/?linkid=870924
Comment:
    Annual booked June 27-28</t>
      </text>
    </comment>
    <comment ref="S441" authorId="544" shapeId="0" xr:uid="{4E8F3499-82A8-4886-A6EA-34F14FA2E213}">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B442" authorId="16" shapeId="0" xr:uid="{7587628B-EAFD-417A-B090-5168BBC82368}">
      <text>
        <r>
          <rPr>
            <b/>
            <sz val="9"/>
            <color indexed="81"/>
            <rFont val="Tahoma"/>
            <family val="2"/>
          </rPr>
          <t>Vogt, Carina:</t>
        </r>
        <r>
          <rPr>
            <sz val="9"/>
            <color indexed="81"/>
            <rFont val="Tahoma"/>
            <family val="2"/>
          </rPr>
          <t xml:space="preserve">
Property Management changed. Was: Hutton</t>
        </r>
      </text>
    </comment>
    <comment ref="Q442" authorId="545" shapeId="0" xr:uid="{A12B6CC8-F43A-4A7C-AEDB-061CA72A36CC}">
      <text>
        <t>[Threaded comment]
Your version of Excel allows you to read this threaded comment; however, any edits to it will get removed if the file is opened in a newer version of Excel. Learn more: https://go.microsoft.com/fwlink/?linkid=870924
Comment:
    Annual booked July 3</t>
      </text>
    </comment>
    <comment ref="S443" authorId="546" shapeId="0" xr:uid="{DF068333-0A93-4876-9F12-49C0AE97C689}">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S444" authorId="547" shapeId="0" xr:uid="{75E05946-6185-48C6-9F70-F0B7AB7825C7}">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445" authorId="548" shapeId="0" xr:uid="{DC83E725-E77E-4CE0-9FC9-54C5F5016611}">
      <text>
        <t>[Threaded comment]
Your version of Excel allows you to read this threaded comment; however, any edits to it will get removed if the file is opened in a newer version of Excel. Learn more: https://go.microsoft.com/fwlink/?linkid=870924
Comment:
    No access</t>
      </text>
    </comment>
    <comment ref="P448" authorId="549" shapeId="0" xr:uid="{CF0BB4A4-8212-4A0C-818B-5F87284A1D65}">
      <text>
        <t>[Threaded comment]
Your version of Excel allows you to read this threaded comment; however, any edits to it will get removed if the file is opened in a newer version of Excel. Learn more: https://go.microsoft.com/fwlink/?linkid=870924
Comment:
    On-Hold till system verified</t>
      </text>
    </comment>
    <comment ref="Q448" authorId="550" shapeId="0" xr:uid="{10A2F86D-2F40-4113-A345-631FBAF1321D}">
      <text>
        <t>[Threaded comment]
Your version of Excel allows you to read this threaded comment; however, any edits to it will get removed if the file is opened in a newer version of Excel. Learn more: https://go.microsoft.com/fwlink/?linkid=870924
Comment:
    On-Hold till system verified</t>
      </text>
    </comment>
    <comment ref="R448" authorId="551" shapeId="0" xr:uid="{8AB3B5B6-8F00-47D6-99AF-E0FA466219AC}">
      <text>
        <t>[Threaded comment]
Your version of Excel allows you to read this threaded comment; however, any edits to it will get removed if the file is opened in a newer version of Excel. Learn more: https://go.microsoft.com/fwlink/?linkid=870924
Comment:
    On-Hold till system verified</t>
      </text>
    </comment>
    <comment ref="S448" authorId="552" shapeId="0" xr:uid="{93B07BF8-B25A-4792-95B5-F7E515E639DC}">
      <text>
        <t>[Threaded comment]
Your version of Excel allows you to read this threaded comment; however, any edits to it will get removed if the file is opened in a newer version of Excel. Learn more: https://go.microsoft.com/fwlink/?linkid=870924
Comment:
    On-Hold till system verified</t>
      </text>
    </comment>
    <comment ref="T448" authorId="553" shapeId="0" xr:uid="{57228461-E1B0-4E4E-83E4-A894816ED635}">
      <text>
        <t>[Threaded comment]
Your version of Excel allows you to read this threaded comment; however, any edits to it will get removed if the file is opened in a newer version of Excel. Learn more: https://go.microsoft.com/fwlink/?linkid=870924
Comment:
    On-Hold till system verified</t>
      </text>
    </comment>
    <comment ref="S450" authorId="554" shapeId="0" xr:uid="{AD3A4B13-01D7-465B-BEBE-D678591945E6}">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K452" authorId="555" shapeId="0" xr:uid="{FD80AC0F-7309-4D95-A188-0A4627A00F25}">
      <text>
        <t>[Threaded comment]
Your version of Excel allows you to read this threaded comment; however, any edits to it will get removed if the file is opened in a newer version of Excel. Learn more: https://go.microsoft.com/fwlink/?linkid=870924
Comment:
    Site contact not available to provide access. Do not charge for this service.</t>
      </text>
    </comment>
    <comment ref="N452" authorId="556" shapeId="0" xr:uid="{6BD4F882-D026-4831-B498-0E8C6B6EBB1E}">
      <text>
        <t>[Threaded comment]
Your version of Excel allows you to read this threaded comment; however, any edits to it will get removed if the file is opened in a newer version of Excel. Learn more: https://go.microsoft.com/fwlink/?linkid=870924
Comment:
    Annual booked April 30</t>
      </text>
    </comment>
    <comment ref="R453" authorId="557" shapeId="0" xr:uid="{C132E30F-DABA-41D1-B6FA-BA8E943F64FC}">
      <text>
        <t>[Threaded comment]
Your version of Excel allows you to read this threaded comment; however, any edits to it will get removed if the file is opened in a newer version of Excel. Learn more: https://go.microsoft.com/fwlink/?linkid=870924
Comment:
    Annual booked August 19</t>
      </text>
    </comment>
    <comment ref="T454" authorId="558" shapeId="0" xr:uid="{86E5F97D-25A4-46B8-86F3-62C32B3C4070}">
      <text>
        <t>[Threaded comment]
Your version of Excel allows you to read this threaded comment; however, any edits to it will get removed if the file is opened in a newer version of Excel. Learn more: https://go.microsoft.com/fwlink/?linkid=870924
Comment:
    Annual booked Oct 2-3</t>
      </text>
    </comment>
    <comment ref="Q455" authorId="559" shapeId="0" xr:uid="{57356093-DD0D-4F4B-B5E4-FBB35CA65F06}">
      <text>
        <t>[Threaded comment]
Your version of Excel allows you to read this threaded comment; however, any edits to it will get removed if the file is opened in a newer version of Excel. Learn more: https://go.microsoft.com/fwlink/?linkid=870924
Comment:
    Booked July 24</t>
      </text>
    </comment>
    <comment ref="S455" authorId="560" shapeId="0" xr:uid="{B1BC78C7-DCFA-435F-A0A9-6FCE4F7696FF}">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L459" authorId="561" shapeId="0" xr:uid="{AD7F4901-E4FF-4ECC-A037-74E35C6D87CA}">
      <text>
        <t>[Threaded comment]
Your version of Excel allows you to read this threaded comment; however, any edits to it will get removed if the file is opened in a newer version of Excel. Learn more: https://go.microsoft.com/fwlink/?linkid=870924
Comment:
    Keys added to wrong route. Our error. Will begin testing in March/24</t>
      </text>
    </comment>
    <comment ref="P459" authorId="562" shapeId="0" xr:uid="{304ED31E-8F30-48EA-93DD-C426B99AD6EB}">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L460" authorId="563" shapeId="0" xr:uid="{B515C5FF-CA6B-4AC4-AADD-84F776C29543}">
      <text>
        <t>[Threaded comment]
Your version of Excel allows you to read this threaded comment; however, any edits to it will get removed if the file is opened in a newer version of Excel. Learn more: https://go.microsoft.com/fwlink/?linkid=870924
Comment:
    Booked Feb 22</t>
      </text>
    </comment>
    <comment ref="L461" authorId="564" shapeId="0" xr:uid="{9EED7210-C328-45A6-96B3-59C013254C71}">
      <text>
        <t>[Threaded comment]
Your version of Excel allows you to read this threaded comment; however, any edits to it will get removed if the file is opened in a newer version of Excel. Learn more: https://go.microsoft.com/fwlink/?linkid=870924
Comment:
    FEB/24 (JM): Community fire currently working on system. No MBT this month.</t>
      </text>
    </comment>
    <comment ref="P461" authorId="565" shapeId="0" xr:uid="{C7DD8A56-CFF6-4688-9185-552D31371539}">
      <text>
        <t>[Threaded comment]
Your version of Excel allows you to read this threaded comment; however, any edits to it will get removed if the file is opened in a newer version of Excel. Learn more: https://go.microsoft.com/fwlink/?linkid=870924
Comment:
    Keys were out for a service call. MBT not completed. Do not charge</t>
      </text>
    </comment>
    <comment ref="O462" authorId="566" shapeId="0" xr:uid="{FEF7B5C2-8570-4D77-B7B1-EEBFED34587C}">
      <text>
        <t>[Threaded comment]
Your version of Excel allows you to read this threaded comment; however, any edits to it will get removed if the file is opened in a newer version of Excel. Learn more: https://go.microsoft.com/fwlink/?linkid=870924
Comment:
    Annual booked May 21</t>
      </text>
    </comment>
    <comment ref="I463" authorId="168" shapeId="0" xr:uid="{CBD4DA32-A968-4F24-9003-D30D600F2A6F}">
      <text>
        <r>
          <rPr>
            <b/>
            <sz val="9"/>
            <color indexed="81"/>
            <rFont val="Tahoma"/>
            <family val="2"/>
          </rPr>
          <t>Samantha D'Amour:</t>
        </r>
        <r>
          <rPr>
            <sz val="9"/>
            <color indexed="81"/>
            <rFont val="Tahoma"/>
            <family val="2"/>
          </rPr>
          <t xml:space="preserve">
was 2nd Tuesday</t>
        </r>
      </text>
    </comment>
    <comment ref="R463" authorId="567" shapeId="0" xr:uid="{B7C8714F-2DDF-4E0B-B3CD-E7E79B28C131}">
      <text>
        <t>[Threaded comment]
Your version of Excel allows you to read this threaded comment; however, any edits to it will get removed if the file is opened in a newer version of Excel. Learn more: https://go.microsoft.com/fwlink/?linkid=870924
Comment:
    Annual booked Aug 27-28</t>
      </text>
    </comment>
    <comment ref="U464" authorId="568" shapeId="0" xr:uid="{168235EF-CBE1-4F10-B8BB-2DE238E0772B}">
      <text>
        <t>[Threaded comment]
Your version of Excel allows you to read this threaded comment; however, any edits to it will get removed if the file is opened in a newer version of Excel. Learn more: https://go.microsoft.com/fwlink/?linkid=870924
Comment:
    Annual booked Nov 1</t>
      </text>
    </comment>
    <comment ref="H465" authorId="168" shapeId="0" xr:uid="{55B63143-DC14-4D33-A74B-90518A041D30}">
      <text>
        <r>
          <rPr>
            <b/>
            <sz val="9"/>
            <color indexed="81"/>
            <rFont val="Tahoma"/>
            <family val="2"/>
          </rPr>
          <t>Samantha D'Amour:</t>
        </r>
        <r>
          <rPr>
            <sz val="9"/>
            <color indexed="81"/>
            <rFont val="Tahoma"/>
            <family val="2"/>
          </rPr>
          <t xml:space="preserve">
Jan 8/21 - SD' - picked up key from cornerstone.</t>
        </r>
      </text>
    </comment>
    <comment ref="N465" authorId="569" shapeId="0" xr:uid="{02D0513E-B123-4523-B859-A4F700C4FB49}">
      <text>
        <t>[Threaded comment]
Your version of Excel allows you to read this threaded comment; however, any edits to it will get removed if the file is opened in a newer version of Excel. Learn more: https://go.microsoft.com/fwlink/?linkid=870924
Comment:
    Booked April 2</t>
      </text>
    </comment>
    <comment ref="S465" authorId="570" shapeId="0" xr:uid="{75DA334E-C89C-4B00-AA3E-6F72E99FBBDE}">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T467" authorId="571" shapeId="0" xr:uid="{9A0AC0AE-B366-4F62-B8BB-7BF0F80D7500}">
      <text>
        <t>[Threaded comment]
Your version of Excel allows you to read this threaded comment; however, any edits to it will get removed if the file is opened in a newer version of Excel. Learn more: https://go.microsoft.com/fwlink/?linkid=870924
Comment:
    Annual booked Oct 31</t>
      </text>
    </comment>
    <comment ref="U467" authorId="572" shapeId="0" xr:uid="{959B5D53-872D-47CE-86D1-786E50ADB2ED}">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468" authorId="573" shapeId="0" xr:uid="{E278B9C0-FD7C-45F5-925E-3BC373956650}">
      <text>
        <t>[Threaded comment]
Your version of Excel allows you to read this threaded comment; however, any edits to it will get removed if the file is opened in a newer version of Excel. Learn more: https://go.microsoft.com/fwlink/?linkid=870924
Comment:
    Annual booked May 22-23</t>
      </text>
    </comment>
    <comment ref="P468" authorId="574" shapeId="0" xr:uid="{EEE3EBAB-795F-4AF9-9AF7-A2451B0D4DF9}">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L469" authorId="575" shapeId="0" xr:uid="{01190F7A-2829-4C89-9518-B541283CF7DB}">
      <text>
        <t>[Threaded comment]
Your version of Excel allows you to read this threaded comment; however, any edits to it will get removed if the file is opened in a newer version of Excel. Learn more: https://go.microsoft.com/fwlink/?linkid=870924
Comment:
    Inadvertently missed. Site is ok for us to just start in march</t>
      </text>
    </comment>
    <comment ref="T469" authorId="576" shapeId="0" xr:uid="{45ED16EB-EECC-4AF1-809D-EA117A81A10F}">
      <text>
        <t>[Threaded comment]
Your version of Excel allows you to read this threaded comment; however, any edits to it will get removed if the file is opened in a newer version of Excel. Learn more: https://go.microsoft.com/fwlink/?linkid=870924
Comment:
    Annual booked Oct 29</t>
      </text>
    </comment>
    <comment ref="K470" authorId="577" shapeId="0" xr:uid="{65398291-0433-4217-8236-BA8B6B550A89}">
      <text>
        <t>[Threaded comment]
Your version of Excel allows you to read this threaded comment; however, any edits to it will get removed if the file is opened in a newer version of Excel. Learn more: https://go.microsoft.com/fwlink/?linkid=870924
Comment:
    Booked Jan 5</t>
      </text>
    </comment>
    <comment ref="L472" authorId="578" shapeId="0" xr:uid="{303183F4-D9E4-45A6-803C-5465DB121B1B}">
      <text>
        <t>[Threaded comment]
Your version of Excel allows you to read this threaded comment; however, any edits to it will get removed if the file is opened in a newer version of Excel. Learn more: https://go.microsoft.com/fwlink/?linkid=870924
Comment:
    skipped as annual is same week (Friday 9th)</t>
      </text>
    </comment>
    <comment ref="R473" authorId="579" shapeId="0" xr:uid="{90ED4E34-E1C4-4F95-8A73-6578169E33D9}">
      <text>
        <t>[Threaded comment]
Your version of Excel allows you to read this threaded comment; however, any edits to it will get removed if the file is opened in a newer version of Excel. Learn more: https://go.microsoft.com/fwlink/?linkid=870924
Comment:
    Annual booked Aug 30</t>
      </text>
    </comment>
    <comment ref="R474" authorId="580" shapeId="0" xr:uid="{19A431D9-3080-44AC-A94C-D1DA671A2CB1}">
      <text>
        <t>[Threaded comment]
Your version of Excel allows you to read this threaded comment; however, any edits to it will get removed if the file is opened in a newer version of Excel. Learn more: https://go.microsoft.com/fwlink/?linkid=870924
Comment:
    Annual booked August 15</t>
      </text>
    </comment>
    <comment ref="N475" authorId="581" shapeId="0" xr:uid="{6128B982-AECF-4EBA-ADCD-DD9B97AB4930}">
      <text>
        <t>[Threaded comment]
Your version of Excel allows you to read this threaded comment; however, any edits to it will get removed if the file is opened in a newer version of Excel. Learn more: https://go.microsoft.com/fwlink/?linkid=870924
Comment:
    Annual booked April 10-11</t>
      </text>
    </comment>
    <comment ref="R476" authorId="582" shapeId="0" xr:uid="{FA0923C1-854C-4B79-968E-285EDFCD8466}">
      <text>
        <t>[Threaded comment]
Your version of Excel allows you to read this threaded comment; however, any edits to it will get removed if the file is opened in a newer version of Excel. Learn more: https://go.microsoft.com/fwlink/?linkid=870924
Comment:
    Annual booked Aug 30</t>
      </text>
    </comment>
    <comment ref="R478" authorId="583" shapeId="0" xr:uid="{EEEFB17B-ACE7-443D-8B42-3E3D1DF0605B}">
      <text>
        <t>[Threaded comment]
Your version of Excel allows you to read this threaded comment; however, any edits to it will get removed if the file is opened in a newer version of Excel. Learn more: https://go.microsoft.com/fwlink/?linkid=870924
Comment:
    Annual booked Aug 28</t>
      </text>
    </comment>
    <comment ref="R480" authorId="584" shapeId="0" xr:uid="{3D6D3969-6DD0-432C-B280-160C33C8C624}">
      <text>
        <t>[Threaded comment]
Your version of Excel allows you to read this threaded comment; however, any edits to it will get removed if the file is opened in a newer version of Excel. Learn more: https://go.microsoft.com/fwlink/?linkid=870924
Comment:
    Annual booked Aug 28</t>
      </text>
    </comment>
    <comment ref="S481" authorId="585" shapeId="0" xr:uid="{969C4281-9E1F-4040-809F-3BE5A7D0FAF1}">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481" authorId="586" shapeId="0" xr:uid="{8E606542-9D23-47BB-AA21-859F70AA50B6}">
      <text>
        <t>[Threaded comment]
Your version of Excel allows you to read this threaded comment; however, any edits to it will get removed if the file is opened in a newer version of Excel. Learn more: https://go.microsoft.com/fwlink/?linkid=870924
Comment:
    Annual booked Nov 21</t>
      </text>
    </comment>
    <comment ref="M482" authorId="587" shapeId="0" xr:uid="{4901A0A3-E50F-4EE1-ADD8-AC76AAD23FB6}">
      <text>
        <t>[Threaded comment]
Your version of Excel allows you to read this threaded comment; however, any edits to it will get removed if the file is opened in a newer version of Excel. Learn more: https://go.microsoft.com/fwlink/?linkid=870924
Comment:
    Please charge for this service, chubb unreachable</t>
      </text>
    </comment>
    <comment ref="O482" authorId="588" shapeId="0" xr:uid="{897196A2-A1A0-4840-95E3-008374B95642}">
      <text>
        <t>[Threaded comment]
Your version of Excel allows you to read this threaded comment; however, any edits to it will get removed if the file is opened in a newer version of Excel. Learn more: https://go.microsoft.com/fwlink/?linkid=870924
Comment:
    Annual booked May 6</t>
      </text>
    </comment>
    <comment ref="M483" authorId="589" shapeId="0" xr:uid="{B388C05D-F669-4CC2-A572-7FECB62D4F5B}">
      <text>
        <t>[Threaded comment]
Your version of Excel allows you to read this threaded comment; however, any edits to it will get removed if the file is opened in a newer version of Excel. Learn more: https://go.microsoft.com/fwlink/?linkid=870924
Comment:
    No access, electrical room lock broken. Site is having it fixed later this week.</t>
      </text>
    </comment>
    <comment ref="S483" authorId="590" shapeId="0" xr:uid="{8E61454E-4AF9-448B-8037-4D14A831C102}">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R484" authorId="591" shapeId="0" xr:uid="{4CBF4E3D-4277-4EE6-9F3F-6E755B22102F}">
      <text>
        <t>[Threaded comment]
Your version of Excel allows you to read this threaded comment; however, any edits to it will get removed if the file is opened in a newer version of Excel. Learn more: https://go.microsoft.com/fwlink/?linkid=870924
Comment:
    Annual booked Aug 28</t>
      </text>
    </comment>
    <comment ref="T485" authorId="592" shapeId="0" xr:uid="{2A8DB249-34C9-47BE-9C83-8E9FA46A8503}">
      <text>
        <t>[Threaded comment]
Your version of Excel allows you to read this threaded comment; however, any edits to it will get removed if the file is opened in a newer version of Excel. Learn more: https://go.microsoft.com/fwlink/?linkid=870924
Comment:
    Annual booked Oct 31</t>
      </text>
    </comment>
    <comment ref="Q486" authorId="593" shapeId="0" xr:uid="{7270F599-EFC2-4574-9270-29C3306986FB}">
      <text>
        <t>[Threaded comment]
Your version of Excel allows you to read this threaded comment; however, any edits to it will get removed if the file is opened in a newer version of Excel. Learn more: https://go.microsoft.com/fwlink/?linkid=870924
Comment:
    Annual booked July 10</t>
      </text>
    </comment>
    <comment ref="P487" authorId="594" shapeId="0" xr:uid="{0F2849FA-A3A9-42CA-B73B-E65878E38784}">
      <text>
        <t xml:space="preserve">[Threaded comment]
Your version of Excel allows you to read this threaded comment; however, any edits to it will get removed if the file is opened in a newer version of Excel. Learn more: https://go.microsoft.com/fwlink/?linkid=870924
Comment:
    Annual booked June 17
</t>
      </text>
    </comment>
    <comment ref="Q489" authorId="595" shapeId="0" xr:uid="{38331D2E-FD64-4D75-9488-091E9B09C0A2}">
      <text>
        <t>[Threaded comment]
Your version of Excel allows you to read this threaded comment; however, any edits to it will get removed if the file is opened in a newer version of Excel. Learn more: https://go.microsoft.com/fwlink/?linkid=870924
Comment:
    Annual booked July 30</t>
      </text>
    </comment>
    <comment ref="K490" authorId="596" shapeId="0" xr:uid="{DAA6CFFE-39A9-462B-AED4-CED8FE2ABDEC}">
      <text>
        <t>[Threaded comment]
Your version of Excel allows you to read this threaded comment; however, any edits to it will get removed if the file is opened in a newer version of Excel. Learn more: https://go.microsoft.com/fwlink/?linkid=870924
Comment:
    Scheduled Jan 19.</t>
      </text>
    </comment>
    <comment ref="M490" authorId="597" shapeId="0" xr:uid="{7D7EF2FA-322F-4388-9892-CB1DDC11F748}">
      <text>
        <t>[Threaded comment]
Your version of Excel allows you to read this threaded comment; however, any edits to it will get removed if the file is opened in a newer version of Excel. Learn more: https://go.microsoft.com/fwlink/?linkid=870924
Comment:
    No access, site has been contacted about keys but none received yet. Probably missed in Feb as well</t>
      </text>
    </comment>
    <comment ref="P490" authorId="598" shapeId="0" xr:uid="{6209F083-650A-4E2F-BA41-55C53DDE2214}">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Q491" authorId="599" shapeId="0" xr:uid="{9C5FE4AB-EF0D-4DE9-B1D6-528967B54B9F}">
      <text>
        <t>[Threaded comment]
Your version of Excel allows you to read this threaded comment; however, any edits to it will get removed if the file is opened in a newer version of Excel. Learn more: https://go.microsoft.com/fwlink/?linkid=870924
Comment:
    Annual booked July 31
Reply:
    Jordan Silber called to postpone the annual inspection. New date for annual: Aug 29</t>
      </text>
    </comment>
    <comment ref="R491" authorId="600" shapeId="0" xr:uid="{F0CD8009-B588-475F-BB20-8BE2A0774D80}">
      <text>
        <t>[Threaded comment]
Your version of Excel allows you to read this threaded comment; however, any edits to it will get removed if the file is opened in a newer version of Excel. Learn more: https://go.microsoft.com/fwlink/?linkid=870924
Comment:
    Annual booked Aug 29</t>
      </text>
    </comment>
    <comment ref="Q492" authorId="601" shapeId="0" xr:uid="{BAE4114D-26F6-453B-B376-9884EFB53939}">
      <text>
        <t>[Threaded comment]
Your version of Excel allows you to read this threaded comment; however, any edits to it will get removed if the file is opened in a newer version of Excel. Learn more: https://go.microsoft.com/fwlink/?linkid=870924
Comment:
    Annual booked July 15</t>
      </text>
    </comment>
    <comment ref="S493" authorId="602" shapeId="0" xr:uid="{287AB0C6-BB1E-4C36-B9A1-9D057CDCCDD8}">
      <text>
        <t>[Threaded comment]
Your version of Excel allows you to read this threaded comment; however, any edits to it will get removed if the file is opened in a newer version of Excel. Learn more: https://go.microsoft.com/fwlink/?linkid=870924
Comment:
    Annual booked Aug 28</t>
      </text>
    </comment>
    <comment ref="Q494" authorId="603" shapeId="0" xr:uid="{E4CDCF62-0A1C-48BD-A074-33C4AC1C4AEF}">
      <text>
        <t>[Threaded comment]
Your version of Excel allows you to read this threaded comment; however, any edits to it will get removed if the file is opened in a newer version of Excel. Learn more: https://go.microsoft.com/fwlink/?linkid=870924
Comment:
    Annual booked July 11</t>
      </text>
    </comment>
    <comment ref="T495" authorId="604" shapeId="0" xr:uid="{15976591-3A51-4F9A-A0C6-5D4A96D34658}">
      <text>
        <t>[Threaded comment]
Your version of Excel allows you to read this threaded comment; however, any edits to it will get removed if the file is opened in a newer version of Excel. Learn more: https://go.microsoft.com/fwlink/?linkid=870924
Comment:
    Annual booked Oct 18</t>
      </text>
    </comment>
    <comment ref="M496" authorId="605" shapeId="0" xr:uid="{064B1D04-BBB0-4044-85B1-7885F94657AD}">
      <text>
        <t>[Threaded comment]
Your version of Excel allows you to read this threaded comment; however, any edits to it will get removed if the file is opened in a newer version of Excel. Learn more: https://go.microsoft.com/fwlink/?linkid=870924
Comment:
    Booked March 11</t>
      </text>
    </comment>
    <comment ref="P496" authorId="606" shapeId="0" xr:uid="{A0BB6EA0-6BE9-4861-A83F-081D036A81CA}">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L497" authorId="607" shapeId="0" xr:uid="{D159C191-A4C0-476E-94F2-41E6295BB2A8}">
      <text>
        <t>[Threaded comment]
Your version of Excel allows you to read this threaded comment; however, any edits to it will get removed if the file is opened in a newer version of Excel. Learn more: https://go.microsoft.com/fwlink/?linkid=870924
Comment:
    Booked Feb 8</t>
      </text>
    </comment>
    <comment ref="T498" authorId="608" shapeId="0" xr:uid="{5C4C9696-5F89-4304-8F39-24767ACEB54A}">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J500" authorId="609" shapeId="0" xr:uid="{39DFAB85-99A2-4B9D-B9BD-12AAF731A939}">
      <text>
        <t>[Threaded comment]
Your version of Excel allows you to read this threaded comment; however, any edits to it will get removed if the file is opened in a newer version of Excel. Learn more: https://go.microsoft.com/fwlink/?linkid=870924
Comment:
    Updated to Dec from May</t>
      </text>
    </comment>
    <comment ref="O501" authorId="610" shapeId="0" xr:uid="{4C0D88E5-62ED-48A5-83A2-693101868AEA}">
      <text>
        <t>[Threaded comment]
Your version of Excel allows you to read this threaded comment; however, any edits to it will get removed if the file is opened in a newer version of Excel. Learn more: https://go.microsoft.com/fwlink/?linkid=870924
Comment:
    On hold until further notice. New ownership for this building. Waiting until we hear from new owners</t>
      </text>
    </comment>
    <comment ref="P501" authorId="611" shapeId="0" xr:uid="{BCF160E0-DFF2-44E4-B4AB-6F3F11B36693}">
      <text>
        <t>[Threaded comment]
Your version of Excel allows you to read this threaded comment; however, any edits to it will get removed if the file is opened in a newer version of Excel. Learn more: https://go.microsoft.com/fwlink/?linkid=870924
Comment:
    On hold until further notice. New ownership for this building. Waiting until we hear from new owners</t>
      </text>
    </comment>
    <comment ref="Q501" authorId="612" shapeId="0" xr:uid="{5594D9C9-53FF-4FF4-A90D-1CF2EFC85416}">
      <text>
        <t>[Threaded comment]
Your version of Excel allows you to read this threaded comment; however, any edits to it will get removed if the file is opened in a newer version of Excel. Learn more: https://go.microsoft.com/fwlink/?linkid=870924
Comment:
    On hold until further notice. New ownership for this building. Waiting until we hear from new owners</t>
      </text>
    </comment>
    <comment ref="R501" authorId="613" shapeId="0" xr:uid="{2D37F511-5C2E-4586-B3F9-7BD8D47DF2F8}">
      <text>
        <t>[Threaded comment]
Your version of Excel allows you to read this threaded comment; however, any edits to it will get removed if the file is opened in a newer version of Excel. Learn more: https://go.microsoft.com/fwlink/?linkid=870924
Comment:
    On hold until further notice. New ownership for this building. Waiting until we hear from new owners</t>
      </text>
    </comment>
    <comment ref="S501" authorId="614" shapeId="0" xr:uid="{CB0FFADE-164D-4D9F-9914-E83FC464FB9C}">
      <text>
        <t>[Threaded comment]
Your version of Excel allows you to read this threaded comment; however, any edits to it will get removed if the file is opened in a newer version of Excel. Learn more: https://go.microsoft.com/fwlink/?linkid=870924
Comment:
    On hold until further notice. New ownership for this building. Waiting until we hear from new owners</t>
      </text>
    </comment>
    <comment ref="T501" authorId="615" shapeId="0" xr:uid="{A4BC5AD8-DA82-42B9-BD3F-527568159B01}">
      <text>
        <t>[Threaded comment]
Your version of Excel allows you to read this threaded comment; however, any edits to it will get removed if the file is opened in a newer version of Excel. Learn more: https://go.microsoft.com/fwlink/?linkid=870924
Comment:
    On hold until further notice. New ownership for this building. Waiting until we hear from new owners</t>
      </text>
    </comment>
    <comment ref="U501" authorId="616" shapeId="0" xr:uid="{51F9BCE2-0626-4E36-BF51-7A92FACEA151}">
      <text>
        <t>[Threaded comment]
Your version of Excel allows you to read this threaded comment; however, any edits to it will get removed if the file is opened in a newer version of Excel. Learn more: https://go.microsoft.com/fwlink/?linkid=870924
Comment:
    On hold until further notice. New ownership for this building. Waiting until we hear from new owners</t>
      </text>
    </comment>
    <comment ref="T502" authorId="617" shapeId="0" xr:uid="{EAF2DF10-18F4-47D7-B954-2F1B2E24AC4C}">
      <text>
        <t>[Threaded comment]
Your version of Excel allows you to read this threaded comment; however, any edits to it will get removed if the file is opened in a newer version of Excel. Learn more: https://go.microsoft.com/fwlink/?linkid=870924
Comment:
    Annual booked Oct 8</t>
      </text>
    </comment>
    <comment ref="U503" authorId="618" shapeId="0" xr:uid="{4CBD0A5E-6701-444E-BFCA-92AFB98F5324}">
      <text>
        <t>[Threaded comment]
Your version of Excel allows you to read this threaded comment; however, any edits to it will get removed if the file is opened in a newer version of Excel. Learn more: https://go.microsoft.com/fwlink/?linkid=870924
Comment:
    Annual booked Nov 7</t>
      </text>
    </comment>
    <comment ref="Q504" authorId="619" shapeId="0" xr:uid="{39568A6F-5DF9-41AD-9829-A2EB2F91D05E}">
      <text>
        <t>[Threaded comment]
Your version of Excel allows you to read this threaded comment; however, any edits to it will get removed if the file is opened in a newer version of Excel. Learn more: https://go.microsoft.com/fwlink/?linkid=870924
Comment:
    New panel being installed</t>
      </text>
    </comment>
    <comment ref="S504" authorId="620" shapeId="0" xr:uid="{8C3C9FD4-5009-4367-8658-4A5E464D695F}">
      <text>
        <t>[Threaded comment]
Your version of Excel allows you to read this threaded comment; however, any edits to it will get removed if the file is opened in a newer version of Excel. Learn more: https://go.microsoft.com/fwlink/?linkid=870924
Comment:
    New panel being installed</t>
      </text>
    </comment>
    <comment ref="T504" authorId="621" shapeId="0" xr:uid="{8132D5F2-F52A-4CB3-90DD-DA954B6B11B5}">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S505" authorId="622" shapeId="0" xr:uid="{934B5A71-5212-47AD-B436-C29022D10DD9}">
      <text>
        <t>[Threaded comment]
Your version of Excel allows you to read this threaded comment; however, any edits to it will get removed if the file is opened in a newer version of Excel. Learn more: https://go.microsoft.com/fwlink/?linkid=870924
Comment:
    Annual booked Sept 13</t>
      </text>
    </comment>
    <comment ref="P506" authorId="623" shapeId="0" xr:uid="{41F451C6-3A55-40F8-9C01-A53FB6C594AD}">
      <text>
        <t>[Threaded comment]
Your version of Excel allows you to read this threaded comment; however, any edits to it will get removed if the file is opened in a newer version of Excel. Learn more: https://go.microsoft.com/fwlink/?linkid=870924
Comment:
    Annual booked June 24</t>
      </text>
    </comment>
    <comment ref="N507" authorId="624" shapeId="0" xr:uid="{8329DFEF-6211-4D1E-96E1-30A84BA7246F}">
      <text>
        <t>[Threaded comment]
Your version of Excel allows you to read this threaded comment; however, any edits to it will get removed if the file is opened in a newer version of Excel. Learn more: https://go.microsoft.com/fwlink/?linkid=870924
Comment:
    Missed in April. Techs ran out of time</t>
      </text>
    </comment>
    <comment ref="R507" authorId="625" shapeId="0" xr:uid="{807AAE51-471F-439D-8CE4-43FBE5E0DDE6}">
      <text>
        <t>[Threaded comment]
Your version of Excel allows you to read this threaded comment; however, any edits to it will get removed if the file is opened in a newer version of Excel. Learn more: https://go.microsoft.com/fwlink/?linkid=870924
Comment:
    Annual booked Aug 27-29</t>
      </text>
    </comment>
    <comment ref="N508" authorId="626" shapeId="0" xr:uid="{147E1D6F-D517-42F4-A11A-D3D83D167BF9}">
      <text>
        <t>[Threaded comment]
Your version of Excel allows you to read this threaded comment; however, any edits to it will get removed if the file is opened in a newer version of Excel. Learn more: https://go.microsoft.com/fwlink/?linkid=870924
Comment:
    Annual booked April 16</t>
      </text>
    </comment>
    <comment ref="K511" authorId="627" shapeId="0" xr:uid="{4FAEACDD-EF20-4212-9C0A-8C01D9B460B1}">
      <text>
        <t>[Threaded comment]
Your version of Excel allows you to read this threaded comment; however, any edits to it will get removed if the file is opened in a newer version of Excel. Learn more: https://go.microsoft.com/fwlink/?linkid=870924
Comment:
    School closed for winter break during Jan/24 test. Do not charge for this service</t>
      </text>
    </comment>
    <comment ref="R511" authorId="628" shapeId="0" xr:uid="{F29DF811-8C60-4673-BC62-005B25B4BC1C}">
      <text>
        <t>[Threaded comment]
Your version of Excel allows you to read this threaded comment; however, any edits to it will get removed if the file is opened in a newer version of Excel. Learn more: https://go.microsoft.com/fwlink/?linkid=870924
Comment:
    Annual booked Aug 26-27</t>
      </text>
    </comment>
    <comment ref="N513" authorId="629" shapeId="0" xr:uid="{F17B2027-AC50-4104-B8E4-D24CD415ACF3}">
      <text>
        <t>[Threaded comment]
Your version of Excel allows you to read this threaded comment; however, any edits to it will get removed if the file is opened in a newer version of Excel. Learn more: https://go.microsoft.com/fwlink/?linkid=870924
Comment:
    Annual booked April 8</t>
      </text>
    </comment>
    <comment ref="N515" authorId="630" shapeId="0" xr:uid="{40689060-F10F-41A0-853C-0C2C6F783204}">
      <text>
        <t>[Threaded comment]
Your version of Excel allows you to read this threaded comment; however, any edits to it will get removed if the file is opened in a newer version of Excel. Learn more: https://go.microsoft.com/fwlink/?linkid=870924
Comment:
    Annual booked April 9</t>
      </text>
    </comment>
    <comment ref="N516" authorId="631" shapeId="0" xr:uid="{8D39A7CD-DE5D-45DE-A9DD-A4D67E307F65}">
      <text>
        <t>[Threaded comment]
Your version of Excel allows you to read this threaded comment; however, any edits to it will get removed if the file is opened in a newer version of Excel. Learn more: https://go.microsoft.com/fwlink/?linkid=870924
Comment:
    Annual booked April 9</t>
      </text>
    </comment>
    <comment ref="K517" authorId="632" shapeId="0" xr:uid="{0DDE1215-527B-41E8-AC69-6FEF78A46F56}">
      <text>
        <t>[Threaded comment]
Your version of Excel allows you to read this threaded comment; however, any edits to it will get removed if the file is opened in a newer version of Excel. Learn more: https://go.microsoft.com/fwlink/?linkid=870924
Comment:
    Keys give access to building &amp; electrical room, but not elevator to test upper floors. MBT not completed, but please charge for this service.</t>
      </text>
    </comment>
    <comment ref="M517" authorId="633" shapeId="0" xr:uid="{7ADD0AB8-8558-40B9-AFCC-6B0E12C2218D}">
      <text>
        <t>[Threaded comment]
Your version of Excel allows you to read this threaded comment; however, any edits to it will get removed if the file is opened in a newer version of Excel. Learn more: https://go.microsoft.com/fwlink/?linkid=870924
Comment:
    Multiple emails sent. Still don't have the updated keys to test. Please charge for this service.</t>
      </text>
    </comment>
    <comment ref="S519" authorId="634" shapeId="0" xr:uid="{0E19B241-5448-40BC-89DB-7D4F8E1279D0}">
      <text>
        <t>[Threaded comment]
Your version of Excel allows you to read this threaded comment; however, any edits to it will get removed if the file is opened in a newer version of Excel. Learn more: https://go.microsoft.com/fwlink/?linkid=870924
Comment:
    Annual booked Aug 16</t>
      </text>
    </comment>
    <comment ref="U519" authorId="635" shapeId="0" xr:uid="{9151E88E-5ED1-4CAB-9030-05B0A69765F1}">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P521" authorId="636" shapeId="0" xr:uid="{205AF757-2CBA-49D9-8332-CEE6BAAF027F}">
      <text>
        <t>[Threaded comment]
Your version of Excel allows you to read this threaded comment; however, any edits to it will get removed if the file is opened in a newer version of Excel. Learn more: https://go.microsoft.com/fwlink/?linkid=870924
Comment:
    Apply credit of $173.25 in QBO to invoice before sending out (April-June)</t>
      </text>
    </comment>
    <comment ref="S521" authorId="637" shapeId="0" xr:uid="{2847227B-5BE1-4F3F-AB91-FECFDF42145A}">
      <text>
        <t>[Threaded comment]
Your version of Excel allows you to read this threaded comment; however, any edits to it will get removed if the file is opened in a newer version of Excel. Learn more: https://go.microsoft.com/fwlink/?linkid=870924
Comment:
    Annual booked Sept 13</t>
      </text>
    </comment>
    <comment ref="U521" authorId="638" shapeId="0" xr:uid="{B76341F8-29E4-4AB0-9FB2-B1208C7F5075}">
      <text>
        <t>[Threaded comment]
Your version of Excel allows you to read this threaded comment; however, any edits to it will get removed if the file is opened in a newer version of Excel. Learn more: https://go.microsoft.com/fwlink/?linkid=870924
Comment:
    No Access</t>
      </text>
    </comment>
    <comment ref="K522" authorId="639" shapeId="0" xr:uid="{B4F49FE2-CD47-41E7-BC60-D850E7FDE2AF}">
      <text>
        <t>[Threaded comment]
Your version of Excel allows you to read this threaded comment; however, any edits to it will get removed if the file is opened in a newer version of Excel. Learn more: https://go.microsoft.com/fwlink/?linkid=870924
Comment:
    Electrical room not left open for us to pick up keys &amp; perform test as previously arranged with DF. Please charge for this service</t>
      </text>
    </comment>
    <comment ref="T522" authorId="640" shapeId="0" xr:uid="{B78F04D0-9251-436B-AA7F-56B0417BA4DC}">
      <text>
        <t>[Threaded comment]
Your version of Excel allows you to read this threaded comment; however, any edits to it will get removed if the file is opened in a newer version of Excel. Learn more: https://go.microsoft.com/fwlink/?linkid=870924
Comment:
    Annual booked Oct 2</t>
      </text>
    </comment>
    <comment ref="S523" authorId="641" shapeId="0" xr:uid="{042DCCB7-A1B9-4200-9820-510428E8F9BE}">
      <text>
        <t>[Threaded comment]
Your version of Excel allows you to read this threaded comment; however, any edits to it will get removed if the file is opened in a newer version of Excel. Learn more: https://go.microsoft.com/fwlink/?linkid=870924
Comment:
    Annual booked Sept 3</t>
      </text>
    </comment>
    <comment ref="T523" authorId="642" shapeId="0" xr:uid="{C5125DC6-668C-4F0F-89D4-DFD4246B4C63}">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S524" authorId="643" shapeId="0" xr:uid="{9AB8807C-80BE-44E7-9162-4F3596F18BD1}">
      <text>
        <t>[Threaded comment]
Your version of Excel allows you to read this threaded comment; however, any edits to it will get removed if the file is opened in a newer version of Excel. Learn more: https://go.microsoft.com/fwlink/?linkid=870924
Comment:
    Annual booked Sept 3</t>
      </text>
    </comment>
    <comment ref="T524" authorId="644" shapeId="0" xr:uid="{39E2867F-242D-4886-9E7F-5239DC4AEE53}">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Q526" authorId="645" shapeId="0" xr:uid="{11E47F92-69E4-473A-82E0-735DD86A27C2}">
      <text>
        <t>[Threaded comment]
Your version of Excel allows you to read this threaded comment; however, any edits to it will get removed if the file is opened in a newer version of Excel. Learn more: https://go.microsoft.com/fwlink/?linkid=870924
Comment:
    Annual booked July 2</t>
      </text>
    </comment>
    <comment ref="P527" authorId="646" shapeId="0" xr:uid="{6E0C3C7D-EE81-462A-B0E0-495F2746C175}">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T527" authorId="647" shapeId="0" xr:uid="{CBD59172-686E-4B76-817E-D976B91CC88D}">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P528" authorId="648" shapeId="0" xr:uid="{53125C51-3B47-4D4A-A6F9-8428C3E06619}">
      <text>
        <t>[Threaded comment]
Your version of Excel allows you to read this threaded comment; however, any edits to it will get removed if the file is opened in a newer version of Excel. Learn more: https://go.microsoft.com/fwlink/?linkid=870924
Comment:
    R20 not done in June. Several sick techs caused a scheduling shuffle. Route skipped for this month</t>
      </text>
    </comment>
    <comment ref="T528" authorId="649" shapeId="0" xr:uid="{617FD255-5ACC-49F9-82B8-CD25E91C3B8F}">
      <text>
        <t>[Threaded comment]
Your version of Excel allows you to read this threaded comment; however, any edits to it will get removed if the file is opened in a newer version of Excel. Learn more: https://go.microsoft.com/fwlink/?linkid=870924
Comment:
    Annual booked Oct 10</t>
      </text>
    </comment>
    <comment ref="N529" authorId="650" shapeId="0" xr:uid="{16DDC3A2-E971-4AAD-9F12-19E387484050}">
      <text>
        <t>[Threaded comment]
Your version of Excel allows you to read this threaded comment; however, any edits to it will get removed if the file is opened in a newer version of Excel. Learn more: https://go.microsoft.com/fwlink/?linkid=870924
Comment:
    Annual booked April 22</t>
      </text>
    </comment>
    <comment ref="O529" authorId="651" shapeId="0" xr:uid="{579359CF-5B5B-4FC8-9284-3315136443B7}">
      <text>
        <t>[Threaded comment]
Your version of Excel allows you to read this threaded comment; however, any edits to it will get removed if the file is opened in a newer version of Excel. Learn more: https://go.microsoft.com/fwlink/?linkid=870924
Comment:
    CP Had keys during MBT. Did not return them from service call. Do not charge please</t>
      </text>
    </comment>
    <comment ref="N530" authorId="652" shapeId="0" xr:uid="{43076C01-59B8-4FAC-A208-75C802FACA43}">
      <text>
        <t>[Threaded comment]
Your version of Excel allows you to read this threaded comment; however, any edits to it will get removed if the file is opened in a newer version of Excel. Learn more: https://go.microsoft.com/fwlink/?linkid=870924
Comment:
    Annual booked April 23</t>
      </text>
    </comment>
    <comment ref="U531" authorId="653" shapeId="0" xr:uid="{375466B1-7768-4349-98C8-42EECE46C3CD}">
      <text>
        <t>[Threaded comment]
Your version of Excel allows you to read this threaded comment; however, any edits to it will get removed if the file is opened in a newer version of Excel. Learn more: https://go.microsoft.com/fwlink/?linkid=870924
Comment:
    Annual booked Nov 8</t>
      </text>
    </comment>
    <comment ref="O532" authorId="654" shapeId="0" xr:uid="{AD1ECD13-CC07-4215-94F5-E2DA75CBFE8E}">
      <text>
        <t>[Threaded comment]
Your version of Excel allows you to read this threaded comment; however, any edits to it will get removed if the file is opened in a newer version of Excel. Learn more: https://go.microsoft.com/fwlink/?linkid=870924
Comment:
    Annual booked May 17</t>
      </text>
    </comment>
    <comment ref="R533" authorId="655" shapeId="0" xr:uid="{3BD03FF7-ACB4-4A99-9C62-A03E25D8A73F}">
      <text>
        <t>[Threaded comment]
Your version of Excel allows you to read this threaded comment; however, any edits to it will get removed if the file is opened in a newer version of Excel. Learn more: https://go.microsoft.com/fwlink/?linkid=870924
Comment:
    PM asked to skip testing this month due to power outages.</t>
      </text>
    </comment>
    <comment ref="M534" authorId="656" shapeId="0" xr:uid="{82246D30-C382-4017-93E9-AEFB7BCC298B}">
      <text>
        <t>[Threaded comment]
Your version of Excel allows you to read this threaded comment; however, any edits to it will get removed if the file is opened in a newer version of Excel. Learn more: https://go.microsoft.com/fwlink/?linkid=870924
Comment:
    Annual on March 1st</t>
      </text>
    </comment>
    <comment ref="O535" authorId="657" shapeId="0" xr:uid="{53BEEA63-6B32-446B-B12C-B254032508A7}">
      <text>
        <t>[Threaded comment]
Your version of Excel allows you to read this threaded comment; however, any edits to it will get removed if the file is opened in a newer version of Excel. Learn more: https://go.microsoft.com/fwlink/?linkid=870924
Comment:
    Annual May 28</t>
      </text>
    </comment>
    <comment ref="L536" authorId="658" shapeId="0" xr:uid="{3D399D63-72AA-4A59-A0D3-997908BFC24A}">
      <text>
        <t>[Threaded comment]
Your version of Excel allows you to read this threaded comment; however, any edits to it will get removed if the file is opened in a newer version of Excel. Learn more: https://go.microsoft.com/fwlink/?linkid=870924
Comment:
    BOOKED FEB 14/15</t>
      </text>
    </comment>
    <comment ref="K537" authorId="659" shapeId="0" xr:uid="{4781B242-58A7-4FD4-8423-BD5FC4C3FE81}">
      <text>
        <t>[Threaded comment]
Your version of Excel allows you to read this threaded comment; however, any edits to it will get removed if the file is opened in a newer version of Excel. Learn more: https://go.microsoft.com/fwlink/?linkid=870924
Comment:
    Denver to confirm action on this. Will arrange to reschedule as we were not able to access during regular MBT schedule</t>
      </text>
    </comment>
    <comment ref="O537" authorId="660" shapeId="0" xr:uid="{CB97FA42-D16C-4320-BB5B-3EC9FC71331B}">
      <text>
        <t>[Threaded comment]
Your version of Excel allows you to read this threaded comment; however, any edits to it will get removed if the file is opened in a newer version of Excel. Learn more: https://go.microsoft.com/fwlink/?linkid=870924
Comment:
    Annual booked May 24</t>
      </text>
    </comment>
    <comment ref="U538" authorId="661" shapeId="0" xr:uid="{8EABE3FE-63CA-4CA0-8FAA-65F7A95D8F5B}">
      <text>
        <t>[Threaded comment]
Your version of Excel allows you to read this threaded comment; however, any edits to it will get removed if the file is opened in a newer version of Excel. Learn more: https://go.microsoft.com/fwlink/?linkid=870924
Comment:
    Annual booked Nov 4</t>
      </text>
    </comment>
    <comment ref="P539" authorId="662" shapeId="0" xr:uid="{C53CCBB0-63BC-45C4-88DA-C749BC78E2D3}">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U539" authorId="663" shapeId="0" xr:uid="{FD3F2D71-D48E-4C5B-8BF3-AAE8102EA5E0}">
      <text>
        <t>[Threaded comment]
Your version of Excel allows you to read this threaded comment; however, any edits to it will get removed if the file is opened in a newer version of Excel. Learn more: https://go.microsoft.com/fwlink/?linkid=870924
Comment:
    Annual booked Nov 21</t>
      </text>
    </comment>
    <comment ref="H540" authorId="168" shapeId="0" xr:uid="{A580A525-61FC-401D-8E4C-1899B262D3B7}">
      <text>
        <r>
          <rPr>
            <b/>
            <sz val="9"/>
            <color indexed="81"/>
            <rFont val="Tahoma"/>
            <family val="2"/>
          </rPr>
          <t>Samantha D'Amour:</t>
        </r>
        <r>
          <rPr>
            <sz val="9"/>
            <color indexed="81"/>
            <rFont val="Tahoma"/>
            <family val="2"/>
          </rPr>
          <t xml:space="preserve">
June 14/21 (sd') Received two keys from Dave Seregent.</t>
        </r>
      </text>
    </comment>
    <comment ref="T540" authorId="664" shapeId="0" xr:uid="{5E1ABC77-C8BE-4D48-9F36-BA1B41B3052A}">
      <text>
        <t>[Threaded comment]
Your version of Excel allows you to read this threaded comment; however, any edits to it will get removed if the file is opened in a newer version of Excel. Learn more: https://go.microsoft.com/fwlink/?linkid=870924
Comment:
    Annual booked Oct 28</t>
      </text>
    </comment>
    <comment ref="U540" authorId="665" shapeId="0" xr:uid="{26838681-834C-4D81-AE1E-E6838CE0FDDD}">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541" authorId="666" shapeId="0" xr:uid="{1CC18C95-9C8A-40B8-B1F5-52E8424FA69A}">
      <text>
        <t>[Threaded comment]
Your version of Excel allows you to read this threaded comment; however, any edits to it will get removed if the file is opened in a newer version of Excel. Learn more: https://go.microsoft.com/fwlink/?linkid=870924
Comment:
    Annual booked Nov 4</t>
      </text>
    </comment>
    <comment ref="U542" authorId="667" shapeId="0" xr:uid="{0524A5B4-62FD-4AD2-9D94-9359534586E3}">
      <text>
        <t>[Threaded comment]
Your version of Excel allows you to read this threaded comment; however, any edits to it will get removed if the file is opened in a newer version of Excel. Learn more: https://go.microsoft.com/fwlink/?linkid=870924
Comment:
    Annual booked Nov 27-29</t>
      </text>
    </comment>
    <comment ref="N543" authorId="668" shapeId="0" xr:uid="{8FF317B5-410A-4721-B390-610CDF082E5B}">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U543" authorId="669" shapeId="0" xr:uid="{EC23C5EF-45FA-4FDD-8042-854B060C55B1}">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Q544" authorId="670" shapeId="0" xr:uid="{6FEA6975-B326-4E9D-B318-5707105B175A}">
      <text>
        <t>[Threaded comment]
Your version of Excel allows you to read this threaded comment; however, any edits to it will get removed if the file is opened in a newer version of Excel. Learn more: https://go.microsoft.com/fwlink/?linkid=870924
Comment:
    Annual booked July 22-25</t>
      </text>
    </comment>
    <comment ref="U544" authorId="671" shapeId="0" xr:uid="{EC52D384-90F5-4383-99A1-8C398DCB7E3D}">
      <text>
        <t>[Threaded comment]
Your version of Excel allows you to read this threaded comment; however, any edits to it will get removed if the file is opened in a newer version of Excel. Learn more: https://go.microsoft.com/fwlink/?linkid=870924
Comment:
    Route cancelled due to lack of techs 
Reply:
    PM requested a rescheduled MBT -set up for Nov 26</t>
      </text>
    </comment>
    <comment ref="S545" authorId="672" shapeId="0" xr:uid="{B2B2B5CA-C49F-4735-AB60-EE765CD27ED6}">
      <text>
        <t>[Threaded comment]
Your version of Excel allows you to read this threaded comment; however, any edits to it will get removed if the file is opened in a newer version of Excel. Learn more: https://go.microsoft.com/fwlink/?linkid=870924
Comment:
    No access</t>
      </text>
    </comment>
    <comment ref="T545" authorId="673" shapeId="0" xr:uid="{0385F6B5-11A1-4812-9015-BB6546EFC197}">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L546" authorId="674" shapeId="0" xr:uid="{61D5602E-934A-41BB-9C34-7541B289BBC5}">
      <text>
        <t>[Threaded comment]
Your version of Excel allows you to read this threaded comment; however, any edits to it will get removed if the file is opened in a newer version of Excel. Learn more: https://go.microsoft.com/fwlink/?linkid=870924
Comment:
    Booked Feb 8</t>
      </text>
    </comment>
    <comment ref="U546" authorId="675" shapeId="0" xr:uid="{90A17FA2-B5FD-4610-B8C4-8533ABD7DB95}">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H547" authorId="676" shapeId="0" xr:uid="{2FF5CA69-4E82-4E7A-8100-B0B8C65CB7DC}">
      <text>
        <t>[Threaded comment]
Your version of Excel allows you to read this threaded comment; however, any edits to it will get removed if the file is opened in a newer version of Excel. Learn more: https://go.microsoft.com/fwlink/?linkid=870924
Comment:
    KEY CODE SHOULD BE SEA1589</t>
      </text>
    </comment>
    <comment ref="N547" authorId="677" shapeId="0" xr:uid="{508C5519-8807-4662-A058-E4739FB039A7}">
      <text>
        <t>[Threaded comment]
Your version of Excel allows you to read this threaded comment; however, any edits to it will get removed if the file is opened in a newer version of Excel. Learn more: https://go.microsoft.com/fwlink/?linkid=870924
Comment:
    Annual booked April 16</t>
      </text>
    </comment>
    <comment ref="Q547" authorId="678" shapeId="0" xr:uid="{85FCFC10-A9B2-4408-AD7A-0F8F06404423}">
      <text>
        <t>[Threaded comment]
Your version of Excel allows you to read this threaded comment; however, any edits to it will get removed if the file is opened in a newer version of Excel. Learn more: https://go.microsoft.com/fwlink/?linkid=870924
Comment:
    Needs to be tested before 11am, arrived at 2:00. Route paperwork adjusted for August</t>
      </text>
    </comment>
    <comment ref="U547" authorId="679" shapeId="0" xr:uid="{0A3B5998-52F7-4B6E-A6CD-A78B69541053}">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548" authorId="680" shapeId="0" xr:uid="{7B3D8B3E-627A-4A2D-9FA1-C5DB780279B9}">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N549" authorId="681" shapeId="0" xr:uid="{FBB13A9C-453D-49D0-B7AF-734C3385AF71}">
      <text>
        <t>[Threaded comment]
Your version of Excel allows you to read this threaded comment; however, any edits to it will get removed if the file is opened in a newer version of Excel. Learn more: https://go.microsoft.com/fwlink/?linkid=870924
Comment:
    Annual booked April 16</t>
      </text>
    </comment>
    <comment ref="U549" authorId="682" shapeId="0" xr:uid="{DFF875D1-848E-48DA-9099-BBA000504639}">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R550" authorId="683" shapeId="0" xr:uid="{6ADE4506-6810-481A-9BD1-4C41389FA7C1}">
      <text>
        <t>[Threaded comment]
Your version of Excel allows you to read this threaded comment; however, any edits to it will get removed if the file is opened in a newer version of Excel. Learn more: https://go.microsoft.com/fwlink/?linkid=870924
Comment:
    Annual booked Aug 1</t>
      </text>
    </comment>
    <comment ref="U550" authorId="684" shapeId="0" xr:uid="{09AACAD8-BD64-443D-8BF2-5C7D725ABA17}">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551" authorId="685" shapeId="0" xr:uid="{6AA9DDAB-DF52-4C67-B54C-733E2D084CB6}">
      <text>
        <t>[Threaded comment]
Your version of Excel allows you to read this threaded comment; however, any edits to it will get removed if the file is opened in a newer version of Excel. Learn more: https://go.microsoft.com/fwlink/?linkid=870924
Comment:
    Booked March 15</t>
      </text>
    </comment>
    <comment ref="U551" authorId="686" shapeId="0" xr:uid="{09D4259E-086F-40A3-8759-8EBEDD1E9996}">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552" authorId="687" shapeId="0" xr:uid="{83D6C62D-AD05-4840-AFCF-7AFB7C1813CD}">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U553" authorId="688" shapeId="0" xr:uid="{4E204D68-F7C5-4E0F-B684-52E1BBA9BD94}">
      <text>
        <t>[Threaded comment]
Your version of Excel allows you to read this threaded comment; however, any edits to it will get removed if the file is opened in a newer version of Excel. Learn more: https://go.microsoft.com/fwlink/?linkid=870924
Comment:
    Annual booked Nov 4</t>
      </text>
    </comment>
    <comment ref="T554" authorId="689" shapeId="0" xr:uid="{82E72CAB-70E7-4C56-B797-327C1236730C}">
      <text>
        <t>[Threaded comment]
Your version of Excel allows you to read this threaded comment; however, any edits to it will get removed if the file is opened in a newer version of Excel. Learn more: https://go.microsoft.com/fwlink/?linkid=870924
Comment:
    No access</t>
      </text>
    </comment>
    <comment ref="U554" authorId="690" shapeId="0" xr:uid="{AA6B28B6-E064-4000-B53C-3A8E29C3BF2C}">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555" authorId="691" shapeId="0" xr:uid="{F7BEFCF5-51A8-4FE4-B805-EEA4AFDB056C}">
      <text>
        <t>[Threaded comment]
Your version of Excel allows you to read this threaded comment; however, any edits to it will get removed if the file is opened in a newer version of Excel. Learn more: https://go.microsoft.com/fwlink/?linkid=870924
Comment:
    Annual booked March 27</t>
      </text>
    </comment>
    <comment ref="U555" authorId="692" shapeId="0" xr:uid="{3059A439-C3C7-4C72-AB6F-4616AE6A3E00}">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P556" authorId="693" shapeId="0" xr:uid="{7C2E9F04-E5C7-41CB-B0D3-33C5DC1D42C8}">
      <text>
        <t>[Threaded comment]
Your version of Excel allows you to read this threaded comment; however, any edits to it will get removed if the file is opened in a newer version of Excel. Learn more: https://go.microsoft.com/fwlink/?linkid=870924
Comment:
    Annual booked June 14</t>
      </text>
    </comment>
    <comment ref="R556" authorId="694" shapeId="0" xr:uid="{DEF2D399-594B-46C8-BB8D-E2CD95DF4EDE}">
      <text>
        <t>[Threaded comment]
Your version of Excel allows you to read this threaded comment; however, any edits to it will get removed if the file is opened in a newer version of Excel. Learn more: https://go.microsoft.com/fwlink/?linkid=870924
Comment:
    Need new electrical room key. Site contacted</t>
      </text>
    </comment>
    <comment ref="U557" authorId="695" shapeId="0" xr:uid="{DDE158BB-0507-43CB-8A0E-8E3E3DA30AB9}">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V557" authorId="696" shapeId="0" xr:uid="{9BBB5B6A-ED90-4C42-AE82-2256ADC5C10F}">
      <text>
        <t>[Threaded comment]
Your version of Excel allows you to read this threaded comment; however, any edits to it will get removed if the file is opened in a newer version of Excel. Learn more: https://go.microsoft.com/fwlink/?linkid=870924
Comment:
    Annual booked Dec 9</t>
      </text>
    </comment>
    <comment ref="P558" authorId="697" shapeId="0" xr:uid="{2DF92EE1-3D8A-47A7-AD80-DF1A2778AF9A}">
      <text>
        <t>[Threaded comment]
Your version of Excel allows you to read this threaded comment; however, any edits to it will get removed if the file is opened in a newer version of Excel. Learn more: https://go.microsoft.com/fwlink/?linkid=870924
Comment:
    R19 not done in June. Several sick techs caused a scheduling shuffle. Route skipped for this month</t>
      </text>
    </comment>
    <comment ref="U558" authorId="698" shapeId="0" xr:uid="{B58A62D9-8E95-4B98-B56F-2EC476AC7922}">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M559" authorId="699" shapeId="0" xr:uid="{3B6A4392-1AA9-4FCC-860B-4C937A816A61}">
      <text>
        <t>[Threaded comment]
Your version of Excel allows you to read this threaded comment; however, any edits to it will get removed if the file is opened in a newer version of Excel. Learn more: https://go.microsoft.com/fwlink/?linkid=870924
Comment:
    Annual booked March 28</t>
      </text>
    </comment>
    <comment ref="N559" authorId="700" shapeId="0" xr:uid="{F0F0F675-EFC5-4F17-8EF0-23950655239D}">
      <text>
        <t>[Threaded comment]
Your version of Excel allows you to read this threaded comment; however, any edits to it will get removed if the file is opened in a newer version of Excel. Learn more: https://go.microsoft.com/fwlink/?linkid=870924
Comment:
    Annual done in late March. MBT skipped in error</t>
      </text>
    </comment>
    <comment ref="L560" authorId="701" shapeId="0" xr:uid="{61E7651B-8DD1-4E65-A1B1-6B21D5219300}">
      <text>
        <t>[Threaded comment]
Your version of Excel allows you to read this threaded comment; however, any edits to it will get removed if the file is opened in a newer version of Excel. Learn more: https://go.microsoft.com/fwlink/?linkid=870924
Comment:
    Annual Scheduled Feb 5th</t>
      </text>
    </comment>
    <comment ref="M560" authorId="702" shapeId="0" xr:uid="{AD663313-C30F-46E8-9271-E72B7F1362A3}">
      <text>
        <t>[Threaded comment]
Your version of Excel allows you to read this threaded comment; however, any edits to it will get removed if the file is opened in a newer version of Excel. Learn more: https://go.microsoft.com/fwlink/?linkid=870924
Comment:
    Keys are missing - trying to find them</t>
      </text>
    </comment>
    <comment ref="N560" authorId="703" shapeId="0" xr:uid="{7BA02CC6-2148-4543-A5AC-43D9104D35BD}">
      <text>
        <t>[Threaded comment]
Your version of Excel allows you to read this threaded comment; however, any edits to it will get removed if the file is opened in a newer version of Excel. Learn more: https://go.microsoft.com/fwlink/?linkid=870924
Comment:
    Keys are missing - trying to find them</t>
      </text>
    </comment>
    <comment ref="P560" authorId="704" shapeId="0" xr:uid="{741E35D7-FBD4-43FA-ABE6-FEE2F2E54F38}">
      <text>
        <t>[Threaded comment]
Your version of Excel allows you to read this threaded comment; however, any edits to it will get removed if the file is opened in a newer version of Excel. Learn more: https://go.microsoft.com/fwlink/?linkid=870924
Comment:
    No access to electrical room</t>
      </text>
    </comment>
    <comment ref="U560" authorId="705" shapeId="0" xr:uid="{F3977B5E-59BE-4DB4-83B7-9CFE239F83AA}">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L561" authorId="706" shapeId="0" xr:uid="{1100849C-FF06-48D7-A045-D6C261AE89DB}">
      <text>
        <t>[Threaded comment]
Your version of Excel allows you to read this threaded comment; however, any edits to it will get removed if the file is opened in a newer version of Excel. Learn more: https://go.microsoft.com/fwlink/?linkid=870924
Comment:
    Booked Feb 9</t>
      </text>
    </comment>
    <comment ref="U561" authorId="707" shapeId="0" xr:uid="{F47C7376-8F5E-464B-B055-7C4B74D32E5C}">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562" authorId="708" shapeId="0" xr:uid="{CC4CD393-FF9E-4767-A28F-B6CF3A7CC442}">
      <text>
        <t xml:space="preserve">[Threaded comment]
Your version of Excel allows you to read this threaded comment; however, any edits to it will get removed if the file is opened in a newer version of Excel. Learn more: https://go.microsoft.com/fwlink/?linkid=870924
Comment:
    Annual booked May 15
</t>
      </text>
    </comment>
    <comment ref="U562" authorId="709" shapeId="0" xr:uid="{CB21F5DB-6ABA-4E52-9B97-70FFC5B56558}">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O563" authorId="710" shapeId="0" xr:uid="{A4FCEABC-408E-4427-AF4A-1488A2DF9C04}">
      <text>
        <t>[Threaded comment]
Your version of Excel allows you to read this threaded comment; however, any edits to it will get removed if the file is opened in a newer version of Excel. Learn more: https://go.microsoft.com/fwlink/?linkid=870924
Comment:
    Annual booked May 15</t>
      </text>
    </comment>
    <comment ref="U563" authorId="711" shapeId="0" xr:uid="{43FEF217-E4B5-444B-B40C-BA140B81597B}">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K564" authorId="712" shapeId="0" xr:uid="{09C0BCB3-AE0B-449B-B5EB-6CD8B40B6E67}">
      <text>
        <t>[Threaded comment]
Your version of Excel allows you to read this threaded comment; however, any edits to it will get removed if the file is opened in a newer version of Excel. Learn more: https://go.microsoft.com/fwlink/?linkid=870924
Comment:
    Booked Jan 4</t>
      </text>
    </comment>
    <comment ref="U564" authorId="713" shapeId="0" xr:uid="{57A31D2A-B03B-449C-9773-5FA683B28700}">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K565" authorId="714" shapeId="0" xr:uid="{733F063C-9CB8-40DB-B79E-A52385DE446A}">
      <text>
        <t>[Threaded comment]
Your version of Excel allows you to read this threaded comment; however, any edits to it will get removed if the file is opened in a newer version of Excel. Learn more: https://go.microsoft.com/fwlink/?linkid=870924
Comment:
    Booked Jan 4</t>
      </text>
    </comment>
    <comment ref="U565" authorId="715" shapeId="0" xr:uid="{57F48DEF-FB31-440D-8BA0-16F217B75862}">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 ref="N567" authorId="716" shapeId="0" xr:uid="{EE2D8232-E569-4D05-9F58-6961B6C51F49}">
      <text>
        <t>[Threaded comment]
Your version of Excel allows you to read this threaded comment; however, any edits to it will get removed if the file is opened in a newer version of Excel. Learn more: https://go.microsoft.com/fwlink/?linkid=870924
Comment:
    Annual booked April 30</t>
      </text>
    </comment>
    <comment ref="U567" authorId="717" shapeId="0" xr:uid="{228B8AAD-0986-4111-A0C3-5BD7E5A61073}">
      <text>
        <t xml:space="preserve">[Threaded comment]
Your version of Excel allows you to read this threaded comment; however, any edits to it will get removed if the file is opened in a newer version of Excel. Learn more: https://go.microsoft.com/fwlink/?linkid=870924
Comment:
    Route cancelled due to lack of techs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tc={315CE980-BFD4-4A2F-8C83-91050DE5BDF5}</author>
    <author>tc={C0AF956D-126D-4E5D-8DEA-FEDDDC73BA8F}</author>
    <author>tc={B88F3539-AFFA-4C66-B13B-A1A6F21B1BCA}</author>
    <author>tc={8820DCD3-E9BC-4CAF-9BC0-A41C4E160F80}</author>
    <author>tc={87BDE77D-F912-402D-A729-7DBB54117292}</author>
    <author>tc={98556550-2F73-48E0-97FB-27FCFCCED884}</author>
    <author>tc={FF351E4F-1504-4458-A87F-1768A38C7F4B}</author>
    <author>tc={04CD27FC-224C-42D3-B0D0-9012121F9643}</author>
    <author>tc={55BBB762-06D8-4578-96F7-75C42577FCB2}</author>
    <author>tc={21BED9A4-4480-4271-B729-785A741CC4C3}</author>
    <author>tc={9A6D9EC4-7F24-4C17-B257-703AFB6BB9B7}</author>
    <author>tc={1217D65E-7BA1-4B20-998D-C9C7C273A026}</author>
    <author>tc={3A593501-DF72-4A41-A1A3-DACBAB7CAB2D}</author>
    <author>tc={873E748C-A18E-4FA1-9FD2-E9787958B242}</author>
    <author>tc={F3564A78-5AA8-4C9A-B81B-679067BBA94E}</author>
    <author>tc={74E000D0-D430-408C-BA00-26E73B69CA0B}</author>
  </authors>
  <commentList>
    <comment ref="L8" authorId="0" shapeId="0" xr:uid="{315CE980-BFD4-4A2F-8C83-91050DE5BDF5}">
      <text>
        <t>[Threaded comment]
Your version of Excel allows you to read this threaded comment; however, any edits to it will get removed if the file is opened in a newer version of Excel. Learn more: https://go.microsoft.com/fwlink/?linkid=870924
Comment:
    Skipped Lunch</t>
      </text>
    </comment>
    <comment ref="P10" authorId="1" shapeId="0" xr:uid="{C0AF956D-126D-4E5D-8DEA-FEDDDC73BA8F}">
      <text>
        <t>[Threaded comment]
Your version of Excel allows you to read this threaded comment; however, any edits to it will get removed if the file is opened in a newer version of Excel. Learn more: https://go.microsoft.com/fwlink/?linkid=870924
Comment:
    5 sites not tested due lack of time - new tech training</t>
      </text>
    </comment>
    <comment ref="P12" authorId="2" shapeId="0" xr:uid="{B88F3539-AFFA-4C66-B13B-A1A6F21B1BCA}">
      <text>
        <t>[Threaded comment]
Your version of Excel allows you to read this threaded comment; however, any edits to it will get removed if the file is opened in a newer version of Excel. Learn more: https://go.microsoft.com/fwlink/?linkid=870924
Comment:
    2 sites not tested due lack of time - new tech training</t>
      </text>
    </comment>
    <comment ref="J16" authorId="3" shapeId="0" xr:uid="{8820DCD3-E9BC-4CAF-9BC0-A41C4E160F80}">
      <text>
        <t>[Threaded comment]
Your version of Excel allows you to read this threaded comment; however, any edits to it will get removed if the file is opened in a newer version of Excel. Learn more: https://go.microsoft.com/fwlink/?linkid=870924
Comment:
    6 sites not tested due lack of time - late start in the morning</t>
      </text>
    </comment>
    <comment ref="M17" authorId="4" shapeId="0" xr:uid="{87BDE77D-F912-402D-A729-7DBB54117292}">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G21" authorId="5" shapeId="0" xr:uid="{98556550-2F73-48E0-97FB-27FCFCCED884}">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M24" authorId="6" shapeId="0" xr:uid="{FF351E4F-1504-4458-A87F-1768A38C7F4B}">
      <text>
        <t>[Threaded comment]
Your version of Excel allows you to read this threaded comment; however, any edits to it will get removed if the file is opened in a newer version of Excel. Learn more: https://go.microsoft.com/fwlink/?linkid=870924
Comment:
    Not tested due lack of techs</t>
      </text>
    </comment>
    <comment ref="P24" authorId="7" shapeId="0" xr:uid="{04CD27FC-224C-42D3-B0D0-9012121F9643}">
      <text>
        <t>[Threaded comment]
Your version of Excel allows you to read this threaded comment; however, any edits to it will get removed if the file is opened in a newer version of Excel. Learn more: https://go.microsoft.com/fwlink/?linkid=870924
Comment:
    2 sites not tested due lack of time - new tech training</t>
      </text>
    </comment>
    <comment ref="J26" authorId="8" shapeId="0" xr:uid="{55BBB762-06D8-4578-96F7-75C42577FCB2}">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I28" authorId="9" shapeId="0" xr:uid="{21BED9A4-4480-4271-B729-785A741CC4C3}">
      <text>
        <t>[Threaded comment]
Your version of Excel allows you to read this threaded comment; however, any edits to it will get removed if the file is opened in a newer version of Excel. Learn more: https://go.microsoft.com/fwlink/?linkid=870924
Comment:
    Started 10AM</t>
      </text>
    </comment>
    <comment ref="H31" authorId="10" shapeId="0" xr:uid="{9A6D9EC4-7F24-4C17-B257-703AFB6BB9B7}">
      <text>
        <t>[Threaded comment]
Your version of Excel allows you to read this threaded comment; however, any edits to it will get removed if the file is opened in a newer version of Excel. Learn more: https://go.microsoft.com/fwlink/?linkid=870924
Comment:
    3 sites tested on January 28</t>
      </text>
    </comment>
    <comment ref="K31" authorId="11" shapeId="0" xr:uid="{1217D65E-7BA1-4B20-998D-C9C7C273A026}">
      <text>
        <t>[Threaded comment]
Your version of Excel allows you to read this threaded comment; however, any edits to it will get removed if the file is opened in a newer version of Excel. Learn more: https://go.microsoft.com/fwlink/?linkid=870924
Comment:
    3 sites tested on February 26 / 1 on February 27</t>
      </text>
    </comment>
    <comment ref="H33" authorId="12" shapeId="0" xr:uid="{3A593501-DF72-4A41-A1A3-DACBAB7CAB2D}">
      <text>
        <t>[Threaded comment]
Your version of Excel allows you to read this threaded comment; however, any edits to it will get removed if the file is opened in a newer version of Excel. Learn more: https://go.microsoft.com/fwlink/?linkid=870924
Comment:
    1461 Blanshard Street / 2261 Keating Cross Road / 2676 Wilfert Road</t>
      </text>
    </comment>
    <comment ref="N33" authorId="13" shapeId="0" xr:uid="{873E748C-A18E-4FA1-9FD2-E9787958B242}">
      <text>
        <t>[Threaded comment]
Your version of Excel allows you to read this threaded comment; however, any edits to it will get removed if the file is opened in a newer version of Excel. Learn more: https://go.microsoft.com/fwlink/?linkid=870924
Comment:
    780 Kings Road / 818 Fort Street</t>
      </text>
    </comment>
    <comment ref="Q33" authorId="14" shapeId="0" xr:uid="{F3564A78-5AA8-4C9A-B81B-679067BBA94E}">
      <text>
        <t>[Threaded comment]
Your version of Excel allows you to read this threaded comment; however, any edits to it will get removed if the file is opened in a newer version of Excel. Learn more: https://go.microsoft.com/fwlink/?linkid=870924
Comment:
    1180 Fort Street / 780 Kings Road</t>
      </text>
    </comment>
    <comment ref="H34" authorId="15" shapeId="0" xr:uid="{74E000D0-D430-408C-BA00-26E73B69CA0B}">
      <text>
        <t>[Threaded comment]
Your version of Excel allows you to read this threaded comment; however, any edits to it will get removed if the file is opened in a newer version of Excel. Learn more: https://go.microsoft.com/fwlink/?linkid=870924
Comment:
    820 Craigflower Road done during service call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tc={1B9A1704-0B07-4DB0-B5D7-6F60F52FDB6E}</author>
    <author>tc={93E680B8-4B1F-4B2C-B53A-9640F3B4914B}</author>
    <author>tc={15B233F7-76D1-480B-8CC2-45CFAF672B34}</author>
    <author>tc={DE87104E-5499-4225-ADE0-BF6A3CC8E1DC}</author>
    <author>tc={A823E914-A9D5-415E-AC2E-AF4F2160C11C}</author>
    <author>tc={B5E2BC2C-38E7-4E8F-9EA0-88321AD4C561}</author>
    <author>tc={331B6FDF-8C3C-48E1-B0E6-C96736B3CF1F}</author>
    <author>tc={9455451C-AAB2-4951-B61E-E73907542479}</author>
    <author>tc={943D3365-4288-48C1-9C4D-19D097E8DBA6}</author>
    <author>tc={CD4B877B-ECC9-489A-A3BC-3000D6D81AD6}</author>
    <author>tc={ACD1123A-3124-42C2-89D0-5F5C69C968DE}</author>
    <author>tc={B07E14E2-A7D8-4A33-9A58-F8D2A330809D}</author>
    <author>tc={AFBB6D68-8C17-4D72-B17F-EE155A909B15}</author>
    <author>tc={67C4D27F-637E-4483-B6F5-880F3E654CE1}</author>
    <author>tc={9B0B2569-ABBD-48FD-B757-7F9324C3017A}</author>
    <author>tc={F8CD2E06-C55D-4CB3-9E8D-CD80A08A2D29}</author>
    <author>tc={DC246110-6E8E-4656-B9CB-76B4E1733919}</author>
    <author>tc={0435E328-B527-4221-8F51-4B00678175EE}</author>
    <author>tc={2FDA35AA-E836-48B6-A1D4-573A64760213}</author>
    <author>tc={080E1CE7-E5DA-4BBC-8FD7-A64CECBAC328}</author>
    <author>tc={5C8596FA-BF0C-4D86-B619-371ABD047A76}</author>
    <author>tc={84BB2311-C905-46DC-A163-3BCF7C687BB7}</author>
    <author>tc={8C9C9CF2-474F-4CC4-BD05-7A316D9382E1}</author>
    <author>tc={CEA01288-3B3C-4F24-A98C-CEF935EF9B2C}</author>
    <author>tc={FD940557-5EAD-49A5-B7D0-DC190C08404F}</author>
    <author>tc={D3FC0DA1-356B-46B4-9A3F-9AFC0E09F551}</author>
    <author>tc={7E2A392F-E0B9-44A6-B4A5-45BD7B792B4C}</author>
    <author>tc={AB9E3820-DECA-42CF-B7E9-E84D918DD202}</author>
    <author>Vogt, Carina</author>
    <author>tc={03265370-0274-4BD3-94E3-E5D8C25BCE27}</author>
    <author>tc={66E11CAA-278E-451E-AAC5-E07F5BE2429A}</author>
    <author>tc={73B53E5B-F8D3-498E-A0E7-C74DA955A9A6}</author>
    <author>tc={442E82E7-6718-4765-B2B0-523A59D72E9B}</author>
    <author>tc={92636780-48DC-42CE-B7C3-DCE4937B1BBE}</author>
    <author>tc={F3ADA46E-17C6-4E2F-A024-C8A595A505FE}</author>
    <author>tc={F353FDC8-2E25-4E3E-A86F-3216FFB15722}</author>
    <author>tc={9CDBE9EC-6D03-44A4-A1B9-8A5119B94026}</author>
    <author>tc={683D07CE-3C6A-4A53-961D-05B12BF56279}</author>
    <author>tc={7C856C75-4BD8-4C45-87CF-101EEA3ADB9A}</author>
    <author>tc={BADA8BBC-35EF-4AE2-8835-819EAC78129E}</author>
    <author>tc={4BE9EF5F-F285-4AC1-8725-8636F626FE70}</author>
    <author>tc={CF991B72-DF18-43DD-BC28-80A69A05BFC9}</author>
    <author>tc={0CDDC9EE-114A-4759-83C9-DFA66F4C9C94}</author>
    <author>tc={B7CAFB70-DAD1-477F-ABA7-D4115F02F5CE}</author>
    <author>tc={F61256F8-4567-4CF4-A18B-1F668A9F53D0}</author>
    <author>tc={CF404AD1-2F78-4497-A0D0-F66410B20B18}</author>
    <author>tc={F22227A3-5018-484B-A499-5AD18CB61D8B}</author>
    <author>tc={2031BC95-4775-4573-8145-6FC50961BE56}</author>
    <author>tc={AFE32A6E-FAAC-40F8-A1F1-354CB926AD0F}</author>
    <author>tc={20A0E187-5EF2-498F-9350-1F51E975DB5B}</author>
    <author>tc={9AD87E02-F2B5-4E7E-A7DC-5F1E517E0EFF}</author>
    <author>tc={A41465B2-373B-4719-A58D-5A5F227CA734}</author>
    <author>tc={8AD06A78-E343-4A6B-B0B5-595635D54041}</author>
    <author>tc={F49272F0-42B5-4568-B7AD-596178F05E82}</author>
    <author>tc={DEE138E5-8F42-4705-913F-B70BE03F2777}</author>
    <author>tc={63776249-4094-4463-B29D-5894C85B94B3}</author>
    <author>tc={C5569D7A-764F-4813-83CE-F773DD565BBC}</author>
    <author>tc={9F616BA2-81ED-4911-81CF-31BE2E818C9A}</author>
    <author>tc={EE9A307D-D382-448C-8DE0-B3680F5A5877}</author>
    <author>tc={B67C0643-AAD5-4942-AC02-FEFAEDD1E08E}</author>
    <author>tc={148BAF40-2742-42FE-997E-BF2E88455B94}</author>
    <author>tc={87EEE1A5-75A8-4C8B-82B0-95E2C48295D6}</author>
    <author>tc={94273AE6-422F-4653-BCE0-6949F0FCC54D}</author>
    <author>tc={16FFB9AF-3884-4C40-A78D-E88EDCA501DE}</author>
    <author>tc={3B6CD753-EC9F-4045-9536-D6668239B81D}</author>
    <author>tc={108885C6-D984-40D5-AB67-773FBEB2B42E}</author>
    <author>tc={18215C27-5373-4725-BB88-9F5841263EF5}</author>
    <author>tc={79518481-FAA7-46B3-B39E-EED9FE0A6BBB}</author>
    <author>tc={E029944F-E4C3-4B30-99A2-145894C5F832}</author>
    <author>tc={6B2A4CF8-50E6-4000-8DDD-23E73C3460B1}</author>
    <author>tc={4BDE2E1F-C02E-41C4-B36A-80174EB640E6}</author>
    <author>tc={C294163E-54A9-417C-8D2B-5ADB37B668CB}</author>
    <author>tc={F8E9A08F-A663-402B-B328-022422FFAA2B}</author>
    <author>tc={50745E25-86BD-472C-97CD-CFA17189D988}</author>
    <author>tc={9DED6288-65B8-4572-832C-DB6C511E84E7}</author>
    <author>tc={CA2255FD-3278-4C44-AC43-3DA0B4ACE23B}</author>
    <author>tc={0116A829-7D48-4B55-AE79-0F819263220B}</author>
    <author>tc={D3F7F35C-71BE-4D10-8E0B-5E949B246CA6}</author>
    <author>tc={B0A4A897-0AA0-4173-A542-61FC7FEDDD6D}</author>
    <author>tc={5D3CAE2A-2417-46B7-8B7E-74D8C92799E6}</author>
    <author>tc={C6DC973B-C238-425E-B5B5-D45F5EFB281B}</author>
    <author>tc={1A1E1970-28D2-4C7D-A393-DB7C4ED6FCFE}</author>
    <author>tc={C0107C5E-9815-483F-A6B4-D4E7755ED6A3}</author>
    <author>tc={21D27665-A485-4760-B426-F693AF401D09}</author>
    <author>tc={35C39F7B-319B-434B-B940-C4F014CA5BFE}</author>
    <author>tc={421C4FCC-FE5D-4088-9893-D0898E320AB5}</author>
    <author>tc={F80CFE54-89C3-48D7-9118-766A0477CEDE}</author>
    <author>tc={F9BF06BC-7569-4020-81F6-2A27142693E2}</author>
    <author>tc={729AC5C4-9CE1-467B-B60D-5B551D3AC8ED}</author>
    <author>tc={DCCACE0A-9E9C-4948-8FDB-265030126E14}</author>
    <author>tc={1D2CFB4F-89FA-4DB3-A8B3-087A29AB2F3D}</author>
    <author>tc={E4FB01AF-8512-468A-A6BC-8C8197475DEA}</author>
    <author>tc={99B1BC0D-CF96-43B3-8BA6-2CC7DAF7E31E}</author>
    <author>tc={FFE02641-467E-4F5C-8A59-47B587669BA0}</author>
    <author>tc={48619509-A74F-4798-822D-7EB8CC6749AC}</author>
    <author>tc={9B607098-29BF-4D8D-8091-B17D97D7D632}</author>
    <author>tc={D24DF5B3-8396-49B0-9309-CB5BFB5BD40B}</author>
    <author>tc={9C19362F-69A8-4613-ACFD-EC8E5AB1AFB5}</author>
    <author>tc={BB988872-4F4C-46C6-8D5D-8FD5DA0FCF72}</author>
    <author>tc={6AFF6C1F-5CCF-40DB-BC53-E8C62511F4A5}</author>
    <author>tc={77AF6B63-9E9D-44CE-9E4E-3131BF192B08}</author>
    <author>tc={4C0596AC-6599-4416-BF3C-077CAD7A65B5}</author>
    <author>tc={0463CBA3-7E3A-4899-8846-84103FA1C084}</author>
    <author>tc={457FF2AC-2FC5-4CA8-80CA-F37A9355B31B}</author>
    <author>tc={91657BB5-889D-4555-95A6-7844539C1E91}</author>
    <author>tc={0D8917D2-E694-4244-B804-C395B0ADAAEE}</author>
    <author>tc={C307B5E8-5BA3-4B0D-976E-9B95C6C3D790}</author>
    <author>tc={5B079811-48D6-4A01-BDF3-408EBA1DDBBA}</author>
    <author>tc={5F965D71-0E21-4B15-8DA5-21DD76378259}</author>
    <author>tc={07143CD9-26C9-4224-94DC-AF822FA6C723}</author>
    <author>tc={9A8F1F95-9128-4992-8A48-34F1A0439AAF}</author>
    <author>tc={3FE28F15-2B9B-4DA6-8943-4F77B68FF423}</author>
    <author>tc={33EC850D-8D8E-4556-A409-750CFC2A5C81}</author>
    <author>tc={4889F8FE-8A30-45F3-BD14-C47B7240FD55}</author>
    <author>tc={7018D4E1-D822-41A8-94A5-132903914A03}</author>
    <author>tc={404F8813-CB83-4F82-AC58-B3F15694A04E}</author>
    <author>tc={066CC514-FE60-4B3E-A178-85F15870DE1E}</author>
    <author>tc={53E5CC66-762A-40E5-82F9-584916708E3F}</author>
    <author>tc={291DBED7-AFAB-420C-BA8D-7553340894B6}</author>
    <author>tc={BB9F55EC-0ECB-4863-AC98-6FDB114E41DB}</author>
    <author>tc={9C6ECDB4-0775-40A4-85AE-65441EA5DF56}</author>
    <author>tc={E1A0A77E-54D8-40DF-99C8-D0ED69414B9C}</author>
    <author>tc={2CD7918D-BC22-4B4C-970A-D8D93E53B4A2}</author>
    <author>tc={02B01337-4AC7-470A-999C-C6E17355A91A}</author>
    <author>tc={15A1681A-0DBF-4105-91FB-80409EFF8660}</author>
    <author>tc={EAA79D06-A8B4-486A-9AD0-256F622B0FBE}</author>
    <author>tc={D38B5FF6-EE56-4C31-BD8C-B0E35327CF3E}</author>
    <author>tc={1FD7FCB6-D763-41CA-92D4-A8E46CB1CD69}</author>
    <author>tc={7DCA2BB9-61EC-48A0-940A-2524D8254371}</author>
    <author>tc={1514D7FB-5096-4B9A-AF3C-51F0A6744460}</author>
    <author>tc={4B6AF28A-B4E5-4C4D-9A62-E8CC11F99743}</author>
    <author>tc={B14B489F-3C57-47AB-9B53-28F60A0EB6D3}</author>
    <author>tc={301A391C-2C07-496F-9523-BD5F68052CA4}</author>
    <author>tc={CF0B14C9-652C-4816-8462-B9B73E5D6D12}</author>
    <author>tc={F78F882D-A791-4346-95B0-6FA337519052}</author>
    <author>tc={F661EF2C-E815-453E-86EA-C216FC791333}</author>
    <author>tc={F5660CE5-66BD-4F37-957C-1F2F979E82EF}</author>
    <author>tc={D2351286-A357-425C-BBF2-F09F0967D2F9}</author>
    <author>tc={1976D8BD-0DF3-426F-ACD9-7066FECD1DFB}</author>
    <author>tc={A1B1EEF1-38E0-4B46-B530-D0D9F7055FC0}</author>
    <author>tc={EFE3562C-6335-4DA8-AC4B-3156F3AD8344}</author>
    <author>tc={9B2AE645-45A8-465C-AEB5-32649141F3DE}</author>
    <author>tc={C9BCC722-E3C4-40F4-967E-27A55766AF94}</author>
    <author>tc={334FAF99-01A6-4C1D-AFC6-BDA1D4E0C48C}</author>
    <author>tc={2E5818E4-ED4E-4575-B5E2-B525E5616E63}</author>
    <author>tc={53C06A2F-AFFA-4581-8821-E3E36A45FD4C}</author>
    <author>tc={0AF300BB-9124-490F-85FA-3ABC6F4DB06B}</author>
    <author>tc={245D9EB9-0982-4690-9ADF-6331BBD0C7D1}</author>
    <author>tc={678B1011-98D6-423F-9579-C3A85A999BCC}</author>
    <author>tc={6EED13DD-9661-4723-AEE8-DF104C31CA8B}</author>
    <author>tc={BA09B681-8007-4420-BB6D-9404954E57D7}</author>
    <author>Weston, Tanya</author>
    <author>tc={21B48E85-8426-4922-832A-2FE295D6F678}</author>
    <author>tc={FC8AE6A5-6FC9-4204-9ABC-4D881346EABE}</author>
    <author>tc={08876096-0705-4585-ABCE-039B97BFCDC8}</author>
    <author>tc={320C1270-164D-4D46-A786-54055651C84F}</author>
    <author>tc={77313844-3B56-4AC3-A670-B92B98F3E7C8}</author>
    <author>tc={ED89C47D-6F9A-4D13-B741-35AF63D97197}</author>
    <author>tc={86803A79-0AB5-419E-80D0-48DACBD3C5A2}</author>
    <author>tc={C6F834E0-261B-48C8-B893-E932AC8303E3}</author>
    <author>tc={73F2CC67-207D-45C2-A6AA-4FE519904515}</author>
    <author>tc={0FB761CA-B318-4F7D-BADA-8D790EFC37B7}</author>
    <author>tc={47CAB8A9-A65F-4527-B493-AA28291A0C9E}</author>
    <author>tc={1162399D-D035-4D9A-A76C-61F7F9CE80EA}</author>
    <author>tc={5332E488-A37A-4E51-8BBB-6C61566F9C9A}</author>
    <author>tc={8F73F928-0A98-48A9-99B6-94A1830AF28D}</author>
    <author>tc={C7BA9F95-05EB-40AD-A4D7-0DCA7FE0E921}</author>
    <author>tc={44C0FA27-54F7-4839-8970-82129E3C8B12}</author>
    <author>tc={D07C7B00-A318-436E-9E68-0C4E69F17837}</author>
    <author>tc={6C166E7E-A044-4EE1-B31A-687B52E61700}</author>
    <author>tc={F8E98026-A7D0-43BF-A242-9BE5200286DB}</author>
    <author>tc={6B563A1B-32E4-4E37-B739-9A4C8C719F9A}</author>
    <author>tc={BCACDF53-5051-48E8-BB7E-87540E9FE590}</author>
    <author>tc={785AD9DB-CCEF-4C73-A9BD-C7A3F3496174}</author>
    <author>tc={B92D90C8-117F-4FA3-AD80-7D5753744F42}</author>
    <author>tc={8CF46B72-49DA-49D4-B9AC-33CCACAEE458}</author>
    <author>tc={69183730-0CD5-4F3C-9E01-2A298A877426}</author>
    <author>tc={2DBF2807-0864-4BD3-980C-4A1C47AD5440}</author>
    <author>tc={3D8183AF-5A26-4AE1-A195-95C8042B2410}</author>
    <author>tc={2049CC6D-D7CA-4B86-8CD6-8D4A000F29DB}</author>
    <author>tc={02C4E73A-78F6-4442-A329-F15A1E02A420}</author>
    <author>tc={A847D884-7A1A-4906-B877-12AA152EAEA7}</author>
    <author>tc={0BA539DC-0311-4C0E-A25A-9DC18FA649BE}</author>
    <author>tc={3B6AF9C2-12AC-4352-AB74-5236B83D2ADF}</author>
    <author>tc={4D38D480-5FAD-433F-B5FB-DB03615BD0DE}</author>
    <author>tc={289E73A3-1442-42AB-9FE6-EF6008C4B09D}</author>
    <author>tc={9D4FF592-F374-4C4D-926F-EE0FB7CEA000}</author>
    <author>tc={ABEF5720-8043-413B-A967-4D978D493E5A}</author>
    <author>tc={C01F7EEC-71AB-4C81-A980-0ADB6F71CEB2}</author>
    <author>tc={86434A27-E1A6-44E8-B257-580CCE63D8F8}</author>
    <author>tc={6C2232A0-B008-4009-9AA5-D351BB0C9C3A}</author>
    <author>tc={217DF3C0-6D13-49A4-AC3C-A3381185A150}</author>
    <author>tc={04CF0611-E19A-466B-B089-159C393C09FE}</author>
    <author>tc={595BB6C7-1ED6-42CC-8CF3-7AA66651E7FD}</author>
    <author>tc={21FC03AB-8567-45E8-92BD-1666AA6CDAD2}</author>
    <author>tc={DDDB4F04-A40F-440B-8177-14294F82BE66}</author>
    <author>tc={5F986818-36FB-42C0-B3AE-81A949A09CE1}</author>
    <author>tc={08377D3B-26EA-47EB-B94D-0D0613575F10}</author>
    <author>tc={A29C8998-4281-4CD1-8890-183E32526D8D}</author>
    <author>tc={AF5942FC-461A-4A8B-8CED-E138E3E14944}</author>
    <author>tc={3476B230-D7D2-4345-8889-5D31ECE3F214}</author>
    <author>tc={2E3E2C14-2EBD-4D4B-8F1D-E0A8FF449B49}</author>
    <author>tc={B1A85A69-5282-46FC-8C60-2B347E93E272}</author>
    <author>tc={7AB2F305-056F-465B-A495-72ADFA709370}</author>
    <author>tc={B3A2D064-839D-414B-8EA8-32DD5E8AC4B4}</author>
    <author>tc={5796D638-09B9-4AB3-81B7-55513DDAFC1A}</author>
    <author>tc={5C6E206B-02AD-4645-A5B1-5B4BFC6A8D83}</author>
    <author>tc={910C53FA-11C4-4EE1-B8B3-931CE3E7F486}</author>
    <author>tc={A1DB234F-79E3-4E23-82A8-AEBB4D5DD82B}</author>
    <author>tc={934B92E1-4688-45B0-A511-81A110D7D394}</author>
    <author>tc={DA0B28D3-CA4E-411F-B319-E2FD114297CE}</author>
    <author>tc={D70D67AE-12CB-4B61-AA51-DA1D922EF234}</author>
    <author>tc={1AE92816-1F0B-488E-BAEE-8D216B641384}</author>
    <author>tc={3BB6F00E-20F0-403A-AB04-233E58BA0A91}</author>
    <author>tc={09C0BFBF-6A44-477C-ACD5-917B33C33B9E}</author>
    <author>tc={D1EC969B-444E-4AA3-9578-2265EE6BC7A1}</author>
    <author>tc={0D5240DA-BA8B-4916-AD0A-5705AECDB8DE}</author>
    <author>tc={806E9C49-4DBF-4970-B2E6-D509A2FE8CDF}</author>
    <author>tc={03AA384A-5C9D-4429-880C-A0AFD04F6383}</author>
    <author>tc={EB84C956-22F0-40EB-845D-5A469601FF18}</author>
    <author>tc={4D79A275-6A85-4D19-BE21-3170AC5591AF}</author>
    <author>tc={E35FE641-1D84-426F-8557-72130BCA4B8B}</author>
    <author>tc={99CB2069-36C1-40E6-9A3D-142BD3B63E86}</author>
    <author>tc={92F49BAD-50B7-43DD-8F53-CF8DE876CF1D}</author>
    <author>tc={F684F300-718E-4884-AE34-E86185C63C5B}</author>
    <author>tc={7F59ABCE-372D-4836-8E83-7C72769FAE86}</author>
    <author>tc={516A3D53-DAAC-43B0-9259-0D0BBF5AD181}</author>
    <author>tc={B221B6F4-543E-4F3E-B374-FA0A4B5C0CC1}</author>
    <author>tc={5C813882-68FE-4590-9525-A26DDEB4DA0B}</author>
    <author>tc={9A0D31A6-190F-4538-A11F-FD08FC859A81}</author>
    <author>Samantha D'Amour</author>
    <author>tc={E7BBE18E-31A9-403B-88BB-0DDB1AE30ABE}</author>
    <author>tc={04745488-52F3-4E02-A9C6-18C169F6EA37}</author>
    <author>tc={34291F1B-AB8F-48FE-BDD5-BAEA89C07E21}</author>
    <author>tc={A45F5463-F526-4A6C-ACC8-93EE6F2AD915}</author>
    <author>tc={9853D7A5-1B5E-4C99-9663-A3B7C8261B5B}</author>
    <author>tc={ED5D4CE2-4253-4C1B-B4F2-DFA88B0C015A}</author>
    <author>tc={E60B1023-DCFF-4F2D-BB8E-CE1F7B41E4BD}</author>
    <author>tc={D8F703A7-10B1-453E-B6E7-BD94DA86AA9B}</author>
    <author>tc={32F1077B-86FE-4BC3-880C-688C33F0D535}</author>
    <author>tc={2D14698F-0AAC-4FEF-886E-84B64676C5F0}</author>
    <author>tc={3DA94BFD-AE4E-459E-8F18-181FD2E191AD}</author>
    <author>tc={EA630432-F1B4-4BC7-900E-85C8C3694D95}</author>
    <author>tc={E81DDF4B-952E-474B-A710-92DE7243CE67}</author>
    <author>tc={721A20E3-B14F-4D82-9F05-68CD15181A3F}</author>
    <author>tc={1D150B5D-565F-4B0F-A5F7-170EE472984F}</author>
    <author>tc={0FA1BB0C-00FC-4E0A-A7E9-9A9DEA3389CD}</author>
    <author>tc={246C1328-0BF6-4A0E-896E-AAD85B639445}</author>
    <author>tc={C9901877-50D5-4E8F-98B0-BFCCE535833B}</author>
    <author>tc={EA56E23D-F172-4BFE-B641-C83B423A1229}</author>
    <author>tc={1E7C95BB-3F90-4478-9F9E-7B7F53538DE1}</author>
    <author>tc={825DDAFC-A2AB-4416-8A3C-AC82AA56E066}</author>
    <author>tc={BAB68343-1F00-4B81-8398-AAC2A8029443}</author>
    <author>tc={BC0FCE00-2104-4CD3-A8C6-E9E3237A7BE6}</author>
    <author>tc={F833BF05-2652-4BED-853F-401A1FCB518C}</author>
    <author>tc={645A8929-A94A-4B34-ABD3-331BFA60AC2D}</author>
    <author>tc={CE5AE7C7-1C61-4793-AB47-B03B32E80AD9}</author>
    <author>tc={8258693B-D925-4C63-9E89-3D449DB8446C}</author>
    <author>tc={78BFBFEB-282E-4CB8-8A94-5DCAB2601B26}</author>
    <author>tc={3B1ED426-F8B6-46FB-90E3-1D4166E32FCA}</author>
    <author>tc={07017685-8DCF-407F-A67C-947CA519E47A}</author>
    <author>tc={A5201429-D0E3-47CE-B2E9-F7CD3F1E8012}</author>
    <author>tc={EBEBAB0A-BC76-4BD5-9E64-73A52C6DE29D}</author>
    <author>tc={D6319991-A6EC-4452-A864-06C0F96608EB}</author>
    <author>tc={8532F9E4-9934-41D6-9458-70BB71BDD9C7}</author>
    <author>tc={B3A4BDFF-AE5D-4BD9-9A13-DB3C9CD3C557}</author>
    <author>tc={E4723A14-0B34-4D4A-8A72-0BB4342A216F}</author>
    <author>tc={5261F63D-CDB9-494B-8A1E-047C6E633B7F}</author>
    <author>tc={30590796-D0C8-43DA-9A69-024BF682190A}</author>
    <author>tc={9DB10BA5-6128-4FB4-8315-4153006BDA10}</author>
    <author>tc={415D2313-329E-4714-B9A5-1C1CAC1335CB}</author>
    <author>tc={B331124D-F52B-4102-A16F-50A6ABB7A382}</author>
    <author>tc={48832552-FEC2-40A8-AC5A-207879F5BDE9}</author>
    <author>tc={0C6C6E66-CD2C-4D44-8631-49E32B878329}</author>
    <author>tc={423573A4-14BA-4BBD-B323-5E8EC8691EE2}</author>
    <author>tc={49DA6338-CFBB-467A-B57A-DFA4E323BFA9}</author>
    <author>tc={36981ED7-25E5-4301-995C-BD6EC4CB588F}</author>
    <author>tc={AECD5C74-8780-4DB6-9A3C-D3D89F134C06}</author>
    <author>tc={B38C865F-3EBD-4E10-81BE-2DF0E70612A0}</author>
    <author>tc={3CF98472-7BEC-4F02-91A7-DAB0C83A504F}</author>
    <author>tc={F250A4A7-9AC3-4057-A7E9-5F48CB59A68D}</author>
    <author>tc={12407038-20EB-48D3-B70F-6726C6989FA3}</author>
    <author>tc={948BC9FE-EC98-43AB-9A71-55D02E70EA1A}</author>
    <author>tc={085209A8-595A-4102-8F05-5D0D76C19BA3}</author>
    <author>tc={CF9E4AF4-BC1D-4153-BDBE-A7574DB73E78}</author>
    <author>tc={C88DC253-3C12-42D0-B0DE-CDA6E2F8F82E}</author>
    <author>tc={A05FE3E3-3FC5-4282-ADC5-0DC5AF9A673D}</author>
    <author>tc={7A0B3CE9-3A7F-4FD3-B03B-B8D2D245E021}</author>
    <author>tc={1AA519E0-B828-4492-9E8E-275D7AF27C71}</author>
    <author>tc={37662C6A-3271-4EDA-9917-757A46B4EBA5}</author>
    <author>tc={66DB7275-34AF-4FF3-A6A8-C60A600BC86F}</author>
    <author>tc={E4261638-B3E1-4FA5-BC6B-F6D000FA6E61}</author>
    <author>tc={F833DB94-65DC-4FAF-ABEC-08CDF2416C23}</author>
    <author>tc={6A91EA7F-F7AF-4121-B543-65309BD5BA41}</author>
    <author>tc={A53CC6EC-245A-4E8F-86C7-3127FE9261F1}</author>
    <author>tc={4DCD94EA-A4DD-46C3-B12C-444D6CF58F50}</author>
    <author>tc={1AFCA8A0-A36F-4AB8-A478-2A2230345911}</author>
    <author>tc={1E22F2ED-51A8-47E8-B278-4A6898EE1474}</author>
    <author>tc={9C1E1966-6BE7-48DC-B00C-F7625035BEE1}</author>
    <author>tc={742D2B64-6B79-43AE-B92F-20DBF6088C09}</author>
    <author>tc={7F87B700-E528-47D3-836C-66F4DF35980A}</author>
    <author>tc={8EC521D1-3CCD-4571-9858-96A7C52AD2A1}</author>
    <author>tc={F9D9AAA1-9A9D-41F9-9986-8310A52A905F}</author>
    <author>tc={6A88ADB0-F8F5-4B14-B202-1B028217A9D1}</author>
    <author>tc={0191F8BA-04F4-4F98-9A17-BB35CBC9BAB2}</author>
    <author>tc={A706059C-6B89-4378-84F8-F49035C05124}</author>
    <author>tc={6185CF22-7AC2-441D-8E4E-3357C8BE59F2}</author>
    <author>tc={68CDAAA6-F344-47A1-BE14-2A28D3EAED87}</author>
    <author>tc={16D0544D-DFD0-43EB-B03F-91F33E32E2AC}</author>
    <author>tc={8AF185E8-E193-4E47-AE84-CF1C9E4F5495}</author>
    <author>tc={3ED257BF-DBA7-4EE6-B401-DE8BB3B80A20}</author>
    <author>tc={1983F81C-6068-4FE8-BC99-EEECFEB1B928}</author>
    <author>tc={2C6FFB80-8B2A-4099-A5C7-FB8F31007098}</author>
    <author>tc={2F148F3A-B245-4D32-8F0E-DC890E4F1B79}</author>
    <author>tc={B7113821-2185-4E68-BAFC-DF5AC76C5CC4}</author>
    <author>tc={DAE49D68-E352-4098-B139-68A896191955}</author>
    <author>tc={3AB2E8E5-A2AA-4573-A1D9-967EF83A1D9C}</author>
    <author>tc={35EA3676-8448-40DB-BB30-B0EF5DCB7609}</author>
    <author>tc={5C27ED71-12BC-4B70-91A6-A39E882848CF}</author>
    <author>tc={1241E0B7-62DE-49F0-A15C-D0095463303F}</author>
    <author>tc={6DDEDF43-5E79-4BFE-9E48-48CD7F24E76A}</author>
    <author>tc={64AED824-075D-442E-AEE4-3C50449B2F89}</author>
    <author>tc={B6BE75DD-2C04-4CDE-87D3-A85D5EDFAD94}</author>
    <author>tc={ED560929-53EF-42FC-8785-2A40053C6F9B}</author>
    <author>tc={821D68CC-1534-426D-8C6A-860F96A881AC}</author>
    <author>tc={B2C4F032-A3AC-44A4-B0A2-B41A104DA921}</author>
    <author>tc={C5A06DF8-8627-41A1-9CDD-2F6AAD0D8312}</author>
    <author>tc={ECBAAAC0-A8EE-4BAF-BA3D-63E07A6EAD08}</author>
    <author>tc={F512256D-2CB0-414B-BB54-353FA06B49B0}</author>
    <author>tc={474E3119-EEB1-4508-8954-8F9943B29BAC}</author>
    <author>tc={3856CD41-2E42-4EA8-8F65-BF390ACF2327}</author>
    <author>tc={878E26ED-5E80-46BB-88B6-96C40D546DF1}</author>
    <author>tc={C334E056-C3B1-470F-B9B8-27F9719B0B93}</author>
    <author>tc={0769C393-1358-4D75-A5F2-4B02B66E4E08}</author>
    <author>tc={D0407844-68C7-41C4-A28D-DD3C674F1C17}</author>
    <author>tc={353E9C6E-175F-4198-A377-3234367D5A00}</author>
    <author>tc={2E757DCB-D9D4-4849-9513-B4D4084413A5}</author>
    <author>tc={5A8901DD-FF33-4879-A1F6-E695BCB02B4C}</author>
    <author>tc={726ADCD3-F01C-417C-BA81-EFC325AFCEFC}</author>
    <author>tc={FDE37076-F69F-4B08-9F4F-E9076D403E62}</author>
    <author>tc={25F44901-8F6B-4F44-BA80-8094D1ADDC48}</author>
    <author>tc={FA220510-C0E4-4D2F-82DE-22E5E544DB7D}</author>
    <author>tc={00CB13E4-81BC-46D0-B4FB-6349B3FFA274}</author>
    <author>tc={FED6CE22-97EA-493E-8221-378A7AEE4CF6}</author>
    <author>tc={33A09841-9913-445B-BE1F-37FA03536925}</author>
    <author>tc={B7C4CAA9-54FC-4081-B759-013C51590B4B}</author>
    <author>tc={A6313C11-2C42-45E0-9173-364BF53E06C0}</author>
    <author>tc={BFDE9747-C6D9-4DC3-8825-02982AC60D93}</author>
    <author>tc={BE8AD14F-F7A5-42CD-AE4E-3D0BBA611AF8}</author>
    <author>tc={B866FC56-8326-4503-8654-B06EB375711B}</author>
    <author>tc={E17E6EC0-CD9E-4EF9-9C99-8F6C5528BC82}</author>
    <author>tc={8660BDF8-8792-43DE-9DC6-4B08A5ACBD94}</author>
    <author>tc={F5C98F7D-2511-43AE-83A6-DE30DDCF6F56}</author>
    <author>tc={96C6E272-33BF-477F-957C-8DC749A160F2}</author>
    <author>tc={ED23D0D7-4886-4FC7-8CFB-66AA72376A3B}</author>
    <author>tc={742ACE27-7815-4FCD-A785-5416A0FE6E38}</author>
    <author>tc={A24BA2AC-5078-4C5D-942F-B0889D61DA41}</author>
    <author>tc={2B3B0638-4969-4B79-8C7E-C3A9A354F6FD}</author>
    <author>tc={1E6949B7-4BB8-4A50-B9C4-07B7492DC3E9}</author>
    <author>tc={2FC64493-F576-43FA-9336-035050916E53}</author>
    <author>tc={9E36766F-85DD-4651-910E-AEE636821DDD}</author>
    <author>tc={11C729E3-178E-4F61-A712-A26E994DD2DE}</author>
    <author>tc={3C475E7D-5A8D-4632-B36C-FF2F89E9FBAA}</author>
    <author>tc={333942CD-819B-4956-A21D-7A30CC557BD2}</author>
    <author>tc={25F1B949-60A9-4A10-AD9E-DA855BBEB17B}</author>
    <author>tc={8FB67B00-AEC3-416C-A2DA-3E973BF577D3}</author>
    <author>tc={10B67A7C-697A-4CD3-AB54-1FB62CCA0C58}</author>
    <author>tc={A3652435-60C4-4D5C-871B-757669902469}</author>
    <author>tc={770CA328-5B1B-497B-813A-66B942CDE877}</author>
    <author>tc={B6BE2B1B-212D-4EAE-BA32-CB942E65BF0B}</author>
    <author>tc={EB45EA3E-4A18-451B-9573-7D6BBC759751}</author>
    <author>tc={1E44F793-AB17-48DA-916E-FE504E03FA13}</author>
    <author>tc={4D1A5A0C-F2C7-4322-B635-502EA4B9054F}</author>
    <author>tc={6C1CD195-D9D1-45DB-87CB-93BD9896214F}</author>
    <author>tc={AE8026BB-3456-4D65-BECA-C20C0C76C398}</author>
    <author>tc={B62FCE40-3C01-4ADB-9661-890A6B290593}</author>
    <author>tc={59E2F3C4-1D79-408E-973A-8FF48CC474A2}</author>
    <author>tc={D903F0B6-0E6B-491A-BEDC-61E1EC24C5D6}</author>
    <author>tc={94012067-479C-4E96-941F-54DC5D8DF4E7}</author>
    <author>tc={784C4CA4-3217-470B-862B-29305E809922}</author>
    <author>tc={79736D62-629C-43D1-83AD-39304A1C389D}</author>
    <author>tc={83474104-C60C-4CF0-9586-BFE86D85597D}</author>
    <author>tc={D505ABBB-6C81-4490-B57E-4686AA96F57D}</author>
    <author>tc={4FB6050A-66E0-4CB2-A133-CC4516ABE454}</author>
    <author>tc={364D59C0-BE8E-4DA2-8E8A-1572EABB6624}</author>
    <author>tc={71B770F9-DA63-4EB3-9B23-2A7B3B45D1F7}</author>
    <author>tc={476BD111-FBCB-4EB7-8908-7E248BBA7EAD}</author>
    <author>tc={0D12F06E-1F92-4590-BBED-2C937543D345}</author>
    <author>tc={86D4CF11-DEBA-4639-83F5-371CEC164455}</author>
    <author>tc={AB38F161-3347-467B-B5B7-978A32AC593D}</author>
    <author>tc={4D4FAE32-0E76-447A-9CDD-DB1DB1772CC4}</author>
    <author>tc={DD2720CE-63F3-4F48-910D-4E15F30DC2EC}</author>
    <author>tc={B0595103-57AD-4FAA-8D4C-A2310164E41F}</author>
    <author>tc={A9DB2C76-9990-4A68-A7CB-848944A279B2}</author>
    <author>tc={50D598E5-4E2F-48AB-9C23-E82BFDE6CB20}</author>
    <author>tc={5B9E5345-8E50-4A1F-B511-37D862293EC1}</author>
    <author>tc={F8FEDFB5-FB1A-4CF9-B14F-1DA699B9EB88}</author>
    <author>tc={CC85C223-D7F8-4B63-9014-BA016A6F7A2A}</author>
    <author>tc={226B2A05-A965-48C5-BA56-4805DEF6B719}</author>
    <author>tc={9D575CE4-D3CD-4174-8D5C-B702C60D544B}</author>
    <author>tc={2305F7C3-26D2-4269-970D-4C663417B94C}</author>
    <author>tc={0A62F2AE-40BD-4B60-AE31-65A874A0870D}</author>
    <author>tc={7E931EEB-EA5A-45FC-9EA7-54ACEEDFE289}</author>
    <author>tc={9C2E8187-E776-40B5-A0BD-4D358E5F2872}</author>
    <author>tc={9C356788-096E-4413-8AD2-08AF7FD34BE9}</author>
    <author>tc={06448D45-59BB-4349-A4AA-675ADB2648E0}</author>
    <author>tc={DCE9D6AC-F58C-466B-8B55-D2A2DCCEF61E}</author>
    <author>tc={8067AAC9-F976-4F20-880B-1BD22170931F}</author>
    <author>tc={4C698404-4CC7-436C-9E76-A0A08AC030CE}</author>
    <author>tc={B3FFE7C3-E96F-4E3A-A589-81134295E25E}</author>
    <author>tc={2CC7CE85-2442-4923-AF0A-A90E286D6565}</author>
    <author>tc={F6DCD2FE-0D04-A846-B89C-AB52436CB804}</author>
    <author>tc={9088CB0B-BD4E-4017-B3A6-3868B7EADD21}</author>
    <author>tc={765EDB7F-A792-49D9-86B5-211E1AF204B4}</author>
    <author>tc={5910A459-C765-4178-AC81-0570E814C6C7}</author>
    <author>tc={5DF227AC-3619-4538-A6EA-72B340391D11}</author>
    <author>tc={08A3018A-303F-44F3-8578-46B5756ECDDC}</author>
    <author>tc={B48FEBBA-35A0-45E0-B822-380E5DDABD5D}</author>
    <author>tc={CC61C6A0-3B33-463B-BA83-8AD120B89992}</author>
    <author>tc={4387697F-B36F-4AC5-9832-C17D8A039A73}</author>
    <author>tc={56153C9A-33A4-44A6-BC0C-EAED8A826C2F}</author>
    <author>tc={8D2CDC57-B3F4-47D7-829D-7626EE5E3139}</author>
    <author>tc={1A1735BC-D973-45BA-AE56-213C9030912D}</author>
    <author>tc={39292BD1-8A7F-43A6-9927-82B8055FDB79}</author>
    <author>tc={95B2AECE-3043-4BCF-A9A2-D045BACDC56B}</author>
    <author>tc={EFDBA03A-BCD4-4210-946A-BBAB8EAA71A7}</author>
    <author>tc={1905CD7C-C062-486C-9406-845AE7934F42}</author>
    <author>tc={8D537543-12BF-4561-8739-432DFB6ECAE3}</author>
    <author>tc={5D5752E7-03B1-4977-BFB9-5318DE743F97}</author>
    <author>tc={8AC8E420-8410-421F-BD32-626538BE17CC}</author>
    <author>tc={4059F834-66FE-4DD9-A170-B5E13AA9010C}</author>
    <author>tc={312173A5-1B97-484E-97C5-64F66BDCFF25}</author>
    <author>tc={2A14D861-443C-4B14-B92C-10881BEDFA18}</author>
    <author>tc={7165986F-ADF5-42AF-944F-EFFAB185B791}</author>
    <author>tc={FE456BAE-2E7D-451D-8ACB-2A15169C329B}</author>
    <author>tc={EC1AB79C-0FDB-4F9F-A97D-1A05B18E64B3}</author>
    <author>tc={01B83D86-78A1-4C2A-95CA-578B07B4F7BC}</author>
    <author>tc={B5416BA6-9732-4453-A394-EEA46E15A7D1}</author>
    <author>tc={D6D01A44-B1CB-4BE8-8F81-57809CE5A65C}</author>
    <author>tc={936ECF02-D9E2-4396-A9A4-B411A0C91408}</author>
    <author>tc={8B88775B-088C-4F52-ACDB-5A8FBA501867}</author>
    <author>tc={DC101B44-1AEB-498F-BFFC-74EEC941D644}</author>
    <author>tc={9A10962A-580E-4A20-8ED1-C8B5628A4F72}</author>
    <author>tc={4ED688CB-7AC9-40D1-B310-0F45E864EF44}</author>
    <author>tc={6DC4376C-A36F-40F8-BEB0-F4BAF508408A}</author>
    <author>tc={A1BB7007-626E-4874-8567-5EECCD60882B}</author>
    <author>tc={3EFB537B-8447-4B12-9273-BDDAF4FE6C9B}</author>
    <author>tc={1309C9BC-E706-46AF-8C5A-EA925DAD535A}</author>
    <author>tc={6C373378-2764-4D29-862B-0305C5973331}</author>
    <author>tc={78363004-5BFA-4CA1-8F9C-5E669F569B26}</author>
    <author>tc={A00E2F38-C121-4309-B881-D64A6AA5FD30}</author>
    <author>tc={8F139914-D9B2-44A4-B092-F2A6901EDD3C}</author>
    <author>tc={6D6CCB6E-72DC-4450-BD11-5DAC6DC932DA}</author>
    <author>tc={3FD74F06-A3C4-4BF5-A086-B8BD8EBC524E}</author>
    <author>tc={8E4E8B9B-A3BF-4E11-9EA7-7C3DC4806877}</author>
    <author>tc={8F6AF507-DEE0-4A43-BF2C-E4DE85369B6C}</author>
    <author>tc={4386BDB4-544F-44C7-A216-DAF1C74A0E34}</author>
    <author>tc={94441DDE-BFC7-4F1F-A7AB-04403375DB3C}</author>
    <author>tc={98CD9833-9D91-4D94-8E00-5DED69A05D73}</author>
    <author>tc={FDC36E07-E7BC-4897-87F8-4EE071B76241}</author>
    <author>tc={3FAAB279-55A5-4BD7-998F-E3BC8845E34F}</author>
    <author>tc={8E794F2A-78C3-42EA-AAA8-5E0D8A504EA8}</author>
    <author>tc={DDF4B224-B25E-4377-953A-4585B0B9E186}</author>
    <author>tc={B215F01E-082C-49E9-8149-21FE526F95BB}</author>
    <author>tc={13E81891-C683-4189-96A3-F6CE2E852113}</author>
    <author>tc={6541A218-DC06-4D7F-B542-B4431CEE23E9}</author>
    <author>tc={704B0E88-A134-4E83-BB92-F2454E8DD3CB}</author>
    <author>tc={6BB121EF-5977-4861-A396-9A4ACC2902F1}</author>
    <author>tc={26584EF6-B002-45D8-9D5C-F57A6A7AD1F8}</author>
    <author>tc={1A16316D-70CB-4B4E-B5AF-A9FB275FF39D}</author>
    <author>tc={6621B677-F660-4B35-A610-4C2C28D2907D}</author>
    <author>tc={5782497F-036F-4735-B9A5-09B5EBB86B9E}</author>
    <author>tc={34508D00-883A-41DC-9DA5-AAB026704DC6}</author>
    <author>tc={FB1B5FC1-DD69-4564-A0AB-5FBCB2CDB9D0}</author>
    <author>tc={9AA6E687-93CD-4C2B-8F68-0CE968CB47FA}</author>
    <author>tc={A87D0F68-7222-4B5C-8F87-2ACF46BBBA3C}</author>
    <author>tc={B0935F86-A936-41E6-B7C0-E89F84D1EC8C}</author>
    <author>tc={61E59E86-0AFD-43E8-B0AB-904969A97109}</author>
    <author>tc={502D3E8A-FB83-41AD-81C0-F1DEE95EF3D1}</author>
    <author>tc={35A64E71-67ED-450E-AE61-A5022BFA2362}</author>
    <author>tc={0F689680-0B68-4532-A6D1-857DF8C94605}</author>
    <author>tc={A621BC8C-224E-470A-B092-4EF197D13C3B}</author>
    <author>tc={18DCC5B6-5BC5-41BD-B1B8-688465FE73B4}</author>
    <author>tc={1627407F-0151-42D6-B83A-D7CD1650CF24}</author>
    <author>tc={11280996-3A51-49AD-80DC-5122E634CB42}</author>
    <author>tc={37B1A105-9763-4928-9D01-71E64892693C}</author>
    <author>tc={B860DFDA-63FD-43E0-B62F-2F1F28E52474}</author>
    <author>tc={E4C91613-3325-4E50-9817-E2207D54E536}</author>
    <author>tc={BAEA5491-48AD-4DCD-AE9A-9DCBD921EDE7}</author>
    <author>tc={9E74C1CB-18E6-416A-B498-025FD92FF5EB}</author>
    <author>tc={9E94CF70-BE86-4D92-9B14-92DB762CC3FE}</author>
    <author>tc={43D19162-E3C1-4B47-9065-3F2FBCB555AD}</author>
    <author>tc={105A6A25-001C-425E-BB79-7E432DE7145B}</author>
    <author>tc={AB83F627-205E-49C1-BC4E-AF25FDB2A420}</author>
    <author>tc={2396F4CF-35CD-45EA-BCA3-3B2B04BCED56}</author>
    <author>tc={AF9F019F-4F61-42BB-A51D-129AC890185E}</author>
    <author>tc={2C223838-B0EF-45F8-A18A-989CE89ED7A0}</author>
    <author>tc={06A63D5C-CE36-4847-B56A-D92A393798CE}</author>
    <author>tc={ED8F003C-687E-41C6-8BAE-ACA3E67CEAAF}</author>
    <author>tc={2BC0D6E0-65AC-4C46-884B-464391FE6A34}</author>
    <author>tc={80F21299-B179-4D33-B33C-39A4AF14B567}</author>
    <author>tc={C0376DFB-DA6D-42DA-9D46-568B5A996F0C}</author>
    <author>tc={8C0CCA89-0739-433E-9DE7-A9ABB4AA3040}</author>
    <author>tc={3C4154D5-1CA0-48C6-B65A-40B14398B271}</author>
    <author>tc={3BFFDF4C-272D-4498-9955-1467F165A3EF}</author>
    <author>tc={ADB98EC3-AE03-49DE-B964-6000CC548869}</author>
    <author>tc={69CA9687-E4A0-43BB-8C70-A3DF4B0A6AE9}</author>
    <author>tc={A7F3225C-71EE-42B4-BFBF-C6939196D3CB}</author>
    <author>tc={74420F60-DF67-4084-8725-1C4723E6E64B}</author>
    <author>tc={EF60A941-FB07-4683-899E-26B0D32629C2}</author>
    <author>tc={678D49A8-411F-4275-8BDC-AB6ABFCD1324}</author>
    <author>tc={DFB7073B-53B9-46B4-8930-809D4763A025}</author>
    <author>tc={6EA8F278-0A00-42F4-B36D-ADA4CAA1FC2E}</author>
    <author>tc={E7DB1A4C-A8B5-4EC6-A2CC-15730B75A589}</author>
    <author>tc={6302B9D8-821B-43D9-A0F0-EEADA637133E}</author>
    <author>tc={83F12AB4-9588-4EB0-84D5-DBA264E90D1C}</author>
    <author>tc={A4A20CF8-36B5-4E00-BACF-D00235F5B47D}</author>
    <author>tc={CEBB13C8-D9CD-4AC2-9DDF-A5EEC9B1F722}</author>
    <author>tc={FBFFCE74-8F00-4892-8A77-5FDCBB54995D}</author>
    <author>tc={1A3B585F-B09F-4771-94F5-A14BB26D2309}</author>
    <author>tc={55EC1C73-84B9-43BE-B7D4-AC9B0AE62D5A}</author>
    <author>tc={F6B33DB8-B7C6-497E-BFF1-AA62BADF0BCD}</author>
    <author>tc={40E2884F-D8F7-4F74-8E2F-3C5BBC2FFD64}</author>
    <author>tc={10B07D92-D727-47A2-818D-1466579F5390}</author>
    <author>tc={E45D1F59-8AE7-43A1-B295-C64DD6962EB6}</author>
    <author>tc={6C44D5CF-B50F-44D9-BAC4-A6246A629754}</author>
    <author>tc={8ECB2BA4-8CEE-45E6-97B7-5BB7CE4B356A}</author>
    <author>tc={F49C0330-10C9-4D6E-9D97-5A67682BB224}</author>
    <author>tc={AD57F065-0114-4828-AE6C-6CAB599C24CC}</author>
    <author>tc={5F505046-A4F3-4C6E-838D-B3CCFAF655B6}</author>
    <author>tc={0335B0DE-E8EA-453B-9AF9-6DE33AD4063D}</author>
    <author>tc={36651BAB-C10A-414D-A0D9-C5FFA856BD2E}</author>
    <author>tc={3BB2801E-FC04-4734-9891-5C1A05ED6A48}</author>
    <author>tc={776AC5E2-5696-4E48-A668-04B26FB90106}</author>
    <author>tc={2F65FE46-D340-434A-A603-99284E6A5E49}</author>
    <author>tc={B2E5FCA1-6CDC-4AB7-90ED-7798D4E8D168}</author>
    <author>tc={374460FB-CE0D-4672-9A4B-0B29EBF81F57}</author>
    <author>tc={C7849BAB-206F-4AB4-8B2D-20B17997BFD7}</author>
    <author>tc={2F5A7224-C17D-42C9-8785-A3C440A6B885}</author>
    <author>tc={2C353ADF-EC5E-4B55-B43C-A408581D4EEB}</author>
    <author>tc={0B25E5BB-C54B-414C-BF8A-F065E3D830F3}</author>
    <author>tc={DAB059E1-D62E-466B-AE3C-8FC555BEDDAB}</author>
    <author>tc={A6469213-6C5C-4BC9-8CFF-C092A093F0F3}</author>
    <author>tc={2972042F-BFA6-4DE3-A14C-ABB1DD095477}</author>
    <author>tc={92E440ED-3A52-4C99-A004-38C3F3B29909}</author>
    <author>tc={286FF4EC-448C-4D8B-912B-767F04ECE048}</author>
    <author>tc={1236D4A5-C221-46F5-874F-AF6089792C1A}</author>
    <author>tc={30529F54-93E2-4C3E-9EE7-76847BA4EEA1}</author>
    <author>tc={80F9CAA8-4941-4520-B0EE-90E81FE4D7FB}</author>
    <author>tc={17ACF40F-EAC9-4BF6-A51C-B72A44C3BD92}</author>
    <author>tc={F12559CB-E1B5-4839-930D-BF3F05104723}</author>
    <author>tc={BA703BBF-3047-437E-926C-3AA0FD0E6DC6}</author>
    <author>tc={45B7924C-5ACA-4726-B089-675F68818FF6}</author>
    <author>tc={EF9061BA-3CBA-49EC-9E19-CEB9F271986B}</author>
    <author>tc={26D263EC-AE9B-4BAC-9846-DD3D5FEBBFB2}</author>
    <author>tc={7FE37860-5F57-4AD9-8A25-884A838CC3CA}</author>
    <author>tc={D681DC7D-FD24-440D-8A05-0A8E79B6AAD4}</author>
    <author>tc={1BCB6BA0-82C9-4FCB-931A-DE96DA086D52}</author>
    <author>tc={A5C7A167-F180-48FC-BC05-FDE2850E65EA}</author>
    <author>tc={1DD75463-ED09-4EDF-9B6C-F6E5C709BE43}</author>
    <author>tc={55DF21BB-5430-4C06-963E-29C770E39369}</author>
    <author>tc={7DB71AE9-C143-41D6-86AE-77D28EF96E96}</author>
    <author>tc={722261C9-AF96-4E97-B90A-A12EBF92008A}</author>
    <author>tc={044DF588-CFA2-42DA-A3B9-BF4290F39409}</author>
    <author>tc={8AC97679-B679-459D-842F-5EC9EE3C94A3}</author>
    <author>tc={978EDACD-2DB1-4AE1-9FB4-F813AF1DF941}</author>
    <author>tc={36996E21-3AA6-4AC0-96CD-51DE9564CC3E}</author>
    <author>tc={E38E0223-CA3F-4200-9FB5-DCD44F1D6431}</author>
    <author>tc={98C0D466-C8A9-4239-8DD7-24963078A35C}</author>
    <author>tc={9EA5C8B9-6B4F-448D-8D48-46BDD6F4F8BC}</author>
    <author>tc={A06637A4-7989-4EB9-BC01-0B19079F0B32}</author>
    <author>tc={D616587F-4370-4E1E-BEC9-D3C5F9EB9935}</author>
    <author>tc={9F4F336E-9D1C-4A5F-8383-FEDBAE512F0B}</author>
    <author>tc={2F25C852-1FAC-48A0-8863-C25B0302BF3E}</author>
    <author>tc={82C5BFF3-AB25-4FC6-90DE-70144E759531}</author>
    <author>tc={13212921-F12A-4484-B628-9D94CF0E0BD9}</author>
    <author>tc={85A15B8B-A2BF-462E-B668-A49D23F40235}</author>
    <author>tc={A0CA83A0-AE15-4136-97EC-196E718C2EFD}</author>
    <author>tc={A77826F1-9B8D-4019-81EA-37E1EC2B3C8D}</author>
    <author>tc={5EE7137B-7B51-4148-AD45-4DD6C3462A73}</author>
    <author>tc={F81F83A1-52D5-4825-9CFE-D148B59A48CB}</author>
    <author>tc={F818CD35-2991-4EF9-8A43-731485828F35}</author>
    <author>tc={D3EDA03C-BD5F-4BCD-92AF-937842020929}</author>
    <author>tc={11B1D387-9DBD-4F48-AB6F-90DEACF76B2E}</author>
    <author>tc={262F9695-7963-4599-A8B0-7199074E08BC}</author>
    <author>tc={54F8953F-489F-4F66-87A5-F24B08FB92E0}</author>
    <author>tc={0726DB0E-532C-427A-96B7-35F160B499D7}</author>
    <author>tc={EEB16BA7-0198-41A1-9943-8BBE028A118B}</author>
    <author>tc={31F2DA24-19CE-4E5D-87E5-EFB7180181C3}</author>
    <author>tc={A46703B4-E7D1-432C-96DB-2AA85C39C732}</author>
    <author>tc={4FC86B4E-3204-4073-8162-0D5CB2049934}</author>
    <author>tc={F41E7815-56F1-4652-8660-2B744DEA8BD5}</author>
    <author>tc={9E0F0A89-DDCF-4D2A-AA8F-C11E78FFCA5E}</author>
    <author>tc={3C531C81-3FC4-443B-BA24-512B1ED9607D}</author>
    <author>tc={AA81A630-537C-426D-8B82-1A643DEC206F}</author>
    <author>tc={EC216779-8FEA-4BAC-990A-7E4ED0E14B86}</author>
    <author>tc={39B250B6-23F3-4008-AAA4-9C5AA05971B7}</author>
    <author>tc={A574F1C0-9C82-4A39-9796-E2574E615740}</author>
    <author>tc={A566AA28-BBE0-374A-BE9E-D359371ED751}</author>
    <author>tc={4043EB62-1A67-40C2-A80B-CE0D9D120A5A}</author>
    <author>tc={67D696B7-A2C0-443F-B9C1-625DB2C26674}</author>
    <author>tc={93DECD55-2EA7-4D8B-B1A4-160A14D79207}</author>
    <author>tc={6ED185BB-015C-6049-9A04-05F1B96C28A9}</author>
    <author>tc={4664AE99-DBF0-45DF-8E7C-8ECB9A4A0048}</author>
    <author>tc={342CAE7E-3221-4CC0-BE9E-C0243064E042}</author>
    <author>tc={276E50AA-1EEA-47F8-9B1C-95E72074432E}</author>
    <author>tc={0A911B8A-7093-4381-AF7B-F2BB686575C2}</author>
    <author>tc={7C569DA6-0619-48D5-8BFE-3BFAE2222952}</author>
    <author>tc={9BB60472-F6C1-4F80-893F-0F369276A70E}</author>
    <author>tc={66B372AC-7FA9-4664-80D1-23B405908004}</author>
    <author>tc={52C32899-2DDF-4FEB-B9C7-360D96EB2EB6}</author>
    <author>tc={8CF67A4C-8D0A-4ACA-BB90-9A988C001AE2}</author>
    <author>tc={6E834876-335F-4C65-99AE-841980E6F054}</author>
    <author>tc={B2D7D7AD-C565-49B7-8337-F4B522BA4D86}</author>
    <author>tc={BC731217-81D2-4F60-AA7B-3A6628C9896A}</author>
    <author>tc={10A12995-0F73-4E8A-8278-0D154043092E}</author>
    <author>tc={2E70759A-8695-4A4B-95F5-77F8AB5A0D42}</author>
    <author>tc={BFDBB6E5-81C8-41C0-9582-DE0120017C50}</author>
    <author>tc={B2E39DAC-7915-4625-A044-2CD24C7A5B59}</author>
    <author>tc={9306C35D-416A-4EE9-B6FE-3F96A60C3B07}</author>
    <author>tc={F3B9DA89-B674-492F-BFA8-3BD4597458D3}</author>
    <author>tc={E49FBA91-A011-4E30-8906-845CA588B483}</author>
    <author>tc={D3E29F3E-1C06-494D-A76E-9C089822D41B}</author>
    <author>tc={810D3CA2-3EF6-4881-BD43-BB6ACA00D9A3}</author>
    <author>tc={60BD467F-EADD-4321-906D-F2D6A4F74972}</author>
    <author>tc={787B6FD6-4580-402F-81CB-56C9B96CA4CB}</author>
    <author>tc={702822FE-BC34-41E6-A1FE-897BE8371FCA}</author>
    <author>tc={D962E97E-D526-40F5-B1AA-DE0BDC08C4E8}</author>
    <author>tc={A8EA8B65-B46D-450E-89EE-36DED0674420}</author>
    <author>tc={6ECFED29-BB5D-468A-B5E5-CB12C82F4220}</author>
    <author>tc={E65DB6DC-3D35-4444-A6A2-A1A1EC45A733}</author>
    <author>tc={52137DE7-571E-4FA6-BD0C-BE7CC01C743D}</author>
    <author>tc={4084A8EB-CE6A-4599-8A2D-20AF1A00A075}</author>
    <author>tc={990CCB52-2BE2-4141-BD30-31ECA9B4C0DA}</author>
    <author>tc={260CDAE5-84A3-46FD-8144-AB8CDF3479D1}</author>
    <author>tc={2BEAA9A5-0FDD-4328-8F2C-E84A3CB1F9CA}</author>
    <author>tc={3A3B80C5-B7AE-4527-98E5-120E3B2090AB}</author>
    <author>tc={3CE5ADC2-8303-4B50-9E77-513691570232}</author>
    <author>tc={7481BA6F-2E4B-4D0C-99EF-D75D7381E8D1}</author>
    <author>tc={AF9B6B8D-5710-4696-B184-C29E7A85C236}</author>
    <author>tc={9B0C043D-33E1-486B-920A-166F591D6622}</author>
    <author>tc={00801B6D-DEA7-4760-98ED-5A7170C004D3}</author>
    <author>tc={5EEF9E29-9927-414E-B7C3-3C37DED8B32D}</author>
    <author>tc={58703DAA-F5B7-4C66-9C00-E7C539C06643}</author>
    <author>tc={D88CC553-A876-44CE-B577-E500461D6432}</author>
    <author>tc={8E643FC4-33AA-43BB-AD58-460258FBE28A}</author>
    <author>tc={8550E42B-FEE8-4956-8D11-99959C61A5CF}</author>
    <author>tc={1FA1F147-E9E0-4710-91D9-8DD9B9BF8B04}</author>
    <author>tc={3D696428-8B3F-4FB8-82FD-79696D3EA1EC}</author>
    <author>tc={302609DD-B2EF-4CD4-86FE-9BE91F91A775}</author>
    <author>tc={E76B7249-EE08-4A22-BB49-1BA8990C3F25}</author>
    <author>tc={FF84E7DE-6DFE-471C-AF0A-68BBF40D1E05}</author>
    <author>tc={B96435F0-164D-4060-9572-B6B3A3C7EB1E}</author>
    <author>tc={10477986-20F2-42C1-BDFD-06CAFCB62F27}</author>
    <author>tc={C97744E6-7D3F-4726-9FE6-E4F5B2508B13}</author>
    <author>tc={F468962A-71FC-4A6F-BF9C-9503F80BC607}</author>
    <author>tc={756E8CEF-1E60-4D54-90B3-5E79A980CC6F}</author>
    <author>tc={8EB5609C-A242-400F-AE58-AD7F59B51965}</author>
    <author>tc={9C8BED5C-64D8-4F82-B0DD-3BDD57F657A5}</author>
    <author>tc={C968108E-F791-4C1A-9ACF-62C4DB8F3CA5}</author>
    <author>tc={A4A2BC16-413C-49CA-B98B-EBAD9B971FFE}</author>
    <author>tc={FB306C0E-5FEA-4894-BD84-423F5B637F11}</author>
    <author>tc={30C9A42C-60C3-4B48-BD6F-F54FCC5092E4}</author>
    <author>tc={83625ADB-10E1-4693-80E8-F751ADD8DA1A}</author>
    <author>tc={04448F91-7AA4-46D5-8AA9-69F148A6E7B7}</author>
    <author>tc={D5577BD9-7F00-4AEF-80B2-81E5E8CD60F3}</author>
    <author>tc={E78E888A-FC17-4C13-937D-17EFD8A3944F}</author>
    <author>tc={60FF02A5-101A-4054-BC64-4EE1C609BD30}</author>
    <author>tc={6CECDB4F-9536-4210-A581-0816C8595A90}</author>
    <author>tc={C09FB7F5-20AB-4D46-A9AE-5A1FA6859558}</author>
    <author>tc={01E4A3DF-A1D3-4BD8-B150-2C26A41A908B}</author>
    <author>tc={AD6FE17F-DB4E-48CF-BE3E-EEA85B17846B}</author>
    <author>tc={7CDA5046-A7D9-4736-9823-67CB19CCEB22}</author>
    <author>tc={167963C1-CEC8-40C6-9010-CC01F8C4FA5E}</author>
    <author>tc={226B9591-B3E8-4A95-A668-439A27406554}</author>
    <author>tc={2F8C4071-8366-40F0-99CE-250F70D36FFF}</author>
    <author>tc={DE2F3FCD-E69E-4626-8B5B-25A475F416D6}</author>
    <author>tc={457FC3EE-93A2-4173-8FE8-C380DA74FE81}</author>
    <author>tc={0D991534-C242-46FD-85B2-454084BF83E0}</author>
    <author>tc={38C747ED-E99E-46E6-8CEF-0005A24525BE}</author>
    <author>tc={2EBA3E6A-180B-47D1-B915-4D89060205B4}</author>
    <author>tc={B4D3314D-FB68-4B22-9262-5F3E6606EA5E}</author>
    <author>tc={C2D7BF14-8263-4BB1-BB67-4F2072153E52}</author>
    <author>tc={6FB52E86-3176-4262-9F3D-2ECFC85A425B}</author>
    <author>tc={F9EE492E-11AC-45BE-A97F-C7DA3AF6775C}</author>
    <author>tc={A244B435-C7EB-4EC8-8F9B-CBC1BD10DCB0}</author>
    <author>tc={9B80B12B-0D90-4CE3-B2FC-A31DA5247817}</author>
    <author>tc={FB4E1F63-DCE6-4480-96D0-F495BAC0B3F8}</author>
    <author>tc={1A7B1C37-0301-4A4E-A363-57F36DE9A9EB}</author>
    <author>tc={0D49D619-AA2D-466D-87CC-6601976287C1}</author>
    <author>tc={04C0CF87-129A-49BF-BF38-C085CD58293F}</author>
    <author>tc={629C4F5E-4D36-4DD2-B5B1-170BD1C0CF6B}</author>
    <author>tc={9741A253-A448-4AE5-BD0F-862638E7E9E7}</author>
    <author>tc={431DCD88-D56E-42ED-8A52-8BFE6901F138}</author>
    <author>tc={4C507137-34AC-4F4E-AB1A-79DE31B7A9A3}</author>
    <author>tc={F680EC13-0E16-48A2-8967-E545BBD194F6}</author>
    <author>tc={248B2C66-A431-43F6-81FC-EC339E403314}</author>
    <author>tc={A8CE5125-A7B0-482C-9758-5BC815740359}</author>
    <author>tc={58D669B9-14E1-43FA-AD31-FAC876B36D11}</author>
    <author>tc={B9405E73-D9FE-4E39-8141-8A56C3B8C4CF}</author>
    <author>tc={F126F4EB-6808-4A91-A775-A7F451E8201C}</author>
    <author>tc={60D03D56-5936-48F8-BA18-FB643934F2C6}</author>
    <author>tc={8831ABE3-D8AD-4723-B209-D1AC083B95FD}</author>
    <author>tc={9A2C286E-4E59-4D65-9B3F-032279EE0E6F}</author>
    <author>tc={5DC933CC-40B0-467D-A0B9-69DF4A1B2D2F}</author>
    <author>tc={07176FB3-B3E0-4AA0-8347-76975808EF32}</author>
    <author>tc={1ADAE84F-0C3F-4282-A80A-59355BEA3304}</author>
    <author>tc={BB5ED8EE-CD05-420C-97DB-95D5B340E3C4}</author>
    <author>tc={9D423758-1498-4174-8E86-F297A179D8A9}</author>
    <author>tc={BD0C85A2-B6AD-446D-921D-B4C431A4155B}</author>
    <author>tc={551816F0-7202-418A-8BB7-254E1C4ACBBE}</author>
    <author>tc={84865477-9307-4A04-A61C-1BB6B0058992}</author>
    <author>tc={7718953A-5BB6-45A1-A25F-B86357DAE397}</author>
    <author>tc={8F7B0791-B3E7-4097-9B2B-F2ED2DF0C538}</author>
    <author>tc={8B03366E-022F-4A28-8A3A-6DCC90288010}</author>
    <author>tc={329BDF73-FABA-4669-909B-C7A88C141F67}</author>
    <author>tc={41B78700-610A-4EFB-9C0A-301E19D1F843}</author>
    <author>tc={D906D5FF-EF0D-4A54-B06C-DBC44FCA07B8}</author>
    <author>tc={6128E5FD-A51F-4964-8F17-1B842377699D}</author>
    <author>tc={15CE0851-210D-4C7A-829F-7860F215DE32}</author>
    <author>tc={80851328-BEAA-4C43-86EA-9865A9A495C3}</author>
    <author>tc={9BD55F9B-482C-424C-AF01-3ED7DF13601C}</author>
    <author>tc={0A8FB43C-5CBA-4AE8-A805-D1C6DB057E7F}</author>
    <author>tc={B733B085-7712-43A1-85DF-31C49FFF8975}</author>
    <author>tc={D8013CF9-9DF4-4D50-83A4-F97F35F747F4}</author>
    <author>tc={8C765032-6862-4DDF-B673-93F96B46118F}</author>
    <author>tc={617F5A36-0D48-4D49-BFDE-1B083396A1E5}</author>
    <author>tc={0DD006CB-DF1C-40F5-AEDA-84D6104C2B6C}</author>
    <author>tc={7510FA5F-B950-445B-A3A2-EB1AB2B8E4CA}</author>
    <author>tc={BD06FC85-AEE7-4C3A-97B6-D8A5ED3F2184}</author>
    <author>tc={1A14C939-F909-4F29-9456-DB8A333BE673}</author>
    <author>tc={46F6624A-8B18-460D-A793-55C52D7DD2ED}</author>
    <author>tc={5503A60B-51FF-4FEE-94C1-268C026F6295}</author>
    <author>tc={88375CE3-AFD6-4CBB-93F5-88612FB98C54}</author>
    <author>tc={D5F8B0C3-9CF2-4BEA-86A8-0B897A3B69C3}</author>
    <author>tc={9EED3640-D38D-48BF-849F-1A5D8DC3BA76}</author>
    <author>tc={030D8BBB-60B3-4BE8-9697-608623F2FA55}</author>
    <author>tc={BE122790-76E4-4A02-AD05-72235F4092AD}</author>
    <author>tc={B3E05DD5-A764-4E9F-A112-B2758A7594A9}</author>
    <author>tc={404F66E0-8772-424B-AA2E-B7DB8013DAF7}</author>
    <author>tc={C57D8C34-84EA-4D7D-A773-84F1406CC365}</author>
    <author>tc={64543265-13AE-43D3-BFAD-F86C46D98A28}</author>
    <author>tc={C1930E8D-9233-460E-9FFC-7B4A54DD892D}</author>
    <author>tc={0723B4CD-732F-4460-A611-E9596552320C}</author>
    <author>tc={4061E3CD-9CE5-4DF8-ADA9-CCB22B27FF5F}</author>
    <author>tc={BBC0CA91-99D0-4E44-AA24-45BAD49A18B7}</author>
    <author>tc={C01FEAC5-031E-4CCA-A137-132898877B31}</author>
    <author>tc={701F5180-2A0C-4F21-AA74-48FA6FE2A059}</author>
    <author>tc={FC97C005-F668-4337-8758-C3A8975C20F3}</author>
    <author>tc={FC5606F4-9FF1-4EE0-8C04-9C88449D7B7F}</author>
    <author>tc={0EF5A1F6-83A7-4FB8-B6F8-BFF75D6A927D}</author>
    <author>tc={9BA4FE4A-3FA8-4379-9BD0-1A9DF803DEE7}</author>
    <author>tc={AB1F61A8-B610-46C2-8E82-71E5EA8993A8}</author>
    <author>tc={6429B9F0-D51C-4EEF-87AB-311F8DABF22A}</author>
    <author>tc={1CF3A594-04B3-43CE-B30A-BF301B222A49}</author>
    <author>tc={303CE0BF-9C0D-4AB4-AC25-99C7082ADC04}</author>
    <author>tc={B3203041-B2D3-431B-A8D9-EAC65BA35A70}</author>
    <author>tc={B0BAE08E-7574-4525-87C1-902CD6806D4D}</author>
    <author>tc={143C5E4B-2D1F-4718-93B7-9C5B8FC6467C}</author>
    <author>tc={8F621771-5FDF-4EE4-BA52-142140E913B4}</author>
    <author>tc={257AF173-4AEA-48E5-A201-94AD05293053}</author>
    <author>tc={2C9A9CE7-DD0B-4497-AB74-C769F2295044}</author>
    <author>tc={4CC6ADE8-5BA6-4F6E-8B59-9D7E982FD614}</author>
    <author>tc={2E5EB066-28DE-416E-BCB6-1AFAABCA8F9A}</author>
    <author>tc={BFB81494-9D5B-462C-8A28-F7FFA7C25C39}</author>
    <author>tc={A9247657-F1D9-48F2-9FA6-4A3965594E0D}</author>
    <author>tc={C02D5D98-4225-4FBB-AF0D-B55D94819F24}</author>
    <author>tc={16C3DC1A-F4FA-4D7E-8D9D-502A7F356646}</author>
    <author>tc={4771D2BA-168F-429C-A6AB-441B3015E3D4}</author>
    <author>tc={6342C2F4-220D-4E50-AB76-6312319B6AE0}</author>
    <author>tc={FA151285-D522-4DB7-8B40-2B9FB40BE8CA}</author>
    <author>tc={B2BD695E-2080-46B6-BEE8-844B4E94B799}</author>
    <author>tc={95FA8F53-093A-4617-9A1E-B0ADFA315FE7}</author>
    <author>tc={56834921-2EE6-4080-B6EF-1F190D7347B8}</author>
    <author>tc={31808A51-AA6F-476C-9302-BE6F146B737E}</author>
    <author>tc={5966414E-8F1F-423D-B25A-A96B56196BAD}</author>
    <author>tc={2DF2DB46-5882-463A-AD00-630585C7D33D}</author>
    <author>tc={21697429-602E-43E4-BB64-768771E71E9B}</author>
    <author>tc={A97476B3-314A-4F4A-900A-6E2712B0BA44}</author>
    <author>tc={F4AA4892-6C82-4D56-8494-6AB2E486B73E}</author>
    <author>tc={C13CDF39-27F8-48B0-8AB5-01AF79EB5BD0}</author>
    <author>tc={0EC67885-8D45-470C-8BEB-D5CC955722B9}</author>
    <author>tc={FDA08B06-53BF-4839-B939-F45927BA973C}</author>
    <author>tc={3667E5B6-E04B-4F9C-A763-72B1F87926D4}</author>
    <author>tc={C6F0F76D-3BB0-44B2-A63A-FF04B9C30B58}</author>
    <author>tc={48100361-2522-4A4B-A46D-A304021E521E}</author>
    <author>tc={C810D778-6D75-4B86-8CCD-09967E1056E7}</author>
    <author>tc={CB171D47-3BD6-41E2-9067-0EE9754FCAEC}</author>
    <author>tc={7196997C-FE42-466C-A340-E14A4B48F46A}</author>
    <author>tc={784CA7C2-6496-48CA-B5AB-6A4A05624DC4}</author>
    <author>tc={7400478E-CFFA-4551-8571-2AD397AFA03D}</author>
    <author>tc={3A23BBD6-A465-477C-94AC-EAC74CAA8C38}</author>
    <author>tc={A47BF95D-07C3-4864-859C-0F9BA47AD5F6}</author>
    <author>tc={2488C477-1331-47F7-9F16-AEE1F1F2B5D1}</author>
    <author>tc={E0382909-7E26-415E-8653-FB4E79C83DF4}</author>
    <author>tc={698E0B4A-5DC1-447F-A234-AF9EC3AA0BE2}</author>
    <author>tc={5B37F220-28B2-4519-BB96-FCB50FA9B8F1}</author>
    <author>tc={A3DC369B-E8F8-4018-8EBD-DA07490D860A}</author>
    <author>tc={C9680D30-7D89-4154-A25B-BC2F28B97E5F}</author>
    <author>tc={557CCA9B-2274-4CE6-B3F2-57BF75FD8BBD}</author>
    <author>tc={2DCDC144-BEBB-45BB-A3C5-B828D4B5707E}</author>
    <author>tc={6C12DFCF-BC53-427D-8FE2-14FF51BD69FF}</author>
    <author>tc={D738456E-BF9B-4313-8F1E-47AC8BCBDA87}</author>
    <author>tc={CFC62DD2-FF5D-48C8-8075-E76FF8B14046}</author>
    <author>tc={0AA56C7C-9B7C-4B6A-BDB6-A356A3BF9FB9}</author>
    <author>tc={4B5B89AC-3EB4-43CD-8D15-1CC31A948395}</author>
    <author>tc={D577EF1E-3FCB-40F8-9EAC-B7280118D326}</author>
    <author>tc={64661D28-F016-4F02-9811-B3154D48BE2F}</author>
    <author>tc={FEBB0EE1-EB3F-44D3-BF30-7D9454EBC007}</author>
    <author>tc={91D6DA09-7A95-4EE1-AA6E-59009E1CA4A8}</author>
    <author>tc={1B4FC0F6-59AF-4899-94DD-6E48CE5D498D}</author>
    <author>tc={F6936A28-5C34-42DC-8FFD-BB70E207BF7D}</author>
    <author>tc={BADA9122-4602-4D51-BF17-D4A7CB43EBE2}</author>
    <author>tc={1E7B4D27-BB6B-4182-BBB0-B04A7852F5D2}</author>
    <author>tc={A3EB045C-D106-44EE-8CB6-78A8ADA50AAE}</author>
    <author>tc={D5908334-DB37-4E70-812A-6A57B4E00B6B}</author>
    <author>tc={CCA519AC-C824-495D-BD6D-71FB92F8B56B}</author>
    <author>tc={CDACFF7E-75B8-49BE-BF8D-374A387B5DD8}</author>
    <author>tc={EA9DC7F1-EA43-4B0B-B22D-A0B5E87C0E6B}</author>
    <author>tc={53F2E8C3-F3E4-4CB9-8473-06AB687B0238}</author>
    <author>tc={2FA417E0-BFB8-4E4B-AC93-74F2E4FB135D}</author>
    <author>tc={8D8FE9DC-D721-4C10-9C0E-2A2949D99616}</author>
    <author>tc={730EF85B-092E-4D1B-99F4-F5795059ED6D}</author>
    <author>tc={B30E6C25-BD07-430E-97AE-25E683C513A9}</author>
    <author>tc={BDFC4C84-742F-461A-879F-CE9D97BC806A}</author>
    <author>tc={88E7701E-BC68-4376-B47A-D33798C10A7E}</author>
    <author>tc={4E21875E-24C7-4345-8EF7-A72A9204C40B}</author>
    <author>tc={419E2D9B-9C94-4DCC-8DD6-5026232F559D}</author>
    <author>tc={0E310FCE-E8EC-453E-8DB3-DEA1EBB67689}</author>
    <author>tc={96B6B9A2-C55F-4EF6-A752-8D08ADFA5044}</author>
    <author>tc={357F3CC9-0A60-4ECA-9855-AEABB17074E3}</author>
    <author>tc={87E8CF9F-6B7A-4CD3-96AC-7F8A00FA1ED3}</author>
    <author>tc={C6CE42AA-3398-4F5D-A1E7-84FBAEBE7A5A}</author>
    <author>tc={84E5F3F4-1068-4904-9EDE-503CFB71EC4B}</author>
    <author>tc={2D2D9A2C-0E7D-4DE4-B69E-14BEBC9EDF1B}</author>
    <author>tc={8B829C2A-6556-4588-A2ED-06C6CA01CA96}</author>
    <author>tc={E6310736-A5F7-41AA-9AB7-75132B2E1649}</author>
    <author>tc={F4E8DFA2-F799-4338-9D48-BD3D0A400CC9}</author>
    <author>tc={AD034DDB-BDBB-4FE0-B586-1DE33B40FB7D}</author>
    <author>tc={98B8A848-6D5C-4247-8BCD-BDD774FBA9EF}</author>
    <author>tc={52A312A5-28B3-47C4-A086-F12ADFBF7506}</author>
    <author>tc={E42875F2-7A44-40BC-903B-9CC71974AF5B}</author>
    <author>tc={5B35B5D6-6326-4967-80A8-C3AD6337F4C5}</author>
    <author>tc={5A2BBC83-F3A0-424C-97D9-EE8F6DBD6316}</author>
    <author>tc={B1FA9E10-C723-4B2E-809F-03EB9608F42A}</author>
    <author>tc={F1A3A024-90B4-4747-87FD-5D9B9F2D0E8A}</author>
    <author>tc={F5092C53-84DF-448D-B262-B908FA715034}</author>
    <author>tc={A9D527CC-C6D5-4EB1-9B84-908AE3206F92}</author>
    <author>tc={6ACB44A1-E127-4B8E-ADBE-A1FC42A0B5B2}</author>
    <author>tc={175EF1D9-1659-483C-B05F-F76BFCEC9D4D}</author>
    <author>tc={0233123A-612B-4C81-91A3-9D7DE634223C}</author>
    <author>tc={8BCB8072-76A1-4DA3-B33B-2E578C06C69E}</author>
    <author>tc={128CB9E2-1B23-4038-B033-5C9EBEB37014}</author>
    <author>tc={8939C598-2142-4B4A-8D76-9AD61F274CA2}</author>
    <author>tc={936C7A9E-0D2C-4ED3-8CE7-EFA934064F6B}</author>
    <author>tc={BEEFDDB9-FF81-4314-8284-DD2B01E8EA58}</author>
    <author>tc={C209B6F6-93C7-4E2E-AD62-B7D6FC11F17B}</author>
    <author>tc={746D4675-662A-497C-8D75-AB97BF1648B0}</author>
    <author>tc={6307A25B-B12C-4C34-902F-312AD0E09E37}</author>
    <author>tc={93323F7B-3889-49FF-9D6D-3E46285374C8}</author>
    <author>tc={E9CF784B-FF6A-4045-97E4-30618983BB8B}</author>
    <author>tc={E053081B-9591-4835-A0E0-5701BA5674E9}</author>
    <author>tc={A725EEB8-7EE2-4157-8179-050C29C33B61}</author>
    <author>tc={224C8A54-7BDB-4A34-81E2-679D21E26CD7}</author>
    <author>tc={345F9E6A-3BC7-41C3-9E22-848433410974}</author>
    <author>tc={E86AECBB-0382-4EFE-BBE2-601E6BAD0337}</author>
    <author>tc={4B0EB8A2-FDEC-4C9C-B7A2-A35DF7975AF3}</author>
    <author>tc={75AB55BB-A792-4100-BF08-67B1D403C8AB}</author>
    <author>tc={16F4ACA6-D3E4-43FB-A90D-25DB20DC3F55}</author>
    <author>tc={E0614BB8-A87E-4652-8384-D0527F2E0EC0}</author>
    <author>tc={86FFDD21-F410-41BD-86A2-204BEA8983E0}</author>
    <author>tc={1C54976C-84E6-4A40-9856-9192F70C09F6}</author>
    <author>tc={071E7156-90B9-4A0C-8751-95A28181945C}</author>
    <author>tc={361DE25E-7DD0-41AD-A5A7-55D37BF19E05}</author>
    <author>tc={BA4D7239-A65A-4FA2-ACB4-6C74A7C6D259}</author>
    <author>tc={62C2B458-37D4-4779-9352-4DA30991C86F}</author>
    <author>tc={85E30A29-EED7-4CFB-8976-91A6F45844C5}</author>
    <author>tc={34822B8B-EB8C-4098-BC54-E6E4DAD2BE17}</author>
    <author>tc={6562E865-8BAA-4412-9ADF-38E95FCAF43C}</author>
    <author>tc={13E161D5-EFBA-48BB-8FD7-AD2970AC131B}</author>
    <author>tc={C239F4E3-95B3-4BF3-9373-22DA7925E37B}</author>
    <author>tc={7BB5C251-884E-461E-BD6C-E899114BB835}</author>
    <author>tc={D8A532E7-6910-44F1-AF4F-763274CAB9AE}</author>
    <author>tc={928F5383-FD9B-42F3-8A8B-E7B87EEC1768}</author>
    <author>tc={6F6A09CF-137E-4BFD-9627-EECD99B18983}</author>
    <author>tc={3B5037A9-8C77-44A8-8527-0FD0FEF3AC4D}</author>
    <author>tc={031F3693-B4A3-4AD8-AEF2-5A7C5EDE37DE}</author>
    <author>tc={A32BD85F-D0C2-458C-B273-A87751065B3F}</author>
    <author>tc={AC0DC3BA-C20B-438B-A973-F53CC6959F82}</author>
    <author>tc={50A0E182-36C9-4409-9968-BDB126A2DA78}</author>
    <author>tc={6F2DE38B-429C-4D8D-9A42-1A0224424E28}</author>
    <author>tc={063C7518-26B5-4E40-909F-08228E84495E}</author>
    <author>tc={7510DB41-1974-4F28-9CA6-58841F86B302}</author>
    <author>tc={2C485F6C-FF65-41BD-A8DB-C2AC7DE78DA8}</author>
    <author>tc={9537FF1C-8BA8-401B-B072-D3FD2F8BB4D8}</author>
    <author>tc={B4A3B32C-5BE6-4EE0-9B79-FB1C3AB5D379}</author>
    <author>tc={30B221CB-A93E-45BC-96B6-B275B9CB112B}</author>
    <author>tc={44300B72-2B13-4BD2-A292-3A075F1BC0DA}</author>
    <author>tc={E7FE13C1-325C-492D-BD5C-196784A8215D}</author>
    <author>tc={6BE8F18B-D049-4B73-A0F2-C19A8794F615}</author>
    <author>tc={C18FE07F-5389-4E54-A3A1-94CF960E62F8}</author>
    <author>tc={4CC31B84-F52B-4922-8637-CEC04F3A319A}</author>
    <author>tc={C4D192F6-6CBD-4E73-B8CF-A2C9B6C9CA29}</author>
    <author>tc={4F5FBE8F-3762-4871-B255-28B90A62B71D}</author>
    <author>tc={49ED4C63-2420-4E96-A518-7C198D106DCC}</author>
    <author>tc={67C9DFBE-853C-4EA0-94CD-6FCE9326CB8D}</author>
    <author>tc={1A69C724-C8EA-4E93-9886-EA23193E2690}</author>
    <author>tc={87957CC4-FDDA-428B-A152-FE712F09218B}</author>
    <author>tc={B17927AA-9249-4E0E-9B36-95E5E8FA6155}</author>
    <author>tc={25C6DCB1-6D88-4DF1-B261-1A14F5763F03}</author>
    <author>tc={B7AC53FD-73E2-4DE2-BF0F-19865D97A00A}</author>
    <author>tc={29383C69-2241-40A0-9313-698DAD1019A0}</author>
    <author>tc={5AA41383-88E6-4A2E-83BF-B46A5C944A99}</author>
    <author>tc={D80A2718-8B99-4012-AF77-D9CBB700C3C3}</author>
    <author>tc={EFCC5BA1-64CD-4D67-BC0D-037385601856}</author>
    <author>tc={1DBAA5A3-D164-494A-B2FE-DCCCA2391EC7}</author>
    <author>tc={9B1306F0-FE1B-4359-8177-86A54C254899}</author>
    <author>tc={020E0926-5369-4194-B70E-F65FD3F0B8EF}</author>
    <author>tc={B75F2644-05CE-47D3-8AEB-D58303790178}</author>
    <author>tc={F1EE103E-08AA-431A-81D9-A08158FC7CDB}</author>
    <author>tc={6B67634A-F31B-431D-BABB-6CA57F9103FB}</author>
    <author>tc={EFD63152-4F72-4BF3-9391-60A8CEED9AAD}</author>
    <author>tc={2A2874D9-C7EE-4674-A86E-DF5F9D34998A}</author>
    <author>tc={B42772EB-395F-40C3-9D85-1D4D2BA59B3B}</author>
    <author>tc={A30D812E-FB03-4BAE-B9ED-F6F1225C93A2}</author>
    <author>tc={E2E02A33-EEB5-426A-B267-1485286DE355}</author>
    <author>tc={CC333108-FCFE-49DD-B31E-A4575EAE72D3}</author>
    <author>tc={2E9E0F1E-D21C-4068-86D0-D71E1C5FE6DB}</author>
    <author>tc={6144AC10-78D5-4C79-ABFE-A9C3037089CD}</author>
    <author>tc={CAEFFCE7-AF51-4939-9734-138038802023}</author>
    <author>tc={872D4CBB-C41E-46D4-A454-7188A67BE518}</author>
    <author>tc={AB78F532-8B6C-4AC6-968C-273D34D9D958}</author>
    <author>tc={B9D0D373-F182-43BA-BDC3-4B378E655C0F}</author>
    <author>tc={C2561394-7606-4304-AB9F-0E12128DD711}</author>
    <author>tc={B785BC66-DCA8-45A0-87DB-2155253452AC}</author>
    <author>tc={B8F69E2E-31C5-4CA9-B0EE-4D935E5235B5}</author>
    <author>tc={563C1B17-B3BB-4938-A170-EDE2282443C0}</author>
    <author>tc={8D67AD1F-A735-4391-ABC7-DB0933C706CD}</author>
    <author>tc={51D1A989-D7C0-476C-A368-C0A370EBD3A3}</author>
    <author>tc={07F789D9-2673-42E4-BBFF-B3609A4105CA}</author>
    <author>tc={2970945B-FD9B-4101-9384-B87CDE2838E9}</author>
    <author>tc={90ACF2C7-FC35-4273-8BFA-7DB93ECBE586}</author>
    <author>tc={5572E23E-F7DF-44EB-91A6-B28CCEF74D3C}</author>
    <author>tc={D85BA166-DC74-47EA-8D53-2CFC2DC0DCC3}</author>
    <author>tc={DA6EB13F-717B-4B0A-94D6-37FDA9344053}</author>
    <author>tc={27CB384E-DDC3-42AC-998C-7F60B6619C79}</author>
    <author>tc={B65B7FE1-ACF4-4073-94E3-4AADF393EAF2}</author>
    <author>tc={C8CBC660-D5CD-4278-B53B-B1173D8B3A87}</author>
    <author>tc={67C7D9E6-DDA4-4B5C-AAC3-4469770EBDD3}</author>
    <author>tc={51A2729C-10FB-45C9-91D6-B8B6AF3D3C96}</author>
    <author>tc={0A43E647-0DF3-42B5-9814-DE116E355AEB}</author>
    <author>tc={23DA6929-7FC1-45CD-BEC6-61BDAEDDC869}</author>
    <author>tc={142426A4-95F8-4132-A155-0808C5DAF493}</author>
    <author>tc={23269057-2F47-459F-A7CB-D8ED86CBDA2F}</author>
    <author>tc={3B8386B1-CA83-444E-8D63-D71B40BF75DC}</author>
    <author>tc={DB2E6CB1-C0DB-4FE5-918B-213928391612}</author>
  </authors>
  <commentList>
    <comment ref="P2" authorId="0" shapeId="0" xr:uid="{1B9A1704-0B07-4DB0-B5D7-6F60F52FDB6E}">
      <text>
        <t>[Threaded comment]
Your version of Excel allows you to read this threaded comment; however, any edits to it will get removed if the file is opened in a newer version of Excel. Learn more: https://go.microsoft.com/fwlink/?linkid=870924
Comment:
    Annual booked May 12</t>
      </text>
    </comment>
    <comment ref="M3" authorId="1" shapeId="0" xr:uid="{93E680B8-4B1F-4B2C-B53A-9640F3B4914B}">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P3" authorId="2" shapeId="0" xr:uid="{15B233F7-76D1-480B-8CC2-45CFAF672B34}">
      <text>
        <t>[Threaded comment]
Your version of Excel allows you to read this threaded comment; however, any edits to it will get removed if the file is opened in a newer version of Excel. Learn more: https://go.microsoft.com/fwlink/?linkid=870924
Comment:
    Annual booked May 21-22</t>
      </text>
    </comment>
    <comment ref="Q3" authorId="3" shapeId="0" xr:uid="{DE87104E-5499-4225-ADE0-BF6A3CC8E1DC}">
      <text>
        <t>[Threaded comment]
Your version of Excel allows you to read this threaded comment; however, any edits to it will get removed if the file is opened in a newer version of Excel. Learn more: https://go.microsoft.com/fwlink/?linkid=870924
Comment:
    Keys with sprinkler company. Not tested</t>
      </text>
    </comment>
    <comment ref="W3" authorId="4" shapeId="0" xr:uid="{A823E914-A9D5-415E-AC2E-AF4F2160C11C}">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Q4" authorId="5" shapeId="0" xr:uid="{B5E2BC2C-38E7-4E8F-9EA0-88321AD4C561}">
      <text>
        <t>[Threaded comment]
Your version of Excel allows you to read this threaded comment; however, any edits to it will get removed if the file is opened in a newer version of Excel. Learn more: https://go.microsoft.com/fwlink/?linkid=870924
Comment:
    Annual booked June 9</t>
      </text>
    </comment>
    <comment ref="R4" authorId="6" shapeId="0" xr:uid="{331B6FDF-8C3C-48E1-B0E6-C96736B3CF1F}">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S4" authorId="7" shapeId="0" xr:uid="{9455451C-AAB2-4951-B61E-E73907542479}">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6" authorId="8" shapeId="0" xr:uid="{943D3365-4288-48C1-9C4D-19D097E8DBA6}">
      <text>
        <t>[Threaded comment]
Your version of Excel allows you to read this threaded comment; however, any edits to it will get removed if the file is opened in a newer version of Excel. Learn more: https://go.microsoft.com/fwlink/?linkid=870924
Comment:
    Annual booked Sept 29</t>
      </text>
    </comment>
    <comment ref="N7" authorId="9" shapeId="0" xr:uid="{CD4B877B-ECC9-489A-A3BC-3000D6D81AD6}">
      <text>
        <t>[Threaded comment]
Your version of Excel allows you to read this threaded comment; however, any edits to it will get removed if the file is opened in a newer version of Excel. Learn more: https://go.microsoft.com/fwlink/?linkid=870924
Comment:
    Annual booked March 17</t>
      </text>
    </comment>
    <comment ref="R8" authorId="10" shapeId="0" xr:uid="{ACD1123A-3124-42C2-89D0-5F5C69C968DE}">
      <text>
        <t>[Threaded comment]
Your version of Excel allows you to read this threaded comment; however, any edits to it will get removed if the file is opened in a newer version of Excel. Learn more: https://go.microsoft.com/fwlink/?linkid=870924
Comment:
    Not done due lack of time (service call)</t>
      </text>
    </comment>
    <comment ref="U8" authorId="11" shapeId="0" xr:uid="{B07E14E2-A7D8-4A33-9A58-F8D2A330809D}">
      <text>
        <t>[Threaded comment]
Your version of Excel allows you to read this threaded comment; however, any edits to it will get removed if the file is opened in a newer version of Excel. Learn more: https://go.microsoft.com/fwlink/?linkid=870924
Comment:
    Annual booked October 9</t>
      </text>
    </comment>
    <comment ref="R9" authorId="12" shapeId="0" xr:uid="{AFBB6D68-8C17-4D72-B17F-EE155A909B15}">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10" authorId="13" shapeId="0" xr:uid="{67C4D27F-637E-4483-B6F5-880F3E654CE1}">
      <text>
        <t>[Threaded comment]
Your version of Excel allows you to read this threaded comment; however, any edits to it will get removed if the file is opened in a newer version of Excel. Learn more: https://go.microsoft.com/fwlink/?linkid=870924
Comment:
    Annual booked Sept 5</t>
      </text>
    </comment>
    <comment ref="L11" authorId="14" shapeId="0" xr:uid="{9B0B2569-ABBD-48FD-B757-7F9324C3017A}">
      <text>
        <t xml:space="preserve">[Threaded comment]
Your version of Excel allows you to read this threaded comment; however, any edits to it will get removed if the file is opened in a newer version of Excel. Learn more: https://go.microsoft.com/fwlink/?linkid=870924
Comment:
    Annual and MBT done in January
</t>
      </text>
    </comment>
    <comment ref="M11" authorId="15" shapeId="0" xr:uid="{F8CD2E06-C55D-4CB3-9E8D-CD80A08A2D29}">
      <text>
        <t xml:space="preserve">[Threaded comment]
Your version of Excel allows you to read this threaded comment; however, any edits to it will get removed if the file is opened in a newer version of Excel. Learn more: https://go.microsoft.com/fwlink/?linkid=870924
Comment:
    Annual and MBT done in January
</t>
      </text>
    </comment>
    <comment ref="M12" authorId="16" shapeId="0" xr:uid="{DC246110-6E8E-4656-B9CB-76B4E1733919}">
      <text>
        <t>[Threaded comment]
Your version of Excel allows you to read this threaded comment; however, any edits to it will get removed if the file is opened in a newer version of Excel. Learn more: https://go.microsoft.com/fwlink/?linkid=870924
Comment:
    Annual booked Feb 28</t>
      </text>
    </comment>
    <comment ref="N12" authorId="17" shapeId="0" xr:uid="{0435E328-B527-4221-8F51-4B00678175EE}">
      <text>
        <t>[Threaded comment]
Your version of Excel allows you to read this threaded comment; however, any edits to it will get removed if the file is opened in a newer version of Excel. Learn more: https://go.microsoft.com/fwlink/?linkid=870924
Comment:
    Return visit booked March 13</t>
      </text>
    </comment>
    <comment ref="L14" authorId="18" shapeId="0" xr:uid="{2FDA35AA-E836-48B6-A1D4-573A64760213}">
      <text>
        <t>[Threaded comment]
Your version of Excel allows you to read this threaded comment; however, any edits to it will get removed if the file is opened in a newer version of Excel. Learn more: https://go.microsoft.com/fwlink/?linkid=870924
Comment:
    Annual booked in December. Test done in December too. Skipped in January</t>
      </text>
    </comment>
    <comment ref="W14" authorId="19" shapeId="0" xr:uid="{080E1CE7-E5DA-4BBC-8FD7-A64CECBAC328}">
      <text>
        <t>[Threaded comment]
Your version of Excel allows you to read this threaded comment; however, any edits to it will get removed if the file is opened in a newer version of Excel. Learn more: https://go.microsoft.com/fwlink/?linkid=870924
Comment:
    Annual booked Dec 9</t>
      </text>
    </comment>
    <comment ref="L15" authorId="20" shapeId="0" xr:uid="{5C8596FA-BF0C-4D86-B619-371ABD047A76}">
      <text>
        <t xml:space="preserve">[Threaded comment]
Your version of Excel allows you to read this threaded comment; however, any edits to it will get removed if the file is opened in a newer version of Excel. Learn more: https://go.microsoft.com/fwlink/?linkid=870924
Comment:
    1005 McKenzie was not tested due to ongoing renovations and asbestos </t>
      </text>
    </comment>
    <comment ref="M15" authorId="21" shapeId="0" xr:uid="{84BB2311-C905-46DC-A163-3BCF7C687BB7}">
      <text>
        <t xml:space="preserve">[Threaded comment]
Your version of Excel allows you to read this threaded comment; however, any edits to it will get removed if the file is opened in a newer version of Excel. Learn more: https://go.microsoft.com/fwlink/?linkid=870924
Comment:
    1005 McKenzie was not tested due to ongoing renovations and asbestos </t>
      </text>
    </comment>
    <comment ref="N15" authorId="22" shapeId="0" xr:uid="{8C9C9CF2-474F-4CC4-BD05-7A316D9382E1}">
      <text>
        <t>[Threaded comment]
Your version of Excel allows you to read this threaded comment; however, any edits to it will get removed if the file is opened in a newer version of Excel. Learn more: https://go.microsoft.com/fwlink/?linkid=870924
Comment:
    On fire watch</t>
      </text>
    </comment>
    <comment ref="O15" authorId="23" shapeId="0" xr:uid="{CEA01288-3B3C-4F24-A98C-CEF935EF9B2C}">
      <text>
        <t>[Threaded comment]
Your version of Excel allows you to read this threaded comment; however, any edits to it will get removed if the file is opened in a newer version of Excel. Learn more: https://go.microsoft.com/fwlink/?linkid=870924
Comment:
    Projects</t>
      </text>
    </comment>
    <comment ref="P15" authorId="24" shapeId="0" xr:uid="{FD940557-5EAD-49A5-B7D0-DC190C08404F}">
      <text>
        <t>[Threaded comment]
Your version of Excel allows you to read this threaded comment; however, any edits to it will get removed if the file is opened in a newer version of Excel. Learn more: https://go.microsoft.com/fwlink/?linkid=870924
Comment:
    Projects</t>
      </text>
    </comment>
    <comment ref="N16" authorId="25" shapeId="0" xr:uid="{D3FC0DA1-356B-46B4-9A3F-9AFC0E09F551}">
      <text>
        <t>[Threaded comment]
Your version of Excel allows you to read this threaded comment; however, any edits to it will get removed if the file is opened in a newer version of Excel. Learn more: https://go.microsoft.com/fwlink/?linkid=870924
Comment:
    Annual booked March 14</t>
      </text>
    </comment>
    <comment ref="T17" authorId="26" shapeId="0" xr:uid="{7E2A392F-E0B9-44A6-B4A5-45BD7B792B4C}">
      <text>
        <t>[Threaded comment]
Your version of Excel allows you to read this threaded comment; however, any edits to it will get removed if the file is opened in a newer version of Excel. Learn more: https://go.microsoft.com/fwlink/?linkid=870924
Comment:
    Annual booked Sept 12</t>
      </text>
    </comment>
    <comment ref="L18" authorId="27" shapeId="0" xr:uid="{AB9E3820-DECA-42CF-B7E9-E84D918DD202}">
      <text>
        <t>[Threaded comment]
Your version of Excel allows you to read this threaded comment; however, any edits to it will get removed if the file is opened in a newer version of Excel. Learn more: https://go.microsoft.com/fwlink/?linkid=870924
Comment:
    Starts in February 2025</t>
      </text>
    </comment>
    <comment ref="B19" authorId="28" shapeId="0" xr:uid="{31DE1ED6-A88B-418B-BD10-4AE22CD5134A}">
      <text>
        <r>
          <rPr>
            <b/>
            <sz val="9"/>
            <color indexed="81"/>
            <rFont val="Tahoma"/>
            <family val="2"/>
          </rPr>
          <t>Vogt, Carina:</t>
        </r>
        <r>
          <rPr>
            <sz val="9"/>
            <color indexed="81"/>
            <rFont val="Tahoma"/>
            <family val="2"/>
          </rPr>
          <t xml:space="preserve">
Not Richmond!!</t>
        </r>
      </text>
    </comment>
    <comment ref="S19" authorId="29" shapeId="0" xr:uid="{03265370-0274-4BD3-94E3-E5D8C25BCE27}">
      <text>
        <t>[Threaded comment]
Your version of Excel allows you to read this threaded comment; however, any edits to it will get removed if the file is opened in a newer version of Excel. Learn more: https://go.microsoft.com/fwlink/?linkid=870924
Comment:
    Annual booked Aug 15</t>
      </text>
    </comment>
    <comment ref="L20" authorId="30" shapeId="0" xr:uid="{66E11CAA-278E-451E-AAC5-E07F5BE2429A}">
      <text>
        <t>[Threaded comment]
Your version of Excel allows you to read this threaded comment; however, any edits to it will get removed if the file is opened in a newer version of Excel. Learn more: https://go.microsoft.com/fwlink/?linkid=870924
Comment:
    Annual and MBT done in January</t>
      </text>
    </comment>
    <comment ref="M20" authorId="31" shapeId="0" xr:uid="{73B53E5B-F8D3-498E-A0E7-C74DA955A9A6}">
      <text>
        <t>[Threaded comment]
Your version of Excel allows you to read this threaded comment; however, any edits to it will get removed if the file is opened in a newer version of Excel. Learn more: https://go.microsoft.com/fwlink/?linkid=870924
Comment:
    Annual booked Jan 30</t>
      </text>
    </comment>
    <comment ref="P21" authorId="32" shapeId="0" xr:uid="{442E82E7-6718-4765-B2B0-523A59D72E9B}">
      <text>
        <t>[Threaded comment]
Your version of Excel allows you to read this threaded comment; however, any edits to it will get removed if the file is opened in a newer version of Excel. Learn more: https://go.microsoft.com/fwlink/?linkid=870924
Comment:
    Annual booked May 6</t>
      </text>
    </comment>
    <comment ref="W21" authorId="33" shapeId="0" xr:uid="{92636780-48DC-42CE-B7C3-DCE4937B1BBE}">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M23" authorId="34" shapeId="0" xr:uid="{F3ADA46E-17C6-4E2F-A024-C8A595A505FE}">
      <text>
        <t>[Threaded comment]
Your version of Excel allows you to read this threaded comment; however, any edits to it will get removed if the file is opened in a newer version of Excel. Learn more: https://go.microsoft.com/fwlink/?linkid=870924
Comment:
    ANNUAL
Reply:
    Annual booked Feb 26 &amp; 27</t>
      </text>
    </comment>
    <comment ref="Q23" authorId="35" shapeId="0" xr:uid="{F353FDC8-2E25-4E3E-A86F-3216FFB15722}">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23" authorId="36" shapeId="0" xr:uid="{9CDBE9EC-6D03-44A4-A1B9-8A5119B94026}">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U24" authorId="37" shapeId="0" xr:uid="{683D07CE-3C6A-4A53-961D-05B12BF56279}">
      <text>
        <t>[Threaded comment]
Your version of Excel allows you to read this threaded comment; however, any edits to it will get removed if the file is opened in a newer version of Excel. Learn more: https://go.microsoft.com/fwlink/?linkid=870924
Comment:
    Annual booked Oct 7</t>
      </text>
    </comment>
    <comment ref="P25" authorId="38" shapeId="0" xr:uid="{7C856C75-4BD8-4C45-87CF-101EEA3ADB9A}">
      <text>
        <t>[Threaded comment]
Your version of Excel allows you to read this threaded comment; however, any edits to it will get removed if the file is opened in a newer version of Excel. Learn more: https://go.microsoft.com/fwlink/?linkid=870924
Comment:
    No access</t>
      </text>
    </comment>
    <comment ref="P26" authorId="39" shapeId="0" xr:uid="{BADA8BBC-35EF-4AE2-8835-819EAC78129E}">
      <text>
        <t>[Threaded comment]
Your version of Excel allows you to read this threaded comment; however, any edits to it will get removed if the file is opened in a newer version of Excel. Learn more: https://go.microsoft.com/fwlink/?linkid=870924
Comment:
    Annual booked May 14</t>
      </text>
    </comment>
    <comment ref="U27" authorId="40" shapeId="0" xr:uid="{4BE9EF5F-F285-4AC1-8725-8636F626FE70}">
      <text>
        <t>[Threaded comment]
Your version of Excel allows you to read this threaded comment; however, any edits to it will get removed if the file is opened in a newer version of Excel. Learn more: https://go.microsoft.com/fwlink/?linkid=870924
Comment:
    Annual booked Oct 10</t>
      </text>
    </comment>
    <comment ref="O28" authorId="41" shapeId="0" xr:uid="{CF991B72-DF18-43DD-BC28-80A69A05BFC9}">
      <text>
        <t>[Threaded comment]
Your version of Excel allows you to read this threaded comment; however, any edits to it will get removed if the file is opened in a newer version of Excel. Learn more: https://go.microsoft.com/fwlink/?linkid=870924
Comment:
    Annual booked March 17</t>
      </text>
    </comment>
    <comment ref="O29" authorId="42" shapeId="0" xr:uid="{0CDDC9EE-114A-4759-83C9-DFA66F4C9C94}">
      <text>
        <t>[Threaded comment]
Your version of Excel allows you to read this threaded comment; however, any edits to it will get removed if the file is opened in a newer version of Excel. Learn more: https://go.microsoft.com/fwlink/?linkid=870924
Comment:
    Annual booked April 2</t>
      </text>
    </comment>
    <comment ref="O30" authorId="43" shapeId="0" xr:uid="{B7CAFB70-DAD1-477F-ABA7-D4115F02F5CE}">
      <text>
        <t>[Threaded comment]
Your version of Excel allows you to read this threaded comment; however, any edits to it will get removed if the file is opened in a newer version of Excel. Learn more: https://go.microsoft.com/fwlink/?linkid=870924
Comment:
    Annual booked April 1</t>
      </text>
    </comment>
    <comment ref="U31" authorId="44" shapeId="0" xr:uid="{F61256F8-4567-4CF4-A18B-1F668A9F53D0}">
      <text>
        <t>[Threaded comment]
Your version of Excel allows you to read this threaded comment; however, any edits to it will get removed if the file is opened in a newer version of Excel. Learn more: https://go.microsoft.com/fwlink/?linkid=870924
Comment:
    Annual booked Oct 8</t>
      </text>
    </comment>
    <comment ref="R32" authorId="45" shapeId="0" xr:uid="{CF404AD1-2F78-4497-A0D0-F66410B20B18}">
      <text>
        <t>[Threaded comment]
Your version of Excel allows you to read this threaded comment; however, any edits to it will get removed if the file is opened in a newer version of Excel. Learn more: https://go.microsoft.com/fwlink/?linkid=870924
Comment:
    Annual booked July 8</t>
      </text>
    </comment>
    <comment ref="U32" authorId="46" shapeId="0" xr:uid="{F22227A3-5018-484B-A499-5AD18CB61D8B}">
      <text>
        <t>[Threaded comment]
Your version of Excel allows you to read this threaded comment; however, any edits to it will get removed if the file is opened in a newer version of Excel. Learn more: https://go.microsoft.com/fwlink/?linkid=870924
Comment:
    Skipped due panel replacement</t>
      </text>
    </comment>
    <comment ref="P33" authorId="47" shapeId="0" xr:uid="{2031BC95-4775-4573-8145-6FC50961BE56}">
      <text>
        <t>[Threaded comment]
Your version of Excel allows you to read this threaded comment; however, any edits to it will get removed if the file is opened in a newer version of Excel. Learn more: https://go.microsoft.com/fwlink/?linkid=870924
Comment:
    Annual booked April 24</t>
      </text>
    </comment>
    <comment ref="V33" authorId="48" shapeId="0" xr:uid="{AFE32A6E-FAAC-40F8-A1F1-354CB926AD0F}">
      <text>
        <t>[Threaded comment]
Your version of Excel allows you to read this threaded comment; however, any edits to it will get removed if the file is opened in a newer version of Excel. Learn more: https://go.microsoft.com/fwlink/?linkid=870924
Comment:
    Annual booked November 7</t>
      </text>
    </comment>
    <comment ref="R36" authorId="49" shapeId="0" xr:uid="{20A0E187-5EF2-498F-9350-1F51E975DB5B}">
      <text>
        <t>[Threaded comment]
Your version of Excel allows you to read this threaded comment; however, any edits to it will get removed if the file is opened in a newer version of Excel. Learn more: https://go.microsoft.com/fwlink/?linkid=870924
Comment:
    Annual booked July 23</t>
      </text>
    </comment>
    <comment ref="U36" authorId="50" shapeId="0" xr:uid="{9AD87E02-F2B5-4E7E-A7DC-5F1E517E0EFF}">
      <text>
        <t>[Threaded comment]
Your version of Excel allows you to read this threaded comment; however, any edits to it will get removed if the file is opened in a newer version of Excel. Learn more: https://go.microsoft.com/fwlink/?linkid=870924
Comment:
    No Access Road Closed</t>
      </text>
    </comment>
    <comment ref="L38" authorId="51" shapeId="0" xr:uid="{A41465B2-373B-4719-A58D-5A5F227CA734}">
      <text>
        <t>[Threaded comment]
Your version of Excel allows you to read this threaded comment; however, any edits to it will get removed if the file is opened in a newer version of Excel. Learn more: https://go.microsoft.com/fwlink/?linkid=870924
Comment:
    No Access</t>
      </text>
    </comment>
    <comment ref="N38" authorId="52" shapeId="0" xr:uid="{8AD06A78-E343-4A6B-B0B5-595635D54041}">
      <text>
        <t>[Threaded comment]
Your version of Excel allows you to read this threaded comment; however, any edits to it will get removed if the file is opened in a newer version of Excel. Learn more: https://go.microsoft.com/fwlink/?linkid=870924
Comment:
    Monitoring issues</t>
      </text>
    </comment>
    <comment ref="O38" authorId="53" shapeId="0" xr:uid="{F49272F0-42B5-4568-B7AD-596178F05E82}">
      <text>
        <t>[Threaded comment]
Your version of Excel allows you to read this threaded comment; however, any edits to it will get removed if the file is opened in a newer version of Excel. Learn more: https://go.microsoft.com/fwlink/?linkid=870924
Comment:
    Annual booked April 10</t>
      </text>
    </comment>
    <comment ref="P38" authorId="54" shapeId="0" xr:uid="{DEE138E5-8F42-4705-913F-B70BE03F2777}">
      <text>
        <t>[Threaded comment]
Your version of Excel allows you to read this threaded comment; however, any edits to it will get removed if the file is opened in a newer version of Excel. Learn more: https://go.microsoft.com/fwlink/?linkid=870924
Comment:
    Monitoring issues</t>
      </text>
    </comment>
    <comment ref="Q38" authorId="55" shapeId="0" xr:uid="{63776249-4094-4463-B29D-5894C85B94B3}">
      <text>
        <t>[Threaded comment]
Your version of Excel allows you to read this threaded comment; however, any edits to it will get removed if the file is opened in a newer version of Excel. Learn more: https://go.microsoft.com/fwlink/?linkid=870924
Comment:
    Monitoring issues</t>
      </text>
    </comment>
    <comment ref="R38" authorId="56" shapeId="0" xr:uid="{C5569D7A-764F-4813-83CE-F773DD565BBC}">
      <text>
        <t>[Threaded comment]
Your version of Excel allows you to read this threaded comment; however, any edits to it will get removed if the file is opened in a newer version of Excel. Learn more: https://go.microsoft.com/fwlink/?linkid=870924
Comment:
    Monitoring issues</t>
      </text>
    </comment>
    <comment ref="T39" authorId="57" shapeId="0" xr:uid="{9F616BA2-81ED-4911-81CF-31BE2E818C9A}">
      <text>
        <t>[Threaded comment]
Your version of Excel allows you to read this threaded comment; however, any edits to it will get removed if the file is opened in a newer version of Excel. Learn more: https://go.microsoft.com/fwlink/?linkid=870924
Comment:
    Annual booked September 10 - 11</t>
      </text>
    </comment>
    <comment ref="R40" authorId="58" shapeId="0" xr:uid="{EE9A307D-D382-448C-8DE0-B3680F5A5877}">
      <text>
        <t>[Threaded comment]
Your version of Excel allows you to read this threaded comment; however, any edits to it will get removed if the file is opened in a newer version of Excel. Learn more: https://go.microsoft.com/fwlink/?linkid=870924
Comment:
    Annual booked July 24</t>
      </text>
    </comment>
    <comment ref="U40" authorId="59" shapeId="0" xr:uid="{B67C0643-AAD5-4942-AC02-FEFAEDD1E08E}">
      <text>
        <t>[Threaded comment]
Your version of Excel allows you to read this threaded comment; however, any edits to it will get removed if the file is opened in a newer version of Excel. Learn more: https://go.microsoft.com/fwlink/?linkid=870924
Comment:
    No Access Road Closed</t>
      </text>
    </comment>
    <comment ref="W41" authorId="60" shapeId="0" xr:uid="{148BAF40-2742-42FE-997E-BF2E88455B94}">
      <text>
        <t>[Threaded comment]
Your version of Excel allows you to read this threaded comment; however, any edits to it will get removed if the file is opened in a newer version of Excel. Learn more: https://go.microsoft.com/fwlink/?linkid=870924
Comment:
    Annual booked Dec 16-17</t>
      </text>
    </comment>
    <comment ref="S42" authorId="61" shapeId="0" xr:uid="{87EEE1A5-75A8-4C8B-82B0-95E2C48295D6}">
      <text>
        <t>[Threaded comment]
Your version of Excel allows you to read this threaded comment; however, any edits to it will get removed if the file is opened in a newer version of Excel. Learn more: https://go.microsoft.com/fwlink/?linkid=870924
Comment:
    Annual booked Aug 25</t>
      </text>
    </comment>
    <comment ref="W43" authorId="62" shapeId="0" xr:uid="{94273AE6-422F-4653-BCE0-6949F0FCC54D}">
      <text>
        <t>[Threaded comment]
Your version of Excel allows you to read this threaded comment; however, any edits to it will get removed if the file is opened in a newer version of Excel. Learn more: https://go.microsoft.com/fwlink/?linkid=870924
Comment:
    Annual booked Dec 16-17</t>
      </text>
    </comment>
    <comment ref="O44" authorId="63" shapeId="0" xr:uid="{16FFB9AF-3884-4C40-A78D-E88EDCA501DE}">
      <text>
        <t>[Threaded comment]
Your version of Excel allows you to read this threaded comment; however, any edits to it will get removed if the file is opened in a newer version of Excel. Learn more: https://go.microsoft.com/fwlink/?linkid=870924
Comment:
    Annual booked April 16</t>
      </text>
    </comment>
    <comment ref="P45" authorId="64" shapeId="0" xr:uid="{3B6CD753-EC9F-4045-9536-D6668239B81D}">
      <text>
        <t>[Threaded comment]
Your version of Excel allows you to read this threaded comment; however, any edits to it will get removed if the file is opened in a newer version of Excel. Learn more: https://go.microsoft.com/fwlink/?linkid=870924
Comment:
    Annual booked May 22</t>
      </text>
    </comment>
    <comment ref="T49" authorId="65" shapeId="0" xr:uid="{108885C6-D984-40D5-AB67-773FBEB2B42E}">
      <text>
        <t>[Threaded comment]
Your version of Excel allows you to read this threaded comment; however, any edits to it will get removed if the file is opened in a newer version of Excel. Learn more: https://go.microsoft.com/fwlink/?linkid=870924
Comment:
    Annual booked Sept 22</t>
      </text>
    </comment>
    <comment ref="M50" authorId="66" shapeId="0" xr:uid="{18215C27-5373-4725-BB88-9F5841263EF5}">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R50" authorId="67" shapeId="0" xr:uid="{79518481-FAA7-46B3-B39E-EED9FE0A6BBB}">
      <text>
        <t>[Threaded comment]
Your version of Excel allows you to read this threaded comment; however, any edits to it will get removed if the file is opened in a newer version of Excel. Learn more: https://go.microsoft.com/fwlink/?linkid=870924
Comment:
    Annual booked July 23-25</t>
      </text>
    </comment>
    <comment ref="S50" authorId="68" shapeId="0" xr:uid="{E029944F-E4C3-4B30-99A2-145894C5F832}">
      <text>
        <t>[Threaded comment]
Your version of Excel allows you to read this threaded comment; however, any edits to it will get removed if the file is opened in a newer version of Excel. Learn more: https://go.microsoft.com/fwlink/?linkid=870924
Comment:
    Annual booked July 23-25</t>
      </text>
    </comment>
    <comment ref="W50" authorId="69" shapeId="0" xr:uid="{6B2A4CF8-50E6-4000-8DDD-23E73C3460B1}">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N51" authorId="70" shapeId="0" xr:uid="{4BDE2E1F-C02E-41C4-B36A-80174EB640E6}">
      <text>
        <t>[Threaded comment]
Your version of Excel allows you to read this threaded comment; however, any edits to it will get removed if the file is opened in a newer version of Excel. Learn more: https://go.microsoft.com/fwlink/?linkid=870924
Comment:
    Annual booked March 11</t>
      </text>
    </comment>
    <comment ref="O51" authorId="71" shapeId="0" xr:uid="{C294163E-54A9-417C-8D2B-5ADB37B668CB}">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U52" authorId="72" shapeId="0" xr:uid="{F8E9A08F-A663-402B-B328-022422FFAA2B}">
      <text>
        <t>[Threaded comment]
Your version of Excel allows you to read this threaded comment; however, any edits to it will get removed if the file is opened in a newer version of Excel. Learn more: https://go.microsoft.com/fwlink/?linkid=870924
Comment:
    Annual booked Oct 31</t>
      </text>
    </comment>
    <comment ref="V52" authorId="73" shapeId="0" xr:uid="{50745E25-86BD-472C-97CD-CFA17189D988}">
      <text>
        <t>[Threaded comment]
Your version of Excel allows you to read this threaded comment; however, any edits to it will get removed if the file is opened in a newer version of Excel. Learn more: https://go.microsoft.com/fwlink/?linkid=870924
Comment:
    Annual booked Oct 31</t>
      </text>
    </comment>
    <comment ref="T54" authorId="74" shapeId="0" xr:uid="{9DED6288-65B8-4572-832C-DB6C511E84E7}">
      <text>
        <t>[Threaded comment]
Your version of Excel allows you to read this threaded comment; however, any edits to it will get removed if the file is opened in a newer version of Excel. Learn more: https://go.microsoft.com/fwlink/?linkid=870924
Comment:
    Annual booked Sept 24</t>
      </text>
    </comment>
    <comment ref="U55" authorId="75" shapeId="0" xr:uid="{CA2255FD-3278-4C44-AC43-3DA0B4ACE23B}">
      <text>
        <t>[Threaded comment]
Your version of Excel allows you to read this threaded comment; however, any edits to it will get removed if the file is opened in a newer version of Excel. Learn more: https://go.microsoft.com/fwlink/?linkid=870924
Comment:
    Panel has been upgraded. Need to moved to a different route ( this is a Pac Pro route)</t>
      </text>
    </comment>
    <comment ref="T56" authorId="76" shapeId="0" xr:uid="{0116A829-7D48-4B55-AE79-0F819263220B}">
      <text>
        <t>[Threaded comment]
Your version of Excel allows you to read this threaded comment; however, any edits to it will get removed if the file is opened in a newer version of Excel. Learn more: https://go.microsoft.com/fwlink/?linkid=870924
Comment:
    Annual booked Sept 16 and 17</t>
      </text>
    </comment>
    <comment ref="U57" authorId="77" shapeId="0" xr:uid="{D3F7F35C-71BE-4D10-8E0B-5E949B246CA6}">
      <text>
        <t>[Threaded comment]
Your version of Excel allows you to read this threaded comment; however, any edits to it will get removed if the file is opened in a newer version of Excel. Learn more: https://go.microsoft.com/fwlink/?linkid=870924
Comment:
    Annual booked October 28</t>
      </text>
    </comment>
    <comment ref="P58" authorId="78" shapeId="0" xr:uid="{B0A4A897-0AA0-4173-A542-61FC7FEDDD6D}">
      <text>
        <t>[Threaded comment]
Your version of Excel allows you to read this threaded comment; however, any edits to it will get removed if the file is opened in a newer version of Excel. Learn more: https://go.microsoft.com/fwlink/?linkid=870924
Comment:
    Annual booked May 28</t>
      </text>
    </comment>
    <comment ref="L60" authorId="79" shapeId="0" xr:uid="{5D3CAE2A-2417-46B7-8B7E-74D8C92799E6}">
      <text>
        <t>[Threaded comment]
Your version of Excel allows you to read this threaded comment; however, any edits to it will get removed if the file is opened in a newer version of Excel. Learn more: https://go.microsoft.com/fwlink/?linkid=870924
Comment:
    Starts in April</t>
      </text>
    </comment>
    <comment ref="M60" authorId="80" shapeId="0" xr:uid="{C6DC973B-C238-425E-B5B5-D45F5EFB281B}">
      <text>
        <t>[Threaded comment]
Your version of Excel allows you to read this threaded comment; however, any edits to it will get removed if the file is opened in a newer version of Excel. Learn more: https://go.microsoft.com/fwlink/?linkid=870924
Comment:
    Starts in April</t>
      </text>
    </comment>
    <comment ref="N60" authorId="81" shapeId="0" xr:uid="{1A1E1970-28D2-4C7D-A393-DB7C4ED6FCFE}">
      <text>
        <t>[Threaded comment]
Your version of Excel allows you to read this threaded comment; however, any edits to it will get removed if the file is opened in a newer version of Excel. Learn more: https://go.microsoft.com/fwlink/?linkid=870924
Comment:
    Starts in April</t>
      </text>
    </comment>
    <comment ref="O60" authorId="82" shapeId="0" xr:uid="{C0107C5E-9815-483F-A6B4-D4E7755ED6A3}">
      <text>
        <t>[Threaded comment]
Your version of Excel allows you to read this threaded comment; however, any edits to it will get removed if the file is opened in a newer version of Excel. Learn more: https://go.microsoft.com/fwlink/?linkid=870924
Comment:
    Skipped. No available time to post notices.</t>
      </text>
    </comment>
    <comment ref="Q60" authorId="83" shapeId="0" xr:uid="{21D27665-A485-4760-B426-F693AF401D09}">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M61" authorId="84" shapeId="0" xr:uid="{35C39F7B-319B-434B-B940-C4F014CA5BFE}">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R61" authorId="85" shapeId="0" xr:uid="{421C4FCC-FE5D-4088-9893-D0898E320AB5}">
      <text>
        <t>[Threaded comment]
Your version of Excel allows you to read this threaded comment; however, any edits to it will get removed if the file is opened in a newer version of Excel. Learn more: https://go.microsoft.com/fwlink/?linkid=870924
Comment:
    Annual booked July 21-22</t>
      </text>
    </comment>
    <comment ref="S61" authorId="86" shapeId="0" xr:uid="{F80CFE54-89C3-48D7-9118-766A0477CEDE}">
      <text>
        <t>[Threaded comment]
Your version of Excel allows you to read this threaded comment; however, any edits to it will get removed if the file is opened in a newer version of Excel. Learn more: https://go.microsoft.com/fwlink/?linkid=870924
Comment:
    Annual booked July 21-22</t>
      </text>
    </comment>
    <comment ref="W61" authorId="87" shapeId="0" xr:uid="{F9BF06BC-7569-4020-81F6-2A27142693E2}">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Q63" authorId="88" shapeId="0" xr:uid="{729AC5C4-9CE1-467B-B60D-5B551D3AC8ED}">
      <text>
        <t>[Threaded comment]
Your version of Excel allows you to read this threaded comment; however, any edits to it will get removed if the file is opened in a newer version of Excel. Learn more: https://go.microsoft.com/fwlink/?linkid=870924
Comment:
    Monitoring issues. Take more then 15 minutes to put on test</t>
      </text>
    </comment>
    <comment ref="R63" authorId="89" shapeId="0" xr:uid="{DCCACE0A-9E9C-4948-8FDB-265030126E14}">
      <text>
        <t>[Threaded comment]
Your version of Excel allows you to read this threaded comment; however, any edits to it will get removed if the file is opened in a newer version of Excel. Learn more: https://go.microsoft.com/fwlink/?linkid=870924
Comment:
    Monitoring issues. Take more then 15 minutes to put on test</t>
      </text>
    </comment>
    <comment ref="W63" authorId="90" shapeId="0" xr:uid="{1D2CFB4F-89FA-4DB3-A8B3-087A29AB2F3D}">
      <text>
        <t>[Threaded comment]
Your version of Excel allows you to read this threaded comment; however, any edits to it will get removed if the file is opened in a newer version of Excel. Learn more: https://go.microsoft.com/fwlink/?linkid=870924
Comment:
    Annual booked December 2-4</t>
      </text>
    </comment>
    <comment ref="U64" authorId="91" shapeId="0" xr:uid="{E4FB01AF-8512-468A-A6BC-8C8197475DEA}">
      <text>
        <t>[Threaded comment]
Your version of Excel allows you to read this threaded comment; however, any edits to it will get removed if the file is opened in a newer version of Excel. Learn more: https://go.microsoft.com/fwlink/?linkid=870924
Comment:
    Annual booked Oct 17</t>
      </text>
    </comment>
    <comment ref="O65" authorId="92" shapeId="0" xr:uid="{99B1BC0D-CF96-43B3-8BA6-2CC7DAF7E31E}">
      <text>
        <t>[Threaded comment]
Your version of Excel allows you to read this threaded comment; however, any edits to it will get removed if the file is opened in a newer version of Excel. Learn more: https://go.microsoft.com/fwlink/?linkid=870924
Comment:
    Annual booked March 17</t>
      </text>
    </comment>
    <comment ref="V66" authorId="93" shapeId="0" xr:uid="{FFE02641-467E-4F5C-8A59-47B587669BA0}">
      <text>
        <t>[Threaded comment]
Your version of Excel allows you to read this threaded comment; however, any edits to it will get removed if the file is opened in a newer version of Excel. Learn more: https://go.microsoft.com/fwlink/?linkid=870924
Comment:
    Annual booked November 24-25</t>
      </text>
    </comment>
    <comment ref="R67" authorId="94" shapeId="0" xr:uid="{48619509-A74F-4798-822D-7EB8CC6749AC}">
      <text>
        <t>[Threaded comment]
Your version of Excel allows you to read this threaded comment; however, any edits to it will get removed if the file is opened in a newer version of Excel. Learn more: https://go.microsoft.com/fwlink/?linkid=870924
Comment:
    Annual booked July 30</t>
      </text>
    </comment>
    <comment ref="S67" authorId="95" shapeId="0" xr:uid="{9B607098-29BF-4D8D-8091-B17D97D7D632}">
      <text>
        <t>[Threaded comment]
Your version of Excel allows you to read this threaded comment; however, any edits to it will get removed if the file is opened in a newer version of Excel. Learn more: https://go.microsoft.com/fwlink/?linkid=870924
Comment:
    Annual booked July 30</t>
      </text>
    </comment>
    <comment ref="V68" authorId="96" shapeId="0" xr:uid="{D24DF5B3-8396-49B0-9309-CB5BFB5BD40B}">
      <text>
        <t>[Threaded comment]
Your version of Excel allows you to read this threaded comment; however, any edits to it will get removed if the file is opened in a newer version of Excel. Learn more: https://go.microsoft.com/fwlink/?linkid=870924
Comment:
    Annual booked November 26-27</t>
      </text>
    </comment>
    <comment ref="T69" authorId="97" shapeId="0" xr:uid="{9C19362F-69A8-4613-ACFD-EC8E5AB1AFB5}">
      <text>
        <t>[Threaded comment]
Your version of Excel allows you to read this threaded comment; however, any edits to it will get removed if the file is opened in a newer version of Excel. Learn more: https://go.microsoft.com/fwlink/?linkid=870924
Comment:
    Annual booked Sept 23-25</t>
      </text>
    </comment>
    <comment ref="V69" authorId="98" shapeId="0" xr:uid="{BB988872-4F4C-46C6-8D5D-8FD5DA0FCF72}">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N70" authorId="99" shapeId="0" xr:uid="{6AFF6C1F-5CCF-40DB-BC53-E8C62511F4A5}">
      <text>
        <t>[Threaded comment]
Your version of Excel allows you to read this threaded comment; however, any edits to it will get removed if the file is opened in a newer version of Excel. Learn more: https://go.microsoft.com/fwlink/?linkid=870924
Comment:
    Annual booked March 25</t>
      </text>
    </comment>
    <comment ref="U71" authorId="100" shapeId="0" xr:uid="{77AF6B63-9E9D-44CE-9E4E-3131BF192B08}">
      <text>
        <t>[Threaded comment]
Your version of Excel allows you to read this threaded comment; however, any edits to it will get removed if the file is opened in a newer version of Excel. Learn more: https://go.microsoft.com/fwlink/?linkid=870924
Comment:
    Annual booked October 2 &amp; 3</t>
      </text>
    </comment>
    <comment ref="B73" authorId="101" shapeId="0" xr:uid="{4C0596AC-6599-4416-BF3C-077CAD7A65B5}">
      <text>
        <t>[Threaded comment]
Your version of Excel allows you to read this threaded comment; however, any edits to it will get removed if the file is opened in a newer version of Excel. Learn more: https://go.microsoft.com/fwlink/?linkid=870924
Comment:
    Managed by Colliers as of November 1, 2024</t>
      </text>
    </comment>
    <comment ref="Q73" authorId="102" shapeId="0" xr:uid="{0463CBA3-7E3A-4899-8846-84103FA1C084}">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73" authorId="103" shapeId="0" xr:uid="{457FF2AC-2FC5-4CA8-80CA-F37A9355B31B}">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73" authorId="104" shapeId="0" xr:uid="{91657BB5-889D-4555-95A6-7844539C1E91}">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U73" authorId="105" shapeId="0" xr:uid="{0D8917D2-E694-4244-B804-C395B0ADAAEE}">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V73" authorId="106" shapeId="0" xr:uid="{C307B5E8-5BA3-4B0D-976E-9B95C6C3D790}">
      <text>
        <t>[Threaded comment]
Your version of Excel allows you to read this threaded comment; however, any edits to it will get removed if the file is opened in a newer version of Excel. Learn more: https://go.microsoft.com/fwlink/?linkid=870924
Comment:
    Annual booked November 14</t>
      </text>
    </comment>
    <comment ref="V74" authorId="107" shapeId="0" xr:uid="{5B079811-48D6-4A01-BDF3-408EBA1DDBBA}">
      <text>
        <t>[Threaded comment]
Your version of Excel allows you to read this threaded comment; however, any edits to it will get removed if the file is opened in a newer version of Excel. Learn more: https://go.microsoft.com/fwlink/?linkid=870924
Comment:
    Annual booked Nov 3</t>
      </text>
    </comment>
    <comment ref="N75" authorId="108" shapeId="0" xr:uid="{5F965D71-0E21-4B15-8DA5-21DD76378259}">
      <text>
        <t>[Threaded comment]
Your version of Excel allows you to read this threaded comment; however, any edits to it will get removed if the file is opened in a newer version of Excel. Learn more: https://go.microsoft.com/fwlink/?linkid=870924
Comment:
    Annual booked March 27</t>
      </text>
    </comment>
    <comment ref="S76" authorId="109" shapeId="0" xr:uid="{07143CD9-26C9-4224-94DC-AF822FA6C723}">
      <text>
        <t>[Threaded comment]
Your version of Excel allows you to read this threaded comment; however, any edits to it will get removed if the file is opened in a newer version of Excel. Learn more: https://go.microsoft.com/fwlink/?linkid=870924
Comment:
    Panel replacement</t>
      </text>
    </comment>
    <comment ref="W76" authorId="110" shapeId="0" xr:uid="{9A8F1F95-9128-4992-8A48-34F1A0439AAF}">
      <text>
        <t xml:space="preserve">[Threaded comment]
Your version of Excel allows you to read this threaded comment; however, any edits to it will get removed if the file is opened in a newer version of Excel. Learn more: https://go.microsoft.com/fwlink/?linkid=870924
Comment:
    Tested on Route 18 in December
</t>
      </text>
    </comment>
    <comment ref="P77" authorId="111" shapeId="0" xr:uid="{3FE28F15-2B9B-4DA6-8943-4F77B68FF423}">
      <text>
        <t>[Threaded comment]
Your version of Excel allows you to read this threaded comment; however, any edits to it will get removed if the file is opened in a newer version of Excel. Learn more: https://go.microsoft.com/fwlink/?linkid=870924
Comment:
    Cancelled</t>
      </text>
    </comment>
    <comment ref="O79" authorId="112" shapeId="0" xr:uid="{33EC850D-8D8E-4556-A409-750CFC2A5C81}">
      <text>
        <t>[Threaded comment]
Your version of Excel allows you to read this threaded comment; however, any edits to it will get removed if the file is opened in a newer version of Excel. Learn more: https://go.microsoft.com/fwlink/?linkid=870924
Comment:
    Annual booked April 29</t>
      </text>
    </comment>
    <comment ref="P79" authorId="113" shapeId="0" xr:uid="{4889F8FE-8A30-45F3-BD14-C47B7240FD55}">
      <text>
        <t>[Threaded comment]
Your version of Excel allows you to read this threaded comment; however, any edits to it will get removed if the file is opened in a newer version of Excel. Learn more: https://go.microsoft.com/fwlink/?linkid=870924
Comment:
    Annual booked April 29</t>
      </text>
    </comment>
    <comment ref="O80" authorId="114" shapeId="0" xr:uid="{7018D4E1-D822-41A8-94A5-132903914A03}">
      <text>
        <t xml:space="preserve">[Threaded comment]
Your version of Excel allows you to read this threaded comment; however, any edits to it will get removed if the file is opened in a newer version of Excel. Learn more: https://go.microsoft.com/fwlink/?linkid=870924
Comment:
    Skipped due unsafe conditions </t>
      </text>
    </comment>
    <comment ref="R80" authorId="115" shapeId="0" xr:uid="{404F8813-CB83-4F82-AC58-B3F15694A04E}">
      <text>
        <t>[Threaded comment]
Your version of Excel allows you to read this threaded comment; however, any edits to it will get removed if the file is opened in a newer version of Excel. Learn more: https://go.microsoft.com/fwlink/?linkid=870924
Comment:
    Annual booked July 25</t>
      </text>
    </comment>
    <comment ref="V80" authorId="116" shapeId="0" xr:uid="{066CC514-FE60-4B3E-A178-85F15870DE1E}">
      <text>
        <t>[Threaded comment]
Your version of Excel allows you to read this threaded comment; however, any edits to it will get removed if the file is opened in a newer version of Excel. Learn more: https://go.microsoft.com/fwlink/?linkid=870924
Comment:
    Not tested by lack of monitoring password</t>
      </text>
    </comment>
    <comment ref="T81" authorId="117" shapeId="0" xr:uid="{53E5CC66-762A-40E5-82F9-584916708E3F}">
      <text>
        <t>[Threaded comment]
Your version of Excel allows you to read this threaded comment; however, any edits to it will get removed if the file is opened in a newer version of Excel. Learn more: https://go.microsoft.com/fwlink/?linkid=870924
Comment:
    Annual booked September 8</t>
      </text>
    </comment>
    <comment ref="P82" authorId="118" shapeId="0" xr:uid="{291DBED7-AFAB-420C-BA8D-7553340894B6}">
      <text>
        <t>[Threaded comment]
Your version of Excel allows you to read this threaded comment; however, any edits to it will get removed if the file is opened in a newer version of Excel. Learn more: https://go.microsoft.com/fwlink/?linkid=870924
Comment:
    Skipped due verification</t>
      </text>
    </comment>
    <comment ref="Q82" authorId="119" shapeId="0" xr:uid="{BB9F55EC-0ECB-4863-AC98-6FDB114E41DB}">
      <text>
        <t>[Threaded comment]
Your version of Excel allows you to read this threaded comment; however, any edits to it will get removed if the file is opened in a newer version of Excel. Learn more: https://go.microsoft.com/fwlink/?linkid=870924
Comment:
    Skipped due verification</t>
      </text>
    </comment>
    <comment ref="R82" authorId="120" shapeId="0" xr:uid="{9C6ECDB4-0775-40A4-85AE-65441EA5DF56}">
      <text>
        <t>[Threaded comment]
Your version of Excel allows you to read this threaded comment; however, any edits to it will get removed if the file is opened in a newer version of Excel. Learn more: https://go.microsoft.com/fwlink/?linkid=870924
Comment:
    Skipped due verification</t>
      </text>
    </comment>
    <comment ref="S82" authorId="121" shapeId="0" xr:uid="{E1A0A77E-54D8-40DF-99C8-D0ED69414B9C}">
      <text>
        <t>[Threaded comment]
Your version of Excel allows you to read this threaded comment; however, any edits to it will get removed if the file is opened in a newer version of Excel. Learn more: https://go.microsoft.com/fwlink/?linkid=870924
Comment:
    Skipped due verification</t>
      </text>
    </comment>
    <comment ref="L83" authorId="122" shapeId="0" xr:uid="{2CD7918D-BC22-4B4C-970A-D8D93E53B4A2}">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M83" authorId="123" shapeId="0" xr:uid="{02B01337-4AC7-470A-999C-C6E17355A91A}">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N83" authorId="124" shapeId="0" xr:uid="{15A1681A-0DBF-4105-91FB-80409EFF8660}">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O83" authorId="125" shapeId="0" xr:uid="{EAA79D06-A8B4-486A-9AD0-256F622B0FBE}">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P83" authorId="126" shapeId="0" xr:uid="{D38B5FF6-EE56-4C31-BD8C-B0E35327CF3E}">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Q83" authorId="127" shapeId="0" xr:uid="{1FD7FCB6-D763-41CA-92D4-A8E46CB1CD69}">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R84" authorId="128" shapeId="0" xr:uid="{7DCA2BB9-61EC-48A0-940A-2524D8254371}">
      <text>
        <t>[Threaded comment]
Your version of Excel allows you to read this threaded comment; however, any edits to it will get removed if the file is opened in a newer version of Excel. Learn more: https://go.microsoft.com/fwlink/?linkid=870924
Comment:
    Annual booked July 17</t>
      </text>
    </comment>
    <comment ref="S84" authorId="129" shapeId="0" xr:uid="{1514D7FB-5096-4B9A-AF3C-51F0A6744460}">
      <text>
        <t>[Threaded comment]
Your version of Excel allows you to read this threaded comment; however, any edits to it will get removed if the file is opened in a newer version of Excel. Learn more: https://go.microsoft.com/fwlink/?linkid=870924
Comment:
    Annual booked July 17</t>
      </text>
    </comment>
    <comment ref="R85" authorId="130" shapeId="0" xr:uid="{4B6AF28A-B4E5-4C4D-9A62-E8CC11F99743}">
      <text>
        <t>[Threaded comment]
Your version of Excel allows you to read this threaded comment; however, any edits to it will get removed if the file is opened in a newer version of Excel. Learn more: https://go.microsoft.com/fwlink/?linkid=870924
Comment:
    Annual booked July 28</t>
      </text>
    </comment>
    <comment ref="L86" authorId="131" shapeId="0" xr:uid="{B14B489F-3C57-47AB-9B53-28F60A0EB6D3}">
      <text>
        <t>[Threaded comment]
Your version of Excel allows you to read this threaded comment; however, any edits to it will get removed if the file is opened in a newer version of Excel. Learn more: https://go.microsoft.com/fwlink/?linkid=870924
Comment:
    Annual booked Jan 30 (MBT done in January)</t>
      </text>
    </comment>
    <comment ref="M86" authorId="132" shapeId="0" xr:uid="{301A391C-2C07-496F-9523-BD5F68052CA4}">
      <text>
        <t xml:space="preserve">[Threaded comment]
Your version of Excel allows you to read this threaded comment; however, any edits to it will get removed if the file is opened in a newer version of Excel. Learn more: https://go.microsoft.com/fwlink/?linkid=870924
Comment:
    Annual booked Jan 30 (MBT done in January)
</t>
      </text>
    </comment>
    <comment ref="T87" authorId="133" shapeId="0" xr:uid="{CF0B14C9-652C-4816-8462-B9B73E5D6D12}">
      <text>
        <t>[Threaded comment]
Your version of Excel allows you to read this threaded comment; however, any edits to it will get removed if the file is opened in a newer version of Excel. Learn more: https://go.microsoft.com/fwlink/?linkid=870924
Comment:
    Annual booked Sept 25</t>
      </text>
    </comment>
    <comment ref="N88" authorId="134" shapeId="0" xr:uid="{F78F882D-A791-4346-95B0-6FA337519052}">
      <text>
        <t>[Threaded comment]
Your version of Excel allows you to read this threaded comment; however, any edits to it will get removed if the file is opened in a newer version of Excel. Learn more: https://go.microsoft.com/fwlink/?linkid=870924
Comment:
    No Access</t>
      </text>
    </comment>
    <comment ref="W88" authorId="135" shapeId="0" xr:uid="{F661EF2C-E815-453E-86EA-C216FC791333}">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O89" authorId="136" shapeId="0" xr:uid="{F5660CE5-66BD-4F37-957C-1F2F979E82EF}">
      <text>
        <t>[Threaded comment]
Your version of Excel allows you to read this threaded comment; however, any edits to it will get removed if the file is opened in a newer version of Excel. Learn more: https://go.microsoft.com/fwlink/?linkid=870924
Comment:
    Annual booked March 28</t>
      </text>
    </comment>
    <comment ref="M91" authorId="137" shapeId="0" xr:uid="{D2351286-A357-425C-BBF2-F09F0967D2F9}">
      <text>
        <t>[Threaded comment]
Your version of Excel allows you to read this threaded comment; however, any edits to it will get removed if the file is opened in a newer version of Excel. Learn more: https://go.microsoft.com/fwlink/?linkid=870924
Comment:
    Annual booked Feb 14</t>
      </text>
    </comment>
    <comment ref="T92" authorId="138" shapeId="0" xr:uid="{1976D8BD-0DF3-426F-ACD9-7066FECD1DFB}">
      <text>
        <t>[Threaded comment]
Your version of Excel allows you to read this threaded comment; however, any edits to it will get removed if the file is opened in a newer version of Excel. Learn more: https://go.microsoft.com/fwlink/?linkid=870924
Comment:
    Annual booked Sept 11</t>
      </text>
    </comment>
    <comment ref="O93" authorId="139" shapeId="0" xr:uid="{A1B1EEF1-38E0-4B46-B530-D0D9F7055FC0}">
      <text>
        <t>[Threaded comment]
Your version of Excel allows you to read this threaded comment; however, any edits to it will get removed if the file is opened in a newer version of Excel. Learn more: https://go.microsoft.com/fwlink/?linkid=870924
Comment:
    Annual booked April 1</t>
      </text>
    </comment>
    <comment ref="W93" authorId="140" shapeId="0" xr:uid="{EFE3562C-6335-4DA8-AC4B-3156F3AD8344}">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R94" authorId="141" shapeId="0" xr:uid="{9B2AE645-45A8-465C-AEB5-32649141F3DE}">
      <text>
        <t>[Threaded comment]
Your version of Excel allows you to read this threaded comment; however, any edits to it will get removed if the file is opened in a newer version of Excel. Learn more: https://go.microsoft.com/fwlink/?linkid=870924
Comment:
    Annual booked July 9</t>
      </text>
    </comment>
    <comment ref="P95" authorId="142" shapeId="0" xr:uid="{C9BCC722-E3C4-40F4-967E-27A55766AF94}">
      <text>
        <t>[Threaded comment]
Your version of Excel allows you to read this threaded comment; however, any edits to it will get removed if the file is opened in a newer version of Excel. Learn more: https://go.microsoft.com/fwlink/?linkid=870924
Comment:
    Annual booked May 7</t>
      </text>
    </comment>
    <comment ref="V96" authorId="143" shapeId="0" xr:uid="{334FAF99-01A6-4C1D-AFC6-BDA1D4E0C48C}">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P97" authorId="144" shapeId="0" xr:uid="{2E5818E4-ED4E-4575-B5E2-B525E5616E63}">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P98" authorId="145" shapeId="0" xr:uid="{53C06A2F-AFFA-4581-8821-E3E36A45FD4C}">
      <text>
        <t>[Threaded comment]
Your version of Excel allows you to read this threaded comment; however, any edits to it will get removed if the file is opened in a newer version of Excel. Learn more: https://go.microsoft.com/fwlink/?linkid=870924
Comment:
    Annual booked May 12</t>
      </text>
    </comment>
    <comment ref="R98" authorId="146" shapeId="0" xr:uid="{0AF300BB-9124-490F-85FA-3ABC6F4DB06B}">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M99" authorId="147" shapeId="0" xr:uid="{245D9EB9-0982-4690-9ADF-6331BBD0C7D1}">
      <text>
        <t>[Threaded comment]
Your version of Excel allows you to read this threaded comment; however, any edits to it will get removed if the file is opened in a newer version of Excel. Learn more: https://go.microsoft.com/fwlink/?linkid=870924
Comment:
    Annual booked Feb 5</t>
      </text>
    </comment>
    <comment ref="R99" authorId="148" shapeId="0" xr:uid="{678B1011-98D6-423F-9579-C3A85A999BCC}">
      <text>
        <t>[Threaded comment]
Your version of Excel allows you to read this threaded comment; however, any edits to it will get removed if the file is opened in a newer version of Excel. Learn more: https://go.microsoft.com/fwlink/?linkid=870924
Comment:
    No Access</t>
      </text>
    </comment>
    <comment ref="N100" authorId="149" shapeId="0" xr:uid="{6EED13DD-9661-4723-AEE8-DF104C31CA8B}">
      <text>
        <t>[Threaded comment]
Your version of Excel allows you to read this threaded comment; however, any edits to it will get removed if the file is opened in a newer version of Excel. Learn more: https://go.microsoft.com/fwlink/?linkid=870924
Comment:
    Annual booked March 25</t>
      </text>
    </comment>
    <comment ref="W100" authorId="150" shapeId="0" xr:uid="{BA09B681-8007-4420-BB6D-9404954E57D7}">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B101" authorId="151" shapeId="0" xr:uid="{ACA87C77-853C-49FE-8F52-C817AC63AA18}">
      <text>
        <r>
          <rPr>
            <b/>
            <sz val="9"/>
            <color indexed="81"/>
            <rFont val="Tahoma"/>
            <family val="2"/>
          </rPr>
          <t>Weston, Tanya:April 5/23</t>
        </r>
        <r>
          <rPr>
            <sz val="9"/>
            <color indexed="81"/>
            <rFont val="Tahoma"/>
            <family val="2"/>
          </rPr>
          <t xml:space="preserve">
edited from Logan's Pub to 1196 Strata Corp...</t>
        </r>
      </text>
    </comment>
    <comment ref="N101" authorId="152" shapeId="0" xr:uid="{21B48E85-8426-4922-832A-2FE295D6F678}">
      <text>
        <t>[Threaded comment]
Your version of Excel allows you to read this threaded comment; however, any edits to it will get removed if the file is opened in a newer version of Excel. Learn more: https://go.microsoft.com/fwlink/?linkid=870924
Comment:
    Annual booked March 24</t>
      </text>
    </comment>
    <comment ref="O101" authorId="153" shapeId="0" xr:uid="{FC8AE6A5-6FC9-4204-9ABC-4D881346EABE}">
      <text>
        <t>[Threaded comment]
Your version of Excel allows you to read this threaded comment; however, any edits to it will get removed if the file is opened in a newer version of Excel. Learn more: https://go.microsoft.com/fwlink/?linkid=870924
Comment:
    Annual done very recently - skip</t>
      </text>
    </comment>
    <comment ref="P101" authorId="154" shapeId="0" xr:uid="{08876096-0705-4585-ABCE-039B97BFCDC8}">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Q101" authorId="155" shapeId="0" xr:uid="{320C1270-164D-4D46-A786-54055651C84F}">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O102" authorId="156" shapeId="0" xr:uid="{77313844-3B56-4AC3-A670-B92B98F3E7C8}">
      <text>
        <t>[Threaded comment]
Your version of Excel allows you to read this threaded comment; however, any edits to it will get removed if the file is opened in a newer version of Excel. Learn more: https://go.microsoft.com/fwlink/?linkid=870924
Comment:
    Site changed alarm system. Not able to put system on test.</t>
      </text>
    </comment>
    <comment ref="T102" authorId="157" shapeId="0" xr:uid="{ED89C47D-6F9A-4D13-B741-35AF63D97197}">
      <text>
        <t>[Threaded comment]
Your version of Excel allows you to read this threaded comment; however, any edits to it will get removed if the file is opened in a newer version of Excel. Learn more: https://go.microsoft.com/fwlink/?linkid=870924
Comment:
    Annual booked September 11</t>
      </text>
    </comment>
    <comment ref="V103" authorId="158" shapeId="0" xr:uid="{86803A79-0AB5-419E-80D0-48DACBD3C5A2}">
      <text>
        <t>[Threaded comment]
Your version of Excel allows you to read this threaded comment; however, any edits to it will get removed if the file is opened in a newer version of Excel. Learn more: https://go.microsoft.com/fwlink/?linkid=870924
Comment:
    Annual booked Nov 18</t>
      </text>
    </comment>
    <comment ref="V104" authorId="159" shapeId="0" xr:uid="{C6F834E0-261B-48C8-B893-E932AC8303E3}">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V105" authorId="160" shapeId="0" xr:uid="{73F2CC67-207D-45C2-A6AA-4FE519904515}">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O106" authorId="161" shapeId="0" xr:uid="{0FB761CA-B318-4F7D-BADA-8D790EFC37B7}">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O107" authorId="162" shapeId="0" xr:uid="{47CAB8A9-A65F-4527-B493-AA28291A0C9E}">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L108" authorId="163" shapeId="0" xr:uid="{1162399D-D035-4D9A-A76C-61F7F9CE80EA}">
      <text>
        <t>[Threaded comment]
Your version of Excel allows you to read this threaded comment; however, any edits to it will get removed if the file is opened in a newer version of Excel. Learn more: https://go.microsoft.com/fwlink/?linkid=870924
Comment:
    Starts in February 2025</t>
      </text>
    </comment>
    <comment ref="P108" authorId="164" shapeId="0" xr:uid="{5332E488-A37A-4E51-8BBB-6C61566F9C9A}">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108" authorId="165" shapeId="0" xr:uid="{8F73F928-0A98-48A9-99B6-94A1830AF28D}">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S108" authorId="166" shapeId="0" xr:uid="{C7BA9F95-05EB-40AD-A4D7-0DCA7FE0E921}">
      <text>
        <t xml:space="preserve">[Threaded comment]
Your version of Excel allows you to read this threaded comment; however, any edits to it will get removed if the file is opened in a newer version of Excel. Learn more: https://go.microsoft.com/fwlink/?linkid=870924
Comment:
    No keys. </t>
      </text>
    </comment>
    <comment ref="Q109" authorId="167" shapeId="0" xr:uid="{44C0FA27-54F7-4839-8970-82129E3C8B12}">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L110" authorId="168" shapeId="0" xr:uid="{D07C7B00-A318-436E-9E68-0C4E69F17837}">
      <text>
        <t>[Threaded comment]
Your version of Excel allows you to read this threaded comment; however, any edits to it will get removed if the file is opened in a newer version of Excel. Learn more: https://go.microsoft.com/fwlink/?linkid=870924
Comment:
    Skipped in January</t>
      </text>
    </comment>
    <comment ref="P110" authorId="169" shapeId="0" xr:uid="{6C166E7E-A044-4EE1-B31A-687B52E61700}">
      <text>
        <t>[Threaded comment]
Your version of Excel allows you to read this threaded comment; however, any edits to it will get removed if the file is opened in a newer version of Excel. Learn more: https://go.microsoft.com/fwlink/?linkid=870924
Comment:
    Building recently switched property management
Reply:
    Switched to South Island effective April 1/25</t>
      </text>
    </comment>
    <comment ref="V110" authorId="170" shapeId="0" xr:uid="{F8E98026-A7D0-43BF-A242-9BE5200286DB}">
      <text>
        <t>[Threaded comment]
Your version of Excel allows you to read this threaded comment; however, any edits to it will get removed if the file is opened in a newer version of Excel. Learn more: https://go.microsoft.com/fwlink/?linkid=870924
Comment:
    Annual booked November 4</t>
      </text>
    </comment>
    <comment ref="O111" authorId="171" shapeId="0" xr:uid="{6B563A1B-32E4-4E37-B739-9A4C8C719F9A}">
      <text>
        <t>[Threaded comment]
Your version of Excel allows you to read this threaded comment; however, any edits to it will get removed if the file is opened in a newer version of Excel. Learn more: https://go.microsoft.com/fwlink/?linkid=870924
Comment:
    No Access</t>
      </text>
    </comment>
    <comment ref="U111" authorId="172" shapeId="0" xr:uid="{BCACDF53-5051-48E8-BB7E-87540E9FE590}">
      <text>
        <t>[Threaded comment]
Your version of Excel allows you to read this threaded comment; however, any edits to it will get removed if the file is opened in a newer version of Excel. Learn more: https://go.microsoft.com/fwlink/?linkid=870924
Comment:
    Annual booked Oct 30</t>
      </text>
    </comment>
    <comment ref="U112" authorId="173" shapeId="0" xr:uid="{785AD9DB-CCEF-4C73-A9BD-C7A3F3496174}">
      <text>
        <t>[Threaded comment]
Your version of Excel allows you to read this threaded comment; however, any edits to it will get removed if the file is opened in a newer version of Excel. Learn more: https://go.microsoft.com/fwlink/?linkid=870924
Comment:
    Annual booked Oct 15</t>
      </text>
    </comment>
    <comment ref="S113" authorId="174" shapeId="0" xr:uid="{B92D90C8-117F-4FA3-AD80-7D5753744F42}">
      <text>
        <t>[Threaded comment]
Your version of Excel allows you to read this threaded comment; however, any edits to it will get removed if the file is opened in a newer version of Excel. Learn more: https://go.microsoft.com/fwlink/?linkid=870924
Comment:
    Annual booked August 18</t>
      </text>
    </comment>
    <comment ref="S114" authorId="175" shapeId="0" xr:uid="{8CF46B72-49DA-49D4-B9AC-33CCACAEE458}">
      <text>
        <t>[Threaded comment]
Your version of Excel allows you to read this threaded comment; however, any edits to it will get removed if the file is opened in a newer version of Excel. Learn more: https://go.microsoft.com/fwlink/?linkid=870924
Comment:
    No Access</t>
      </text>
    </comment>
    <comment ref="T114" authorId="176" shapeId="0" xr:uid="{69183730-0CD5-4F3C-9E01-2A298A877426}">
      <text>
        <t>[Threaded comment]
Your version of Excel allows you to read this threaded comment; however, any edits to it will get removed if the file is opened in a newer version of Excel. Learn more: https://go.microsoft.com/fwlink/?linkid=870924
Comment:
    No Access</t>
      </text>
    </comment>
    <comment ref="P115" authorId="177" shapeId="0" xr:uid="{2DBF2807-0864-4BD3-980C-4A1C47AD5440}">
      <text>
        <t>[Threaded comment]
Your version of Excel allows you to read this threaded comment; however, any edits to it will get removed if the file is opened in a newer version of Excel. Learn more: https://go.microsoft.com/fwlink/?linkid=870924
Comment:
    Annual booked May 16</t>
      </text>
    </comment>
    <comment ref="W115" authorId="178" shapeId="0" xr:uid="{3D8183AF-5A26-4AE1-A195-95C8042B2410}">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O116" authorId="179" shapeId="0" xr:uid="{2049CC6D-D7CA-4B86-8CD6-8D4A000F29DB}">
      <text>
        <t>[Threaded comment]
Your version of Excel allows you to read this threaded comment; however, any edits to it will get removed if the file is opened in a newer version of Excel. Learn more: https://go.microsoft.com/fwlink/?linkid=870924
Comment:
    Annual booked April 9</t>
      </text>
    </comment>
    <comment ref="N118" authorId="180" shapeId="0" xr:uid="{02C4E73A-78F6-4442-A329-F15A1E02A420}">
      <text>
        <t>[Threaded comment]
Your version of Excel allows you to read this threaded comment; however, any edits to it will get removed if the file is opened in a newer version of Excel. Learn more: https://go.microsoft.com/fwlink/?linkid=870924
Comment:
    Annual booked March 13-14</t>
      </text>
    </comment>
    <comment ref="M119" authorId="181" shapeId="0" xr:uid="{A847D884-7A1A-4906-B877-12AA152EAEA7}">
      <text>
        <t>[Threaded comment]
Your version of Excel allows you to read this threaded comment; however, any edits to it will get removed if the file is opened in a newer version of Excel. Learn more: https://go.microsoft.com/fwlink/?linkid=870924
Comment:
    Annual booked Feb 21</t>
      </text>
    </comment>
    <comment ref="N119" authorId="182" shapeId="0" xr:uid="{0BA539DC-0311-4C0E-A25A-9DC18FA649BE}">
      <text>
        <t>[Threaded comment]
Your version of Excel allows you to read this threaded comment; however, any edits to it will get removed if the file is opened in a newer version of Excel. Learn more: https://go.microsoft.com/fwlink/?linkid=870924
Comment:
    Skipped due to ongoing issues.</t>
      </text>
    </comment>
    <comment ref="O119" authorId="183" shapeId="0" xr:uid="{3B6AF9C2-12AC-4352-AB74-5236B83D2ADF}">
      <text>
        <t>[Threaded comment]
Your version of Excel allows you to read this threaded comment; however, any edits to it will get removed if the file is opened in a newer version of Excel. Learn more: https://go.microsoft.com/fwlink/?linkid=870924
Comment:
    Skip - Projects</t>
      </text>
    </comment>
    <comment ref="U121" authorId="184" shapeId="0" xr:uid="{4D38D480-5FAD-433F-B5FB-DB03615BD0DE}">
      <text>
        <t>[Threaded comment]
Your version of Excel allows you to read this threaded comment; however, any edits to it will get removed if the file is opened in a newer version of Excel. Learn more: https://go.microsoft.com/fwlink/?linkid=870924
Comment:
    Annual booked Oct 30</t>
      </text>
    </comment>
    <comment ref="T123" authorId="185" shapeId="0" xr:uid="{289E73A3-1442-42AB-9FE6-EF6008C4B09D}">
      <text>
        <t>[Threaded comment]
Your version of Excel allows you to read this threaded comment; however, any edits to it will get removed if the file is opened in a newer version of Excel. Learn more: https://go.microsoft.com/fwlink/?linkid=870924
Comment:
    Annual booked Sept 29</t>
      </text>
    </comment>
    <comment ref="U123" authorId="186" shapeId="0" xr:uid="{9D4FF592-F374-4C4D-926F-EE0FB7CEA000}">
      <text>
        <t>[Threaded comment]
Your version of Excel allows you to read this threaded comment; however, any edits to it will get removed if the file is opened in a newer version of Excel. Learn more: https://go.microsoft.com/fwlink/?linkid=870924
Comment:
    Annual booked Sept 29</t>
      </text>
    </comment>
    <comment ref="P125" authorId="187" shapeId="0" xr:uid="{ABEF5720-8043-413B-A967-4D978D493E5A}">
      <text>
        <t>[Threaded comment]
Your version of Excel allows you to read this threaded comment; however, any edits to it will get removed if the file is opened in a newer version of Excel. Learn more: https://go.microsoft.com/fwlink/?linkid=870924
Comment:
    No Access</t>
      </text>
    </comment>
    <comment ref="L126" authorId="188" shapeId="0" xr:uid="{C01F7EEC-71AB-4C81-A980-0ADB6F71CEB2}">
      <text>
        <t xml:space="preserve">[Threaded comment]
Your version of Excel allows you to read this threaded comment; however, any edits to it will get removed if the file is opened in a newer version of Excel. Learn more: https://go.microsoft.com/fwlink/?linkid=870924
Comment:
    Annual booked January 10
</t>
      </text>
    </comment>
    <comment ref="O127" authorId="189" shapeId="0" xr:uid="{86434A27-E1A6-44E8-B257-580CCE63D8F8}">
      <text>
        <t>[Threaded comment]
Your version of Excel allows you to read this threaded comment; however, any edits to it will get removed if the file is opened in a newer version of Excel. Learn more: https://go.microsoft.com/fwlink/?linkid=870924
Comment:
    Annual booked March 25</t>
      </text>
    </comment>
    <comment ref="S128" authorId="190" shapeId="0" xr:uid="{6C2232A0-B008-4009-9AA5-D351BB0C9C3A}">
      <text>
        <t>[Threaded comment]
Your version of Excel allows you to read this threaded comment; however, any edits to it will get removed if the file is opened in a newer version of Excel. Learn more: https://go.microsoft.com/fwlink/?linkid=870924
Comment:
    Annual booked August 26</t>
      </text>
    </comment>
    <comment ref="R129" authorId="191" shapeId="0" xr:uid="{217DF3C0-6D13-49A4-AC3C-A3381185A150}">
      <text>
        <t>[Threaded comment]
Your version of Excel allows you to read this threaded comment; however, any edits to it will get removed if the file is opened in a newer version of Excel. Learn more: https://go.microsoft.com/fwlink/?linkid=870924
Comment:
    Annual booked July 10</t>
      </text>
    </comment>
    <comment ref="B130" authorId="192" shapeId="0" xr:uid="{04CF0611-E19A-466B-B089-159C393C09FE}">
      <text>
        <t>[Threaded comment]
Your version of Excel allows you to read this threaded comment; however, any edits to it will get removed if the file is opened in a newer version of Excel. Learn more: https://go.microsoft.com/fwlink/?linkid=870924
Comment:
    New owner information has been requested.</t>
      </text>
    </comment>
    <comment ref="O130" authorId="193" shapeId="0" xr:uid="{595BB6C7-1ED6-42CC-8CF3-7AA66651E7FD}">
      <text>
        <t>[Threaded comment]
Your version of Excel allows you to read this threaded comment; however, any edits to it will get removed if the file is opened in a newer version of Excel. Learn more: https://go.microsoft.com/fwlink/?linkid=870924
Comment:
    Annual booked April 2</t>
      </text>
    </comment>
    <comment ref="R131" authorId="194" shapeId="0" xr:uid="{21FC03AB-8567-45E8-92BD-1666AA6CDAD2}">
      <text>
        <t>[Threaded comment]
Your version of Excel allows you to read this threaded comment; however, any edits to it will get removed if the file is opened in a newer version of Excel. Learn more: https://go.microsoft.com/fwlink/?linkid=870924
Comment:
    Annual booked July 22</t>
      </text>
    </comment>
    <comment ref="V131" authorId="195" shapeId="0" xr:uid="{DDDB4F04-A40F-440B-8177-14294F82BE66}">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V132" authorId="196" shapeId="0" xr:uid="{5F986818-36FB-42C0-B3AE-81A949A09CE1}">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V133" authorId="197" shapeId="0" xr:uid="{08377D3B-26EA-47EB-B94D-0D0613575F10}">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V134" authorId="198" shapeId="0" xr:uid="{A29C8998-4281-4CD1-8890-183E32526D8D}">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V135" authorId="199" shapeId="0" xr:uid="{AF5942FC-461A-4A8B-8CED-E138E3E14944}">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Q136" authorId="200" shapeId="0" xr:uid="{3476B230-D7D2-4345-8889-5D31ECE3F214}">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U136" authorId="201" shapeId="0" xr:uid="{2E3E2C14-2EBD-4D4B-8F1D-E0A8FF449B49}">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V136" authorId="202" shapeId="0" xr:uid="{B1A85A69-5282-46FC-8C60-2B347E93E272}">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W136" authorId="203" shapeId="0" xr:uid="{7AB2F305-056F-465B-A495-72ADFA709370}">
      <text>
        <t>[Threaded comment]
Your version of Excel allows you to read this threaded comment; however, any edits to it will get removed if the file is opened in a newer version of Excel. Learn more: https://go.microsoft.com/fwlink/?linkid=870924
Comment:
    Annual booked Dec 10-11</t>
      </text>
    </comment>
    <comment ref="U137" authorId="204" shapeId="0" xr:uid="{B3A2D064-839D-414B-8EA8-32DD5E8AC4B4}">
      <text>
        <t>[Threaded comment]
Your version of Excel allows you to read this threaded comment; however, any edits to it will get removed if the file is opened in a newer version of Excel. Learn more: https://go.microsoft.com/fwlink/?linkid=870924
Comment:
    Annual booked Oct 21</t>
      </text>
    </comment>
    <comment ref="O138" authorId="205" shapeId="0" xr:uid="{5796D638-09B9-4AB3-81B7-55513DDAFC1A}">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S139" authorId="206" shapeId="0" xr:uid="{5C6E206B-02AD-4645-A5B1-5B4BFC6A8D83}">
      <text>
        <t>[Threaded comment]
Your version of Excel allows you to read this threaded comment; however, any edits to it will get removed if the file is opened in a newer version of Excel. Learn more: https://go.microsoft.com/fwlink/?linkid=870924
Comment:
    Annual booked Aug 22</t>
      </text>
    </comment>
    <comment ref="S140" authorId="207" shapeId="0" xr:uid="{910C53FA-11C4-4EE1-B8B3-931CE3E7F486}">
      <text>
        <t>[Threaded comment]
Your version of Excel allows you to read this threaded comment; however, any edits to it will get removed if the file is opened in a newer version of Excel. Learn more: https://go.microsoft.com/fwlink/?linkid=870924
Comment:
    Annual booked August 21-22</t>
      </text>
    </comment>
    <comment ref="V140" authorId="208" shapeId="0" xr:uid="{A1DB234F-79E3-4E23-82A8-AEBB4D5DD82B}">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P141" authorId="209" shapeId="0" xr:uid="{934B92E1-4688-45B0-A511-81A110D7D394}">
      <text>
        <t>[Threaded comment]
Your version of Excel allows you to read this threaded comment; however, any edits to it will get removed if the file is opened in a newer version of Excel. Learn more: https://go.microsoft.com/fwlink/?linkid=870924
Comment:
    Annual booked May 5</t>
      </text>
    </comment>
    <comment ref="T141" authorId="210" shapeId="0" xr:uid="{DA0B28D3-CA4E-411F-B319-E2FD114297CE}">
      <text>
        <t>[Threaded comment]
Your version of Excel allows you to read this threaded comment; however, any edits to it will get removed if the file is opened in a newer version of Excel. Learn more: https://go.microsoft.com/fwlink/?linkid=870924
Comment:
    No key on ring</t>
      </text>
    </comment>
    <comment ref="R142" authorId="211" shapeId="0" xr:uid="{D70D67AE-12CB-4B61-AA51-DA1D922EF234}">
      <text>
        <t>[Threaded comment]
Your version of Excel allows you to read this threaded comment; however, any edits to it will get removed if the file is opened in a newer version of Excel. Learn more: https://go.microsoft.com/fwlink/?linkid=870924
Comment:
    Annual booked July 15</t>
      </text>
    </comment>
    <comment ref="N143" authorId="212" shapeId="0" xr:uid="{1AE92816-1F0B-488E-BAEE-8D216B641384}">
      <text>
        <t>[Threaded comment]
Your version of Excel allows you to read this threaded comment; however, any edits to it will get removed if the file is opened in a newer version of Excel. Learn more: https://go.microsoft.com/fwlink/?linkid=870924
Comment:
    Annual booked March 10</t>
      </text>
    </comment>
    <comment ref="S144" authorId="213" shapeId="0" xr:uid="{3BB6F00E-20F0-403A-AB04-233E58BA0A91}">
      <text>
        <t>[Threaded comment]
Your version of Excel allows you to read this threaded comment; however, any edits to it will get removed if the file is opened in a newer version of Excel. Learn more: https://go.microsoft.com/fwlink/?linkid=870924
Comment:
    Annual booked Aug 11</t>
      </text>
    </comment>
    <comment ref="U147" authorId="214" shapeId="0" xr:uid="{09C0BFBF-6A44-477C-ACD5-917B33C33B9E}">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V147" authorId="215" shapeId="0" xr:uid="{D1EC969B-444E-4AA3-9578-2265EE6BC7A1}">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W147" authorId="216" shapeId="0" xr:uid="{0D5240DA-BA8B-4916-AD0A-5705AECDB8DE}">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P148" authorId="217" shapeId="0" xr:uid="{806E9C49-4DBF-4970-B2E6-D509A2FE8CDF}">
      <text>
        <t>[Threaded comment]
Your version of Excel allows you to read this threaded comment; however, any edits to it will get removed if the file is opened in a newer version of Excel. Learn more: https://go.microsoft.com/fwlink/?linkid=870924
Comment:
    Annual May 6</t>
      </text>
    </comment>
    <comment ref="S148" authorId="218" shapeId="0" xr:uid="{03AA384A-5C9D-4429-880C-A0AFD04F6383}">
      <text>
        <t>[Threaded comment]
Your version of Excel allows you to read this threaded comment; however, any edits to it will get removed if the file is opened in a newer version of Excel. Learn more: https://go.microsoft.com/fwlink/?linkid=870924
Comment:
    AR &amp; JM TESTED DURING SERVICE IN AUG</t>
      </text>
    </comment>
    <comment ref="T149" authorId="219" shapeId="0" xr:uid="{EB84C956-22F0-40EB-845D-5A469601FF18}">
      <text>
        <t>[Threaded comment]
Your version of Excel allows you to read this threaded comment; however, any edits to it will get removed if the file is opened in a newer version of Excel. Learn more: https://go.microsoft.com/fwlink/?linkid=870924
Comment:
    Annual booked Sept 2</t>
      </text>
    </comment>
    <comment ref="R150" authorId="220" shapeId="0" xr:uid="{4D79A275-6A85-4D19-BE21-3170AC5591AF}">
      <text>
        <t>[Threaded comment]
Your version of Excel allows you to read this threaded comment; however, any edits to it will get removed if the file is opened in a newer version of Excel. Learn more: https://go.microsoft.com/fwlink/?linkid=870924
Comment:
    No key on pouch</t>
      </text>
    </comment>
    <comment ref="U152" authorId="221" shapeId="0" xr:uid="{E35FE641-1D84-426F-8557-72130BCA4B8B}">
      <text>
        <t>[Threaded comment]
Your version of Excel allows you to read this threaded comment; however, any edits to it will get removed if the file is opened in a newer version of Excel. Learn more: https://go.microsoft.com/fwlink/?linkid=870924
Comment:
    Annual booked October 17</t>
      </text>
    </comment>
    <comment ref="W152" authorId="222" shapeId="0" xr:uid="{99CB2069-36C1-40E6-9A3D-142BD3B63E86}">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P153" authorId="223" shapeId="0" xr:uid="{92F49BAD-50B7-43DD-8F53-CF8DE876CF1D}">
      <text>
        <t>[Threaded comment]
Your version of Excel allows you to read this threaded comment; however, any edits to it will get removed if the file is opened in a newer version of Excel. Learn more: https://go.microsoft.com/fwlink/?linkid=870924
Comment:
    Annual booked May 26</t>
      </text>
    </comment>
    <comment ref="W153" authorId="224" shapeId="0" xr:uid="{F684F300-718E-4884-AE34-E86185C63C5B}">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S154" authorId="225" shapeId="0" xr:uid="{7F59ABCE-372D-4836-8E83-7C72769FAE86}">
      <text>
        <t>[Threaded comment]
Your version of Excel allows you to read this threaded comment; however, any edits to it will get removed if the file is opened in a newer version of Excel. Learn more: https://go.microsoft.com/fwlink/?linkid=870924
Comment:
    Annual booked August 21-22</t>
      </text>
    </comment>
    <comment ref="V154" authorId="226" shapeId="0" xr:uid="{516A3D53-DAAC-43B0-9259-0D0BBF5AD181}">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S155" authorId="227" shapeId="0" xr:uid="{B221B6F4-543E-4F3E-B374-FA0A4B5C0CC1}">
      <text>
        <t>[Threaded comment]
Your version of Excel allows you to read this threaded comment; however, any edits to it will get removed if the file is opened in a newer version of Excel. Learn more: https://go.microsoft.com/fwlink/?linkid=870924
Comment:
    Annual booked August 5</t>
      </text>
    </comment>
    <comment ref="P156" authorId="228" shapeId="0" xr:uid="{5C813882-68FE-4590-9525-A26DDEB4DA0B}">
      <text>
        <t>[Threaded comment]
Your version of Excel allows you to read this threaded comment; however, any edits to it will get removed if the file is opened in a newer version of Excel. Learn more: https://go.microsoft.com/fwlink/?linkid=870924
Comment:
    Annual booked May 2</t>
      </text>
    </comment>
    <comment ref="W157" authorId="229" shapeId="0" xr:uid="{9A0D31A6-190F-4538-A11F-FD08FC859A81}">
      <text>
        <t>[Threaded comment]
Your version of Excel allows you to read this threaded comment; however, any edits to it will get removed if the file is opened in a newer version of Excel. Learn more: https://go.microsoft.com/fwlink/?linkid=870924
Comment:
    Annual booked Dec 5</t>
      </text>
    </comment>
    <comment ref="J158" authorId="230" shapeId="0" xr:uid="{C0C6A8C3-330D-49EB-88AF-C14420069177}">
      <text>
        <r>
          <rPr>
            <b/>
            <sz val="9"/>
            <color indexed="81"/>
            <rFont val="Tahoma"/>
            <family val="2"/>
          </rPr>
          <t>Samantha D'Amour:</t>
        </r>
        <r>
          <rPr>
            <sz val="9"/>
            <color indexed="81"/>
            <rFont val="Tahoma"/>
            <family val="2"/>
          </rPr>
          <t xml:space="preserve">
was 2nd Tuesday</t>
        </r>
      </text>
    </comment>
    <comment ref="W159" authorId="231" shapeId="0" xr:uid="{E7BBE18E-31A9-403B-88BB-0DDB1AE30ABE}">
      <text>
        <t>[Threaded comment]
Your version of Excel allows you to read this threaded comment; however, any edits to it will get removed if the file is opened in a newer version of Excel. Learn more: https://go.microsoft.com/fwlink/?linkid=870924
Comment:
    Annual booked Dec 1</t>
      </text>
    </comment>
    <comment ref="S160" authorId="232" shapeId="0" xr:uid="{04745488-52F3-4E02-A9C6-18C169F6EA37}">
      <text>
        <t xml:space="preserve">[Threaded comment]
Your version of Excel allows you to read this threaded comment; however, any edits to it will get removed if the file is opened in a newer version of Excel. Learn more: https://go.microsoft.com/fwlink/?linkid=870924
Comment:
    Verification. Skipped. </t>
      </text>
    </comment>
    <comment ref="T160" authorId="233" shapeId="0" xr:uid="{34291F1B-AB8F-48FE-BDD5-BAEA89C07E21}">
      <text>
        <t>[Threaded comment]
Your version of Excel allows you to read this threaded comment; however, any edits to it will get removed if the file is opened in a newer version of Excel. Learn more: https://go.microsoft.com/fwlink/?linkid=870924
Comment:
    3 free months period - Projects</t>
      </text>
    </comment>
    <comment ref="U160" authorId="234" shapeId="0" xr:uid="{A45F5463-F526-4A6C-ACC8-93EE6F2AD915}">
      <text>
        <t>[Threaded comment]
Your version of Excel allows you to read this threaded comment; however, any edits to it will get removed if the file is opened in a newer version of Excel. Learn more: https://go.microsoft.com/fwlink/?linkid=870924
Comment:
    3 free months period - Projects</t>
      </text>
    </comment>
    <comment ref="V160" authorId="235" shapeId="0" xr:uid="{9853D7A5-1B5E-4C99-9663-A3B7C8261B5B}">
      <text>
        <t>[Threaded comment]
Your version of Excel allows you to read this threaded comment; however, any edits to it will get removed if the file is opened in a newer version of Excel. Learn more: https://go.microsoft.com/fwlink/?linkid=870924
Comment:
    3 free months period - Projects</t>
      </text>
    </comment>
    <comment ref="W160" authorId="236" shapeId="0" xr:uid="{ED5D4CE2-4253-4C1B-B4F2-DFA88B0C015A}">
      <text>
        <t>[Threaded comment]
Your version of Excel allows you to read this threaded comment; however, any edits to it will get removed if the file is opened in a newer version of Excel. Learn more: https://go.microsoft.com/fwlink/?linkid=870924
Comment:
    Done by Craig during consultation</t>
      </text>
    </comment>
    <comment ref="W161" authorId="237" shapeId="0" xr:uid="{E60B1023-DCFF-4F2D-BB8E-CE1F7B41E4BD}">
      <text>
        <t>[Threaded comment]
Your version of Excel allows you to read this threaded comment; however, any edits to it will get removed if the file is opened in a newer version of Excel. Learn more: https://go.microsoft.com/fwlink/?linkid=870924
Comment:
    Annual booked Dec 11</t>
      </text>
    </comment>
    <comment ref="R162" authorId="238" shapeId="0" xr:uid="{D8F703A7-10B1-453E-B6E7-BD94DA86AA9B}">
      <text>
        <t>[Threaded comment]
Your version of Excel allows you to read this threaded comment; however, any edits to it will get removed if the file is opened in a newer version of Excel. Learn more: https://go.microsoft.com/fwlink/?linkid=870924
Comment:
    On hold</t>
      </text>
    </comment>
    <comment ref="J163" authorId="230" shapeId="0" xr:uid="{E2ED73A9-10CA-4F6E-9381-A2A06755CDAE}">
      <text>
        <r>
          <rPr>
            <b/>
            <sz val="9"/>
            <color indexed="81"/>
            <rFont val="Tahoma"/>
            <family val="2"/>
          </rPr>
          <t>Samantha D'Amour:</t>
        </r>
        <r>
          <rPr>
            <sz val="9"/>
            <color indexed="81"/>
            <rFont val="Tahoma"/>
            <family val="2"/>
          </rPr>
          <t xml:space="preserve">
was 2nd Tuesday</t>
        </r>
      </text>
    </comment>
    <comment ref="R163" authorId="239" shapeId="0" xr:uid="{32F1077B-86FE-4BC3-880C-688C33F0D535}">
      <text>
        <t>[Threaded comment]
Your version of Excel allows you to read this threaded comment; however, any edits to it will get removed if the file is opened in a newer version of Excel. Learn more: https://go.microsoft.com/fwlink/?linkid=870924
Comment:
    Monitoring info wrong</t>
      </text>
    </comment>
    <comment ref="S163" authorId="240" shapeId="0" xr:uid="{2D14698F-0AAC-4FEF-886E-84B64676C5F0}">
      <text>
        <t>[Threaded comment]
Your version of Excel allows you to read this threaded comment; however, any edits to it will get removed if the file is opened in a newer version of Excel. Learn more: https://go.microsoft.com/fwlink/?linkid=870924
Comment:
    No Access</t>
      </text>
    </comment>
    <comment ref="T163" authorId="241" shapeId="0" xr:uid="{3DA94BFD-AE4E-459E-8F18-181FD2E191AD}">
      <text>
        <t>[Threaded comment]
Your version of Excel allows you to read this threaded comment; however, any edits to it will get removed if the file is opened in a newer version of Excel. Learn more: https://go.microsoft.com/fwlink/?linkid=870924
Comment:
    No Access</t>
      </text>
    </comment>
    <comment ref="U163" authorId="242" shapeId="0" xr:uid="{EA630432-F1B4-4BC7-900E-85C8C3694D95}">
      <text>
        <t>[Threaded comment]
Your version of Excel allows you to read this threaded comment; however, any edits to it will get removed if the file is opened in a newer version of Excel. Learn more: https://go.microsoft.com/fwlink/?linkid=870924
Comment:
    Tested cause it was not tested during last months</t>
      </text>
    </comment>
    <comment ref="P164" authorId="243" shapeId="0" xr:uid="{E81DDF4B-952E-474B-A710-92DE7243CE67}">
      <text>
        <t>[Threaded comment]
Your version of Excel allows you to read this threaded comment; however, any edits to it will get removed if the file is opened in a newer version of Excel. Learn more: https://go.microsoft.com/fwlink/?linkid=870924
Comment:
    Annual booked May 20</t>
      </text>
    </comment>
    <comment ref="T164" authorId="244" shapeId="0" xr:uid="{721A20E3-B14F-4D82-9F05-68CD15181A3F}">
      <text>
        <t>[Threaded comment]
Your version of Excel allows you to read this threaded comment; however, any edits to it will get removed if the file is opened in a newer version of Excel. Learn more: https://go.microsoft.com/fwlink/?linkid=870924
Comment:
    Skipped. Projects</t>
      </text>
    </comment>
    <comment ref="S165" authorId="245" shapeId="0" xr:uid="{1D150B5D-565F-4B0F-A5F7-170EE472984F}">
      <text>
        <t>[Threaded comment]
Your version of Excel allows you to read this threaded comment; however, any edits to it will get removed if the file is opened in a newer version of Excel. Learn more: https://go.microsoft.com/fwlink/?linkid=870924
Comment:
    Annual booked Aug 21
Reply:
    Postponed due to tech being sick</t>
      </text>
    </comment>
    <comment ref="T165" authorId="246" shapeId="0" xr:uid="{0FA1BB0C-00FC-4E0A-A7E9-9A9DEA3389CD}">
      <text>
        <t>[Threaded comment]
Your version of Excel allows you to read this threaded comment; however, any edits to it will get removed if the file is opened in a newer version of Excel. Learn more: https://go.microsoft.com/fwlink/?linkid=870924
Comment:
    Annual booked Sept 2</t>
      </text>
    </comment>
    <comment ref="P166" authorId="247" shapeId="0" xr:uid="{246C1328-0BF6-4A0E-896E-AAD85B639445}">
      <text>
        <t>[Threaded comment]
Your version of Excel allows you to read this threaded comment; however, any edits to it will get removed if the file is opened in a newer version of Excel. Learn more: https://go.microsoft.com/fwlink/?linkid=870924
Comment:
    Annual booked May 23</t>
      </text>
    </comment>
    <comment ref="R167" authorId="248" shapeId="0" xr:uid="{C9901877-50D5-4E8F-98B0-BFCCE535833B}">
      <text>
        <t>[Threaded comment]
Your version of Excel allows you to read this threaded comment; however, any edits to it will get removed if the file is opened in a newer version of Excel. Learn more: https://go.microsoft.com/fwlink/?linkid=870924
Comment:
    Annual booked July 7</t>
      </text>
    </comment>
    <comment ref="T168" authorId="249" shapeId="0" xr:uid="{EA56E23D-F172-4BFE-B641-C83B423A1229}">
      <text>
        <t>[Threaded comment]
Your version of Excel allows you to read this threaded comment; however, any edits to it will get removed if the file is opened in a newer version of Excel. Learn more: https://go.microsoft.com/fwlink/?linkid=870924
Comment:
    Annual booked Sept 11 &amp; 12</t>
      </text>
    </comment>
    <comment ref="K169" authorId="250" shapeId="0" xr:uid="{1E7C95BB-3F90-4478-9F9E-7B7F53538DE1}">
      <text>
        <t>[Threaded comment]
Your version of Excel allows you to read this threaded comment; however, any edits to it will get removed if the file is opened in a newer version of Excel. Learn more: https://go.microsoft.com/fwlink/?linkid=870924
Comment:
    Annual done by 4 Seasons. MBT by Cantec</t>
      </text>
    </comment>
    <comment ref="P169" authorId="251" shapeId="0" xr:uid="{825DDAFC-A2AB-4416-8A3C-AC82AA56E066}">
      <text>
        <t>[Threaded comment]
Your version of Excel allows you to read this threaded comment; however, any edits to it will get removed if the file is opened in a newer version of Excel. Learn more: https://go.microsoft.com/fwlink/?linkid=870924
Comment:
    No access</t>
      </text>
    </comment>
    <comment ref="T170" authorId="252" shapeId="0" xr:uid="{BAB68343-1F00-4B81-8398-AAC2A8029443}">
      <text>
        <t>[Threaded comment]
Your version of Excel allows you to read this threaded comment; however, any edits to it will get removed if the file is opened in a newer version of Excel. Learn more: https://go.microsoft.com/fwlink/?linkid=870924
Comment:
    Annual booked September 17 &amp; 18</t>
      </text>
    </comment>
    <comment ref="N172" authorId="253" shapeId="0" xr:uid="{BC0FCE00-2104-4CD3-A8C6-E9E3237A7BE6}">
      <text>
        <t>[Threaded comment]
Your version of Excel allows you to read this threaded comment; however, any edits to it will get removed if the file is opened in a newer version of Excel. Learn more: https://go.microsoft.com/fwlink/?linkid=870924
Comment:
    Annual booked March 11</t>
      </text>
    </comment>
    <comment ref="T174" authorId="254" shapeId="0" xr:uid="{F833BF05-2652-4BED-853F-401A1FCB518C}">
      <text>
        <t>[Threaded comment]
Your version of Excel allows you to read this threaded comment; however, any edits to it will get removed if the file is opened in a newer version of Excel. Learn more: https://go.microsoft.com/fwlink/?linkid=870924
Comment:
    Annual booked Sept 8</t>
      </text>
    </comment>
    <comment ref="L175" authorId="255" shapeId="0" xr:uid="{645A8929-A94A-4B34-ABD3-331BFA60AC2D}">
      <text>
        <t>[Threaded comment]
Your version of Excel allows you to read this threaded comment; however, any edits to it will get removed if the file is opened in a newer version of Excel. Learn more: https://go.microsoft.com/fwlink/?linkid=870924
Comment:
    Annual booked Jan 23</t>
      </text>
    </comment>
    <comment ref="R175" authorId="256" shapeId="0" xr:uid="{CE5AE7C7-1C61-4793-AB47-B03B32E80AD9}">
      <text>
        <t>[Threaded comment]
Your version of Excel allows you to read this threaded comment; however, any edits to it will get removed if the file is opened in a newer version of Excel. Learn more: https://go.microsoft.com/fwlink/?linkid=870924
Comment:
    Upgrading panel</t>
      </text>
    </comment>
    <comment ref="S175" authorId="257" shapeId="0" xr:uid="{8258693B-D925-4C63-9E89-3D449DB8446C}">
      <text>
        <t>[Threaded comment]
Your version of Excel allows you to read this threaded comment; however, any edits to it will get removed if the file is opened in a newer version of Excel. Learn more: https://go.microsoft.com/fwlink/?linkid=870924
Comment:
    Upgrading panel</t>
      </text>
    </comment>
    <comment ref="U175" authorId="258" shapeId="0" xr:uid="{78BFBFEB-282E-4CB8-8A94-5DCAB2601B26}">
      <text>
        <t>[Threaded comment]
Your version of Excel allows you to read this threaded comment; however, any edits to it will get removed if the file is opened in a newer version of Excel. Learn more: https://go.microsoft.com/fwlink/?linkid=870924
Comment:
    Skipped due religious holiday</t>
      </text>
    </comment>
    <comment ref="L176" authorId="259" shapeId="0" xr:uid="{3B1ED426-F8B6-46FB-90E3-1D4166E32FCA}">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M176" authorId="260" shapeId="0" xr:uid="{07017685-8DCF-407F-A67C-947CA519E47A}">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N176" authorId="261" shapeId="0" xr:uid="{A5201429-D0E3-47CE-B2E9-F7CD3F1E8012}">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O176" authorId="262" shapeId="0" xr:uid="{EBEBAB0A-BC76-4BD5-9E64-73A52C6DE29D}">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P176" authorId="263" shapeId="0" xr:uid="{D6319991-A6EC-4452-A864-06C0F96608EB}">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Q176" authorId="264" shapeId="0" xr:uid="{8532F9E4-9934-41D6-9458-70BB71BDD9C7}">
      <text>
        <t xml:space="preserve">[Threaded comment]
Your version of Excel allows you to read this threaded comment; however, any edits to it will get removed if the file is opened in a newer version of Excel. Learn more: https://go.microsoft.com/fwlink/?linkid=870924
Comment:
    Starting in July 2025
</t>
      </text>
    </comment>
    <comment ref="V177" authorId="265" shapeId="0" xr:uid="{B3A4BDFF-AE5D-4BD9-9A13-DB3C9CD3C557}">
      <text>
        <t>[Threaded comment]
Your version of Excel allows you to read this threaded comment; however, any edits to it will get removed if the file is opened in a newer version of Excel. Learn more: https://go.microsoft.com/fwlink/?linkid=870924
Comment:
    No notices. Bill for our time</t>
      </text>
    </comment>
    <comment ref="P178" authorId="266" shapeId="0" xr:uid="{E4723A14-0B34-4D4A-8A72-0BB4342A216F}">
      <text>
        <t>[Threaded comment]
Your version of Excel allows you to read this threaded comment; however, any edits to it will get removed if the file is opened in a newer version of Excel. Learn more: https://go.microsoft.com/fwlink/?linkid=870924
Comment:
    Annual booked May 7-8</t>
      </text>
    </comment>
    <comment ref="O179" authorId="267" shapeId="0" xr:uid="{5261F63D-CDB9-494B-8A1E-047C6E633B7F}">
      <text>
        <t>[Threaded comment]
Your version of Excel allows you to read this threaded comment; however, any edits to it will get removed if the file is opened in a newer version of Excel. Learn more: https://go.microsoft.com/fwlink/?linkid=870924
Comment:
    Annual booked March 17</t>
      </text>
    </comment>
    <comment ref="P180" authorId="268" shapeId="0" xr:uid="{30590796-D0C8-43DA-9A69-024BF682190A}">
      <text>
        <t>[Threaded comment]
Your version of Excel allows you to read this threaded comment; however, any edits to it will get removed if the file is opened in a newer version of Excel. Learn more: https://go.microsoft.com/fwlink/?linkid=870924
Comment:
    Annual booked May 7-9</t>
      </text>
    </comment>
    <comment ref="Q180" authorId="269" shapeId="0" xr:uid="{9DB10BA5-6128-4FB4-8315-4153006BDA10}">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M181" authorId="270" shapeId="0" xr:uid="{415D2313-329E-4714-B9A5-1C1CAC1335CB}">
      <text>
        <t>[Threaded comment]
Your version of Excel allows you to read this threaded comment; however, any edits to it will get removed if the file is opened in a newer version of Excel. Learn more: https://go.microsoft.com/fwlink/?linkid=870924
Comment:
    Annual booked Feb 19</t>
      </text>
    </comment>
    <comment ref="U182" authorId="271" shapeId="0" xr:uid="{B331124D-F52B-4102-A16F-50A6ABB7A382}">
      <text>
        <t>[Threaded comment]
Your version of Excel allows you to read this threaded comment; however, any edits to it will get removed if the file is opened in a newer version of Excel. Learn more: https://go.microsoft.com/fwlink/?linkid=870924
Comment:
    Annual booked Oct 2</t>
      </text>
    </comment>
    <comment ref="V182" authorId="272" shapeId="0" xr:uid="{48832552-FEC2-40A8-AC5A-207879F5BDE9}">
      <text>
        <t>[Threaded comment]
Your version of Excel allows you to read this threaded comment; however, any edits to it will get removed if the file is opened in a newer version of Excel. Learn more: https://go.microsoft.com/fwlink/?linkid=870924
Comment:
    Monitoring issues</t>
      </text>
    </comment>
    <comment ref="I183" authorId="230" shapeId="0" xr:uid="{C72413EF-86B4-43C1-B10B-D34E00910A85}">
      <text>
        <r>
          <rPr>
            <b/>
            <sz val="9"/>
            <color indexed="81"/>
            <rFont val="Tahoma"/>
            <family val="2"/>
          </rPr>
          <t>Samantha D'Amour:</t>
        </r>
        <r>
          <rPr>
            <sz val="9"/>
            <color indexed="81"/>
            <rFont val="Tahoma"/>
            <family val="2"/>
          </rPr>
          <t xml:space="preserve">
Received keys July 26/22</t>
        </r>
      </text>
    </comment>
    <comment ref="R183" authorId="273" shapeId="0" xr:uid="{0C6C6E66-CD2C-4D44-8631-49E32B878329}">
      <text>
        <t>[Threaded comment]
Your version of Excel allows you to read this threaded comment; however, any edits to it will get removed if the file is opened in a newer version of Excel. Learn more: https://go.microsoft.com/fwlink/?linkid=870924
Comment:
    Annual booked July 8</t>
      </text>
    </comment>
    <comment ref="S185" authorId="274" shapeId="0" xr:uid="{423573A4-14BA-4BBD-B323-5E8EC8691EE2}">
      <text>
        <t>[Threaded comment]
Your version of Excel allows you to read this threaded comment; however, any edits to it will get removed if the file is opened in a newer version of Excel. Learn more: https://go.microsoft.com/fwlink/?linkid=870924
Comment:
    Annual booked August 15</t>
      </text>
    </comment>
    <comment ref="M186" authorId="275" shapeId="0" xr:uid="{49DA6338-CFBB-467A-B57A-DFA4E323BFA9}">
      <text>
        <t>[Threaded comment]
Your version of Excel allows you to read this threaded comment; however, any edits to it will get removed if the file is opened in a newer version of Excel. Learn more: https://go.microsoft.com/fwlink/?linkid=870924
Comment:
    Annual booked Feb 11</t>
      </text>
    </comment>
    <comment ref="R187" authorId="276" shapeId="0" xr:uid="{36981ED7-25E5-4301-995C-BD6EC4CB588F}">
      <text>
        <t>[Threaded comment]
Your version of Excel allows you to read this threaded comment; however, any edits to it will get removed if the file is opened in a newer version of Excel. Learn more: https://go.microsoft.com/fwlink/?linkid=870924
Comment:
    Annual booked July 10</t>
      </text>
    </comment>
    <comment ref="W189" authorId="277" shapeId="0" xr:uid="{AECD5C74-8780-4DB6-9A3C-D3D89F134C06}">
      <text>
        <t>[Threaded comment]
Your version of Excel allows you to read this threaded comment; however, any edits to it will get removed if the file is opened in a newer version of Excel. Learn more: https://go.microsoft.com/fwlink/?linkid=870924
Comment:
    Annual booked Dec 1</t>
      </text>
    </comment>
    <comment ref="R190" authorId="278" shapeId="0" xr:uid="{B38C865F-3EBD-4E10-81BE-2DF0E70612A0}">
      <text>
        <t>[Threaded comment]
Your version of Excel allows you to read this threaded comment; however, any edits to it will get removed if the file is opened in a newer version of Excel. Learn more: https://go.microsoft.com/fwlink/?linkid=870924
Comment:
    Annual booked July 22</t>
      </text>
    </comment>
    <comment ref="I191" authorId="230" shapeId="0" xr:uid="{B8C85754-29C8-438C-A12F-DE55E971B4CE}">
      <text>
        <r>
          <rPr>
            <b/>
            <sz val="9"/>
            <color indexed="81"/>
            <rFont val="Tahoma"/>
            <family val="2"/>
          </rPr>
          <t>Samantha D'Amour:</t>
        </r>
        <r>
          <rPr>
            <sz val="9"/>
            <color indexed="81"/>
            <rFont val="Tahoma"/>
            <family val="2"/>
          </rPr>
          <t xml:space="preserve">
Meet Mark Mutz for Access
</t>
        </r>
      </text>
    </comment>
    <comment ref="R191" authorId="279" shapeId="0" xr:uid="{3CF98472-7BEC-4F02-91A7-DAB0C83A504F}">
      <text>
        <t>[Threaded comment]
Your version of Excel allows you to read this threaded comment; however, any edits to it will get removed if the file is opened in a newer version of Excel. Learn more: https://go.microsoft.com/fwlink/?linkid=870924
Comment:
    Annual booked July 14</t>
      </text>
    </comment>
    <comment ref="N192" authorId="280" shapeId="0" xr:uid="{F250A4A7-9AC3-4057-A7E9-5F48CB59A68D}">
      <text>
        <t>[Threaded comment]
Your version of Excel allows you to read this threaded comment; however, any edits to it will get removed if the file is opened in a newer version of Excel. Learn more: https://go.microsoft.com/fwlink/?linkid=870924
Comment:
    Annual booked March 20</t>
      </text>
    </comment>
    <comment ref="R192" authorId="281" shapeId="0" xr:uid="{12407038-20EB-48D3-B70F-6726C6989FA3}">
      <text>
        <t xml:space="preserve">[Threaded comment]
Your version of Excel allows you to read this threaded comment; however, any edits to it will get removed if the file is opened in a newer version of Excel. Learn more: https://go.microsoft.com/fwlink/?linkid=870924
Comment:
    Skipped due panel replacement
</t>
      </text>
    </comment>
    <comment ref="S192" authorId="282" shapeId="0" xr:uid="{948BC9FE-EC98-43AB-9A71-55D02E70EA1A}">
      <text>
        <t xml:space="preserve">[Threaded comment]
Your version of Excel allows you to read this threaded comment; however, any edits to it will get removed if the file is opened in a newer version of Excel. Learn more: https://go.microsoft.com/fwlink/?linkid=870924
Comment:
    Skipped due panel replacement
</t>
      </text>
    </comment>
    <comment ref="T192" authorId="283" shapeId="0" xr:uid="{085209A8-595A-4102-8F05-5D0D76C19BA3}">
      <text>
        <t xml:space="preserve">[Threaded comment]
Your version of Excel allows you to read this threaded comment; however, any edits to it will get removed if the file is opened in a newer version of Excel. Learn more: https://go.microsoft.com/fwlink/?linkid=870924
Comment:
    Skipped due panel replacement
</t>
      </text>
    </comment>
    <comment ref="U192" authorId="284" shapeId="0" xr:uid="{CF9E4AF4-BC1D-4153-BDBE-A7574DB73E78}">
      <text>
        <t>[Threaded comment]
Your version of Excel allows you to read this threaded comment; however, any edits to it will get removed if the file is opened in a newer version of Excel. Learn more: https://go.microsoft.com/fwlink/?linkid=870924
Comment:
    No charge - Projects</t>
      </text>
    </comment>
    <comment ref="V192" authorId="285" shapeId="0" xr:uid="{C88DC253-3C12-42D0-B0DE-CDA6E2F8F82E}">
      <text>
        <t>[Threaded comment]
Your version of Excel allows you to read this threaded comment; however, any edits to it will get removed if the file is opened in a newer version of Excel. Learn more: https://go.microsoft.com/fwlink/?linkid=870924
Comment:
    No charge - Projects</t>
      </text>
    </comment>
    <comment ref="W192" authorId="286" shapeId="0" xr:uid="{A05FE3E3-3FC5-4282-ADC5-0DC5AF9A673D}">
      <text>
        <t>[Threaded comment]
Your version of Excel allows you to read this threaded comment; however, any edits to it will get removed if the file is opened in a newer version of Excel. Learn more: https://go.microsoft.com/fwlink/?linkid=870924
Comment:
    No charge - Projects</t>
      </text>
    </comment>
    <comment ref="T193" authorId="287" shapeId="0" xr:uid="{7A0B3CE9-3A7F-4FD3-B03B-B8D2D245E021}">
      <text>
        <t>[Threaded comment]
Your version of Excel allows you to read this threaded comment; however, any edits to it will get removed if the file is opened in a newer version of Excel. Learn more: https://go.microsoft.com/fwlink/?linkid=870924
Comment:
    Skipped due technician appointment</t>
      </text>
    </comment>
    <comment ref="R194" authorId="288" shapeId="0" xr:uid="{1AA519E0-B828-4492-9E8E-275D7AF27C71}">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194" authorId="289" shapeId="0" xr:uid="{37662C6A-3271-4EDA-9917-757A46B4EBA5}">
      <text>
        <t>[Threaded comment]
Your version of Excel allows you to read this threaded comment; however, any edits to it will get removed if the file is opened in a newer version of Excel. Learn more: https://go.microsoft.com/fwlink/?linkid=870924
Comment:
    No Access</t>
      </text>
    </comment>
    <comment ref="V194" authorId="290" shapeId="0" xr:uid="{66DB7275-34AF-4FF3-A6A8-C60A600BC86F}">
      <text>
        <t>[Threaded comment]
Your version of Excel allows you to read this threaded comment; however, any edits to it will get removed if the file is opened in a newer version of Excel. Learn more: https://go.microsoft.com/fwlink/?linkid=870924
Comment:
    Annual booked Nov 27</t>
      </text>
    </comment>
    <comment ref="L195" authorId="291" shapeId="0" xr:uid="{E4261638-B3E1-4FA5-BC6B-F6D000FA6E61}">
      <text>
        <t xml:space="preserve">[Threaded comment]
Your version of Excel allows you to read this threaded comment; however, any edits to it will get removed if the file is opened in a newer version of Excel. Learn more: https://go.microsoft.com/fwlink/?linkid=870924
Comment:
    Starting in March 2025
</t>
      </text>
    </comment>
    <comment ref="M195" authorId="292" shapeId="0" xr:uid="{F833DB94-65DC-4FAF-ABEC-08CDF2416C23}">
      <text>
        <t xml:space="preserve">[Threaded comment]
Your version of Excel allows you to read this threaded comment; however, any edits to it will get removed if the file is opened in a newer version of Excel. Learn more: https://go.microsoft.com/fwlink/?linkid=870924
Comment:
    Starting in March 2025
</t>
      </text>
    </comment>
    <comment ref="R195" authorId="293" shapeId="0" xr:uid="{6A91EA7F-F7AF-4121-B543-65309BD5BA41}">
      <text>
        <t>[Threaded comment]
Your version of Excel allows you to read this threaded comment; however, any edits to it will get removed if the file is opened in a newer version of Excel. Learn more: https://go.microsoft.com/fwlink/?linkid=870924
Comment:
    Annual booked July 8</t>
      </text>
    </comment>
    <comment ref="S195" authorId="294" shapeId="0" xr:uid="{A53CC6EC-245A-4E8F-86C7-3127FE9261F1}">
      <text>
        <t>[Threaded comment]
Your version of Excel allows you to read this threaded comment; however, any edits to it will get removed if the file is opened in a newer version of Excel. Learn more: https://go.microsoft.com/fwlink/?linkid=870924
Comment:
    Annual booked July 8</t>
      </text>
    </comment>
    <comment ref="L196" authorId="295" shapeId="0" xr:uid="{4DCD94EA-A4DD-46C3-B12C-444D6CF58F50}">
      <text>
        <t>[Threaded comment]
Your version of Excel allows you to read this threaded comment; however, any edits to it will get removed if the file is opened in a newer version of Excel. Learn more: https://go.microsoft.com/fwlink/?linkid=870924
Comment:
    Last test in January</t>
      </text>
    </comment>
    <comment ref="L197" authorId="296" shapeId="0" xr:uid="{1AFCA8A0-A36F-4AB8-A478-2A2230345911}">
      <text>
        <t>[Threaded comment]
Your version of Excel allows you to read this threaded comment; however, any edits to it will get removed if the file is opened in a newer version of Excel. Learn more: https://go.microsoft.com/fwlink/?linkid=870924
Comment:
    Starting in October 2025</t>
      </text>
    </comment>
    <comment ref="M197" authorId="297" shapeId="0" xr:uid="{1E22F2ED-51A8-47E8-B278-4A6898EE1474}">
      <text>
        <t>[Threaded comment]
Your version of Excel allows you to read this threaded comment; however, any edits to it will get removed if the file is opened in a newer version of Excel. Learn more: https://go.microsoft.com/fwlink/?linkid=870924
Comment:
    Starting in October 2025</t>
      </text>
    </comment>
    <comment ref="N197" authorId="298" shapeId="0" xr:uid="{9C1E1966-6BE7-48DC-B00C-F7625035BEE1}">
      <text>
        <t>[Threaded comment]
Your version of Excel allows you to read this threaded comment; however, any edits to it will get removed if the file is opened in a newer version of Excel. Learn more: https://go.microsoft.com/fwlink/?linkid=870924
Comment:
    Starting in October 2025</t>
      </text>
    </comment>
    <comment ref="O197" authorId="299" shapeId="0" xr:uid="{742D2B64-6B79-43AE-B92F-20DBF6088C09}">
      <text>
        <t>[Threaded comment]
Your version of Excel allows you to read this threaded comment; however, any edits to it will get removed if the file is opened in a newer version of Excel. Learn more: https://go.microsoft.com/fwlink/?linkid=870924
Comment:
    Starting in October 2025</t>
      </text>
    </comment>
    <comment ref="P197" authorId="300" shapeId="0" xr:uid="{7F87B700-E528-47D3-836C-66F4DF35980A}">
      <text>
        <t>[Threaded comment]
Your version of Excel allows you to read this threaded comment; however, any edits to it will get removed if the file is opened in a newer version of Excel. Learn more: https://go.microsoft.com/fwlink/?linkid=870924
Comment:
    Starting in October 2025</t>
      </text>
    </comment>
    <comment ref="Q197" authorId="301" shapeId="0" xr:uid="{8EC521D1-3CCD-4571-9858-96A7C52AD2A1}">
      <text>
        <t>[Threaded comment]
Your version of Excel allows you to read this threaded comment; however, any edits to it will get removed if the file is opened in a newer version of Excel. Learn more: https://go.microsoft.com/fwlink/?linkid=870924
Comment:
    Starting in October 2025</t>
      </text>
    </comment>
    <comment ref="R197" authorId="302" shapeId="0" xr:uid="{F9D9AAA1-9A9D-41F9-9986-8310A52A905F}">
      <text>
        <t>[Threaded comment]
Your version of Excel allows you to read this threaded comment; however, any edits to it will get removed if the file is opened in a newer version of Excel. Learn more: https://go.microsoft.com/fwlink/?linkid=870924
Comment:
    Starting in October 2025</t>
      </text>
    </comment>
    <comment ref="S197" authorId="303" shapeId="0" xr:uid="{6A88ADB0-F8F5-4B14-B202-1B028217A9D1}">
      <text>
        <t>[Threaded comment]
Your version of Excel allows you to read this threaded comment; however, any edits to it will get removed if the file is opened in a newer version of Excel. Learn more: https://go.microsoft.com/fwlink/?linkid=870924
Comment:
    Starting in October 2025</t>
      </text>
    </comment>
    <comment ref="T197" authorId="304" shapeId="0" xr:uid="{0191F8BA-04F4-4F98-9A17-BB35CBC9BAB2}">
      <text>
        <t>[Threaded comment]
Your version of Excel allows you to read this threaded comment; however, any edits to it will get removed if the file is opened in a newer version of Excel. Learn more: https://go.microsoft.com/fwlink/?linkid=870924
Comment:
    Starting in October 2025</t>
      </text>
    </comment>
    <comment ref="N199" authorId="305" shapeId="0" xr:uid="{A706059C-6B89-4378-84F8-F49035C05124}">
      <text>
        <t>[Threaded comment]
Your version of Excel allows you to read this threaded comment; however, any edits to it will get removed if the file is opened in a newer version of Excel. Learn more: https://go.microsoft.com/fwlink/?linkid=870924
Comment:
    No Access. Manager did not answer buzzer</t>
      </text>
    </comment>
    <comment ref="O199" authorId="306" shapeId="0" xr:uid="{6185CF22-7AC2-441D-8E4E-3357C8BE59F2}">
      <text>
        <t>[Threaded comment]
Your version of Excel allows you to read this threaded comment; however, any edits to it will get removed if the file is opened in a newer version of Excel. Learn more: https://go.microsoft.com/fwlink/?linkid=870924
Comment:
    Not located the electrical room</t>
      </text>
    </comment>
    <comment ref="P199" authorId="307" shapeId="0" xr:uid="{68CDAAA6-F344-47A1-BE14-2A28D3EAED87}">
      <text>
        <t>[Threaded comment]
Your version of Excel allows you to read this threaded comment; however, any edits to it will get removed if the file is opened in a newer version of Excel. Learn more: https://go.microsoft.com/fwlink/?linkid=870924
Comment:
    No Access. Manager did not answer buzzer</t>
      </text>
    </comment>
    <comment ref="S199" authorId="308" shapeId="0" xr:uid="{16D0544D-DFD0-43EB-B03F-91F33E32E2AC}">
      <text>
        <t>[Threaded comment]
Your version of Excel allows you to read this threaded comment; however, any edits to it will get removed if the file is opened in a newer version of Excel. Learn more: https://go.microsoft.com/fwlink/?linkid=870924
Comment:
    Annual booked August 15</t>
      </text>
    </comment>
    <comment ref="U200" authorId="309" shapeId="0" xr:uid="{8AF185E8-E193-4E47-AE84-CF1C9E4F5495}">
      <text>
        <t>[Threaded comment]
Your version of Excel allows you to read this threaded comment; however, any edits to it will get removed if the file is opened in a newer version of Excel. Learn more: https://go.microsoft.com/fwlink/?linkid=870924
Comment:
    Annual booked Oct 7-8</t>
      </text>
    </comment>
    <comment ref="N201" authorId="310" shapeId="0" xr:uid="{3ED257BF-DBA7-4EE6-B401-DE8BB3B80A20}">
      <text>
        <t>[Threaded comment]
Your version of Excel allows you to read this threaded comment; however, any edits to it will get removed if the file is opened in a newer version of Excel. Learn more: https://go.microsoft.com/fwlink/?linkid=870924
Comment:
    Annual booked March 5</t>
      </text>
    </comment>
    <comment ref="S203" authorId="311" shapeId="0" xr:uid="{1983F81C-6068-4FE8-BC99-EEECFEB1B928}">
      <text>
        <t>[Threaded comment]
Your version of Excel allows you to read this threaded comment; however, any edits to it will get removed if the file is opened in a newer version of Excel. Learn more: https://go.microsoft.com/fwlink/?linkid=870924
Comment:
    Skip - Service Call</t>
      </text>
    </comment>
    <comment ref="N204" authorId="312" shapeId="0" xr:uid="{2C6FFB80-8B2A-4099-A5C7-FB8F31007098}">
      <text>
        <t>[Threaded comment]
Your version of Excel allows you to read this threaded comment; however, any edits to it will get removed if the file is opened in a newer version of Excel. Learn more: https://go.microsoft.com/fwlink/?linkid=870924
Comment:
    Annual booked March 10</t>
      </text>
    </comment>
    <comment ref="L205" authorId="313" shapeId="0" xr:uid="{2F148F3A-B245-4D32-8F0E-DC890E4F1B79}">
      <text>
        <t>[Threaded comment]
Your version of Excel allows you to read this threaded comment; however, any edits to it will get removed if the file is opened in a newer version of Excel. Learn more: https://go.microsoft.com/fwlink/?linkid=870924
Comment:
    Annual booked Jan 28</t>
      </text>
    </comment>
    <comment ref="R206" authorId="314" shapeId="0" xr:uid="{B7113821-2185-4E68-BAFC-DF5AC76C5CC4}">
      <text>
        <t>[Threaded comment]
Your version of Excel allows you to read this threaded comment; however, any edits to it will get removed if the file is opened in a newer version of Excel. Learn more: https://go.microsoft.com/fwlink/?linkid=870924
Comment:
    Annual booked July 15</t>
      </text>
    </comment>
    <comment ref="U206" authorId="315" shapeId="0" xr:uid="{DAE49D68-E352-4098-B139-68A896191955}">
      <text>
        <t>[Threaded comment]
Your version of Excel allows you to read this threaded comment; however, any edits to it will get removed if the file is opened in a newer version of Excel. Learn more: https://go.microsoft.com/fwlink/?linkid=870924
Comment:
    No Access</t>
      </text>
    </comment>
    <comment ref="O207" authorId="316" shapeId="0" xr:uid="{3AB2E8E5-A2AA-4573-A1D9-967EF83A1D9C}">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T207" authorId="317" shapeId="0" xr:uid="{35EA3676-8448-40DB-BB30-B0EF5DCB7609}">
      <text>
        <t xml:space="preserve">[Threaded comment]
Your version of Excel allows you to read this threaded comment; however, any edits to it will get removed if the file is opened in a newer version of Excel. Learn more: https://go.microsoft.com/fwlink/?linkid=870924
Comment:
    Not tested due to delays in morning </t>
      </text>
    </comment>
    <comment ref="O208" authorId="318" shapeId="0" xr:uid="{5C27ED71-12BC-4B70-91A6-A39E882848CF}">
      <text>
        <t>[Threaded comment]
Your version of Excel allows you to read this threaded comment; however, any edits to it will get removed if the file is opened in a newer version of Excel. Learn more: https://go.microsoft.com/fwlink/?linkid=870924
Comment:
    Annual booked April 24</t>
      </text>
    </comment>
    <comment ref="P208" authorId="319" shapeId="0" xr:uid="{1241E0B7-62DE-49F0-A15C-D0095463303F}">
      <text>
        <t>[Threaded comment]
Your version of Excel allows you to read this threaded comment; however, any edits to it will get removed if the file is opened in a newer version of Excel. Learn more: https://go.microsoft.com/fwlink/?linkid=870924
Comment:
    Annual booked April 24</t>
      </text>
    </comment>
    <comment ref="M209" authorId="320" shapeId="0" xr:uid="{6DDEDF43-5E79-4BFE-9E48-48CD7F24E76A}">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O209" authorId="321" shapeId="0" xr:uid="{64AED824-075D-442E-AEE4-3C50449B2F89}">
      <text>
        <t>[Threaded comment]
Your version of Excel allows you to read this threaded comment; however, any edits to it will get removed if the file is opened in a newer version of Excel. Learn more: https://go.microsoft.com/fwlink/?linkid=870924
Comment:
    Annual booked April 24-25, 28-29</t>
      </text>
    </comment>
    <comment ref="W209" authorId="322" shapeId="0" xr:uid="{B6BE75DD-2C04-4CDE-87D3-A85D5EDFAD94}">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P210" authorId="323" shapeId="0" xr:uid="{ED560929-53EF-42FC-8785-2A40053C6F9B}">
      <text>
        <t>[Threaded comment]
Your version of Excel allows you to read this threaded comment; however, any edits to it will get removed if the file is opened in a newer version of Excel. Learn more: https://go.microsoft.com/fwlink/?linkid=870924
Comment:
    Annual booked April 22</t>
      </text>
    </comment>
    <comment ref="L211" authorId="324" shapeId="0" xr:uid="{821D68CC-1534-426D-8C6A-860F96A881AC}">
      <text>
        <t>[Threaded comment]
Your version of Excel allows you to read this threaded comment; however, any edits to it will get removed if the file is opened in a newer version of Excel. Learn more: https://go.microsoft.com/fwlink/?linkid=870924
Comment:
    Starts in February 2025</t>
      </text>
    </comment>
    <comment ref="O211" authorId="325" shapeId="0" xr:uid="{B2C4F032-A3AC-44A4-B0A2-B41A104DA921}">
      <text>
        <t>[Threaded comment]
Your version of Excel allows you to read this threaded comment; however, any edits to it will get removed if the file is opened in a newer version of Excel. Learn more: https://go.microsoft.com/fwlink/?linkid=870924
Comment:
    Annual booked April 16</t>
      </text>
    </comment>
    <comment ref="W212" authorId="326" shapeId="0" xr:uid="{C5A06DF8-8627-41A1-9CDD-2F6AAD0D8312}">
      <text>
        <t>[Threaded comment]
Your version of Excel allows you to read this threaded comment; however, any edits to it will get removed if the file is opened in a newer version of Excel. Learn more: https://go.microsoft.com/fwlink/?linkid=870924
Comment:
    Annual booked Dec 12</t>
      </text>
    </comment>
    <comment ref="O213" authorId="327" shapeId="0" xr:uid="{ECBAAAC0-A8EE-4BAF-BA3D-63E07A6EAD08}">
      <text>
        <t>[Threaded comment]
Your version of Excel allows you to read this threaded comment; however, any edits to it will get removed if the file is opened in a newer version of Excel. Learn more: https://go.microsoft.com/fwlink/?linkid=870924
Comment:
    Annual booked March 28</t>
      </text>
    </comment>
    <comment ref="M214" authorId="328" shapeId="0" xr:uid="{F512256D-2CB0-414B-BB54-353FA06B49B0}">
      <text>
        <t>[Threaded comment]
Your version of Excel allows you to read this threaded comment; however, any edits to it will get removed if the file is opened in a newer version of Excel. Learn more: https://go.microsoft.com/fwlink/?linkid=870924
Comment:
    Annual booked Feb 14</t>
      </text>
    </comment>
    <comment ref="O215" authorId="329" shapeId="0" xr:uid="{474E3119-EEB1-4508-8954-8F9943B29BAC}">
      <text>
        <t>[Threaded comment]
Your version of Excel allows you to read this threaded comment; however, any edits to it will get removed if the file is opened in a newer version of Excel. Learn more: https://go.microsoft.com/fwlink/?linkid=870924
Comment:
    Annual booked April 15-16</t>
      </text>
    </comment>
    <comment ref="T215" authorId="330" shapeId="0" xr:uid="{3856CD41-2E42-4EA8-8F65-BF390ACF2327}">
      <text>
        <t>[Threaded comment]
Your version of Excel allows you to read this threaded comment; however, any edits to it will get removed if the file is opened in a newer version of Excel. Learn more: https://go.microsoft.com/fwlink/?linkid=870924
Comment:
    No Access</t>
      </text>
    </comment>
    <comment ref="U216" authorId="331" shapeId="0" xr:uid="{878E26ED-5E80-46BB-88B6-96C40D546DF1}">
      <text>
        <t>[Threaded comment]
Your version of Excel allows you to read this threaded comment; however, any edits to it will get removed if the file is opened in a newer version of Excel. Learn more: https://go.microsoft.com/fwlink/?linkid=870924
Comment:
    Annual booked Oct 14</t>
      </text>
    </comment>
    <comment ref="P217" authorId="332" shapeId="0" xr:uid="{C334E056-C3B1-470F-B9B8-27F9719B0B93}">
      <text>
        <t>[Threaded comment]
Your version of Excel allows you to read this threaded comment; however, any edits to it will get removed if the file is opened in a newer version of Excel. Learn more: https://go.microsoft.com/fwlink/?linkid=870924
Comment:
    Annual booked May 5</t>
      </text>
    </comment>
    <comment ref="N218" authorId="333" shapeId="0" xr:uid="{0769C393-1358-4D75-A5F2-4B02B66E4E08}">
      <text>
        <t>[Threaded comment]
Your version of Excel allows you to read this threaded comment; however, any edits to it will get removed if the file is opened in a newer version of Excel. Learn more: https://go.microsoft.com/fwlink/?linkid=870924
Comment:
    Annual booked March 13</t>
      </text>
    </comment>
    <comment ref="O218" authorId="334" shapeId="0" xr:uid="{D0407844-68C7-41C4-A28D-DD3C674F1C17}">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T218" authorId="335" shapeId="0" xr:uid="{353E9C6E-175F-4198-A377-3234367D5A00}">
      <text>
        <t xml:space="preserve">[Threaded comment]
Your version of Excel allows you to read this threaded comment; however, any edits to it will get removed if the file is opened in a newer version of Excel. Learn more: https://go.microsoft.com/fwlink/?linkid=870924
Comment:
    Not tested due to delays in morning </t>
      </text>
    </comment>
    <comment ref="S219" authorId="336" shapeId="0" xr:uid="{2E757DCB-D9D4-4849-9513-B4D4084413A5}">
      <text>
        <t>[Threaded comment]
Your version of Excel allows you to read this threaded comment; however, any edits to it will get removed if the file is opened in a newer version of Excel. Learn more: https://go.microsoft.com/fwlink/?linkid=870924
Comment:
    Annual booked August 27</t>
      </text>
    </comment>
    <comment ref="T219" authorId="337" shapeId="0" xr:uid="{5A8901DD-FF33-4879-A1F6-E695BCB02B4C}">
      <text>
        <t>[Threaded comment]
Your version of Excel allows you to read this threaded comment; however, any edits to it will get removed if the file is opened in a newer version of Excel. Learn more: https://go.microsoft.com/fwlink/?linkid=870924
Comment:
    Annual booked August 27</t>
      </text>
    </comment>
    <comment ref="T220" authorId="338" shapeId="0" xr:uid="{726ADCD3-F01C-417C-BA81-EFC325AFCEFC}">
      <text>
        <t>[Threaded comment]
Your version of Excel allows you to read this threaded comment; however, any edits to it will get removed if the file is opened in a newer version of Excel. Learn more: https://go.microsoft.com/fwlink/?linkid=870924
Comment:
    Annual booked Sept 24</t>
      </text>
    </comment>
    <comment ref="P221" authorId="339" shapeId="0" xr:uid="{FDE37076-F69F-4B08-9F4F-E9076D403E62}">
      <text>
        <t>[Threaded comment]
Your version of Excel allows you to read this threaded comment; however, any edits to it will get removed if the file is opened in a newer version of Excel. Learn more: https://go.microsoft.com/fwlink/?linkid=870924
Comment:
    Annual booked May 2</t>
      </text>
    </comment>
    <comment ref="R222" authorId="340" shapeId="0" xr:uid="{25F44901-8F6B-4F44-BA80-8094D1ADDC48}">
      <text>
        <t>[Threaded comment]
Your version of Excel allows you to read this threaded comment; however, any edits to it will get removed if the file is opened in a newer version of Excel. Learn more: https://go.microsoft.com/fwlink/?linkid=870924
Comment:
    Annual booked July 14</t>
      </text>
    </comment>
    <comment ref="R223" authorId="341" shapeId="0" xr:uid="{FA220510-C0E4-4D2F-82DE-22E5E544DB7D}">
      <text>
        <t>[Threaded comment]
Your version of Excel allows you to read this threaded comment; however, any edits to it will get removed if the file is opened in a newer version of Excel. Learn more: https://go.microsoft.com/fwlink/?linkid=870924
Comment:
    Annual booked July 28</t>
      </text>
    </comment>
    <comment ref="M224" authorId="342" shapeId="0" xr:uid="{00CB13E4-81BC-46D0-B4FB-6349B3FFA274}">
      <text>
        <t>[Threaded comment]
Your version of Excel allows you to read this threaded comment; however, any edits to it will get removed if the file is opened in a newer version of Excel. Learn more: https://go.microsoft.com/fwlink/?linkid=870924
Comment:
    Annual booked Feb 12</t>
      </text>
    </comment>
    <comment ref="T224" authorId="343" shapeId="0" xr:uid="{FED6CE22-97EA-493E-8221-378A7AEE4CF6}">
      <text>
        <t>[Threaded comment]
Your version of Excel allows you to read this threaded comment; however, any edits to it will get removed if the file is opened in a newer version of Excel. Learn more: https://go.microsoft.com/fwlink/?linkid=870924
Comment:
    Skipped due technician appointment</t>
      </text>
    </comment>
    <comment ref="A225" authorId="344" shapeId="0" xr:uid="{33A09841-9913-445B-BE1F-37FA03536925}">
      <text>
        <t>[Threaded comment]
Your version of Excel allows you to read this threaded comment; however, any edits to it will get removed if the file is opened in a newer version of Excel. Learn more: https://go.microsoft.com/fwlink/?linkid=870924
Comment:
    Updated in ST</t>
      </text>
    </comment>
    <comment ref="O225" authorId="345" shapeId="0" xr:uid="{B7C4CAA9-54FC-4081-B759-013C51590B4B}">
      <text>
        <t>[Threaded comment]
Your version of Excel allows you to read this threaded comment; however, any edits to it will get removed if the file is opened in a newer version of Excel. Learn more: https://go.microsoft.com/fwlink/?linkid=870924
Comment:
    Annual booked April 9</t>
      </text>
    </comment>
    <comment ref="M226" authorId="346" shapeId="0" xr:uid="{A6313C11-2C42-45E0-9173-364BF53E06C0}">
      <text>
        <t>[Threaded comment]
Your version of Excel allows you to read this threaded comment; however, any edits to it will get removed if the file is opened in a newer version of Excel. Learn more: https://go.microsoft.com/fwlink/?linkid=870924
Comment:
    Techs didn’t had a Edwards 65 key to access pannel</t>
      </text>
    </comment>
    <comment ref="W226" authorId="347" shapeId="0" xr:uid="{BFDE9747-C6D9-4DC3-8825-02982AC60D93}">
      <text>
        <t>[Threaded comment]
Your version of Excel allows you to read this threaded comment; however, any edits to it will get removed if the file is opened in a newer version of Excel. Learn more: https://go.microsoft.com/fwlink/?linkid=870924
Comment:
    Annual booked December 2</t>
      </text>
    </comment>
    <comment ref="R229" authorId="348" shapeId="0" xr:uid="{BE8AD14F-F7A5-42CD-AE4E-3D0BBA611AF8}">
      <text>
        <t>[Threaded comment]
Your version of Excel allows you to read this threaded comment; however, any edits to it will get removed if the file is opened in a newer version of Excel. Learn more: https://go.microsoft.com/fwlink/?linkid=870924
Comment:
    Annual booked July 9</t>
      </text>
    </comment>
    <comment ref="N230" authorId="349" shapeId="0" xr:uid="{B866FC56-8326-4503-8654-B06EB375711B}">
      <text>
        <t>[Threaded comment]
Your version of Excel allows you to read this threaded comment; however, any edits to it will get removed if the file is opened in a newer version of Excel. Learn more: https://go.microsoft.com/fwlink/?linkid=870924
Comment:
    Annual booked March 21</t>
      </text>
    </comment>
    <comment ref="W230" authorId="350" shapeId="0" xr:uid="{E17E6EC0-CD9E-4EF9-9C99-8F6C5528BC82}">
      <text>
        <t>[Threaded comment]
Your version of Excel allows you to read this threaded comment; however, any edits to it will get removed if the file is opened in a newer version of Excel. Learn more: https://go.microsoft.com/fwlink/?linkid=870924
Comment:
    Not tested - monitoring long wait</t>
      </text>
    </comment>
    <comment ref="M232" authorId="351" shapeId="0" xr:uid="{8660BDF8-8792-43DE-9DC6-4B08A5ACBD94}">
      <text>
        <t>[Threaded comment]
Your version of Excel allows you to read this threaded comment; however, any edits to it will get removed if the file is opened in a newer version of Excel. Learn more: https://go.microsoft.com/fwlink/?linkid=870924
Comment:
    Annual booked Feb 4-5</t>
      </text>
    </comment>
    <comment ref="O232" authorId="352" shapeId="0" xr:uid="{F5C98F7D-2511-43AE-83A6-DE30DDCF6F56}">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P232" authorId="353" shapeId="0" xr:uid="{96C6E272-33BF-477F-957C-8DC749A160F2}">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232" authorId="354" shapeId="0" xr:uid="{ED23D0D7-4886-4FC7-8CFB-66AA72376A3B}">
      <text>
        <t>[Threaded comment]
Your version of Excel allows you to read this threaded comment; however, any edits to it will get removed if the file is opened in a newer version of Excel. Learn more: https://go.microsoft.com/fwlink/?linkid=870924
Comment:
    Not done due lack of time (service call)</t>
      </text>
    </comment>
    <comment ref="O233" authorId="355" shapeId="0" xr:uid="{742ACE27-7815-4FCD-A785-5416A0FE6E38}">
      <text>
        <t>[Threaded comment]
Your version of Excel allows you to read this threaded comment; however, any edits to it will get removed if the file is opened in a newer version of Excel. Learn more: https://go.microsoft.com/fwlink/?linkid=870924
Comment:
    Annual booked April 10</t>
      </text>
    </comment>
    <comment ref="O234" authorId="356" shapeId="0" xr:uid="{A24BA2AC-5078-4C5D-942F-B0889D61DA41}">
      <text>
        <t>[Threaded comment]
Your version of Excel allows you to read this threaded comment; however, any edits to it will get removed if the file is opened in a newer version of Excel. Learn more: https://go.microsoft.com/fwlink/?linkid=870924
Comment:
    Annual booked April 10 &amp; 11</t>
      </text>
    </comment>
    <comment ref="R235" authorId="357" shapeId="0" xr:uid="{2B3B0638-4969-4B79-8C7E-C3A9A354F6FD}">
      <text>
        <t>[Threaded comment]
Your version of Excel allows you to read this threaded comment; however, any edits to it will get removed if the file is opened in a newer version of Excel. Learn more: https://go.microsoft.com/fwlink/?linkid=870924
Comment:
    Annual booked July 7</t>
      </text>
    </comment>
    <comment ref="L236" authorId="358" shapeId="0" xr:uid="{1E6949B7-4BB8-4A50-B9C4-07B7492DC3E9}">
      <text>
        <t>[Threaded comment]
Your version of Excel allows you to read this threaded comment; however, any edits to it will get removed if the file is opened in a newer version of Excel. Learn more: https://go.microsoft.com/fwlink/?linkid=870924
Comment:
    No access</t>
      </text>
    </comment>
    <comment ref="U237" authorId="359" shapeId="0" xr:uid="{2FC64493-F576-43FA-9336-035050916E53}">
      <text>
        <t>[Threaded comment]
Your version of Excel allows you to read this threaded comment; however, any edits to it will get removed if the file is opened in a newer version of Excel. Learn more: https://go.microsoft.com/fwlink/?linkid=870924
Comment:
    No access</t>
      </text>
    </comment>
    <comment ref="W237" authorId="360" shapeId="0" xr:uid="{9E36766F-85DD-4651-910E-AEE636821DDD}">
      <text>
        <t>[Threaded comment]
Your version of Excel allows you to read this threaded comment; however, any edits to it will get removed if the file is opened in a newer version of Excel. Learn more: https://go.microsoft.com/fwlink/?linkid=870924
Comment:
    Annual booked Dec 10-11</t>
      </text>
    </comment>
    <comment ref="W238" authorId="361" shapeId="0" xr:uid="{11C729E3-178E-4F61-A712-A26E994DD2DE}">
      <text>
        <t>[Threaded comment]
Your version of Excel allows you to read this threaded comment; however, any edits to it will get removed if the file is opened in a newer version of Excel. Learn more: https://go.microsoft.com/fwlink/?linkid=870924
Comment:
    Skipped. Projects</t>
      </text>
    </comment>
    <comment ref="M239" authorId="362" shapeId="0" xr:uid="{3C475E7D-5A8D-4632-B36C-FF2F89E9FBAA}">
      <text>
        <t>[Threaded comment]
Your version of Excel allows you to read this threaded comment; however, any edits to it will get removed if the file is opened in a newer version of Excel. Learn more: https://go.microsoft.com/fwlink/?linkid=870924
Comment:
    Annual booked February 3</t>
      </text>
    </comment>
    <comment ref="L240" authorId="363" shapeId="0" xr:uid="{333942CD-819B-4956-A21D-7A30CC557BD2}">
      <text>
        <t xml:space="preserve">[Threaded comment]
Your version of Excel allows you to read this threaded comment; however, any edits to it will get removed if the file is opened in a newer version of Excel. Learn more: https://go.microsoft.com/fwlink/?linkid=870924
Comment:
     No security account. Not test.   </t>
      </text>
    </comment>
    <comment ref="M240" authorId="364" shapeId="0" xr:uid="{25F1B949-60A9-4A10-AD9E-DA855BBEB17B}">
      <text>
        <t xml:space="preserve">[Threaded comment]
Your version of Excel allows you to read this threaded comment; however, any edits to it will get removed if the file is opened in a newer version of Excel. Learn more: https://go.microsoft.com/fwlink/?linkid=870924
Comment:
     No security account. Not test.   </t>
      </text>
    </comment>
    <comment ref="S240" authorId="365" shapeId="0" xr:uid="{8FB67B00-AEC3-416C-A2DA-3E973BF577D3}">
      <text>
        <t>[Threaded comment]
Your version of Excel allows you to read this threaded comment; however, any edits to it will get removed if the file is opened in a newer version of Excel. Learn more: https://go.microsoft.com/fwlink/?linkid=870924
Comment:
    Annual booked August 28</t>
      </text>
    </comment>
    <comment ref="P241" authorId="366" shapeId="0" xr:uid="{10B67A7C-697A-4CD3-AB54-1FB62CCA0C58}">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V241" authorId="367" shapeId="0" xr:uid="{A3652435-60C4-4D5C-871B-757669902469}">
      <text>
        <t>[Threaded comment]
Your version of Excel allows you to read this threaded comment; however, any edits to it will get removed if the file is opened in a newer version of Excel. Learn more: https://go.microsoft.com/fwlink/?linkid=870924
Comment:
    Skipped due inspection repair</t>
      </text>
    </comment>
    <comment ref="L243" authorId="368" shapeId="0" xr:uid="{770CA328-5B1B-497B-813A-66B942CDE877}">
      <text>
        <t>[Threaded comment]
Your version of Excel allows you to read this threaded comment; however, any edits to it will get removed if the file is opened in a newer version of Excel. Learn more: https://go.microsoft.com/fwlink/?linkid=870924
Comment:
    Not enough time to finish all the route</t>
      </text>
    </comment>
    <comment ref="R243" authorId="369" shapeId="0" xr:uid="{B6BE2B1B-212D-4EAE-BA32-CB942E65BF0B}">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S243" authorId="370" shapeId="0" xr:uid="{EB45EA3E-4A18-451B-9573-7D6BBC759751}">
      <text>
        <t>[Threaded comment]
Your version of Excel allows you to read this threaded comment; however, any edits to it will get removed if the file is opened in a newer version of Excel. Learn more: https://go.microsoft.com/fwlink/?linkid=870924
Comment:
    Annual booked Aug 13-14</t>
      </text>
    </comment>
    <comment ref="V243" authorId="371" shapeId="0" xr:uid="{1E44F793-AB17-48DA-916E-FE504E03FA13}">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W244" authorId="372" shapeId="0" xr:uid="{4D1A5A0C-F2C7-4322-B635-502EA4B9054F}">
      <text>
        <t>[Threaded comment]
Your version of Excel allows you to read this threaded comment; however, any edits to it will get removed if the file is opened in a newer version of Excel. Learn more: https://go.microsoft.com/fwlink/?linkid=870924
Comment:
    Annual booked Dec 15</t>
      </text>
    </comment>
    <comment ref="N245" authorId="373" shapeId="0" xr:uid="{6C1CD195-D9D1-45DB-87CB-93BD9896214F}">
      <text>
        <t>[Threaded comment]
Your version of Excel allows you to read this threaded comment; however, any edits to it will get removed if the file is opened in a newer version of Excel. Learn more: https://go.microsoft.com/fwlink/?linkid=870924
Comment:
    New monitoring. Need password.</t>
      </text>
    </comment>
    <comment ref="P245" authorId="374" shapeId="0" xr:uid="{AE8026BB-3456-4D65-BECA-C20C0C76C398}">
      <text>
        <t>[Threaded comment]
Your version of Excel allows you to read this threaded comment; however, any edits to it will get removed if the file is opened in a newer version of Excel. Learn more: https://go.microsoft.com/fwlink/?linkid=870924
Comment:
    Annual booked May 21-23</t>
      </text>
    </comment>
    <comment ref="W245" authorId="375" shapeId="0" xr:uid="{B62FCE40-3C01-4ADB-9661-890A6B290593}">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L246" authorId="376" shapeId="0" xr:uid="{59E2F3C4-1D79-408E-973A-8FF48CC474A2}">
      <text>
        <t>[Threaded comment]
Your version of Excel allows you to read this threaded comment; however, any edits to it will get removed if the file is opened in a newer version of Excel. Learn more: https://go.microsoft.com/fwlink/?linkid=870924
Comment:
    Annual and MBT done during January. Skipped in February</t>
      </text>
    </comment>
    <comment ref="M246" authorId="377" shapeId="0" xr:uid="{D903F0B6-0E6B-491A-BEDC-61E1EC24C5D6}">
      <text>
        <t>[Threaded comment]
Your version of Excel allows you to read this threaded comment; however, any edits to it will get removed if the file is opened in a newer version of Excel. Learn more: https://go.microsoft.com/fwlink/?linkid=870924
Comment:
    Annual and MBT done during January. Skipped in February</t>
      </text>
    </comment>
    <comment ref="N247" authorId="378" shapeId="0" xr:uid="{94012067-479C-4E96-941F-54DC5D8DF4E7}">
      <text>
        <t>[Threaded comment]
Your version of Excel allows you to read this threaded comment; however, any edits to it will get removed if the file is opened in a newer version of Excel. Learn more: https://go.microsoft.com/fwlink/?linkid=870924
Comment:
    Annual booked March 31</t>
      </text>
    </comment>
    <comment ref="W247" authorId="379" shapeId="0" xr:uid="{784C4CA4-3217-470B-862B-29305E809922}">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S248" authorId="380" shapeId="0" xr:uid="{79736D62-629C-43D1-83AD-39304A1C389D}">
      <text>
        <t>[Threaded comment]
Your version of Excel allows you to read this threaded comment; however, any edits to it will get removed if the file is opened in a newer version of Excel. Learn more: https://go.microsoft.com/fwlink/?linkid=870924
Comment:
    Annual booked Aug 7</t>
      </text>
    </comment>
    <comment ref="P249" authorId="381" shapeId="0" xr:uid="{83474104-C60C-4CF0-9586-BFE86D85597D}">
      <text>
        <t>[Threaded comment]
Your version of Excel allows you to read this threaded comment; however, any edits to it will get removed if the file is opened in a newer version of Excel. Learn more: https://go.microsoft.com/fwlink/?linkid=870924
Comment:
    Annual booked May 13 &amp; 14</t>
      </text>
    </comment>
    <comment ref="N250" authorId="382" shapeId="0" xr:uid="{D505ABBB-6C81-4490-B57E-4686AA96F57D}">
      <text>
        <t>[Threaded comment]
Your version of Excel allows you to read this threaded comment; however, any edits to it will get removed if the file is opened in a newer version of Excel. Learn more: https://go.microsoft.com/fwlink/?linkid=870924
Comment:
    New monitoring. Need password.</t>
      </text>
    </comment>
    <comment ref="P250" authorId="383" shapeId="0" xr:uid="{4FB6050A-66E0-4CB2-A133-CC4516ABE454}">
      <text>
        <t>[Threaded comment]
Your version of Excel allows you to read this threaded comment; however, any edits to it will get removed if the file is opened in a newer version of Excel. Learn more: https://go.microsoft.com/fwlink/?linkid=870924
Comment:
    Annual booked May 21-23</t>
      </text>
    </comment>
    <comment ref="W250" authorId="384" shapeId="0" xr:uid="{364D59C0-BE8E-4DA2-8E8A-1572EABB6624}">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S251" authorId="385" shapeId="0" xr:uid="{71B770F9-DA63-4EB3-9B23-2A7B3B45D1F7}">
      <text>
        <t>[Threaded comment]
Your version of Excel allows you to read this threaded comment; however, any edits to it will get removed if the file is opened in a newer version of Excel. Learn more: https://go.microsoft.com/fwlink/?linkid=870924
Comment:
    Annual booked Aug 7</t>
      </text>
    </comment>
    <comment ref="P252" authorId="386" shapeId="0" xr:uid="{476BD111-FBCB-4EB7-8908-7E248BBA7EAD}">
      <text>
        <t>[Threaded comment]
Your version of Excel allows you to read this threaded comment; however, any edits to it will get removed if the file is opened in a newer version of Excel. Learn more: https://go.microsoft.com/fwlink/?linkid=870924
Comment:
    Annual booked April 21</t>
      </text>
    </comment>
    <comment ref="P253" authorId="387" shapeId="0" xr:uid="{0D12F06E-1F92-4590-BBED-2C937543D345}">
      <text>
        <t>[Threaded comment]
Your version of Excel allows you to read this threaded comment; however, any edits to it will get removed if the file is opened in a newer version of Excel. Learn more: https://go.microsoft.com/fwlink/?linkid=870924
Comment:
    Annual booked May 6</t>
      </text>
    </comment>
    <comment ref="T253" authorId="388" shapeId="0" xr:uid="{86D4CF11-DEBA-4639-83F5-371CEC164455}">
      <text>
        <t>[Threaded comment]
Your version of Excel allows you to read this threaded comment; however, any edits to it will get removed if the file is opened in a newer version of Excel. Learn more: https://go.microsoft.com/fwlink/?linkid=870924
Comment:
    No key on ring per tech</t>
      </text>
    </comment>
    <comment ref="V254" authorId="389" shapeId="0" xr:uid="{AB38F161-3347-467B-B5B7-978A32AC593D}">
      <text>
        <t>[Threaded comment]
Your version of Excel allows you to read this threaded comment; however, any edits to it will get removed if the file is opened in a newer version of Excel. Learn more: https://go.microsoft.com/fwlink/?linkid=870924
Comment:
    Annual booked Nov 4</t>
      </text>
    </comment>
    <comment ref="O255" authorId="390" shapeId="0" xr:uid="{4D4FAE32-0E76-447A-9CDD-DB1DB1772CC4}">
      <text>
        <t>[Threaded comment]
Your version of Excel allows you to read this threaded comment; however, any edits to it will get removed if the file is opened in a newer version of Excel. Learn more: https://go.microsoft.com/fwlink/?linkid=870924
Comment:
    Annual booked April 23</t>
      </text>
    </comment>
    <comment ref="U256" authorId="391" shapeId="0" xr:uid="{DD2720CE-63F3-4F48-910D-4E15F30DC2EC}">
      <text>
        <t>[Threaded comment]
Your version of Excel allows you to read this threaded comment; however, any edits to it will get removed if the file is opened in a newer version of Excel. Learn more: https://go.microsoft.com/fwlink/?linkid=870924
Comment:
    Annual booked Oct 22</t>
      </text>
    </comment>
    <comment ref="R257" authorId="392" shapeId="0" xr:uid="{B0595103-57AD-4FAA-8D4C-A2310164E41F}">
      <text>
        <t>[Threaded comment]
Your version of Excel allows you to read this threaded comment; however, any edits to it will get removed if the file is opened in a newer version of Excel. Learn more: https://go.microsoft.com/fwlink/?linkid=870924
Comment:
    Annual booked July 9</t>
      </text>
    </comment>
    <comment ref="N258" authorId="393" shapeId="0" xr:uid="{A9DB2C76-9990-4A68-A7CB-848944A279B2}">
      <text>
        <t>[Threaded comment]
Your version of Excel allows you to read this threaded comment; however, any edits to it will get removed if the file is opened in a newer version of Excel. Learn more: https://go.microsoft.com/fwlink/?linkid=870924
Comment:
    Annual booked March 31</t>
      </text>
    </comment>
    <comment ref="U259" authorId="394" shapeId="0" xr:uid="{50D598E5-4E2F-48AB-9C23-E82BFDE6CB20}">
      <text>
        <t>[Threaded comment]
Your version of Excel allows you to read this threaded comment; however, any edits to it will get removed if the file is opened in a newer version of Excel. Learn more: https://go.microsoft.com/fwlink/?linkid=870924
Comment:
    Annual booked Oct 23</t>
      </text>
    </comment>
    <comment ref="V259" authorId="395" shapeId="0" xr:uid="{5B9E5345-8E50-4A1F-B511-37D862293EC1}">
      <text>
        <t>[Threaded comment]
Your version of Excel allows you to read this threaded comment; however, any edits to it will get removed if the file is opened in a newer version of Excel. Learn more: https://go.microsoft.com/fwlink/?linkid=870924
Comment:
    Annual booked Oct 23</t>
      </text>
    </comment>
    <comment ref="L260" authorId="396" shapeId="0" xr:uid="{F8FEDFB5-FB1A-4CF9-B14F-1DA699B9EB88}">
      <text>
        <t>[Threaded comment]
Your version of Excel allows you to read this threaded comment; however, any edits to it will get removed if the file is opened in a newer version of Excel. Learn more: https://go.microsoft.com/fwlink/?linkid=870924
Comment:
    Skipped during January</t>
      </text>
    </comment>
    <comment ref="W260" authorId="397" shapeId="0" xr:uid="{CC85C223-D7F8-4B63-9014-BA016A6F7A2A}">
      <text>
        <t>[Threaded comment]
Your version of Excel allows you to read this threaded comment; however, any edits to it will get removed if the file is opened in a newer version of Excel. Learn more: https://go.microsoft.com/fwlink/?linkid=870924
Comment:
    Annual booked December 2</t>
      </text>
    </comment>
    <comment ref="R261" authorId="398" shapeId="0" xr:uid="{226B2A05-A965-48C5-BA56-4805DEF6B719}">
      <text>
        <t>[Threaded comment]
Your version of Excel allows you to read this threaded comment; however, any edits to it will get removed if the file is opened in a newer version of Excel. Learn more: https://go.microsoft.com/fwlink/?linkid=870924
Comment:
    Annual booked July 9</t>
      </text>
    </comment>
    <comment ref="S262" authorId="399" shapeId="0" xr:uid="{9D575CE4-D3CD-4174-8D5C-B702C60D544B}">
      <text>
        <t>[Threaded comment]
Your version of Excel allows you to read this threaded comment; however, any edits to it will get removed if the file is opened in a newer version of Excel. Learn more: https://go.microsoft.com/fwlink/?linkid=870924
Comment:
    Annual booked Aug 13-14</t>
      </text>
    </comment>
    <comment ref="M263" authorId="400" shapeId="0" xr:uid="{2305F7C3-26D2-4269-970D-4C663417B94C}">
      <text>
        <t>[Threaded comment]
Your version of Excel allows you to read this threaded comment; however, any edits to it will get removed if the file is opened in a newer version of Excel. Learn more: https://go.microsoft.com/fwlink/?linkid=870924
Comment:
    Annual booked Feb 24</t>
      </text>
    </comment>
    <comment ref="R264" authorId="401" shapeId="0" xr:uid="{0A62F2AE-40BD-4B60-AE31-65A874A0870D}">
      <text>
        <t>[Threaded comment]
Your version of Excel allows you to read this threaded comment; however, any edits to it will get removed if the file is opened in a newer version of Excel. Learn more: https://go.microsoft.com/fwlink/?linkid=870924
Comment:
    Annual booked July 16</t>
      </text>
    </comment>
    <comment ref="N265" authorId="402" shapeId="0" xr:uid="{7E931EEB-EA5A-45FC-9EA7-54ACEEDFE289}">
      <text>
        <t>[Threaded comment]
Your version of Excel allows you to read this threaded comment; however, any edits to it will get removed if the file is opened in a newer version of Excel. Learn more: https://go.microsoft.com/fwlink/?linkid=870924
Comment:
    Annual booked March 19</t>
      </text>
    </comment>
    <comment ref="O265" authorId="403" shapeId="0" xr:uid="{9C2E8187-E776-40B5-A0BD-4D358E5F2872}">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P265" authorId="404" shapeId="0" xr:uid="{9C356788-096E-4413-8AD2-08AF7FD34BE9}">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265" authorId="405" shapeId="0" xr:uid="{06448D45-59BB-4349-A4AA-675ADB2648E0}">
      <text>
        <t>[Threaded comment]
Your version of Excel allows you to read this threaded comment; however, any edits to it will get removed if the file is opened in a newer version of Excel. Learn more: https://go.microsoft.com/fwlink/?linkid=870924
Comment:
    Not done due lack of time (service call)</t>
      </text>
    </comment>
    <comment ref="W266" authorId="406" shapeId="0" xr:uid="{DCE9D6AC-F58C-466B-8B55-D2A2DCCEF61E}">
      <text>
        <t>[Threaded comment]
Your version of Excel allows you to read this threaded comment; however, any edits to it will get removed if the file is opened in a newer version of Excel. Learn more: https://go.microsoft.com/fwlink/?linkid=870924
Comment:
    Not done due construction</t>
      </text>
    </comment>
    <comment ref="L267" authorId="407" shapeId="0" xr:uid="{8067AAC9-F976-4F20-880B-1BD22170931F}">
      <text>
        <t xml:space="preserve">[Threaded comment]
Your version of Excel allows you to read this threaded comment; however, any edits to it will get removed if the file is opened in a newer version of Excel. Learn more: https://go.microsoft.com/fwlink/?linkid=870924
Comment:
    Cancelled our services as of January 1, 2025
</t>
      </text>
    </comment>
    <comment ref="L268" authorId="408" shapeId="0" xr:uid="{4C698404-4CC7-436C-9E76-A0A08AC030CE}">
      <text>
        <t>[Threaded comment]
Your version of Excel allows you to read this threaded comment; however, any edits to it will get removed if the file is opened in a newer version of Excel. Learn more: https://go.microsoft.com/fwlink/?linkid=870924
Comment:
    Building has been sold. MBT done until February 2025 - Newport</t>
      </text>
    </comment>
    <comment ref="M268" authorId="409" shapeId="0" xr:uid="{B3FFE7C3-E96F-4E3A-A589-81134295E25E}">
      <text>
        <t>[Threaded comment]
Your version of Excel allows you to read this threaded comment; however, any edits to it will get removed if the file is opened in a newer version of Excel. Learn more: https://go.microsoft.com/fwlink/?linkid=870924
Comment:
    Building has been sold. MBT done until February 2025 - Newport</t>
      </text>
    </comment>
    <comment ref="N268" authorId="410" shapeId="0" xr:uid="{2CC7CE85-2442-4923-AF0A-A90E286D6565}">
      <text>
        <t>[Threaded comment]
Your version of Excel allows you to read this threaded comment; however, any edits to it will get removed if the file is opened in a newer version of Excel. Learn more: https://go.microsoft.com/fwlink/?linkid=870924
Comment:
    Skipped in March. Back in April with new owner</t>
      </text>
    </comment>
    <comment ref="P268" authorId="411" shapeId="0" xr:uid="{F6DCD2FE-0D04-A846-B89C-AB52436CB804}">
      <text>
        <t>[Threaded comment]
Your version of Excel allows you to read this threaded comment; however, any edits to it will get removed if the file is opened in a newer version of Excel. Learn more: https://go.microsoft.com/fwlink/?linkid=870924
Comment:
    Annual booked May 8</t>
      </text>
    </comment>
    <comment ref="O269" authorId="412" shapeId="0" xr:uid="{9088CB0B-BD4E-4017-B3A6-3868B7EADD21}">
      <text>
        <t>[Threaded comment]
Your version of Excel allows you to read this threaded comment; however, any edits to it will get removed if the file is opened in a newer version of Excel. Learn more: https://go.microsoft.com/fwlink/?linkid=870924
Comment:
    Annual booked April 10</t>
      </text>
    </comment>
    <comment ref="P269" authorId="413" shapeId="0" xr:uid="{765EDB7F-A792-49D9-86B5-211E1AF204B4}">
      <text>
        <t>[Threaded comment]
Your version of Excel allows you to read this threaded comment; however, any edits to it will get removed if the file is opened in a newer version of Excel. Learn more: https://go.microsoft.com/fwlink/?linkid=870924
Comment:
    No Allen key to test pull station</t>
      </text>
    </comment>
    <comment ref="W269" authorId="414" shapeId="0" xr:uid="{5910A459-C765-4178-AC81-0570E814C6C7}">
      <text>
        <t>[Threaded comment]
Your version of Excel allows you to read this threaded comment; however, any edits to it will get removed if the file is opened in a newer version of Excel. Learn more: https://go.microsoft.com/fwlink/?linkid=870924
Comment:
    No Allen key to test pull station</t>
      </text>
    </comment>
    <comment ref="S270" authorId="415" shapeId="0" xr:uid="{5DF227AC-3619-4538-A6EA-72B340391D11}">
      <text>
        <t>[Threaded comment]
Your version of Excel allows you to read this threaded comment; however, any edits to it will get removed if the file is opened in a newer version of Excel. Learn more: https://go.microsoft.com/fwlink/?linkid=870924
Comment:
    Annual booked August 18</t>
      </text>
    </comment>
    <comment ref="N271" authorId="416" shapeId="0" xr:uid="{08A3018A-303F-44F3-8578-46B5756ECDDC}">
      <text>
        <t>[Threaded comment]
Your version of Excel allows you to read this threaded comment; however, any edits to it will get removed if the file is opened in a newer version of Excel. Learn more: https://go.microsoft.com/fwlink/?linkid=870924
Comment:
    Annual booked March 26</t>
      </text>
    </comment>
    <comment ref="R273" authorId="417" shapeId="0" xr:uid="{B48FEBBA-35A0-45E0-B822-380E5DDABD5D}">
      <text>
        <t>[Threaded comment]
Your version of Excel allows you to read this threaded comment; however, any edits to it will get removed if the file is opened in a newer version of Excel. Learn more: https://go.microsoft.com/fwlink/?linkid=870924
Comment:
    Annual booked July 7</t>
      </text>
    </comment>
    <comment ref="O275" authorId="418" shapeId="0" xr:uid="{CC61C6A0-3B33-463B-BA83-8AD120B89992}">
      <text>
        <t>[Threaded comment]
Your version of Excel allows you to read this threaded comment; however, any edits to it will get removed if the file is opened in a newer version of Excel. Learn more: https://go.microsoft.com/fwlink/?linkid=870924
Comment:
    Road closed. No Access</t>
      </text>
    </comment>
    <comment ref="R275" authorId="419" shapeId="0" xr:uid="{4387697F-B36F-4AC5-9832-C17D8A039A73}">
      <text>
        <t>[Threaded comment]
Your version of Excel allows you to read this threaded comment; however, any edits to it will get removed if the file is opened in a newer version of Excel. Learn more: https://go.microsoft.com/fwlink/?linkid=870924
Comment:
    Annual booked July 25</t>
      </text>
    </comment>
    <comment ref="L276" authorId="420" shapeId="0" xr:uid="{56153C9A-33A4-44A6-BC0C-EAED8A826C2F}">
      <text>
        <t>[Threaded comment]
Your version of Excel allows you to read this threaded comment; however, any edits to it will get removed if the file is opened in a newer version of Excel. Learn more: https://go.microsoft.com/fwlink/?linkid=870924
Comment:
    Annual &amp; MBT done in January</t>
      </text>
    </comment>
    <comment ref="M276" authorId="421" shapeId="0" xr:uid="{8D2CDC57-B3F4-47D7-829D-7626EE5E3139}">
      <text>
        <t>[Threaded comment]
Your version of Excel allows you to read this threaded comment; however, any edits to it will get removed if the file is opened in a newer version of Excel. Learn more: https://go.microsoft.com/fwlink/?linkid=870924
Comment:
    Annual in January 27</t>
      </text>
    </comment>
    <comment ref="N276" authorId="422" shapeId="0" xr:uid="{1A1735BC-D973-45BA-AE56-213C9030912D}">
      <text>
        <t>[Threaded comment]
Your version of Excel allows you to read this threaded comment; however, any edits to it will get removed if the file is opened in a newer version of Excel. Learn more: https://go.microsoft.com/fwlink/?linkid=870924
Comment:
    No access due to a dance competition.</t>
      </text>
    </comment>
    <comment ref="O276" authorId="423" shapeId="0" xr:uid="{39292BD1-8A7F-43A6-9927-82B8055FDB79}">
      <text>
        <t>[Threaded comment]
Your version of Excel allows you to read this threaded comment; however, any edits to it will get removed if the file is opened in a newer version of Excel. Learn more: https://go.microsoft.com/fwlink/?linkid=870924
Comment:
    No access due to a event</t>
      </text>
    </comment>
    <comment ref="W277" authorId="424" shapeId="0" xr:uid="{95B2AECE-3043-4BCF-A9A2-D045BACDC56B}">
      <text>
        <t>[Threaded comment]
Your version of Excel allows you to read this threaded comment; however, any edits to it will get removed if the file is opened in a newer version of Excel. Learn more: https://go.microsoft.com/fwlink/?linkid=870924
Comment:
    Annual booked December 17-18</t>
      </text>
    </comment>
    <comment ref="L279" authorId="425" shapeId="0" xr:uid="{EFDBA03A-BCD4-4210-946A-BBAB8EAA71A7}">
      <text>
        <t>[Threaded comment]
Your version of Excel allows you to read this threaded comment; however, any edits to it will get removed if the file is opened in a newer version of Excel. Learn more: https://go.microsoft.com/fwlink/?linkid=870924
Comment:
    Dan was not in office and asked to skip this month.</t>
      </text>
    </comment>
    <comment ref="M279" authorId="426" shapeId="0" xr:uid="{1905CD7C-C062-486C-9406-845AE7934F42}">
      <text>
        <t>[Threaded comment]
Your version of Excel allows you to read this threaded comment; however, any edits to it will get removed if the file is opened in a newer version of Excel. Learn more: https://go.microsoft.com/fwlink/?linkid=870924
Comment:
    Annual booked Feb 4-6</t>
      </text>
    </comment>
    <comment ref="S279" authorId="427" shapeId="0" xr:uid="{8D537543-12BF-4561-8739-432DFB6ECAE3}">
      <text>
        <t>[Threaded comment]
Your version of Excel allows you to read this threaded comment; however, any edits to it will get removed if the file is opened in a newer version of Excel. Learn more: https://go.microsoft.com/fwlink/?linkid=870924
Comment:
    Dan was not in office and asked to skip this month.</t>
      </text>
    </comment>
    <comment ref="W279" authorId="428" shapeId="0" xr:uid="{5D5752E7-03B1-4977-BFB9-5318DE743F97}">
      <text>
        <t>[Threaded comment]
Your version of Excel allows you to read this threaded comment; however, any edits to it will get removed if the file is opened in a newer version of Excel. Learn more: https://go.microsoft.com/fwlink/?linkid=870924
Comment:
    No Access but charging for techs time</t>
      </text>
    </comment>
    <comment ref="R281" authorId="429" shapeId="0" xr:uid="{8AC8E420-8410-421F-BD32-626538BE17CC}">
      <text>
        <t>[Threaded comment]
Your version of Excel allows you to read this threaded comment; however, any edits to it will get removed if the file is opened in a newer version of Excel. Learn more: https://go.microsoft.com/fwlink/?linkid=870924
Comment:
    Annual booked July 25</t>
      </text>
    </comment>
    <comment ref="M282" authorId="430" shapeId="0" xr:uid="{4059F834-66FE-4DD9-A170-B5E13AA9010C}">
      <text>
        <t>[Threaded comment]
Your version of Excel allows you to read this threaded comment; however, any edits to it will get removed if the file is opened in a newer version of Excel. Learn more: https://go.microsoft.com/fwlink/?linkid=870924
Comment:
    Annual booked February 12</t>
      </text>
    </comment>
    <comment ref="R283" authorId="431" shapeId="0" xr:uid="{312173A5-1B97-484E-97C5-64F66BDCFF25}">
      <text>
        <t>[Threaded comment]
Your version of Excel allows you to read this threaded comment; however, any edits to it will get removed if the file is opened in a newer version of Excel. Learn more: https://go.microsoft.com/fwlink/?linkid=870924
Comment:
    Annual booked July 2</t>
      </text>
    </comment>
    <comment ref="P284" authorId="432" shapeId="0" xr:uid="{2A14D861-443C-4B14-B92C-10881BEDFA18}">
      <text>
        <t>[Threaded comment]
Your version of Excel allows you to read this threaded comment; however, any edits to it will get removed if the file is opened in a newer version of Excel. Learn more: https://go.microsoft.com/fwlink/?linkid=870924
Comment:
    Annual booked April 21</t>
      </text>
    </comment>
    <comment ref="M285" authorId="433" shapeId="0" xr:uid="{7165986F-ADF5-42AF-944F-EFFAB185B791}">
      <text>
        <t>[Threaded comment]
Your version of Excel allows you to read this threaded comment; however, any edits to it will get removed if the file is opened in a newer version of Excel. Learn more: https://go.microsoft.com/fwlink/?linkid=870924
Comment:
    Annual booked February 12 &amp; 13</t>
      </text>
    </comment>
    <comment ref="V286" authorId="434" shapeId="0" xr:uid="{FE456BAE-2E7D-451D-8ACB-2A15169C329B}">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N287" authorId="435" shapeId="0" xr:uid="{EC1AB79C-0FDB-4F9F-A97D-1A05B18E64B3}">
      <text>
        <t>[Threaded comment]
Your version of Excel allows you to read this threaded comment; however, any edits to it will get removed if the file is opened in a newer version of Excel. Learn more: https://go.microsoft.com/fwlink/?linkid=870924
Comment:
    Annual booked March 28</t>
      </text>
    </comment>
    <comment ref="O287" authorId="436" shapeId="0" xr:uid="{01B83D86-78A1-4C2A-95CA-578B07B4F7BC}">
      <text>
        <t>[Threaded comment]
Your version of Excel allows you to read this threaded comment; however, any edits to it will get removed if the file is opened in a newer version of Excel. Learn more: https://go.microsoft.com/fwlink/?linkid=870924
Comment:
    Annual booked April 11</t>
      </text>
    </comment>
    <comment ref="U288" authorId="437" shapeId="0" xr:uid="{B5416BA6-9732-4453-A394-EEA46E15A7D1}">
      <text>
        <t>[Threaded comment]
Your version of Excel allows you to read this threaded comment; however, any edits to it will get removed if the file is opened in a newer version of Excel. Learn more: https://go.microsoft.com/fwlink/?linkid=870924
Comment:
    Annual booked Oct 24</t>
      </text>
    </comment>
    <comment ref="V288" authorId="438" shapeId="0" xr:uid="{D6D01A44-B1CB-4BE8-8F81-57809CE5A65C}">
      <text>
        <t>[Threaded comment]
Your version of Excel allows you to read this threaded comment; however, any edits to it will get removed if the file is opened in a newer version of Excel. Learn more: https://go.microsoft.com/fwlink/?linkid=870924
Comment:
    Rate to be increased - see comment</t>
      </text>
    </comment>
    <comment ref="W288" authorId="439" shapeId="0" xr:uid="{936ECF02-D9E2-4396-A9A4-B411A0C91408}">
      <text>
        <t>[Threaded comment]
Your version of Excel allows you to read this threaded comment; however, any edits to it will get removed if the file is opened in a newer version of Excel. Learn more: https://go.microsoft.com/fwlink/?linkid=870924
Comment:
    Rate to be increased - see comment</t>
      </text>
    </comment>
    <comment ref="V289" authorId="440" shapeId="0" xr:uid="{8B88775B-088C-4F52-ACDB-5A8FBA501867}">
      <text>
        <t>[Threaded comment]
Your version of Excel allows you to read this threaded comment; however, any edits to it will get removed if the file is opened in a newer version of Excel. Learn more: https://go.microsoft.com/fwlink/?linkid=870924
Comment:
    Annual booked Nov 7</t>
      </text>
    </comment>
    <comment ref="M290" authorId="441" shapeId="0" xr:uid="{DC101B44-1AEB-498F-BFFC-74EEC941D644}">
      <text>
        <t>[Threaded comment]
Your version of Excel allows you to read this threaded comment; however, any edits to it will get removed if the file is opened in a newer version of Excel. Learn more: https://go.microsoft.com/fwlink/?linkid=870924
Comment:
    Annual and MBT done in January</t>
      </text>
    </comment>
    <comment ref="N290" authorId="442" shapeId="0" xr:uid="{9A10962A-580E-4A20-8ED1-C8B5628A4F72}">
      <text>
        <t>[Threaded comment]
Your version of Excel allows you to read this threaded comment; however, any edits to it will get removed if the file is opened in a newer version of Excel. Learn more: https://go.microsoft.com/fwlink/?linkid=870924
Comment:
    Annual booked in February 24 - MBT and Annual done In February</t>
      </text>
    </comment>
    <comment ref="T291" authorId="443" shapeId="0" xr:uid="{4ED688CB-7AC9-40D1-B310-0F45E864EF44}">
      <text>
        <t>[Threaded comment]
Your version of Excel allows you to read this threaded comment; however, any edits to it will get removed if the file is opened in a newer version of Excel. Learn more: https://go.microsoft.com/fwlink/?linkid=870924
Comment:
    Annual booked September 26</t>
      </text>
    </comment>
    <comment ref="M292" authorId="444" shapeId="0" xr:uid="{6DC4376C-A36F-40F8-BEB0-F4BAF508408A}">
      <text>
        <t>[Threaded comment]
Your version of Excel allows you to read this threaded comment; however, any edits to it will get removed if the file is opened in a newer version of Excel. Learn more: https://go.microsoft.com/fwlink/?linkid=870924
Comment:
    Annual booked Feb 3</t>
      </text>
    </comment>
    <comment ref="R293" authorId="445" shapeId="0" xr:uid="{A1BB7007-626E-4874-8567-5EECCD60882B}">
      <text>
        <t>[Threaded comment]
Your version of Excel allows you to read this threaded comment; however, any edits to it will get removed if the file is opened in a newer version of Excel. Learn more: https://go.microsoft.com/fwlink/?linkid=870924
Comment:
    First 3 months are free</t>
      </text>
    </comment>
    <comment ref="S293" authorId="446" shapeId="0" xr:uid="{3EFB537B-8447-4B12-9273-BDDAF4FE6C9B}">
      <text>
        <t>[Threaded comment]
Your version of Excel allows you to read this threaded comment; however, any edits to it will get removed if the file is opened in a newer version of Excel. Learn more: https://go.microsoft.com/fwlink/?linkid=870924
Comment:
    First 3 months are free</t>
      </text>
    </comment>
    <comment ref="T293" authorId="447" shapeId="0" xr:uid="{1309C9BC-E706-46AF-8C5A-EA925DAD535A}">
      <text>
        <t>[Threaded comment]
Your version of Excel allows you to read this threaded comment; however, any edits to it will get removed if the file is opened in a newer version of Excel. Learn more: https://go.microsoft.com/fwlink/?linkid=870924
Comment:
    First 3 months are free</t>
      </text>
    </comment>
    <comment ref="U293" authorId="448" shapeId="0" xr:uid="{6C373378-2764-4D29-862B-0305C5973331}">
      <text>
        <t>[Threaded comment]
Your version of Excel allows you to read this threaded comment; however, any edits to it will get removed if the file is opened in a newer version of Excel. Learn more: https://go.microsoft.com/fwlink/?linkid=870924
Comment:
    No keys. Skipped due service call</t>
      </text>
    </comment>
    <comment ref="U294" authorId="449" shapeId="0" xr:uid="{78363004-5BFA-4CA1-8F9C-5E669F569B26}">
      <text>
        <t>[Threaded comment]
Your version of Excel allows you to read this threaded comment; however, any edits to it will get removed if the file is opened in a newer version of Excel. Learn more: https://go.microsoft.com/fwlink/?linkid=870924
Comment:
    Annual booked Oct 16</t>
      </text>
    </comment>
    <comment ref="N296" authorId="450" shapeId="0" xr:uid="{A00E2F38-C121-4309-B881-D64A6AA5FD30}">
      <text>
        <t>[Threaded comment]
Your version of Excel allows you to read this threaded comment; however, any edits to it will get removed if the file is opened in a newer version of Excel. Learn more: https://go.microsoft.com/fwlink/?linkid=870924
Comment:
    Annual booked March 26</t>
      </text>
    </comment>
    <comment ref="L297" authorId="451" shapeId="0" xr:uid="{8F139914-D9B2-44A4-B092-F2A6901EDD3C}">
      <text>
        <t>[Threaded comment]
Your version of Excel allows you to read this threaded comment; however, any edits to it will get removed if the file is opened in a newer version of Excel. Learn more: https://go.microsoft.com/fwlink/?linkid=870924
Comment:
    Annual &amp; MBT done in January</t>
      </text>
    </comment>
    <comment ref="M297" authorId="452" shapeId="0" xr:uid="{6D6CCB6E-72DC-4450-BD11-5DAC6DC932DA}">
      <text>
        <t>[Threaded comment]
Your version of Excel allows you to read this threaded comment; however, any edits to it will get removed if the file is opened in a newer version of Excel. Learn more: https://go.microsoft.com/fwlink/?linkid=870924
Comment:
    Annual in January 29</t>
      </text>
    </comment>
    <comment ref="T298" authorId="453" shapeId="0" xr:uid="{3FD74F06-A3C4-4BF5-A086-B8BD8EBC524E}">
      <text>
        <t>[Threaded comment]
Your version of Excel allows you to read this threaded comment; however, any edits to it will get removed if the file is opened in a newer version of Excel. Learn more: https://go.microsoft.com/fwlink/?linkid=870924
Comment:
    Annual booked Sept 29</t>
      </text>
    </comment>
    <comment ref="U298" authorId="454" shapeId="0" xr:uid="{8E4E8B9B-A3BF-4E11-9EA7-7C3DC4806877}">
      <text>
        <t>[Threaded comment]
Your version of Excel allows you to read this threaded comment; however, any edits to it will get removed if the file is opened in a newer version of Excel. Learn more: https://go.microsoft.com/fwlink/?linkid=870924
Comment:
    Annual booked Sept 29</t>
      </text>
    </comment>
    <comment ref="S299" authorId="455" shapeId="0" xr:uid="{8F6AF507-DEE0-4A43-BF2C-E4DE85369B6C}">
      <text>
        <t>[Threaded comment]
Your version of Excel allows you to read this threaded comment; however, any edits to it will get removed if the file is opened in a newer version of Excel. Learn more: https://go.microsoft.com/fwlink/?linkid=870924
Comment:
    Annual booked August 19</t>
      </text>
    </comment>
    <comment ref="R300" authorId="456" shapeId="0" xr:uid="{4386BDB4-544F-44C7-A216-DAF1C74A0E34}">
      <text>
        <t>[Threaded comment]
Your version of Excel allows you to read this threaded comment; however, any edits to it will get removed if the file is opened in a newer version of Excel. Learn more: https://go.microsoft.com/fwlink/?linkid=870924
Comment:
    Annual booked July 23</t>
      </text>
    </comment>
    <comment ref="T300" authorId="457" shapeId="0" xr:uid="{94441DDE-BFC7-4F1F-A7AB-04403375DB3C}">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302" authorId="458" shapeId="0" xr:uid="{98CD9833-9D91-4D94-8E00-5DED69A05D73}">
      <text>
        <t>[Threaded comment]
Your version of Excel allows you to read this threaded comment; however, any edits to it will get removed if the file is opened in a newer version of Excel. Learn more: https://go.microsoft.com/fwlink/?linkid=870924
Comment:
    Annual booked July 21-24</t>
      </text>
    </comment>
    <comment ref="A303" authorId="459" shapeId="0" xr:uid="{FDC36E07-E7BC-4897-87F8-4EE071B76241}">
      <text>
        <t>[Threaded comment]
Your version of Excel allows you to read this threaded comment; however, any edits to it will get removed if the file is opened in a newer version of Excel. Learn more: https://go.microsoft.com/fwlink/?linkid=870924
Comment:
    updated address (includes Root Cellar</t>
      </text>
    </comment>
    <comment ref="N303" authorId="460" shapeId="0" xr:uid="{3FAAB279-55A5-4BD7-998F-E3BC8845E34F}">
      <text>
        <t>[Threaded comment]
Your version of Excel allows you to read this threaded comment; however, any edits to it will get removed if the file is opened in a newer version of Excel. Learn more: https://go.microsoft.com/fwlink/?linkid=870924
Comment:
    Annual booked March 5</t>
      </text>
    </comment>
    <comment ref="N304" authorId="461" shapeId="0" xr:uid="{8E794F2A-78C3-42EA-AAA8-5E0D8A504EA8}">
      <text>
        <t>[Threaded comment]
Your version of Excel allows you to read this threaded comment; however, any edits to it will get removed if the file is opened in a newer version of Excel. Learn more: https://go.microsoft.com/fwlink/?linkid=870924
Comment:
    Not enough time to finish all the route due a service call during route</t>
      </text>
    </comment>
    <comment ref="P304" authorId="462" shapeId="0" xr:uid="{DDF4B224-B25E-4377-953A-4585B0B9E186}">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T305" authorId="463" shapeId="0" xr:uid="{B215F01E-082C-49E9-8149-21FE526F95BB}">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O306" authorId="464" shapeId="0" xr:uid="{13E81891-C683-4189-96A3-F6CE2E852113}">
      <text>
        <t>[Threaded comment]
Your version of Excel allows you to read this threaded comment; however, any edits to it will get removed if the file is opened in a newer version of Excel. Learn more: https://go.microsoft.com/fwlink/?linkid=870924
Comment:
    Annual booked April 9</t>
      </text>
    </comment>
    <comment ref="R307" authorId="465" shapeId="0" xr:uid="{6541A218-DC06-4D7F-B542-B4431CEE23E9}">
      <text>
        <t>[Threaded comment]
Your version of Excel allows you to read this threaded comment; however, any edits to it will get removed if the file is opened in a newer version of Excel. Learn more: https://go.microsoft.com/fwlink/?linkid=870924
Comment:
    Annual booked July 4</t>
      </text>
    </comment>
    <comment ref="N308" authorId="466" shapeId="0" xr:uid="{704B0E88-A134-4E83-BB92-F2454E8DD3CB}">
      <text>
        <t>[Threaded comment]
Your version of Excel allows you to read this threaded comment; however, any edits to it will get removed if the file is opened in a newer version of Excel. Learn more: https://go.microsoft.com/fwlink/?linkid=870924
Comment:
    Annual booked March 28</t>
      </text>
    </comment>
    <comment ref="N309" authorId="467" shapeId="0" xr:uid="{6BB121EF-5977-4861-A396-9A4ACC2902F1}">
      <text>
        <t>[Threaded comment]
Your version of Excel allows you to read this threaded comment; however, any edits to it will get removed if the file is opened in a newer version of Excel. Learn more: https://go.microsoft.com/fwlink/?linkid=870924
Comment:
    Not enough time to finish all the route due a service call during route</t>
      </text>
    </comment>
    <comment ref="V309" authorId="468" shapeId="0" xr:uid="{26584EF6-B002-45D8-9D5C-F57A6A7AD1F8}">
      <text>
        <t>[Threaded comment]
Your version of Excel allows you to read this threaded comment; however, any edits to it will get removed if the file is opened in a newer version of Excel. Learn more: https://go.microsoft.com/fwlink/?linkid=870924
Comment:
    Annual booked Nov 21</t>
      </text>
    </comment>
    <comment ref="O311" authorId="469" shapeId="0" xr:uid="{1A16316D-70CB-4B4E-B5AF-A9FB275FF39D}">
      <text>
        <t>[Threaded comment]
Your version of Excel allows you to read this threaded comment; however, any edits to it will get removed if the file is opened in a newer version of Excel. Learn more: https://go.microsoft.com/fwlink/?linkid=870924
Comment:
    Annual booked March 24</t>
      </text>
    </comment>
    <comment ref="L312" authorId="470" shapeId="0" xr:uid="{6621B677-F660-4B35-A610-4C2C28D2907D}">
      <text>
        <t>[Threaded comment]
Your version of Excel allows you to read this threaded comment; however, any edits to it will get removed if the file is opened in a newer version of Excel. Learn more: https://go.microsoft.com/fwlink/?linkid=870924
Comment:
    Starts in February 2025</t>
      </text>
    </comment>
    <comment ref="O312" authorId="471" shapeId="0" xr:uid="{5782497F-036F-4735-B9A5-09B5EBB86B9E}">
      <text>
        <t>[Threaded comment]
Your version of Excel allows you to read this threaded comment; however, any edits to it will get removed if the file is opened in a newer version of Excel. Learn more: https://go.microsoft.com/fwlink/?linkid=870924
Comment:
    Annual booked April 3-4</t>
      </text>
    </comment>
    <comment ref="O313" authorId="472" shapeId="0" xr:uid="{34508D00-883A-41DC-9DA5-AAB026704DC6}">
      <text>
        <t>[Threaded comment]
Your version of Excel allows you to read this threaded comment; however, any edits to it will get removed if the file is opened in a newer version of Excel. Learn more: https://go.microsoft.com/fwlink/?linkid=870924
Comment:
    Annual booked April 25</t>
      </text>
    </comment>
    <comment ref="N314" authorId="473" shapeId="0" xr:uid="{FB1B5FC1-DD69-4564-A0AB-5FBCB2CDB9D0}">
      <text>
        <t>[Threaded comment]
Your version of Excel allows you to read this threaded comment; however, any edits to it will get removed if the file is opened in a newer version of Excel. Learn more: https://go.microsoft.com/fwlink/?linkid=870924
Comment:
    Annual booked March 13</t>
      </text>
    </comment>
    <comment ref="R315" authorId="474" shapeId="0" xr:uid="{9AA6E687-93CD-4C2B-8F68-0CE968CB47FA}">
      <text>
        <t>[Threaded comment]
Your version of Excel allows you to read this threaded comment; however, any edits to it will get removed if the file is opened in a newer version of Excel. Learn more: https://go.microsoft.com/fwlink/?linkid=870924
Comment:
    Annual booked July 16</t>
      </text>
    </comment>
    <comment ref="R316" authorId="475" shapeId="0" xr:uid="{A87D0F68-7222-4B5C-8F87-2ACF46BBBA3C}">
      <text>
        <t>[Threaded comment]
Your version of Excel allows you to read this threaded comment; however, any edits to it will get removed if the file is opened in a newer version of Excel. Learn more: https://go.microsoft.com/fwlink/?linkid=870924
Comment:
    Annual booked July 28</t>
      </text>
    </comment>
    <comment ref="S316" authorId="476" shapeId="0" xr:uid="{B0935F86-A936-41E6-B7C0-E89F84D1EC8C}">
      <text>
        <t>[Threaded comment]
Your version of Excel allows you to read this threaded comment; however, any edits to it will get removed if the file is opened in a newer version of Excel. Learn more: https://go.microsoft.com/fwlink/?linkid=870924
Comment:
    Annual booked July 28</t>
      </text>
    </comment>
    <comment ref="W317" authorId="477" shapeId="0" xr:uid="{61E59E86-0AFD-43E8-B0AB-904969A97109}">
      <text>
        <t>[Threaded comment]
Your version of Excel allows you to read this threaded comment; however, any edits to it will get removed if the file is opened in a newer version of Excel. Learn more: https://go.microsoft.com/fwlink/?linkid=870924
Comment:
    Annual booked Dec 12</t>
      </text>
    </comment>
    <comment ref="T318" authorId="478" shapeId="0" xr:uid="{502D3E8A-FB83-41AD-81C0-F1DEE95EF3D1}">
      <text>
        <t>[Threaded comment]
Your version of Excel allows you to read this threaded comment; however, any edits to it will get removed if the file is opened in a newer version of Excel. Learn more: https://go.microsoft.com/fwlink/?linkid=870924
Comment:
    Annual booked Sept 19
Reply:
    Rescheduled to Oct 10 as several techs were away sick</t>
      </text>
    </comment>
    <comment ref="U318" authorId="479" shapeId="0" xr:uid="{35A64E71-67ED-450E-AE61-A5022BFA2362}">
      <text>
        <t>[Threaded comment]
Your version of Excel allows you to read this threaded comment; however, any edits to it will get removed if the file is opened in a newer version of Excel. Learn more: https://go.microsoft.com/fwlink/?linkid=870924
Comment:
    Annual booked Oct 10</t>
      </text>
    </comment>
    <comment ref="L319" authorId="480" shapeId="0" xr:uid="{0F689680-0B68-4532-A6D1-857DF8C94605}">
      <text>
        <t>[Threaded comment]
Your version of Excel allows you to read this threaded comment; however, any edits to it will get removed if the file is opened in a newer version of Excel. Learn more: https://go.microsoft.com/fwlink/?linkid=870924
Comment:
    No access</t>
      </text>
    </comment>
    <comment ref="U322" authorId="481" shapeId="0" xr:uid="{A621BC8C-224E-470A-B092-4EF197D13C3B}">
      <text>
        <t>[Threaded comment]
Your version of Excel allows you to read this threaded comment; however, any edits to it will get removed if the file is opened in a newer version of Excel. Learn more: https://go.microsoft.com/fwlink/?linkid=870924
Comment:
    Annual booked Oct 6</t>
      </text>
    </comment>
    <comment ref="P324" authorId="482" shapeId="0" xr:uid="{18DCC5B6-5BC5-41BD-B1B8-688465FE73B4}">
      <text>
        <t>[Threaded comment]
Your version of Excel allows you to read this threaded comment; however, any edits to it will get removed if the file is opened in a newer version of Excel. Learn more: https://go.microsoft.com/fwlink/?linkid=870924
Comment:
    Annual booked May 16</t>
      </text>
    </comment>
    <comment ref="T325" authorId="483" shapeId="0" xr:uid="{1627407F-0151-42D6-B83A-D7CD1650CF24}">
      <text>
        <t>[Threaded comment]
Your version of Excel allows you to read this threaded comment; however, any edits to it will get removed if the file is opened in a newer version of Excel. Learn more: https://go.microsoft.com/fwlink/?linkid=870924
Comment:
    Annual booked Sept 16</t>
      </text>
    </comment>
    <comment ref="V326" authorId="484" shapeId="0" xr:uid="{11280996-3A51-49AD-80DC-5122E634CB42}">
      <text>
        <t>[Threaded comment]
Your version of Excel allows you to read this threaded comment; however, any edits to it will get removed if the file is opened in a newer version of Excel. Learn more: https://go.microsoft.com/fwlink/?linkid=870924
Comment:
    Annual booked Nov 5</t>
      </text>
    </comment>
    <comment ref="M327" authorId="485" shapeId="0" xr:uid="{37B1A105-9763-4928-9D01-71E64892693C}">
      <text>
        <t>[Threaded comment]
Your version of Excel allows you to read this threaded comment; however, any edits to it will get removed if the file is opened in a newer version of Excel. Learn more: https://go.microsoft.com/fwlink/?linkid=870924
Comment:
    Annual booked but not done</t>
      </text>
    </comment>
    <comment ref="O327" authorId="486" shapeId="0" xr:uid="{B860DFDA-63FD-43E0-B62F-2F1F28E52474}">
      <text>
        <t>[Threaded comment]
Your version of Excel allows you to read this threaded comment; however, any edits to it will get removed if the file is opened in a newer version of Excel. Learn more: https://go.microsoft.com/fwlink/?linkid=870924
Comment:
    Cancelled</t>
      </text>
    </comment>
    <comment ref="P327" authorId="487" shapeId="0" xr:uid="{E4C91613-3325-4E50-9817-E2207D54E536}">
      <text>
        <t>[Threaded comment]
Your version of Excel allows you to read this threaded comment; however, any edits to it will get removed if the file is opened in a newer version of Excel. Learn more: https://go.microsoft.com/fwlink/?linkid=870924
Comment:
    Cancelled</t>
      </text>
    </comment>
    <comment ref="O328" authorId="488" shapeId="0" xr:uid="{BAEA5491-48AD-4DCD-AE9A-9DCBD921EDE7}">
      <text>
        <t>[Threaded comment]
Your version of Excel allows you to read this threaded comment; however, any edits to it will get removed if the file is opened in a newer version of Excel. Learn more: https://go.microsoft.com/fwlink/?linkid=870924
Comment:
    No Access</t>
      </text>
    </comment>
    <comment ref="P328" authorId="489" shapeId="0" xr:uid="{9E74C1CB-18E6-416A-B498-025FD92FF5EB}">
      <text>
        <t>[Threaded comment]
Your version of Excel allows you to read this threaded comment; however, any edits to it will get removed if the file is opened in a newer version of Excel. Learn more: https://go.microsoft.com/fwlink/?linkid=870924
Comment:
    Annual booked May 16</t>
      </text>
    </comment>
    <comment ref="O329" authorId="490" shapeId="0" xr:uid="{9E94CF70-BE86-4D92-9B14-92DB762CC3FE}">
      <text>
        <t>[Threaded comment]
Your version of Excel allows you to read this threaded comment; however, any edits to it will get removed if the file is opened in a newer version of Excel. Learn more: https://go.microsoft.com/fwlink/?linkid=870924
Comment:
    Annual booked April 10</t>
      </text>
    </comment>
    <comment ref="U330" authorId="491" shapeId="0" xr:uid="{43D19162-E3C1-4B47-9065-3F2FBCB555AD}">
      <text>
        <t>[Threaded comment]
Your version of Excel allows you to read this threaded comment; however, any edits to it will get removed if the file is opened in a newer version of Excel. Learn more: https://go.microsoft.com/fwlink/?linkid=870924
Comment:
    Annual booked Oct 2 &amp; 3</t>
      </text>
    </comment>
    <comment ref="O331" authorId="492" shapeId="0" xr:uid="{105A6A25-001C-425E-BB79-7E432DE7145B}">
      <text>
        <t>[Threaded comment]
Your version of Excel allows you to read this threaded comment; however, any edits to it will get removed if the file is opened in a newer version of Excel. Learn more: https://go.microsoft.com/fwlink/?linkid=870924
Comment:
    Annual booked April 3</t>
      </text>
    </comment>
    <comment ref="M332" authorId="493" shapeId="0" xr:uid="{AB83F627-205E-49C1-BC4E-AF25FDB2A420}">
      <text>
        <t>[Threaded comment]
Your version of Excel allows you to read this threaded comment; however, any edits to it will get removed if the file is opened in a newer version of Excel. Learn more: https://go.microsoft.com/fwlink/?linkid=870924
Comment:
    Annual booked February 25</t>
      </text>
    </comment>
    <comment ref="U333" authorId="494" shapeId="0" xr:uid="{2396F4CF-35CD-45EA-BCA3-3B2B04BCED56}">
      <text>
        <t>[Threaded comment]
Your version of Excel allows you to read this threaded comment; however, any edits to it will get removed if the file is opened in a newer version of Excel. Learn more: https://go.microsoft.com/fwlink/?linkid=870924
Comment:
    Annual booked October 27-28</t>
      </text>
    </comment>
    <comment ref="P334" authorId="495" shapeId="0" xr:uid="{AF9F019F-4F61-42BB-A51D-129AC890185E}">
      <text>
        <t>[Threaded comment]
Your version of Excel allows you to read this threaded comment; however, any edits to it will get removed if the file is opened in a newer version of Excel. Learn more: https://go.microsoft.com/fwlink/?linkid=870924
Comment:
    Annual booked May 26</t>
      </text>
    </comment>
    <comment ref="V334" authorId="496" shapeId="0" xr:uid="{2C223838-B0EF-45F8-A18A-989CE89ED7A0}">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N335" authorId="497" shapeId="0" xr:uid="{06A63D5C-CE36-4847-B56A-D92A393798CE}">
      <text>
        <t>[Threaded comment]
Your version of Excel allows you to read this threaded comment; however, any edits to it will get removed if the file is opened in a newer version of Excel. Learn more: https://go.microsoft.com/fwlink/?linkid=870924
Comment:
    Inspection Repair during the MBT day. Skipped.</t>
      </text>
    </comment>
    <comment ref="W335" authorId="498" shapeId="0" xr:uid="{ED8F003C-687E-41C6-8BAE-ACA3E67CEAAF}">
      <text>
        <t>[Threaded comment]
Your version of Excel allows you to read this threaded comment; however, any edits to it will get removed if the file is opened in a newer version of Excel. Learn more: https://go.microsoft.com/fwlink/?linkid=870924
Comment:
    Annual booked Dec 4</t>
      </text>
    </comment>
    <comment ref="L336" authorId="499" shapeId="0" xr:uid="{2BC0D6E0-65AC-4C46-884B-464391FE6A34}">
      <text>
        <t>[Threaded comment]
Your version of Excel allows you to read this threaded comment; however, any edits to it will get removed if the file is opened in a newer version of Excel. Learn more: https://go.microsoft.com/fwlink/?linkid=870924
Comment:
    Annual and MBT done in January</t>
      </text>
    </comment>
    <comment ref="M336" authorId="500" shapeId="0" xr:uid="{80F21299-B179-4D33-B33C-39A4AF14B567}">
      <text>
        <t>[Threaded comment]
Your version of Excel allows you to read this threaded comment; however, any edits to it will get removed if the file is opened in a newer version of Excel. Learn more: https://go.microsoft.com/fwlink/?linkid=870924
Comment:
    Annual booked January 13</t>
      </text>
    </comment>
    <comment ref="W336" authorId="501" shapeId="0" xr:uid="{C0376DFB-DA6D-42DA-9D46-568B5A996F0C}">
      <text>
        <t>[Threaded comment]
Your version of Excel allows you to read this threaded comment; however, any edits to it will get removed if the file is opened in a newer version of Excel. Learn more: https://go.microsoft.com/fwlink/?linkid=870924
Comment:
    Cancel recurring invoice after December</t>
      </text>
    </comment>
    <comment ref="T337" authorId="502" shapeId="0" xr:uid="{8C0CCA89-0739-433E-9DE7-A9ABB4AA3040}">
      <text>
        <t>[Threaded comment]
Your version of Excel allows you to read this threaded comment; however, any edits to it will get removed if the file is opened in a newer version of Excel. Learn more: https://go.microsoft.com/fwlink/?linkid=870924
Comment:
    Annual booked Sept 23 &amp; 24</t>
      </text>
    </comment>
    <comment ref="L338" authorId="503" shapeId="0" xr:uid="{3C4154D5-1CA0-48C6-B65A-40B14398B271}">
      <text>
        <t>[Threaded comment]
Your version of Excel allows you to read this threaded comment; however, any edits to it will get removed if the file is opened in a newer version of Excel. Learn more: https://go.microsoft.com/fwlink/?linkid=870924
Comment:
    Basement under construction</t>
      </text>
    </comment>
    <comment ref="M338" authorId="504" shapeId="0" xr:uid="{3BFFDF4C-272D-4498-9955-1467F165A3EF}">
      <text>
        <t>[Threaded comment]
Your version of Excel allows you to read this threaded comment; however, any edits to it will get removed if the file is opened in a newer version of Excel. Learn more: https://go.microsoft.com/fwlink/?linkid=870924
Comment:
    Basement under construction</t>
      </text>
    </comment>
    <comment ref="O338" authorId="505" shapeId="0" xr:uid="{ADB98EC3-AE03-49DE-B964-6000CC548869}">
      <text>
        <t>[Threaded comment]
Your version of Excel allows you to read this threaded comment; however, any edits to it will get removed if the file is opened in a newer version of Excel. Learn more: https://go.microsoft.com/fwlink/?linkid=870924
Comment:
    Asbestos</t>
      </text>
    </comment>
    <comment ref="P338" authorId="506" shapeId="0" xr:uid="{69CA9687-E4A0-43BB-8C70-A3DF4B0A6AE9}">
      <text>
        <t>[Threaded comment]
Your version of Excel allows you to read this threaded comment; however, any edits to it will get removed if the file is opened in a newer version of Excel. Learn more: https://go.microsoft.com/fwlink/?linkid=870924
Comment:
    Annual booked May 23 - asbestos clear per  PM</t>
      </text>
    </comment>
    <comment ref="Q338" authorId="507" shapeId="0" xr:uid="{A7F3225C-71EE-42B4-BFBF-C6939196D3CB}">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338" authorId="508" shapeId="0" xr:uid="{74420F60-DF67-4084-8725-1C4723E6E64B}">
      <text>
        <t>[Threaded comment]
Your version of Excel allows you to read this threaded comment; however, any edits to it will get removed if the file is opened in a newer version of Excel. Learn more: https://go.microsoft.com/fwlink/?linkid=870924
Comment:
    Asbestos</t>
      </text>
    </comment>
    <comment ref="S338" authorId="509" shapeId="0" xr:uid="{EF60A941-FB07-4683-899E-26B0D32629C2}">
      <text>
        <t>[Threaded comment]
Your version of Excel allows you to read this threaded comment; however, any edits to it will get removed if the file is opened in a newer version of Excel. Learn more: https://go.microsoft.com/fwlink/?linkid=870924
Comment:
    Asbestos</t>
      </text>
    </comment>
    <comment ref="U338" authorId="510" shapeId="0" xr:uid="{678D49A8-411F-4275-8BDC-AB6ABFCD1324}">
      <text>
        <t>[Threaded comment]
Your version of Excel allows you to read this threaded comment; however, any edits to it will get removed if the file is opened in a newer version of Excel. Learn more: https://go.microsoft.com/fwlink/?linkid=870924
Comment:
    Done in R17</t>
      </text>
    </comment>
    <comment ref="B339" authorId="230" shapeId="0" xr:uid="{12147D75-301A-4215-86E0-59F7CB56BD7E}">
      <text>
        <r>
          <rPr>
            <b/>
            <sz val="9"/>
            <color indexed="81"/>
            <rFont val="Tahoma"/>
            <family val="2"/>
          </rPr>
          <t>Samantha D'Amour:</t>
        </r>
        <r>
          <rPr>
            <sz val="9"/>
            <color indexed="81"/>
            <rFont val="Tahoma"/>
            <family val="2"/>
          </rPr>
          <t xml:space="preserve">
was Brown Bros.</t>
        </r>
      </text>
    </comment>
    <comment ref="P339" authorId="511" shapeId="0" xr:uid="{DFB7073B-53B9-46B4-8930-809D4763A025}">
      <text>
        <t>[Threaded comment]
Your version of Excel allows you to read this threaded comment; however, any edits to it will get removed if the file is opened in a newer version of Excel. Learn more: https://go.microsoft.com/fwlink/?linkid=870924
Comment:
    Annual booked May 2</t>
      </text>
    </comment>
    <comment ref="V340" authorId="512" shapeId="0" xr:uid="{6EA8F278-0A00-42F4-B36D-ADA4CAA1FC2E}">
      <text>
        <t>[Threaded comment]
Your version of Excel allows you to read this threaded comment; however, any edits to it will get removed if the file is opened in a newer version of Excel. Learn more: https://go.microsoft.com/fwlink/?linkid=870924
Comment:
    Done by Projects</t>
      </text>
    </comment>
    <comment ref="S341" authorId="513" shapeId="0" xr:uid="{E7DB1A4C-A8B5-4EC6-A2CC-15730B75A589}">
      <text>
        <t>[Threaded comment]
Your version of Excel allows you to read this threaded comment; however, any edits to it will get removed if the file is opened in a newer version of Excel. Learn more: https://go.microsoft.com/fwlink/?linkid=870924
Comment:
    Annual booked Aug 29</t>
      </text>
    </comment>
    <comment ref="R342" authorId="514" shapeId="0" xr:uid="{6302B9D8-821B-43D9-A0F0-EEADA637133E}">
      <text>
        <t>[Threaded comment]
Your version of Excel allows you to read this threaded comment; however, any edits to it will get removed if the file is opened in a newer version of Excel. Learn more: https://go.microsoft.com/fwlink/?linkid=870924
Comment:
    Annual booked July 16-18</t>
      </text>
    </comment>
    <comment ref="R344" authorId="515" shapeId="0" xr:uid="{83F12AB4-9588-4EB0-84D5-DBA264E90D1C}">
      <text>
        <t>[Threaded comment]
Your version of Excel allows you to read this threaded comment; however, any edits to it will get removed if the file is opened in a newer version of Excel. Learn more: https://go.microsoft.com/fwlink/?linkid=870924
Comment:
    Annual booked July 14-15</t>
      </text>
    </comment>
    <comment ref="L345" authorId="516" shapeId="0" xr:uid="{A4A20CF8-36B5-4E00-BACF-D00235F5B47D}">
      <text>
        <t>[Threaded comment]
Your version of Excel allows you to read this threaded comment; however, any edits to it will get removed if the file is opened in a newer version of Excel. Learn more: https://go.microsoft.com/fwlink/?linkid=870924
Comment:
    Not enough time to finish all the route</t>
      </text>
    </comment>
    <comment ref="O345" authorId="517" shapeId="0" xr:uid="{CEBB13C8-D9CD-4AC2-9DDF-A5EEC9B1F722}">
      <text>
        <t xml:space="preserve">[Threaded comment]
Your version of Excel allows you to read this threaded comment; however, any edits to it will get removed if the file is opened in a newer version of Excel. Learn more: https://go.microsoft.com/fwlink/?linkid=870924
Comment:
    Skipped. Verification from flood being done. </t>
      </text>
    </comment>
    <comment ref="T345" authorId="518" shapeId="0" xr:uid="{FBFFCE74-8F00-4892-8A77-5FDCBB54995D}">
      <text>
        <t>[Threaded comment]
Your version of Excel allows you to read this threaded comment; however, any edits to it will get removed if the file is opened in a newer version of Excel. Learn more: https://go.microsoft.com/fwlink/?linkid=870924
Comment:
    Annual booked Sept 3-4</t>
      </text>
    </comment>
    <comment ref="T346" authorId="519" shapeId="0" xr:uid="{1A3B585F-B09F-4771-94F5-A14BB26D2309}">
      <text>
        <t>[Threaded comment]
Your version of Excel allows you to read this threaded comment; however, any edits to it will get removed if the file is opened in a newer version of Excel. Learn more: https://go.microsoft.com/fwlink/?linkid=870924
Comment:
    Annual booked Sept 25-26</t>
      </text>
    </comment>
    <comment ref="U346" authorId="520" shapeId="0" xr:uid="{55EC1C73-84B9-43BE-B7D4-AC9B0AE62D5A}">
      <text>
        <t>[Threaded comment]
Your version of Excel allows you to read this threaded comment; however, any edits to it will get removed if the file is opened in a newer version of Excel. Learn more: https://go.microsoft.com/fwlink/?linkid=870924
Comment:
    Skipped due service call</t>
      </text>
    </comment>
    <comment ref="R347" authorId="521" shapeId="0" xr:uid="{F6B33DB8-B7C6-497E-BFF1-AA62BADF0BCD}">
      <text>
        <t xml:space="preserve">[Threaded comment]
Your version of Excel allows you to read this threaded comment; however, any edits to it will get removed if the file is opened in a newer version of Excel. Learn more: https://go.microsoft.com/fwlink/?linkid=870924
Comment:
    This location has 4 PacPros. Will likely need to requote for monthlies. ET &amp; LW will test all 4 panels this month.  </t>
      </text>
    </comment>
    <comment ref="S349" authorId="522" shapeId="0" xr:uid="{40E2884F-D8F7-4F74-8E2F-3C5BBC2FFD64}">
      <text>
        <t>[Threaded comment]
Your version of Excel allows you to read this threaded comment; however, any edits to it will get removed if the file is opened in a newer version of Excel. Learn more: https://go.microsoft.com/fwlink/?linkid=870924
Comment:
    Annual booked Aug 22</t>
      </text>
    </comment>
    <comment ref="V349" authorId="523" shapeId="0" xr:uid="{10B07D92-D727-47A2-818D-1466579F5390}">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S350" authorId="524" shapeId="0" xr:uid="{E45D1F59-8AE7-43A1-B295-C64DD6962EB6}">
      <text>
        <t>[Threaded comment]
Your version of Excel allows you to read this threaded comment; however, any edits to it will get removed if the file is opened in a newer version of Excel. Learn more: https://go.microsoft.com/fwlink/?linkid=870924
Comment:
    Annual booked Aug 21</t>
      </text>
    </comment>
    <comment ref="V350" authorId="525" shapeId="0" xr:uid="{6C44D5CF-B50F-44D9-BAC4-A6246A629754}">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S351" authorId="526" shapeId="0" xr:uid="{8ECB2BA4-8CEE-45E6-97B7-5BB7CE4B356A}">
      <text>
        <t>[Threaded comment]
Your version of Excel allows you to read this threaded comment; however, any edits to it will get removed if the file is opened in a newer version of Excel. Learn more: https://go.microsoft.com/fwlink/?linkid=870924
Comment:
    Annual booked Aug 5</t>
      </text>
    </comment>
    <comment ref="U351" authorId="527" shapeId="0" xr:uid="{F49C0330-10C9-4D6E-9D97-5A67682BB224}">
      <text>
        <t xml:space="preserve">[Threaded comment]
Your version of Excel allows you to read this threaded comment; however, any edits to it will get removed if the file is opened in a newer version of Excel. Learn more: https://go.microsoft.com/fwlink/?linkid=870924
Comment:
    The site was closed without any prior notice. </t>
      </text>
    </comment>
    <comment ref="V351" authorId="528" shapeId="0" xr:uid="{AD57F065-0114-4828-AE6C-6CAB599C24CC}">
      <text>
        <t xml:space="preserve">[Threaded comment]
Your version of Excel allows you to read this threaded comment; however, any edits to it will get removed if the file is opened in a newer version of Excel. Learn more: https://go.microsoft.com/fwlink/?linkid=870924
Comment:
    The site was closed without any prior notice. </t>
      </text>
    </comment>
    <comment ref="N353" authorId="529" shapeId="0" xr:uid="{5F505046-A4F3-4C6E-838D-B3CCFAF655B6}">
      <text>
        <t>[Threaded comment]
Your version of Excel allows you to read this threaded comment; however, any edits to it will get removed if the file is opened in a newer version of Excel. Learn more: https://go.microsoft.com/fwlink/?linkid=870924
Comment:
    Annual booked March 4-5</t>
      </text>
    </comment>
    <comment ref="V353" authorId="530" shapeId="0" xr:uid="{0335B0DE-E8EA-453B-9AF9-6DE33AD4063D}">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M355" authorId="531" shapeId="0" xr:uid="{36651BAB-C10A-414D-A0D9-C5FFA856BD2E}">
      <text>
        <t>[Threaded comment]
Your version of Excel allows you to read this threaded comment; however, any edits to it will get removed if the file is opened in a newer version of Excel. Learn more: https://go.microsoft.com/fwlink/?linkid=870924
Comment:
    Annual booked Feb 27</t>
      </text>
    </comment>
    <comment ref="P356" authorId="532" shapeId="0" xr:uid="{3BB2801E-FC04-4734-9891-5C1A05ED6A48}">
      <text>
        <t>[Threaded comment]
Your version of Excel allows you to read this threaded comment; however, any edits to it will get removed if the file is opened in a newer version of Excel. Learn more: https://go.microsoft.com/fwlink/?linkid=870924
Comment:
    Annual booked May 29</t>
      </text>
    </comment>
    <comment ref="O358" authorId="533" shapeId="0" xr:uid="{776AC5E2-5696-4E48-A668-04B26FB90106}">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U358" authorId="534" shapeId="0" xr:uid="{2F65FE46-D340-434A-A603-99284E6A5E49}">
      <text>
        <t>[Threaded comment]
Your version of Excel allows you to read this threaded comment; however, any edits to it will get removed if the file is opened in a newer version of Excel. Learn more: https://go.microsoft.com/fwlink/?linkid=870924
Comment:
    Annual booked Oct 15</t>
      </text>
    </comment>
    <comment ref="T359" authorId="535" shapeId="0" xr:uid="{B2E5FCA1-6CDC-4AB7-90ED-7798D4E8D168}">
      <text>
        <t>[Threaded comment]
Your version of Excel allows you to read this threaded comment; however, any edits to it will get removed if the file is opened in a newer version of Excel. Learn more: https://go.microsoft.com/fwlink/?linkid=870924
Comment:
    Annual booked Sept 24</t>
      </text>
    </comment>
    <comment ref="T360" authorId="536" shapeId="0" xr:uid="{374460FB-CE0D-4672-9A4B-0B29EBF81F57}">
      <text>
        <t>[Threaded comment]
Your version of Excel allows you to read this threaded comment; however, any edits to it will get removed if the file is opened in a newer version of Excel. Learn more: https://go.microsoft.com/fwlink/?linkid=870924
Comment:
    Annual booked Sept 12</t>
      </text>
    </comment>
    <comment ref="V360" authorId="537" shapeId="0" xr:uid="{C7849BAB-206F-4AB4-8B2D-20B17997BFD7}">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U361" authorId="538" shapeId="0" xr:uid="{2F5A7224-C17D-42C9-8785-A3C440A6B885}">
      <text>
        <t>[Threaded comment]
Your version of Excel allows you to read this threaded comment; however, any edits to it will get removed if the file is opened in a newer version of Excel. Learn more: https://go.microsoft.com/fwlink/?linkid=870924
Comment:
    Annunciator dead. Monitoring Issues</t>
      </text>
    </comment>
    <comment ref="T362" authorId="539" shapeId="0" xr:uid="{2C353ADF-EC5E-4B55-B43C-A408581D4EEB}">
      <text>
        <t>[Threaded comment]
Your version of Excel allows you to read this threaded comment; however, any edits to it will get removed if the file is opened in a newer version of Excel. Learn more: https://go.microsoft.com/fwlink/?linkid=870924
Comment:
    Annual booked September 12</t>
      </text>
    </comment>
    <comment ref="V362" authorId="540" shapeId="0" xr:uid="{0B25E5BB-C54B-414C-BF8A-F065E3D830F3}">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P363" authorId="541" shapeId="0" xr:uid="{DAB059E1-D62E-466B-AE3C-8FC555BEDDAB}">
      <text>
        <t>[Threaded comment]
Your version of Excel allows you to read this threaded comment; however, any edits to it will get removed if the file is opened in a newer version of Excel. Learn more: https://go.microsoft.com/fwlink/?linkid=870924
Comment:
    Annual booked May 27-28</t>
      </text>
    </comment>
    <comment ref="V363" authorId="542" shapeId="0" xr:uid="{A6469213-6C5C-4BC9-8CFF-C092A093F0F3}">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N364" authorId="543" shapeId="0" xr:uid="{2972042F-BFA6-4DE3-A14C-ABB1DD095477}">
      <text>
        <t>[Threaded comment]
Your version of Excel allows you to read this threaded comment; however, any edits to it will get removed if the file is opened in a newer version of Excel. Learn more: https://go.microsoft.com/fwlink/?linkid=870924
Comment:
    Annual booked March 10 &amp; 11</t>
      </text>
    </comment>
    <comment ref="Q365" authorId="544" shapeId="0" xr:uid="{92E440ED-3A52-4C99-A004-38C3F3B29909}">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365" authorId="545" shapeId="0" xr:uid="{286FF4EC-448C-4D8B-912B-767F04ECE048}">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365" authorId="546" shapeId="0" xr:uid="{1236D4A5-C221-46F5-874F-AF6089792C1A}">
      <text>
        <t>[Threaded comment]
Your version of Excel allows you to read this threaded comment; however, any edits to it will get removed if the file is opened in a newer version of Excel. Learn more: https://go.microsoft.com/fwlink/?linkid=870924
Comment:
    Annual booked Sept 22</t>
      </text>
    </comment>
    <comment ref="P366" authorId="547" shapeId="0" xr:uid="{30529F54-93E2-4C3E-9EE7-76847BA4EEA1}">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Q366" authorId="548" shapeId="0" xr:uid="{80F9CAA8-4941-4520-B0EE-90E81FE4D7FB}">
      <text>
        <t>[Threaded comment]
Your version of Excel allows you to read this threaded comment; however, any edits to it will get removed if the file is opened in a newer version of Excel. Learn more: https://go.microsoft.com/fwlink/?linkid=870924
Comment:
    Annual booked June 30</t>
      </text>
    </comment>
    <comment ref="N367" authorId="549" shapeId="0" xr:uid="{17ACF40F-EAC9-4BF6-A51C-B72A44C3BD92}">
      <text>
        <t>[Threaded comment]
Your version of Excel allows you to read this threaded comment; however, any edits to it will get removed if the file is opened in a newer version of Excel. Learn more: https://go.microsoft.com/fwlink/?linkid=870924
Comment:
    Annual booked March 7</t>
      </text>
    </comment>
    <comment ref="R368" authorId="550" shapeId="0" xr:uid="{F12559CB-E1B5-4839-930D-BF3F05104723}">
      <text>
        <t>[Threaded comment]
Your version of Excel allows you to read this threaded comment; however, any edits to it will get removed if the file is opened in a newer version of Excel. Learn more: https://go.microsoft.com/fwlink/?linkid=870924
Comment:
    Annual booked July 29</t>
      </text>
    </comment>
    <comment ref="M369" authorId="551" shapeId="0" xr:uid="{BA703BBF-3047-437E-926C-3AA0FD0E6DC6}">
      <text>
        <t>[Threaded comment]
Your version of Excel allows you to read this threaded comment; however, any edits to it will get removed if the file is opened in a newer version of Excel. Learn more: https://go.microsoft.com/fwlink/?linkid=870924
Comment:
    No access. Inspection repair in February</t>
      </text>
    </comment>
    <comment ref="P369" authorId="552" shapeId="0" xr:uid="{45B7924C-5ACA-4726-B089-675F68818FF6}">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Q369" authorId="553" shapeId="0" xr:uid="{EF9061BA-3CBA-49EC-9E19-CEB9F271986B}">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369" authorId="554" shapeId="0" xr:uid="{26D263EC-AE9B-4BAC-9846-DD3D5FEBBFB2}">
      <text>
        <t>[Threaded comment]
Your version of Excel allows you to read this threaded comment; however, any edits to it will get removed if the file is opened in a newer version of Excel. Learn more: https://go.microsoft.com/fwlink/?linkid=870924
Comment:
    Annual booked Sept 10</t>
      </text>
    </comment>
    <comment ref="O370" authorId="555" shapeId="0" xr:uid="{7FE37860-5F57-4AD9-8A25-884A838CC3CA}">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S370" authorId="556" shapeId="0" xr:uid="{D681DC7D-FD24-440D-8A05-0A8E79B6AAD4}">
      <text>
        <t>[Threaded comment]
Your version of Excel allows you to read this threaded comment; however, any edits to it will get removed if the file is opened in a newer version of Excel. Learn more: https://go.microsoft.com/fwlink/?linkid=870924
Comment:
    Annual booked Aug 27-28</t>
      </text>
    </comment>
    <comment ref="W371" authorId="557" shapeId="0" xr:uid="{1BCB6BA0-82C9-4FCB-931A-DE96DA086D52}">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V372" authorId="558" shapeId="0" xr:uid="{A5C7A167-F180-48FC-BC05-FDE2850E65EA}">
      <text>
        <t>[Threaded comment]
Your version of Excel allows you to read this threaded comment; however, any edits to it will get removed if the file is opened in a newer version of Excel. Learn more: https://go.microsoft.com/fwlink/?linkid=870924
Comment:
    Annual booked Nov 24</t>
      </text>
    </comment>
    <comment ref="V373" authorId="559" shapeId="0" xr:uid="{1DD75463-ED09-4EDF-9B6C-F6E5C709BE43}">
      <text>
        <t>[Threaded comment]
Your version of Excel allows you to read this threaded comment; however, any edits to it will get removed if the file is opened in a newer version of Excel. Learn more: https://go.microsoft.com/fwlink/?linkid=870924
Comment:
    Annual booked Nov 24</t>
      </text>
    </comment>
    <comment ref="S374" authorId="560" shapeId="0" xr:uid="{55DF21BB-5430-4C06-963E-29C770E39369}">
      <text>
        <t>[Threaded comment]
Your version of Excel allows you to read this threaded comment; however, any edits to it will get removed if the file is opened in a newer version of Excel. Learn more: https://go.microsoft.com/fwlink/?linkid=870924
Comment:
    Annual booked Aug 6</t>
      </text>
    </comment>
    <comment ref="T374" authorId="561" shapeId="0" xr:uid="{7DB71AE9-C143-41D6-86AE-77D28EF96E96}">
      <text>
        <t>[Threaded comment]
Your version of Excel allows you to read this threaded comment; however, any edits to it will get removed if the file is opened in a newer version of Excel. Learn more: https://go.microsoft.com/fwlink/?linkid=870924
Comment:
    Panel being replaced. Skipped.</t>
      </text>
    </comment>
    <comment ref="S375" authorId="562" shapeId="0" xr:uid="{722261C9-AF96-4E97-B90A-A12EBF92008A}">
      <text>
        <t>[Threaded comment]
Your version of Excel allows you to read this threaded comment; however, any edits to it will get removed if the file is opened in a newer version of Excel. Learn more: https://go.microsoft.com/fwlink/?linkid=870924
Comment:
    Annual booked Aug 6</t>
      </text>
    </comment>
    <comment ref="P376" authorId="563" shapeId="0" xr:uid="{044DF588-CFA2-42DA-A3B9-BF4290F39409}">
      <text>
        <t>[Threaded comment]
Your version of Excel allows you to read this threaded comment; however, any edits to it will get removed if the file is opened in a newer version of Excel. Learn more: https://go.microsoft.com/fwlink/?linkid=870924
Comment:
    Annual booked May 29-30</t>
      </text>
    </comment>
    <comment ref="R377" authorId="564" shapeId="0" xr:uid="{8AC97679-B679-459D-842F-5EC9EE3C94A3}">
      <text>
        <t>[Threaded comment]
Your version of Excel allows you to read this threaded comment; however, any edits to it will get removed if the file is opened in a newer version of Excel. Learn more: https://go.microsoft.com/fwlink/?linkid=870924
Comment:
    Annual booked July 11</t>
      </text>
    </comment>
    <comment ref="W378" authorId="565" shapeId="0" xr:uid="{978EDACD-2DB1-4AE1-9FB4-F813AF1DF941}">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U379" authorId="566" shapeId="0" xr:uid="{36996E21-3AA6-4AC0-96CD-51DE9564CC3E}">
      <text>
        <t>[Threaded comment]
Your version of Excel allows you to read this threaded comment; however, any edits to it will get removed if the file is opened in a newer version of Excel. Learn more: https://go.microsoft.com/fwlink/?linkid=870924
Comment:
    Annual booked Oct 22</t>
      </text>
    </comment>
    <comment ref="L380" authorId="567" shapeId="0" xr:uid="{E38E0223-CA3F-4200-9FB5-DCD44F1D6431}">
      <text>
        <t>[Threaded comment]
Your version of Excel allows you to read this threaded comment; however, any edits to it will get removed if the file is opened in a newer version of Excel. Learn more: https://go.microsoft.com/fwlink/?linkid=870924
Comment:
    Not enough time to finish all the route</t>
      </text>
    </comment>
    <comment ref="S381" authorId="568" shapeId="0" xr:uid="{98C0D466-C8A9-4239-8DD7-24963078A35C}">
      <text>
        <t>[Threaded comment]
Your version of Excel allows you to read this threaded comment; however, any edits to it will get removed if the file is opened in a newer version of Excel. Learn more: https://go.microsoft.com/fwlink/?linkid=870924
Comment:
    Annual  booked Aug 27-28</t>
      </text>
    </comment>
    <comment ref="W381" authorId="569" shapeId="0" xr:uid="{9EA5C8B9-6B4F-448D-8D48-46BDD6F4F8BC}">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S382" authorId="570" shapeId="0" xr:uid="{A06637A4-7989-4EB9-BC01-0B19079F0B32}">
      <text>
        <t>[Threaded comment]
Your version of Excel allows you to read this threaded comment; however, any edits to it will get removed if the file is opened in a newer version of Excel. Learn more: https://go.microsoft.com/fwlink/?linkid=870924
Comment:
    Annual  booked Aug 27-28</t>
      </text>
    </comment>
    <comment ref="W382" authorId="571" shapeId="0" xr:uid="{D616587F-4370-4E1E-BEC9-D3C5F9EB9935}">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S383" authorId="572" shapeId="0" xr:uid="{9F4F336E-9D1C-4A5F-8383-FEDBAE512F0B}">
      <text>
        <t>[Threaded comment]
Your version of Excel allows you to read this threaded comment; however, any edits to it will get removed if the file is opened in a newer version of Excel. Learn more: https://go.microsoft.com/fwlink/?linkid=870924
Comment:
    Annual  booked Aug 27-28</t>
      </text>
    </comment>
    <comment ref="W383" authorId="573" shapeId="0" xr:uid="{2F25C852-1FAC-48A0-8863-C25B0302BF3E}">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S384" authorId="574" shapeId="0" xr:uid="{82C5BFF3-AB25-4FC6-90DE-70144E759531}">
      <text>
        <t>[Threaded comment]
Your version of Excel allows you to read this threaded comment; however, any edits to it will get removed if the file is opened in a newer version of Excel. Learn more: https://go.microsoft.com/fwlink/?linkid=870924
Comment:
    Annual  booked Aug 27-28</t>
      </text>
    </comment>
    <comment ref="W384" authorId="575" shapeId="0" xr:uid="{13212921-F12A-4484-B628-9D94CF0E0BD9}">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T385" authorId="576" shapeId="0" xr:uid="{85A15B8B-A2BF-462E-B668-A49D23F40235}">
      <text>
        <t>[Threaded comment]
Your version of Excel allows you to read this threaded comment; however, any edits to it will get removed if the file is opened in a newer version of Excel. Learn more: https://go.microsoft.com/fwlink/?linkid=870924
Comment:
    Annual booked Sept 3</t>
      </text>
    </comment>
    <comment ref="W387" authorId="577" shapeId="0" xr:uid="{A0CA83A0-AE15-4136-97EC-196E718C2EFD}">
      <text>
        <t>[Threaded comment]
Your version of Excel allows you to read this threaded comment; however, any edits to it will get removed if the file is opened in a newer version of Excel. Learn more: https://go.microsoft.com/fwlink/?linkid=870924
Comment:
    Annual booked Dec 18</t>
      </text>
    </comment>
    <comment ref="W389" authorId="578" shapeId="0" xr:uid="{A77826F1-9B8D-4019-81EA-37E1EC2B3C8D}">
      <text>
        <t>[Threaded comment]
Your version of Excel allows you to read this threaded comment; however, any edits to it will get removed if the file is opened in a newer version of Excel. Learn more: https://go.microsoft.com/fwlink/?linkid=870924
Comment:
    Annual booked Dec 18</t>
      </text>
    </comment>
    <comment ref="T391" authorId="579" shapeId="0" xr:uid="{5EE7137B-7B51-4148-AD45-4DD6C3462A73}">
      <text>
        <t>[Threaded comment]
Your version of Excel allows you to read this threaded comment; however, any edits to it will get removed if the file is opened in a newer version of Excel. Learn more: https://go.microsoft.com/fwlink/?linkid=870924
Comment:
    Skipped due technician appointment</t>
      </text>
    </comment>
    <comment ref="R392" authorId="580" shapeId="0" xr:uid="{F81F83A1-52D5-4825-9CFE-D148B59A48CB}">
      <text>
        <t>[Threaded comment]
Your version of Excel allows you to read this threaded comment; however, any edits to it will get removed if the file is opened in a newer version of Excel. Learn more: https://go.microsoft.com/fwlink/?linkid=870924
Comment:
    No Access</t>
      </text>
    </comment>
    <comment ref="R394" authorId="581" shapeId="0" xr:uid="{F818CD35-2991-4EF9-8A43-731485828F35}">
      <text>
        <t>[Threaded comment]
Your version of Excel allows you to read this threaded comment; however, any edits to it will get removed if the file is opened in a newer version of Excel. Learn more: https://go.microsoft.com/fwlink/?linkid=870924
Comment:
    Annual booked July 30</t>
      </text>
    </comment>
    <comment ref="S394" authorId="582" shapeId="0" xr:uid="{D3EDA03C-BD5F-4BCD-92AF-937842020929}">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P395" authorId="583" shapeId="0" xr:uid="{11B1D387-9DBD-4F48-AB6F-90DEACF76B2E}">
      <text>
        <t>[Threaded comment]
Your version of Excel allows you to read this threaded comment; however, any edits to it will get removed if the file is opened in a newer version of Excel. Learn more: https://go.microsoft.com/fwlink/?linkid=870924
Comment:
    Annual booked May 26</t>
      </text>
    </comment>
    <comment ref="S395" authorId="584" shapeId="0" xr:uid="{262F9695-7963-4599-A8B0-7199074E08BC}">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W396" authorId="585" shapeId="0" xr:uid="{54F8953F-489F-4F66-87A5-F24B08FB92E0}">
      <text>
        <t>[Threaded comment]
Your version of Excel allows you to read this threaded comment; however, any edits to it will get removed if the file is opened in a newer version of Excel. Learn more: https://go.microsoft.com/fwlink/?linkid=870924
Comment:
    Annual booked Dec 11</t>
      </text>
    </comment>
    <comment ref="U397" authorId="586" shapeId="0" xr:uid="{0726DB0E-532C-427A-96B7-35F160B499D7}">
      <text>
        <t>[Threaded comment]
Your version of Excel allows you to read this threaded comment; however, any edits to it will get removed if the file is opened in a newer version of Excel. Learn more: https://go.microsoft.com/fwlink/?linkid=870924
Comment:
    Annual booked Oct 8 - 9</t>
      </text>
    </comment>
    <comment ref="O398" authorId="587" shapeId="0" xr:uid="{EEB16BA7-0198-41A1-9943-8BBE028A118B}">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W398" authorId="588" shapeId="0" xr:uid="{31F2DA24-19CE-4E5D-87E5-EFB7180181C3}">
      <text>
        <t>[Threaded comment]
Your version of Excel allows you to read this threaded comment; however, any edits to it will get removed if the file is opened in a newer version of Excel. Learn more: https://go.microsoft.com/fwlink/?linkid=870924
Comment:
    Annual booked on Dec 4</t>
      </text>
    </comment>
    <comment ref="N399" authorId="589" shapeId="0" xr:uid="{A46703B4-E7D1-432C-96DB-2AA85C39C732}">
      <text>
        <t>[Threaded comment]
Your version of Excel allows you to read this threaded comment; however, any edits to it will get removed if the file is opened in a newer version of Excel. Learn more: https://go.microsoft.com/fwlink/?linkid=870924
Comment:
    Annual booked March 18-19</t>
      </text>
    </comment>
    <comment ref="L400" authorId="590" shapeId="0" xr:uid="{4FC86B4E-3204-4073-8162-0D5CB2049934}">
      <text>
        <t>[Threaded comment]
Your version of Excel allows you to read this threaded comment; however, any edits to it will get removed if the file is opened in a newer version of Excel. Learn more: https://go.microsoft.com/fwlink/?linkid=870924
Comment:
    Annual and MBT done in January</t>
      </text>
    </comment>
    <comment ref="M400" authorId="591" shapeId="0" xr:uid="{F41E7815-56F1-4652-8660-2B744DEA8BD5}">
      <text>
        <t>[Threaded comment]
Your version of Excel allows you to read this threaded comment; however, any edits to it will get removed if the file is opened in a newer version of Excel. Learn more: https://go.microsoft.com/fwlink/?linkid=870924
Comment:
    Annual booked January 21</t>
      </text>
    </comment>
    <comment ref="L401" authorId="592" shapeId="0" xr:uid="{9E0F0A89-DDCF-4D2A-AA8F-C11E78FFCA5E}">
      <text>
        <t>[Threaded comment]
Your version of Excel allows you to read this threaded comment; however, any edits to it will get removed if the file is opened in a newer version of Excel. Learn more: https://go.microsoft.com/fwlink/?linkid=870924
Comment:
    Annual booked Jan 22</t>
      </text>
    </comment>
    <comment ref="Q402" authorId="593" shapeId="0" xr:uid="{3C531C81-3FC4-443B-BA24-512B1ED9607D}">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402" authorId="594" shapeId="0" xr:uid="{AA81A630-537C-426D-8B82-1A643DEC206F}">
      <text>
        <t>[Threaded comment]
Your version of Excel allows you to read this threaded comment; however, any edits to it will get removed if the file is opened in a newer version of Excel. Learn more: https://go.microsoft.com/fwlink/?linkid=870924
Comment:
    Annual booked July 16-17</t>
      </text>
    </comment>
    <comment ref="R403" authorId="595" shapeId="0" xr:uid="{EC216779-8FEA-4BAC-990A-7E4ED0E14B86}">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S403" authorId="596" shapeId="0" xr:uid="{39B250B6-23F3-4008-AAA4-9C5AA05971B7}">
      <text>
        <t>[Threaded comment]
Your version of Excel allows you to read this threaded comment; however, any edits to it will get removed if the file is opened in a newer version of Excel. Learn more: https://go.microsoft.com/fwlink/?linkid=870924
Comment:
    No Access</t>
      </text>
    </comment>
    <comment ref="T403" authorId="597" shapeId="0" xr:uid="{A574F1C0-9C82-4A39-9796-E2574E615740}">
      <text>
        <t>[Threaded comment]
Your version of Excel allows you to read this threaded comment; however, any edits to it will get removed if the file is opened in a newer version of Excel. Learn more: https://go.microsoft.com/fwlink/?linkid=870924
Comment:
    No Access</t>
      </text>
    </comment>
    <comment ref="P404" authorId="598" shapeId="0" xr:uid="{A566AA28-BBE0-374A-BE9E-D359371ED751}">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Q404" authorId="599" shapeId="0" xr:uid="{4043EB62-1A67-40C2-A80B-CE0D9D120A5A}">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404" authorId="600" shapeId="0" xr:uid="{67D696B7-A2C0-443F-B9C1-625DB2C26674}">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S404" authorId="601" shapeId="0" xr:uid="{93DECD55-2EA7-4D8B-B1A4-160A14D79207}">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P405" authorId="602" shapeId="0" xr:uid="{6ED185BB-015C-6049-9A04-05F1B96C28A9}">
      <text>
        <t>[Threaded comment]
Your version of Excel allows you to read this threaded comment; however, any edits to it will get removed if the file is opened in a newer version of Excel. Learn more: https://go.microsoft.com/fwlink/?linkid=870924
Comment:
    Annual booked May 28</t>
      </text>
    </comment>
    <comment ref="Q405" authorId="603" shapeId="0" xr:uid="{4664AE99-DBF0-45DF-8E7C-8ECB9A4A0048}">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405" authorId="604" shapeId="0" xr:uid="{342CAE7E-3221-4CC0-BE9E-C0243064E042}">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S405" authorId="605" shapeId="0" xr:uid="{276E50AA-1EEA-47F8-9B1C-95E72074432E}">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406" authorId="606" shapeId="0" xr:uid="{0A911B8A-7093-4381-AF7B-F2BB686575C2}">
      <text>
        <t>[Threaded comment]
Your version of Excel allows you to read this threaded comment; however, any edits to it will get removed if the file is opened in a newer version of Excel. Learn more: https://go.microsoft.com/fwlink/?linkid=870924
Comment:
    Annual booked July 3</t>
      </text>
    </comment>
    <comment ref="W406" authorId="607" shapeId="0" xr:uid="{7C569DA6-0619-48D5-8BFE-3BFAE2222952}">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L408" authorId="608" shapeId="0" xr:uid="{9BB60472-F6C1-4F80-893F-0F369276A70E}">
      <text>
        <t>[Threaded comment]
Your version of Excel allows you to read this threaded comment; however, any edits to it will get removed if the file is opened in a newer version of Excel. Learn more: https://go.microsoft.com/fwlink/?linkid=870924
Comment:
    No Access during January. Keys were not available due Fire Alarm replacement at 415 Dunedin</t>
      </text>
    </comment>
    <comment ref="R408" authorId="609" shapeId="0" xr:uid="{66B372AC-7FA9-4664-80D1-23B405908004}">
      <text>
        <t>[Threaded comment]
Your version of Excel allows you to read this threaded comment; however, any edits to it will get removed if the file is opened in a newer version of Excel. Learn more: https://go.microsoft.com/fwlink/?linkid=870924
Comment:
    Annual booked July 7 (revised June 12)</t>
      </text>
    </comment>
    <comment ref="O409" authorId="610" shapeId="0" xr:uid="{52C32899-2DDF-4FEB-B9C7-360D96EB2EB6}">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V409" authorId="611" shapeId="0" xr:uid="{8CF67A4C-8D0A-4ACA-BB90-9A988C001AE2}">
      <text>
        <t>[Threaded comment]
Your version of Excel allows you to read this threaded comment; however, any edits to it will get removed if the file is opened in a newer version of Excel. Learn more: https://go.microsoft.com/fwlink/?linkid=870924
Comment:
    Annual booked Nov 21</t>
      </text>
    </comment>
    <comment ref="L410" authorId="612" shapeId="0" xr:uid="{6E834876-335F-4C65-99AE-841980E6F054}">
      <text>
        <t>[Threaded comment]
Your version of Excel allows you to read this threaded comment; however, any edits to it will get removed if the file is opened in a newer version of Excel. Learn more: https://go.microsoft.com/fwlink/?linkid=870924
Comment:
    Fire Alarm replaced at January 15</t>
      </text>
    </comment>
    <comment ref="O410" authorId="613" shapeId="0" xr:uid="{B2D7D7AD-C565-49B7-8337-F4B522BA4D86}">
      <text>
        <t>[Threaded comment]
Your version of Excel allows you to read this threaded comment; however, any edits to it will get removed if the file is opened in a newer version of Excel. Learn more: https://go.microsoft.com/fwlink/?linkid=870924
Comment:
    No Access</t>
      </text>
    </comment>
    <comment ref="R410" authorId="614" shapeId="0" xr:uid="{BC731217-81D2-4F60-AA7B-3A6628C9896A}">
      <text>
        <t>[Threaded comment]
Your version of Excel allows you to read this threaded comment; however, any edits to it will get removed if the file is opened in a newer version of Excel. Learn more: https://go.microsoft.com/fwlink/?linkid=870924
Comment:
    Annual booked July 7</t>
      </text>
    </comment>
    <comment ref="B411" authorId="28" shapeId="0" xr:uid="{E8B15677-60DB-4C89-8A14-FA75FE158B45}">
      <text>
        <r>
          <rPr>
            <b/>
            <sz val="9"/>
            <color indexed="81"/>
            <rFont val="Tahoma"/>
            <family val="2"/>
          </rPr>
          <t xml:space="preserve">Vogt, Carina:
</t>
        </r>
        <r>
          <rPr>
            <sz val="9"/>
            <color indexed="81"/>
            <rFont val="Tahoma"/>
            <family val="2"/>
          </rPr>
          <t xml:space="preserve">Was: Firm Management
</t>
        </r>
      </text>
    </comment>
    <comment ref="M411" authorId="615" shapeId="0" xr:uid="{10A12995-0F73-4E8A-8278-0D154043092E}">
      <text>
        <t>[Threaded comment]
Your version of Excel allows you to read this threaded comment; however, any edits to it will get removed if the file is opened in a newer version of Excel. Learn more: https://go.microsoft.com/fwlink/?linkid=870924
Comment:
    Annual booked Feb 6</t>
      </text>
    </comment>
    <comment ref="S412" authorId="616" shapeId="0" xr:uid="{2E70759A-8695-4A4B-95F5-77F8AB5A0D42}">
      <text>
        <t>[Threaded comment]
Your version of Excel allows you to read this threaded comment; however, any edits to it will get removed if the file is opened in a newer version of Excel. Learn more: https://go.microsoft.com/fwlink/?linkid=870924
Comment:
    Annual booked August 21</t>
      </text>
    </comment>
    <comment ref="N413" authorId="617" shapeId="0" xr:uid="{BFDBB6E5-81C8-41C0-9582-DE0120017C50}">
      <text>
        <t>[Threaded comment]
Your version of Excel allows you to read this threaded comment; however, any edits to it will get removed if the file is opened in a newer version of Excel. Learn more: https://go.microsoft.com/fwlink/?linkid=870924
Comment:
    Annual booked March 10</t>
      </text>
    </comment>
    <comment ref="R413" authorId="618" shapeId="0" xr:uid="{B2E39DAC-7915-4625-A044-2CD24C7A5B59}">
      <text>
        <t>[Threaded comment]
Your version of Excel allows you to read this threaded comment; however, any edits to it will get removed if the file is opened in a newer version of Excel. Learn more: https://go.microsoft.com/fwlink/?linkid=870924
Comment:
    Key pickup for Service Call</t>
      </text>
    </comment>
    <comment ref="W413" authorId="619" shapeId="0" xr:uid="{9306C35D-416A-4EE9-B6FE-3F96A60C3B07}">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P414" authorId="620" shapeId="0" xr:uid="{F3B9DA89-B674-492F-BFA8-3BD4597458D3}">
      <text>
        <t>[Threaded comment]
Your version of Excel allows you to read this threaded comment; however, any edits to it will get removed if the file is opened in a newer version of Excel. Learn more: https://go.microsoft.com/fwlink/?linkid=870924
Comment:
    Invoiced for May on June 4th. Paused recurring transaction</t>
      </text>
    </comment>
    <comment ref="L415" authorId="621" shapeId="0" xr:uid="{E49FBA91-A011-4E30-8906-845CA588B483}">
      <text>
        <t>[Threaded comment]
Your version of Excel allows you to read this threaded comment; however, any edits to it will get removed if the file is opened in a newer version of Excel. Learn more: https://go.microsoft.com/fwlink/?linkid=870924
Comment:
    Starts in February 2025</t>
      </text>
    </comment>
    <comment ref="R416" authorId="622" shapeId="0" xr:uid="{D3E29F3E-1C06-494D-A76E-9C089822D41B}">
      <text>
        <t>[Threaded comment]
Your version of Excel allows you to read this threaded comment; however, any edits to it will get removed if the file is opened in a newer version of Excel. Learn more: https://go.microsoft.com/fwlink/?linkid=870924
Comment:
    Annual booked July 15</t>
      </text>
    </comment>
    <comment ref="Q417" authorId="623" shapeId="0" xr:uid="{810D3CA2-3EF6-4881-BD43-BB6ACA00D9A3}">
      <text>
        <t>[Threaded comment]
Your version of Excel allows you to read this threaded comment; however, any edits to it will get removed if the file is opened in a newer version of Excel. Learn more: https://go.microsoft.com/fwlink/?linkid=870924
Comment:
    Annual booked June 30</t>
      </text>
    </comment>
    <comment ref="U418" authorId="624" shapeId="0" xr:uid="{60BD467F-EADD-4321-906D-F2D6A4F74972}">
      <text>
        <t>[Threaded comment]
Your version of Excel allows you to read this threaded comment; however, any edits to it will get removed if the file is opened in a newer version of Excel. Learn more: https://go.microsoft.com/fwlink/?linkid=870924
Comment:
    Annual booked Oct 20</t>
      </text>
    </comment>
    <comment ref="M419" authorId="625" shapeId="0" xr:uid="{787B6FD6-4580-402F-81CB-56C9B96CA4CB}">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S419" authorId="626" shapeId="0" xr:uid="{702822FE-BC34-41E6-A1FE-897BE8371FCA}">
      <text>
        <t>[Threaded comment]
Your version of Excel allows you to read this threaded comment; however, any edits to it will get removed if the file is opened in a newer version of Excel. Learn more: https://go.microsoft.com/fwlink/?linkid=870924
Comment:
    Annual booked Aug 8</t>
      </text>
    </comment>
    <comment ref="W419" authorId="627" shapeId="0" xr:uid="{D962E97E-D526-40F5-B1AA-DE0BDC08C4E8}">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I420" authorId="628" shapeId="0" xr:uid="{A8EA8B65-B46D-450E-89EE-36DED0674420}">
      <text>
        <t>[Threaded comment]
Your version of Excel allows you to read this threaded comment; however, any edits to it will get removed if the file is opened in a newer version of Excel. Learn more: https://go.microsoft.com/fwlink/?linkid=870924
Comment:
    Wrongly printed as “19”</t>
      </text>
    </comment>
    <comment ref="P420" authorId="629" shapeId="0" xr:uid="{6ECFED29-BB5D-468A-B5E5-CB12C82F4220}">
      <text>
        <t>[Threaded comment]
Your version of Excel allows you to read this threaded comment; however, any edits to it will get removed if the file is opened in a newer version of Excel. Learn more: https://go.microsoft.com/fwlink/?linkid=870924
Comment:
    Annual booked April 30</t>
      </text>
    </comment>
    <comment ref="R421" authorId="630" shapeId="0" xr:uid="{E65DB6DC-3D35-4444-A6A2-A1A1EC45A733}">
      <text>
        <t>[Threaded comment]
Your version of Excel allows you to read this threaded comment; however, any edits to it will get removed if the file is opened in a newer version of Excel. Learn more: https://go.microsoft.com/fwlink/?linkid=870924
Comment:
    Annual booked July 4</t>
      </text>
    </comment>
    <comment ref="V422" authorId="631" shapeId="0" xr:uid="{52137DE7-571E-4FA6-BD0C-BE7CC01C743D}">
      <text>
        <t>[Threaded comment]
Your version of Excel allows you to read this threaded comment; however, any edits to it will get removed if the file is opened in a newer version of Excel. Learn more: https://go.microsoft.com/fwlink/?linkid=870924
Comment:
    Annual booked Nov 19</t>
      </text>
    </comment>
    <comment ref="O423" authorId="632" shapeId="0" xr:uid="{4084A8EB-CE6A-4599-8A2D-20AF1A00A075}">
      <text>
        <t>[Threaded comment]
Your version of Excel allows you to read this threaded comment; however, any edits to it will get removed if the file is opened in a newer version of Excel. Learn more: https://go.microsoft.com/fwlink/?linkid=870924
Comment:
    Annual booked April 25</t>
      </text>
    </comment>
    <comment ref="O424" authorId="633" shapeId="0" xr:uid="{990CCB52-2BE2-4141-BD30-31ECA9B4C0DA}">
      <text>
        <t>[Threaded comment]
Your version of Excel allows you to read this threaded comment; however, any edits to it will get removed if the file is opened in a newer version of Excel. Learn more: https://go.microsoft.com/fwlink/?linkid=870924
Comment:
    Annual booked March 31</t>
      </text>
    </comment>
    <comment ref="R424" authorId="634" shapeId="0" xr:uid="{260CDAE5-84A3-46FD-8144-AB8CDF3479D1}">
      <text>
        <t>[Threaded comment]
Your version of Excel allows you to read this threaded comment; however, any edits to it will get removed if the file is opened in a newer version of Excel. Learn more: https://go.microsoft.com/fwlink/?linkid=870924
Comment:
    Free month due panel replacement</t>
      </text>
    </comment>
    <comment ref="S424" authorId="635" shapeId="0" xr:uid="{2BEAA9A5-0FDD-4328-8F2C-E84A3CB1F9CA}">
      <text>
        <t xml:space="preserve">[Threaded comment]
Your version of Excel allows you to read this threaded comment; however, any edits to it will get removed if the file is opened in a newer version of Excel. Learn more: https://go.microsoft.com/fwlink/?linkid=870924
Comment:
    Key not in pouch. Skipped. </t>
      </text>
    </comment>
    <comment ref="T424" authorId="636" shapeId="0" xr:uid="{3A3B80C5-B7AE-4527-98E5-120E3B2090AB}">
      <text>
        <t>[Threaded comment]
Your version of Excel allows you to read this threaded comment; however, any edits to it will get removed if the file is opened in a newer version of Excel. Learn more: https://go.microsoft.com/fwlink/?linkid=870924
Comment:
    Free month due panel replacement</t>
      </text>
    </comment>
    <comment ref="U424" authorId="637" shapeId="0" xr:uid="{3CE5ADC2-8303-4B50-9E77-513691570232}">
      <text>
        <t>[Threaded comment]
Your version of Excel allows you to read this threaded comment; however, any edits to it will get removed if the file is opened in a newer version of Excel. Learn more: https://go.microsoft.com/fwlink/?linkid=870924
Comment:
    Free month due panel replacement</t>
      </text>
    </comment>
    <comment ref="O425" authorId="638" shapeId="0" xr:uid="{7481BA6F-2E4B-4D0C-99EF-D75D7381E8D1}">
      <text>
        <t>[Threaded comment]
Your version of Excel allows you to read this threaded comment; however, any edits to it will get removed if the file is opened in a newer version of Excel. Learn more: https://go.microsoft.com/fwlink/?linkid=870924
Comment:
    Annual booked April 1</t>
      </text>
    </comment>
    <comment ref="V426" authorId="639" shapeId="0" xr:uid="{AF9B6B8D-5710-4696-B184-C29E7A85C236}">
      <text>
        <t>[Threaded comment]
Your version of Excel allows you to read this threaded comment; however, any edits to it will get removed if the file is opened in a newer version of Excel. Learn more: https://go.microsoft.com/fwlink/?linkid=870924
Comment:
    Annual booked Nov 10, 12-14</t>
      </text>
    </comment>
    <comment ref="V427" authorId="640" shapeId="0" xr:uid="{9B0C043D-33E1-486B-920A-166F591D6622}">
      <text>
        <t>[Threaded comment]
Your version of Excel allows you to read this threaded comment; however, any edits to it will get removed if the file is opened in a newer version of Excel. Learn more: https://go.microsoft.com/fwlink/?linkid=870924
Comment:
    Annual booked Nov 10, 12-14</t>
      </text>
    </comment>
    <comment ref="V428" authorId="641" shapeId="0" xr:uid="{00801B6D-DEA7-4760-98ED-5A7170C004D3}">
      <text>
        <t>[Threaded comment]
Your version of Excel allows you to read this threaded comment; however, any edits to it will get removed if the file is opened in a newer version of Excel. Learn more: https://go.microsoft.com/fwlink/?linkid=870924
Comment:
    Annual booked Nov 10, 12-14</t>
      </text>
    </comment>
    <comment ref="S429" authorId="642" shapeId="0" xr:uid="{5EEF9E29-9927-414E-B7C3-3C37DED8B32D}">
      <text>
        <t xml:space="preserve">[Threaded comment]
Your version of Excel allows you to read this threaded comment; however, any edits to it will get removed if the file is opened in a newer version of Excel. Learn more: https://go.microsoft.com/fwlink/?linkid=870924
Comment:
    Skipped. Wrong pull station tested. </t>
      </text>
    </comment>
    <comment ref="V429" authorId="643" shapeId="0" xr:uid="{58703DAA-F5B7-4C66-9C00-E7C539C06643}">
      <text>
        <t>[Threaded comment]
Your version of Excel allows you to read this threaded comment; however, any edits to it will get removed if the file is opened in a newer version of Excel. Learn more: https://go.microsoft.com/fwlink/?linkid=870924
Comment:
    Annual booked Nov 10, 12-14</t>
      </text>
    </comment>
    <comment ref="V430" authorId="644" shapeId="0" xr:uid="{D88CC553-A876-44CE-B577-E500461D6432}">
      <text>
        <t>[Threaded comment]
Your version of Excel allows you to read this threaded comment; however, any edits to it will get removed if the file is opened in a newer version of Excel. Learn more: https://go.microsoft.com/fwlink/?linkid=870924
Comment:
    Annual booked Nov 10, 12-14</t>
      </text>
    </comment>
    <comment ref="N431" authorId="645" shapeId="0" xr:uid="{8E643FC4-33AA-43BB-AD58-460258FBE28A}">
      <text>
        <t>[Threaded comment]
Your version of Excel allows you to read this threaded comment; however, any edits to it will get removed if the file is opened in a newer version of Excel. Learn more: https://go.microsoft.com/fwlink/?linkid=870924
Comment:
    Annual booked March 17</t>
      </text>
    </comment>
    <comment ref="V432" authorId="646" shapeId="0" xr:uid="{8550E42B-FEE8-4956-8D11-99959C61A5CF}">
      <text>
        <t>[Threaded comment]
Your version of Excel allows you to read this threaded comment; however, any edits to it will get removed if the file is opened in a newer version of Excel. Learn more: https://go.microsoft.com/fwlink/?linkid=870924
Comment:
    Annual booked Nov 18-20</t>
      </text>
    </comment>
    <comment ref="V433" authorId="647" shapeId="0" xr:uid="{1FA1F147-E9E0-4710-91D9-8DD9B9BF8B04}">
      <text>
        <t>[Threaded comment]
Your version of Excel allows you to read this threaded comment; however, any edits to it will get removed if the file is opened in a newer version of Excel. Learn more: https://go.microsoft.com/fwlink/?linkid=870924
Comment:
    Annual booked Nov 18-20</t>
      </text>
    </comment>
    <comment ref="V434" authorId="648" shapeId="0" xr:uid="{3D696428-8B3F-4FB8-82FD-79696D3EA1EC}">
      <text>
        <t>[Threaded comment]
Your version of Excel allows you to read this threaded comment; however, any edits to it will get removed if the file is opened in a newer version of Excel. Learn more: https://go.microsoft.com/fwlink/?linkid=870924
Comment:
    Annual booked Nov 18-20</t>
      </text>
    </comment>
    <comment ref="V435" authorId="649" shapeId="0" xr:uid="{302609DD-B2EF-4CD4-86FE-9BE91F91A775}">
      <text>
        <t>[Threaded comment]
Your version of Excel allows you to read this threaded comment; however, any edits to it will get removed if the file is opened in a newer version of Excel. Learn more: https://go.microsoft.com/fwlink/?linkid=870924
Comment:
    Annual booked Nov 18-20</t>
      </text>
    </comment>
    <comment ref="V436" authorId="650" shapeId="0" xr:uid="{E76B7249-EE08-4A22-BB49-1BA8990C3F25}">
      <text>
        <t>[Threaded comment]
Your version of Excel allows you to read this threaded comment; however, any edits to it will get removed if the file is opened in a newer version of Excel. Learn more: https://go.microsoft.com/fwlink/?linkid=870924
Comment:
    Annual booked Nov 18-20</t>
      </text>
    </comment>
    <comment ref="L437" authorId="651" shapeId="0" xr:uid="{FF84E7DE-6DFE-471C-AF0A-68BBF40D1E05}">
      <text>
        <t>[Threaded comment]
Your version of Excel allows you to read this threaded comment; however, any edits to it will get removed if the file is opened in a newer version of Excel. Learn more: https://go.microsoft.com/fwlink/?linkid=870924
Comment:
    No access</t>
      </text>
    </comment>
    <comment ref="M437" authorId="652" shapeId="0" xr:uid="{B96435F0-164D-4060-9572-B6B3A3C7EB1E}">
      <text>
        <t>[Threaded comment]
Your version of Excel allows you to read this threaded comment; however, any edits to it will get removed if the file is opened in a newer version of Excel. Learn more: https://go.microsoft.com/fwlink/?linkid=870924
Comment:
    Training was in progress on site</t>
      </text>
    </comment>
    <comment ref="N437" authorId="653" shapeId="0" xr:uid="{10477986-20F2-42C1-BDFD-06CAFCB62F27}">
      <text>
        <t>[Threaded comment]
Your version of Excel allows you to read this threaded comment; however, any edits to it will get removed if the file is opened in a newer version of Excel. Learn more: https://go.microsoft.com/fwlink/?linkid=870924
Comment:
    No access</t>
      </text>
    </comment>
    <comment ref="O437" authorId="654" shapeId="0" xr:uid="{C97744E6-7D3F-4726-9FE6-E4F5B2508B13}">
      <text>
        <t>[Threaded comment]
Your version of Excel allows you to read this threaded comment; however, any edits to it will get removed if the file is opened in a newer version of Excel. Learn more: https://go.microsoft.com/fwlink/?linkid=870924
Comment:
    No access</t>
      </text>
    </comment>
    <comment ref="U437" authorId="655" shapeId="0" xr:uid="{F468962A-71FC-4A6F-BF9C-9503F80BC607}">
      <text>
        <t>[Threaded comment]
Your version of Excel allows you to read this threaded comment; however, any edits to it will get removed if the file is opened in a newer version of Excel. Learn more: https://go.microsoft.com/fwlink/?linkid=870924
Comment:
    No access</t>
      </text>
    </comment>
    <comment ref="M438" authorId="656" shapeId="0" xr:uid="{756E8CEF-1E60-4D54-90B3-5E79A980CC6F}">
      <text>
        <t>[Threaded comment]
Your version of Excel allows you to read this threaded comment; however, any edits to it will get removed if the file is opened in a newer version of Excel. Learn more: https://go.microsoft.com/fwlink/?linkid=870924
Comment:
    Starts in April</t>
      </text>
    </comment>
    <comment ref="L439" authorId="657" shapeId="0" xr:uid="{8EB5609C-A242-400F-AE58-AD7F59B51965}">
      <text>
        <t>[Threaded comment]
Your version of Excel allows you to read this threaded comment; however, any edits to it will get removed if the file is opened in a newer version of Excel. Learn more: https://go.microsoft.com/fwlink/?linkid=870924
Comment:
    No access</t>
      </text>
    </comment>
    <comment ref="M439" authorId="658" shapeId="0" xr:uid="{9C8BED5C-64D8-4F82-B0DD-3BDD57F657A5}">
      <text>
        <t>[Threaded comment]
Your version of Excel allows you to read this threaded comment; however, any edits to it will get removed if the file is opened in a newer version of Excel. Learn more: https://go.microsoft.com/fwlink/?linkid=870924
Comment:
    No access</t>
      </text>
    </comment>
    <comment ref="N439" authorId="659" shapeId="0" xr:uid="{C968108E-F791-4C1A-9ACF-62C4DB8F3CA5}">
      <text>
        <t>[Threaded comment]
Your version of Excel allows you to read this threaded comment; however, any edits to it will get removed if the file is opened in a newer version of Excel. Learn more: https://go.microsoft.com/fwlink/?linkid=870924
Comment:
    No access</t>
      </text>
    </comment>
    <comment ref="W440" authorId="660" shapeId="0" xr:uid="{A4A2BC16-413C-49CA-B98B-EBAD9B971FFE}">
      <text>
        <t>[Threaded comment]
Your version of Excel allows you to read this threaded comment; however, any edits to it will get removed if the file is opened in a newer version of Excel. Learn more: https://go.microsoft.com/fwlink/?linkid=870924
Comment:
    Annual booked December 9</t>
      </text>
    </comment>
    <comment ref="P441" authorId="661" shapeId="0" xr:uid="{FB306C0E-5FEA-4894-BD84-423F5B637F11}">
      <text>
        <t>[Threaded comment]
Your version of Excel allows you to read this threaded comment; however, any edits to it will get removed if the file is opened in a newer version of Excel. Learn more: https://go.microsoft.com/fwlink/?linkid=870924
Comment:
    Annual booked May 14
Reply:
    Client rescheduled the annual inspection to next month. MBT was skipped this month.</t>
      </text>
    </comment>
    <comment ref="O442" authorId="662" shapeId="0" xr:uid="{30C9A42C-60C3-4B48-BD6F-F54FCC5092E4}">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O443" authorId="663" shapeId="0" xr:uid="{83625ADB-10E1-4693-80E8-F751ADD8DA1A}">
      <text>
        <t>[Threaded comment]
Your version of Excel allows you to read this threaded comment; however, any edits to it will get removed if the file is opened in a newer version of Excel. Learn more: https://go.microsoft.com/fwlink/?linkid=870924
Comment:
    Annual booked April 7</t>
      </text>
    </comment>
    <comment ref="S443" authorId="664" shapeId="0" xr:uid="{04448F91-7AA4-46D5-8AA9-69F148A6E7B7}">
      <text>
        <t>[Threaded comment]
Your version of Excel allows you to read this threaded comment; however, any edits to it will get removed if the file is opened in a newer version of Excel. Learn more: https://go.microsoft.com/fwlink/?linkid=870924
Comment:
    No access</t>
      </text>
    </comment>
    <comment ref="R444" authorId="665" shapeId="0" xr:uid="{D5577BD9-7F00-4AEF-80B2-81E5E8CD60F3}">
      <text>
        <t>[Threaded comment]
Your version of Excel allows you to read this threaded comment; however, any edits to it will get removed if the file is opened in a newer version of Excel. Learn more: https://go.microsoft.com/fwlink/?linkid=870924
Comment:
    Annual booked July 28</t>
      </text>
    </comment>
    <comment ref="L445" authorId="666" shapeId="0" xr:uid="{E78E888A-FC17-4C13-937D-17EFD8A3944F}">
      <text>
        <t>[Threaded comment]
Your version of Excel allows you to read this threaded comment; however, any edits to it will get removed if the file is opened in a newer version of Excel. Learn more: https://go.microsoft.com/fwlink/?linkid=870924
Comment:
    First 3 Months Free</t>
      </text>
    </comment>
    <comment ref="S445" authorId="667" shapeId="0" xr:uid="{60FF02A5-101A-4054-BC64-4EE1C609BD30}">
      <text>
        <t>[Threaded comment]
Your version of Excel allows you to read this threaded comment; however, any edits to it will get removed if the file is opened in a newer version of Excel. Learn more: https://go.microsoft.com/fwlink/?linkid=870924
Comment:
    Annual booked August 18</t>
      </text>
    </comment>
    <comment ref="O448" authorId="668" shapeId="0" xr:uid="{6CECDB4F-9536-4210-A581-0816C8595A90}">
      <text>
        <t>[Threaded comment]
Your version of Excel allows you to read this threaded comment; however, any edits to it will get removed if the file is opened in a newer version of Excel. Learn more: https://go.microsoft.com/fwlink/?linkid=870924
Comment:
    Annual inspection booked March 17</t>
      </text>
    </comment>
    <comment ref="M450" authorId="669" shapeId="0" xr:uid="{C09FB7F5-20AB-4D46-A9AE-5A1FA6859558}">
      <text>
        <t>[Threaded comment]
Your version of Excel allows you to read this threaded comment; however, any edits to it will get removed if the file is opened in a newer version of Excel. Learn more: https://go.microsoft.com/fwlink/?linkid=870924
Comment:
    Annual booked Feb 10</t>
      </text>
    </comment>
    <comment ref="L452" authorId="670" shapeId="0" xr:uid="{01E4A3DF-A1D3-4BD8-B150-2C26A41A908B}">
      <text>
        <t>[Threaded comment]
Your version of Excel allows you to read this threaded comment; however, any edits to it will get removed if the file is opened in a newer version of Excel. Learn more: https://go.microsoft.com/fwlink/?linkid=870924
Comment:
    Fire panel not found during January inspection. Need to investigate in February.</t>
      </text>
    </comment>
    <comment ref="W453" authorId="671" shapeId="0" xr:uid="{AD6FE17F-DB4E-48CF-BE3E-EEA85B17846B}">
      <text>
        <t>[Threaded comment]
Your version of Excel allows you to read this threaded comment; however, any edits to it will get removed if the file is opened in a newer version of Excel. Learn more: https://go.microsoft.com/fwlink/?linkid=870924
Comment:
    Annual booked Dec 17-18</t>
      </text>
    </comment>
    <comment ref="N454" authorId="672" shapeId="0" xr:uid="{7CDA5046-A7D9-4736-9823-67CB19CCEB22}">
      <text>
        <t>[Threaded comment]
Your version of Excel allows you to read this threaded comment; however, any edits to it will get removed if the file is opened in a newer version of Excel. Learn more: https://go.microsoft.com/fwlink/?linkid=870924
Comment:
    Skipped. Need to confirm new monitoring info</t>
      </text>
    </comment>
    <comment ref="O454" authorId="673" shapeId="0" xr:uid="{167963C1-CEC8-40C6-9010-CC01F8C4FA5E}">
      <text>
        <t>[Threaded comment]
Your version of Excel allows you to read this threaded comment; however, any edits to it will get removed if the file is opened in a newer version of Excel. Learn more: https://go.microsoft.com/fwlink/?linkid=870924
Comment:
    No Access</t>
      </text>
    </comment>
    <comment ref="P454" authorId="674" shapeId="0" xr:uid="{226B9591-B3E8-4A95-A668-439A27406554}">
      <text>
        <t>[Threaded comment]
Your version of Excel allows you to read this threaded comment; however, any edits to it will get removed if the file is opened in a newer version of Excel. Learn more: https://go.microsoft.com/fwlink/?linkid=870924
Comment:
    No Access</t>
      </text>
    </comment>
    <comment ref="T455" authorId="675" shapeId="0" xr:uid="{2F8C4071-8366-40F0-99CE-250F70D36FFF}">
      <text>
        <t>[Threaded comment]
Your version of Excel allows you to read this threaded comment; however, any edits to it will get removed if the file is opened in a newer version of Excel. Learn more: https://go.microsoft.com/fwlink/?linkid=870924
Comment:
    Annual booked Sept 23 &amp; 24</t>
      </text>
    </comment>
    <comment ref="S457" authorId="676" shapeId="0" xr:uid="{DE2F3FCD-E69E-4626-8B5B-25A475F416D6}">
      <text>
        <t>[Threaded comment]
Your version of Excel allows you to read this threaded comment; however, any edits to it will get removed if the file is opened in a newer version of Excel. Learn more: https://go.microsoft.com/fwlink/?linkid=870924
Comment:
    Annual booked Aug 25</t>
      </text>
    </comment>
    <comment ref="W458" authorId="677" shapeId="0" xr:uid="{457FC3EE-93A2-4173-8FE8-C380DA74FE81}">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A459" authorId="678" shapeId="0" xr:uid="{0D991534-C242-46FD-85B2-454084BF83E0}">
      <text>
        <t>[Threaded comment]
Your version of Excel allows you to read this threaded comment; however, any edits to it will get removed if the file is opened in a newer version of Excel. Learn more: https://go.microsoft.com/fwlink/?linkid=870924
Comment:
    ST - 541-545 Johnson- update address
 here?</t>
      </text>
    </comment>
    <comment ref="M461" authorId="679" shapeId="0" xr:uid="{38C747ED-E99E-46E6-8CEF-0005A24525BE}">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U461" authorId="680" shapeId="0" xr:uid="{2EBA3E6A-180B-47D1-B915-4D89060205B4}">
      <text>
        <t>[Threaded comment]
Your version of Excel allows you to read this threaded comment; however, any edits to it will get removed if the file is opened in a newer version of Excel. Learn more: https://go.microsoft.com/fwlink/?linkid=870924
Comment:
    Annual booked Oct 17</t>
      </text>
    </comment>
    <comment ref="W461" authorId="681" shapeId="0" xr:uid="{B4D3314D-FB68-4B22-9262-5F3E6606EA5E}">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A462" authorId="682" shapeId="0" xr:uid="{C2D7BF14-8263-4BB1-BB67-4F2072153E52}">
      <text>
        <t>[Threaded comment]
Your version of Excel allows you to read this threaded comment; however, any edits to it will get removed if the file is opened in a newer version of Excel. Learn more: https://go.microsoft.com/fwlink/?linkid=870924
Comment:
    ST - 551-563 Johnson St - should update address?
Reply:
    Includes 547-563 Johnson</t>
      </text>
    </comment>
    <comment ref="N462" authorId="683" shapeId="0" xr:uid="{6FB52E86-3176-4262-9F3D-2ECFC85A425B}">
      <text>
        <t>[Threaded comment]
Your version of Excel allows you to read this threaded comment; however, any edits to it will get removed if the file is opened in a newer version of Excel. Learn more: https://go.microsoft.com/fwlink/?linkid=870924
Comment:
    Annual booked March 4</t>
      </text>
    </comment>
    <comment ref="N463" authorId="684" shapeId="0" xr:uid="{F9EE492E-11AC-45BE-A97F-C7DA3AF6775C}">
      <text>
        <t>[Threaded comment]
Your version of Excel allows you to read this threaded comment; however, any edits to it will get removed if the file is opened in a newer version of Excel. Learn more: https://go.microsoft.com/fwlink/?linkid=870924
Comment:
    Annual booked March 10</t>
      </text>
    </comment>
    <comment ref="R466" authorId="685" shapeId="0" xr:uid="{A244B435-C7EB-4EC8-8F9B-CBC1BD10DCB0}">
      <text>
        <t>[Threaded comment]
Your version of Excel allows you to read this threaded comment; however, any edits to it will get removed if the file is opened in a newer version of Excel. Learn more: https://go.microsoft.com/fwlink/?linkid=870924
Comment:
    Annual booked July 9</t>
      </text>
    </comment>
    <comment ref="O467" authorId="686" shapeId="0" xr:uid="{9B80B12B-0D90-4CE3-B2FC-A31DA5247817}">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U467" authorId="687" shapeId="0" xr:uid="{FB4E1F63-DCE6-4480-96D0-F495BAC0B3F8}">
      <text>
        <t>[Threaded comment]
Your version of Excel allows you to read this threaded comment; however, any edits to it will get removed if the file is opened in a newer version of Excel. Learn more: https://go.microsoft.com/fwlink/?linkid=870924
Comment:
    Annual booked Oct 9</t>
      </text>
    </comment>
    <comment ref="O468" authorId="688" shapeId="0" xr:uid="{1A7B1C37-0301-4A4E-A363-57F36DE9A9EB}">
      <text>
        <t>[Threaded comment]
Your version of Excel allows you to read this threaded comment; however, any edits to it will get removed if the file is opened in a newer version of Excel. Learn more: https://go.microsoft.com/fwlink/?linkid=870924
Comment:
    Annual booked March 25</t>
      </text>
    </comment>
    <comment ref="T468" authorId="689" shapeId="0" xr:uid="{0D49D619-AA2D-466D-87CC-6601976287C1}">
      <text>
        <t xml:space="preserve">[Threaded comment]
Your version of Excel allows you to read this threaded comment; however, any edits to it will get removed if the file is opened in a newer version of Excel. Learn more: https://go.microsoft.com/fwlink/?linkid=870924
Comment:
    Not tested due to delays in morning </t>
      </text>
    </comment>
    <comment ref="U468" authorId="690" shapeId="0" xr:uid="{04C0CF87-129A-49BF-BF38-C085CD58293F}">
      <text>
        <t>[Threaded comment]
Your version of Excel allows you to read this threaded comment; however, any edits to it will get removed if the file is opened in a newer version of Excel. Learn more: https://go.microsoft.com/fwlink/?linkid=870924
Comment:
    Monitoring issues (Beacon Alarms)</t>
      </text>
    </comment>
    <comment ref="W469" authorId="691" shapeId="0" xr:uid="{629C4F5E-4D36-4DD2-B5B1-170BD1C0CF6B}">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L471" authorId="692" shapeId="0" xr:uid="{9741A253-A448-4AE5-BD0F-862638E7E9E7}">
      <text>
        <t>[Threaded comment]
Your version of Excel allows you to read this threaded comment; however, any edits to it will get removed if the file is opened in a newer version of Excel. Learn more: https://go.microsoft.com/fwlink/?linkid=870924
Comment:
    Not enough time to finish all the route</t>
      </text>
    </comment>
    <comment ref="U471" authorId="693" shapeId="0" xr:uid="{431DCD88-D56E-42ED-8A52-8BFE6901F138}">
      <text>
        <t>[Threaded comment]
Your version of Excel allows you to read this threaded comment; however, any edits to it will get removed if the file is opened in a newer version of Excel. Learn more: https://go.microsoft.com/fwlink/?linkid=870924
Comment:
    Annual booked October 22-23</t>
      </text>
    </comment>
    <comment ref="U472" authorId="694" shapeId="0" xr:uid="{4C507137-34AC-4F4E-AB1A-79DE31B7A9A3}">
      <text>
        <t>[Threaded comment]
Your version of Excel allows you to read this threaded comment; however, any edits to it will get removed if the file is opened in a newer version of Excel. Learn more: https://go.microsoft.com/fwlink/?linkid=870924
Comment:
    No access - construction</t>
      </text>
    </comment>
    <comment ref="W472" authorId="695" shapeId="0" xr:uid="{F680EC13-0E16-48A2-8967-E545BBD194F6}">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L473" authorId="696" shapeId="0" xr:uid="{248B2C66-A431-43F6-81FC-EC339E403314}">
      <text>
        <t>[Threaded comment]
Your version of Excel allows you to read this threaded comment; however, any edits to it will get removed if the file is opened in a newer version of Excel. Learn more: https://go.microsoft.com/fwlink/?linkid=870924
Comment:
    Not enough time to finish all the route</t>
      </text>
    </comment>
    <comment ref="U473" authorId="697" shapeId="0" xr:uid="{A8CE5125-A7B0-482C-9758-5BC815740359}">
      <text>
        <t>[Threaded comment]
Your version of Excel allows you to read this threaded comment; however, any edits to it will get removed if the file is opened in a newer version of Excel. Learn more: https://go.microsoft.com/fwlink/?linkid=870924
Comment:
    Annual booked October 20-21</t>
      </text>
    </comment>
    <comment ref="O474" authorId="698" shapeId="0" xr:uid="{58D669B9-14E1-43FA-AD31-FAC876B36D11}">
      <text>
        <t>[Threaded comment]
Your version of Excel allows you to read this threaded comment; however, any edits to it will get removed if the file is opened in a newer version of Excel. Learn more: https://go.microsoft.com/fwlink/?linkid=870924
Comment:
    Annual booked March 20</t>
      </text>
    </comment>
    <comment ref="P474" authorId="699" shapeId="0" xr:uid="{B9405E73-D9FE-4E39-8141-8A56C3B8C4CF}">
      <text>
        <t>[Threaded comment]
Your version of Excel allows you to read this threaded comment; however, any edits to it will get removed if the file is opened in a newer version of Excel. Learn more: https://go.microsoft.com/fwlink/?linkid=870924
Comment:
    No Access</t>
      </text>
    </comment>
    <comment ref="P475" authorId="700" shapeId="0" xr:uid="{F126F4EB-6808-4A91-A775-A7F451E8201C}">
      <text>
        <t>[Threaded comment]
Your version of Excel allows you to read this threaded comment; however, any edits to it will get removed if the file is opened in a newer version of Excel. Learn more: https://go.microsoft.com/fwlink/?linkid=870924
Comment:
    Annual booked May 12-16</t>
      </text>
    </comment>
    <comment ref="K477" authorId="701" shapeId="0" xr:uid="{60D03D56-5936-48F8-BA18-FB643934F2C6}">
      <text>
        <t>[Threaded comment]
Your version of Excel allows you to read this threaded comment; however, any edits to it will get removed if the file is opened in a newer version of Excel. Learn more: https://go.microsoft.com/fwlink/?linkid=870924
Comment:
    Updated to March per ST</t>
      </text>
    </comment>
    <comment ref="P477" authorId="702" shapeId="0" xr:uid="{8831ABE3-D8AD-4723-B209-D1AC083B95FD}">
      <text>
        <t>[Threaded comment]
Your version of Excel allows you to read this threaded comment; however, any edits to it will get removed if the file is opened in a newer version of Excel. Learn more: https://go.microsoft.com/fwlink/?linkid=870924
Comment:
    Annual booked May 28</t>
      </text>
    </comment>
    <comment ref="W477" authorId="703" shapeId="0" xr:uid="{9A2C286E-4E59-4D65-9B3F-032279EE0E6F}">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O478" authorId="704" shapeId="0" xr:uid="{5DC933CC-40B0-467D-A0B9-69DF4A1B2D2F}">
      <text>
        <t>[Threaded comment]
Your version of Excel allows you to read this threaded comment; however, any edits to it will get removed if the file is opened in a newer version of Excel. Learn more: https://go.microsoft.com/fwlink/?linkid=870924
Comment:
    Annual booked April 15</t>
      </text>
    </comment>
    <comment ref="V479" authorId="705" shapeId="0" xr:uid="{07176FB3-B3E0-4AA0-8347-76975808EF32}">
      <text>
        <t>[Threaded comment]
Your version of Excel allows you to read this threaded comment; however, any edits to it will get removed if the file is opened in a newer version of Excel. Learn more: https://go.microsoft.com/fwlink/?linkid=870924
Comment:
    Annual booked Nov 4</t>
      </text>
    </comment>
    <comment ref="L480" authorId="706" shapeId="0" xr:uid="{1ADAE84F-0C3F-4282-A80A-59355BEA3304}">
      <text>
        <t>[Threaded comment]
Your version of Excel allows you to read this threaded comment; however, any edits to it will get removed if the file is opened in a newer version of Excel. Learn more: https://go.microsoft.com/fwlink/?linkid=870924
Comment:
    Starting in March 2025</t>
      </text>
    </comment>
    <comment ref="M480" authorId="707" shapeId="0" xr:uid="{BB5ED8EE-CD05-420C-97DB-95D5B340E3C4}">
      <text>
        <t>[Threaded comment]
Your version of Excel allows you to read this threaded comment; however, any edits to it will get removed if the file is opened in a newer version of Excel. Learn more: https://go.microsoft.com/fwlink/?linkid=870924
Comment:
    Starting in March 2025</t>
      </text>
    </comment>
    <comment ref="P480" authorId="708" shapeId="0" xr:uid="{9D423758-1498-4174-8E86-F297A179D8A9}">
      <text>
        <t>[Threaded comment]
Your version of Excel allows you to read this threaded comment; however, any edits to it will get removed if the file is opened in a newer version of Excel. Learn more: https://go.microsoft.com/fwlink/?linkid=870924
Comment:
    Annual booked May 15, but it was reescheduled</t>
      </text>
    </comment>
    <comment ref="L481" authorId="709" shapeId="0" xr:uid="{BD0C85A2-B6AD-446D-921D-B4C431A4155B}">
      <text>
        <t>[Threaded comment]
Your version of Excel allows you to read this threaded comment; however, any edits to it will get removed if the file is opened in a newer version of Excel. Learn more: https://go.microsoft.com/fwlink/?linkid=870924
Comment:
    No Access</t>
      </text>
    </comment>
    <comment ref="N481" authorId="710" shapeId="0" xr:uid="{551816F0-7202-418A-8BB7-254E1C4ACBBE}">
      <text>
        <t>[Threaded comment]
Your version of Excel allows you to read this threaded comment; however, any edits to it will get removed if the file is opened in a newer version of Excel. Learn more: https://go.microsoft.com/fwlink/?linkid=870924
Comment:
    No Access</t>
      </text>
    </comment>
    <comment ref="O481" authorId="711" shapeId="0" xr:uid="{84865477-9307-4A04-A61C-1BB6B0058992}">
      <text>
        <t>[Threaded comment]
Your version of Excel allows you to read this threaded comment; however, any edits to it will get removed if the file is opened in a newer version of Excel. Learn more: https://go.microsoft.com/fwlink/?linkid=870924
Comment:
    No Access</t>
      </text>
    </comment>
    <comment ref="R481" authorId="712" shapeId="0" xr:uid="{7718953A-5BB6-45A1-A25F-B86357DAE397}">
      <text>
        <t>[Threaded comment]
Your version of Excel allows you to read this threaded comment; however, any edits to it will get removed if the file is opened in a newer version of Excel. Learn more: https://go.microsoft.com/fwlink/?linkid=870924
Comment:
    School closed</t>
      </text>
    </comment>
    <comment ref="S481" authorId="713" shapeId="0" xr:uid="{8F7B0791-B3E7-4097-9B2B-F2ED2DF0C538}">
      <text>
        <t>[Threaded comment]
Your version of Excel allows you to read this threaded comment; however, any edits to it will get removed if the file is opened in a newer version of Excel. Learn more: https://go.microsoft.com/fwlink/?linkid=870924
Comment:
    School closed</t>
      </text>
    </comment>
    <comment ref="W481" authorId="714" shapeId="0" xr:uid="{8B03366E-022F-4A28-8A3A-6DCC90288010}">
      <text>
        <t>[Threaded comment]
Your version of Excel allows you to read this threaded comment; however, any edits to it will get removed if the file is opened in a newer version of Excel. Learn more: https://go.microsoft.com/fwlink/?linkid=870924
Comment:
    School closed</t>
      </text>
    </comment>
    <comment ref="L483" authorId="715" shapeId="0" xr:uid="{329BDF73-FABA-4669-909B-C7A88C141F67}">
      <text>
        <t>[Threaded comment]
Your version of Excel allows you to read this threaded comment; however, any edits to it will get removed if the file is opened in a newer version of Excel. Learn more: https://go.microsoft.com/fwlink/?linkid=870924
Comment:
    Cancelled our services as of January 1, 2025</t>
      </text>
    </comment>
    <comment ref="Q485" authorId="716" shapeId="0" xr:uid="{41B78700-610A-4EFB-9C0A-301E19D1F843}">
      <text>
        <t>[Threaded comment]
Your version of Excel allows you to read this threaded comment; however, any edits to it will get removed if the file is opened in a newer version of Excel. Learn more: https://go.microsoft.com/fwlink/?linkid=870924
Comment:
    No access</t>
      </text>
    </comment>
    <comment ref="S485" authorId="717" shapeId="0" xr:uid="{D906D5FF-EF0D-4A54-B06C-DBC44FCA07B8}">
      <text>
        <t>[Threaded comment]
Your version of Excel allows you to read this threaded comment; however, any edits to it will get removed if the file is opened in a newer version of Excel. Learn more: https://go.microsoft.com/fwlink/?linkid=870924
Comment:
    No access due construction</t>
      </text>
    </comment>
    <comment ref="T485" authorId="718" shapeId="0" xr:uid="{6128E5FD-A51F-4964-8F17-1B842377699D}">
      <text>
        <t>[Threaded comment]
Your version of Excel allows you to read this threaded comment; however, any edits to it will get removed if the file is opened in a newer version of Excel. Learn more: https://go.microsoft.com/fwlink/?linkid=870924
Comment:
    No access due construction</t>
      </text>
    </comment>
    <comment ref="U485" authorId="719" shapeId="0" xr:uid="{15CE0851-210D-4C7A-829F-7860F215DE32}">
      <text>
        <t>[Threaded comment]
Your version of Excel allows you to read this threaded comment; however, any edits to it will get removed if the file is opened in a newer version of Excel. Learn more: https://go.microsoft.com/fwlink/?linkid=870924
Comment:
    No access due construction</t>
      </text>
    </comment>
    <comment ref="V485" authorId="720" shapeId="0" xr:uid="{80851328-BEAA-4C43-86EA-9865A9A495C3}">
      <text>
        <t>[Threaded comment]
Your version of Excel allows you to read this threaded comment; however, any edits to it will get removed if the file is opened in a newer version of Excel. Learn more: https://go.microsoft.com/fwlink/?linkid=870924
Comment:
    Annual booked Nov 5</t>
      </text>
    </comment>
    <comment ref="W485" authorId="721" shapeId="0" xr:uid="{9BD55F9B-482C-424C-AF01-3ED7DF13601C}">
      <text>
        <t>[Threaded comment]
Your version of Excel allows you to read this threaded comment; however, any edits to it will get removed if the file is opened in a newer version of Excel. Learn more: https://go.microsoft.com/fwlink/?linkid=870924
Comment:
    Annual booked December 15</t>
      </text>
    </comment>
    <comment ref="L486" authorId="722" shapeId="0" xr:uid="{0A8FB43C-5CBA-4AE8-A805-D1C6DB057E7F}">
      <text>
        <t>[Threaded comment]
Your version of Excel allows you to read this threaded comment; however, any edits to it will get removed if the file is opened in a newer version of Excel. Learn more: https://go.microsoft.com/fwlink/?linkid=870924
Comment:
    Annual and MBT done in January</t>
      </text>
    </comment>
    <comment ref="M486" authorId="723" shapeId="0" xr:uid="{B733B085-7712-43A1-85DF-31C49FFF8975}">
      <text>
        <t>[Threaded comment]
Your version of Excel allows you to read this threaded comment; however, any edits to it will get removed if the file is opened in a newer version of Excel. Learn more: https://go.microsoft.com/fwlink/?linkid=870924
Comment:
    Annual booked January 17</t>
      </text>
    </comment>
    <comment ref="M488" authorId="724" shapeId="0" xr:uid="{D8013CF9-9DF4-4D50-83A4-F97F35F747F4}">
      <text>
        <t>[Threaded comment]
Your version of Excel allows you to read this threaded comment; however, any edits to it will get removed if the file is opened in a newer version of Excel. Learn more: https://go.microsoft.com/fwlink/?linkid=870924
Comment:
    Annual booked January 17</t>
      </text>
    </comment>
    <comment ref="P488" authorId="725" shapeId="0" xr:uid="{8C765032-6862-4DDF-B673-93F96B46118F}">
      <text>
        <t>[Threaded comment]
Your version of Excel allows you to read this threaded comment; however, any edits to it will get removed if the file is opened in a newer version of Excel. Learn more: https://go.microsoft.com/fwlink/?linkid=870924
Comment:
    Annual booked May 21-23</t>
      </text>
    </comment>
    <comment ref="U489" authorId="726" shapeId="0" xr:uid="{617F5A36-0D48-4D49-BFDE-1B083396A1E5}">
      <text>
        <t>[Threaded comment]
Your version of Excel allows you to read this threaded comment; however, any edits to it will get removed if the file is opened in a newer version of Excel. Learn more: https://go.microsoft.com/fwlink/?linkid=870924
Comment:
    Annual booked Oct 7</t>
      </text>
    </comment>
    <comment ref="J490" authorId="230" shapeId="0" xr:uid="{B77B0C87-E3FA-4291-9F5E-3393C9815EDC}">
      <text>
        <r>
          <rPr>
            <b/>
            <sz val="9"/>
            <color indexed="81"/>
            <rFont val="Tahoma"/>
            <family val="2"/>
          </rPr>
          <t>Samantha D'Amour:</t>
        </r>
        <r>
          <rPr>
            <sz val="9"/>
            <color indexed="81"/>
            <rFont val="Tahoma"/>
            <family val="2"/>
          </rPr>
          <t xml:space="preserve">
was 2nd Tuesday</t>
        </r>
      </text>
    </comment>
    <comment ref="L490" authorId="727" shapeId="0" xr:uid="{0DD006CB-DF1C-40F5-AEDA-84D6104C2B6C}">
      <text>
        <t>[Threaded comment]
Your version of Excel allows you to read this threaded comment; however, any edits to it will get removed if the file is opened in a newer version of Excel. Learn more: https://go.microsoft.com/fwlink/?linkid=870924
Comment:
    Not enough time to finish all the route</t>
      </text>
    </comment>
    <comment ref="B492" authorId="28" shapeId="0" xr:uid="{A66D6885-538A-45AF-BEA0-44F8BE29603B}">
      <text>
        <r>
          <rPr>
            <b/>
            <sz val="9"/>
            <color indexed="81"/>
            <rFont val="Tahoma"/>
            <family val="2"/>
          </rPr>
          <t>Vogt, Carina:</t>
        </r>
        <r>
          <rPr>
            <sz val="9"/>
            <color indexed="81"/>
            <rFont val="Tahoma"/>
            <family val="2"/>
          </rPr>
          <t xml:space="preserve">
Property Management changed. Was: Hutton</t>
        </r>
      </text>
    </comment>
    <comment ref="R492" authorId="728" shapeId="0" xr:uid="{7510FA5F-B950-445B-A3A2-EB1AB2B8E4CA}">
      <text>
        <t>[Threaded comment]
Your version of Excel allows you to read this threaded comment; however, any edits to it will get removed if the file is opened in a newer version of Excel. Learn more: https://go.microsoft.com/fwlink/?linkid=870924
Comment:
    Annual booked July 17</t>
      </text>
    </comment>
    <comment ref="W493" authorId="729" shapeId="0" xr:uid="{BD06FC85-AEE7-4C3A-97B6-D8A5ED3F2184}">
      <text>
        <t>[Threaded comment]
Your version of Excel allows you to read this threaded comment; however, any edits to it will get removed if the file is opened in a newer version of Excel. Learn more: https://go.microsoft.com/fwlink/?linkid=870924
Comment:
    Annual booked Dec 8</t>
      </text>
    </comment>
    <comment ref="W494" authorId="730" shapeId="0" xr:uid="{1A14C939-F909-4F29-9456-DB8A333BE673}">
      <text>
        <t>[Threaded comment]
Your version of Excel allows you to read this threaded comment; however, any edits to it will get removed if the file is opened in a newer version of Excel. Learn more: https://go.microsoft.com/fwlink/?linkid=870924
Comment:
    Annual booked Dec 8</t>
      </text>
    </comment>
    <comment ref="W495" authorId="731" shapeId="0" xr:uid="{46F6624A-8B18-460D-A793-55C52D7DD2ED}">
      <text>
        <t>[Threaded comment]
Your version of Excel allows you to read this threaded comment; however, any edits to it will get removed if the file is opened in a newer version of Excel. Learn more: https://go.microsoft.com/fwlink/?linkid=870924
Comment:
    Annual booked Dec 19</t>
      </text>
    </comment>
    <comment ref="W496" authorId="732" shapeId="0" xr:uid="{5503A60B-51FF-4FEE-94C1-268C026F6295}">
      <text>
        <t>[Threaded comment]
Your version of Excel allows you to read this threaded comment; however, any edits to it will get removed if the file is opened in a newer version of Excel. Learn more: https://go.microsoft.com/fwlink/?linkid=870924
Comment:
    Annual booked Dec 19</t>
      </text>
    </comment>
    <comment ref="W497" authorId="733" shapeId="0" xr:uid="{88375CE3-AFD6-4CBB-93F5-88612FB98C54}">
      <text>
        <t>[Threaded comment]
Your version of Excel allows you to read this threaded comment; however, any edits to it will get removed if the file is opened in a newer version of Excel. Learn more: https://go.microsoft.com/fwlink/?linkid=870924
Comment:
    Annual booked Dec 19</t>
      </text>
    </comment>
    <comment ref="W498" authorId="734" shapeId="0" xr:uid="{D5F8B0C3-9CF2-4BEA-86A8-0B897A3B69C3}">
      <text>
        <t>[Threaded comment]
Your version of Excel allows you to read this threaded comment; however, any edits to it will get removed if the file is opened in a newer version of Excel. Learn more: https://go.microsoft.com/fwlink/?linkid=870924
Comment:
    Annual booked Dec 19</t>
      </text>
    </comment>
    <comment ref="W499" authorId="735" shapeId="0" xr:uid="{9EED3640-D38D-48BF-849F-1A5D8DC3BA76}">
      <text>
        <t>[Threaded comment]
Your version of Excel allows you to read this threaded comment; however, any edits to it will get removed if the file is opened in a newer version of Excel. Learn more: https://go.microsoft.com/fwlink/?linkid=870924
Comment:
    Annual booked Dec 5</t>
      </text>
    </comment>
    <comment ref="M500" authorId="736" shapeId="0" xr:uid="{030D8BBB-60B3-4BE8-9697-608623F2FA55}">
      <text>
        <t>[Threaded comment]
Your version of Excel allows you to read this threaded comment; however, any edits to it will get removed if the file is opened in a newer version of Excel. Learn more: https://go.microsoft.com/fwlink/?linkid=870924
Comment:
    Annual booked Feb 4</t>
      </text>
    </comment>
    <comment ref="U501" authorId="737" shapeId="0" xr:uid="{BE122790-76E4-4A02-AD05-72235F4092AD}">
      <text>
        <t>[Threaded comment]
Your version of Excel allows you to read this threaded comment; however, any edits to it will get removed if the file is opened in a newer version of Excel. Learn more: https://go.microsoft.com/fwlink/?linkid=870924
Comment:
    No Access due CUPW strike</t>
      </text>
    </comment>
    <comment ref="W502" authorId="738" shapeId="0" xr:uid="{B3E05DD5-A764-4E9F-A112-B2758A7594A9}">
      <text>
        <t xml:space="preserve">[Threaded comment]
Your version of Excel allows you to read this threaded comment; however, any edits to it will get removed if the file is opened in a newer version of Excel. Learn more: https://go.microsoft.com/fwlink/?linkid=870924
Comment:
    Tested on Route 18 in December
</t>
      </text>
    </comment>
    <comment ref="R503" authorId="739" shapeId="0" xr:uid="{404F66E0-8772-424B-AA2E-B7DB8013DAF7}">
      <text>
        <t>[Threaded comment]
Your version of Excel allows you to read this threaded comment; however, any edits to it will get removed if the file is opened in a newer version of Excel. Learn more: https://go.microsoft.com/fwlink/?linkid=870924
Comment:
    Annual booked July 28</t>
      </text>
    </comment>
    <comment ref="U504" authorId="740" shapeId="0" xr:uid="{C57D8C34-84EA-4D7D-A773-84F1406CC365}">
      <text>
        <t xml:space="preserve">[Threaded comment]
Your version of Excel allows you to read this threaded comment; however, any edits to it will get removed if the file is opened in a newer version of Excel. Learn more: https://go.microsoft.com/fwlink/?linkid=870924
Comment:
    Electrical company was working during the test. Skipped. </t>
      </text>
    </comment>
    <comment ref="U505" authorId="741" shapeId="0" xr:uid="{64543265-13AE-43D3-BFAD-F86C46D98A28}">
      <text>
        <t>[Threaded comment]
Your version of Excel allows you to read this threaded comment; however, any edits to it will get removed if the file is opened in a newer version of Excel. Learn more: https://go.microsoft.com/fwlink/?linkid=870924
Comment:
    Annual booked Oct 28-29</t>
      </text>
    </comment>
    <comment ref="S506" authorId="742" shapeId="0" xr:uid="{C1930E8D-9233-460E-9FFC-7B4A54DD892D}">
      <text>
        <t>[Threaded comment]
Your version of Excel allows you to read this threaded comment; however, any edits to it will get removed if the file is opened in a newer version of Excel. Learn more: https://go.microsoft.com/fwlink/?linkid=870924
Comment:
    Annual booked Aug 8</t>
      </text>
    </comment>
    <comment ref="S507" authorId="743" shapeId="0" xr:uid="{0723B4CD-732F-4460-A611-E9596552320C}">
      <text>
        <t>[Threaded comment]
Your version of Excel allows you to read this threaded comment; however, any edits to it will get removed if the file is opened in a newer version of Excel. Learn more: https://go.microsoft.com/fwlink/?linkid=870924
Comment:
    Skipped. Projects</t>
      </text>
    </comment>
    <comment ref="T507" authorId="744" shapeId="0" xr:uid="{4061E3CD-9CE5-4DF8-ADA9-CCB22B27FF5F}">
      <text>
        <t>[Threaded comment]
Your version of Excel allows you to read this threaded comment; however, any edits to it will get removed if the file is opened in a newer version of Excel. Learn more: https://go.microsoft.com/fwlink/?linkid=870924
Comment:
    Skipped. Projects</t>
      </text>
    </comment>
    <comment ref="U507" authorId="745" shapeId="0" xr:uid="{BBC0CA91-99D0-4E44-AA24-45BAD49A18B7}">
      <text>
        <t>[Threaded comment]
Your version of Excel allows you to read this threaded comment; however, any edits to it will get removed if the file is opened in a newer version of Excel. Learn more: https://go.microsoft.com/fwlink/?linkid=870924
Comment:
    Skipped. Projects</t>
      </text>
    </comment>
    <comment ref="V507" authorId="746" shapeId="0" xr:uid="{C01FEAC5-031E-4CCA-A137-132898877B31}">
      <text>
        <t>[Threaded comment]
Your version of Excel allows you to read this threaded comment; however, any edits to it will get removed if the file is opened in a newer version of Excel. Learn more: https://go.microsoft.com/fwlink/?linkid=870924
Comment:
    Done by Projects</t>
      </text>
    </comment>
    <comment ref="W509" authorId="747" shapeId="0" xr:uid="{701F5180-2A0C-4F21-AA74-48FA6FE2A059}">
      <text>
        <t>[Threaded comment]
Your version of Excel allows you to read this threaded comment; however, any edits to it will get removed if the file is opened in a newer version of Excel. Learn more: https://go.microsoft.com/fwlink/?linkid=870924
Comment:
    Annual booked Dec 12 &amp; 13</t>
      </text>
    </comment>
    <comment ref="T510" authorId="748" shapeId="0" xr:uid="{FC97C005-F668-4337-8758-C3A8975C20F3}">
      <text>
        <t>[Threaded comment]
Your version of Excel allows you to read this threaded comment; however, any edits to it will get removed if the file is opened in a newer version of Excel. Learn more: https://go.microsoft.com/fwlink/?linkid=870924
Comment:
    Annual booked Sept 22</t>
      </text>
    </comment>
    <comment ref="V510" authorId="749" shapeId="0" xr:uid="{FC5606F4-9FF1-4EE0-8C04-9C88449D7B7F}">
      <text>
        <t>[Threaded comment]
Your version of Excel allows you to read this threaded comment; however, any edits to it will get removed if the file is opened in a newer version of Excel. Learn more: https://go.microsoft.com/fwlink/?linkid=870924
Comment:
    No Access</t>
      </text>
    </comment>
    <comment ref="S512" authorId="750" shapeId="0" xr:uid="{0EF5A1F6-83A7-4FB8-B6F8-BFF75D6A927D}">
      <text>
        <t>[Threaded comment]
Your version of Excel allows you to read this threaded comment; however, any edits to it will get removed if the file is opened in a newer version of Excel. Learn more: https://go.microsoft.com/fwlink/?linkid=870924
Comment:
    No access due to police closing building off</t>
      </text>
    </comment>
    <comment ref="P513" authorId="751" shapeId="0" xr:uid="{9BA4FE4A-3FA8-4379-9BD0-1A9DF803DEE7}">
      <text>
        <t>[Threaded comment]
Your version of Excel allows you to read this threaded comment; however, any edits to it will get removed if the file is opened in a newer version of Excel. Learn more: https://go.microsoft.com/fwlink/?linkid=870924
Comment:
    Annual booked April 28</t>
      </text>
    </comment>
    <comment ref="J514" authorId="230" shapeId="0" xr:uid="{C653F247-4369-41F4-BF6A-36719398D083}">
      <text>
        <r>
          <rPr>
            <b/>
            <sz val="9"/>
            <color indexed="81"/>
            <rFont val="Tahoma"/>
            <family val="2"/>
          </rPr>
          <t>Samantha D'Amour:</t>
        </r>
        <r>
          <rPr>
            <sz val="9"/>
            <color indexed="81"/>
            <rFont val="Tahoma"/>
            <family val="2"/>
          </rPr>
          <t xml:space="preserve">
was 2nd Tuesday</t>
        </r>
      </text>
    </comment>
    <comment ref="L514" authorId="752" shapeId="0" xr:uid="{AB1F61A8-B610-46C2-8E82-71E5EA8993A8}">
      <text>
        <t>[Threaded comment]
Your version of Excel allows you to read this threaded comment; however, any edits to it will get removed if the file is opened in a newer version of Excel. Learn more: https://go.microsoft.com/fwlink/?linkid=870924
Comment:
    Not enough time to finish all the route</t>
      </text>
    </comment>
    <comment ref="S514" authorId="753" shapeId="0" xr:uid="{6429B9F0-D51C-4EEF-87AB-311F8DABF22A}">
      <text>
        <t>[Threaded comment]
Your version of Excel allows you to read this threaded comment; however, any edits to it will get removed if the file is opened in a newer version of Excel. Learn more: https://go.microsoft.com/fwlink/?linkid=870924
Comment:
    Annual booked August 26-27</t>
      </text>
    </comment>
    <comment ref="T514" authorId="754" shapeId="0" xr:uid="{1CF3A594-04B3-43CE-B30A-BF301B222A49}">
      <text>
        <t>[Threaded comment]
Your version of Excel allows you to read this threaded comment; however, any edits to it will get removed if the file is opened in a newer version of Excel. Learn more: https://go.microsoft.com/fwlink/?linkid=870924
Comment:
    Annual booked August 26-27</t>
      </text>
    </comment>
    <comment ref="U515" authorId="755" shapeId="0" xr:uid="{303CE0BF-9C0D-4AB4-AC25-99C7082ADC04}">
      <text>
        <t>[Threaded comment]
Your version of Excel allows you to read this threaded comment; however, any edits to it will get removed if the file is opened in a newer version of Excel. Learn more: https://go.microsoft.com/fwlink/?linkid=870924
Comment:
    Annual booked Oct 31</t>
      </text>
    </comment>
    <comment ref="I516" authorId="230" shapeId="0" xr:uid="{2E52CB61-8B1F-4034-8EBC-68D779682BCE}">
      <text>
        <r>
          <rPr>
            <b/>
            <sz val="9"/>
            <color indexed="81"/>
            <rFont val="Tahoma"/>
            <family val="2"/>
          </rPr>
          <t>Samantha D'Amour:</t>
        </r>
        <r>
          <rPr>
            <sz val="9"/>
            <color indexed="81"/>
            <rFont val="Tahoma"/>
            <family val="2"/>
          </rPr>
          <t xml:space="preserve">
Jan 8/21 - SD' - picked up key from cornerstone.</t>
        </r>
      </text>
    </comment>
    <comment ref="P516" authorId="756" shapeId="0" xr:uid="{B3203041-B2D3-431B-A8D9-EAC65BA35A70}">
      <text>
        <t>[Threaded comment]
Your version of Excel allows you to read this threaded comment; however, any edits to it will get removed if the file is opened in a newer version of Excel. Learn more: https://go.microsoft.com/fwlink/?linkid=870924
Comment:
    Annual booked May 9</t>
      </text>
    </comment>
    <comment ref="T518" authorId="757" shapeId="0" xr:uid="{B0BAE08E-7574-4525-87C1-902CD6806D4D}">
      <text>
        <t>[Threaded comment]
Your version of Excel allows you to read this threaded comment; however, any edits to it will get removed if the file is opened in a newer version of Excel. Learn more: https://go.microsoft.com/fwlink/?linkid=870924
Comment:
    Annual booked Sept 24</t>
      </text>
    </comment>
    <comment ref="U518" authorId="758" shapeId="0" xr:uid="{143C5E4B-2D1F-4718-93B7-9C5B8FC6467C}">
      <text>
        <t>[Threaded comment]
Your version of Excel allows you to read this threaded comment; however, any edits to it will get removed if the file is opened in a newer version of Excel. Learn more: https://go.microsoft.com/fwlink/?linkid=870924
Comment:
    Annual booked Sept 24</t>
      </text>
    </comment>
    <comment ref="H520" authorId="759" shapeId="0" xr:uid="{8F621771-5FDF-4EE4-BA52-142140E913B4}">
      <text>
        <t>[Threaded comment]
Your version of Excel allows you to read this threaded comment; however, any edits to it will get removed if the file is opened in a newer version of Excel. Learn more: https://go.microsoft.com/fwlink/?linkid=870924
Comment:
    PM William YU cancelled annual and by default MBT services September 3/2025 
Reply:
    July &amp; August invoiced</t>
      </text>
    </comment>
    <comment ref="R520" authorId="760" shapeId="0" xr:uid="{257AF173-4AEA-48E5-A201-94AD05293053}">
      <text>
        <t>[Threaded comment]
Your version of Excel allows you to read this threaded comment; however, any edits to it will get removed if the file is opened in a newer version of Excel. Learn more: https://go.microsoft.com/fwlink/?linkid=870924
Comment:
    Invoiced</t>
      </text>
    </comment>
    <comment ref="S520" authorId="761" shapeId="0" xr:uid="{2C9A9CE7-DD0B-4497-AB74-C769F2295044}">
      <text>
        <t>[Threaded comment]
Your version of Excel allows you to read this threaded comment; however, any edits to it will get removed if the file is opened in a newer version of Excel. Learn more: https://go.microsoft.com/fwlink/?linkid=870924
Comment:
    Invoiced</t>
      </text>
    </comment>
    <comment ref="U521" authorId="762" shapeId="0" xr:uid="{4CC6ADE8-5BA6-4F6E-8B59-9D7E982FD614}">
      <text>
        <t>[Threaded comment]
Your version of Excel allows you to read this threaded comment; however, any edits to it will get removed if the file is opened in a newer version of Excel. Learn more: https://go.microsoft.com/fwlink/?linkid=870924
Comment:
    Annual booked Oct 16</t>
      </text>
    </comment>
    <comment ref="N522" authorId="763" shapeId="0" xr:uid="{2E5EB066-28DE-416E-BCB6-1AFAABCA8F9A}">
      <text>
        <t>[Threaded comment]
Your version of Excel allows you to read this threaded comment; however, any edits to it will get removed if the file is opened in a newer version of Excel. Learn more: https://go.microsoft.com/fwlink/?linkid=870924
Comment:
    Annual booked March 12-13</t>
      </text>
    </comment>
    <comment ref="T523" authorId="764" shapeId="0" xr:uid="{BFB81494-9D5B-462C-8A28-F7FFA7C25C39}">
      <text>
        <t>[Threaded comment]
Your version of Excel allows you to read this threaded comment; however, any edits to it will get removed if the file is opened in a newer version of Excel. Learn more: https://go.microsoft.com/fwlink/?linkid=870924
Comment:
    Annual booked Sept 18</t>
      </text>
    </comment>
    <comment ref="M524" authorId="765" shapeId="0" xr:uid="{A9247657-F1D9-48F2-9FA6-4A3965594E0D}">
      <text>
        <t>[Threaded comment]
Your version of Excel allows you to read this threaded comment; however, any edits to it will get removed if the file is opened in a newer version of Excel. Learn more: https://go.microsoft.com/fwlink/?linkid=870924
Comment:
    Annual booked Feb 21</t>
      </text>
    </comment>
    <comment ref="S525" authorId="766" shapeId="0" xr:uid="{C02D5D98-4225-4FBB-AF0D-B55D94819F24}">
      <text>
        <t>[Threaded comment]
Your version of Excel allows you to read this threaded comment; however, any edits to it will get removed if the file is opened in a newer version of Excel. Learn more: https://go.microsoft.com/fwlink/?linkid=870924
Comment:
    Annual booked Aug 13</t>
      </text>
    </comment>
    <comment ref="T526" authorId="767" shapeId="0" xr:uid="{16C3DC1A-F4FA-4D7E-8D9D-502A7F356646}">
      <text>
        <t>[Threaded comment]
Your version of Excel allows you to read this threaded comment; however, any edits to it will get removed if the file is opened in a newer version of Excel. Learn more: https://go.microsoft.com/fwlink/?linkid=870924
Comment:
    Annual booked Sept 4</t>
      </text>
    </comment>
    <comment ref="S528" authorId="768" shapeId="0" xr:uid="{4771D2BA-168F-429C-A6AB-441B3015E3D4}">
      <text>
        <t>[Threaded comment]
Your version of Excel allows you to read this threaded comment; however, any edits to it will get removed if the file is opened in a newer version of Excel. Learn more: https://go.microsoft.com/fwlink/?linkid=870924
Comment:
    Annual booked Aug 14</t>
      </text>
    </comment>
    <comment ref="M529" authorId="769" shapeId="0" xr:uid="{6342C2F4-220D-4E50-AB76-6312319B6AE0}">
      <text>
        <t>[Threaded comment]
Your version of Excel allows you to read this threaded comment; however, any edits to it will get removed if the file is opened in a newer version of Excel. Learn more: https://go.microsoft.com/fwlink/?linkid=870924
Comment:
    Annual booked Feb 25</t>
      </text>
    </comment>
    <comment ref="S529" authorId="770" shapeId="0" xr:uid="{FA151285-D522-4DB7-8B40-2B9FB40BE8CA}">
      <text>
        <t>[Threaded comment]
Your version of Excel allows you to read this threaded comment; however, any edits to it will get removed if the file is opened in a newer version of Excel. Learn more: https://go.microsoft.com/fwlink/?linkid=870924
Comment:
    Service call during that day</t>
      </text>
    </comment>
    <comment ref="S530" authorId="771" shapeId="0" xr:uid="{B2BD695E-2080-46B6-BEE8-844B4E94B799}">
      <text>
        <t>[Threaded comment]
Your version of Excel allows you to read this threaded comment; however, any edits to it will get removed if the file is opened in a newer version of Excel. Learn more: https://go.microsoft.com/fwlink/?linkid=870924
Comment:
    Annual booked Aug 12</t>
      </text>
    </comment>
    <comment ref="L531" authorId="772" shapeId="0" xr:uid="{95FA8F53-093A-4617-9A1E-B0ADFA315FE7}">
      <text>
        <t>[Threaded comment]
Your version of Excel allows you to read this threaded comment; however, any edits to it will get removed if the file is opened in a newer version of Excel. Learn more: https://go.microsoft.com/fwlink/?linkid=870924
Comment:
    Western Fire was working on installing a new panel. Skipped during January</t>
      </text>
    </comment>
    <comment ref="O531" authorId="773" shapeId="0" xr:uid="{56834921-2EE6-4080-B6EF-1F190D7347B8}">
      <text>
        <t>[Threaded comment]
Your version of Excel allows you to read this threaded comment; however, any edits to it will get removed if the file is opened in a newer version of Excel. Learn more: https://go.microsoft.com/fwlink/?linkid=870924
Comment:
    Cancelled due lack of techs</t>
      </text>
    </comment>
    <comment ref="P531" authorId="774" shapeId="0" xr:uid="{31808A51-AA6F-476C-9302-BE6F146B737E}">
      <text>
        <t>[Threaded comment]
Your version of Excel allows you to read this threaded comment; however, any edits to it will get removed if the file is opened in a newer version of Excel. Learn more: https://go.microsoft.com/fwlink/?linkid=870924
Comment:
    Western Fire was working on installing a new panel. Skipped during May</t>
      </text>
    </comment>
    <comment ref="S532" authorId="775" shapeId="0" xr:uid="{5966414E-8F1F-423D-B25A-A96B56196BAD}">
      <text>
        <t>[Threaded comment]
Your version of Excel allows you to read this threaded comment; however, any edits to it will get removed if the file is opened in a newer version of Excel. Learn more: https://go.microsoft.com/fwlink/?linkid=870924
Comment:
    Annual booked Aug 12</t>
      </text>
    </comment>
    <comment ref="N533" authorId="776" shapeId="0" xr:uid="{2DF2DB46-5882-463A-AD00-630585C7D33D}">
      <text>
        <t>[Threaded comment]
Your version of Excel allows you to read this threaded comment; however, any edits to it will get removed if the file is opened in a newer version of Excel. Learn more: https://go.microsoft.com/fwlink/?linkid=870924
Comment:
    Not enough time to finish all the route due a service call during route</t>
      </text>
    </comment>
    <comment ref="O534" authorId="777" shapeId="0" xr:uid="{21697429-602E-43E4-BB64-768771E71E9B}">
      <text>
        <t>[Threaded comment]
Your version of Excel allows you to read this threaded comment; however, any edits to it will get removed if the file is opened in a newer version of Excel. Learn more: https://go.microsoft.com/fwlink/?linkid=870924
Comment:
    Lack of time</t>
      </text>
    </comment>
    <comment ref="P534" authorId="778" shapeId="0" xr:uid="{A97476B3-314A-4F4A-900A-6E2712B0BA44}">
      <text>
        <t>[Threaded comment]
Your version of Excel allows you to read this threaded comment; however, any edits to it will get removed if the file is opened in a newer version of Excel. Learn more: https://go.microsoft.com/fwlink/?linkid=870924
Comment:
    Annual booked May 5</t>
      </text>
    </comment>
    <comment ref="U534" authorId="779" shapeId="0" xr:uid="{F4AA4892-6C82-4D56-8494-6AB2E486B73E}">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W534" authorId="780" shapeId="0" xr:uid="{C13CDF39-27F8-48B0-8AB5-01AF79EB5BD0}">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N535" authorId="781" shapeId="0" xr:uid="{0EC67885-8D45-470C-8BEB-D5CC955722B9}">
      <text>
        <t>[Threaded comment]
Your version of Excel allows you to read this threaded comment; however, any edits to it will get removed if the file is opened in a newer version of Excel. Learn more: https://go.microsoft.com/fwlink/?linkid=870924
Comment:
    Not enough time to finish all the route due a service call during route</t>
      </text>
    </comment>
    <comment ref="W535" authorId="782" shapeId="0" xr:uid="{FDA08B06-53BF-4839-B939-F45927BA973C}">
      <text>
        <t>[Threaded comment]
Your version of Excel allows you to read this threaded comment; however, any edits to it will get removed if the file is opened in a newer version of Excel. Learn more: https://go.microsoft.com/fwlink/?linkid=870924
Comment:
    Annual booked Dec 18</t>
      </text>
    </comment>
    <comment ref="S536" authorId="783" shapeId="0" xr:uid="{3667E5B6-E04B-4F9C-A763-72B1F87926D4}">
      <text>
        <t>[Threaded comment]
Your version of Excel allows you to read this threaded comment; however, any edits to it will get removed if the file is opened in a newer version of Excel. Learn more: https://go.microsoft.com/fwlink/?linkid=870924
Comment:
    Annual booked Aug 13</t>
      </text>
    </comment>
    <comment ref="T537" authorId="784" shapeId="0" xr:uid="{C6F0F76D-3BB0-44B2-A63A-FF04B9C30B58}">
      <text>
        <t>[Threaded comment]
Your version of Excel allows you to read this threaded comment; however, any edits to it will get removed if the file is opened in a newer version of Excel. Learn more: https://go.microsoft.com/fwlink/?linkid=870924
Comment:
    Annual booked Sept 2</t>
      </text>
    </comment>
    <comment ref="R538" authorId="785" shapeId="0" xr:uid="{48100361-2522-4A4B-A46D-A304021E521E}">
      <text>
        <t>[Threaded comment]
Your version of Excel allows you to read this threaded comment; however, any edits to it will get removed if the file is opened in a newer version of Excel. Learn more: https://go.microsoft.com/fwlink/?linkid=870924
Comment:
    Annual booked July 9</t>
      </text>
    </comment>
    <comment ref="W539" authorId="786" shapeId="0" xr:uid="{C810D778-6D75-4B86-8CCD-09967E1056E7}">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W540" authorId="787" shapeId="0" xr:uid="{CB171D47-3BD6-41E2-9067-0EE9754FCAEC}">
      <text>
        <t>[Threaded comment]
Your version of Excel allows you to read this threaded comment; however, any edits to it will get removed if the file is opened in a newer version of Excel. Learn more: https://go.microsoft.com/fwlink/?linkid=870924
Comment:
    Annual booked December 5</t>
      </text>
    </comment>
    <comment ref="M541" authorId="788" shapeId="0" xr:uid="{7196997C-FE42-466C-A340-E14A4B48F46A}">
      <text>
        <t>[Threaded comment]
Your version of Excel allows you to read this threaded comment; however, any edits to it will get removed if the file is opened in a newer version of Excel. Learn more: https://go.microsoft.com/fwlink/?linkid=870924
Comment:
    Public Services vacated the building we no longer have access</t>
      </text>
    </comment>
    <comment ref="N541" authorId="789" shapeId="0" xr:uid="{784CA7C2-6496-48CA-B5AB-6A4A05624DC4}">
      <text>
        <t>[Threaded comment]
Your version of Excel allows you to read this threaded comment; however, any edits to it will get removed if the file is opened in a newer version of Excel. Learn more: https://go.microsoft.com/fwlink/?linkid=870924
Comment:
    Public Services vacated the building we no longer have access</t>
      </text>
    </comment>
    <comment ref="P541" authorId="790" shapeId="0" xr:uid="{7400478E-CFFA-4551-8571-2AD397AFA03D}">
      <text>
        <t>[Threaded comment]
Your version of Excel allows you to read this threaded comment; however, any edits to it will get removed if the file is opened in a newer version of Excel. Learn more: https://go.microsoft.com/fwlink/?linkid=870924
Comment:
    No Access</t>
      </text>
    </comment>
    <comment ref="R541" authorId="791" shapeId="0" xr:uid="{3A23BBD6-A465-477C-94AC-EAC74CAA8C38}">
      <text>
        <t>[Threaded comment]
Your version of Excel allows you to read this threaded comment; however, any edits to it will get removed if the file is opened in a newer version of Excel. Learn more: https://go.microsoft.com/fwlink/?linkid=870924
Comment:
    Annual booked July 18</t>
      </text>
    </comment>
    <comment ref="S541" authorId="792" shapeId="0" xr:uid="{A47BF95D-07C3-4864-859C-0F9BA47AD5F6}">
      <text>
        <t>[Threaded comment]
Your version of Excel allows you to read this threaded comment; however, any edits to it will get removed if the file is opened in a newer version of Excel. Learn more: https://go.microsoft.com/fwlink/?linkid=870924
Comment:
    Site ask to do earlier. Skipped.</t>
      </text>
    </comment>
    <comment ref="L542" authorId="793" shapeId="0" xr:uid="{2488C477-1331-47F7-9F16-AEE1F1F2B5D1}">
      <text>
        <t>[Threaded comment]
Your version of Excel allows you to read this threaded comment; however, any edits to it will get removed if the file is opened in a newer version of Excel. Learn more: https://go.microsoft.com/fwlink/?linkid=870924
Comment:
    Annual and MBT done in January</t>
      </text>
    </comment>
    <comment ref="M542" authorId="794" shapeId="0" xr:uid="{E0382909-7E26-415E-8653-FB4E79C83DF4}">
      <text>
        <t>[Threaded comment]
Your version of Excel allows you to read this threaded comment; however, any edits to it will get removed if the file is opened in a newer version of Excel. Learn more: https://go.microsoft.com/fwlink/?linkid=870924
Comment:
    Annual booked Jan 27</t>
      </text>
    </comment>
    <comment ref="S543" authorId="795" shapeId="0" xr:uid="{698E0B4A-5DC1-447F-A234-AF9EC3AA0BE2}">
      <text>
        <t>[Threaded comment]
Your version of Excel allows you to read this threaded comment; however, any edits to it will get removed if the file is opened in a newer version of Excel. Learn more: https://go.microsoft.com/fwlink/?linkid=870924
Comment:
    Annual booked Aug 12</t>
      </text>
    </comment>
    <comment ref="U543" authorId="796" shapeId="0" xr:uid="{5B37F220-28B2-4519-BB96-FCB50FA9B8F1}">
      <text>
        <t>[Threaded comment]
Your version of Excel allows you to read this threaded comment; however, any edits to it will get removed if the file is opened in a newer version of Excel. Learn more: https://go.microsoft.com/fwlink/?linkid=870924
Comment:
    No Access due CUPW strike</t>
      </text>
    </comment>
    <comment ref="V543" authorId="797" shapeId="0" xr:uid="{A3DC369B-E8F8-4018-8EBD-DA07490D860A}">
      <text>
        <t>[Threaded comment]
Your version of Excel allows you to read this threaded comment; however, any edits to it will get removed if the file is opened in a newer version of Excel. Learn more: https://go.microsoft.com/fwlink/?linkid=870924
Comment:
    No Access due CUPW strike</t>
      </text>
    </comment>
    <comment ref="N544" authorId="798" shapeId="0" xr:uid="{C9680D30-7D89-4154-A25B-BC2F28B97E5F}">
      <text>
        <t>[Threaded comment]
Your version of Excel allows you to read this threaded comment; however, any edits to it will get removed if the file is opened in a newer version of Excel. Learn more: https://go.microsoft.com/fwlink/?linkid=870924
Comment:
    Skipped due verification in March 5</t>
      </text>
    </comment>
    <comment ref="T545" authorId="799" shapeId="0" xr:uid="{557CCA9B-2274-4CE6-B3F2-57BF75FD8BBD}">
      <text>
        <t>[Threaded comment]
Your version of Excel allows you to read this threaded comment; however, any edits to it will get removed if the file is opened in a newer version of Excel. Learn more: https://go.microsoft.com/fwlink/?linkid=870924
Comment:
    Annual booked September 25-26</t>
      </text>
    </comment>
    <comment ref="P547" authorId="800" shapeId="0" xr:uid="{2DCDC144-BEBB-45BB-A3C5-B828D4B5707E}">
      <text>
        <t>[Threaded comment]
Your version of Excel allows you to read this threaded comment; however, any edits to it will get removed if the file is opened in a newer version of Excel. Learn more: https://go.microsoft.com/fwlink/?linkid=870924
Comment:
    No Access</t>
      </text>
    </comment>
    <comment ref="U547" authorId="801" shapeId="0" xr:uid="{6C12DFCF-BC53-427D-8FE2-14FF51BD69FF}">
      <text>
        <t>[Threaded comment]
Your version of Excel allows you to read this threaded comment; however, any edits to it will get removed if the file is opened in a newer version of Excel. Learn more: https://go.microsoft.com/fwlink/?linkid=870924
Comment:
    Annual booked Oct 10</t>
      </text>
    </comment>
    <comment ref="O548" authorId="802" shapeId="0" xr:uid="{D738456E-BF9B-4313-8F1E-47AC8BCBDA87}">
      <text>
        <t>[Threaded comment]
Your version of Excel allows you to read this threaded comment; however, any edits to it will get removed if the file is opened in a newer version of Excel. Learn more: https://go.microsoft.com/fwlink/?linkid=870924
Comment:
    Annual booked March 26</t>
      </text>
    </comment>
    <comment ref="W549" authorId="803" shapeId="0" xr:uid="{CFC62DD2-FF5D-48C8-8075-E76FF8B14046}">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M550" authorId="804" shapeId="0" xr:uid="{0AA56C7C-9B7C-4B6A-BDB6-A356A3BF9FB9}">
      <text>
        <t>[Threaded comment]
Your version of Excel allows you to read this threaded comment; however, any edits to it will get removed if the file is opened in a newer version of Excel. Learn more: https://go.microsoft.com/fwlink/?linkid=870924
Comment:
    Annual booked Feb 3</t>
      </text>
    </comment>
    <comment ref="P551" authorId="805" shapeId="0" xr:uid="{4B5B89AC-3EB4-43CD-8D15-1CC31A948395}">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Q551" authorId="806" shapeId="0" xr:uid="{D577EF1E-3FCB-40F8-9EAC-B7280118D326}">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551" authorId="807" shapeId="0" xr:uid="{64661D28-F016-4F02-9811-B3154D48BE2F}">
      <text>
        <t>[Threaded comment]
Your version of Excel allows you to read this threaded comment; however, any edits to it will get removed if the file is opened in a newer version of Excel. Learn more: https://go.microsoft.com/fwlink/?linkid=870924
Comment:
    Annual booked July 14</t>
      </text>
    </comment>
    <comment ref="S551" authorId="808" shapeId="0" xr:uid="{FEBB0EE1-EB3F-44D3-BF30-7D9454EBC007}">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551" authorId="809" shapeId="0" xr:uid="{91D6DA09-7A95-4EE1-AA6E-59009E1CA4A8}">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U551" authorId="810" shapeId="0" xr:uid="{1B4FC0F6-59AF-4899-94DD-6E48CE5D498D}">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V551" authorId="811" shapeId="0" xr:uid="{F6936A28-5C34-42DC-8FFD-BB70E207BF7D}">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V552" authorId="812" shapeId="0" xr:uid="{BADA9122-4602-4D51-BF17-D4A7CB43EBE2}">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L553" authorId="813" shapeId="0" xr:uid="{1E7B4D27-BB6B-4182-BBB0-B04A7852F5D2}">
      <text>
        <t>[Threaded comment]
Your version of Excel allows you to read this threaded comment; however, any edits to it will get removed if the file is opened in a newer version of Excel. Learn more: https://go.microsoft.com/fwlink/?linkid=870924
Comment:
    Annual and MBT done in January</t>
      </text>
    </comment>
    <comment ref="M553" authorId="814" shapeId="0" xr:uid="{A3EB045C-D106-44EE-8CB6-78A8ADA50AAE}">
      <text>
        <t>[Threaded comment]
Your version of Excel allows you to read this threaded comment; however, any edits to it will get removed if the file is opened in a newer version of Excel. Learn more: https://go.microsoft.com/fwlink/?linkid=870924
Comment:
    Annual booked Jan 27</t>
      </text>
    </comment>
    <comment ref="H555" authorId="815" shapeId="0" xr:uid="{D5908334-DB37-4E70-812A-6A57B4E00B6B}">
      <text>
        <t>[Threaded comment]
Your version of Excel allows you to read this threaded comment; however, any edits to it will get removed if the file is opened in a newer version of Excel. Learn more: https://go.microsoft.com/fwlink/?linkid=870924
Comment:
    Key on X Binder</t>
      </text>
    </comment>
    <comment ref="L555" authorId="816" shapeId="0" xr:uid="{CCA519AC-C824-495D-BD6D-71FB92F8B56B}">
      <text>
        <t>[Threaded comment]
Your version of Excel allows you to read this threaded comment; however, any edits to it will get removed if the file is opened in a newer version of Excel. Learn more: https://go.microsoft.com/fwlink/?linkid=870924
Comment:
    On hold</t>
      </text>
    </comment>
    <comment ref="M555" authorId="817" shapeId="0" xr:uid="{CDACFF7E-75B8-49BE-BF8D-374A387B5DD8}">
      <text>
        <t>[Threaded comment]
Your version of Excel allows you to read this threaded comment; however, any edits to it will get removed if the file is opened in a newer version of Excel. Learn more: https://go.microsoft.com/fwlink/?linkid=870924
Comment:
    On hold</t>
      </text>
    </comment>
    <comment ref="N555" authorId="818" shapeId="0" xr:uid="{EA9DC7F1-EA43-4B0B-B22D-A0B5E87C0E6B}">
      <text>
        <t>[Threaded comment]
Your version of Excel allows you to read this threaded comment; however, any edits to it will get removed if the file is opened in a newer version of Excel. Learn more: https://go.microsoft.com/fwlink/?linkid=870924
Comment:
    On hold</t>
      </text>
    </comment>
    <comment ref="O555" authorId="819" shapeId="0" xr:uid="{53F2E8C3-F3E4-4CB9-8473-06AB687B0238}">
      <text>
        <t>[Threaded comment]
Your version of Excel allows you to read this threaded comment; however, any edits to it will get removed if the file is opened in a newer version of Excel. Learn more: https://go.microsoft.com/fwlink/?linkid=870924
Comment:
    On hold</t>
      </text>
    </comment>
    <comment ref="P555" authorId="820" shapeId="0" xr:uid="{2FA417E0-BFB8-4E4B-AC93-74F2E4FB135D}">
      <text>
        <t>[Threaded comment]
Your version of Excel allows you to read this threaded comment; however, any edits to it will get removed if the file is opened in a newer version of Excel. Learn more: https://go.microsoft.com/fwlink/?linkid=870924
Comment:
    On hold</t>
      </text>
    </comment>
    <comment ref="Q555" authorId="821" shapeId="0" xr:uid="{8D8FE9DC-D721-4C10-9C0E-2A2949D99616}">
      <text>
        <t>[Threaded comment]
Your version of Excel allows you to read this threaded comment; however, any edits to it will get removed if the file is opened in a newer version of Excel. Learn more: https://go.microsoft.com/fwlink/?linkid=870924
Comment:
    On hold</t>
      </text>
    </comment>
    <comment ref="R555" authorId="822" shapeId="0" xr:uid="{730EF85B-092E-4D1B-99F4-F5795059ED6D}">
      <text>
        <t>[Threaded comment]
Your version of Excel allows you to read this threaded comment; however, any edits to it will get removed if the file is opened in a newer version of Excel. Learn more: https://go.microsoft.com/fwlink/?linkid=870924
Comment:
    On hold</t>
      </text>
    </comment>
    <comment ref="S555" authorId="823" shapeId="0" xr:uid="{B30E6C25-BD07-430E-97AE-25E683C513A9}">
      <text>
        <t>[Threaded comment]
Your version of Excel allows you to read this threaded comment; however, any edits to it will get removed if the file is opened in a newer version of Excel. Learn more: https://go.microsoft.com/fwlink/?linkid=870924
Comment:
    On hold</t>
      </text>
    </comment>
    <comment ref="M556" authorId="824" shapeId="0" xr:uid="{BDFC4C84-742F-461A-879F-CE9D97BC806A}">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T556" authorId="825" shapeId="0" xr:uid="{88E7701E-BC68-4376-B47A-D33798C10A7E}">
      <text>
        <t>[Threaded comment]
Your version of Excel allows you to read this threaded comment; however, any edits to it will get removed if the file is opened in a newer version of Excel. Learn more: https://go.microsoft.com/fwlink/?linkid=870924
Comment:
    Annual booked Sept 2</t>
      </text>
    </comment>
    <comment ref="V556" authorId="826" shapeId="0" xr:uid="{4E21875E-24C7-4345-8EF7-A72A9204C40B}">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V557" authorId="827" shapeId="0" xr:uid="{419E2D9B-9C94-4DCC-8DD6-5026232F559D}">
      <text>
        <t>[Threaded comment]
Your version of Excel allows you to read this threaded comment; however, any edits to it will get removed if the file is opened in a newer version of Excel. Learn more: https://go.microsoft.com/fwlink/?linkid=870924
Comment:
    Annual booked Nov 7</t>
      </text>
    </comment>
    <comment ref="P558" authorId="828" shapeId="0" xr:uid="{0E310FCE-E8EC-453E-8DB3-DEA1EBB67689}">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Q558" authorId="829" shapeId="0" xr:uid="{96B6B9A2-C55F-4EF6-A752-8D08ADFA5044}">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558" authorId="830" shapeId="0" xr:uid="{357F3CC9-0A60-4ECA-9855-AEABB17074E3}">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558" authorId="831" shapeId="0" xr:uid="{87E8CF9F-6B7A-4CD3-96AC-7F8A00FA1ED3}">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S559" authorId="832" shapeId="0" xr:uid="{C6CE42AA-3398-4F5D-A1E7-84FBAEBE7A5A}">
      <text>
        <t>[Threaded comment]
Your version of Excel allows you to read this threaded comment; however, any edits to it will get removed if the file is opened in a newer version of Excel. Learn more: https://go.microsoft.com/fwlink/?linkid=870924
Comment:
    $65 at the first 3 months. Change to $75 after that.</t>
      </text>
    </comment>
    <comment ref="T559" authorId="833" shapeId="0" xr:uid="{84E5F3F4-1068-4904-9EDE-503CFB71EC4B}">
      <text>
        <t>[Threaded comment]
Your version of Excel allows you to read this threaded comment; however, any edits to it will get removed if the file is opened in a newer version of Excel. Learn more: https://go.microsoft.com/fwlink/?linkid=870924
Comment:
    $65 at the first 3 months. Change to $75 after that.</t>
      </text>
    </comment>
    <comment ref="U559" authorId="834" shapeId="0" xr:uid="{2D2D9A2C-0E7D-4DE4-B69E-14BEBC9EDF1B}">
      <text>
        <t>[Threaded comment]
Your version of Excel allows you to read this threaded comment; however, any edits to it will get removed if the file is opened in a newer version of Excel. Learn more: https://go.microsoft.com/fwlink/?linkid=870924
Comment:
    $65 at the first 3 months. Change to $75 after that.</t>
      </text>
    </comment>
    <comment ref="T560" authorId="835" shapeId="0" xr:uid="{8B829C2A-6556-4588-A2ED-06C6CA01CA96}">
      <text>
        <t>[Threaded comment]
Your version of Excel allows you to read this threaded comment; however, any edits to it will get removed if the file is opened in a newer version of Excel. Learn more: https://go.microsoft.com/fwlink/?linkid=870924
Comment:
    Annual booked September 19</t>
      </text>
    </comment>
    <comment ref="L561" authorId="836" shapeId="0" xr:uid="{E6310736-A5F7-41AA-9AB7-75132B2E1649}">
      <text>
        <t>[Threaded comment]
Your version of Excel allows you to read this threaded comment; however, any edits to it will get removed if the file is opened in a newer version of Excel. Learn more: https://go.microsoft.com/fwlink/?linkid=870924
Comment:
    No access</t>
      </text>
    </comment>
    <comment ref="P561" authorId="837" shapeId="0" xr:uid="{F4E8DFA2-F799-4338-9D48-BD3D0A400CC9}">
      <text>
        <t>[Threaded comment]
Your version of Excel allows you to read this threaded comment; however, any edits to it will get removed if the file is opened in a newer version of Excel. Learn more: https://go.microsoft.com/fwlink/?linkid=870924
Comment:
    Annual booked May 30</t>
      </text>
    </comment>
    <comment ref="M562" authorId="838" shapeId="0" xr:uid="{AD034DDB-BDBB-4FE0-B586-1DE33B40FB7D}">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S562" authorId="839" shapeId="0" xr:uid="{98B8A848-6D5C-4247-8BCD-BDD774FBA9EF}">
      <text>
        <t>[Threaded comment]
Your version of Excel allows you to read this threaded comment; however, any edits to it will get removed if the file is opened in a newer version of Excel. Learn more: https://go.microsoft.com/fwlink/?linkid=870924
Comment:
    Annual booked Aug 27-28</t>
      </text>
    </comment>
    <comment ref="V562" authorId="840" shapeId="0" xr:uid="{52A312A5-28B3-47C4-A086-F12ADFBF7506}">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M563" authorId="841" shapeId="0" xr:uid="{E42875F2-7A44-40BC-903B-9CC71974AF5B}">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P563" authorId="842" shapeId="0" xr:uid="{5B35B5D6-6326-4967-80A8-C3AD6337F4C5}">
      <text>
        <t>[Threaded comment]
Your version of Excel allows you to read this threaded comment; however, any edits to it will get removed if the file is opened in a newer version of Excel. Learn more: https://go.microsoft.com/fwlink/?linkid=870924
Comment:
    Annual booked May 27</t>
      </text>
    </comment>
    <comment ref="V563" authorId="843" shapeId="0" xr:uid="{5A2BBC83-F3A0-424C-97D9-EE8F6DBD6316}">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T564" authorId="844" shapeId="0" xr:uid="{B1FA9E10-C723-4B2E-809F-03EB9608F42A}">
      <text>
        <t>[Threaded comment]
Your version of Excel allows you to read this threaded comment; however, any edits to it will get removed if the file is opened in a newer version of Excel. Learn more: https://go.microsoft.com/fwlink/?linkid=870924
Comment:
    Annual booked Sept 8-9</t>
      </text>
    </comment>
    <comment ref="O565" authorId="845" shapeId="0" xr:uid="{F1A3A024-90B4-4747-87FD-5D9B9F2D0E8A}">
      <text>
        <t>[Threaded comment]
Your version of Excel allows you to read this threaded comment; however, any edits to it will get removed if the file is opened in a newer version of Excel. Learn more: https://go.microsoft.com/fwlink/?linkid=870924
Comment:
    Cancelled in March 2025</t>
      </text>
    </comment>
    <comment ref="U566" authorId="846" shapeId="0" xr:uid="{F5092C53-84DF-448D-B262-B908FA715034}">
      <text>
        <t>[Threaded comment]
Your version of Excel allows you to read this threaded comment; however, any edits to it will get removed if the file is opened in a newer version of Excel. Learn more: https://go.microsoft.com/fwlink/?linkid=870924
Comment:
    Annual booked Oct 10</t>
      </text>
    </comment>
    <comment ref="W566" authorId="847" shapeId="0" xr:uid="{A9D527CC-C6D5-4EB1-9B84-908AE3206F92}">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L567" authorId="848" shapeId="0" xr:uid="{6ACB44A1-E127-4B8E-ADBE-A1FC42A0B5B2}">
      <text>
        <t>[Threaded comment]
Your version of Excel allows you to read this threaded comment; however, any edits to it will get removed if the file is opened in a newer version of Excel. Learn more: https://go.microsoft.com/fwlink/?linkid=870924
Comment:
    Could not locate FACP Breaker</t>
      </text>
    </comment>
    <comment ref="M567" authorId="849" shapeId="0" xr:uid="{175EF1D9-1659-483C-B05F-F76BFCEC9D4D}">
      <text>
        <t>[Threaded comment]
Your version of Excel allows you to read this threaded comment; however, any edits to it will get removed if the file is opened in a newer version of Excel. Learn more: https://go.microsoft.com/fwlink/?linkid=870924
Comment:
    No Access. Site closed due the weather.</t>
      </text>
    </comment>
    <comment ref="R567" authorId="850" shapeId="0" xr:uid="{0233123A-612B-4C81-91A3-9D7DE634223C}">
      <text>
        <t>[Threaded comment]
Your version of Excel allows you to read this threaded comment; however, any edits to it will get removed if the file is opened in a newer version of Excel. Learn more: https://go.microsoft.com/fwlink/?linkid=870924
Comment:
    Site closed</t>
      </text>
    </comment>
    <comment ref="S567" authorId="851" shapeId="0" xr:uid="{8BCB8072-76A1-4DA3-B33B-2E578C06C69E}">
      <text>
        <t>[Threaded comment]
Your version of Excel allows you to read this threaded comment; however, any edits to it will get removed if the file is opened in a newer version of Excel. Learn more: https://go.microsoft.com/fwlink/?linkid=870924
Comment:
    Annual booked August 25</t>
      </text>
    </comment>
    <comment ref="W567" authorId="852" shapeId="0" xr:uid="{128CB9E2-1B23-4038-B033-5C9EBEB37014}">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P569" authorId="853" shapeId="0" xr:uid="{8939C598-2142-4B4A-8D76-9AD61F274CA2}">
      <text>
        <t>[Threaded comment]
Your version of Excel allows you to read this threaded comment; however, any edits to it will get removed if the file is opened in a newer version of Excel. Learn more: https://go.microsoft.com/fwlink/?linkid=870924
Comment:
    Annual booked May 21</t>
      </text>
    </comment>
    <comment ref="P571" authorId="854" shapeId="0" xr:uid="{936C7A9E-0D2C-4ED3-8CE7-EFA934064F6B}">
      <text>
        <t>[Threaded comment]
Your version of Excel allows you to read this threaded comment; however, any edits to it will get removed if the file is opened in a newer version of Excel. Learn more: https://go.microsoft.com/fwlink/?linkid=870924
Comment:
    Annual booked May 22</t>
      </text>
    </comment>
    <comment ref="P572" authorId="855" shapeId="0" xr:uid="{BEEFDDB9-FF81-4314-8284-DD2B01E8EA58}">
      <text>
        <t>[Threaded comment]
Your version of Excel allows you to read this threaded comment; however, any edits to it will get removed if the file is opened in a newer version of Excel. Learn more: https://go.microsoft.com/fwlink/?linkid=870924
Comment:
    Annual booked May 22</t>
      </text>
    </comment>
    <comment ref="S573" authorId="856" shapeId="0" xr:uid="{C209B6F6-93C7-4E2E-AD62-B7D6FC11F17B}">
      <text>
        <t>[Threaded comment]
Your version of Excel allows you to read this threaded comment; however, any edits to it will get removed if the file is opened in a newer version of Excel. Learn more: https://go.microsoft.com/fwlink/?linkid=870924
Comment:
    Annual booked August 28</t>
      </text>
    </comment>
    <comment ref="T573" authorId="857" shapeId="0" xr:uid="{746D4675-662A-497C-8D75-AB97BF1648B0}">
      <text>
        <t>[Threaded comment]
Your version of Excel allows you to read this threaded comment; however, any edits to it will get removed if the file is opened in a newer version of Excel. Learn more: https://go.microsoft.com/fwlink/?linkid=870924
Comment:
    Annual booked August 28</t>
      </text>
    </comment>
    <comment ref="W573" authorId="858" shapeId="0" xr:uid="{6307A25B-B12C-4C34-902F-312AD0E09E37}">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L574" authorId="859" shapeId="0" xr:uid="{93323F7B-3889-49FF-9D6D-3E46285374C8}">
      <text>
        <t>[Threaded comment]
Your version of Excel allows you to read this threaded comment; however, any edits to it will get removed if the file is opened in a newer version of Excel. Learn more: https://go.microsoft.com/fwlink/?linkid=870924
Comment:
    Annual booked January 31</t>
      </text>
    </comment>
    <comment ref="R575" authorId="860" shapeId="0" xr:uid="{E9CF784B-FF6A-4045-97E4-30618983BB8B}">
      <text>
        <t>[Threaded comment]
Your version of Excel allows you to read this threaded comment; however, any edits to it will get removed if the file is opened in a newer version of Excel. Learn more: https://go.microsoft.com/fwlink/?linkid=870924
Comment:
    Annual booked July 22</t>
      </text>
    </comment>
    <comment ref="S578" authorId="861" shapeId="0" xr:uid="{E053081B-9591-4835-A0E0-5701BA5674E9}">
      <text>
        <t>[Threaded comment]
Your version of Excel allows you to read this threaded comment; however, any edits to it will get removed if the file is opened in a newer version of Excel. Learn more: https://go.microsoft.com/fwlink/?linkid=870924
Comment:
    Annual booked August 26</t>
      </text>
    </comment>
    <comment ref="T578" authorId="862" shapeId="0" xr:uid="{A725EEB8-7EE2-4157-8179-050C29C33B61}">
      <text>
        <t>[Threaded comment]
Your version of Excel allows you to read this threaded comment; however, any edits to it will get removed if the file is opened in a newer version of Excel. Learn more: https://go.microsoft.com/fwlink/?linkid=870924
Comment:
    Annual booked August 26</t>
      </text>
    </comment>
    <comment ref="P579" authorId="863" shapeId="0" xr:uid="{224C8A54-7BDB-4A34-81E2-679D21E26CD7}">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Q579" authorId="864" shapeId="0" xr:uid="{345F9E6A-3BC7-41C3-9E22-848433410974}">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579" authorId="865" shapeId="0" xr:uid="{E86AECBB-0382-4EFE-BBE2-601E6BAD0337}">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S579" authorId="866" shapeId="0" xr:uid="{4B0EB8A2-FDEC-4C9C-B7A2-A35DF7975AF3}">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579" authorId="867" shapeId="0" xr:uid="{75AB55BB-A792-4100-BF08-67B1D403C8AB}">
      <text>
        <t>[Threaded comment]
Your version of Excel allows you to read this threaded comment; however, any edits to it will get removed if the file is opened in a newer version of Excel. Learn more: https://go.microsoft.com/fwlink/?linkid=870924
Comment:
    Annual booked Sept 9-10</t>
      </text>
    </comment>
    <comment ref="U579" authorId="868" shapeId="0" xr:uid="{16F4ACA6-D3E4-43FB-A90D-25DB20DC3F55}">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V579" authorId="869" shapeId="0" xr:uid="{E0614BB8-A87E-4652-8384-D0527F2E0EC0}">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V580" authorId="870" shapeId="0" xr:uid="{86FFDD21-F410-41BD-86A2-204BEA8983E0}">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W580" authorId="871" shapeId="0" xr:uid="{1C54976C-84E6-4A40-9856-9192F70C09F6}">
      <text>
        <t>[Threaded comment]
Your version of Excel allows you to read this threaded comment; however, any edits to it will get removed if the file is opened in a newer version of Excel. Learn more: https://go.microsoft.com/fwlink/?linkid=870924
Comment:
    Annual booked Dec 9</t>
      </text>
    </comment>
    <comment ref="P581" authorId="872" shapeId="0" xr:uid="{071E7156-90B9-4A0C-8751-95A28181945C}">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Q581" authorId="873" shapeId="0" xr:uid="{361DE25E-7DD0-41AD-A5A7-55D37BF19E05}">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581" authorId="874" shapeId="0" xr:uid="{BA4D7239-A65A-4FA2-ACB4-6C74A7C6D259}">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S581" authorId="875" shapeId="0" xr:uid="{62C2B458-37D4-4779-9352-4DA30991C86F}">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T581" authorId="876" shapeId="0" xr:uid="{85E30A29-EED7-4CFB-8976-91A6F45844C5}">
      <text>
        <t>[Threaded comment]
Your version of Excel allows you to read this threaded comment; however, any edits to it will get removed if the file is opened in a newer version of Excel. Learn more: https://go.microsoft.com/fwlink/?linkid=870924
Comment:
    Annual booked Sept 12
Reply:
    Annual rescheduled due to techs being away sick</t>
      </text>
    </comment>
    <comment ref="U581" authorId="877" shapeId="0" xr:uid="{34822B8B-EB8C-4098-BC54-E6E4DAD2BE17}">
      <text>
        <t>[Threaded comment]
Your version of Excel allows you to read this threaded comment; however, any edits to it will get removed if the file is opened in a newer version of Excel. Learn more: https://go.microsoft.com/fwlink/?linkid=870924
Comment:
    Annual booked Oct 6</t>
      </text>
    </comment>
    <comment ref="V581" authorId="878" shapeId="0" xr:uid="{6562E865-8BAA-4412-9ADF-38E95FCAF43C}">
      <text>
        <t>[Threaded comment]
Your version of Excel allows you to read this threaded comment; however, any edits to it will get removed if the file is opened in a newer version of Excel. Learn more: https://go.microsoft.com/fwlink/?linkid=870924
Comment:
    Skipped due service call</t>
      </text>
    </comment>
    <comment ref="P582" authorId="879" shapeId="0" xr:uid="{13E161D5-EFBA-48BB-8FD7-AD2970AC131B}">
      <text>
        <t>[Threaded comment]
Your version of Excel allows you to read this threaded comment; however, any edits to it will get removed if the file is opened in a newer version of Excel. Learn more: https://go.microsoft.com/fwlink/?linkid=870924
Comment:
    Annual booked April 25</t>
      </text>
    </comment>
    <comment ref="Q583" authorId="880" shapeId="0" xr:uid="{C239F4E3-95B3-4BF3-9373-22DA7925E37B}">
      <text>
        <t>[Threaded comment]
Your version of Excel allows you to read this threaded comment; however, any edits to it will get removed if the file is opened in a newer version of Excel. Learn more: https://go.microsoft.com/fwlink/?linkid=870924
Comment:
    Annual booked June 19</t>
      </text>
    </comment>
    <comment ref="T585" authorId="881" shapeId="0" xr:uid="{7BB5C251-884E-461E-BD6C-E899114BB835}">
      <text>
        <t>[Threaded comment]
Your version of Excel allows you to read this threaded comment; however, any edits to it will get removed if the file is opened in a newer version of Excel. Learn more: https://go.microsoft.com/fwlink/?linkid=870924
Comment:
    Annual booked Sept 17</t>
      </text>
    </comment>
    <comment ref="O586" authorId="882" shapeId="0" xr:uid="{D8A532E7-6910-44F1-AF4F-763274CAB9AE}">
      <text>
        <t>[Threaded comment]
Your version of Excel allows you to read this threaded comment; however, any edits to it will get removed if the file is opened in a newer version of Excel. Learn more: https://go.microsoft.com/fwlink/?linkid=870924
Comment:
    Annual booked April 29</t>
      </text>
    </comment>
    <comment ref="W586" authorId="883" shapeId="0" xr:uid="{928F5383-FD9B-42F3-8A8B-E7B87EEC1768}">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N587" authorId="884" shapeId="0" xr:uid="{6F6A09CF-137E-4BFD-9627-EECD99B18983}">
      <text>
        <t>[Threaded comment]
Your version of Excel allows you to read this threaded comment; however, any edits to it will get removed if the file is opened in a newer version of Excel. Learn more: https://go.microsoft.com/fwlink/?linkid=870924
Comment:
    Annual booked March 20</t>
      </text>
    </comment>
    <comment ref="M588" authorId="885" shapeId="0" xr:uid="{3B5037A9-8C77-44A8-8527-0FD0FEF3AC4D}">
      <text>
        <t>[Threaded comment]
Your version of Excel allows you to read this threaded comment; however, any edits to it will get removed if the file is opened in a newer version of Excel. Learn more: https://go.microsoft.com/fwlink/?linkid=870924
Comment:
    No access. Keys signed out for service</t>
      </text>
    </comment>
    <comment ref="N588" authorId="886" shapeId="0" xr:uid="{031F3693-B4A3-4AD8-AEF2-5A7C5EDE37DE}">
      <text>
        <t>[Threaded comment]
Your version of Excel allows you to read this threaded comment; however, any edits to it will get removed if the file is opened in a newer version of Excel. Learn more: https://go.microsoft.com/fwlink/?linkid=870924
Comment:
    Reinspection on March 03</t>
      </text>
    </comment>
    <comment ref="V588" authorId="887" shapeId="0" xr:uid="{A32BD85F-D0C2-458C-B273-A87751065B3F}">
      <text>
        <t>[Threaded comment]
Your version of Excel allows you to read this threaded comment; however, any edits to it will get removed if the file is opened in a newer version of Excel. Learn more: https://go.microsoft.com/fwlink/?linkid=870924
Comment:
    Annual booked Nov 20</t>
      </text>
    </comment>
    <comment ref="O589" authorId="888" shapeId="0" xr:uid="{AC0DC3BA-C20B-438B-A973-F53CC6959F82}">
      <text>
        <t>[Threaded comment]
Your version of Excel allows you to read this threaded comment; however, any edits to it will get removed if the file is opened in a newer version of Excel. Learn more: https://go.microsoft.com/fwlink/?linkid=870924
Comment:
    Annual booked April 30</t>
      </text>
    </comment>
    <comment ref="P589" authorId="889" shapeId="0" xr:uid="{50A0E182-36C9-4409-9968-BDB126A2DA78}">
      <text>
        <t>[Threaded comment]
Your version of Excel allows you to read this threaded comment; however, any edits to it will get removed if the file is opened in a newer version of Excel. Learn more: https://go.microsoft.com/fwlink/?linkid=870924
Comment:
    Annual booked April 30</t>
      </text>
    </comment>
    <comment ref="O590" authorId="890" shapeId="0" xr:uid="{6F2DE38B-429C-4D8D-9A42-1A0224424E28}">
      <text>
        <t>[Threaded comment]
Your version of Excel allows you to read this threaded comment; however, any edits to it will get removed if the file is opened in a newer version of Excel. Learn more: https://go.microsoft.com/fwlink/?linkid=870924
Comment:
    Annual booked April 14-17</t>
      </text>
    </comment>
    <comment ref="N591" authorId="891" shapeId="0" xr:uid="{063C7518-26B5-4E40-909F-08228E84495E}">
      <text>
        <t>[Threaded comment]
Your version of Excel allows you to read this threaded comment; however, any edits to it will get removed if the file is opened in a newer version of Excel. Learn more: https://go.microsoft.com/fwlink/?linkid=870924
Comment:
    Annual booked March 6</t>
      </text>
    </comment>
    <comment ref="P592" authorId="892" shapeId="0" xr:uid="{7510DB41-1974-4F28-9CA6-58841F86B302}">
      <text>
        <t>[Threaded comment]
Your version of Excel allows you to read this threaded comment; however, any edits to it will get removed if the file is opened in a newer version of Excel. Learn more: https://go.microsoft.com/fwlink/?linkid=870924
Comment:
    Annual booked May 15</t>
      </text>
    </comment>
    <comment ref="M593" authorId="893" shapeId="0" xr:uid="{2C485F6C-FF65-41BD-A8DB-C2AC7DE78DA8}">
      <text>
        <t>[Threaded comment]
Your version of Excel allows you to read this threaded comment; however, any edits to it will get removed if the file is opened in a newer version of Excel. Learn more: https://go.microsoft.com/fwlink/?linkid=870924
Comment:
    Annual booked Feb 26 &amp; 27</t>
      </text>
    </comment>
    <comment ref="P594" authorId="894" shapeId="0" xr:uid="{9537FF1C-8BA8-401B-B072-D3FD2F8BB4D8}">
      <text>
        <t>[Threaded comment]
Your version of Excel allows you to read this threaded comment; however, any edits to it will get removed if the file is opened in a newer version of Excel. Learn more: https://go.microsoft.com/fwlink/?linkid=870924
Comment:
    Annual booked May 1</t>
      </text>
    </comment>
    <comment ref="R595" authorId="895" shapeId="0" xr:uid="{B4A3B32C-5BE6-4EE0-9B79-FB1C3AB5D379}">
      <text>
        <t>[Threaded comment]
Your version of Excel allows you to read this threaded comment; however, any edits to it will get removed if the file is opened in a newer version of Excel. Learn more: https://go.microsoft.com/fwlink/?linkid=870924
Comment:
    No Access</t>
      </text>
    </comment>
    <comment ref="S595" authorId="896" shapeId="0" xr:uid="{30B221CB-A93E-45BC-96B6-B275B9CB112B}">
      <text>
        <t>[Threaded comment]
Your version of Excel allows you to read this threaded comment; however, any edits to it will get removed if the file is opened in a newer version of Excel. Learn more: https://go.microsoft.com/fwlink/?linkid=870924
Comment:
    No Access</t>
      </text>
    </comment>
    <comment ref="T595" authorId="897" shapeId="0" xr:uid="{44300B72-2B13-4BD2-A292-3A075F1BC0DA}">
      <text>
        <t>[Threaded comment]
Your version of Excel allows you to read this threaded comment; however, any edits to it will get removed if the file is opened in a newer version of Excel. Learn more: https://go.microsoft.com/fwlink/?linkid=870924
Comment:
    No Access</t>
      </text>
    </comment>
    <comment ref="V595" authorId="898" shapeId="0" xr:uid="{E7FE13C1-325C-492D-BD5C-196784A8215D}">
      <text>
        <t>[Threaded comment]
Your version of Excel allows you to read this threaded comment; however, any edits to it will get removed if the file is opened in a newer version of Excel. Learn more: https://go.microsoft.com/fwlink/?linkid=870924
Comment:
    Annual booked Nov 24</t>
      </text>
    </comment>
    <comment ref="T596" authorId="899" shapeId="0" xr:uid="{6BE8F18B-D049-4B73-A0F2-C19A8794F615}">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U596" authorId="900" shapeId="0" xr:uid="{C18FE07F-5389-4E54-A3A1-94CF960E62F8}">
      <text>
        <t>[Threaded comment]
Your version of Excel allows you to read this threaded comment; however, any edits to it will get removed if the file is opened in a newer version of Excel. Learn more: https://go.microsoft.com/fwlink/?linkid=870924
Comment:
    Annual booked Oct 30</t>
      </text>
    </comment>
    <comment ref="P597" authorId="901" shapeId="0" xr:uid="{4CC31B84-F52B-4922-8637-CEC04F3A319A}">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V597" authorId="902" shapeId="0" xr:uid="{C4D192F6-6CBD-4E73-B8CF-A2C9B6C9CA29}">
      <text>
        <t>[Threaded comment]
Your version of Excel allows you to read this threaded comment; however, any edits to it will get removed if the file is opened in a newer version of Excel. Learn more: https://go.microsoft.com/fwlink/?linkid=870924
Comment:
    Annual booked Nov 5th</t>
      </text>
    </comment>
    <comment ref="W597" authorId="903" shapeId="0" xr:uid="{4F5FBE8F-3762-4871-B255-28B90A62B71D}">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I598" authorId="230" shapeId="0" xr:uid="{7309292F-47CB-495D-90B3-BFFADBFD9022}">
      <text>
        <r>
          <rPr>
            <b/>
            <sz val="9"/>
            <color indexed="81"/>
            <rFont val="Tahoma"/>
            <family val="2"/>
          </rPr>
          <t>Samantha D'Amour:</t>
        </r>
        <r>
          <rPr>
            <sz val="9"/>
            <color indexed="81"/>
            <rFont val="Tahoma"/>
            <family val="2"/>
          </rPr>
          <t xml:space="preserve">
June 14/21 (sd') Received two keys from Dave Seregent.</t>
        </r>
      </text>
    </comment>
    <comment ref="L598" authorId="904" shapeId="0" xr:uid="{49ED4C63-2420-4E96-A518-7C198D106DCC}">
      <text>
        <t>[Threaded comment]
Your version of Excel allows you to read this threaded comment; however, any edits to it will get removed if the file is opened in a newer version of Excel. Learn more: https://go.microsoft.com/fwlink/?linkid=870924
Comment:
    No access</t>
      </text>
    </comment>
    <comment ref="T598" authorId="905" shapeId="0" xr:uid="{67C9DFBE-853C-4EA0-94CD-6FCE9326CB8D}">
      <text>
        <t>[Threaded comment]
Your version of Excel allows you to read this threaded comment; however, any edits to it will get removed if the file is opened in a newer version of Excel. Learn more: https://go.microsoft.com/fwlink/?linkid=870924
Comment:
    Annual booked Sept 23</t>
      </text>
    </comment>
    <comment ref="U598" authorId="906" shapeId="0" xr:uid="{1A69C724-C8EA-4E93-9886-EA23193E2690}">
      <text>
        <t>[Threaded comment]
Your version of Excel allows you to read this threaded comment; however, any edits to it will get removed if the file is opened in a newer version of Excel. Learn more: https://go.microsoft.com/fwlink/?linkid=870924
Comment:
    Annual booked Sept 23</t>
      </text>
    </comment>
    <comment ref="V599" authorId="907" shapeId="0" xr:uid="{87957CC4-FDDA-428B-A152-FE712F09218B}">
      <text>
        <t>[Threaded comment]
Your version of Excel allows you to read this threaded comment; however, any edits to it will get removed if the file is opened in a newer version of Excel. Learn more: https://go.microsoft.com/fwlink/?linkid=870924
Comment:
    Annual booked Nov 18 &amp; 19</t>
      </text>
    </comment>
    <comment ref="P600" authorId="908" shapeId="0" xr:uid="{B17927AA-9249-4E0E-9B36-95E5E8FA6155}">
      <text>
        <t>[Threaded comment]
Your version of Excel allows you to read this threaded comment; however, any edits to it will get removed if the file is opened in a newer version of Excel. Learn more: https://go.microsoft.com/fwlink/?linkid=870924
Comment:
    Annual booked May 20</t>
      </text>
    </comment>
    <comment ref="R601" authorId="909" shapeId="0" xr:uid="{25C6DCB1-6D88-4DF1-B261-1A14F5763F03}">
      <text>
        <t>[Threaded comment]
Your version of Excel allows you to read this threaded comment; however, any edits to it will get removed if the file is opened in a newer version of Excel. Learn more: https://go.microsoft.com/fwlink/?linkid=870924
Comment:
    Annual booked July 21-24</t>
      </text>
    </comment>
    <comment ref="Q602" authorId="910" shapeId="0" xr:uid="{B7AC53FD-73E2-4DE2-BF0F-19865D97A00A}">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R602" authorId="911" shapeId="0" xr:uid="{29383C69-2241-40A0-9313-698DAD1019A0}">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M603" authorId="912" shapeId="0" xr:uid="{5AA41383-88E6-4A2E-83BF-B46A5C944A99}">
      <text>
        <t>[Threaded comment]
Your version of Excel allows you to read this threaded comment; however, any edits to it will get removed if the file is opened in a newer version of Excel. Learn more: https://go.microsoft.com/fwlink/?linkid=870924
Comment:
    Annual booked Feb 7</t>
      </text>
    </comment>
    <comment ref="S603" authorId="913" shapeId="0" xr:uid="{D80A2718-8B99-4012-AF77-D9CBB700C3C3}">
      <text>
        <t>[Threaded comment]
Your version of Excel allows you to read this threaded comment; however, any edits to it will get removed if the file is opened in a newer version of Excel. Learn more: https://go.microsoft.com/fwlink/?linkid=870924
Comment:
    No notice at site. Skipped
Reply:
    Return being completed on August 29th to conduct monthly bell testing - Service Call</t>
      </text>
    </comment>
    <comment ref="I604" authorId="914" shapeId="0" xr:uid="{EFCC5BA1-64CD-4D67-BC0D-037385601856}">
      <text>
        <t>[Threaded comment]
Your version of Excel allows you to read this threaded comment; however, any edits to it will get removed if the file is opened in a newer version of Excel. Learn more: https://go.microsoft.com/fwlink/?linkid=870924
Comment:
    KEY CODE SHOULD BE SEA1589</t>
      </text>
    </comment>
    <comment ref="O604" authorId="915" shapeId="0" xr:uid="{1DBAA5A3-D164-494A-B2FE-DCCCA2391EC7}">
      <text>
        <t>[Threaded comment]
Your version of Excel allows you to read this threaded comment; however, any edits to it will get removed if the file is opened in a newer version of Excel. Learn more: https://go.microsoft.com/fwlink/?linkid=870924
Comment:
    Annual booked April 23</t>
      </text>
    </comment>
    <comment ref="P604" authorId="916" shapeId="0" xr:uid="{9B1306F0-FE1B-4359-8177-86A54C254899}">
      <text>
        <t>[Threaded comment]
Your version of Excel allows you to read this threaded comment; however, any edits to it will get removed if the file is opened in a newer version of Excel. Learn more: https://go.microsoft.com/fwlink/?linkid=870924
Comment:
    Site ask to skip</t>
      </text>
    </comment>
    <comment ref="L605" authorId="917" shapeId="0" xr:uid="{020E0926-5369-4194-B70E-F65FD3F0B8EF}">
      <text>
        <t>[Threaded comment]
Your version of Excel allows you to read this threaded comment; however, any edits to it will get removed if the file is opened in a newer version of Excel. Learn more: https://go.microsoft.com/fwlink/?linkid=870924
Comment:
    No access</t>
      </text>
    </comment>
    <comment ref="M605" authorId="918" shapeId="0" xr:uid="{B75F2644-05CE-47D3-8AEB-D58303790178}">
      <text>
        <t>[Threaded comment]
Your version of Excel allows you to read this threaded comment; however, any edits to it will get removed if the file is opened in a newer version of Excel. Learn more: https://go.microsoft.com/fwlink/?linkid=870924
Comment:
    No access</t>
      </text>
    </comment>
    <comment ref="W605" authorId="919" shapeId="0" xr:uid="{F1EE103E-08AA-431A-81D9-A08158FC7CDB}">
      <text>
        <t>[Threaded comment]
Your version of Excel allows you to read this threaded comment; however, any edits to it will get removed if the file is opened in a newer version of Excel. Learn more: https://go.microsoft.com/fwlink/?linkid=870924
Comment:
    Annual booked Dec 10</t>
      </text>
    </comment>
    <comment ref="O606" authorId="920" shapeId="0" xr:uid="{6B67634A-F31B-431D-BABB-6CA57F9103FB}">
      <text>
        <t>[Threaded comment]
Your version of Excel allows you to read this threaded comment; however, any edits to it will get removed if the file is opened in a newer version of Excel. Learn more: https://go.microsoft.com/fwlink/?linkid=870924
Comment:
    Annual booked April 14</t>
      </text>
    </comment>
    <comment ref="R607" authorId="921" shapeId="0" xr:uid="{EFD63152-4F72-4BF3-9391-60A8CEED9AAD}">
      <text>
        <t>[Threaded comment]
Your version of Excel allows you to read this threaded comment; however, any edits to it will get removed if the file is opened in a newer version of Excel. Learn more: https://go.microsoft.com/fwlink/?linkid=870924
Comment:
    Annual booked July 23</t>
      </text>
    </comment>
    <comment ref="N608" authorId="922" shapeId="0" xr:uid="{2A2874D9-C7EE-4674-A86E-DF5F9D34998A}">
      <text>
        <t>[Threaded comment]
Your version of Excel allows you to read this threaded comment; however, any edits to it will get removed if the file is opened in a newer version of Excel. Learn more: https://go.microsoft.com/fwlink/?linkid=870924
Comment:
    Annual booked March 3</t>
      </text>
    </comment>
    <comment ref="W609" authorId="923" shapeId="0" xr:uid="{B42772EB-395F-40C3-9D85-1D4D2BA59B3B}">
      <text>
        <t>[Threaded comment]
Your version of Excel allows you to read this threaded comment; however, any edits to it will get removed if the file is opened in a newer version of Excel. Learn more: https://go.microsoft.com/fwlink/?linkid=870924
Comment:
    Annual booked Dec 4</t>
      </text>
    </comment>
    <comment ref="V610" authorId="924" shapeId="0" xr:uid="{A30D812E-FB03-4BAE-B9ED-F6F1225C93A2}">
      <text>
        <t>[Threaded comment]
Your version of Excel allows you to read this threaded comment; however, any edits to it will get removed if the file is opened in a newer version of Excel. Learn more: https://go.microsoft.com/fwlink/?linkid=870924
Comment:
    Annual booked Nov 20</t>
      </text>
    </comment>
    <comment ref="P611" authorId="925" shapeId="0" xr:uid="{E2E02A33-EEB5-426A-B267-1485286DE355}">
      <text>
        <t>[Threaded comment]
Your version of Excel allows you to read this threaded comment; however, any edits to it will get removed if the file is opened in a newer version of Excel. Learn more: https://go.microsoft.com/fwlink/?linkid=870924
Comment:
    Annual booked May 1</t>
      </text>
    </comment>
    <comment ref="N612" authorId="926" shapeId="0" xr:uid="{CC333108-FCFE-49DD-B31E-A4575EAE72D3}">
      <text>
        <t>[Threaded comment]
Your version of Excel allows you to read this threaded comment; however, any edits to it will get removed if the file is opened in a newer version of Excel. Learn more: https://go.microsoft.com/fwlink/?linkid=870924
Comment:
    Annual booked March 19</t>
      </text>
    </comment>
    <comment ref="P613" authorId="927" shapeId="0" xr:uid="{2E9E0F1E-D21C-4068-86D0-D71E1C5FE6DB}">
      <text>
        <t>[Threaded comment]
Your version of Excel allows you to read this threaded comment; however, any edits to it will get removed if the file is opened in a newer version of Excel. Learn more: https://go.microsoft.com/fwlink/?linkid=870924
Comment:
    Annual booked May 21</t>
      </text>
    </comment>
    <comment ref="V614" authorId="928" shapeId="0" xr:uid="{6144AC10-78D5-4C79-ABFE-A9C3037089CD}">
      <text>
        <t>[Threaded comment]
Your version of Excel allows you to read this threaded comment; however, any edits to it will get removed if the file is opened in a newer version of Excel. Learn more: https://go.microsoft.com/fwlink/?linkid=870924
Comment:
    Annual booked Nov 3</t>
      </text>
    </comment>
    <comment ref="P615" authorId="929" shapeId="0" xr:uid="{CAEFFCE7-AF51-4939-9734-138038802023}">
      <text>
        <t>[Threaded comment]
Your version of Excel allows you to read this threaded comment; however, any edits to it will get removed if the file is opened in a newer version of Excel. Learn more: https://go.microsoft.com/fwlink/?linkid=870924
Comment:
    Annual booked May 30</t>
      </text>
    </comment>
    <comment ref="O616" authorId="930" shapeId="0" xr:uid="{872D4CBB-C41E-46D4-A454-7188A67BE518}">
      <text>
        <t>[Threaded comment]
Your version of Excel allows you to read this threaded comment; however, any edits to it will get removed if the file is opened in a newer version of Excel. Learn more: https://go.microsoft.com/fwlink/?linkid=870924
Comment:
    Annual booked April 11</t>
      </text>
    </comment>
    <comment ref="P616" authorId="931" shapeId="0" xr:uid="{AB78F532-8B6C-4AC6-968C-273D34D9D958}">
      <text>
        <t>[Threaded comment]
Your version of Excel allows you to read this threaded comment; however, any edits to it will get removed if the file is opened in a newer version of Excel. Learn more: https://go.microsoft.com/fwlink/?linkid=870924
Comment:
    Not done due lack of time</t>
      </text>
    </comment>
    <comment ref="W616" authorId="932" shapeId="0" xr:uid="{B9D0D373-F182-43BA-BDC3-4B378E655C0F}">
      <text>
        <t>[Threaded comment]
Your version of Excel allows you to read this threaded comment; however, any edits to it will get removed if the file is opened in a newer version of Excel. Learn more: https://go.microsoft.com/fwlink/?linkid=870924
Comment:
    Not tested due lack of time</t>
      </text>
    </comment>
    <comment ref="M617" authorId="933" shapeId="0" xr:uid="{C2561394-7606-4304-AB9F-0E12128DD711}">
      <text>
        <t>[Threaded comment]
Your version of Excel allows you to read this threaded comment; however, any edits to it will get removed if the file is opened in a newer version of Excel. Learn more: https://go.microsoft.com/fwlink/?linkid=870924
Comment:
    Annual booked Feb 4</t>
      </text>
    </comment>
    <comment ref="N618" authorId="934" shapeId="0" xr:uid="{B785BC66-DCA8-45A0-87DB-2155253452AC}">
      <text>
        <t>[Threaded comment]
Your version of Excel allows you to read this threaded comment; however, any edits to it will get removed if the file is opened in a newer version of Excel. Learn more: https://go.microsoft.com/fwlink/?linkid=870924
Comment:
    Annual booked March 31</t>
      </text>
    </comment>
    <comment ref="P619" authorId="935" shapeId="0" xr:uid="{B8F69E2E-31C5-4CA9-B0EE-4D935E5235B5}">
      <text>
        <t>[Threaded comment]
Your version of Excel allows you to read this threaded comment; however, any edits to it will get removed if the file is opened in a newer version of Excel. Learn more: https://go.microsoft.com/fwlink/?linkid=870924
Comment:
    Annual booked May 9</t>
      </text>
    </comment>
    <comment ref="O620" authorId="936" shapeId="0" xr:uid="{563C1B17-B3BB-4938-A170-EDE2282443C0}">
      <text>
        <t>[Threaded comment]
Your version of Excel allows you to read this threaded comment; however, any edits to it will get removed if the file is opened in a newer version of Excel. Learn more: https://go.microsoft.com/fwlink/?linkid=870924
Comment:
    Invoiced April test 04/09 for cancellation</t>
      </text>
    </comment>
    <comment ref="P620" authorId="937" shapeId="0" xr:uid="{8D67AD1F-A735-4391-ABC7-DB0933C706CD}">
      <text>
        <t>[Threaded comment]
Your version of Excel allows you to read this threaded comment; however, any edits to it will get removed if the file is opened in a newer version of Excel. Learn more: https://go.microsoft.com/fwlink/?linkid=870924
Comment:
    Annual booked May 9</t>
      </text>
    </comment>
    <comment ref="Q620" authorId="938" shapeId="0" xr:uid="{51D1A989-D7C0-476C-A368-C0A370EBD3A3}">
      <text>
        <t>[Threaded comment]
Your version of Excel allows you to read this threaded comment; however, any edits to it will get removed if the file is opened in a newer version of Excel. Learn more: https://go.microsoft.com/fwlink/?linkid=870924
Comment:
    Annual booked May 9</t>
      </text>
    </comment>
    <comment ref="L621" authorId="939" shapeId="0" xr:uid="{07F789D9-2673-42E4-BBFF-B3609A4105CA}">
      <text>
        <t xml:space="preserve">[Threaded comment]
Your version of Excel allows you to read this threaded comment; however, any edits to it will get removed if the file is opened in a newer version of Excel. Learn more: https://go.microsoft.com/fwlink/?linkid=870924
Comment:
    Site cancelled - invoiced for Jan </t>
      </text>
    </comment>
    <comment ref="L622" authorId="940" shapeId="0" xr:uid="{2970945B-FD9B-4101-9384-B87CDE2838E9}">
      <text>
        <t>[Threaded comment]
Your version of Excel allows you to read this threaded comment; however, any edits to it will get removed if the file is opened in a newer version of Excel. Learn more: https://go.microsoft.com/fwlink/?linkid=870924
Comment:
    Annual &amp; MBT done in January</t>
      </text>
    </comment>
    <comment ref="M622" authorId="941" shapeId="0" xr:uid="{90ACF2C7-FC35-4273-8BFA-7DB93ECBE586}">
      <text>
        <t>[Threaded comment]
Your version of Excel allows you to read this threaded comment; however, any edits to it will get removed if the file is opened in a newer version of Excel. Learn more: https://go.microsoft.com/fwlink/?linkid=870924
Comment:
    Annual in January 29</t>
      </text>
    </comment>
    <comment ref="L623" authorId="942" shapeId="0" xr:uid="{5572E23E-F7DF-44EB-91A6-B28CCEF74D3C}">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M623" authorId="943" shapeId="0" xr:uid="{D85BA166-DC74-47EA-8D53-2CFC2DC0DCC3}">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N623" authorId="944" shapeId="0" xr:uid="{DA6EB13F-717B-4B0A-94D6-37FDA9344053}">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O623" authorId="945" shapeId="0" xr:uid="{27CB384E-DDC3-42AC-998C-7F60B6619C79}">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P623" authorId="946" shapeId="0" xr:uid="{B65B7FE1-ACF4-4073-94E3-4AADF393EAF2}">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Q623" authorId="947" shapeId="0" xr:uid="{C8CBC660-D5CD-4278-B53B-B1173D8B3A87}">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R623" authorId="948" shapeId="0" xr:uid="{67C7D9E6-DDA4-4B5C-AAC3-4469770EBDD3}">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S623" authorId="949" shapeId="0" xr:uid="{51A2729C-10FB-45C9-91D6-B8B6AF3D3C96}">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T623" authorId="950" shapeId="0" xr:uid="{0A43E647-0DF3-42B5-9814-DE116E355AEB}">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U623" authorId="951" shapeId="0" xr:uid="{23DA6929-7FC1-45CD-BEC6-61BDAEDDC869}">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V623" authorId="952" shapeId="0" xr:uid="{142426A4-95F8-4132-A155-0808C5DAF493}">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W623" authorId="953" shapeId="0" xr:uid="{23269057-2F47-459F-A7CB-D8ED86CBDA2F}">
      <text>
        <t xml:space="preserve">[Threaded comment]
Your version of Excel allows you to read this threaded comment; however, any edits to it will get removed if the file is opened in a newer version of Excel. Learn more: https://go.microsoft.com/fwlink/?linkid=870924
Comment:
    On hold - waiting strata council
</t>
      </text>
    </comment>
    <comment ref="O624" authorId="954" shapeId="0" xr:uid="{3B8386B1-CA83-444E-8D63-D71B40BF75DC}">
      <text>
        <t>[Threaded comment]
Your version of Excel allows you to read this threaded comment; however, any edits to it will get removed if the file is opened in a newer version of Excel. Learn more: https://go.microsoft.com/fwlink/?linkid=870924
Comment:
    Annual booked April 25</t>
      </text>
    </comment>
    <comment ref="W643" authorId="955" shapeId="0" xr:uid="{DB2E6CB1-C0DB-4FE5-918B-213928391612}">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tc={933508A5-CDE5-40AD-8FB2-618B29E91A4B}</author>
    <author>tc={924F5615-6575-4B51-8CF3-8FD024936126}</author>
    <author>tc={73167443-7311-4A7A-B7DE-CBB43A7E82DD}</author>
    <author>tc={BC7D7EB7-E3D8-452D-A2DD-1C4E9738D02D}</author>
    <author>tc={7188E708-68FC-4723-8B73-4F27A8936197}</author>
    <author>tc={F4F50F7D-E597-4B16-AE7D-BFD6BA65ECC2}</author>
    <author>tc={7917C0C3-E80F-416A-AE64-0C5C8E98CC39}</author>
    <author>tc={936DB51B-707D-4F8F-B527-8D23544A4914}</author>
    <author>tc={B07B65C0-CDF8-4A5D-89FA-FA5461F2BB00}</author>
    <author>tc={7358B113-E38A-4EDE-AB5F-8982DFDF4CA0}</author>
    <author>tc={EEBBAADE-D9E7-4E00-86A8-AE0E79A60092}</author>
    <author>tc={6C2D239F-2A4B-469D-B7F6-FDD06764A5F1}</author>
    <author>tc={450B2114-6265-47B4-BA74-7269DE63DAA8}</author>
    <author>tc={6399A02C-DA29-4066-99E7-B541F29B01EB}</author>
    <author>tc={A69BB413-2086-4067-AC38-D1A776943202}</author>
    <author>tc={289DB80A-882F-4A61-B94A-6CDE2573E80F}</author>
    <author>tc={47DB75D6-CB73-4B56-AC64-30ACD0169FB0}</author>
    <author>tc={7079C87C-4274-4128-BDBB-27029121C026}</author>
    <author>tc={D7C4D663-0B5A-4026-97FB-6A2B52090CEF}</author>
    <author>tc={AD1890B9-5CD8-4533-9389-A54364298035}</author>
    <author>tc={743867E4-9B4B-41C4-AB97-4A5535456E3C}</author>
    <author>tc={C0A94481-87DC-4974-B4E6-557B96728036}</author>
    <author>tc={8A89EF29-3438-4C55-A304-7C636FC88BC6}</author>
    <author>tc={7CA3435A-3A1E-42C5-AA5F-97E7B019E632}</author>
    <author>tc={EC31D397-89AF-44E7-BCBC-7F207F677EBA}</author>
    <author>tc={548569B3-B4BA-4A4A-9B60-09EC3BB9569C}</author>
    <author>tc={A34C0D78-47F0-4571-842E-D36FC1D450C3}</author>
    <author>tc={C6896722-EB06-41BC-9C94-EB00B4E5D6E6}</author>
    <author>tc={12DF4718-821C-4049-88E0-CBA1F0930FCB}</author>
    <author>tc={DDAD4988-45D9-48D5-B6F0-139EDEF43C39}</author>
    <author>tc={BE258BAE-B621-494F-9B96-703387F7ECA2}</author>
    <author>tc={75E95071-960E-4E6F-9F95-5B89489A02D5}</author>
    <author>tc={858AACB0-CA0A-4E77-A907-F74317DCA60F}</author>
    <author>tc={2029FBF6-A8A4-4E96-B796-B64505B4E432}</author>
  </authors>
  <commentList>
    <comment ref="AH6" authorId="0" shapeId="0" xr:uid="{933508A5-CDE5-40AD-8FB2-618B29E91A4B}">
      <text>
        <t>[Threaded comment]
Your version of Excel allows you to read this threaded comment; however, any edits to it will get removed if the file is opened in a newer version of Excel. Learn more: https://go.microsoft.com/fwlink/?linkid=870924
Comment:
    Started 10:20</t>
      </text>
    </comment>
    <comment ref="W8" authorId="1" shapeId="0" xr:uid="{924F5615-6575-4B51-8CF3-8FD024936126}">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AC8" authorId="2" shapeId="0" xr:uid="{73167443-7311-4A7A-B7DE-CBB43A7E82DD}">
      <text>
        <t>[Threaded comment]
Your version of Excel allows you to read this threaded comment; however, any edits to it will get removed if the file is opened in a newer version of Excel. Learn more: https://go.microsoft.com/fwlink/?linkid=870924
Comment:
    2 sites not tested due lack of time</t>
      </text>
    </comment>
    <comment ref="AN8" authorId="3" shapeId="0" xr:uid="{BC7D7EB7-E3D8-452D-A2DD-1C4E9738D02D}">
      <text>
        <t>[Threaded comment]
Your version of Excel allows you to read this threaded comment; however, any edits to it will get removed if the file is opened in a newer version of Excel. Learn more: https://go.microsoft.com/fwlink/?linkid=870924
Comment:
    No lunch</t>
      </text>
    </comment>
    <comment ref="H9" authorId="4" shapeId="0" xr:uid="{7188E708-68FC-4723-8B73-4F27A8936197}">
      <text>
        <t>[Threaded comment]
Your version of Excel allows you to read this threaded comment; however, any edits to it will get removed if the file is opened in a newer version of Excel. Learn more: https://go.microsoft.com/fwlink/?linkid=870924
Comment:
    6 sites not tested due lack of time</t>
      </text>
    </comment>
    <comment ref="AL9" authorId="5" shapeId="0" xr:uid="{F4F50F7D-E597-4B16-AE7D-BFD6BA65ECC2}">
      <text>
        <t>[Threaded comment]
Your version of Excel allows you to read this threaded comment; however, any edits to it will get removed if the file is opened in a newer version of Excel. Learn more: https://go.microsoft.com/fwlink/?linkid=870924
Comment:
    1 site not tested due lack of time</t>
      </text>
    </comment>
    <comment ref="T10" authorId="6" shapeId="0" xr:uid="{7917C0C3-E80F-416A-AE64-0C5C8E98CC39}">
      <text>
        <t>[Threaded comment]
Your version of Excel allows you to read this threaded comment; however, any edits to it will get removed if the file is opened in a newer version of Excel. Learn more: https://go.microsoft.com/fwlink/?linkid=870924
Comment:
    4 sites not tested due lack of time</t>
      </text>
    </comment>
    <comment ref="W10" authorId="7" shapeId="0" xr:uid="{936DB51B-707D-4F8F-B527-8D23544A4914}">
      <text>
        <t xml:space="preserve">[Threaded comment]
Your version of Excel allows you to read this threaded comment; however, any edits to it will get removed if the file is opened in a newer version of Excel. Learn more: https://go.microsoft.com/fwlink/?linkid=870924
Comment:
    9 sites not tested due lack of time - service call
</t>
      </text>
    </comment>
    <comment ref="Z10" authorId="8" shapeId="0" xr:uid="{B07B65C0-CDF8-4A5D-89FA-FA5461F2BB00}">
      <text>
        <t>[Threaded comment]
Your version of Excel allows you to read this threaded comment; however, any edits to it will get removed if the file is opened in a newer version of Excel. Learn more: https://go.microsoft.com/fwlink/?linkid=870924
Comment:
    10 sites not tested due lack of time</t>
      </text>
    </comment>
    <comment ref="K11" authorId="9" shapeId="0" xr:uid="{7358B113-E38A-4EDE-AB5F-8982DFDF4CA0}">
      <text>
        <t xml:space="preserve">[Threaded comment]
Your version of Excel allows you to read this threaded comment; however, any edits to it will get removed if the file is opened in a newer version of Excel. Learn more: https://go.microsoft.com/fwlink/?linkid=870924
Comment:
    6 sites not tested due lack of time
</t>
      </text>
    </comment>
    <comment ref="AO11" authorId="10" shapeId="0" xr:uid="{EEBBAADE-D9E7-4E00-86A8-AE0E79A60092}">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T12" authorId="11" shapeId="0" xr:uid="{6C2D239F-2A4B-469D-B7F6-FDD06764A5F1}">
      <text>
        <t>[Threaded comment]
Your version of Excel allows you to read this threaded comment; however, any edits to it will get removed if the file is opened in a newer version of Excel. Learn more: https://go.microsoft.com/fwlink/?linkid=870924
Comment:
    5 sites not tested due lack of time</t>
      </text>
    </comment>
    <comment ref="W12" authorId="12" shapeId="0" xr:uid="{450B2114-6265-47B4-BA74-7269DE63DAA8}">
      <text>
        <t xml:space="preserve">[Threaded comment]
Your version of Excel allows you to read this threaded comment; however, any edits to it will get removed if the file is opened in a newer version of Excel. Learn more: https://go.microsoft.com/fwlink/?linkid=870924
Comment:
    9 sites not tested due lack of time - service call
</t>
      </text>
    </comment>
    <comment ref="Z12" authorId="13" shapeId="0" xr:uid="{6399A02C-DA29-4066-99E7-B541F29B01EB}">
      <text>
        <t xml:space="preserve">[Threaded comment]
Your version of Excel allows you to read this threaded comment; however, any edits to it will get removed if the file is opened in a newer version of Excel. Learn more: https://go.microsoft.com/fwlink/?linkid=870924
Comment:
    5 sites not tested due lack of time 
</t>
      </text>
    </comment>
    <comment ref="AC12" authorId="14" shapeId="0" xr:uid="{A69BB413-2086-4067-AC38-D1A776943202}">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AF12" authorId="15" shapeId="0" xr:uid="{289DB80A-882F-4A61-B94A-6CDE2573E80F}">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AI12" authorId="16" shapeId="0" xr:uid="{47DB75D6-CB73-4B56-AC64-30ACD0169FB0}">
      <text>
        <t>[Threaded comment]
Your version of Excel allows you to read this threaded comment; however, any edits to it will get removed if the file is opened in a newer version of Excel. Learn more: https://go.microsoft.com/fwlink/?linkid=870924
Comment:
    5 sites not tested due lack of time</t>
      </text>
    </comment>
    <comment ref="AL12" authorId="17" shapeId="0" xr:uid="{7079C87C-4274-4128-BDBB-27029121C026}">
      <text>
        <t>[Threaded comment]
Your version of Excel allows you to read this threaded comment; however, any edits to it will get removed if the file is opened in a newer version of Excel. Learn more: https://go.microsoft.com/fwlink/?linkid=870924
Comment:
    4 sites not tested due lack of time</t>
      </text>
    </comment>
    <comment ref="AO12" authorId="18" shapeId="0" xr:uid="{D7C4D663-0B5A-4026-97FB-6A2B52090CEF}">
      <text>
        <t>[Threaded comment]
Your version of Excel allows you to read this threaded comment; however, any edits to it will get removed if the file is opened in a newer version of Excel. Learn more: https://go.microsoft.com/fwlink/?linkid=870924
Comment:
    1 site not tested due lack of time</t>
      </text>
    </comment>
    <comment ref="Q15" authorId="19" shapeId="0" xr:uid="{AD1890B9-5CD8-4533-9389-A54364298035}">
      <text>
        <t>[Threaded comment]
Your version of Excel allows you to read this threaded comment; however, any edits to it will get removed if the file is opened in a newer version of Excel. Learn more: https://go.microsoft.com/fwlink/?linkid=870924
Comment:
    Route cancelled due lack of techs</t>
      </text>
    </comment>
    <comment ref="AF15" authorId="20" shapeId="0" xr:uid="{743867E4-9B4B-41C4-AB97-4A5535456E3C}">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N16" authorId="21" shapeId="0" xr:uid="{C0A94481-87DC-4974-B4E6-557B96728036}">
      <text>
        <t xml:space="preserve">[Threaded comment]
Your version of Excel allows you to read this threaded comment; however, any edits to it will get removed if the file is opened in a newer version of Excel. Learn more: https://go.microsoft.com/fwlink/?linkid=870924
Comment:
    4 sites not tested due lack of time - Service Call - Pull Station at the beginning of day.
</t>
      </text>
    </comment>
    <comment ref="AF18" authorId="22" shapeId="0" xr:uid="{8A89EF29-3438-4C55-A304-7C636FC88BC6}">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Q20" authorId="23" shapeId="0" xr:uid="{7CA3435A-3A1E-42C5-AA5F-97E7B019E632}">
      <text>
        <t>[Threaded comment]
Your version of Excel allows you to read this threaded comment; however, any edits to it will get removed if the file is opened in a newer version of Excel. Learn more: https://go.microsoft.com/fwlink/?linkid=870924
Comment:
    2 sites not tested due lack of time</t>
      </text>
    </comment>
    <comment ref="T20" authorId="24" shapeId="0" xr:uid="{EC31D397-89AF-44E7-BCBC-7F207F677EBA}">
      <text>
        <t>[Threaded comment]
Your version of Excel allows you to read this threaded comment; however, any edits to it will get removed if the file is opened in a newer version of Excel. Learn more: https://go.microsoft.com/fwlink/?linkid=870924
Comment:
    2 sites not tested due lack of time</t>
      </text>
    </comment>
    <comment ref="Z20" authorId="25" shapeId="0" xr:uid="{548569B3-B4BA-4A4A-9B60-09EC3BB9569C}">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AF20" authorId="26" shapeId="0" xr:uid="{A34C0D78-47F0-4571-842E-D36FC1D450C3}">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T21" authorId="27" shapeId="0" xr:uid="{C6896722-EB06-41BC-9C94-EB00B4E5D6E6}">
      <text>
        <t>[Threaded comment]
Your version of Excel allows you to read this threaded comment; however, any edits to it will get removed if the file is opened in a newer version of Excel. Learn more: https://go.microsoft.com/fwlink/?linkid=870924
Comment:
    2 sites not tested due lack of time</t>
      </text>
    </comment>
    <comment ref="AI21" authorId="28" shapeId="0" xr:uid="{12DF4718-821C-4049-88E0-CBA1F0930FCB}">
      <text>
        <t>[Threaded comment]
Your version of Excel allows you to read this threaded comment; however, any edits to it will get removed if the file is opened in a newer version of Excel. Learn more: https://go.microsoft.com/fwlink/?linkid=870924
Comment:
    1 site not tested due lack of time</t>
      </text>
    </comment>
    <comment ref="AO21" authorId="29" shapeId="0" xr:uid="{DDAD4988-45D9-48D5-B6F0-139EDEF43C39}">
      <text>
        <t>[Threaded comment]
Your version of Excel allows you to read this threaded comment; however, any edits to it will get removed if the file is opened in a newer version of Excel. Learn more: https://go.microsoft.com/fwlink/?linkid=870924
Comment:
    4 sites not tested due lack of time</t>
      </text>
    </comment>
    <comment ref="AO23" authorId="30" shapeId="0" xr:uid="{BE258BAE-B621-494F-9B96-703387F7ECA2}">
      <text>
        <t>[Threaded comment]
Your version of Excel allows you to read this threaded comment; however, any edits to it will get removed if the file is opened in a newer version of Excel. Learn more: https://go.microsoft.com/fwlink/?linkid=870924
Comment:
    1 site not tested due lack of time</t>
      </text>
    </comment>
    <comment ref="V26" authorId="31" shapeId="0" xr:uid="{75E95071-960E-4E6F-9F95-5B89489A02D5}">
      <text>
        <t>[Threaded comment]
Your version of Excel allows you to read this threaded comment; however, any edits to it will get removed if the file is opened in a newer version of Excel. Learn more: https://go.microsoft.com/fwlink/?linkid=870924
Comment:
    Started 1:25</t>
      </text>
    </comment>
    <comment ref="AL26" authorId="32" shapeId="0" xr:uid="{858AACB0-CA0A-4E77-A907-F74317DCA60F}">
      <text>
        <t>[Threaded comment]
Your version of Excel allows you to read this threaded comment; however, any edits to it will get removed if the file is opened in a newer version of Excel. Learn more: https://go.microsoft.com/fwlink/?linkid=870924
Comment:
    Not done due lack of techs</t>
      </text>
    </comment>
    <comment ref="AO26" authorId="33" shapeId="0" xr:uid="{2029FBF6-A8A4-4E96-B796-B64505B4E432}">
      <text>
        <t>[Threaded comment]
Your version of Excel allows you to read this threaded comment; however, any edits to it will get removed if the file is opened in a newer version of Excel. Learn more: https://go.microsoft.com/fwlink/?linkid=870924
Comment:
    5 sites not tested due lack of time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tc={B3679C9E-5804-430D-8A05-0636760E8CB6}</author>
    <author>tc={EA383600-7A59-4381-B0D7-02EFC89A1184}</author>
    <author>tc={8959D238-2741-41CB-930A-4C3721218E17}</author>
    <author>tc={79C21FD3-4354-4857-9964-AE24326853CA}</author>
    <author>tc={631CA477-8C9B-43A5-9BE5-4995CFDFAE93}</author>
    <author>tc={6D136583-6C40-404A-B866-5ECEFD1A7D2D}</author>
    <author>tc={DD2D5B94-E5D9-4174-97A7-B82CD5C25C77}</author>
    <author>tc={2C095A3E-C889-4755-A276-3164E84543BC}</author>
    <author>tc={E662FABC-1CB6-479B-8D84-8C789E5D2585}</author>
    <author>tc={5F669C28-E29F-4764-9ED9-00A577D9A627}</author>
    <author>tc={01DECF9C-CF8C-4BB3-8C35-4A8D04A85CE0}</author>
    <author>tc={916B4AF4-AA45-411E-BFED-05CFF459BCFE}</author>
    <author>tc={D33C0211-8E39-4736-BF64-FA241223374A}</author>
    <author>tc={7B8F00EF-4276-4B84-BB78-2B0CABDBC679}</author>
    <author>tc={26F7003E-5BD2-485F-AACD-85729BA26D6C}</author>
    <author>tc={3D109C5C-A4CA-477D-BA97-4A5C24FADE3F}</author>
    <author>tc={2DA7D904-6567-4E4C-8BA2-1F4E5DB040C2}</author>
    <author>tc={CD260764-1699-4CF1-A822-CCE731A2BD22}</author>
    <author>tc={602CB002-C2C9-478A-AE3C-5726F35A0A54}</author>
    <author>tc={1A8F12F9-581E-4A3B-8284-112FF38C49A5}</author>
    <author>tc={C8458EE4-9B77-40E7-80D0-6083D2D97AB4}</author>
    <author>tc={A7A127A3-08BE-4585-ACFD-3BA238B7C3D3}</author>
    <author>tc={AF14A59C-0B86-4599-82AA-C7F50CAD0088}</author>
    <author>tc={92420385-AAAE-4F8B-8EF2-C77F4153C98D}</author>
    <author>tc={24B7C790-4F24-4636-882B-5BD405FF5B90}</author>
    <author>tc={48E4B8E0-1697-4CD1-ADBB-3C28F154AC05}</author>
    <author>tc={284D036B-387A-45D5-A883-2CDDCB8AAD77}</author>
    <author>tc={8058C232-5BB0-4F40-A657-8D35736692B7}</author>
    <author>tc={6F19D7B1-ABE2-415E-8F8E-F76936ABD9AA}</author>
    <author>tc={18B7359A-1DD3-485A-A7C0-D3B5BD0FBE73}</author>
    <author>tc={5BA0CA98-8580-4C2C-8135-D6F254D85935}</author>
  </authors>
  <commentList>
    <comment ref="M6" authorId="0" shapeId="0" xr:uid="{B3679C9E-5804-430D-8A05-0636760E8CB6}">
      <text>
        <t>[Threaded comment]
Your version of Excel allows you to read this threaded comment; however, any edits to it will get removed if the file is opened in a newer version of Excel. Learn more: https://go.microsoft.com/fwlink/?linkid=870924
Comment:
    Started 10:20</t>
      </text>
    </comment>
    <comment ref="I8" authorId="1" shapeId="0" xr:uid="{EA383600-7A59-4381-B0D7-02EFC89A1184}">
      <text>
        <t>[Threaded comment]
Your version of Excel allows you to read this threaded comment; however, any edits to it will get removed if the file is opened in a newer version of Excel. Learn more: https://go.microsoft.com/fwlink/?linkid=870924
Comment:
    7 sites not tested due lack of time</t>
      </text>
    </comment>
    <comment ref="D9" authorId="2" shapeId="0" xr:uid="{8959D238-2741-41CB-930A-4C3721218E17}">
      <text>
        <t>[Threaded comment]
Your version of Excel allows you to read this threaded comment; however, any edits to it will get removed if the file is opened in a newer version of Excel. Learn more: https://go.microsoft.com/fwlink/?linkid=870924
Comment:
    7 sites not tested due lack of time</t>
      </text>
    </comment>
    <comment ref="N9" authorId="3" shapeId="0" xr:uid="{79C21FD3-4354-4857-9964-AE24326853CA}">
      <text>
        <t>[Threaded comment]
Your version of Excel allows you to read this threaded comment; however, any edits to it will get removed if the file is opened in a newer version of Excel. Learn more: https://go.microsoft.com/fwlink/?linkid=870924
Comment:
    1 site not tested due lack of time</t>
      </text>
    </comment>
    <comment ref="H10" authorId="4" shapeId="0" xr:uid="{631CA477-8C9B-43A5-9BE5-4995CFDFAE93}">
      <text>
        <t>[Threaded comment]
Your version of Excel allows you to read this threaded comment; however, any edits to it will get removed if the file is opened in a newer version of Excel. Learn more: https://go.microsoft.com/fwlink/?linkid=870924
Comment:
    4 sites not tested due lack of time</t>
      </text>
    </comment>
    <comment ref="I10" authorId="5" shapeId="0" xr:uid="{6D136583-6C40-404A-B866-5ECEFD1A7D2D}">
      <text>
        <t xml:space="preserve">[Threaded comment]
Your version of Excel allows you to read this threaded comment; however, any edits to it will get removed if the file is opened in a newer version of Excel. Learn more: https://go.microsoft.com/fwlink/?linkid=870924
Comment:
    9 sites not tested due lack of time (Inspection Repair)
</t>
      </text>
    </comment>
    <comment ref="J10" authorId="6" shapeId="0" xr:uid="{DD2D5B94-E5D9-4174-97A7-B82CD5C25C77}">
      <text>
        <t xml:space="preserve">[Threaded comment]
Your version of Excel allows you to read this threaded comment; however, any edits to it will get removed if the file is opened in a newer version of Excel. Learn more: https://go.microsoft.com/fwlink/?linkid=870924
Comment:
    10 sites not tested due lack of time
</t>
      </text>
    </comment>
    <comment ref="E11" authorId="7" shapeId="0" xr:uid="{2C095A3E-C889-4755-A276-3164E84543BC}">
      <text>
        <t>[Threaded comment]
Your version of Excel allows you to read this threaded comment; however, any edits to it will get removed if the file is opened in a newer version of Excel. Learn more: https://go.microsoft.com/fwlink/?linkid=870924
Comment:
    9 sites not tested due lack of time</t>
      </text>
    </comment>
    <comment ref="O11" authorId="8" shapeId="0" xr:uid="{E662FABC-1CB6-479B-8D84-8C789E5D2585}">
      <text>
        <t xml:space="preserve">[Threaded comment]
Your version of Excel allows you to read this threaded comment; however, any edits to it will get removed if the file is opened in a newer version of Excel. Learn more: https://go.microsoft.com/fwlink/?linkid=870924
Comment:
    Route cancelled due lack of techs </t>
      </text>
    </comment>
    <comment ref="H12" authorId="9" shapeId="0" xr:uid="{5F669C28-E29F-4764-9ED9-00A577D9A627}">
      <text>
        <t>[Threaded comment]
Your version of Excel allows you to read this threaded comment; however, any edits to it will get removed if the file is opened in a newer version of Excel. Learn more: https://go.microsoft.com/fwlink/?linkid=870924
Comment:
    5 sites not tested due lack of time</t>
      </text>
    </comment>
    <comment ref="I12" authorId="10" shapeId="0" xr:uid="{01DECF9C-CF8C-4BB3-8C35-4A8D04A85CE0}">
      <text>
        <t xml:space="preserve">[Threaded comment]
Your version of Excel allows you to read this threaded comment; however, any edits to it will get removed if the file is opened in a newer version of Excel. Learn more: https://go.microsoft.com/fwlink/?linkid=870924
Comment:
    9 sites not tested due lack of time
</t>
      </text>
    </comment>
    <comment ref="J12" authorId="11" shapeId="0" xr:uid="{916B4AF4-AA45-411E-BFED-05CFF459BCFE}">
      <text>
        <t>[Threaded comment]
Your version of Excel allows you to read this threaded comment; however, any edits to it will get removed if the file is opened in a newer version of Excel. Learn more: https://go.microsoft.com/fwlink/?linkid=870924
Comment:
    5 sites not tested due lack of time</t>
      </text>
    </comment>
    <comment ref="K12" authorId="12" shapeId="0" xr:uid="{D33C0211-8E39-4736-BF64-FA241223374A}">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L12" authorId="13" shapeId="0" xr:uid="{7B8F00EF-4276-4B84-BB78-2B0CABDBC679}">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M12" authorId="14" shapeId="0" xr:uid="{26F7003E-5BD2-485F-AACD-85729BA26D6C}">
      <text>
        <t>[Threaded comment]
Your version of Excel allows you to read this threaded comment; however, any edits to it will get removed if the file is opened in a newer version of Excel. Learn more: https://go.microsoft.com/fwlink/?linkid=870924
Comment:
    5 sites not tested due lack of time</t>
      </text>
    </comment>
    <comment ref="N12" authorId="15" shapeId="0" xr:uid="{3D109C5C-A4CA-477D-BA97-4A5C24FADE3F}">
      <text>
        <t>[Threaded comment]
Your version of Excel allows you to read this threaded comment; however, any edits to it will get removed if the file is opened in a newer version of Excel. Learn more: https://go.microsoft.com/fwlink/?linkid=870924
Comment:
    4 sites not tested due lack of time</t>
      </text>
    </comment>
    <comment ref="O12" authorId="16" shapeId="0" xr:uid="{2DA7D904-6567-4E4C-8BA2-1F4E5DB040C2}">
      <text>
        <t>[Threaded comment]
Your version of Excel allows you to read this threaded comment; however, any edits to it will get removed if the file is opened in a newer version of Excel. Learn more: https://go.microsoft.com/fwlink/?linkid=870924
Comment:
    1 site not tested due lack of time</t>
      </text>
    </comment>
    <comment ref="G15" authorId="17" shapeId="0" xr:uid="{CD260764-1699-4CF1-A822-CCE731A2BD22}">
      <text>
        <t xml:space="preserve">[Threaded comment]
Your version of Excel allows you to read this threaded comment; however, any edits to it will get removed if the file is opened in a newer version of Excel. Learn more: https://go.microsoft.com/fwlink/?linkid=870924
Comment:
    Route cancelled due lack of techs </t>
      </text>
    </comment>
    <comment ref="L15" authorId="18" shapeId="0" xr:uid="{602CB002-C2C9-478A-AE3C-5726F35A0A54}">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F16" authorId="19" shapeId="0" xr:uid="{1A8F12F9-581E-4A3B-8284-112FF38C49A5}">
      <text>
        <t>[Threaded comment]
Your version of Excel allows you to read this threaded comment; however, any edits to it will get removed if the file is opened in a newer version of Excel. Learn more: https://go.microsoft.com/fwlink/?linkid=870924
Comment:
    4 sites not tested due lack of time</t>
      </text>
    </comment>
    <comment ref="L18" authorId="20" shapeId="0" xr:uid="{C8458EE4-9B77-40E7-80D0-6083D2D97AB4}">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G20" authorId="21" shapeId="0" xr:uid="{A7A127A3-08BE-4585-ACFD-3BA238B7C3D3}">
      <text>
        <t>[Threaded comment]
Your version of Excel allows you to read this threaded comment; however, any edits to it will get removed if the file is opened in a newer version of Excel. Learn more: https://go.microsoft.com/fwlink/?linkid=870924
Comment:
    Lack of time to finish 2 sites. Service calls during the day</t>
      </text>
    </comment>
    <comment ref="H20" authorId="22" shapeId="0" xr:uid="{AF14A59C-0B86-4599-82AA-C7F50CAD0088}">
      <text>
        <t>[Threaded comment]
Your version of Excel allows you to read this threaded comment; however, any edits to it will get removed if the file is opened in a newer version of Excel. Learn more: https://go.microsoft.com/fwlink/?linkid=870924
Comment:
    Lack of time to finish 2 sites. Service calls during the day</t>
      </text>
    </comment>
    <comment ref="J20" authorId="23" shapeId="0" xr:uid="{92420385-AAAE-4F8B-8EF2-C77F4153C98D}">
      <text>
        <t>[Threaded comment]
Your version of Excel allows you to read this threaded comment; however, any edits to it will get removed if the file is opened in a newer version of Excel. Learn more: https://go.microsoft.com/fwlink/?linkid=870924
Comment:
    3 sites skipped</t>
      </text>
    </comment>
    <comment ref="L20" authorId="24" shapeId="0" xr:uid="{24B7C790-4F24-4636-882B-5BD405FF5B90}">
      <text>
        <t>[Threaded comment]
Your version of Excel allows you to read this threaded comment; however, any edits to it will get removed if the file is opened in a newer version of Excel. Learn more: https://go.microsoft.com/fwlink/?linkid=870924
Comment:
    3 sites not tested due lack of time</t>
      </text>
    </comment>
    <comment ref="H21" authorId="25" shapeId="0" xr:uid="{48E4B8E0-1697-4CD1-ADBB-3C28F154AC05}">
      <text>
        <t xml:space="preserve">[Threaded comment]
Your version of Excel allows you to read this threaded comment; however, any edits to it will get removed if the file is opened in a newer version of Excel. Learn more: https://go.microsoft.com/fwlink/?linkid=870924
Comment:
    Lack of time to finish 2 sites. </t>
      </text>
    </comment>
    <comment ref="M21" authorId="26" shapeId="0" xr:uid="{284D036B-387A-45D5-A883-2CDDCB8AAD77}">
      <text>
        <t>[Threaded comment]
Your version of Excel allows you to read this threaded comment; however, any edits to it will get removed if the file is opened in a newer version of Excel. Learn more: https://go.microsoft.com/fwlink/?linkid=870924
Comment:
    1 site not tested due lack of time</t>
      </text>
    </comment>
    <comment ref="O21" authorId="27" shapeId="0" xr:uid="{8058C232-5BB0-4F40-A657-8D35736692B7}">
      <text>
        <t>[Threaded comment]
Your version of Excel allows you to read this threaded comment; however, any edits to it will get removed if the file is opened in a newer version of Excel. Learn more: https://go.microsoft.com/fwlink/?linkid=870924
Comment:
    4 sites not tested due lack of time</t>
      </text>
    </comment>
    <comment ref="O23" authorId="28" shapeId="0" xr:uid="{6F19D7B1-ABE2-415E-8F8E-F76936ABD9AA}">
      <text>
        <t xml:space="preserve">[Threaded comment]
Your version of Excel allows you to read this threaded comment; however, any edits to it will get removed if the file is opened in a newer version of Excel. Learn more: https://go.microsoft.com/fwlink/?linkid=870924
Comment:
    1 site not tested due lack of time
</t>
      </text>
    </comment>
    <comment ref="I26" authorId="29" shapeId="0" xr:uid="{18B7359A-1DD3-485A-A7C0-D3B5BD0FBE73}">
      <text>
        <t>[Threaded comment]
Your version of Excel allows you to read this threaded comment; however, any edits to it will get removed if the file is opened in a newer version of Excel. Learn more: https://go.microsoft.com/fwlink/?linkid=870924
Comment:
    Started 1:25</t>
      </text>
    </comment>
    <comment ref="N26" authorId="30" shapeId="0" xr:uid="{5BA0CA98-8580-4C2C-8135-D6F254D85935}">
      <text>
        <t xml:space="preserve">[Threaded comment]
Your version of Excel allows you to read this threaded comment; however, any edits to it will get removed if the file is opened in a newer version of Excel. Learn more: https://go.microsoft.com/fwlink/?linkid=870924
Comment:
    Route cancelled due lack of techs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tc={BA8A36CD-33F6-4493-AB99-6FE75ACB7D9C}</author>
    <author>tc={249C9BCD-95AA-43A7-B2E8-521580678C3E}</author>
    <author>tc={1F1CBC10-5BF7-4506-AC25-31CC6A534872}</author>
    <author>tc={62C04E7A-E454-4A9C-A91D-85F4137B7164}</author>
    <author>tc={057C3690-9556-4B22-AC6A-69BC3B74E366}</author>
    <author>tc={54AF0396-0866-4232-A867-4F0C07F030FA}</author>
    <author>tc={EAD2B743-A429-4566-8CA1-ACDBADED97FC}</author>
    <author>tc={86D8726F-46E1-4E30-84C0-A6952DD03CB1}</author>
    <author>tc={4D4ECACD-7EEE-48C8-9E25-6B6CB84B402A}</author>
    <author>tc={DA9471D8-A420-4E5B-8042-39D825792EDD}</author>
    <author>tc={E17DA3F0-3876-49B1-845B-E2F4FB1EEF52}</author>
    <author>tc={59F39A11-B3B6-4A0A-A6CC-2A3D951FCE58}</author>
    <author>tc={C2E9A461-92E8-46C7-AB04-2B84C110EEE3}</author>
    <author>tc={D7822040-AECE-4DF5-8A75-9D136FFE1812}</author>
    <author>tc={3E6DFCD2-4BF9-4DF8-94C1-CA8D36F5C680}</author>
    <author>tc={CE1E89C8-2BEA-45A2-85C0-115D782944C7}</author>
    <author>tc={29867342-A44B-48DF-8202-B6536FC1E83F}</author>
    <author>tc={BF7198B6-B8E9-491D-A028-DBB6240C6C86}</author>
    <author>tc={FFAB1B93-1C06-4A5B-A16E-C05D05040D7B}</author>
  </authors>
  <commentList>
    <comment ref="D5" authorId="0" shapeId="0" xr:uid="{BA8A36CD-33F6-4493-AB99-6FE75ACB7D9C}">
      <text>
        <t>[Threaded comment]
Your version of Excel allows you to read this threaded comment; however, any edits to it will get removed if the file is opened in a newer version of Excel. Learn more: https://go.microsoft.com/fwlink/?linkid=870924
Comment:
    JG took over halfway through the day. Justin had to head home</t>
      </text>
    </comment>
    <comment ref="H5" authorId="1" shapeId="0" xr:uid="{249C9BCD-95AA-43A7-B2E8-521580678C3E}">
      <text>
        <t xml:space="preserve">[Threaded comment]
Your version of Excel allows you to read this threaded comment; however, any edits to it will get removed if the file is opened in a newer version of Excel. Learn more: https://go.microsoft.com/fwlink/?linkid=870924
Comment:
    Route cancelled due lack of techs </t>
      </text>
    </comment>
    <comment ref="F8" authorId="2" shapeId="0" xr:uid="{1F1CBC10-5BF7-4506-AC25-31CC6A534872}">
      <text>
        <t>[Threaded comment]
Your version of Excel allows you to read this threaded comment; however, any edits to it will get removed if the file is opened in a newer version of Excel. Learn more: https://go.microsoft.com/fwlink/?linkid=870924
Comment:
    2 annuals this month</t>
      </text>
    </comment>
    <comment ref="H8" authorId="3" shapeId="0" xr:uid="{62C04E7A-E454-4A9C-A91D-85F4137B7164}">
      <text>
        <t>[Threaded comment]
Your version of Excel allows you to read this threaded comment; however, any edits to it will get removed if the file is opened in a newer version of Excel. Learn more: https://go.microsoft.com/fwlink/?linkid=870924
Comment:
    6 annuals during November</t>
      </text>
    </comment>
    <comment ref="E9" authorId="4" shapeId="0" xr:uid="{057C3690-9556-4B22-AC6A-69BC3B74E366}">
      <text>
        <t>[Threaded comment]
Your version of Excel allows you to read this threaded comment; however, any edits to it will get removed if the file is opened in a newer version of Excel. Learn more: https://go.microsoft.com/fwlink/?linkid=870924
Comment:
    Missed last 3 buildings due to time</t>
      </text>
    </comment>
    <comment ref="H9" authorId="5" shapeId="0" xr:uid="{54AF0396-0866-4232-A867-4F0C07F030FA}">
      <text>
        <t>[Threaded comment]
Your version of Excel allows you to read this threaded comment; however, any edits to it will get removed if the file is opened in a newer version of Excel. Learn more: https://go.microsoft.com/fwlink/?linkid=870924
Comment:
    Missed 1 location due lack of time</t>
      </text>
    </comment>
    <comment ref="E10" authorId="6" shapeId="0" xr:uid="{EAD2B743-A429-4566-8CA1-ACDBADED97FC}">
      <text>
        <t>[Threaded comment]
Your version of Excel allows you to read this threaded comment; however, any edits to it will get removed if the file is opened in a newer version of Excel. Learn more: https://go.microsoft.com/fwlink/?linkid=870924
Comment:
    4 sites on hold until September</t>
      </text>
    </comment>
    <comment ref="G10" authorId="7" shapeId="0" xr:uid="{86D8726F-46E1-4E30-84C0-A6952DD03CB1}">
      <text>
        <t xml:space="preserve">[Threaded comment]
Your version of Excel allows you to read this threaded comment; however, any edits to it will get removed if the file is opened in a newer version of Excel. Learn more: https://go.microsoft.com/fwlink/?linkid=870924
Comment:
    Route cancelled due lack of techs </t>
      </text>
    </comment>
    <comment ref="I10" authorId="8" shapeId="0" xr:uid="{4D4ECACD-7EEE-48C8-9E25-6B6CB84B402A}">
      <text>
        <t xml:space="preserve">[Threaded comment]
Your version of Excel allows you to read this threaded comment; however, any edits to it will get removed if the file is opened in a newer version of Excel. Learn more: https://go.microsoft.com/fwlink/?linkid=870924
Comment:
    3 annuals during December
</t>
      </text>
    </comment>
    <comment ref="H14" authorId="9" shapeId="0" xr:uid="{DA9471D8-A420-4E5B-8042-39D825792EDD}">
      <text>
        <t xml:space="preserve">[Threaded comment]
Your version of Excel allows you to read this threaded comment; however, any edits to it will get removed if the file is opened in a newer version of Excel. Learn more: https://go.microsoft.com/fwlink/?linkid=870924
Comment:
    Route cancelled due lack of techs </t>
      </text>
    </comment>
    <comment ref="D15" authorId="10" shapeId="0" xr:uid="{E17DA3F0-3876-49B1-845B-E2F4FB1EEF52}">
      <text>
        <t>[Threaded comment]
Your version of Excel allows you to read this threaded comment; however, any edits to it will get removed if the file is opened in a newer version of Excel. Learn more: https://go.microsoft.com/fwlink/?linkid=870924
Comment:
    Panel failure at a site - more time than would be normal</t>
      </text>
    </comment>
    <comment ref="F16" authorId="11" shapeId="0" xr:uid="{59F39A11-B3B6-4A0A-A6CC-2A3D951FCE58}">
      <text>
        <t>[Threaded comment]
Your version of Excel allows you to read this threaded comment; however, any edits to it will get removed if the file is opened in a newer version of Excel. Learn more: https://go.microsoft.com/fwlink/?linkid=870924
Comment:
    Route cancelled due techs sick</t>
      </text>
    </comment>
    <comment ref="D18" authorId="12" shapeId="0" xr:uid="{C2E9A461-92E8-46C7-AB04-2B84C110EEE3}">
      <text>
        <t>[Threaded comment]
Your version of Excel allows you to read this threaded comment; however, any edits to it will get removed if the file is opened in a newer version of Excel. Learn more: https://go.microsoft.com/fwlink/?linkid=870924
Comment:
    Service call in the middle of the day. Would've been a bit shorter</t>
      </text>
    </comment>
    <comment ref="F18" authorId="13" shapeId="0" xr:uid="{D7822040-AECE-4DF5-8A75-9D136FFE1812}">
      <text>
        <t>[Threaded comment]
Your version of Excel allows you to read this threaded comment; however, any edits to it will get removed if the file is opened in a newer version of Excel. Learn more: https://go.microsoft.com/fwlink/?linkid=870924
Comment:
    3 annuals this month</t>
      </text>
    </comment>
    <comment ref="H22" authorId="14" shapeId="0" xr:uid="{3E6DFCD2-4BF9-4DF8-94C1-CA8D36F5C680}">
      <text>
        <t>[Threaded comment]
Your version of Excel allows you to read this threaded comment; however, any edits to it will get removed if the file is opened in a newer version of Excel. Learn more: https://go.microsoft.com/fwlink/?linkid=870924
Comment:
    4 annuals during November</t>
      </text>
    </comment>
    <comment ref="I22" authorId="15" shapeId="0" xr:uid="{CE1E89C8-2BEA-45A2-85C0-115D782944C7}">
      <text>
        <t xml:space="preserve">[Threaded comment]
Your version of Excel allows you to read this threaded comment; however, any edits to it will get removed if the file is opened in a newer version of Excel. Learn more: https://go.microsoft.com/fwlink/?linkid=870924
Comment:
    3 annuals during December
</t>
      </text>
    </comment>
    <comment ref="H23" authorId="16" shapeId="0" xr:uid="{29867342-A44B-48DF-8202-B6536FC1E83F}">
      <text>
        <t>[Threaded comment]
Your version of Excel allows you to read this threaded comment; however, any edits to it will get removed if the file is opened in a newer version of Excel. Learn more: https://go.microsoft.com/fwlink/?linkid=870924
Comment:
    4 annuals during November</t>
      </text>
    </comment>
    <comment ref="E24" authorId="17" shapeId="0" xr:uid="{BF7198B6-B8E9-491D-A028-DBB6240C6C86}">
      <text>
        <t>[Threaded comment]
Your version of Excel allows you to read this threaded comment; however, any edits to it will get removed if the file is opened in a newer version of Excel. Learn more: https://go.microsoft.com/fwlink/?linkid=870924
Comment:
    4 sites not tested due to annuals or on hold</t>
      </text>
    </comment>
    <comment ref="G24" authorId="18" shapeId="0" xr:uid="{FFAB1B93-1C06-4A5B-A16E-C05D05040D7B}">
      <text>
        <t>[Threaded comment]
Your version of Excel allows you to read this threaded comment; however, any edits to it will get removed if the file is opened in a newer version of Excel. Learn more: https://go.microsoft.com/fwlink/?linkid=870924
Comment:
    Half day route due lack of techs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Samantha D'Amour</author>
    <author>Denver Fatt</author>
    <author>tc={DC8E4B1F-B997-429F-95D4-12F762E61DB0}</author>
    <author>tc={99AD4FCA-BB0E-4387-BC33-F77CBEEE9ABB}</author>
    <author>Amanda Macgarvey</author>
    <author>Vogt, Carina</author>
    <author>tc={95839461-445B-48B7-89ED-3084749C3B8B}</author>
    <author>tc={A2326C17-956E-4F5E-B937-60FF55C72BEF}</author>
    <author>tc={134F1E80-C27D-4CE5-9A43-E392B795D8A5}</author>
    <author>tc={793EEC11-286B-4A8E-AFB3-D961566242CD}</author>
    <author>tc={B27A632F-5B40-4269-9D35-F0629B63AB03}</author>
    <author>tc={EE6B7871-FC1D-47F8-AF7B-72D4FF5BE63B}</author>
    <author>Weston, Tanya</author>
    <author>tc={9EC994A7-BC1C-43FE-BF22-05E0DACEEE34}</author>
    <author>tc={AB296046-DBC3-485E-BC31-2BADA6C5F7DB}</author>
    <author>tc={A9DF2FF6-5FD8-414D-95B4-55EB639724E8}</author>
    <author>tc={4559142D-6BEE-4353-A0CF-08ED058AD97E}</author>
    <author>tc={770E57DB-049C-4607-A85E-2DCE5C82F320}</author>
    <author>tc={F160256D-C93C-4621-8D0F-7B3716F37573}</author>
    <author>tc={5761F29D-D3AF-4F41-9E04-014ACCC29ED0}</author>
    <author>tc={BBA7A996-1530-4006-A4B8-944BCE937A50}</author>
    <author>tc={0D9E9B4B-1044-4F5C-88CD-5AF1DA8AE41E}</author>
    <author>tc={CCAAB8D9-A2D1-4251-BF1B-0C8FCC49BCA3}</author>
    <author>tc={13ED59D9-5322-4840-BB44-3E9DA303D731}</author>
    <author>tc={377DAB4F-3D5B-45DB-9603-AB84922D8003}</author>
    <author>tc={35B9D700-D3D9-4C97-9E3A-EBE2ABDA97B3}</author>
    <author>tc={8A518CB1-ED0C-416A-93EB-F3E511364929}</author>
    <author>tc={03BFA9D7-5D59-4BEB-A4AB-66CAD651EDE7}</author>
    <author>tc={43E76E96-23F1-4D17-A435-608218CA9AA9}</author>
    <author>tc={B266C9E2-A4B1-46A4-8B2C-17ADE661FB88}</author>
    <author>tc={979F7C9A-22B9-4CB0-B759-19A4BD24F455}</author>
    <author>tc={49B2E837-CCCF-4A91-B238-26E6B6D9C042}</author>
    <author>tc={17C656F8-2125-45B6-A2A2-612A5937CD03}</author>
    <author>tc={C6C07CEA-D2CC-44B7-90FA-64921FAE6D49}</author>
    <author>tc={2CB3E3E3-1E7A-4BE5-A628-785D92094AAC}</author>
    <author>tc={85A081C4-F01E-4FB3-B27E-2FF05D9929CF}</author>
    <author>tc={F0347E83-8DAB-49FA-9413-DA6C486B7A3A}</author>
    <author>tc={E881D9CA-EB05-4175-9031-FA1A2E6C247D}</author>
    <author>tc={7FB7D468-E4D0-490E-96D7-1DD1E8EBCF4D}</author>
    <author>tc={F42A2D75-47B8-4EBB-B212-88D57175D4B4}</author>
    <author>tc={0BB88D88-2C0D-48B0-9088-6177D45818C9}</author>
    <author>tc={B49E9B46-D2DB-43B0-90F8-6B66C32E8B05}</author>
    <author>tc={18F5505D-3327-4162-8DC5-C04D8D6CD124}</author>
    <author>tc={D6621885-295D-4E86-8B2A-B93D88379031}</author>
    <author>tc={829BE40D-7E99-49D6-8C04-1731BB1A4A21}</author>
    <author>tc={E8ED255A-51CC-4DA9-A102-7DF1B8949455}</author>
    <author>tc={CE2DC8A2-3C80-40D5-A2FC-706061D2A266}</author>
    <author>tc={66EB785C-6019-4A75-BFA0-4E09FEBDAD85}</author>
    <author>tc={8FB3F119-F1BF-49A0-895B-0D48EDC16628}</author>
    <author>tc={7F727B8F-C3C5-456F-92C5-9E5E1C7566EB}</author>
    <author>tc={8C9933DB-6348-408C-9851-72A147907C42}</author>
    <author>tc={B153F7AA-EF26-43BD-BB1D-9CF663C8143A}</author>
    <author>tc={6900D868-91C9-482C-868E-D68508932FC1}</author>
    <author>vheinrich</author>
    <author>tc={8F4E7364-146D-4271-8E80-C149627D3F17}</author>
    <author>tc={35D72EEA-C7C1-4FD4-B1C6-D5C55B248393}</author>
    <author>tc={F86B6F75-82D3-42ED-B93C-7E2E29D80FAD}</author>
    <author>tc={7984A2BB-D6DA-41B6-8CB5-46DF30C81A56}</author>
    <author>tc={BE3BD0DF-EB88-4399-94AD-A2AE91B9B767}</author>
    <author>tc={34B140A9-15F2-40E9-A66F-740CC42A3326}</author>
    <author>tc={C037BFC9-DFAB-4FAE-A9E1-9FDAEA7E3B71}</author>
    <author>tc={B33D1FE6-8826-44E1-A26E-2E9087FA76B4}</author>
    <author>tc={EB4A8B64-E85C-4326-AEB7-A53CBD3794CB}</author>
    <author>tc={19EDD1C9-874D-4F6D-80DB-66DE6F732C78}</author>
    <author>tc={B71FA34B-941C-47F1-BAFC-FD0E5FBC0773}</author>
    <author>tc={C81F0C0D-7E4D-430B-85CC-E7838785DE20}</author>
    <author>tc={8A17F7E0-5481-46EB-A527-4F21D8F47523}</author>
    <author>tc={2220E4D3-4F8F-48B6-BAF5-D55C31574193}</author>
    <author>tc={30794FEA-5121-430C-B6C0-27B9E5700E08}</author>
    <author>tc={11A05BA8-6A07-4B6D-B543-07BF3B7E3820}</author>
    <author>tc={0281F29B-AF1F-4FB6-BCD0-7DDDDB1D22AE}</author>
    <author>tc={14EC3B1D-3238-4BFD-B9EF-E1BB57A095EF}</author>
    <author>tc={7C028D9D-120F-4E17-A717-71ACCBF1F6A5}</author>
    <author>tc={FB5C46F6-D64C-4386-9C70-C27573CE6989}</author>
    <author>tc={F49DF260-9493-4AB3-BF05-2CE4B2437678}</author>
    <author>tc={3E0CF9E0-9188-424C-9D56-F3060C1D1F2C}</author>
    <author>tc={6A5ABE6E-7199-4744-AB20-A93A265FBCB5}</author>
    <author>tc={02795A57-8E55-479E-8702-30D407C0CA4F}</author>
    <author>tc={1407EE8A-045E-4A44-85FE-3D2F827939EA}</author>
    <author>tc={30DCF47D-2ECF-4F98-A08B-A565FF2642DA}</author>
    <author>tc={363062B3-5EEA-4515-951E-24077EDC3050}</author>
    <author>tc={AAC640CF-8325-4376-B46F-13DB200E8E5C}</author>
    <author>tc={50697E4B-2AC2-4D68-BF56-1D22AB34CFB6}</author>
    <author>tc={6A44106C-2080-49D9-95C4-A63432E39A49}</author>
    <author>tc={EB4FE389-81B6-476E-82F1-950FCAAC7365}</author>
    <author>tc={7D73B2C1-21C4-4946-A9C9-84B2E089FA63}</author>
    <author>tc={A67E850C-CCB7-4DEE-8F72-68F863A6A642}</author>
    <author>tc={BDB30191-6ACD-451A-9D33-3F669E1A6376}</author>
    <author>tc={AA461ECC-C186-4606-8C95-5E9A0A2C6E38}</author>
    <author>tc={66EAAC0B-C917-4BCF-B41B-48A23E937716}</author>
    <author>tc={D82DD3E5-0444-40E3-A5F7-1E6CE627E9B8}</author>
    <author>tc={C94E3B24-8BE4-45D4-A0DD-9BC53C8C252D}</author>
    <author>tc={4AB29D02-ED1E-40EF-B088-5858D9012D48}</author>
    <author>tc={D95D0D27-8E85-491E-BDF5-9BA4D7CD6DEF}</author>
    <author>tc={F6800458-A58D-4C31-92DF-652B5CC68BDB}</author>
    <author>tc={0D6AB1D4-5084-43CD-BD36-54D03D14F502}</author>
    <author>tc={AAB43843-648D-4337-B2BC-5F1524965FD7}</author>
    <author>tc={AD2CA8E5-FC01-476F-A1EA-08273D13B3E8}</author>
    <author>tc={F8A2CCEA-3E54-450E-B00F-8076C9B1A831}</author>
    <author>tc={81A17AD7-FD77-443B-A284-E4CDD45B8380}</author>
    <author>tc={5D4D3A85-EC8E-45A2-86FB-A9FDF62B0D18}</author>
    <author>tc={9262D33A-842E-4205-BA17-81A2C468FB3C}</author>
    <author>tc={9FAB2F5A-CDE5-442D-85F7-F9AC42EC74FA}</author>
    <author>tc={4000B9F6-6F47-43EC-AB02-3B08CC2C9CD8}</author>
    <author>tc={B3D63F2E-63F7-4E14-B5E4-8D5ED28BCD1D}</author>
    <author>tc={68F25821-9C78-4B72-9468-F375EBAF8BB0}</author>
    <author>tc={2960398C-EB24-44DB-B745-77576A6FEC52}</author>
    <author>tc={B7B9F703-44B4-4709-8C45-B498F60AAEA1}</author>
    <author>tc={B7033CA6-7188-4F8E-B0FD-1B3BEB249BB2}</author>
    <author>tc={EA787365-E0A9-4446-A23C-EE7AB5095BF9}</author>
    <author>tc={5C3CCCCA-BE9D-425B-9394-6465A7E74221}</author>
    <author>tc={23CA7D1E-63DF-4E58-BB5D-9893B8F16949}</author>
    <author>tc={7A6EE2A7-A75C-4303-A85A-37EDAAAC416D}</author>
    <author>tc={D90923A5-5A18-4409-B998-F2139FA01366}</author>
    <author>tc={01A5F120-440C-46A2-B018-D37CFA39A4A8}</author>
    <author>tc={505BCF51-DD06-4A66-B842-44E7BAA3D610}</author>
    <author>tc={EC53BA0F-B4BF-46F2-A541-FC920350D8EA}</author>
    <author>tc={FF172617-7DF4-4B59-8FF3-D4BD1F9D95BF}</author>
    <author>tc={AC9C29E3-A79C-4F4C-93FE-424236C689A7}</author>
    <author>tc={CD3CA735-8E86-49AD-A822-F3FFAE8371EF}</author>
    <author>tc={52862CD0-3790-4D5C-B56C-7E9030E65296}</author>
    <author>tc={8F5684F6-EB07-45D1-8F27-F57AC0082F70}</author>
    <author>tc={7AA11BDD-C13D-48D9-A1AB-1BB2E7B2348B}</author>
    <author>tc={15A8D732-21D3-49AD-9648-A06DCCD1A7B8}</author>
    <author>tc={327512D4-D878-4F6D-9630-D1F0AE6BFED9}</author>
    <author>tc={EB324180-4254-413F-B2B0-867B6329C2C2}</author>
    <author>tc={418391B6-857B-4C62-B1B8-3E52944810C1}</author>
    <author>tc={F2F6351C-7FEE-4742-A904-5B6C4EE5D89E}</author>
    <author>tc={69E9CCB2-7E1E-4299-9D04-9053CC8979CE}</author>
    <author>tc={EB1E32C0-9F07-483C-B4E6-5B67B1181FA7}</author>
    <author>tc={CF05A7D7-841B-4D52-B2C6-CE430582B089}</author>
    <author>tc={5C8985BE-025F-48B2-BBE4-91C125A3AD8F}</author>
    <author>tc={9AE8DAF4-DF82-45B5-9ABC-95E39B78BF04}</author>
    <author>tc={C4550582-CD7B-43FB-AE63-D6EFEB88FCD0}</author>
    <author>tc={4596FABE-5204-4114-8DCE-BBF7AD6C9433}</author>
    <author>tc={380C407A-5D6D-416E-860C-08A6F09EB210}</author>
    <author>tc={BBDD8718-5282-4C22-8BD8-377223E1C8A7}</author>
    <author>tc={495BC762-7693-40EC-844F-6DD301C30F20}</author>
    <author>tc={FE47E9A8-FDBF-47E4-B6AE-7B2C599031C2}</author>
    <author>tc={F41E52F0-74EA-425F-8377-F3559AAC8775}</author>
    <author>tc={AB1FF341-4113-4C09-8332-C5A5E2F46CDC}</author>
    <author>tc={BE6A8FE0-8A11-49E8-B081-F5B605A56226}</author>
    <author>tc={9AE9F461-377F-483B-A3D6-1A587A02F55D}</author>
    <author>tc={B3E1F19A-3B7D-46C6-BA61-2DAFD43B7D91}</author>
    <author>tc={6D464826-F2EB-4853-A9D6-A8F122AE6A32}</author>
    <author>tc={CF5866A8-06A8-4B2D-91E0-D20A4CDC29A3}</author>
    <author>tc={2B2CB0FC-3F40-4898-A987-19BEE8DAD26E}</author>
    <author>tc={0CD5FF17-0EF4-479A-BD59-C2377277F7B3}</author>
    <author>tc={140E6E3A-403E-4A05-B5EC-3ECE678CC585}</author>
    <author>tc={5F15E5D2-3766-4A1C-B38C-70FFC751D603}</author>
    <author>tc={4ADED333-52A7-4E94-B6CB-3842EC4032EF}</author>
    <author>tc={7A41AAC0-4E61-47D8-BEA6-7BE5479D8DE0}</author>
    <author>tc={9C55C68C-0117-440E-890D-EB87DA726CDD}</author>
    <author>tc={1581234D-AEEF-49AE-9A16-454E87FB81FB}</author>
    <author>tc={2FC5204E-6D63-405F-9DC3-E3AB1FD06201}</author>
    <author>tc={2DCF0F62-4225-4CDB-AA31-1FC75F73879D}</author>
    <author>tc={00E47F98-5E6B-407F-A30F-7D1532138385}</author>
    <author>tc={6253E792-0A9E-4F5E-A990-D769734DFA88}</author>
    <author>tc={F1E62B41-4953-4C0B-BBAF-4D6E1A46DE1B}</author>
    <author>tc={BBE8D212-8970-4130-87B6-D5C71B094A4D}</author>
    <author>tc={363BF2C3-98BC-44A3-A9E9-54EB76419225}</author>
    <author>tc={D8606E92-F984-403A-8AA7-F173DBB94760}</author>
    <author>tc={9DC78DAB-E6D9-410B-B1E9-68A94F3A246C}</author>
    <author>tc={B463592A-473A-4101-BDA6-555B829C61E2}</author>
    <author>tc={9465B18D-F518-4E5B-B531-5BE0DB812D0D}</author>
    <author>tc={9D8E3A28-250D-48C4-BA86-CFA9FBCA29E0}</author>
    <author>tc={B4DF28EA-9130-467F-B5EF-77E5671C51F2}</author>
    <author>tc={C53860D2-7F1B-40AA-BFE7-87FF2C7A420B}</author>
    <author>tc={F4C72C0D-18D8-483E-A65C-93DB71787FF8}</author>
    <author>tc={E2B35257-84BC-4AF0-964C-A29A3DED155F}</author>
    <author>tc={2ED389AD-3D2B-4E50-BDC0-2FFBE08235FE}</author>
    <author>tc={69A85C07-4BD7-4916-85B6-868D84219992}</author>
    <author>tc={96094B55-9DDB-49B0-B78B-161F0C553ED4}</author>
    <author>tc={C248EBAE-D4A2-42F5-9157-E8EDCE219CA7}</author>
    <author>tc={6F8EAEAD-597B-4E04-A168-78A90A5B353E}</author>
    <author>tc={D4200DA2-0060-4B23-AA87-E570C12A6377}</author>
    <author>tc={FDDCF8B7-1170-4FC4-8599-250F2D634BA3}</author>
    <author>tc={DE0B5B10-5D82-4041-82D7-163F4A2483AD}</author>
    <author>tc={D07D941B-4D0D-4CDC-9E69-75E206688D69}</author>
    <author>tc={E204BFF5-F24E-4656-9C30-82F7464F8CBF}</author>
    <author>tc={D58F0C9E-C843-40E1-900E-D837413641FE}</author>
    <author>tc={878A020D-EB07-49B1-AF7F-8F6F59042055}</author>
    <author>tc={F9F7A925-0F5B-4113-B4ED-8F31CFB7144C}</author>
    <author>tc={FE399806-FAF5-4EA7-AC45-479C1CC2CE20}</author>
    <author>tc={F3B39005-4A68-4B21-905F-FD418ECA2297}</author>
    <author>tc={2943AA40-A5EC-4C45-BA53-FBE2AA358865}</author>
    <author>tc={7FF973F5-1F9B-4847-90A9-AD470ED7DD15}</author>
    <author>tc={4C033318-24CF-46F2-BDF9-022CF64F0708}</author>
    <author>tc={8B3D93F5-3BA6-42A8-AC55-D77702BC31C3}</author>
    <author>tc={2E28050B-D890-43E1-9206-0291C7BBBDBF}</author>
    <author>tc={A1487EBD-AF08-4B31-8A93-12F40F596E78}</author>
    <author>tc={5FEA1315-BE52-4D89-9493-62CBABFFCDB1}</author>
    <author>tc={A41D5FB9-5F19-4B39-8C82-230AEC920AC7}</author>
    <author>tc={F82B509F-20DA-4985-9FF2-6F09D56B1B62}</author>
    <author>tc={420AA37B-DEA7-4E28-B7A0-F73BE4666DCB}</author>
    <author>tc={C566CD4A-5289-425B-B590-135ACE4CA0C8}</author>
    <author>tc={8D89ACC1-EEAC-4B34-BC38-4A342C4992FD}</author>
    <author>tc={A8F93C5D-BD8A-451F-8999-02389F78C7AA}</author>
    <author>tc={36D181A4-91F7-4322-85C7-44FE41080067}</author>
    <author>tc={4D53EAF8-909B-47EE-9A23-9ADD0B1D9866}</author>
    <author>tc={1FDCC304-FBBB-4260-B7FF-9D8AA962A87F}</author>
    <author>tc={62048140-5FB3-4FBD-AF46-A28E01A03F65}</author>
    <author>tc={7500D8D4-6DFE-4B18-B280-3D2F009DCD68}</author>
    <author>tc={D1725D3C-21E5-4A67-A552-BEDEF1F45D43}</author>
    <author>tc={9916B9BA-3E92-4F6C-B494-7AAE1A0DC4F2}</author>
    <author>tc={3A0CFDD9-B014-48FD-9B40-0724494705DB}</author>
    <author>tc={5F5C4AC7-8C44-4C2D-9B74-989005E925AA}</author>
    <author>tc={D162659E-9736-49F2-A0E5-8BF5A43E35E1}</author>
    <author>tc={10A30473-9EBD-42D2-9ADE-5D5EA0D3638E}</author>
    <author>tc={A5BA4557-6ED9-44A9-A286-CAE8AD568EED}</author>
    <author>tc={375F552B-2388-42B7-97CC-6172390468DC}</author>
    <author>tc={4947E68E-6865-4AF7-8A08-D4A3A4A73E74}</author>
    <author>tc={877F8C32-CFD3-4E46-A635-E2C788450151}</author>
    <author>tc={1ABA3F75-D43A-4E26-A7C1-C618693D027A}</author>
    <author>tc={550A2223-DF24-4B8F-A32D-13EE8FEF5BFE}</author>
    <author>tc={85C8A05B-1C22-4BA0-B41B-4015235956CE}</author>
    <author>tc={8ECA1D6B-36D9-4D8A-8329-B1EF06CDF0A8}</author>
  </authors>
  <commentList>
    <comment ref="M3" authorId="0" shapeId="0" xr:uid="{8243F6B6-5AB8-4F78-BEC4-3A3D4D23BE5E}">
      <text>
        <r>
          <rPr>
            <b/>
            <sz val="9"/>
            <color indexed="81"/>
            <rFont val="Tahoma"/>
            <family val="2"/>
          </rPr>
          <t>Samantha D'Amour:</t>
        </r>
        <r>
          <rPr>
            <sz val="9"/>
            <color indexed="81"/>
            <rFont val="Tahoma"/>
            <family val="2"/>
          </rPr>
          <t xml:space="preserve">
Charge for this service.
Unit was closed when we arrived.</t>
        </r>
      </text>
    </comment>
    <comment ref="O3" authorId="0" shapeId="0" xr:uid="{203DAAD7-D0A4-48D1-8242-F9FDFFDE262E}">
      <text>
        <r>
          <rPr>
            <b/>
            <sz val="9"/>
            <color indexed="81"/>
            <rFont val="Tahoma"/>
            <family val="2"/>
          </rPr>
          <t>Samantha D'Amour:</t>
        </r>
        <r>
          <rPr>
            <sz val="9"/>
            <color indexed="81"/>
            <rFont val="Tahoma"/>
            <family val="2"/>
          </rPr>
          <t xml:space="preserve">
Do not charge. Business closes at 4pm and we did not arrive until after.</t>
        </r>
      </text>
    </comment>
    <comment ref="P3" authorId="0" shapeId="0" xr:uid="{AF2C3F5D-3453-4EA4-9D57-D552E367FD6C}">
      <text>
        <r>
          <rPr>
            <b/>
            <sz val="9"/>
            <color indexed="81"/>
            <rFont val="Tahoma"/>
            <family val="2"/>
          </rPr>
          <t>Samantha D'Amour:</t>
        </r>
        <r>
          <rPr>
            <sz val="9"/>
            <color indexed="81"/>
            <rFont val="Tahoma"/>
            <family val="2"/>
          </rPr>
          <t xml:space="preserve">
Do not charge. Business closes at 4pm and we did not arrive until after.</t>
        </r>
      </text>
    </comment>
    <comment ref="Q3" authorId="0" shapeId="0" xr:uid="{9F128CC1-C409-4F29-B7EC-EB64FA6D8D34}">
      <text>
        <r>
          <rPr>
            <b/>
            <sz val="9"/>
            <color indexed="81"/>
            <rFont val="Tahoma"/>
            <family val="2"/>
          </rPr>
          <t>Samantha D'Amour:</t>
        </r>
        <r>
          <rPr>
            <sz val="9"/>
            <color indexed="81"/>
            <rFont val="Tahoma"/>
            <family val="2"/>
          </rPr>
          <t xml:space="preserve">
Do not charge. Business closes at 4pm and we did not arrive until after.</t>
        </r>
      </text>
    </comment>
    <comment ref="R3" authorId="1" shapeId="0" xr:uid="{41F46D2D-2891-4A79-B16D-49643D8E29AC}">
      <text>
        <r>
          <rPr>
            <b/>
            <sz val="9"/>
            <color indexed="81"/>
            <rFont val="Tahoma"/>
            <family val="2"/>
          </rPr>
          <t>Denver Fatt:</t>
        </r>
        <r>
          <rPr>
            <sz val="9"/>
            <color indexed="81"/>
            <rFont val="Tahoma"/>
            <family val="2"/>
          </rPr>
          <t xml:space="preserve">
Do not charge. Business closes at 4pm and we did not arrive until after.</t>
        </r>
      </text>
    </comment>
    <comment ref="Q4" authorId="1" shapeId="0" xr:uid="{3C5C134D-8BE5-47F4-B5E3-125AFF629A3C}">
      <text>
        <r>
          <rPr>
            <b/>
            <sz val="9"/>
            <color indexed="81"/>
            <rFont val="Tahoma"/>
            <family val="2"/>
          </rPr>
          <t>Denver Fatt:</t>
        </r>
        <r>
          <rPr>
            <sz val="9"/>
            <color indexed="81"/>
            <rFont val="Tahoma"/>
            <family val="2"/>
          </rPr>
          <t xml:space="preserve">
Do not charge for this service. Annual performed May 31</t>
        </r>
      </text>
    </comment>
    <comment ref="G5" authorId="0" shapeId="0" xr:uid="{7634E8FD-CA21-47EE-A72A-FFD3DDC9D29C}">
      <text>
        <r>
          <rPr>
            <b/>
            <sz val="9"/>
            <color indexed="81"/>
            <rFont val="Tahoma"/>
            <family val="2"/>
          </rPr>
          <t>Samantha D'Amour:</t>
        </r>
        <r>
          <rPr>
            <sz val="9"/>
            <color indexed="81"/>
            <rFont val="Tahoma"/>
            <family val="2"/>
          </rPr>
          <t xml:space="preserve">
Cancelled March 28/23 by Romy.</t>
        </r>
      </text>
    </comment>
    <comment ref="Q6" authorId="2" shapeId="0" xr:uid="{DC8E4B1F-B997-429F-95D4-12F762E61DB0}">
      <text>
        <t>[Threaded comment]
Your version of Excel allows you to read this threaded comment; however, any edits to it will get removed if the file is opened in a newer version of Excel. Learn more: https://go.microsoft.com/fwlink/?linkid=870924
Comment:
    Annual booked June 21</t>
      </text>
    </comment>
    <comment ref="J7" authorId="0" shapeId="0" xr:uid="{C9884F2A-003A-4EE3-9194-97F54D6E3428}">
      <text>
        <r>
          <rPr>
            <b/>
            <sz val="9"/>
            <color indexed="81"/>
            <rFont val="Tahoma"/>
            <family val="2"/>
          </rPr>
          <t>Samantha D'Amour:</t>
        </r>
        <r>
          <rPr>
            <sz val="9"/>
            <color indexed="81"/>
            <rFont val="Tahoma"/>
            <family val="2"/>
          </rPr>
          <t xml:space="preserve">
was 2nd Wednesday</t>
        </r>
      </text>
    </comment>
    <comment ref="U7" authorId="3" shapeId="0" xr:uid="{99AD4FCA-BB0E-4387-BC33-F77CBEEE9ABB}">
      <text>
        <t>[Threaded comment]
Your version of Excel allows you to read this threaded comment; however, any edits to it will get removed if the file is opened in a newer version of Excel. Learn more: https://go.microsoft.com/fwlink/?linkid=870924
Comment:
    Booked October 6</t>
      </text>
    </comment>
    <comment ref="J10" authorId="0" shapeId="0" xr:uid="{960EC78B-0D1F-42E5-A129-AB51C585C19A}">
      <text>
        <r>
          <rPr>
            <b/>
            <sz val="9"/>
            <color indexed="81"/>
            <rFont val="Tahoma"/>
            <family val="2"/>
          </rPr>
          <t>Samantha D'Amour:</t>
        </r>
        <r>
          <rPr>
            <sz val="9"/>
            <color indexed="81"/>
            <rFont val="Tahoma"/>
            <family val="2"/>
          </rPr>
          <t xml:space="preserve">
was 2nd Wednesday</t>
        </r>
      </text>
    </comment>
    <comment ref="P12" authorId="4" shapeId="0" xr:uid="{D5747837-5428-48D2-8F62-58E2C5B27EBD}">
      <text>
        <r>
          <rPr>
            <b/>
            <sz val="9"/>
            <color indexed="81"/>
            <rFont val="Tahoma"/>
            <family val="2"/>
          </rPr>
          <t>Amanda Macgarvey:</t>
        </r>
        <r>
          <rPr>
            <sz val="9"/>
            <color indexed="81"/>
            <rFont val="Tahoma"/>
            <family val="2"/>
          </rPr>
          <t xml:space="preserve">
Monitoring issues- spent over an hour problem solving</t>
        </r>
      </text>
    </comment>
    <comment ref="B17" authorId="5" shapeId="0" xr:uid="{EDC9B58E-3F9D-40FA-95A7-A263C4F9A499}">
      <text>
        <r>
          <rPr>
            <b/>
            <sz val="9"/>
            <color indexed="81"/>
            <rFont val="Tahoma"/>
            <family val="2"/>
          </rPr>
          <t>Vogt, Carina:</t>
        </r>
        <r>
          <rPr>
            <sz val="9"/>
            <color indexed="81"/>
            <rFont val="Tahoma"/>
            <family val="2"/>
          </rPr>
          <t xml:space="preserve">
Not Richmond!!</t>
        </r>
      </text>
    </comment>
    <comment ref="T17" authorId="6" shapeId="0" xr:uid="{95839461-445B-48B7-89ED-3084749C3B8B}">
      <text>
        <t>[Threaded comment]
Your version of Excel allows you to read this threaded comment; however, any edits to it will get removed if the file is opened in a newer version of Excel. Learn more: https://go.microsoft.com/fwlink/?linkid=870924
Comment:
    Site needs to provide new keys. Don't charge for this service</t>
      </text>
    </comment>
    <comment ref="U17" authorId="7" shapeId="0" xr:uid="{A2326C17-956E-4F5E-B937-60FF55C72BEF}">
      <text>
        <t>[Threaded comment]
Your version of Excel allows you to read this threaded comment; however, any edits to it will get removed if the file is opened in a newer version of Excel. Learn more: https://go.microsoft.com/fwlink/?linkid=870924
Comment:
    Site needs to provide new keys. Don't charge for this service</t>
      </text>
    </comment>
    <comment ref="V17" authorId="8" shapeId="0" xr:uid="{134F1E80-C27D-4CE5-9A43-E392B795D8A5}">
      <text>
        <t>[Threaded comment]
Your version of Excel allows you to read this threaded comment; however, any edits to it will get removed if the file is opened in a newer version of Excel. Learn more: https://go.microsoft.com/fwlink/?linkid=870924
Comment:
    Site needs to provide new keys. Don't charge for this service</t>
      </text>
    </comment>
    <comment ref="W17" authorId="9" shapeId="0" xr:uid="{793EEC11-286B-4A8E-AFB3-D961566242CD}">
      <text>
        <t>[Threaded comment]
Your version of Excel allows you to read this threaded comment; however, any edits to it will get removed if the file is opened in a newer version of Excel. Learn more: https://go.microsoft.com/fwlink/?linkid=870924
Comment:
    Site needs to provide new keys. Don't charge for this service</t>
      </text>
    </comment>
    <comment ref="Q19" authorId="1" shapeId="0" xr:uid="{86EE77A7-F6BF-4A19-A6FA-E0DDB9EB1C89}">
      <text>
        <r>
          <rPr>
            <b/>
            <sz val="9"/>
            <color indexed="81"/>
            <rFont val="Tahoma"/>
            <family val="2"/>
          </rPr>
          <t>Denver Fatt:</t>
        </r>
        <r>
          <rPr>
            <sz val="9"/>
            <color indexed="81"/>
            <rFont val="Tahoma"/>
            <family val="2"/>
          </rPr>
          <t xml:space="preserve">
Charge for this service. Site contact did not show to provide access. Will try again in july</t>
        </r>
      </text>
    </comment>
    <comment ref="R19" authorId="1" shapeId="0" xr:uid="{6650FE10-9673-45B4-ACFD-42933A80EE59}">
      <text>
        <r>
          <rPr>
            <b/>
            <sz val="9"/>
            <color indexed="81"/>
            <rFont val="Tahoma"/>
            <family val="2"/>
          </rPr>
          <t>Denver Fatt:</t>
        </r>
        <r>
          <rPr>
            <sz val="9"/>
            <color indexed="81"/>
            <rFont val="Tahoma"/>
            <family val="2"/>
          </rPr>
          <t xml:space="preserve">
Charge for this service. Site contact did not show to provide access. Will try again in july</t>
        </r>
      </text>
    </comment>
    <comment ref="S19" authorId="1" shapeId="0" xr:uid="{8059D158-BBBF-448E-9BC9-BAF50480E63E}">
      <text>
        <r>
          <rPr>
            <b/>
            <sz val="9"/>
            <color indexed="81"/>
            <rFont val="Tahoma"/>
            <family val="2"/>
          </rPr>
          <t>Denver Fatt:</t>
        </r>
        <r>
          <rPr>
            <sz val="9"/>
            <color indexed="81"/>
            <rFont val="Tahoma"/>
            <family val="2"/>
          </rPr>
          <t xml:space="preserve">
Charge for this service. Site contact did not show to provide access. Will try again in july</t>
        </r>
      </text>
    </comment>
    <comment ref="V19" authorId="10" shapeId="0" xr:uid="{B27A632F-5B40-4269-9D35-F0629B63AB03}">
      <text>
        <t>[Threaded comment]
Your version of Excel allows you to read this threaded comment; however, any edits to it will get removed if the file is opened in a newer version of Excel. Learn more: https://go.microsoft.com/fwlink/?linkid=870924
Comment:
    Keys provided did not allow us to gain access to the building. Please charge for this service.</t>
      </text>
    </comment>
    <comment ref="U20" authorId="11" shapeId="0" xr:uid="{EE6B7871-FC1D-47F8-AF7B-72D4FF5BE63B}">
      <text>
        <t>[Threaded comment]
Your version of Excel allows you to read this threaded comment; however, any edits to it will get removed if the file is opened in a newer version of Excel. Learn more: https://go.microsoft.com/fwlink/?linkid=870924
Comment:
    MBT done in Oct. Annual Scheduled Oct 12</t>
      </text>
    </comment>
    <comment ref="Q22" authorId="12" shapeId="0" xr:uid="{159B4622-5B55-4C60-8DB3-962E9405869C}">
      <text>
        <r>
          <rPr>
            <b/>
            <sz val="9"/>
            <color indexed="81"/>
            <rFont val="Tahoma"/>
            <family val="2"/>
          </rPr>
          <t>Weston, Tanya:</t>
        </r>
        <r>
          <rPr>
            <sz val="9"/>
            <color indexed="81"/>
            <rFont val="Tahoma"/>
            <family val="2"/>
          </rPr>
          <t xml:space="preserve">
confirmed June 9 for  June 12 annual
</t>
        </r>
      </text>
    </comment>
    <comment ref="V23" authorId="13" shapeId="0" xr:uid="{9EC994A7-BC1C-43FE-BF22-05E0DACEEE34}">
      <text>
        <t>[Threaded comment]
Your version of Excel allows you to read this threaded comment; however, any edits to it will get removed if the file is opened in a newer version of Excel. Learn more: https://go.microsoft.com/fwlink/?linkid=870924
Comment:
    Scheduled Nov 8</t>
      </text>
    </comment>
    <comment ref="W24" authorId="14" shapeId="0" xr:uid="{AB296046-DBC3-485E-BC31-2BADA6C5F7DB}">
      <text>
        <t>[Threaded comment]
Your version of Excel allows you to read this threaded comment; however, any edits to it will get removed if the file is opened in a newer version of Excel. Learn more: https://go.microsoft.com/fwlink/?linkid=870924
Comment:
    No access due to potential lock change. To be confirmed, but please charge for this service.</t>
      </text>
    </comment>
    <comment ref="V25" authorId="15" shapeId="0" xr:uid="{A9DF2FF6-5FD8-414D-95B4-55EB639724E8}">
      <text>
        <t>[Threaded comment]
Your version of Excel allows you to read this threaded comment; however, any edits to it will get removed if the file is opened in a newer version of Excel. Learn more: https://go.microsoft.com/fwlink/?linkid=870924
Comment:
    Invoiced Dec 8th. Requested by site to have completed before their YE</t>
      </text>
    </comment>
    <comment ref="W25" authorId="16" shapeId="0" xr:uid="{4559142D-6BEE-4353-A0CF-08ED058AD97E}">
      <text>
        <t>[Threaded comment]
Your version of Excel allows you to read this threaded comment; however, any edits to it will get removed if the file is opened in a newer version of Excel. Learn more: https://go.microsoft.com/fwlink/?linkid=870924
Comment:
    Invoiced Dec 8th. Requested by site to have completed before their YE</t>
      </text>
    </comment>
    <comment ref="W26" authorId="17" shapeId="0" xr:uid="{770E57DB-049C-4607-A85E-2DCE5C82F320}">
      <text>
        <t>[Threaded comment]
Your version of Excel allows you to read this threaded comment; however, any edits to it will get removed if the file is opened in a newer version of Excel. Learn more: https://go.microsoft.com/fwlink/?linkid=870924
Comment:
    Annual not scheduled as of Dec. 5. MBT performed in Dec.</t>
      </text>
    </comment>
    <comment ref="Q28" authorId="18" shapeId="0" xr:uid="{F160256D-C93C-4621-8D0F-7B3716F37573}">
      <text>
        <t>[Threaded comment]
Your version of Excel allows you to read this threaded comment; however, any edits to it will get removed if the file is opened in a newer version of Excel. Learn more: https://go.microsoft.com/fwlink/?linkid=870924
Comment:
    Annual booked June 29</t>
      </text>
    </comment>
    <comment ref="W29" authorId="19" shapeId="0" xr:uid="{5761F29D-D3AF-4F41-9E04-014ACCC29ED0}">
      <text>
        <t>[Threaded comment]
Your version of Excel allows you to read this threaded comment; however, any edits to it will get removed if the file is opened in a newer version of Excel. Learn more: https://go.microsoft.com/fwlink/?linkid=870924
Comment:
    Booked Dec 6</t>
      </text>
    </comment>
    <comment ref="W30" authorId="20" shapeId="0" xr:uid="{BBA7A996-1530-4006-A4B8-944BCE937A50}">
      <text>
        <t>[Threaded comment]
Your version of Excel allows you to read this threaded comment; however, any edits to it will get removed if the file is opened in a newer version of Excel. Learn more: https://go.microsoft.com/fwlink/?linkid=870924
Comment:
    Scheduled Dec 13-15. MBT skipped.</t>
      </text>
    </comment>
    <comment ref="R31" authorId="21" shapeId="0" xr:uid="{0D9E9B4B-1044-4F5C-88CD-5AF1DA8AE41E}">
      <text>
        <t>[Threaded comment]
Your version of Excel allows you to read this threaded comment; however, any edits to it will get removed if the file is opened in a newer version of Excel. Learn more: https://go.microsoft.com/fwlink/?linkid=870924
Comment:
    BOOKED JULY 24</t>
      </text>
    </comment>
    <comment ref="V33" authorId="22" shapeId="0" xr:uid="{CCAAB8D9-A2D1-4251-BF1B-0C8FCC49BCA3}">
      <text>
        <t>[Threaded comment]
Your version of Excel allows you to read this threaded comment; however, any edits to it will get removed if the file is opened in a newer version of Excel. Learn more: https://go.microsoft.com/fwlink/?linkid=870924
Comment:
    This was done during a service call on the same day as monthlies. Please charge for this service.</t>
      </text>
    </comment>
    <comment ref="W33" authorId="23" shapeId="0" xr:uid="{13ED59D9-5322-4840-BB44-3E9DA303D731}">
      <text>
        <t>[Threaded comment]
Your version of Excel allows you to read this threaded comment; however, any edits to it will get removed if the file is opened in a newer version of Excel. Learn more: https://go.microsoft.com/fwlink/?linkid=870924
Comment:
    Annual booked Dec 21</t>
      </text>
    </comment>
    <comment ref="H38" authorId="0" shapeId="0" xr:uid="{97D8A70D-AB5A-425F-8793-B440AAF5C919}">
      <text>
        <r>
          <rPr>
            <b/>
            <sz val="9"/>
            <color indexed="81"/>
            <rFont val="Tahoma"/>
            <family val="2"/>
          </rPr>
          <t>Samantha D'Amour:</t>
        </r>
        <r>
          <rPr>
            <sz val="9"/>
            <color indexed="81"/>
            <rFont val="Tahoma"/>
            <family val="2"/>
          </rPr>
          <t xml:space="preserve">
Technician returned keys to Bill Lainggg g after MBT</t>
        </r>
      </text>
    </comment>
    <comment ref="Q38" authorId="0" shapeId="0" xr:uid="{9ACF6A39-AB74-4E34-BD82-43292D13590A}">
      <text>
        <r>
          <rPr>
            <b/>
            <sz val="9"/>
            <color indexed="81"/>
            <rFont val="Tahoma"/>
            <family val="2"/>
          </rPr>
          <t>Samantha D'Amour:</t>
        </r>
        <r>
          <rPr>
            <sz val="9"/>
            <color indexed="81"/>
            <rFont val="Tahoma"/>
            <family val="2"/>
          </rPr>
          <t xml:space="preserve">
Cancelled by customer. End date: May 31, 2023</t>
        </r>
      </text>
    </comment>
    <comment ref="R39" authorId="24" shapeId="0" xr:uid="{377DAB4F-3D5B-45DB-9603-AB84922D8003}">
      <text>
        <t>[Threaded comment]
Your version of Excel allows you to read this threaded comment; however, any edits to it will get removed if the file is opened in a newer version of Excel. Learn more: https://go.microsoft.com/fwlink/?linkid=870924
Comment:
    Booked July 6</t>
      </text>
    </comment>
    <comment ref="U39" authorId="25" shapeId="0" xr:uid="{35B9D700-D3D9-4C97-9E3A-EBE2ABDA97B3}">
      <text>
        <t>[Threaded comment]
Your version of Excel allows you to read this threaded comment; however, any edits to it will get removed if the file is opened in a newer version of Excel. Learn more: https://go.microsoft.com/fwlink/?linkid=870924
Comment:
    Was on hold per strata, now all clear for Nov/23</t>
      </text>
    </comment>
    <comment ref="O43" authorId="4" shapeId="0" xr:uid="{7E80A086-E3C3-4EA4-A51B-5750B4FB55EC}">
      <text>
        <r>
          <rPr>
            <b/>
            <sz val="9"/>
            <color indexed="81"/>
            <rFont val="Tahoma"/>
            <family val="2"/>
          </rPr>
          <t>Amanda Macgarvey:</t>
        </r>
        <r>
          <rPr>
            <sz val="9"/>
            <color indexed="81"/>
            <rFont val="Tahoma"/>
            <family val="2"/>
          </rPr>
          <t xml:space="preserve">
Key wasn’t working</t>
        </r>
      </text>
    </comment>
    <comment ref="W43" authorId="26" shapeId="0" xr:uid="{8A518CB1-ED0C-416A-93EB-F3E511364929}">
      <text>
        <t>[Threaded comment]
Your version of Excel allows you to read this threaded comment; however, any edits to it will get removed if the file is opened in a newer version of Excel. Learn more: https://go.microsoft.com/fwlink/?linkid=870924
Comment:
    Annual not scheduled as of Dec. 5. MBT performed in Dec.</t>
      </text>
    </comment>
    <comment ref="T46" authorId="27" shapeId="0" xr:uid="{03BFA9D7-5D59-4BEB-A4AB-66CAD651EDE7}">
      <text>
        <t>[Threaded comment]
Your version of Excel allows you to read this threaded comment; however, any edits to it will get removed if the file is opened in a newer version of Excel. Learn more: https://go.microsoft.com/fwlink/?linkid=870924
Comment:
    Tested in September, no annual scheduled as of Sept 13</t>
      </text>
    </comment>
    <comment ref="M47" authorId="0" shapeId="0" xr:uid="{32C580F7-F72F-4959-9C0A-7BB2CF37E146}">
      <text>
        <r>
          <rPr>
            <b/>
            <sz val="9"/>
            <color indexed="81"/>
            <rFont val="Tahoma"/>
            <family val="2"/>
          </rPr>
          <t>Samantha D'Amour:</t>
        </r>
        <r>
          <rPr>
            <sz val="9"/>
            <color indexed="81"/>
            <rFont val="Tahoma"/>
            <family val="2"/>
          </rPr>
          <t xml:space="preserve">
Charge for this service.
Locks were changed.  Have now received new keys from PM</t>
        </r>
      </text>
    </comment>
    <comment ref="W48" authorId="28" shapeId="0" xr:uid="{43E76E96-23F1-4D17-A435-608218CA9AA9}">
      <text>
        <t>[Threaded comment]
Your version of Excel allows you to read this threaded comment; however, any edits to it will get removed if the file is opened in a newer version of Excel. Learn more: https://go.microsoft.com/fwlink/?linkid=870924
Comment:
    Tent for Dec 14</t>
      </text>
    </comment>
    <comment ref="T51" authorId="29" shapeId="0" xr:uid="{B266C9E2-A4B1-46A4-8B2C-17ADE661FB88}">
      <text>
        <t>[Threaded comment]
Your version of Excel allows you to read this threaded comment; however, any edits to it will get removed if the file is opened in a newer version of Excel. Learn more: https://go.microsoft.com/fwlink/?linkid=870924
Comment:
    Tested in September, no annual scheduled as of Sept 13</t>
      </text>
    </comment>
    <comment ref="R57" authorId="30" shapeId="0" xr:uid="{979F7C9A-22B9-4CB0-B759-19A4BD24F455}">
      <text>
        <t>[Threaded comment]
Your version of Excel allows you to read this threaded comment; however, any edits to it will get removed if the file is opened in a newer version of Excel. Learn more: https://go.microsoft.com/fwlink/?linkid=870924
Comment:
    Booked July 28</t>
      </text>
    </comment>
    <comment ref="S58" authorId="31" shapeId="0" xr:uid="{49B2E837-CCCF-4A91-B238-26E6B6D9C042}">
      <text>
        <t>[Threaded comment]
Your version of Excel allows you to read this threaded comment; however, any edits to it will get removed if the file is opened in a newer version of Excel. Learn more: https://go.microsoft.com/fwlink/?linkid=870924
Comment:
    Booked august 28-30</t>
      </text>
    </comment>
    <comment ref="O59" authorId="0" shapeId="0" xr:uid="{09E370ED-F3C5-4D7D-8B1B-1A54675E7CE9}">
      <text>
        <r>
          <rPr>
            <b/>
            <sz val="9"/>
            <color indexed="81"/>
            <rFont val="Tahoma"/>
            <family val="2"/>
          </rPr>
          <t>Samantha D'Amour:</t>
        </r>
        <r>
          <rPr>
            <sz val="9"/>
            <color indexed="81"/>
            <rFont val="Tahoma"/>
            <family val="2"/>
          </rPr>
          <t xml:space="preserve">
Charge for this service.
Could not get a hold of site contact for access.</t>
        </r>
      </text>
    </comment>
    <comment ref="T60" authorId="32" shapeId="0" xr:uid="{17C656F8-2125-45B6-A2A2-612A5937CD03}">
      <text>
        <t>[Threaded comment]
Your version of Excel allows you to read this threaded comment; however, any edits to it will get removed if the file is opened in a newer version of Excel. Learn more: https://go.microsoft.com/fwlink/?linkid=870924
Comment:
    Tested in September, no annual scheduled as of Sept 13</t>
      </text>
    </comment>
    <comment ref="Q61" authorId="1" shapeId="0" xr:uid="{8C73AD78-C632-4568-9CE0-861CF20B996E}">
      <text>
        <r>
          <rPr>
            <b/>
            <sz val="9"/>
            <color indexed="81"/>
            <rFont val="Tahoma"/>
            <family val="2"/>
          </rPr>
          <t>Denver Fatt:</t>
        </r>
        <r>
          <rPr>
            <sz val="9"/>
            <color indexed="81"/>
            <rFont val="Tahoma"/>
            <family val="2"/>
          </rPr>
          <t xml:space="preserve">
Do not charge
No available parking</t>
        </r>
      </text>
    </comment>
    <comment ref="T71" authorId="33" shapeId="0" xr:uid="{C6C07CEA-D2CC-44B7-90FA-64921FAE6D49}">
      <text>
        <t>[Threaded comment]
Your version of Excel allows you to read this threaded comment; however, any edits to it will get removed if the file is opened in a newer version of Excel. Learn more: https://go.microsoft.com/fwlink/?linkid=870924
Comment:
    Not scheduled. We tested in Sept if this doesn't get scheduled</t>
      </text>
    </comment>
    <comment ref="Q73" authorId="12" shapeId="0" xr:uid="{6496FB58-A13B-44BA-914C-DCBE7417EAEE}">
      <text>
        <r>
          <rPr>
            <b/>
            <sz val="9"/>
            <color indexed="81"/>
            <rFont val="Tahoma"/>
            <family val="2"/>
          </rPr>
          <t>Weston, Tanya: (updaeted June 8)</t>
        </r>
        <r>
          <rPr>
            <sz val="9"/>
            <color indexed="81"/>
            <rFont val="Tahoma"/>
            <family val="2"/>
          </rPr>
          <t xml:space="preserve">
annual booked June 23</t>
        </r>
      </text>
    </comment>
    <comment ref="V74" authorId="34" shapeId="0" xr:uid="{2CB3E3E3-1E7A-4BE5-A628-785D92094AAC}">
      <text>
        <t>[Threaded comment]
Your version of Excel allows you to read this threaded comment; however, any edits to it will get removed if the file is opened in a newer version of Excel. Learn more: https://go.microsoft.com/fwlink/?linkid=870924
Comment:
    Annual completed Nov 7. MBT done in Nov</t>
      </text>
    </comment>
    <comment ref="S75" authorId="35" shapeId="0" xr:uid="{85A081C4-F01E-4FB3-B27E-2FF05D9929CF}">
      <text>
        <t>[Threaded comment]
Your version of Excel allows you to read this threaded comment; however, any edits to it will get removed if the file is opened in a newer version of Excel. Learn more: https://go.microsoft.com/fwlink/?linkid=870924
Comment:
    BOOKED AUG 24, MONTHLY ALSO DONE THIS MONTH</t>
      </text>
    </comment>
    <comment ref="Q81" authorId="1" shapeId="0" xr:uid="{5581D0D3-D96A-4BB5-86B4-F61C467B605C}">
      <text>
        <r>
          <rPr>
            <b/>
            <sz val="9"/>
            <color indexed="81"/>
            <rFont val="Tahoma"/>
            <family val="2"/>
          </rPr>
          <t>Denver Fatt:</t>
        </r>
        <r>
          <rPr>
            <sz val="9"/>
            <color indexed="81"/>
            <rFont val="Tahoma"/>
            <family val="2"/>
          </rPr>
          <t xml:space="preserve">
Do not charge
No available parking</t>
        </r>
      </text>
    </comment>
    <comment ref="U81" authorId="36" shapeId="0" xr:uid="{F0347E83-8DAB-49FA-9413-DA6C486B7A3A}">
      <text>
        <t>[Threaded comment]
Your version of Excel allows you to read this threaded comment; however, any edits to it will get removed if the file is opened in a newer version of Excel. Learn more: https://go.microsoft.com/fwlink/?linkid=870924
Comment:
    Tested on MBT in Oct. Annual was scheduled Oct 11, cancelled last minute by  the PM.
Reply:
    If Annual gets moved to another month, we can charge for this service</t>
      </text>
    </comment>
    <comment ref="O82" authorId="4" shapeId="0" xr:uid="{AF21EA71-0254-47A9-9128-853681B34CAB}">
      <text>
        <r>
          <rPr>
            <b/>
            <sz val="9"/>
            <color indexed="81"/>
            <rFont val="Tahoma"/>
            <family val="2"/>
          </rPr>
          <t>Amanda Macgarvey:</t>
        </r>
        <r>
          <rPr>
            <sz val="9"/>
            <color indexed="81"/>
            <rFont val="Tahoma"/>
            <family val="2"/>
          </rPr>
          <t xml:space="preserve">
no Key</t>
        </r>
      </text>
    </comment>
    <comment ref="P82" authorId="4" shapeId="0" xr:uid="{AA17E4F4-FF10-4597-B403-53B86107C2E2}">
      <text>
        <r>
          <rPr>
            <b/>
            <sz val="9"/>
            <color indexed="81"/>
            <rFont val="Tahoma"/>
            <family val="2"/>
          </rPr>
          <t>Amanda Macgarvey:</t>
        </r>
        <r>
          <rPr>
            <sz val="9"/>
            <color indexed="81"/>
            <rFont val="Tahoma"/>
            <family val="2"/>
          </rPr>
          <t xml:space="preserve">
we do not have advanced panel key</t>
        </r>
      </text>
    </comment>
    <comment ref="Q82" authorId="4" shapeId="0" xr:uid="{21ADB8FD-EC38-4433-90BF-A40D258AE5B2}">
      <text>
        <r>
          <rPr>
            <b/>
            <sz val="9"/>
            <color indexed="81"/>
            <rFont val="Tahoma"/>
            <family val="2"/>
          </rPr>
          <t>Amanda Macgarvey:</t>
        </r>
        <r>
          <rPr>
            <sz val="9"/>
            <color indexed="81"/>
            <rFont val="Tahoma"/>
            <family val="2"/>
          </rPr>
          <t xml:space="preserve">
Was marked yellow for annual</t>
        </r>
      </text>
    </comment>
    <comment ref="R82" authorId="4" shapeId="0" xr:uid="{48D2D2C7-1EC8-412D-A308-7FD2503BF825}">
      <text>
        <r>
          <rPr>
            <b/>
            <sz val="9"/>
            <color indexed="81"/>
            <rFont val="Tahoma"/>
            <family val="2"/>
          </rPr>
          <t>Amanda Macgarvey:</t>
        </r>
        <r>
          <rPr>
            <sz val="9"/>
            <color indexed="81"/>
            <rFont val="Tahoma"/>
            <family val="2"/>
          </rPr>
          <t xml:space="preserve">
we do not have advanced panel key</t>
        </r>
      </text>
    </comment>
    <comment ref="B84" authorId="12" shapeId="0" xr:uid="{A0C26B09-DD55-4085-B422-CC358CC69849}">
      <text>
        <r>
          <rPr>
            <b/>
            <sz val="9"/>
            <color indexed="81"/>
            <rFont val="Tahoma"/>
            <family val="2"/>
          </rPr>
          <t>Weston, Tanya:April 5/23</t>
        </r>
        <r>
          <rPr>
            <sz val="9"/>
            <color indexed="81"/>
            <rFont val="Tahoma"/>
            <family val="2"/>
          </rPr>
          <t xml:space="preserve">
edited from Logan's Pub to 1196 Strata Corp...</t>
        </r>
      </text>
    </comment>
    <comment ref="S85" authorId="37" shapeId="0" xr:uid="{E881D9CA-EB05-4175-9031-FA1A2E6C247D}">
      <text>
        <t>[Threaded comment]
Your version of Excel allows you to read this threaded comment; however, any edits to it will get removed if the file is opened in a newer version of Excel. Learn more: https://go.microsoft.com/fwlink/?linkid=870924
Comment:
    Booked august 25 &amp; monthly also done august</t>
      </text>
    </comment>
    <comment ref="T85" authorId="38" shapeId="0" xr:uid="{7FB7D468-E4D0-490E-96D7-1DD1E8EBCF4D}">
      <text>
        <t>[Threaded comment]
Your version of Excel allows you to read this threaded comment; however, any edits to it will get removed if the file is opened in a newer version of Excel. Learn more: https://go.microsoft.com/fwlink/?linkid=870924
Comment:
    Not done in September. Do not charge</t>
      </text>
    </comment>
    <comment ref="O88" authorId="0" shapeId="0" xr:uid="{72F16F1C-3F82-4A1C-9BB7-4797EA8C65E0}">
      <text>
        <r>
          <rPr>
            <b/>
            <sz val="9"/>
            <color indexed="81"/>
            <rFont val="Tahoma"/>
            <family val="2"/>
          </rPr>
          <t>Samantha D'Amour:</t>
        </r>
        <r>
          <rPr>
            <sz val="9"/>
            <color indexed="81"/>
            <rFont val="Tahoma"/>
            <family val="2"/>
          </rPr>
          <t xml:space="preserve">
Charge for this service.
Could not get a hold of site contact for access.</t>
        </r>
      </text>
    </comment>
    <comment ref="R88" authorId="39" shapeId="0" xr:uid="{F42A2D75-47B8-4EBB-B212-88D57175D4B4}">
      <text>
        <t>[Threaded comment]
Your version of Excel allows you to read this threaded comment; however, any edits to it will get removed if the file is opened in a newer version of Excel. Learn more: https://go.microsoft.com/fwlink/?linkid=870924
Comment:
    Do not charge - completed during bell replacement.</t>
      </text>
    </comment>
    <comment ref="V88" authorId="40" shapeId="0" xr:uid="{0BB88D88-2C0D-48B0-9088-6177D45818C9}">
      <text>
        <t>[Threaded comment]
Your version of Excel allows you to read this threaded comment; however, any edits to it will get removed if the file is opened in a newer version of Excel. Learn more: https://go.microsoft.com/fwlink/?linkid=870924
Comment:
    Service cancelled</t>
      </text>
    </comment>
    <comment ref="W88" authorId="41" shapeId="0" xr:uid="{B49E9B46-D2DB-43B0-90F8-6B66C32E8B05}">
      <text>
        <t>[Threaded comment]
Your version of Excel allows you to read this threaded comment; however, any edits to it will get removed if the file is opened in a newer version of Excel. Learn more: https://go.microsoft.com/fwlink/?linkid=870924
Comment:
    Service cancelled</t>
      </text>
    </comment>
    <comment ref="O89" authorId="12" shapeId="0" xr:uid="{CF54C7FB-71E0-43B7-BCE0-7E39743E28A9}">
      <text>
        <r>
          <rPr>
            <b/>
            <sz val="9"/>
            <color indexed="81"/>
            <rFont val="Tahoma"/>
            <family val="2"/>
          </rPr>
          <t>Weston, Tanya:</t>
        </r>
        <r>
          <rPr>
            <sz val="9"/>
            <color indexed="81"/>
            <rFont val="Tahoma"/>
            <family val="2"/>
          </rPr>
          <t xml:space="preserve">
booked april 6</t>
        </r>
      </text>
    </comment>
    <comment ref="T90" authorId="1" shapeId="0" xr:uid="{A4452BD9-7E48-4F6B-98C9-5CF0853067FC}">
      <text>
        <r>
          <rPr>
            <b/>
            <sz val="9"/>
            <color indexed="81"/>
            <rFont val="Tahoma"/>
            <family val="2"/>
          </rPr>
          <t>Denver Fatt:</t>
        </r>
        <r>
          <rPr>
            <sz val="9"/>
            <color indexed="81"/>
            <rFont val="Tahoma"/>
            <family val="2"/>
          </rPr>
          <t xml:space="preserve">
Bill for this service. Site cancelled and went with another company (APNA Fire) Did not notify us until techs arrived in Sept.</t>
        </r>
      </text>
    </comment>
    <comment ref="W91" authorId="42" shapeId="0" xr:uid="{18F5505D-3327-4162-8DC5-C04D8D6CD124}">
      <text>
        <t>[Threaded comment]
Your version of Excel allows you to read this threaded comment; however, any edits to it will get removed if the file is opened in a newer version of Excel. Learn more: https://go.microsoft.com/fwlink/?linkid=870924
Comment:
    Scheduled Dec 21. MBT done in Dec as well</t>
      </text>
    </comment>
    <comment ref="U93" authorId="43" shapeId="0" xr:uid="{D6621885-295D-4E86-8B2A-B93D88379031}">
      <text>
        <t>[Threaded comment]
Your version of Excel allows you to read this threaded comment; however, any edits to it will get removed if the file is opened in a newer version of Excel. Learn more: https://go.microsoft.com/fwlink/?linkid=870924
Comment:
    Charge for this service. Not tested in Oct/23 due to extreme chubb wait times. Waited on hold for nearly 30 minutes.</t>
      </text>
    </comment>
    <comment ref="V93" authorId="44" shapeId="0" xr:uid="{829BE40D-7E99-49D6-8C04-1731BB1A4A21}">
      <text>
        <t>[Threaded comment]
Your version of Excel allows you to read this threaded comment; however, any edits to it will get removed if the file is opened in a newer version of Excel. Learn more: https://go.microsoft.com/fwlink/?linkid=870924
Comment:
    Chubb, did not respond, TBD
Reply:
    Chubb issues, please charge for this service as we waited for 15-20 minutes on hold</t>
      </text>
    </comment>
    <comment ref="V94" authorId="45" shapeId="0" xr:uid="{E8ED255A-51CC-4DA9-A102-7DF1B8949455}">
      <text>
        <t>[Threaded comment]
Your version of Excel allows you to read this threaded comment; however, any edits to it will get removed if the file is opened in a newer version of Excel. Learn more: https://go.microsoft.com/fwlink/?linkid=870924
Comment:
    Scheduled Nov 9th</t>
      </text>
    </comment>
    <comment ref="J95" authorId="0" shapeId="0" xr:uid="{D59F2D62-4F16-4145-8D00-865BE9C204CE}">
      <text>
        <r>
          <rPr>
            <b/>
            <sz val="9"/>
            <color indexed="81"/>
            <rFont val="Tahoma"/>
            <family val="2"/>
          </rPr>
          <t>Samantha D'Amour:</t>
        </r>
        <r>
          <rPr>
            <sz val="9"/>
            <color indexed="81"/>
            <rFont val="Tahoma"/>
            <family val="2"/>
          </rPr>
          <t xml:space="preserve">
was 2nd Tuesday</t>
        </r>
      </text>
    </comment>
    <comment ref="V95" authorId="46" shapeId="0" xr:uid="{CE2DC8A2-3C80-40D5-A2FC-706061D2A266}">
      <text>
        <t>[Threaded comment]
Your version of Excel allows you to read this threaded comment; however, any edits to it will get removed if the file is opened in a newer version of Excel. Learn more: https://go.microsoft.com/fwlink/?linkid=870924
Comment:
    To be tested on a later route this month. PM not available to meet techs on 1st Wednesday this month
Reply:
    Was tested on Nov 14 R18 for this month only.</t>
      </text>
    </comment>
    <comment ref="Q96" authorId="47" shapeId="0" xr:uid="{66EB785C-6019-4A75-BFA0-4E09FEBDAD85}">
      <text>
        <t>[Threaded comment]
Your version of Excel allows you to read this threaded comment; however, any edits to it will get removed if the file is opened in a newer version of Excel. Learn more: https://go.microsoft.com/fwlink/?linkid=870924
Comment:
    2x 12V7A Batteries replaced</t>
      </text>
    </comment>
    <comment ref="J99" authorId="0" shapeId="0" xr:uid="{78416A6F-E6AB-4DE0-BEB7-659E798EF358}">
      <text>
        <r>
          <rPr>
            <b/>
            <sz val="9"/>
            <color indexed="81"/>
            <rFont val="Tahoma"/>
            <family val="2"/>
          </rPr>
          <t>Samantha D'Amour:</t>
        </r>
        <r>
          <rPr>
            <sz val="9"/>
            <color indexed="81"/>
            <rFont val="Tahoma"/>
            <family val="2"/>
          </rPr>
          <t xml:space="preserve">
was 2nd Tuesday</t>
        </r>
      </text>
    </comment>
    <comment ref="S100" authorId="48" shapeId="0" xr:uid="{8FB3F119-F1BF-49A0-895B-0D48EDC16628}">
      <text>
        <t>[Threaded comment]
Your version of Excel allows you to read this threaded comment; however, any edits to it will get removed if the file is opened in a newer version of Excel. Learn more: https://go.microsoft.com/fwlink/?linkid=870924
Comment:
    Booked August 15 &amp; 16</t>
      </text>
    </comment>
    <comment ref="P103" authorId="4" shapeId="0" xr:uid="{0E61BDF1-6F14-49CE-893D-F8B5348E88EB}">
      <text>
        <r>
          <rPr>
            <b/>
            <sz val="9"/>
            <color indexed="81"/>
            <rFont val="Tahoma"/>
            <family val="2"/>
          </rPr>
          <t>Amanda Macgarvey:</t>
        </r>
        <r>
          <rPr>
            <sz val="9"/>
            <color indexed="81"/>
            <rFont val="Tahoma"/>
            <family val="2"/>
          </rPr>
          <t xml:space="preserve">
Skiped as Justin didn’t want to be yelled at by Rashida again. New keys needed</t>
        </r>
      </text>
    </comment>
    <comment ref="Q103" authorId="1" shapeId="0" xr:uid="{D3C24166-93C4-47A8-B56A-821D5A6C4F0E}">
      <text>
        <r>
          <rPr>
            <b/>
            <sz val="9"/>
            <color indexed="81"/>
            <rFont val="Tahoma"/>
            <family val="2"/>
          </rPr>
          <t>Denver Fatt:</t>
        </r>
        <r>
          <rPr>
            <sz val="9"/>
            <color indexed="81"/>
            <rFont val="Tahoma"/>
            <family val="2"/>
          </rPr>
          <t xml:space="preserve">
Do not charge for this service. 
Keys were placed on wrong route.</t>
        </r>
      </text>
    </comment>
    <comment ref="T103" authorId="49" shapeId="0" xr:uid="{7F727B8F-C3C5-456F-92C5-9E5E1C7566EB}">
      <text>
        <t>[Threaded comment]
Your version of Excel allows you to read this threaded comment; however, any edits to it will get removed if the file is opened in a newer version of Excel. Learn more: https://go.microsoft.com/fwlink/?linkid=870924
Comment:
    Don't charge for this service. AT missed the site by accident</t>
      </text>
    </comment>
    <comment ref="W105" authorId="50" shapeId="0" xr:uid="{8C9933DB-6348-408C-9851-72A147907C42}">
      <text>
        <t>[Threaded comment]
Your version of Excel allows you to read this threaded comment; however, any edits to it will get removed if the file is opened in a newer version of Excel. Learn more: https://go.microsoft.com/fwlink/?linkid=870924
Comment:
    Booked Dec 13</t>
      </text>
    </comment>
    <comment ref="O106" authorId="4" shapeId="0" xr:uid="{6BFF89B7-CCB3-482F-866B-AD358B4C17A3}">
      <text>
        <r>
          <rPr>
            <b/>
            <sz val="9"/>
            <color indexed="81"/>
            <rFont val="Tahoma"/>
            <family val="2"/>
          </rPr>
          <t>Amanda Macgarvey:</t>
        </r>
        <r>
          <rPr>
            <sz val="9"/>
            <color indexed="81"/>
            <rFont val="Tahoma"/>
            <family val="2"/>
          </rPr>
          <t xml:space="preserve">
keys were updated but we werent informed</t>
        </r>
      </text>
    </comment>
    <comment ref="J109" authorId="0" shapeId="0" xr:uid="{2499D9D0-19A9-43B4-8349-65AC7D895133}">
      <text>
        <r>
          <rPr>
            <b/>
            <sz val="9"/>
            <color indexed="81"/>
            <rFont val="Tahoma"/>
            <family val="2"/>
          </rPr>
          <t>Samantha D'Amour:</t>
        </r>
        <r>
          <rPr>
            <sz val="9"/>
            <color indexed="81"/>
            <rFont val="Tahoma"/>
            <family val="2"/>
          </rPr>
          <t xml:space="preserve">
was 2nd Tuesday</t>
        </r>
      </text>
    </comment>
    <comment ref="U109" authorId="51" shapeId="0" xr:uid="{B153F7AA-EF26-43BD-BB1D-9CF663C8143A}">
      <text>
        <t>[Threaded comment]
Your version of Excel allows you to read this threaded comment; however, any edits to it will get removed if the file is opened in a newer version of Excel. Learn more: https://go.microsoft.com/fwlink/?linkid=870924
Comment:
    No Key to FACP this month. Do not charge for this service</t>
      </text>
    </comment>
    <comment ref="V116" authorId="52" shapeId="0" xr:uid="{6900D868-91C9-482C-868E-D68508932FC1}">
      <text>
        <t>[Threaded comment]
Your version of Excel allows you to read this threaded comment; however, any edits to it will get removed if the file is opened in a newer version of Excel. Learn more: https://go.microsoft.com/fwlink/?linkid=870924
Comment:
    Annual booked Nov 14</t>
      </text>
    </comment>
    <comment ref="S118" authorId="53" shapeId="0" xr:uid="{05B4CD89-13D7-4340-A7AD-E9C03DE0744F}">
      <text>
        <r>
          <rPr>
            <b/>
            <sz val="9"/>
            <color indexed="81"/>
            <rFont val="Tahoma"/>
            <family val="2"/>
          </rPr>
          <t>vheinrich:</t>
        </r>
        <r>
          <rPr>
            <sz val="9"/>
            <color indexed="81"/>
            <rFont val="Tahoma"/>
            <family val="2"/>
          </rPr>
          <t xml:space="preserve">
Annual was supposed to be in May and cancelled on very short notice. We didn't test in May and we didn't test in August when annual is scheduled. </t>
        </r>
      </text>
    </comment>
    <comment ref="Q120" authorId="1" shapeId="0" xr:uid="{D58A3C90-E081-4C23-9E27-362B6A92F486}">
      <text>
        <r>
          <rPr>
            <b/>
            <sz val="9"/>
            <color indexed="81"/>
            <rFont val="Tahoma"/>
            <family val="2"/>
          </rPr>
          <t>Denver Fatt:</t>
        </r>
        <r>
          <rPr>
            <sz val="9"/>
            <color indexed="81"/>
            <rFont val="Tahoma"/>
            <family val="2"/>
          </rPr>
          <t xml:space="preserve">
Charge for this service. Keys did not work.</t>
        </r>
      </text>
    </comment>
    <comment ref="Q121" authorId="12" shapeId="0" xr:uid="{74513CFF-BC87-4783-8EB6-60D21EE8A9E7}">
      <text>
        <r>
          <rPr>
            <b/>
            <sz val="9"/>
            <color indexed="81"/>
            <rFont val="Tahoma"/>
            <family val="2"/>
          </rPr>
          <t>Weston, Tanya:</t>
        </r>
        <r>
          <rPr>
            <sz val="9"/>
            <color indexed="81"/>
            <rFont val="Tahoma"/>
            <family val="2"/>
          </rPr>
          <t xml:space="preserve">
booked June 9</t>
        </r>
      </text>
    </comment>
    <comment ref="P125" authorId="4" shapeId="0" xr:uid="{290F66DB-CE94-4DA2-9093-9A595E5338A3}">
      <text>
        <r>
          <rPr>
            <b/>
            <sz val="9"/>
            <color indexed="81"/>
            <rFont val="Tahoma"/>
            <family val="2"/>
          </rPr>
          <t>Amanda Macgarvey:</t>
        </r>
        <r>
          <rPr>
            <sz val="9"/>
            <color indexed="81"/>
            <rFont val="Tahoma"/>
            <family val="2"/>
          </rPr>
          <t xml:space="preserve">
Key does not work, previously basement door was always open</t>
        </r>
      </text>
    </comment>
    <comment ref="Q126" authorId="4" shapeId="0" xr:uid="{C3BF763A-8537-49FC-9A01-14FB35DD3F59}">
      <text>
        <r>
          <rPr>
            <b/>
            <sz val="9"/>
            <color indexed="81"/>
            <rFont val="Tahoma"/>
            <family val="2"/>
          </rPr>
          <t>Amanda Macgarvey:</t>
        </r>
        <r>
          <rPr>
            <sz val="9"/>
            <color indexed="81"/>
            <rFont val="Tahoma"/>
            <family val="2"/>
          </rPr>
          <t xml:space="preserve">
Building is being torn down</t>
        </r>
      </text>
    </comment>
    <comment ref="T127" authorId="54" shapeId="0" xr:uid="{8F4E7364-146D-4271-8E80-C149627D3F17}">
      <text>
        <t>[Threaded comment]
Your version of Excel allows you to read this threaded comment; however, any edits to it will get removed if the file is opened in a newer version of Excel. Learn more: https://go.microsoft.com/fwlink/?linkid=870924
Comment:
    Not scheduled. We tested in Sept if this doesn't get scheduled</t>
      </text>
    </comment>
    <comment ref="O128" authorId="0" shapeId="0" xr:uid="{10022E04-0F85-4002-8D4D-973DE6BD40A6}">
      <text>
        <r>
          <rPr>
            <b/>
            <sz val="9"/>
            <color indexed="81"/>
            <rFont val="Tahoma"/>
            <family val="2"/>
          </rPr>
          <t>Samantha D'Amour:</t>
        </r>
        <r>
          <rPr>
            <sz val="9"/>
            <color indexed="81"/>
            <rFont val="Tahoma"/>
            <family val="2"/>
          </rPr>
          <t xml:space="preserve">
Do not charge.
Waiting for new key from Barb.  I am dealing with this one.</t>
        </r>
      </text>
    </comment>
    <comment ref="T129" authorId="55" shapeId="0" xr:uid="{35D72EEA-C7C1-4FD4-B1C6-D5C55B248393}">
      <text>
        <t>[Threaded comment]
Your version of Excel allows you to read this threaded comment; however, any edits to it will get removed if the file is opened in a newer version of Excel. Learn more: https://go.microsoft.com/fwlink/?linkid=870924
Comment:
    Tent booked for sept 12</t>
      </text>
    </comment>
    <comment ref="U129" authorId="56" shapeId="0" xr:uid="{F86B6F75-82D3-42ED-B93C-7E2E29D80FAD}">
      <text>
        <t xml:space="preserve">[Threaded comment]
Your version of Excel allows you to read this threaded comment; however, any edits to it will get removed if the file is opened in a newer version of Excel. Learn more: https://go.microsoft.com/fwlink/?linkid=870924
Comment:
    Will confirm if we charge for this. Electrical room lock was allegedly changed. We visited in Oct and could not access FACP. If we need to get a new key, I'll charge for this. </t>
      </text>
    </comment>
    <comment ref="J135" authorId="0" shapeId="0" xr:uid="{28134A40-3C3A-458E-A938-9595992E17E6}">
      <text>
        <r>
          <rPr>
            <b/>
            <sz val="9"/>
            <color indexed="81"/>
            <rFont val="Tahoma"/>
            <family val="2"/>
          </rPr>
          <t>Samantha D'Amour:</t>
        </r>
        <r>
          <rPr>
            <sz val="9"/>
            <color indexed="81"/>
            <rFont val="Tahoma"/>
            <family val="2"/>
          </rPr>
          <t xml:space="preserve">
was 2nd Tuesday</t>
        </r>
      </text>
    </comment>
    <comment ref="T136" authorId="57" shapeId="0" xr:uid="{7984A2BB-D6DA-41B6-8CB5-46DF30C81A56}">
      <text>
        <t>[Threaded comment]
Your version of Excel allows you to read this threaded comment; however, any edits to it will get removed if the file is opened in a newer version of Excel. Learn more: https://go.microsoft.com/fwlink/?linkid=870924
Comment:
    Not scheduled. We tested in Sept if this doesn't get scheduled</t>
      </text>
    </comment>
    <comment ref="S137" authorId="58" shapeId="0" xr:uid="{BE3BD0DF-EB88-4399-94AD-A2AE91B9B767}">
      <text>
        <t>[Threaded comment]
Your version of Excel allows you to read this threaded comment; however, any edits to it will get removed if the file is opened in a newer version of Excel. Learn more: https://go.microsoft.com/fwlink/?linkid=870924
Comment:
    BOOKED AUGUST 9</t>
      </text>
    </comment>
    <comment ref="J139" authorId="0" shapeId="0" xr:uid="{25272097-F09A-4416-92C4-5BF4D3DBAE71}">
      <text>
        <r>
          <rPr>
            <b/>
            <sz val="9"/>
            <color indexed="81"/>
            <rFont val="Tahoma"/>
            <family val="2"/>
          </rPr>
          <t>Samantha D'Amour:</t>
        </r>
        <r>
          <rPr>
            <sz val="9"/>
            <color indexed="81"/>
            <rFont val="Tahoma"/>
            <family val="2"/>
          </rPr>
          <t xml:space="preserve">
was 2nd Tuesday</t>
        </r>
      </text>
    </comment>
    <comment ref="V139" authorId="59" shapeId="0" xr:uid="{34B140A9-15F2-40E9-A66F-740CC42A3326}">
      <text>
        <t>[Threaded comment]
Your version of Excel allows you to read this threaded comment; however, any edits to it will get removed if the file is opened in a newer version of Excel. Learn more: https://go.microsoft.com/fwlink/?linkid=870924
Comment:
    Annual booked Nov 14</t>
      </text>
    </comment>
    <comment ref="Q144" authorId="0" shapeId="0" xr:uid="{B8873873-0225-4C61-8012-8960B0AE2866}">
      <text>
        <r>
          <rPr>
            <b/>
            <sz val="9"/>
            <color indexed="81"/>
            <rFont val="Tahoma"/>
            <family val="2"/>
          </rPr>
          <t>Samantha D'Amour:</t>
        </r>
        <r>
          <rPr>
            <sz val="9"/>
            <color indexed="81"/>
            <rFont val="Tahoma"/>
            <family val="2"/>
          </rPr>
          <t xml:space="preserve">
Cancelled by customer. End date: May 31, 2023</t>
        </r>
      </text>
    </comment>
    <comment ref="V146" authorId="60" shapeId="0" xr:uid="{C037BFC9-DFAB-4FAE-A9E1-9FDAEA7E3B71}">
      <text>
        <t>[Threaded comment]
Your version of Excel allows you to read this threaded comment; however, any edits to it will get removed if the file is opened in a newer version of Excel. Learn more: https://go.microsoft.com/fwlink/?linkid=870924
Comment:
    Annual unscheduled as of Nov 8. MBT performed in Nov</t>
      </text>
    </comment>
    <comment ref="J148" authorId="0" shapeId="0" xr:uid="{701B0C91-51E5-40E9-8CD2-748B85340932}">
      <text>
        <r>
          <rPr>
            <b/>
            <sz val="9"/>
            <color indexed="81"/>
            <rFont val="Tahoma"/>
            <family val="2"/>
          </rPr>
          <t>Samantha D'Amour:</t>
        </r>
        <r>
          <rPr>
            <sz val="9"/>
            <color indexed="81"/>
            <rFont val="Tahoma"/>
            <family val="2"/>
          </rPr>
          <t xml:space="preserve">
was 2nd Tuesday</t>
        </r>
      </text>
    </comment>
    <comment ref="W149" authorId="61" shapeId="0" xr:uid="{B33D1FE6-8826-44E1-A26E-2E9087FA76B4}">
      <text>
        <t>[Threaded comment]
Your version of Excel allows you to read this threaded comment; however, any edits to it will get removed if the file is opened in a newer version of Excel. Learn more: https://go.microsoft.com/fwlink/?linkid=870924
Comment:
    Scheduled Dec. 11</t>
      </text>
    </comment>
    <comment ref="U156" authorId="62" shapeId="0" xr:uid="{EB4A8B64-E85C-4326-AEB7-A53CBD3794CB}">
      <text>
        <t>[Threaded comment]
Your version of Excel allows you to read this threaded comment; however, any edits to it will get removed if the file is opened in a newer version of Excel. Learn more: https://go.microsoft.com/fwlink/?linkid=870924
Comment:
    Booked October 12</t>
      </text>
    </comment>
    <comment ref="V156" authorId="63" shapeId="0" xr:uid="{19EDD1C9-874D-4F6D-80DB-66DE6F732C78}">
      <text>
        <t>[Threaded comment]
Your version of Excel allows you to read this threaded comment; however, any edits to it will get removed if the file is opened in a newer version of Excel. Learn more: https://go.microsoft.com/fwlink/?linkid=870924
Comment:
    Charge for this service. Technicians waited at least 30 minutes on hold to try and perform MBT. Testing not completed.</t>
      </text>
    </comment>
    <comment ref="W156" authorId="64" shapeId="0" xr:uid="{B71FA34B-941C-47F1-BAFC-FD0E5FBC0773}">
      <text>
        <t>[Threaded comment]
Your version of Excel allows you to read this threaded comment; however, any edits to it will get removed if the file is opened in a newer version of Excel. Learn more: https://go.microsoft.com/fwlink/?linkid=870924
Comment:
    Charge for this service. Technicians waited at least 30 minutes on hold to try and perform MBT. Testing not completed.</t>
      </text>
    </comment>
    <comment ref="H157" authorId="0" shapeId="0" xr:uid="{BE5CB0F1-5148-496B-A841-377E49154E2C}">
      <text>
        <r>
          <rPr>
            <b/>
            <sz val="9"/>
            <color indexed="81"/>
            <rFont val="Tahoma"/>
            <family val="2"/>
          </rPr>
          <t>Samantha D'Amour:</t>
        </r>
        <r>
          <rPr>
            <sz val="9"/>
            <color indexed="81"/>
            <rFont val="Tahoma"/>
            <family val="2"/>
          </rPr>
          <t xml:space="preserve">
Received keys July 26/22</t>
        </r>
      </text>
    </comment>
    <comment ref="O157" authorId="0" shapeId="0" xr:uid="{87E9BB72-AC71-4644-BA53-F7D6619F393B}">
      <text>
        <r>
          <rPr>
            <b/>
            <sz val="9"/>
            <color indexed="81"/>
            <rFont val="Tahoma"/>
            <family val="2"/>
          </rPr>
          <t>Samantha D'Amour:</t>
        </r>
        <r>
          <rPr>
            <sz val="9"/>
            <color indexed="81"/>
            <rFont val="Tahoma"/>
            <family val="2"/>
          </rPr>
          <t xml:space="preserve">
Next PO: 5547 - SRL</t>
        </r>
      </text>
    </comment>
    <comment ref="R157" authorId="65" shapeId="0" xr:uid="{C81F0C0D-7E4D-430B-85CC-E7838785DE20}">
      <text>
        <t>[Threaded comment]
Your version of Excel allows you to read this threaded comment; however, any edits to it will get removed if the file is opened in a newer version of Excel. Learn more: https://go.microsoft.com/fwlink/?linkid=870924
Comment:
    Booked July 13</t>
      </text>
    </comment>
    <comment ref="J161" authorId="0" shapeId="0" xr:uid="{971795F3-AD8F-4AFF-B0BE-16EF56C3A37B}">
      <text>
        <r>
          <rPr>
            <b/>
            <sz val="9"/>
            <color indexed="81"/>
            <rFont val="Tahoma"/>
            <family val="2"/>
          </rPr>
          <t>Samantha D'Amour:</t>
        </r>
        <r>
          <rPr>
            <sz val="9"/>
            <color indexed="81"/>
            <rFont val="Tahoma"/>
            <family val="2"/>
          </rPr>
          <t xml:space="preserve">
was 2nd Tuesday</t>
        </r>
      </text>
    </comment>
    <comment ref="H163" authorId="0" shapeId="0" xr:uid="{8DC5822C-A693-4C06-B9DE-FEFE7B4DDC62}">
      <text>
        <r>
          <rPr>
            <b/>
            <sz val="9"/>
            <color indexed="81"/>
            <rFont val="Tahoma"/>
            <family val="2"/>
          </rPr>
          <t>Samantha D'Amour:</t>
        </r>
        <r>
          <rPr>
            <sz val="9"/>
            <color indexed="81"/>
            <rFont val="Tahoma"/>
            <family val="2"/>
          </rPr>
          <t xml:space="preserve">
Meet Mark Mutz for Access
</t>
        </r>
      </text>
    </comment>
    <comment ref="Q163" authorId="66" shapeId="0" xr:uid="{8A17F7E0-5481-46EB-A527-4F21D8F47523}">
      <text>
        <t>[Threaded comment]
Your version of Excel allows you to read this threaded comment; however, any edits to it will get removed if the file is opened in a newer version of Excel. Learn more: https://go.microsoft.com/fwlink/?linkid=870924
Comment:
    Booked June 26</t>
      </text>
    </comment>
    <comment ref="U167" authorId="67" shapeId="0" xr:uid="{2220E4D3-4F8F-48B6-BAF5-D55C31574193}">
      <text>
        <t>[Threaded comment]
Your version of Excel allows you to read this threaded comment; however, any edits to it will get removed if the file is opened in a newer version of Excel. Learn more: https://go.microsoft.com/fwlink/?linkid=870924
Comment:
    Key went missing, do not charge for this service.</t>
      </text>
    </comment>
    <comment ref="S168" authorId="68" shapeId="0" xr:uid="{30794FEA-5121-430C-B6C0-27B9E5700E08}">
      <text>
        <t>[Threaded comment]
Your version of Excel allows you to read this threaded comment; however, any edits to it will get removed if the file is opened in a newer version of Excel. Learn more: https://go.microsoft.com/fwlink/?linkid=870924
Comment:
    Annual booked August 31
Reply:
    Also did monthly… in August</t>
      </text>
    </comment>
    <comment ref="T168" authorId="69" shapeId="0" xr:uid="{11A05BA8-6A07-4B6D-B543-07BF3B7E3820}">
      <text>
        <t>[Threaded comment]
Your version of Excel allows you to read this threaded comment; however, any edits to it will get removed if the file is opened in a newer version of Excel. Learn more: https://go.microsoft.com/fwlink/?linkid=870924
Comment:
    Annual done August 31</t>
      </text>
    </comment>
    <comment ref="V171" authorId="70" shapeId="0" xr:uid="{0281F29B-AF1F-4FB6-BCD0-7DDDDB1D22AE}">
      <text>
        <t>[Threaded comment]
Your version of Excel allows you to read this threaded comment; however, any edits to it will get removed if the file is opened in a newer version of Excel. Learn more: https://go.microsoft.com/fwlink/?linkid=870924
Comment:
    Annual to be done in November due to new panel installed on Oct 31st</t>
      </text>
    </comment>
    <comment ref="V172" authorId="71" shapeId="0" xr:uid="{14EC3B1D-3238-4BFD-B9EF-E1BB57A095EF}">
      <text>
        <t>[Threaded comment]
Your version of Excel allows you to read this threaded comment; however, any edits to it will get removed if the file is opened in a newer version of Excel. Learn more: https://go.microsoft.com/fwlink/?linkid=870924
Comment:
    Charge for this service. Technicians waited at least 30 minutes on hold to try and perform MBT. Testing not completed.</t>
      </text>
    </comment>
    <comment ref="J173" authorId="0" shapeId="0" xr:uid="{E8F265ED-7238-46E3-BDC5-AA4E20F33E4B}">
      <text>
        <r>
          <rPr>
            <b/>
            <sz val="9"/>
            <color indexed="81"/>
            <rFont val="Tahoma"/>
            <family val="2"/>
          </rPr>
          <t>Samantha D'Amour:</t>
        </r>
        <r>
          <rPr>
            <sz val="9"/>
            <color indexed="81"/>
            <rFont val="Tahoma"/>
            <family val="2"/>
          </rPr>
          <t xml:space="preserve">
was 2nd Tuesday</t>
        </r>
      </text>
    </comment>
    <comment ref="O175" authorId="72" shapeId="0" xr:uid="{7C028D9D-120F-4E17-A717-71ACCBF1F6A5}">
      <text>
        <t>[Threaded comment]
Your version of Excel allows you to read this threaded comment; however, any edits to it will get removed if the file is opened in a newer version of Excel. Learn more: https://go.microsoft.com/fwlink/?linkid=870924
Comment:
    Not tested - was not assigned to any route</t>
      </text>
    </comment>
    <comment ref="P175" authorId="73" shapeId="0" xr:uid="{FB5C46F6-D64C-4386-9C70-C27573CE6989}">
      <text>
        <t>[Threaded comment]
Your version of Excel allows you to read this threaded comment; however, any edits to it will get removed if the file is opened in a newer version of Excel. Learn more: https://go.microsoft.com/fwlink/?linkid=870924
Comment:
    Not tested - was not assigned to any route</t>
      </text>
    </comment>
    <comment ref="Q175" authorId="74" shapeId="0" xr:uid="{F49DF260-9493-4AB3-BF05-2CE4B2437678}">
      <text>
        <t>[Threaded comment]
Your version of Excel allows you to read this threaded comment; however, any edits to it will get removed if the file is opened in a newer version of Excel. Learn more: https://go.microsoft.com/fwlink/?linkid=870924
Comment:
    Not tested - was not assigned to any route</t>
      </text>
    </comment>
    <comment ref="U175" authorId="75" shapeId="0" xr:uid="{3E0CF9E0-9188-424C-9D56-F3060C1D1F2C}">
      <text>
        <t xml:space="preserve">[Threaded comment]
Your version of Excel allows you to read this threaded comment; however, any edits to it will get removed if the file is opened in a newer version of Excel. Learn more: https://go.microsoft.com/fwlink/?linkid=870924
Comment:
    Technicians were on hold for with Chubb for total of 1 hour. Denver emailed property manager to inform of the issue. Test not completed but please charge. </t>
      </text>
    </comment>
    <comment ref="L177" authorId="0" shapeId="0" xr:uid="{F24D4D46-11C2-4EF4-B952-4159C033BBA5}">
      <text>
        <r>
          <rPr>
            <b/>
            <sz val="9"/>
            <color indexed="81"/>
            <rFont val="Tahoma"/>
            <family val="2"/>
          </rPr>
          <t>Samantha D'Amour:</t>
        </r>
        <r>
          <rPr>
            <sz val="9"/>
            <color indexed="81"/>
            <rFont val="Tahoma"/>
            <family val="2"/>
          </rPr>
          <t xml:space="preserve">
On hold until fire alarm panel has been fixed/replaced - SD'+TL</t>
        </r>
      </text>
    </comment>
    <comment ref="M177" authorId="0" shapeId="0" xr:uid="{9567C4D5-9B26-4B74-88A5-E8603F9B6371}">
      <text>
        <r>
          <rPr>
            <b/>
            <sz val="9"/>
            <color indexed="81"/>
            <rFont val="Tahoma"/>
            <family val="2"/>
          </rPr>
          <t>Samantha D'Amour:</t>
        </r>
        <r>
          <rPr>
            <sz val="9"/>
            <color indexed="81"/>
            <rFont val="Tahoma"/>
            <family val="2"/>
          </rPr>
          <t xml:space="preserve">
On hold until fire alarm panel has been fixed/replaced - SD'+TL</t>
        </r>
      </text>
    </comment>
    <comment ref="N177" authorId="0" shapeId="0" xr:uid="{424B635A-68F0-45EE-BD32-76298E8F1C17}">
      <text>
        <r>
          <rPr>
            <b/>
            <sz val="9"/>
            <color indexed="81"/>
            <rFont val="Tahoma"/>
            <family val="2"/>
          </rPr>
          <t>Samantha D'Amour:</t>
        </r>
        <r>
          <rPr>
            <sz val="9"/>
            <color indexed="81"/>
            <rFont val="Tahoma"/>
            <family val="2"/>
          </rPr>
          <t xml:space="preserve">
On hold until fire alarm panel has been fixed/replaced - SD'+TL</t>
        </r>
      </text>
    </comment>
    <comment ref="R179" authorId="53" shapeId="0" xr:uid="{16DD4CD8-9168-4093-8E73-5AB78594FB8C}">
      <text>
        <r>
          <rPr>
            <b/>
            <sz val="9"/>
            <color indexed="81"/>
            <rFont val="Tahoma"/>
            <family val="2"/>
          </rPr>
          <t>vheinrich:</t>
        </r>
        <r>
          <rPr>
            <sz val="9"/>
            <color indexed="81"/>
            <rFont val="Tahoma"/>
            <family val="2"/>
          </rPr>
          <t xml:space="preserve">
no access: entrance lock broken/faulty key fob - emailed Ian Cesarec July 6, 2023 VH</t>
        </r>
      </text>
    </comment>
    <comment ref="T179" authorId="53" shapeId="0" xr:uid="{81610790-5AFD-435C-B733-4007644A3D4E}">
      <text>
        <r>
          <rPr>
            <b/>
            <sz val="9"/>
            <color indexed="81"/>
            <rFont val="Tahoma"/>
            <family val="2"/>
          </rPr>
          <t>vheinrich:</t>
        </r>
        <r>
          <rPr>
            <sz val="9"/>
            <color indexed="81"/>
            <rFont val="Tahoma"/>
            <family val="2"/>
          </rPr>
          <t xml:space="preserve">
please charge - we got Cascade's key set, which doesn't give access to the electrical room</t>
        </r>
      </text>
    </comment>
    <comment ref="U179" authorId="76" shapeId="0" xr:uid="{6A5ABE6E-7199-4744-AB20-A93A265FBCB5}">
      <text>
        <t>[Threaded comment]
Your version of Excel allows you to read this threaded comment; however, any edits to it will get removed if the file is opened in a newer version of Excel. Learn more: https://go.microsoft.com/fwlink/?linkid=870924
Comment:
    Don't charge for this service, key issue that was my fault. Some confusion from South Island PM</t>
      </text>
    </comment>
    <comment ref="J181" authorId="0" shapeId="0" xr:uid="{F068C4A1-E7FB-492E-AA0A-3056F4691BEC}">
      <text>
        <r>
          <rPr>
            <b/>
            <sz val="9"/>
            <color indexed="81"/>
            <rFont val="Tahoma"/>
            <family val="2"/>
          </rPr>
          <t>Samantha D'Amour:</t>
        </r>
        <r>
          <rPr>
            <sz val="9"/>
            <color indexed="81"/>
            <rFont val="Tahoma"/>
            <family val="2"/>
          </rPr>
          <t xml:space="preserve">
was 2nd Tuesday</t>
        </r>
      </text>
    </comment>
    <comment ref="W181" authorId="77" shapeId="0" xr:uid="{02795A57-8E55-479E-8702-30D407C0CA4F}">
      <text>
        <t>[Threaded comment]
Your version of Excel allows you to read this threaded comment; however, any edits to it will get removed if the file is opened in a newer version of Excel. Learn more: https://go.microsoft.com/fwlink/?linkid=870924
Comment:
    BOOKED Dec 15</t>
      </text>
    </comment>
    <comment ref="T182" authorId="78" shapeId="0" xr:uid="{1407EE8A-045E-4A44-85FE-3D2F827939EA}">
      <text>
        <t>[Threaded comment]
Your version of Excel allows you to read this threaded comment; however, any edits to it will get removed if the file is opened in a newer version of Excel. Learn more: https://go.microsoft.com/fwlink/?linkid=870924
Comment:
    Annual was booked for late September - MBT done in September and October - do not bill for November</t>
      </text>
    </comment>
    <comment ref="V182" authorId="79" shapeId="0" xr:uid="{30DCF47D-2ECF-4F98-A08B-A565FF2642DA}">
      <text>
        <t>[Threaded comment]
Your version of Excel allows you to read this threaded comment; however, any edits to it will get removed if the file is opened in a newer version of Excel. Learn more: https://go.microsoft.com/fwlink/?linkid=870924
Comment:
    Do not charge. Key issue being resolved</t>
      </text>
    </comment>
    <comment ref="O183" authorId="4" shapeId="0" xr:uid="{FD3483F4-79D1-4DA7-89F9-F7F5FC25E84E}">
      <text>
        <r>
          <rPr>
            <b/>
            <sz val="9"/>
            <color indexed="81"/>
            <rFont val="Tahoma"/>
            <family val="2"/>
          </rPr>
          <t>Amanda Macgarvey:</t>
        </r>
        <r>
          <rPr>
            <sz val="9"/>
            <color indexed="81"/>
            <rFont val="Tahoma"/>
            <family val="2"/>
          </rPr>
          <t xml:space="preserve">
Key was lost</t>
        </r>
      </text>
    </comment>
    <comment ref="J185" authorId="0" shapeId="0" xr:uid="{463F8555-BB77-485C-BAF4-F2A4A5E46603}">
      <text>
        <r>
          <rPr>
            <b/>
            <sz val="9"/>
            <color indexed="81"/>
            <rFont val="Tahoma"/>
            <family val="2"/>
          </rPr>
          <t>Samantha D'Amour:</t>
        </r>
        <r>
          <rPr>
            <sz val="9"/>
            <color indexed="81"/>
            <rFont val="Tahoma"/>
            <family val="2"/>
          </rPr>
          <t xml:space="preserve">
was 2nd Tuesday</t>
        </r>
      </text>
    </comment>
    <comment ref="O185" authorId="0" shapeId="0" xr:uid="{31E84693-B982-4E55-8A41-925CA405813F}">
      <text>
        <r>
          <rPr>
            <b/>
            <sz val="9"/>
            <color indexed="81"/>
            <rFont val="Tahoma"/>
            <family val="2"/>
          </rPr>
          <t>Samantha D'Amour:</t>
        </r>
        <r>
          <rPr>
            <sz val="9"/>
            <color indexed="81"/>
            <rFont val="Tahoma"/>
            <family val="2"/>
          </rPr>
          <t xml:space="preserve">
Charge for this service.
Elec Rm door has been rekeyed with no notification. I have emailed the PM April 6/23</t>
        </r>
      </text>
    </comment>
    <comment ref="T185" authorId="53" shapeId="0" xr:uid="{78DEE9D1-411A-4B38-8A7D-36B842AE98DC}">
      <text>
        <r>
          <rPr>
            <b/>
            <sz val="9"/>
            <color indexed="81"/>
            <rFont val="Tahoma"/>
            <family val="2"/>
          </rPr>
          <t>vheinrich:</t>
        </r>
        <r>
          <rPr>
            <sz val="9"/>
            <color indexed="81"/>
            <rFont val="Tahoma"/>
            <family val="2"/>
          </rPr>
          <t xml:space="preserve">
scheduled Sept. 19</t>
        </r>
      </text>
    </comment>
    <comment ref="S186" authorId="80" shapeId="0" xr:uid="{363062B3-5EEA-4515-951E-24077EDC3050}">
      <text>
        <t>[Threaded comment]
Your version of Excel allows you to read this threaded comment; however, any edits to it will get removed if the file is opened in a newer version of Excel. Learn more: https://go.microsoft.com/fwlink/?linkid=870924
Comment:
    Booked August 15</t>
      </text>
    </comment>
    <comment ref="V187" authorId="81" shapeId="0" xr:uid="{AAC640CF-8325-4376-B46F-13DB200E8E5C}">
      <text>
        <t>[Threaded comment]
Your version of Excel allows you to read this threaded comment; however, any edits to it will get removed if the file is opened in a newer version of Excel. Learn more: https://go.microsoft.com/fwlink/?linkid=870924
Comment:
    The keys provided did not work. Please charge.</t>
      </text>
    </comment>
    <comment ref="P189" authorId="53" shapeId="0" xr:uid="{6454516F-50E6-412A-8A07-B45A715E2ABC}">
      <text>
        <r>
          <rPr>
            <b/>
            <sz val="9"/>
            <color indexed="81"/>
            <rFont val="Tahoma"/>
            <family val="2"/>
          </rPr>
          <t>vheinrich:</t>
        </r>
        <r>
          <rPr>
            <sz val="9"/>
            <color indexed="81"/>
            <rFont val="Tahoma"/>
            <family val="2"/>
          </rPr>
          <t xml:space="preserve">
Annual was actually in July - not tested in May</t>
        </r>
      </text>
    </comment>
    <comment ref="R189" authorId="53" shapeId="0" xr:uid="{4CF7E2D2-C10B-453E-A0A9-5D673B311D07}">
      <text>
        <r>
          <rPr>
            <b/>
            <sz val="9"/>
            <color indexed="81"/>
            <rFont val="Tahoma"/>
            <family val="2"/>
          </rPr>
          <t>vheinrich:</t>
        </r>
        <r>
          <rPr>
            <sz val="9"/>
            <color indexed="81"/>
            <rFont val="Tahoma"/>
            <family val="2"/>
          </rPr>
          <t xml:space="preserve">
please charge for July. We didn’t charge for May, and didn't test in May, but their annual was in July, same day as monthly. </t>
        </r>
      </text>
    </comment>
    <comment ref="U191" authorId="82" shapeId="0" xr:uid="{50697E4B-2AC2-4D68-BF56-1D22AB34CFB6}">
      <text>
        <t xml:space="preserve">[Threaded comment]
Your version of Excel allows you to read this threaded comment; however, any edits to it will get removed if the file is opened in a newer version of Excel. Learn more: https://go.microsoft.com/fwlink/?linkid=870924
Comment:
    Don't charge. Techs assumed this was being missed due to annual usually in oct. </t>
      </text>
    </comment>
    <comment ref="R195" authorId="1" shapeId="0" xr:uid="{720F5100-77D0-4F1E-A2B1-E6E61A519D26}">
      <text>
        <r>
          <rPr>
            <b/>
            <sz val="9"/>
            <color indexed="81"/>
            <rFont val="Tahoma"/>
            <family val="2"/>
          </rPr>
          <t>Denver Fatt:</t>
        </r>
        <r>
          <rPr>
            <sz val="9"/>
            <color indexed="81"/>
            <rFont val="Tahoma"/>
            <family val="2"/>
          </rPr>
          <t xml:space="preserve">
Annual took place here, they did not do monthlies with us at this time.</t>
        </r>
      </text>
    </comment>
    <comment ref="V196" authorId="83" shapeId="0" xr:uid="{6A44106C-2080-49D9-95C4-A63432E39A49}">
      <text>
        <t>[Threaded comment]
Your version of Excel allows you to read this threaded comment; however, any edits to it will get removed if the file is opened in a newer version of Excel. Learn more: https://go.microsoft.com/fwlink/?linkid=870924
Comment:
    Charge for this service. Technicians waited at least 30 minutes on hold to try and perform MBT. Testing not completed.</t>
      </text>
    </comment>
    <comment ref="V197" authorId="84" shapeId="0" xr:uid="{EB4FE389-81B6-476E-82F1-950FCAAC7365}">
      <text>
        <t>[Threaded comment]
Your version of Excel allows you to read this threaded comment; however, any edits to it will get removed if the file is opened in a newer version of Excel. Learn more: https://go.microsoft.com/fwlink/?linkid=870924
Comment:
    No Access. Fob did not work</t>
      </text>
    </comment>
    <comment ref="O199" authorId="12" shapeId="0" xr:uid="{B34DBAB6-F5F3-4A07-863F-01728CCA3E80}">
      <text>
        <r>
          <rPr>
            <b/>
            <sz val="9"/>
            <color indexed="81"/>
            <rFont val="Tahoma"/>
            <family val="2"/>
          </rPr>
          <t>Weston, Tanya:</t>
        </r>
        <r>
          <rPr>
            <sz val="9"/>
            <color indexed="81"/>
            <rFont val="Tahoma"/>
            <family val="2"/>
          </rPr>
          <t xml:space="preserve">
booked april 12</t>
        </r>
      </text>
    </comment>
    <comment ref="O200" authorId="12" shapeId="0" xr:uid="{E9B0CBE0-8060-4229-B943-FBB55C92E18D}">
      <text>
        <r>
          <rPr>
            <b/>
            <sz val="9"/>
            <color indexed="81"/>
            <rFont val="Tahoma"/>
            <family val="2"/>
          </rPr>
          <t>Weston, Tanya:</t>
        </r>
        <r>
          <rPr>
            <sz val="9"/>
            <color indexed="81"/>
            <rFont val="Tahoma"/>
            <family val="2"/>
          </rPr>
          <t xml:space="preserve">
booked april 12</t>
        </r>
      </text>
    </comment>
    <comment ref="V208" authorId="85" shapeId="0" xr:uid="{7D73B2C1-21C4-4946-A9C9-84B2E089FA63}">
      <text>
        <t>[Threaded comment]
Your version of Excel allows you to read this threaded comment; however, any edits to it will get removed if the file is opened in a newer version of Excel. Learn more: https://go.microsoft.com/fwlink/?linkid=870924
Comment:
    Booked Nov 1&amp; 2</t>
      </text>
    </comment>
    <comment ref="P210" authorId="4" shapeId="0" xr:uid="{6777E902-1E9A-4A52-921E-55A60824FF13}">
      <text>
        <r>
          <rPr>
            <b/>
            <sz val="9"/>
            <color indexed="81"/>
            <rFont val="Tahoma"/>
            <family val="2"/>
          </rPr>
          <t>Amanda Macgarvey:</t>
        </r>
        <r>
          <rPr>
            <sz val="9"/>
            <color indexed="81"/>
            <rFont val="Tahoma"/>
            <family val="2"/>
          </rPr>
          <t xml:space="preserve">
Glass rod installed during visit</t>
        </r>
      </text>
    </comment>
    <comment ref="J213" authorId="0" shapeId="0" xr:uid="{948704A1-36DF-44DD-ACB5-83334ABD4BBA}">
      <text>
        <r>
          <rPr>
            <b/>
            <sz val="9"/>
            <color indexed="81"/>
            <rFont val="Tahoma"/>
            <family val="2"/>
          </rPr>
          <t>Samantha D'Amour:</t>
        </r>
        <r>
          <rPr>
            <sz val="9"/>
            <color indexed="81"/>
            <rFont val="Tahoma"/>
            <family val="2"/>
          </rPr>
          <t xml:space="preserve">
was 2nd Tuesday</t>
        </r>
      </text>
    </comment>
    <comment ref="W219" authorId="86" shapeId="0" xr:uid="{A67E850C-CCB7-4DEE-8F72-68F863A6A642}">
      <text>
        <t>[Threaded comment]
Your version of Excel allows you to read this threaded comment; however, any edits to it will get removed if the file is opened in a newer version of Excel. Learn more: https://go.microsoft.com/fwlink/?linkid=870924
Comment:
    No Access - Key issue to be resolved. Do not charge</t>
      </text>
    </comment>
    <comment ref="V223" authorId="87" shapeId="0" xr:uid="{BDB30191-6ACD-451A-9D33-3F669E1A6376}">
      <text>
        <t>[Threaded comment]
Your version of Excel allows you to read this threaded comment; however, any edits to it will get removed if the file is opened in a newer version of Excel. Learn more: https://go.microsoft.com/fwlink/?linkid=870924
Comment:
    Booked Nov 3</t>
      </text>
    </comment>
    <comment ref="O225" authorId="4" shapeId="0" xr:uid="{5B689072-EB08-4A9A-ADB9-AAAB501DC02B}">
      <text>
        <r>
          <rPr>
            <b/>
            <sz val="9"/>
            <color indexed="81"/>
            <rFont val="Tahoma"/>
            <family val="2"/>
          </rPr>
          <t>Amanda Macgarvey:</t>
        </r>
        <r>
          <rPr>
            <sz val="9"/>
            <color indexed="81"/>
            <rFont val="Tahoma"/>
            <family val="2"/>
          </rPr>
          <t xml:space="preserve">
Elevator recall &amp; Fan shut down.</t>
        </r>
      </text>
    </comment>
    <comment ref="V225" authorId="88" shapeId="0" xr:uid="{AA461ECC-C186-4606-8C95-5E9A0A2C6E38}">
      <text>
        <t>[Threaded comment]
Your version of Excel allows you to read this threaded comment; however, any edits to it will get removed if the file is opened in a newer version of Excel. Learn more: https://go.microsoft.com/fwlink/?linkid=870924
Comment:
    On hold due to panel issues Oct 2023 - KW</t>
      </text>
    </comment>
    <comment ref="W225" authorId="89" shapeId="0" xr:uid="{66EAAC0B-C917-4BCF-B41B-48A23E937716}">
      <text>
        <t>[Threaded comment]
Your version of Excel allows you to read this threaded comment; however, any edits to it will get removed if the file is opened in a newer version of Excel. Learn more: https://go.microsoft.com/fwlink/?linkid=870924
Comment:
    On hold due to panel issues Oct 2023 - KW</t>
      </text>
    </comment>
    <comment ref="T228" authorId="90" shapeId="0" xr:uid="{D82DD3E5-0444-40E3-A5F7-1E6CE627E9B8}">
      <text>
        <t>[Threaded comment]
Your version of Excel allows you to read this threaded comment; however, any edits to it will get removed if the file is opened in a newer version of Excel. Learn more: https://go.microsoft.com/fwlink/?linkid=870924
Comment:
    Don't charge for this service. We showed up during nap-time zzz</t>
      </text>
    </comment>
    <comment ref="W228" authorId="91" shapeId="0" xr:uid="{C94E3B24-8BE4-45D4-A0DD-9BC53C8C252D}">
      <text>
        <t>[Threaded comment]
Your version of Excel allows you to read this threaded comment; however, any edits to it will get removed if the file is opened in a newer version of Excel. Learn more: https://go.microsoft.com/fwlink/?linkid=870924
Comment:
    Arrived during naptime for daycare. Do not charge please</t>
      </text>
    </comment>
    <comment ref="O230" authorId="53" shapeId="0" xr:uid="{204A1326-88C5-4F56-A2EF-F1AB9A88340B}">
      <text>
        <r>
          <rPr>
            <b/>
            <sz val="9"/>
            <color indexed="81"/>
            <rFont val="Tahoma"/>
            <family val="2"/>
          </rPr>
          <t>vheinrich:</t>
        </r>
        <r>
          <rPr>
            <sz val="9"/>
            <color indexed="81"/>
            <rFont val="Tahoma"/>
            <family val="2"/>
          </rPr>
          <t xml:space="preserve">
do not charge - was not added to the monthly route sheet</t>
        </r>
      </text>
    </comment>
    <comment ref="P230" authorId="53" shapeId="0" xr:uid="{0CCA4226-2D56-4BD0-8E54-ECBB7F6890F6}">
      <text>
        <r>
          <rPr>
            <b/>
            <sz val="9"/>
            <color indexed="81"/>
            <rFont val="Tahoma"/>
            <family val="2"/>
          </rPr>
          <t>vheinrich:</t>
        </r>
        <r>
          <rPr>
            <sz val="9"/>
            <color indexed="81"/>
            <rFont val="Tahoma"/>
            <family val="2"/>
          </rPr>
          <t xml:space="preserve">
do not charge - was not added to the monthly route sheet</t>
        </r>
      </text>
    </comment>
    <comment ref="Q230" authorId="53" shapeId="0" xr:uid="{6ED83991-265E-4165-8837-F89F54EEFF3C}">
      <text>
        <r>
          <rPr>
            <b/>
            <sz val="9"/>
            <color indexed="81"/>
            <rFont val="Tahoma"/>
            <family val="2"/>
          </rPr>
          <t>vheinrich:</t>
        </r>
        <r>
          <rPr>
            <sz val="9"/>
            <color indexed="81"/>
            <rFont val="Tahoma"/>
            <family val="2"/>
          </rPr>
          <t xml:space="preserve">
do not charge - was not added to the monthly route sheet</t>
        </r>
      </text>
    </comment>
    <comment ref="R230" authorId="53" shapeId="0" xr:uid="{6B5098D9-D402-4850-9C0F-A6D21E2BC6CA}">
      <text>
        <r>
          <rPr>
            <b/>
            <sz val="9"/>
            <color indexed="81"/>
            <rFont val="Tahoma"/>
            <family val="2"/>
          </rPr>
          <t>vheinrich:</t>
        </r>
        <r>
          <rPr>
            <sz val="9"/>
            <color indexed="81"/>
            <rFont val="Tahoma"/>
            <family val="2"/>
          </rPr>
          <t xml:space="preserve">
do not charge - was not added to the monthly route sheet</t>
        </r>
      </text>
    </comment>
    <comment ref="J233" authorId="0" shapeId="0" xr:uid="{D998B995-908B-4EAF-8840-1587B44C3EF6}">
      <text>
        <r>
          <rPr>
            <b/>
            <sz val="9"/>
            <color indexed="81"/>
            <rFont val="Tahoma"/>
            <family val="2"/>
          </rPr>
          <t>Samantha D'Amour:</t>
        </r>
        <r>
          <rPr>
            <sz val="9"/>
            <color indexed="81"/>
            <rFont val="Tahoma"/>
            <family val="2"/>
          </rPr>
          <t xml:space="preserve">
was 2nd Tuesday</t>
        </r>
      </text>
    </comment>
    <comment ref="R233" authorId="92" shapeId="0" xr:uid="{4AB29D02-ED1E-40EF-B088-5858D9012D48}">
      <text>
        <t>[Threaded comment]
Your version of Excel allows you to read this threaded comment; however, any edits to it will get removed if the file is opened in a newer version of Excel. Learn more: https://go.microsoft.com/fwlink/?linkid=870924
Comment:
    Booked July 5</t>
      </text>
    </comment>
    <comment ref="Q234" authorId="1" shapeId="0" xr:uid="{76DDEE15-AAC6-465F-9B6A-F391605BE7C3}">
      <text>
        <r>
          <rPr>
            <b/>
            <sz val="9"/>
            <color indexed="81"/>
            <rFont val="Tahoma"/>
            <family val="2"/>
          </rPr>
          <t>Denver Fatt:</t>
        </r>
        <r>
          <rPr>
            <sz val="9"/>
            <color indexed="81"/>
            <rFont val="Tahoma"/>
            <family val="2"/>
          </rPr>
          <t xml:space="preserve">
Charge for this service. Keys did not work.</t>
        </r>
      </text>
    </comment>
    <comment ref="H235" authorId="0" shapeId="0" xr:uid="{A80A6FC8-5072-4213-8103-6AFAC1604C2C}">
      <text>
        <r>
          <rPr>
            <b/>
            <sz val="9"/>
            <color indexed="81"/>
            <rFont val="Tahoma"/>
            <family val="2"/>
          </rPr>
          <t>Samantha D'Amour:</t>
        </r>
        <r>
          <rPr>
            <sz val="9"/>
            <color indexed="81"/>
            <rFont val="Tahoma"/>
            <family val="2"/>
          </rPr>
          <t xml:space="preserve">
Have requested keys in April and May 2023</t>
        </r>
      </text>
    </comment>
    <comment ref="W236" authorId="93" shapeId="0" xr:uid="{D95D0D27-8E85-491E-BDF5-9BA4D7CD6DEF}">
      <text>
        <t>[Threaded comment]
Your version of Excel allows you to read this threaded comment; however, any edits to it will get removed if the file is opened in a newer version of Excel. Learn more: https://go.microsoft.com/fwlink/?linkid=870924
Comment:
    Annual usually in Dec. Not scheduled as of Dec. 8th. MBT was done in Dec</t>
      </text>
    </comment>
    <comment ref="P237" authorId="12" shapeId="0" xr:uid="{8C34A57B-AA65-4D8A-A662-3F3D80474D6B}">
      <text>
        <r>
          <rPr>
            <b/>
            <sz val="9"/>
            <color indexed="81"/>
            <rFont val="Tahoma"/>
            <family val="2"/>
          </rPr>
          <t>Weston, Tanya:</t>
        </r>
        <r>
          <rPr>
            <sz val="9"/>
            <color indexed="81"/>
            <rFont val="Tahoma"/>
            <family val="2"/>
          </rPr>
          <t xml:space="preserve">
may 29
suggested skip monthly June 7 but add yes to box as done in May </t>
        </r>
      </text>
    </comment>
    <comment ref="Q237" authorId="1" shapeId="0" xr:uid="{97FFF269-01EB-4FEC-82FD-DD6A08C8A3F2}">
      <text>
        <r>
          <rPr>
            <b/>
            <sz val="9"/>
            <color indexed="81"/>
            <rFont val="Tahoma"/>
            <family val="2"/>
          </rPr>
          <t>Denver Fatt:</t>
        </r>
        <r>
          <rPr>
            <sz val="9"/>
            <color indexed="81"/>
            <rFont val="Tahoma"/>
            <family val="2"/>
          </rPr>
          <t xml:space="preserve">
Charge for this service.</t>
        </r>
      </text>
    </comment>
    <comment ref="V237" authorId="94" shapeId="0" xr:uid="{F6800458-A58D-4C31-92DF-652B5CC68BDB}">
      <text>
        <t>[Threaded comment]
Your version of Excel allows you to read this threaded comment; however, any edits to it will get removed if the file is opened in a newer version of Excel. Learn more: https://go.microsoft.com/fwlink/?linkid=870924
Comment:
    Keys were missing from ring. Do not charge</t>
      </text>
    </comment>
    <comment ref="O238" authorId="0" shapeId="0" xr:uid="{921BF4F3-A141-471A-98D4-056B6382A9FC}">
      <text>
        <r>
          <rPr>
            <b/>
            <sz val="9"/>
            <color indexed="81"/>
            <rFont val="Tahoma"/>
            <family val="2"/>
          </rPr>
          <t>Samantha D'Amour:</t>
        </r>
        <r>
          <rPr>
            <sz val="9"/>
            <color indexed="81"/>
            <rFont val="Tahoma"/>
            <family val="2"/>
          </rPr>
          <t xml:space="preserve">
Do not charge for this service.
Dan left before we arrive on site. This needs to be moved</t>
        </r>
      </text>
    </comment>
    <comment ref="P238" authorId="0" shapeId="0" xr:uid="{66142B23-8BF2-4EEE-8079-899D5151AB77}">
      <text>
        <r>
          <rPr>
            <b/>
            <sz val="9"/>
            <color indexed="81"/>
            <rFont val="Tahoma"/>
            <family val="2"/>
          </rPr>
          <t>Samantha D'Amour:</t>
        </r>
        <r>
          <rPr>
            <sz val="9"/>
            <color indexed="81"/>
            <rFont val="Tahoma"/>
            <family val="2"/>
          </rPr>
          <t xml:space="preserve">
Do not charge for this service.
Dan left before we arrive on site. This needs to be moved</t>
        </r>
      </text>
    </comment>
    <comment ref="Q238" authorId="0" shapeId="0" xr:uid="{42A24B03-7EE9-48DF-A57E-0E09494FD118}">
      <text>
        <r>
          <rPr>
            <b/>
            <sz val="9"/>
            <color indexed="81"/>
            <rFont val="Tahoma"/>
            <family val="2"/>
          </rPr>
          <t>Samantha D'Amour:</t>
        </r>
        <r>
          <rPr>
            <sz val="9"/>
            <color indexed="81"/>
            <rFont val="Tahoma"/>
            <family val="2"/>
          </rPr>
          <t xml:space="preserve">
Do not charge for this service.
Dan left before we arrive on site. This needs to be moved</t>
        </r>
      </text>
    </comment>
    <comment ref="U245" authorId="95" shapeId="0" xr:uid="{0D6AB1D4-5084-43CD-BD36-54D03D14F502}">
      <text>
        <t>[Threaded comment]
Your version of Excel allows you to read this threaded comment; however, any edits to it will get removed if the file is opened in a newer version of Excel. Learn more: https://go.microsoft.com/fwlink/?linkid=870924
Comment:
    Tested in Oct. Annual confirmed for Oct 19th</t>
      </text>
    </comment>
    <comment ref="V246" authorId="96" shapeId="0" xr:uid="{AAB43843-648D-4337-B2BC-5F1524965FD7}">
      <text>
        <t>[Threaded comment]
Your version of Excel allows you to read this threaded comment; however, any edits to it will get removed if the file is opened in a newer version of Excel. Learn more: https://go.microsoft.com/fwlink/?linkid=870924
Comment:
    Annual done Oct 27 &amp; Nov 15</t>
      </text>
    </comment>
    <comment ref="U249" authorId="97" shapeId="0" xr:uid="{AD2CA8E5-FC01-476F-A1EA-08273D13B3E8}">
      <text>
        <t>[Threaded comment]
Your version of Excel allows you to read this threaded comment; however, any edits to it will get removed if the file is opened in a newer version of Excel. Learn more: https://go.microsoft.com/fwlink/?linkid=870924
Comment:
    Tested in Oct. Annual Scheduled Oct 30.</t>
      </text>
    </comment>
    <comment ref="W253" authorId="98" shapeId="0" xr:uid="{F8A2CCEA-3E54-450E-B00F-8076C9B1A831}">
      <text>
        <t>[Threaded comment]
Your version of Excel allows you to read this threaded comment; however, any edits to it will get removed if the file is opened in a newer version of Excel. Learn more: https://go.microsoft.com/fwlink/?linkid=870924
Comment:
    Charge for this service. MBT was performed during a service call on Dec 13/23</t>
      </text>
    </comment>
    <comment ref="R254" authorId="99" shapeId="0" xr:uid="{81A17AD7-FD77-443B-A284-E4CDD45B8380}">
      <text>
        <t>[Threaded comment]
Your version of Excel allows you to read this threaded comment; however, any edits to it will get removed if the file is opened in a newer version of Excel. Learn more: https://go.microsoft.com/fwlink/?linkid=870924
Comment:
    Booked July 7</t>
      </text>
    </comment>
    <comment ref="W255" authorId="100" shapeId="0" xr:uid="{5D4D3A85-EC8E-45A2-86FB-A9FDF62B0D18}">
      <text>
        <t>[Threaded comment]
Your version of Excel allows you to read this threaded comment; however, any edits to it will get removed if the file is opened in a newer version of Excel. Learn more: https://go.microsoft.com/fwlink/?linkid=870924
Comment:
    MBT done during return for annual on Dec. 1st</t>
      </text>
    </comment>
    <comment ref="P256" authorId="4" shapeId="0" xr:uid="{A2DB3A5A-A954-4094-AB68-632B4ABAA406}">
      <text>
        <r>
          <rPr>
            <b/>
            <sz val="9"/>
            <color indexed="81"/>
            <rFont val="Tahoma"/>
            <family val="2"/>
          </rPr>
          <t>Amanda Macgarvey:</t>
        </r>
        <r>
          <rPr>
            <sz val="9"/>
            <color indexed="81"/>
            <rFont val="Tahoma"/>
            <family val="2"/>
          </rPr>
          <t xml:space="preserve">
No answer from monitoring</t>
        </r>
      </text>
    </comment>
    <comment ref="R256" authorId="53" shapeId="0" xr:uid="{095B5428-3BCF-43A5-AE3B-E58E39AFA7D0}">
      <text>
        <r>
          <rPr>
            <b/>
            <sz val="9"/>
            <color indexed="81"/>
            <rFont val="Tahoma"/>
            <family val="2"/>
          </rPr>
          <t>vheinrich:</t>
        </r>
        <r>
          <rPr>
            <sz val="9"/>
            <color indexed="81"/>
            <rFont val="Tahoma"/>
            <family val="2"/>
          </rPr>
          <t xml:space="preserve">
monitoring password changed - could not be put on test</t>
        </r>
      </text>
    </comment>
    <comment ref="V256" authorId="101" shapeId="0" xr:uid="{9262D33A-842E-4205-BA17-81A2C468FB3C}">
      <text>
        <t>[Threaded comment]
Your version of Excel allows you to read this threaded comment; however, any edits to it will get removed if the file is opened in a newer version of Excel. Learn more: https://go.microsoft.com/fwlink/?linkid=870924
Comment:
    (interconnected with 9838 Second St). Not tested due to complicated testing process. Techs spoke with KW and chose to skip this month. Do not charge for this service. Testing process to be determined asap</t>
      </text>
    </comment>
    <comment ref="P258" authorId="4" shapeId="0" xr:uid="{F2183998-4CBC-434F-98DB-F5EAA489ECBA}">
      <text>
        <r>
          <rPr>
            <b/>
            <sz val="9"/>
            <color indexed="81"/>
            <rFont val="Tahoma"/>
            <family val="2"/>
          </rPr>
          <t>Amanda Macgarvey:</t>
        </r>
        <r>
          <rPr>
            <sz val="9"/>
            <color indexed="81"/>
            <rFont val="Tahoma"/>
            <family val="2"/>
          </rPr>
          <t xml:space="preserve">
2 glass rods installed during visit</t>
        </r>
      </text>
    </comment>
    <comment ref="T260" authorId="53" shapeId="0" xr:uid="{BDBF7BA5-A60B-437C-B356-31DB93A0DA05}">
      <text>
        <r>
          <rPr>
            <b/>
            <sz val="9"/>
            <color indexed="81"/>
            <rFont val="Tahoma"/>
            <family val="2"/>
          </rPr>
          <t>vheinrich:</t>
        </r>
        <r>
          <rPr>
            <sz val="9"/>
            <color indexed="81"/>
            <rFont val="Tahoma"/>
            <family val="2"/>
          </rPr>
          <t xml:space="preserve">
please charge - fob didn't work </t>
        </r>
      </text>
    </comment>
    <comment ref="O261" authorId="0" shapeId="0" xr:uid="{B08A10AA-ED71-4CFB-A72A-9ADAB75BD159}">
      <text>
        <r>
          <rPr>
            <b/>
            <sz val="9"/>
            <color indexed="81"/>
            <rFont val="Tahoma"/>
            <family val="2"/>
          </rPr>
          <t>Samantha D'Amour:</t>
        </r>
        <r>
          <rPr>
            <sz val="9"/>
            <color indexed="81"/>
            <rFont val="Tahoma"/>
            <family val="2"/>
          </rPr>
          <t xml:space="preserve">
Charge for this service.
Techs attended site and coiuld not get a hold of Merle who is our site contact and has keys.</t>
        </r>
      </text>
    </comment>
    <comment ref="U261" authorId="102" shapeId="0" xr:uid="{9FAB2F5A-CDE5-442D-85F7-F9AC42EC74FA}">
      <text>
        <t>[Threaded comment]
Your version of Excel allows you to read this threaded comment; however, any edits to it will get removed if the file is opened in a newer version of Excel. Learn more: https://go.microsoft.com/fwlink/?linkid=870924
Comment:
    Scheduled Oct 25. Not tested on MBT this month</t>
      </text>
    </comment>
    <comment ref="W261" authorId="103" shapeId="0" xr:uid="{4000B9F6-6F47-43EC-AB02-3B08CC2C9CD8}">
      <text>
        <t>[Threaded comment]
Your version of Excel allows you to read this threaded comment; however, any edits to it will get removed if the file is opened in a newer version of Excel. Learn more: https://go.microsoft.com/fwlink/?linkid=870924
Comment:
    BM was off-site and could not provide access. Charge for this service please</t>
      </text>
    </comment>
    <comment ref="Q266" authorId="12" shapeId="0" xr:uid="{E6E76E9B-A57F-49FB-B085-84C09092D7E0}">
      <text>
        <r>
          <rPr>
            <b/>
            <sz val="9"/>
            <color indexed="81"/>
            <rFont val="Tahoma"/>
            <family val="2"/>
          </rPr>
          <t>Weston, Tanya:</t>
        </r>
        <r>
          <rPr>
            <sz val="9"/>
            <color indexed="81"/>
            <rFont val="Tahoma"/>
            <family val="2"/>
          </rPr>
          <t xml:space="preserve">
booked June 8</t>
        </r>
      </text>
    </comment>
    <comment ref="W269" authorId="104" shapeId="0" xr:uid="{B3D63F2E-63F7-4E14-B5E4-8D5ED28BCD1D}">
      <text>
        <t>[Threaded comment]
Your version of Excel allows you to read this threaded comment; however, any edits to it will get removed if the file is opened in a newer version of Excel. Learn more: https://go.microsoft.com/fwlink/?linkid=870924
Comment:
    Annual not scheduled in Dec as of Dec.4. MBT was performed this month.</t>
      </text>
    </comment>
    <comment ref="T271" authorId="105" shapeId="0" xr:uid="{68F25821-9C78-4B72-9468-F375EBAF8BB0}">
      <text>
        <t>[Threaded comment]
Your version of Excel allows you to read this threaded comment; however, any edits to it will get removed if the file is opened in a newer version of Excel. Learn more: https://go.microsoft.com/fwlink/?linkid=870924
Comment:
    Booked September 8</t>
      </text>
    </comment>
    <comment ref="W273" authorId="106" shapeId="0" xr:uid="{2960398C-EB24-44DB-B745-77576A6FEC52}">
      <text>
        <t>[Threaded comment]
Your version of Excel allows you to read this threaded comment; however, any edits to it will get removed if the file is opened in a newer version of Excel. Learn more: https://go.microsoft.com/fwlink/?linkid=870924
Comment:
    Pre-paid invoice for Oct-Dec. Use unapplied payment to credit invoice</t>
      </text>
    </comment>
    <comment ref="T274" authorId="107" shapeId="0" xr:uid="{B7B9F703-44B4-4709-8C45-B498F60AAEA1}">
      <text>
        <t>[Threaded comment]
Your version of Excel allows you to read this threaded comment; however, any edits to it will get removed if the file is opened in a newer version of Excel. Learn more: https://go.microsoft.com/fwlink/?linkid=870924
Comment:
    Not scheduled. We tested in Sept if this doesn't get scheduled</t>
      </text>
    </comment>
    <comment ref="U278" authorId="108" shapeId="0" xr:uid="{B7033CA6-7188-4F8E-B0FD-1B3BEB249BB2}">
      <text>
        <t xml:space="preserve">[Threaded comment]
Your version of Excel allows you to read this threaded comment; however, any edits to it will get removed if the file is opened in a newer version of Excel. Learn more: https://go.microsoft.com/fwlink/?linkid=870924
Comment:
    Technicians were on hold for with Chubb for total of 1 hour. Denver emailed property manager to inform of the issue. Test not completed but please charge. </t>
      </text>
    </comment>
    <comment ref="V278" authorId="109" shapeId="0" xr:uid="{EA787365-E0A9-4446-A23C-EE7AB5095BF9}">
      <text>
        <t>[Threaded comment]
Your version of Excel allows you to read this threaded comment; however, any edits to it will get removed if the file is opened in a newer version of Excel. Learn more: https://go.microsoft.com/fwlink/?linkid=870924
Comment:
    Charge for this service. Waited 50 minutes on hold &amp; 30 minutes on site for chubb to pick up.</t>
      </text>
    </comment>
    <comment ref="V280" authorId="110" shapeId="0" xr:uid="{5C3CCCCA-BE9D-425B-9394-6465A7E74221}">
      <text>
        <t>[Threaded comment]
Your version of Excel allows you to read this threaded comment; however, any edits to it will get removed if the file is opened in a newer version of Excel. Learn more: https://go.microsoft.com/fwlink/?linkid=870924
Comment:
    We visited in error, annual on Nov 2nd. Do not charge.</t>
      </text>
    </comment>
    <comment ref="U281" authorId="111" shapeId="0" xr:uid="{23CA7D1E-63DF-4E58-BB5D-9893B8F16949}">
      <text>
        <t>[Threaded comment]
Your version of Excel allows you to read this threaded comment; however, any edits to it will get removed if the file is opened in a newer version of Excel. Learn more: https://go.microsoft.com/fwlink/?linkid=870924
Comment:
    site in limbo, has new annual service provider. Inquired if monthly testing is switching as well.
Reply:
    Service cancelled</t>
      </text>
    </comment>
    <comment ref="P282" authorId="4" shapeId="0" xr:uid="{78D9D5E7-56B1-474E-A1BB-F97D4AA404CE}">
      <text>
        <r>
          <rPr>
            <b/>
            <sz val="9"/>
            <color indexed="81"/>
            <rFont val="Tahoma"/>
            <family val="2"/>
          </rPr>
          <t>Amanda Macgarvey:</t>
        </r>
        <r>
          <rPr>
            <sz val="9"/>
            <color indexed="81"/>
            <rFont val="Tahoma"/>
            <family val="2"/>
          </rPr>
          <t xml:space="preserve">
Building has had occupancy revoked</t>
        </r>
      </text>
    </comment>
    <comment ref="R282" authorId="4" shapeId="0" xr:uid="{9926372D-0A7A-4B1B-9003-F49DD1545CC2}">
      <text>
        <r>
          <rPr>
            <b/>
            <sz val="9"/>
            <color indexed="81"/>
            <rFont val="Tahoma"/>
            <family val="2"/>
          </rPr>
          <t>Amanda Macgarvey:</t>
        </r>
        <r>
          <rPr>
            <sz val="9"/>
            <color indexed="81"/>
            <rFont val="Tahoma"/>
            <family val="2"/>
          </rPr>
          <t xml:space="preserve">
Building has had occupancy revoked</t>
        </r>
      </text>
    </comment>
    <comment ref="S282" authorId="4" shapeId="0" xr:uid="{F47721BB-4C88-48D2-B8D9-9819854ABCB1}">
      <text>
        <r>
          <rPr>
            <b/>
            <sz val="9"/>
            <color indexed="81"/>
            <rFont val="Tahoma"/>
            <family val="2"/>
          </rPr>
          <t>Amanda Macgarvey:</t>
        </r>
        <r>
          <rPr>
            <sz val="9"/>
            <color indexed="81"/>
            <rFont val="Tahoma"/>
            <family val="2"/>
          </rPr>
          <t xml:space="preserve">
Building has had occupancy revoked</t>
        </r>
      </text>
    </comment>
    <comment ref="T282" authorId="4" shapeId="0" xr:uid="{B6A596CB-8FE2-4EE4-91BC-21587F2783E8}">
      <text>
        <r>
          <rPr>
            <b/>
            <sz val="9"/>
            <color indexed="81"/>
            <rFont val="Tahoma"/>
            <family val="2"/>
          </rPr>
          <t>Amanda Macgarvey:</t>
        </r>
        <r>
          <rPr>
            <sz val="9"/>
            <color indexed="81"/>
            <rFont val="Tahoma"/>
            <family val="2"/>
          </rPr>
          <t xml:space="preserve">
Building has had occupancy revoked</t>
        </r>
      </text>
    </comment>
    <comment ref="U282" authorId="4" shapeId="0" xr:uid="{4AB5482E-FAB8-4F45-8194-93D256E8E19C}">
      <text>
        <r>
          <rPr>
            <b/>
            <sz val="9"/>
            <color indexed="81"/>
            <rFont val="Tahoma"/>
            <family val="2"/>
          </rPr>
          <t>Amanda Macgarvey:</t>
        </r>
        <r>
          <rPr>
            <sz val="9"/>
            <color indexed="81"/>
            <rFont val="Tahoma"/>
            <family val="2"/>
          </rPr>
          <t xml:space="preserve">
Building has had occupancy revoked</t>
        </r>
      </text>
    </comment>
    <comment ref="V282" authorId="112" shapeId="0" xr:uid="{7A6EE2A7-A75C-4303-A85A-37EDAAAC416D}">
      <text>
        <t>[Threaded comment]
Your version of Excel allows you to read this threaded comment; however, any edits to it will get removed if the file is opened in a newer version of Excel. Learn more: https://go.microsoft.com/fwlink/?linkid=870924
Comment:
    Condemned. Occupancy revoked</t>
      </text>
    </comment>
    <comment ref="V283" authorId="113" shapeId="0" xr:uid="{D90923A5-5A18-4409-B998-F2139FA01366}">
      <text>
        <t>[Threaded comment]
Your version of Excel allows you to read this threaded comment; however, any edits to it will get removed if the file is opened in a newer version of Excel. Learn more: https://go.microsoft.com/fwlink/?linkid=870924
Comment:
    MBT done Nov/23. No annual scheduled as of Nov 8th.</t>
      </text>
    </comment>
    <comment ref="B285" authorId="0" shapeId="0" xr:uid="{8401F000-0BFA-4F3B-B8BA-76F31E86A690}">
      <text>
        <r>
          <rPr>
            <b/>
            <sz val="9"/>
            <color indexed="81"/>
            <rFont val="Tahoma"/>
            <family val="2"/>
          </rPr>
          <t>Samantha D'Amour:</t>
        </r>
        <r>
          <rPr>
            <sz val="9"/>
            <color indexed="81"/>
            <rFont val="Tahoma"/>
            <family val="2"/>
          </rPr>
          <t xml:space="preserve">
was Brown Bros.</t>
        </r>
      </text>
    </comment>
    <comment ref="T286" authorId="114" shapeId="0" xr:uid="{01A5F120-440C-46A2-B018-D37CFA39A4A8}">
      <text>
        <t>[Threaded comment]
Your version of Excel allows you to read this threaded comment; however, any edits to it will get removed if the file is opened in a newer version of Excel. Learn more: https://go.microsoft.com/fwlink/?linkid=870924
Comment:
    Booked September 5</t>
      </text>
    </comment>
    <comment ref="P287" authorId="4" shapeId="0" xr:uid="{CE947236-DBCF-41AF-8289-AC490BBE3B65}">
      <text>
        <r>
          <rPr>
            <b/>
            <sz val="9"/>
            <color indexed="81"/>
            <rFont val="Tahoma"/>
            <family val="2"/>
          </rPr>
          <t>Amanda Macgarvey:</t>
        </r>
        <r>
          <rPr>
            <sz val="9"/>
            <color indexed="81"/>
            <rFont val="Tahoma"/>
            <family val="2"/>
          </rPr>
          <t xml:space="preserve">
elctrical room door was replaced. Need new key</t>
        </r>
      </text>
    </comment>
    <comment ref="T288" authorId="115" shapeId="0" xr:uid="{505BCF51-DD06-4A66-B842-44E7BAA3D610}">
      <text>
        <t xml:space="preserve">[Threaded comment]
Your version of Excel allows you to read this threaded comment; however, any edits to it will get removed if the file is opened in a newer version of Excel. Learn more: https://go.microsoft.com/fwlink/?linkid=870924
Comment:
    Do not charge - on hold for now - site changed owners
</t>
      </text>
    </comment>
    <comment ref="U288" authorId="116" shapeId="0" xr:uid="{EC53BA0F-B4BF-46F2-A541-FC920350D8EA}">
      <text>
        <t xml:space="preserve">[Threaded comment]
Your version of Excel allows you to read this threaded comment; however, any edits to it will get removed if the file is opened in a newer version of Excel. Learn more: https://go.microsoft.com/fwlink/?linkid=870924
Comment:
    Do not charge - on hold for now - site changed owners
</t>
      </text>
    </comment>
    <comment ref="V288" authorId="117" shapeId="0" xr:uid="{FF172617-7DF4-4B59-8FF3-D4BD1F9D95BF}">
      <text>
        <t xml:space="preserve">[Threaded comment]
Your version of Excel allows you to read this threaded comment; however, any edits to it will get removed if the file is opened in a newer version of Excel. Learn more: https://go.microsoft.com/fwlink/?linkid=870924
Comment:
    Do not charge - on hold for now - site changed owners
</t>
      </text>
    </comment>
    <comment ref="W288" authorId="118" shapeId="0" xr:uid="{AC9C29E3-A79C-4F4C-93FE-424236C689A7}">
      <text>
        <t xml:space="preserve">[Threaded comment]
Your version of Excel allows you to read this threaded comment; however, any edits to it will get removed if the file is opened in a newer version of Excel. Learn more: https://go.microsoft.com/fwlink/?linkid=870924
Comment:
    Do not charge - on hold for now - site changed owners
</t>
      </text>
    </comment>
    <comment ref="O290" authorId="4" shapeId="0" xr:uid="{4F2284C2-AF0C-482F-BE44-9E74E9A51E7E}">
      <text>
        <r>
          <rPr>
            <b/>
            <sz val="9"/>
            <color indexed="81"/>
            <rFont val="Tahoma"/>
            <family val="2"/>
          </rPr>
          <t>Amanda Macgarvey:</t>
        </r>
        <r>
          <rPr>
            <sz val="9"/>
            <color indexed="81"/>
            <rFont val="Tahoma"/>
            <family val="2"/>
          </rPr>
          <t xml:space="preserve">
We skipped it</t>
        </r>
      </text>
    </comment>
    <comment ref="Q291" authorId="119" shapeId="0" xr:uid="{CD3CA735-8E86-49AD-A822-F3FFAE8371EF}">
      <text>
        <t>[Threaded comment]
Your version of Excel allows you to read this threaded comment; however, any edits to it will get removed if the file is opened in a newer version of Excel. Learn more: https://go.microsoft.com/fwlink/?linkid=870924
Comment:
    Annual Booked June 27-28</t>
      </text>
    </comment>
    <comment ref="U291" authorId="120" shapeId="0" xr:uid="{52862CD0-3790-4D5C-B56C-7E9030E65296}">
      <text>
        <t xml:space="preserve">[Threaded comment]
Your version of Excel allows you to read this threaded comment; however, any edits to it will get removed if the file is opened in a newer version of Excel. Learn more: https://go.microsoft.com/fwlink/?linkid=870924
Comment:
    Technicians were unfamiliar with route and did not know how to gain access to the building. Do not charge for this service. </t>
      </text>
    </comment>
    <comment ref="S292" authorId="121" shapeId="0" xr:uid="{8F5684F6-EB07-45D1-8F27-F57AC0082F70}">
      <text>
        <t>[Threaded comment]
Your version of Excel allows you to read this threaded comment; however, any edits to it will get removed if the file is opened in a newer version of Excel. Learn more: https://go.microsoft.com/fwlink/?linkid=870924
Comment:
    Booked August 2</t>
      </text>
    </comment>
    <comment ref="V294" authorId="122" shapeId="0" xr:uid="{7AA11BDD-C13D-48D9-A1AB-1BB2E7B2348B}">
      <text>
        <t>[Threaded comment]
Your version of Excel allows you to read this threaded comment; however, any edits to it will get removed if the file is opened in a newer version of Excel. Learn more: https://go.microsoft.com/fwlink/?linkid=870924
Comment:
    Charge for this service. Technicians waited at least 30 minutes on hold to try and perform MBT. Testing not completed.</t>
      </text>
    </comment>
    <comment ref="T296" authorId="123" shapeId="0" xr:uid="{15A8D732-21D3-49AD-9648-A06DCCD1A7B8}">
      <text>
        <t>[Threaded comment]
Your version of Excel allows you to read this threaded comment; however, any edits to it will get removed if the file is opened in a newer version of Excel. Learn more: https://go.microsoft.com/fwlink/?linkid=870924
Comment:
    Annual done September 8</t>
      </text>
    </comment>
    <comment ref="V297" authorId="124" shapeId="0" xr:uid="{327512D4-D878-4F6D-9630-D1F0AE6BFED9}">
      <text>
        <t>[Threaded comment]
Your version of Excel allows you to read this threaded comment; however, any edits to it will get removed if the file is opened in a newer version of Excel. Learn more: https://go.microsoft.com/fwlink/?linkid=870924
Comment:
    BOOKED NOV 3</t>
      </text>
    </comment>
    <comment ref="Q298" authorId="53" shapeId="0" xr:uid="{2A03D84F-ED75-4F22-9883-FF378C67B619}">
      <text>
        <r>
          <rPr>
            <b/>
            <sz val="9"/>
            <color indexed="81"/>
            <rFont val="Tahoma"/>
            <family val="2"/>
          </rPr>
          <t>vheinrich:</t>
        </r>
        <r>
          <rPr>
            <sz val="9"/>
            <color indexed="81"/>
            <rFont val="Tahoma"/>
            <family val="2"/>
          </rPr>
          <t xml:space="preserve">
Do not charge - couldn't be tested with 1 tech only (June 13/VH)</t>
        </r>
      </text>
    </comment>
    <comment ref="T298" authorId="1" shapeId="0" xr:uid="{A6522B73-79D1-46F6-B266-9A65FCCF8455}">
      <text>
        <r>
          <rPr>
            <b/>
            <sz val="9"/>
            <color indexed="81"/>
            <rFont val="Tahoma"/>
            <family val="2"/>
          </rPr>
          <t>Denver Fatt:</t>
        </r>
        <r>
          <rPr>
            <sz val="9"/>
            <color indexed="81"/>
            <rFont val="Tahoma"/>
            <family val="2"/>
          </rPr>
          <t xml:space="preserve">
Do not charge for this service. Techs assumed annual was this month. </t>
        </r>
      </text>
    </comment>
    <comment ref="U301" authorId="125" shapeId="0" xr:uid="{EB324180-4254-413F-B2B0-867B6329C2C2}">
      <text>
        <t>[Threaded comment]
Your version of Excel allows you to read this threaded comment; however, any edits to it will get removed if the file is opened in a newer version of Excel. Learn more: https://go.microsoft.com/fwlink/?linkid=870924
Comment:
    BOOKED OCT 20</t>
      </text>
    </comment>
    <comment ref="S309" authorId="1" shapeId="0" xr:uid="{0E7981B5-9A39-42B8-8CE3-A253A2CF0924}">
      <text>
        <r>
          <rPr>
            <b/>
            <sz val="9"/>
            <color indexed="81"/>
            <rFont val="Tahoma"/>
            <family val="2"/>
          </rPr>
          <t xml:space="preserve">Denver Fatt 
</t>
        </r>
        <r>
          <rPr>
            <sz val="9"/>
            <color indexed="81"/>
            <rFont val="Tahoma"/>
            <family val="2"/>
          </rPr>
          <t>No key - do not charge for this service</t>
        </r>
      </text>
    </comment>
    <comment ref="S310" authorId="1" shapeId="0" xr:uid="{6847A53A-ED26-4F32-A3A5-D9CBAD0C35A6}">
      <text>
        <r>
          <rPr>
            <b/>
            <sz val="9"/>
            <color indexed="81"/>
            <rFont val="Tahoma"/>
            <family val="2"/>
          </rPr>
          <t>Denver Fatt:</t>
        </r>
        <r>
          <rPr>
            <sz val="9"/>
            <color indexed="81"/>
            <rFont val="Tahoma"/>
            <family val="2"/>
          </rPr>
          <t xml:space="preserve">
No key - do not charge for this service</t>
        </r>
      </text>
    </comment>
    <comment ref="R312" authorId="126" shapeId="0" xr:uid="{418391B6-857B-4C62-B1B8-3E52944810C1}">
      <text>
        <t>[Threaded comment]
Your version of Excel allows you to read this threaded comment; however, any edits to it will get removed if the file is opened in a newer version of Excel. Learn more: https://go.microsoft.com/fwlink/?linkid=870924
Comment:
    Booked July 27</t>
      </text>
    </comment>
    <comment ref="V314" authorId="127" shapeId="0" xr:uid="{F2F6351C-7FEE-4742-A904-5B6C4EE5D89E}">
      <text>
        <t>[Threaded comment]
Your version of Excel allows you to read this threaded comment; however, any edits to it will get removed if the file is opened in a newer version of Excel. Learn more: https://go.microsoft.com/fwlink/?linkid=870924
Comment:
    3.5 hours on hold. This was the only location to be tested "normally" this month</t>
      </text>
    </comment>
    <comment ref="W314" authorId="128" shapeId="0" xr:uid="{69E9CCB2-7E1E-4299-9D04-9053CC8979CE}">
      <text>
        <t>[Threaded comment]
Your version of Excel allows you to read this threaded comment; however, any edits to it will get removed if the file is opened in a newer version of Excel. Learn more: https://go.microsoft.com/fwlink/?linkid=870924
Comment:
    Charge for this service. Technicians waited at least 30 minutes on hold to try and perform MBT. Testing not completed.</t>
      </text>
    </comment>
    <comment ref="U316" authorId="129" shapeId="0" xr:uid="{EB1E32C0-9F07-483C-B4E6-5B67B1181FA7}">
      <text>
        <t>[Threaded comment]
Your version of Excel allows you to read this threaded comment; however, any edits to it will get removed if the file is opened in a newer version of Excel. Learn more: https://go.microsoft.com/fwlink/?linkid=870924
Comment:
    Annual late in October - MBT done in October - will skip November</t>
      </text>
    </comment>
    <comment ref="V316" authorId="130" shapeId="0" xr:uid="{CF05A7D7-841B-4D52-B2C6-CE430582B089}">
      <text>
        <t>[Threaded comment]
Your version of Excel allows you to read this threaded comment; however, any edits to it will get removed if the file is opened in a newer version of Excel. Learn more: https://go.microsoft.com/fwlink/?linkid=870924
Comment:
    Check Verena's Note from October</t>
      </text>
    </comment>
    <comment ref="U317" authorId="131" shapeId="0" xr:uid="{5C8985BE-025F-48B2-BBE4-91C125A3AD8F}">
      <text>
        <t>[Threaded comment]
Your version of Excel allows you to read this threaded comment; however, any edits to it will get removed if the file is opened in a newer version of Excel. Learn more: https://go.microsoft.com/fwlink/?linkid=870924
Comment:
    Annual late in October - MBT done in October - will skip November</t>
      </text>
    </comment>
    <comment ref="V317" authorId="132" shapeId="0" xr:uid="{9AE8DAF4-DF82-45B5-9ABC-95E39B78BF04}">
      <text>
        <t>[Threaded comment]
Your version of Excel allows you to read this threaded comment; however, any edits to it will get removed if the file is opened in a newer version of Excel. Learn more: https://go.microsoft.com/fwlink/?linkid=870924
Comment:
    Check Verena's Note from October</t>
      </text>
    </comment>
    <comment ref="V322" authorId="133" shapeId="0" xr:uid="{C4550582-CD7B-43FB-AE63-D6EFEB88FCD0}">
      <text>
        <t>[Threaded comment]
Your version of Excel allows you to read this threaded comment; however, any edits to it will get removed if the file is opened in a newer version of Excel. Learn more: https://go.microsoft.com/fwlink/?linkid=870924
Comment:
    Booked Nov 9</t>
      </text>
    </comment>
    <comment ref="W323" authorId="134" shapeId="0" xr:uid="{4596FABE-5204-4114-8DCE-BBF7AD6C9433}">
      <text>
        <t>[Threaded comment]
Your version of Excel allows you to read this threaded comment; however, any edits to it will get removed if the file is opened in a newer version of Excel. Learn more: https://go.microsoft.com/fwlink/?linkid=870924
Comment:
    PM did not provide notice. MBT service to begin Jan/24</t>
      </text>
    </comment>
    <comment ref="U324" authorId="135" shapeId="0" xr:uid="{380C407A-5D6D-416E-860C-08A6F09EB210}">
      <text>
        <t>[Threaded comment]
Your version of Excel allows you to read this threaded comment; however, any edits to it will get removed if the file is opened in a newer version of Excel. Learn more: https://go.microsoft.com/fwlink/?linkid=870924
Comment:
    Booked Oct 19</t>
      </text>
    </comment>
    <comment ref="W325" authorId="136" shapeId="0" xr:uid="{BBDD8718-5282-4C22-8BD8-377223E1C8A7}">
      <text>
        <t>[Threaded comment]
Your version of Excel allows you to read this threaded comment; however, any edits to it will get removed if the file is opened in a newer version of Excel. Learn more: https://go.microsoft.com/fwlink/?linkid=870924
Comment:
    Annual unscheduled as of Dec. 4. MBT performed in December</t>
      </text>
    </comment>
    <comment ref="P330" authorId="12" shapeId="0" xr:uid="{5C826759-48F1-4E72-9EA2-78C5AF2B2765}">
      <text>
        <r>
          <rPr>
            <b/>
            <sz val="9"/>
            <color indexed="81"/>
            <rFont val="Tahoma"/>
            <family val="2"/>
          </rPr>
          <t>Weston, Tanya:</t>
        </r>
        <r>
          <rPr>
            <sz val="9"/>
            <color indexed="81"/>
            <rFont val="Tahoma"/>
            <family val="2"/>
          </rPr>
          <t xml:space="preserve">
added May 1. not crossed off excel sheet so techs attended :(</t>
        </r>
      </text>
    </comment>
    <comment ref="P332" authorId="12" shapeId="0" xr:uid="{AD0E845C-5637-432B-B5C5-FC1CE61DCA61}">
      <text>
        <r>
          <rPr>
            <b/>
            <sz val="9"/>
            <color indexed="81"/>
            <rFont val="Tahoma"/>
            <family val="2"/>
          </rPr>
          <t>Weston, Tanya:</t>
        </r>
        <r>
          <rPr>
            <sz val="9"/>
            <color indexed="81"/>
            <rFont val="Tahoma"/>
            <family val="2"/>
          </rPr>
          <t xml:space="preserve">
added May 1. not crossed off excel sheet so techs attended :(</t>
        </r>
      </text>
    </comment>
    <comment ref="B333" authorId="5" shapeId="0" xr:uid="{3E24D61F-CB46-43FA-8A1F-20050724360E}">
      <text>
        <r>
          <rPr>
            <b/>
            <sz val="9"/>
            <color indexed="81"/>
            <rFont val="Tahoma"/>
            <family val="2"/>
          </rPr>
          <t xml:space="preserve">Vogt, Carina:
</t>
        </r>
        <r>
          <rPr>
            <sz val="9"/>
            <color indexed="81"/>
            <rFont val="Tahoma"/>
            <family val="2"/>
          </rPr>
          <t xml:space="preserve">Was: Firm Management
</t>
        </r>
      </text>
    </comment>
    <comment ref="V333" authorId="137" shapeId="0" xr:uid="{495BC762-7693-40EC-844F-6DD301C30F20}">
      <text>
        <t>[Threaded comment]
Your version of Excel allows you to read this threaded comment; however, any edits to it will get removed if the file is opened in a newer version of Excel. Learn more: https://go.microsoft.com/fwlink/?linkid=870924
Comment:
    Not tested Nov/23. Key was signed out. Annual not yet scheduled</t>
      </text>
    </comment>
    <comment ref="S334" authorId="138" shapeId="0" xr:uid="{FE47E9A8-FDBF-47E4-B6AE-7B2C599031C2}">
      <text>
        <t>[Threaded comment]
Your version of Excel allows you to read this threaded comment; however, any edits to it will get removed if the file is opened in a newer version of Excel. Learn more: https://go.microsoft.com/fwlink/?linkid=870924
Comment:
    Booked August 21/22</t>
      </text>
    </comment>
    <comment ref="U336" authorId="139" shapeId="0" xr:uid="{F41E52F0-74EA-425F-8377-F3559AAC8775}">
      <text>
        <t>[Threaded comment]
Your version of Excel allows you to read this threaded comment; however, any edits to it will get removed if the file is opened in a newer version of Excel. Learn more: https://go.microsoft.com/fwlink/?linkid=870924
Comment:
    Booked October 31</t>
      </text>
    </comment>
    <comment ref="V336" authorId="140" shapeId="0" xr:uid="{AB1FF341-4113-4C09-8332-C5A5E2F46CDC}">
      <text>
        <t xml:space="preserve">[Threaded comment]
Your version of Excel allows you to read this threaded comment; however, any edits to it will get removed if the file is opened in a newer version of Excel. Learn more: https://go.microsoft.com/fwlink/?linkid=870924
Comment:
    Annual done Oct 31. Skipped in November. </t>
      </text>
    </comment>
    <comment ref="S338" authorId="1" shapeId="0" xr:uid="{D7017F81-5E13-47CA-8273-13309211B056}">
      <text>
        <r>
          <rPr>
            <b/>
            <sz val="9"/>
            <color indexed="81"/>
            <rFont val="Tahoma"/>
            <family val="2"/>
          </rPr>
          <t>Denver Fatt:</t>
        </r>
        <r>
          <rPr>
            <sz val="9"/>
            <color indexed="81"/>
            <rFont val="Tahoma"/>
            <family val="2"/>
          </rPr>
          <t xml:space="preserve">
Annual performed Aug 14, 2023</t>
        </r>
      </text>
    </comment>
    <comment ref="Q340" authorId="141" shapeId="0" xr:uid="{BE6A8FE0-8A11-49E8-B081-F5B605A56226}">
      <text>
        <t xml:space="preserve">[Threaded comment]
Your version of Excel allows you to read this threaded comment; however, any edits to it will get removed if the file is opened in a newer version of Excel. Learn more: https://go.microsoft.com/fwlink/?linkid=870924
Comment:
    BOOKED JUNE 29/30 </t>
      </text>
    </comment>
    <comment ref="R340" authorId="142" shapeId="0" xr:uid="{9AE9F461-377F-483B-A3D6-1A587A02F55D}">
      <text>
        <t>[Threaded comment]
Your version of Excel allows you to read this threaded comment; however, any edits to it will get removed if the file is opened in a newer version of Excel. Learn more: https://go.microsoft.com/fwlink/?linkid=870924
Comment:
    Do not charge - Annual completed June 29th</t>
      </text>
    </comment>
    <comment ref="O341" authorId="0" shapeId="0" xr:uid="{027676B4-4BC3-4327-B5B0-CA6AC8F469BC}">
      <text>
        <r>
          <rPr>
            <b/>
            <sz val="9"/>
            <color indexed="81"/>
            <rFont val="Tahoma"/>
            <family val="2"/>
          </rPr>
          <t>Samantha D'Amour:</t>
        </r>
        <r>
          <rPr>
            <sz val="9"/>
            <color indexed="81"/>
            <rFont val="Tahoma"/>
            <family val="2"/>
          </rPr>
          <t xml:space="preserve">
Do not charge.
Need key for this building. Amanda is looking into.</t>
        </r>
      </text>
    </comment>
    <comment ref="P341" authorId="0" shapeId="0" xr:uid="{E30DF690-F727-47D5-A5A9-712F0F74BDD6}">
      <text>
        <r>
          <rPr>
            <b/>
            <sz val="9"/>
            <color indexed="81"/>
            <rFont val="Tahoma"/>
            <family val="2"/>
          </rPr>
          <t>Samantha D'Amour:</t>
        </r>
        <r>
          <rPr>
            <sz val="9"/>
            <color indexed="81"/>
            <rFont val="Tahoma"/>
            <family val="2"/>
          </rPr>
          <t xml:space="preserve">
Do not charge ofr this service. Techs said no keys, yet there are keys on the ring. Better luck next time?</t>
        </r>
      </text>
    </comment>
    <comment ref="O342" authorId="0" shapeId="0" xr:uid="{81227C4B-BBA5-447B-83EF-56017774E487}">
      <text>
        <r>
          <rPr>
            <b/>
            <sz val="9"/>
            <color indexed="81"/>
            <rFont val="Tahoma"/>
            <family val="2"/>
          </rPr>
          <t>Samantha D'Amour:</t>
        </r>
        <r>
          <rPr>
            <sz val="9"/>
            <color indexed="81"/>
            <rFont val="Tahoma"/>
            <family val="2"/>
          </rPr>
          <t xml:space="preserve">
Next billing cycle - bill $12.05 for x2 keys cut for the site for their electrical&amp;mechanical rooms.</t>
        </r>
      </text>
    </comment>
    <comment ref="J345" authorId="0" shapeId="0" xr:uid="{32720DB1-5EBD-4194-9725-C60C4DE536EF}">
      <text>
        <r>
          <rPr>
            <b/>
            <sz val="9"/>
            <color indexed="81"/>
            <rFont val="Tahoma"/>
            <family val="2"/>
          </rPr>
          <t>Samantha D'Amour:</t>
        </r>
        <r>
          <rPr>
            <sz val="9"/>
            <color indexed="81"/>
            <rFont val="Tahoma"/>
            <family val="2"/>
          </rPr>
          <t xml:space="preserve">
was 4th Thursday</t>
        </r>
      </text>
    </comment>
    <comment ref="U346" authorId="143" shapeId="0" xr:uid="{B3E1F19A-3B7D-46C6-BA61-2DAFD43B7D91}">
      <text>
        <t>[Threaded comment]
Your version of Excel allows you to read this threaded comment; however, any edits to it will get removed if the file is opened in a newer version of Excel. Learn more: https://go.microsoft.com/fwlink/?linkid=870924
Comment:
    MBT was done in October - was not updated on MBT sheet</t>
      </text>
    </comment>
    <comment ref="M347" authorId="0" shapeId="0" xr:uid="{71A8A344-42FA-48D4-8AC7-752A06840415}">
      <text>
        <r>
          <rPr>
            <b/>
            <sz val="9"/>
            <color indexed="81"/>
            <rFont val="Tahoma"/>
            <family val="2"/>
          </rPr>
          <t>Samantha D'Amour:</t>
        </r>
        <r>
          <rPr>
            <sz val="9"/>
            <color indexed="81"/>
            <rFont val="Tahoma"/>
            <family val="2"/>
          </rPr>
          <t xml:space="preserve">
Charge for this service.
Require new key for gate that was never locked before.</t>
        </r>
      </text>
    </comment>
    <comment ref="Q347" authorId="144" shapeId="0" xr:uid="{6D464826-F2EB-4853-A9D6-A8F122AE6A32}">
      <text>
        <t>[Threaded comment]
Your version of Excel allows you to read this threaded comment; however, any edits to it will get removed if the file is opened in a newer version of Excel. Learn more: https://go.microsoft.com/fwlink/?linkid=870924
Comment:
    Do not charge for the service
Reply:
    Annual confirmed for June 13</t>
      </text>
    </comment>
    <comment ref="U352" authorId="145" shapeId="0" xr:uid="{CF5866A8-06A8-4B2D-91E0-D20A4CDC29A3}">
      <text>
        <t>[Threaded comment]
Your version of Excel allows you to read this threaded comment; however, any edits to it will get removed if the file is opened in a newer version of Excel. Learn more: https://go.microsoft.com/fwlink/?linkid=870924
Comment:
    Do not charge - BC hydro closed off road and shut off power</t>
      </text>
    </comment>
    <comment ref="R355" authorId="146" shapeId="0" xr:uid="{2B2CB0FC-3F40-4898-A987-19BEE8DAD26E}">
      <text>
        <t>[Threaded comment]
Your version of Excel allows you to read this threaded comment; however, any edits to it will get removed if the file is opened in a newer version of Excel. Learn more: https://go.microsoft.com/fwlink/?linkid=870924
Comment:
    Booked July 4</t>
      </text>
    </comment>
    <comment ref="T358" authorId="147" shapeId="0" xr:uid="{0CD5FF17-0EF4-479A-BD59-C2377277F7B3}">
      <text>
        <t>[Threaded comment]
Your version of Excel allows you to read this threaded comment; however, any edits to it will get removed if the file is opened in a newer version of Excel. Learn more: https://go.microsoft.com/fwlink/?linkid=870924
Comment:
    Tent for sept 13-15
Reply:
    Tested in Sept/23. We can charge for this month if annual doesn't get confirmed</t>
      </text>
    </comment>
    <comment ref="G360" authorId="0" shapeId="0" xr:uid="{15DA2EC3-EE02-498F-81BD-83505EC0D893}">
      <text>
        <r>
          <rPr>
            <b/>
            <sz val="9"/>
            <color indexed="81"/>
            <rFont val="Tahoma"/>
            <family val="2"/>
          </rPr>
          <t>Samantha D'Amour:</t>
        </r>
        <r>
          <rPr>
            <sz val="9"/>
            <color indexed="81"/>
            <rFont val="Tahoma"/>
            <family val="2"/>
          </rPr>
          <t xml:space="preserve">
Cancelled March 28/23 by Romy.</t>
        </r>
      </text>
    </comment>
    <comment ref="O363" authorId="4" shapeId="0" xr:uid="{074B2F57-4C08-4D87-9964-8C6293D95C7E}">
      <text>
        <r>
          <rPr>
            <b/>
            <sz val="9"/>
            <color indexed="81"/>
            <rFont val="Tahoma"/>
            <family val="2"/>
          </rPr>
          <t>Amanda Macgarvey:</t>
        </r>
        <r>
          <rPr>
            <sz val="9"/>
            <color indexed="81"/>
            <rFont val="Tahoma"/>
            <family val="2"/>
          </rPr>
          <t xml:space="preserve">
Skipped as we believed we were doing annual but it ended up being in May instead</t>
        </r>
      </text>
    </comment>
    <comment ref="U364" authorId="148" shapeId="0" xr:uid="{140E6E3A-403E-4A05-B5EC-3ECE678CC585}">
      <text>
        <t>[Threaded comment]
Your version of Excel allows you to read this threaded comment; however, any edits to it will get removed if the file is opened in a newer version of Excel. Learn more: https://go.microsoft.com/fwlink/?linkid=870924
Comment:
    Charge for this service. There was a new door installed blocking access to electrical room. Requires additional key</t>
      </text>
    </comment>
    <comment ref="W364" authorId="149" shapeId="0" xr:uid="{5F15E5D2-3766-4A1C-B38C-70FFC751D603}">
      <text>
        <t>[Threaded comment]
Your version of Excel allows you to read this threaded comment; however, any edits to it will get removed if the file is opened in a newer version of Excel. Learn more: https://go.microsoft.com/fwlink/?linkid=870924
Comment:
    Annual booked Dec 11</t>
      </text>
    </comment>
    <comment ref="V365" authorId="150" shapeId="0" xr:uid="{4ADED333-52A7-4E94-B6CB-3842EC4032EF}">
      <text>
        <t>[Threaded comment]
Your version of Excel allows you to read this threaded comment; however, any edits to it will get removed if the file is opened in a newer version of Excel. Learn more: https://go.microsoft.com/fwlink/?linkid=870924
Comment:
    Will be tested on a service call. Site needs proof of monthly testing within 7 days for FD approval. Service call scheduled Nov 24</t>
      </text>
    </comment>
    <comment ref="A366" authorId="151" shapeId="0" xr:uid="{7A41AAC0-4E61-47D8-BEA6-7BE5479D8DE0}">
      <text>
        <t>[Threaded comment]
Your version of Excel allows you to read this threaded comment; however, any edits to it will get removed if the file is opened in a newer version of Excel. Learn more: https://go.microsoft.com/fwlink/?linkid=870924
Comment:
    ST - 541-545 Johnson- update address
 here?</t>
      </text>
    </comment>
    <comment ref="W367" authorId="152" shapeId="0" xr:uid="{9C55C68C-0117-440E-890D-EB87DA726CDD}">
      <text>
        <t>[Threaded comment]
Your version of Excel allows you to read this threaded comment; however, any edits to it will get removed if the file is opened in a newer version of Excel. Learn more: https://go.microsoft.com/fwlink/?linkid=870924
Comment:
    Annual booked Dec 11</t>
      </text>
    </comment>
    <comment ref="S368" authorId="153" shapeId="0" xr:uid="{1581234D-AEEF-49AE-9A16-454E87FB81FB}">
      <text>
        <t>[Threaded comment]
Your version of Excel allows you to read this threaded comment; however, any edits to it will get removed if the file is opened in a newer version of Excel. Learn more: https://go.microsoft.com/fwlink/?linkid=870924
Comment:
    Booked August 24</t>
      </text>
    </comment>
    <comment ref="T368" authorId="154" shapeId="0" xr:uid="{2FC5204E-6D63-405F-9DC3-E3AB1FD06201}">
      <text>
        <t>[Threaded comment]
Your version of Excel allows you to read this threaded comment; however, any edits to it will get removed if the file is opened in a newer version of Excel. Learn more: https://go.microsoft.com/fwlink/?linkid=870924
Comment:
    Charge for this service. Keys did not work, PM didn't tell us. Confirming new keys</t>
      </text>
    </comment>
    <comment ref="A369" authorId="155" shapeId="0" xr:uid="{2DCF0F62-4225-4CDB-AA31-1FC75F73879D}">
      <text>
        <t>[Threaded comment]
Your version of Excel allows you to read this threaded comment; however, any edits to it will get removed if the file is opened in a newer version of Excel. Learn more: https://go.microsoft.com/fwlink/?linkid=870924
Comment:
    ST - 551-563 Johnson St - should update address?</t>
      </text>
    </comment>
    <comment ref="O370" authorId="4" shapeId="0" xr:uid="{0F4E7B6F-4945-4A5A-B85D-96569FCC0A11}">
      <text>
        <r>
          <rPr>
            <b/>
            <sz val="9"/>
            <color indexed="81"/>
            <rFont val="Tahoma"/>
            <family val="2"/>
          </rPr>
          <t>Amanda Macgarvey:</t>
        </r>
        <r>
          <rPr>
            <sz val="9"/>
            <color indexed="81"/>
            <rFont val="Tahoma"/>
            <family val="2"/>
          </rPr>
          <t xml:space="preserve">
Ran out of time.Was unable to complete</t>
        </r>
      </text>
    </comment>
    <comment ref="W370" authorId="156" shapeId="0" xr:uid="{00E47F98-5E6B-407F-A30F-7D1532138385}">
      <text>
        <t>[Threaded comment]
Your version of Excel allows you to read this threaded comment; however, any edits to it will get removed if the file is opened in a newer version of Excel. Learn more: https://go.microsoft.com/fwlink/?linkid=870924
Comment:
    Ongoing system upgrade with community fire. Do not charge</t>
      </text>
    </comment>
    <comment ref="T373" authorId="157" shapeId="0" xr:uid="{6253E792-0A9E-4F5E-A990-D769734DFA88}">
      <text>
        <t>[Threaded comment]
Your version of Excel allows you to read this threaded comment; however, any edits to it will get removed if the file is opened in a newer version of Excel. Learn more: https://go.microsoft.com/fwlink/?linkid=870924
Comment:
    Booked Sept 27</t>
      </text>
    </comment>
    <comment ref="U373" authorId="158" shapeId="0" xr:uid="{F1E62B41-4953-4C0B-BBAF-4D6E1A46DE1B}">
      <text>
        <t>[Threaded comment]
Your version of Excel allows you to read this threaded comment; however, any edits to it will get removed if the file is opened in a newer version of Excel. Learn more: https://go.microsoft.com/fwlink/?linkid=870924
Comment:
    Skipped, because of late annual and MBT in September</t>
      </text>
    </comment>
    <comment ref="G376" authorId="4" shapeId="0" xr:uid="{C14D2E7A-1272-4D4B-AAB3-DC353BBBF3DB}">
      <text>
        <r>
          <rPr>
            <b/>
            <sz val="9"/>
            <color indexed="81"/>
            <rFont val="Tahoma"/>
            <family val="2"/>
          </rPr>
          <t>Amanda Macgarvey:</t>
        </r>
        <r>
          <rPr>
            <sz val="9"/>
            <color indexed="81"/>
            <rFont val="Tahoma"/>
            <family val="2"/>
          </rPr>
          <t xml:space="preserve">
Canceled by Jana at Newport April 14, 2023 
May last month</t>
        </r>
      </text>
    </comment>
    <comment ref="Q376" authorId="4" shapeId="0" xr:uid="{D128FD4C-2EA0-4E6C-A30A-7796A3101E8C}">
      <text>
        <r>
          <rPr>
            <b/>
            <sz val="9"/>
            <color indexed="81"/>
            <rFont val="Tahoma"/>
            <family val="2"/>
          </rPr>
          <t>Amanda Macgarvey:</t>
        </r>
        <r>
          <rPr>
            <sz val="9"/>
            <color indexed="81"/>
            <rFont val="Tahoma"/>
            <family val="2"/>
          </rPr>
          <t xml:space="preserve">
Canceled by Jana at Newport April 14, 2023 
May last month</t>
        </r>
      </text>
    </comment>
    <comment ref="U377" authorId="159" shapeId="0" xr:uid="{BBE8D212-8970-4130-87B6-D5C71B094A4D}">
      <text>
        <t xml:space="preserve">[Threaded comment]
Your version of Excel allows you to read this threaded comment; however, any edits to it will get removed if the file is opened in a newer version of Excel. Learn more: https://go.microsoft.com/fwlink/?linkid=870924
Comment:
    Site contact Mike canceled for October 2023 - do not charge. </t>
      </text>
    </comment>
    <comment ref="V377" authorId="160" shapeId="0" xr:uid="{363BF2C3-98BC-44A3-A9E9-54EB76419225}">
      <text>
        <t xml:space="preserve">[Threaded comment]
Your version of Excel allows you to read this threaded comment; however, any edits to it will get removed if the file is opened in a newer version of Excel. Learn more: https://go.microsoft.com/fwlink/?linkid=870924
Comment:
    Site contact Mike cancelled for November 2023 - do not charge. </t>
      </text>
    </comment>
    <comment ref="W378" authorId="161" shapeId="0" xr:uid="{D8606E92-F984-403A-8AA7-F173DBB94760}">
      <text>
        <t>[Threaded comment]
Your version of Excel allows you to read this threaded comment; however, any edits to it will get removed if the file is opened in a newer version of Excel. Learn more: https://go.microsoft.com/fwlink/?linkid=870924
Comment:
    Had ongoing construction. Please charge for this month</t>
      </text>
    </comment>
    <comment ref="K379" authorId="162" shapeId="0" xr:uid="{9DC78DAB-E6D9-410B-B1E9-68A94F3A246C}">
      <text>
        <t>[Threaded comment]
Your version of Excel allows you to read this threaded comment; however, any edits to it will get removed if the file is opened in a newer version of Excel. Learn more: https://go.microsoft.com/fwlink/?linkid=870924
Comment:
    Updated to March per ST</t>
      </text>
    </comment>
    <comment ref="O380" authorId="4" shapeId="0" xr:uid="{D70F7795-3149-4CB0-9CC9-52EF6532ADD8}">
      <text>
        <r>
          <rPr>
            <b/>
            <sz val="9"/>
            <color indexed="81"/>
            <rFont val="Tahoma"/>
            <family val="2"/>
          </rPr>
          <t>Amanda Macgarvey:</t>
        </r>
        <r>
          <rPr>
            <sz val="9"/>
            <color indexed="81"/>
            <rFont val="Tahoma"/>
            <family val="2"/>
          </rPr>
          <t xml:space="preserve">
Ran out of time.Was unable to complete</t>
        </r>
      </text>
    </comment>
    <comment ref="Q381" authorId="1" shapeId="0" xr:uid="{65E38FBF-FB31-4BC7-AD82-10437DB81D45}">
      <text>
        <r>
          <rPr>
            <b/>
            <sz val="9"/>
            <color indexed="81"/>
            <rFont val="Tahoma"/>
            <family val="2"/>
          </rPr>
          <t>Denver Fatt:</t>
        </r>
        <r>
          <rPr>
            <sz val="9"/>
            <color indexed="81"/>
            <rFont val="Tahoma"/>
            <family val="2"/>
          </rPr>
          <t xml:space="preserve">
Charge for this service. Key issue on 1st visit (our fault - keys worked), we re-visited site to perform MBT service.</t>
        </r>
      </text>
    </comment>
    <comment ref="V381" authorId="163" shapeId="0" xr:uid="{B463592A-473A-4101-BDA6-555B829C61E2}">
      <text>
        <t>[Threaded comment]
Your version of Excel allows you to read this threaded comment; however, any edits to it will get removed if the file is opened in a newer version of Excel. Learn more: https://go.microsoft.com/fwlink/?linkid=870924
Comment:
    Scheduled Nov 16. MBT also done in Nov</t>
      </text>
    </comment>
    <comment ref="Q382" authorId="1" shapeId="0" xr:uid="{0CA2A3B4-BD13-4B0F-9B3C-3DE576B4D37C}">
      <text>
        <r>
          <rPr>
            <b/>
            <sz val="9"/>
            <color indexed="81"/>
            <rFont val="Tahoma"/>
            <family val="2"/>
          </rPr>
          <t>Denver Fatt:</t>
        </r>
        <r>
          <rPr>
            <sz val="9"/>
            <color indexed="81"/>
            <rFont val="Tahoma"/>
            <family val="2"/>
          </rPr>
          <t xml:space="preserve">
Do not charge for this service, arrived before 3:40, when the site becomes available to perform testing.</t>
        </r>
      </text>
    </comment>
    <comment ref="R382" authorId="1" shapeId="0" xr:uid="{3DC2C4C3-51F3-411B-958F-3915A1368244}">
      <text>
        <r>
          <rPr>
            <b/>
            <sz val="9"/>
            <color indexed="81"/>
            <rFont val="Tahoma"/>
            <family val="2"/>
          </rPr>
          <t>Denver Fatt:</t>
        </r>
        <r>
          <rPr>
            <sz val="9"/>
            <color indexed="81"/>
            <rFont val="Tahoma"/>
            <family val="2"/>
          </rPr>
          <t xml:space="preserve">
Site has requested no MBT in July/August. Re-start again in September</t>
        </r>
      </text>
    </comment>
    <comment ref="S382" authorId="1" shapeId="0" xr:uid="{AED87A62-7FCB-4B9C-B76E-B9F8267265BB}">
      <text>
        <r>
          <rPr>
            <b/>
            <sz val="9"/>
            <color indexed="81"/>
            <rFont val="Tahoma"/>
            <family val="2"/>
          </rPr>
          <t>Denver Fatt:</t>
        </r>
        <r>
          <rPr>
            <sz val="9"/>
            <color indexed="81"/>
            <rFont val="Tahoma"/>
            <family val="2"/>
          </rPr>
          <t xml:space="preserve">
Site has requested no MBT in July/August. Re-start again in September</t>
        </r>
      </text>
    </comment>
    <comment ref="O384" authorId="0" shapeId="0" xr:uid="{38EF70AA-F010-44B7-B6D2-14D53FC0BEB3}">
      <text>
        <r>
          <rPr>
            <b/>
            <sz val="9"/>
            <color indexed="81"/>
            <rFont val="Tahoma"/>
            <family val="2"/>
          </rPr>
          <t>Samantha D'Amour:</t>
        </r>
        <r>
          <rPr>
            <sz val="9"/>
            <color indexed="81"/>
            <rFont val="Tahoma"/>
            <family val="2"/>
          </rPr>
          <t xml:space="preserve">
Charge for this service.
Could not get a hold of site contact for access.</t>
        </r>
      </text>
    </comment>
    <comment ref="Q385" authorId="164" shapeId="0" xr:uid="{9465B18D-F518-4E5B-B531-5BE0DB812D0D}">
      <text>
        <t>[Threaded comment]
Your version of Excel allows you to read this threaded comment; however, any edits to it will get removed if the file is opened in a newer version of Excel. Learn more: https://go.microsoft.com/fwlink/?linkid=870924
Comment:
    Do not charge for the service</t>
      </text>
    </comment>
    <comment ref="R385" authorId="53" shapeId="0" xr:uid="{712A4D71-EA0C-4165-8412-D3C3DC1F3FF9}">
      <text>
        <r>
          <rPr>
            <b/>
            <sz val="9"/>
            <color indexed="81"/>
            <rFont val="Tahoma"/>
            <family val="2"/>
          </rPr>
          <t>vheinrich:</t>
        </r>
        <r>
          <rPr>
            <sz val="9"/>
            <color indexed="81"/>
            <rFont val="Tahoma"/>
            <family val="2"/>
          </rPr>
          <t xml:space="preserve">
charge for this service. Onsite contact not available. Requested new set of keys. </t>
        </r>
      </text>
    </comment>
    <comment ref="U385" authorId="165" shapeId="0" xr:uid="{9D8E3A28-250D-48C4-BA86-CFA9FBCA29E0}">
      <text>
        <t>[Threaded comment]
Your version of Excel allows you to read this threaded comment; however, any edits to it will get removed if the file is opened in a newer version of Excel. Learn more: https://go.microsoft.com/fwlink/?linkid=870924
Comment:
    booked for October 18</t>
      </text>
    </comment>
    <comment ref="V386" authorId="166" shapeId="0" xr:uid="{B4DF28EA-9130-467F-B5EF-77E5671C51F2}">
      <text>
        <t>[Threaded comment]
Your version of Excel allows you to read this threaded comment; however, any edits to it will get removed if the file is opened in a newer version of Excel. Learn more: https://go.microsoft.com/fwlink/?linkid=870924
Comment:
    Annual booked Nov 24</t>
      </text>
    </comment>
    <comment ref="P387" authorId="4" shapeId="0" xr:uid="{944F9784-3CE3-4D84-BF87-033C9AAE2CB2}">
      <text>
        <r>
          <rPr>
            <b/>
            <sz val="9"/>
            <color indexed="81"/>
            <rFont val="Tahoma"/>
            <family val="2"/>
          </rPr>
          <t>Amanda Macgarvey:</t>
        </r>
        <r>
          <rPr>
            <sz val="9"/>
            <color indexed="81"/>
            <rFont val="Tahoma"/>
            <family val="2"/>
          </rPr>
          <t xml:space="preserve">
Techs claimed "Password needed for tyco" but password was on paperwork
</t>
        </r>
        <r>
          <rPr>
            <b/>
            <sz val="9"/>
            <color indexed="81"/>
            <rFont val="Tahoma"/>
            <family val="2"/>
          </rPr>
          <t xml:space="preserve">
Tanya Weston:</t>
        </r>
        <r>
          <rPr>
            <sz val="9"/>
            <color indexed="81"/>
            <rFont val="Tahoma"/>
            <family val="2"/>
          </rPr>
          <t xml:space="preserve">
May 18 - MBT completed by Jon &amp; Kane duiring a return visit.</t>
        </r>
      </text>
    </comment>
    <comment ref="Q387" authorId="12" shapeId="0" xr:uid="{27608BD3-FF45-4A78-A432-D04513151B8E}">
      <text>
        <r>
          <rPr>
            <b/>
            <sz val="9"/>
            <color indexed="81"/>
            <rFont val="Tahoma"/>
            <family val="2"/>
          </rPr>
          <t>Weston, Tanya:</t>
        </r>
        <r>
          <rPr>
            <sz val="9"/>
            <color indexed="81"/>
            <rFont val="Tahoma"/>
            <family val="2"/>
          </rPr>
          <t xml:space="preserve">
Per Alex - no notice was given so she asked us to skip.  Advised her to give a standing notice for 1st Thursday. I told her we can't reschedule.</t>
        </r>
      </text>
    </comment>
    <comment ref="T388" authorId="167" shapeId="0" xr:uid="{C53860D2-7F1B-40AA-BFE7-87FF2C7A420B}">
      <text>
        <t>[Threaded comment]
Your version of Excel allows you to read this threaded comment; however, any edits to it will get removed if the file is opened in a newer version of Excel. Learn more: https://go.microsoft.com/fwlink/?linkid=870924
Comment:
    Confirmed September 14</t>
      </text>
    </comment>
    <comment ref="J389" authorId="0" shapeId="0" xr:uid="{84E129C0-8E27-4E82-AC9B-0DADEAD7474A}">
      <text>
        <r>
          <rPr>
            <b/>
            <sz val="9"/>
            <color indexed="81"/>
            <rFont val="Tahoma"/>
            <family val="2"/>
          </rPr>
          <t>Samantha D'Amour:</t>
        </r>
        <r>
          <rPr>
            <sz val="9"/>
            <color indexed="81"/>
            <rFont val="Tahoma"/>
            <family val="2"/>
          </rPr>
          <t xml:space="preserve">
was 2nd Tuesday</t>
        </r>
      </text>
    </comment>
    <comment ref="Q389" authorId="12" shapeId="0" xr:uid="{F38AED83-6855-400F-A5F2-0059E8A9A19F}">
      <text>
        <r>
          <rPr>
            <b/>
            <sz val="9"/>
            <color indexed="81"/>
            <rFont val="Tahoma"/>
            <family val="2"/>
          </rPr>
          <t>Weston, Tanya:</t>
        </r>
        <r>
          <rPr>
            <sz val="9"/>
            <color indexed="81"/>
            <rFont val="Tahoma"/>
            <family val="2"/>
          </rPr>
          <t xml:space="preserve">
annual June 20/21</t>
        </r>
      </text>
    </comment>
    <comment ref="Q390" authorId="12" shapeId="0" xr:uid="{E1A39D7A-B46A-4079-889C-4864489B0E28}">
      <text>
        <r>
          <rPr>
            <b/>
            <sz val="9"/>
            <color indexed="81"/>
            <rFont val="Tahoma"/>
            <family val="2"/>
          </rPr>
          <t>Weston, Tanya:</t>
        </r>
        <r>
          <rPr>
            <sz val="9"/>
            <color indexed="81"/>
            <rFont val="Tahoma"/>
            <family val="2"/>
          </rPr>
          <t xml:space="preserve">
booked June 15/16</t>
        </r>
      </text>
    </comment>
    <comment ref="G391" authorId="0" shapeId="0" xr:uid="{46DDC4AB-2A52-492D-904A-D5ADCA4D159F}">
      <text>
        <r>
          <rPr>
            <b/>
            <sz val="9"/>
            <color indexed="81"/>
            <rFont val="Tahoma"/>
            <family val="2"/>
          </rPr>
          <t>Samantha D'Amour:</t>
        </r>
        <r>
          <rPr>
            <sz val="9"/>
            <color indexed="81"/>
            <rFont val="Tahoma"/>
            <family val="2"/>
          </rPr>
          <t xml:space="preserve">
Cancelled March 28/23 by Romy.</t>
        </r>
      </text>
    </comment>
    <comment ref="G392" authorId="0" shapeId="0" xr:uid="{009B8CC5-3795-4AB0-B805-C324E25464BA}">
      <text>
        <r>
          <rPr>
            <b/>
            <sz val="9"/>
            <color indexed="81"/>
            <rFont val="Tahoma"/>
            <family val="2"/>
          </rPr>
          <t>Samantha D'Amour:</t>
        </r>
        <r>
          <rPr>
            <sz val="9"/>
            <color indexed="81"/>
            <rFont val="Tahoma"/>
            <family val="2"/>
          </rPr>
          <t xml:space="preserve">
Cancelled March 28/23 by Romy.</t>
        </r>
      </text>
    </comment>
    <comment ref="B393" authorId="5" shapeId="0" xr:uid="{6F981FDE-3C03-428B-AA1B-50A7B2835C98}">
      <text>
        <r>
          <rPr>
            <b/>
            <sz val="9"/>
            <color indexed="81"/>
            <rFont val="Tahoma"/>
            <family val="2"/>
          </rPr>
          <t>Vogt, Carina:</t>
        </r>
        <r>
          <rPr>
            <sz val="9"/>
            <color indexed="81"/>
            <rFont val="Tahoma"/>
            <family val="2"/>
          </rPr>
          <t xml:space="preserve">
Property Management changed. Was: Hutton</t>
        </r>
      </text>
    </comment>
    <comment ref="Q393" authorId="12" shapeId="0" xr:uid="{31B3503A-D938-41E6-B646-86C7C6EA3E95}">
      <text>
        <r>
          <rPr>
            <b/>
            <sz val="9"/>
            <color indexed="81"/>
            <rFont val="Tahoma"/>
            <family val="2"/>
          </rPr>
          <t>Weston, Tanya:</t>
        </r>
        <r>
          <rPr>
            <sz val="9"/>
            <color indexed="81"/>
            <rFont val="Tahoma"/>
            <family val="2"/>
          </rPr>
          <t xml:space="preserve">
booked June 19</t>
        </r>
      </text>
    </comment>
    <comment ref="M397" authorId="0" shapeId="0" xr:uid="{9C0EF575-DD9A-48EB-B24D-6809CAD26CDC}">
      <text>
        <r>
          <rPr>
            <b/>
            <sz val="9"/>
            <color indexed="81"/>
            <rFont val="Tahoma"/>
            <family val="2"/>
          </rPr>
          <t>Samantha D'Amour:</t>
        </r>
        <r>
          <rPr>
            <sz val="9"/>
            <color indexed="81"/>
            <rFont val="Tahoma"/>
            <family val="2"/>
          </rPr>
          <t xml:space="preserve">
Charge for this service.
Keys did not work. SD' emailed PM for new keys.</t>
        </r>
      </text>
    </comment>
    <comment ref="R400" authorId="168" shapeId="0" xr:uid="{F4C72C0D-18D8-483E-A65C-93DB71787FF8}">
      <text>
        <t>[Threaded comment]
Your version of Excel allows you to read this threaded comment; however, any edits to it will get removed if the file is opened in a newer version of Excel. Learn more: https://go.microsoft.com/fwlink/?linkid=870924
Comment:
    Booked July 14</t>
      </text>
    </comment>
    <comment ref="T401" authorId="169" shapeId="0" xr:uid="{E2B35257-84BC-4AF0-964C-A29A3DED155F}">
      <text>
        <t>[Threaded comment]
Your version of Excel allows you to read this threaded comment; however, any edits to it will get removed if the file is opened in a newer version of Excel. Learn more: https://go.microsoft.com/fwlink/?linkid=870924
Comment:
    Annual Sept 21 - Confirmed</t>
      </text>
    </comment>
    <comment ref="Q402" authorId="12" shapeId="0" xr:uid="{764E422B-01E9-46CF-B317-565F43242E52}">
      <text>
        <r>
          <rPr>
            <b/>
            <sz val="9"/>
            <color indexed="81"/>
            <rFont val="Tahoma"/>
            <family val="2"/>
          </rPr>
          <t>Weston, Tanya:</t>
        </r>
        <r>
          <rPr>
            <sz val="9"/>
            <color indexed="81"/>
            <rFont val="Tahoma"/>
            <family val="2"/>
          </rPr>
          <t xml:space="preserve">
Booked June 14</t>
        </r>
      </text>
    </comment>
    <comment ref="O403" authorId="0" shapeId="0" xr:uid="{453286E1-6A6A-4FBD-8F18-607C1C1A0D74}">
      <text>
        <r>
          <rPr>
            <b/>
            <sz val="9"/>
            <color indexed="81"/>
            <rFont val="Tahoma"/>
            <family val="2"/>
          </rPr>
          <t>Samantha D'Amour:</t>
        </r>
        <r>
          <rPr>
            <sz val="9"/>
            <color indexed="81"/>
            <rFont val="Tahoma"/>
            <family val="2"/>
          </rPr>
          <t xml:space="preserve">
FACP has failed and requires a Mircom Rep to fix. Email sent to Tanya to discuss with PM and Rep. This is now put on hold</t>
        </r>
      </text>
    </comment>
    <comment ref="Q403" authorId="170" shapeId="0" xr:uid="{2ED389AD-3D2B-4E50-BDC0-2FFBE08235FE}">
      <text>
        <t xml:space="preserve">[Threaded comment]
Your version of Excel allows you to read this threaded comment; however, any edits to it will get removed if the file is opened in a newer version of Excel. Learn more: https://go.microsoft.com/fwlink/?linkid=870924
Comment:
    MBT on hold until FACP is fixed
</t>
      </text>
    </comment>
    <comment ref="R403" authorId="171" shapeId="0" xr:uid="{69A85C07-4BD7-4916-85B6-868D84219992}">
      <text>
        <t xml:space="preserve">[Threaded comment]
Your version of Excel allows you to read this threaded comment; however, any edits to it will get removed if the file is opened in a newer version of Excel. Learn more: https://go.microsoft.com/fwlink/?linkid=870924
Comment:
    MBT on hold until FACP is fixed
</t>
      </text>
    </comment>
    <comment ref="S403" authorId="172" shapeId="0" xr:uid="{96094B55-9DDB-49B0-B78B-161F0C553ED4}">
      <text>
        <t xml:space="preserve">[Threaded comment]
Your version of Excel allows you to read this threaded comment; however, any edits to it will get removed if the file is opened in a newer version of Excel. Learn more: https://go.microsoft.com/fwlink/?linkid=870924
Comment:
    MBT on hold until FACP is fixed
</t>
      </text>
    </comment>
    <comment ref="T403" authorId="173" shapeId="0" xr:uid="{C248EBAE-D4A2-42F5-9157-E8EDCE219CA7}">
      <text>
        <t xml:space="preserve">[Threaded comment]
Your version of Excel allows you to read this threaded comment; however, any edits to it will get removed if the file is opened in a newer version of Excel. Learn more: https://go.microsoft.com/fwlink/?linkid=870924
Comment:
    MBT on hold until FACP is fixed
</t>
      </text>
    </comment>
    <comment ref="U403" authorId="174" shapeId="0" xr:uid="{6F8EAEAD-597B-4E04-A168-78A90A5B353E}">
      <text>
        <t xml:space="preserve">[Threaded comment]
Your version of Excel allows you to read this threaded comment; however, any edits to it will get removed if the file is opened in a newer version of Excel. Learn more: https://go.microsoft.com/fwlink/?linkid=870924
Comment:
    MBT on hold until FACP is fixed
</t>
      </text>
    </comment>
    <comment ref="V403" authorId="175" shapeId="0" xr:uid="{D4200DA2-0060-4B23-AA87-E570C12A6377}">
      <text>
        <t xml:space="preserve">[Threaded comment]
Your version of Excel allows you to read this threaded comment; however, any edits to it will get removed if the file is opened in a newer version of Excel. Learn more: https://go.microsoft.com/fwlink/?linkid=870924
Comment:
    MBT on hold until FACP is fixed
</t>
      </text>
    </comment>
    <comment ref="W403" authorId="176" shapeId="0" xr:uid="{FDDCF8B7-1170-4FC4-8599-250F2D634BA3}">
      <text>
        <t>[Threaded comment]
Your version of Excel allows you to read this threaded comment; however, any edits to it will get removed if the file is opened in a newer version of Excel. Learn more: https://go.microsoft.com/fwlink/?linkid=870924
Comment:
    MBT back online, starting Jan 2024</t>
      </text>
    </comment>
    <comment ref="P404" authorId="4" shapeId="0" xr:uid="{2A526C21-0E72-4E81-B425-8C06BBB651B6}">
      <text>
        <r>
          <rPr>
            <b/>
            <sz val="9"/>
            <color indexed="81"/>
            <rFont val="Tahoma"/>
            <family val="2"/>
          </rPr>
          <t>Amanda Macgarvey:</t>
        </r>
        <r>
          <rPr>
            <sz val="9"/>
            <color indexed="81"/>
            <rFont val="Tahoma"/>
            <family val="2"/>
          </rPr>
          <t xml:space="preserve">
Need new electrical room key</t>
        </r>
      </text>
    </comment>
    <comment ref="W404" authorId="177" shapeId="0" xr:uid="{DE0B5B10-5D82-4041-82D7-163F4A2483AD}">
      <text>
        <t>[Threaded comment]
Your version of Excel allows you to read this threaded comment; however, any edits to it will get removed if the file is opened in a newer version of Excel. Learn more: https://go.microsoft.com/fwlink/?linkid=870924
Comment:
    Tech's assumed we had annual, did not test</t>
      </text>
    </comment>
    <comment ref="V405" authorId="178" shapeId="0" xr:uid="{D07D941B-4D0D-4CDC-9E69-75E206688D69}">
      <text>
        <t>[Threaded comment]
Your version of Excel allows you to read this threaded comment; however, any edits to it will get removed if the file is opened in a newer version of Excel. Learn more: https://go.microsoft.com/fwlink/?linkid=870924
Comment:
    Annual Scheduled November 24</t>
      </text>
    </comment>
    <comment ref="W405" authorId="179" shapeId="0" xr:uid="{E204BFF5-F24E-4656-9C30-82F7464F8CBF}">
      <text>
        <t>[Threaded comment]
Your version of Excel allows you to read this threaded comment; however, any edits to it will get removed if the file is opened in a newer version of Excel. Learn more: https://go.microsoft.com/fwlink/?linkid=870924
Comment:
    Kids nap time zzz. Not tested Dec/23</t>
      </text>
    </comment>
    <comment ref="U408" authorId="180" shapeId="0" xr:uid="{D58F0C9E-C843-40E1-900E-D837413641FE}">
      <text>
        <t>[Threaded comment]
Your version of Excel allows you to read this threaded comment; however, any edits to it will get removed if the file is opened in a newer version of Excel. Learn more: https://go.microsoft.com/fwlink/?linkid=870924
Comment:
    We were unable to access the building. Per AR: "Key to front door doesn't work". Pending discussion with PM - if locks were changed we will charge for this service</t>
      </text>
    </comment>
    <comment ref="J409" authorId="0" shapeId="0" xr:uid="{8D41946B-2FCB-43AE-A014-70743B250BFE}">
      <text>
        <r>
          <rPr>
            <b/>
            <sz val="9"/>
            <color indexed="81"/>
            <rFont val="Tahoma"/>
            <family val="2"/>
          </rPr>
          <t>Samantha D'Amour:</t>
        </r>
        <r>
          <rPr>
            <sz val="9"/>
            <color indexed="81"/>
            <rFont val="Tahoma"/>
            <family val="2"/>
          </rPr>
          <t xml:space="preserve">
was 2nd Tuesday</t>
        </r>
      </text>
    </comment>
    <comment ref="U410" authorId="181" shapeId="0" xr:uid="{878A020D-EB07-49B1-AF7F-8F6F59042055}">
      <text>
        <t>[Threaded comment]
Your version of Excel allows you to read this threaded comment; however, any edits to it will get removed if the file is opened in a newer version of Excel. Learn more: https://go.microsoft.com/fwlink/?linkid=870924
Comment:
    booked for Oct 19</t>
      </text>
    </comment>
    <comment ref="V410" authorId="182" shapeId="0" xr:uid="{F9F7A925-0F5B-4113-B4ED-8F31CFB7144C}">
      <text>
        <t>[Threaded comment]
Your version of Excel allows you to read this threaded comment; however, any edits to it will get removed if the file is opened in a newer version of Excel. Learn more: https://go.microsoft.com/fwlink/?linkid=870924
Comment:
    One tech forgot to put back the keys in the ring and MBT techs  was unable to access. Please do not charge.</t>
      </text>
    </comment>
    <comment ref="H411" authorId="0" shapeId="0" xr:uid="{0DD431E9-87F0-4DBF-8892-3D4CF0629C26}">
      <text>
        <r>
          <rPr>
            <b/>
            <sz val="9"/>
            <color indexed="81"/>
            <rFont val="Tahoma"/>
            <family val="2"/>
          </rPr>
          <t>Samantha D'Amour:</t>
        </r>
        <r>
          <rPr>
            <sz val="9"/>
            <color indexed="81"/>
            <rFont val="Tahoma"/>
            <family val="2"/>
          </rPr>
          <t xml:space="preserve">
Jan 8/21 - SD' - picked up key from cornerstone.</t>
        </r>
      </text>
    </comment>
    <comment ref="J411" authorId="0" shapeId="0" xr:uid="{D345AEA6-94B6-45E5-9626-E46048AA586B}">
      <text>
        <r>
          <rPr>
            <b/>
            <sz val="9"/>
            <color indexed="81"/>
            <rFont val="Tahoma"/>
            <family val="2"/>
          </rPr>
          <t>Samantha D'Amour:</t>
        </r>
        <r>
          <rPr>
            <sz val="9"/>
            <color indexed="81"/>
            <rFont val="Tahoma"/>
            <family val="2"/>
          </rPr>
          <t xml:space="preserve">
was 4th Thursday</t>
        </r>
      </text>
    </comment>
    <comment ref="U413" authorId="183" shapeId="0" xr:uid="{FE399806-FAF5-4EA7-AC45-479C1CC2CE20}">
      <text>
        <t>[Threaded comment]
Your version of Excel allows you to read this threaded comment; however, any edits to it will get removed if the file is opened in a newer version of Excel. Learn more: https://go.microsoft.com/fwlink/?linkid=870924
Comment:
    MBT done in October - annual booked for end of October - MBT will be skipped in November</t>
      </text>
    </comment>
    <comment ref="V413" authorId="184" shapeId="0" xr:uid="{F3B39005-4A68-4B21-905F-FD418ECA2297}">
      <text>
        <t>[Threaded comment]
Your version of Excel allows you to read this threaded comment; however, any edits to it will get removed if the file is opened in a newer version of Excel. Learn more: https://go.microsoft.com/fwlink/?linkid=870924
Comment:
    Do not charge, MBT skipped in Nov</t>
      </text>
    </comment>
    <comment ref="O414" authorId="0" shapeId="0" xr:uid="{44C232A5-D5A6-48FD-ABBD-F998CF0AE370}">
      <text>
        <r>
          <rPr>
            <b/>
            <sz val="9"/>
            <color indexed="81"/>
            <rFont val="Tahoma"/>
            <family val="2"/>
          </rPr>
          <t>Samantha D'Amour:</t>
        </r>
        <r>
          <rPr>
            <sz val="9"/>
            <color indexed="81"/>
            <rFont val="Tahoma"/>
            <family val="2"/>
          </rPr>
          <t xml:space="preserve">
Do not charge.
Key did not work, site said they didn't re-key. Try again in May.</t>
        </r>
      </text>
    </comment>
    <comment ref="Q414" authorId="1" shapeId="0" xr:uid="{A790DBDE-4A2B-446C-B431-8D72F870B9A4}">
      <text>
        <r>
          <rPr>
            <b/>
            <sz val="9"/>
            <color indexed="81"/>
            <rFont val="Tahoma"/>
            <family val="2"/>
          </rPr>
          <t>Denver Fatt:</t>
        </r>
        <r>
          <rPr>
            <sz val="9"/>
            <color indexed="81"/>
            <rFont val="Tahoma"/>
            <family val="2"/>
          </rPr>
          <t xml:space="preserve">
Charge for this service. Keys do not work, site has not provided a new set. New set requested June/23</t>
        </r>
      </text>
    </comment>
    <comment ref="Q417" authorId="185" shapeId="0" xr:uid="{2943AA40-A5EC-4C45-BA53-FBE2AA358865}">
      <text>
        <t>[Threaded comment]
Your version of Excel allows you to read this threaded comment; however, any edits to it will get removed if the file is opened in a newer version of Excel. Learn more: https://go.microsoft.com/fwlink/?linkid=870924
Comment:
    Do not charge for the service</t>
      </text>
    </comment>
    <comment ref="G418" authorId="12" shapeId="0" xr:uid="{CC50B603-B6B3-494B-82BB-117E551F510C}">
      <text>
        <r>
          <rPr>
            <b/>
            <sz val="9"/>
            <color indexed="81"/>
            <rFont val="Tahoma"/>
            <family val="2"/>
          </rPr>
          <t>Samantha D'Amour:</t>
        </r>
        <r>
          <rPr>
            <sz val="9"/>
            <color indexed="81"/>
            <rFont val="Tahoma"/>
            <family val="2"/>
          </rPr>
          <t xml:space="preserve">
cancelled by Kim Haddow Feb 8/23</t>
        </r>
      </text>
    </comment>
    <comment ref="J418" authorId="0" shapeId="0" xr:uid="{3856D8CA-5C02-4F06-878C-521BC5DAAA01}">
      <text>
        <r>
          <rPr>
            <b/>
            <sz val="9"/>
            <color indexed="81"/>
            <rFont val="Tahoma"/>
            <family val="2"/>
          </rPr>
          <t>Samantha D'Amour:</t>
        </r>
        <r>
          <rPr>
            <sz val="9"/>
            <color indexed="81"/>
            <rFont val="Tahoma"/>
            <family val="2"/>
          </rPr>
          <t xml:space="preserve">
was 2nd Wednesday</t>
        </r>
      </text>
    </comment>
    <comment ref="O419" authorId="4" shapeId="0" xr:uid="{ADD47CD2-ABFC-4C5B-AED1-C402D6180A86}">
      <text>
        <r>
          <rPr>
            <b/>
            <sz val="9"/>
            <color indexed="81"/>
            <rFont val="Tahoma"/>
            <family val="2"/>
          </rPr>
          <t>Amanda Macgarvey:</t>
        </r>
        <r>
          <rPr>
            <sz val="9"/>
            <color indexed="81"/>
            <rFont val="Tahoma"/>
            <family val="2"/>
          </rPr>
          <t xml:space="preserve">
Key not working. Centurion says the 1 fob opens all front doors</t>
        </r>
      </text>
    </comment>
    <comment ref="R420" authorId="186" shapeId="0" xr:uid="{7FF973F5-1F9B-4847-90A9-AD470ED7DD15}">
      <text>
        <t>[Threaded comment]
Your version of Excel allows you to read this threaded comment; however, any edits to it will get removed if the file is opened in a newer version of Excel. Learn more: https://go.microsoft.com/fwlink/?linkid=870924
Comment:
    Booked July 14</t>
      </text>
    </comment>
    <comment ref="V423" authorId="187" shapeId="0" xr:uid="{4C033318-24CF-46F2-BDF9-022CF64F0708}">
      <text>
        <t>[Threaded comment]
Your version of Excel allows you to read this threaded comment; however, any edits to it will get removed if the file is opened in a newer version of Excel. Learn more: https://go.microsoft.com/fwlink/?linkid=870924
Comment:
    Did not attempt to test due to extreme wait times with Chubb (3.5 hours). Do not charge for this service. This location was not visited due to long waits earlier in the day. Techs were instructed to stop trying to test Thrifty's locations on this day.</t>
      </text>
    </comment>
    <comment ref="O426" authorId="4" shapeId="0" xr:uid="{7C301E26-29E6-4A0C-9BA7-F16FFDE2BE1F}">
      <text>
        <r>
          <rPr>
            <b/>
            <sz val="9"/>
            <color indexed="81"/>
            <rFont val="Tahoma"/>
            <family val="2"/>
          </rPr>
          <t>Amanda Macgarvey:</t>
        </r>
        <r>
          <rPr>
            <sz val="9"/>
            <color indexed="81"/>
            <rFont val="Tahoma"/>
            <family val="2"/>
          </rPr>
          <t xml:space="preserve">
Key not working. Centurion says the 1 fob opens all front doors</t>
        </r>
      </text>
    </comment>
    <comment ref="O427" authorId="0" shapeId="0" xr:uid="{26C56575-7B67-48D3-87AF-8C9E0E9C5FE5}">
      <text>
        <r>
          <rPr>
            <b/>
            <sz val="9"/>
            <color indexed="81"/>
            <rFont val="Tahoma"/>
            <family val="2"/>
          </rPr>
          <t>Samantha D'Amour:</t>
        </r>
        <r>
          <rPr>
            <sz val="9"/>
            <color indexed="81"/>
            <rFont val="Tahoma"/>
            <family val="2"/>
          </rPr>
          <t xml:space="preserve">
Charge for this service.
Techs attended site and coiuld not get a hold of Merle who is our site contact and has keys.</t>
        </r>
      </text>
    </comment>
    <comment ref="U427" authorId="188" shapeId="0" xr:uid="{8B3D93F5-3BA6-42A8-AC55-D77702BC31C3}">
      <text>
        <t>[Threaded comment]
Your version of Excel allows you to read this threaded comment; however, any edits to it will get removed if the file is opened in a newer version of Excel. Learn more: https://go.microsoft.com/fwlink/?linkid=870924
Comment:
    Scheduled Oct 25. Not tested on MBT this month</t>
      </text>
    </comment>
    <comment ref="W427" authorId="189" shapeId="0" xr:uid="{2E28050B-D890-43E1-9206-0291C7BBBDBF}">
      <text>
        <t>[Threaded comment]
Your version of Excel allows you to read this threaded comment; however, any edits to it will get removed if the file is opened in a newer version of Excel. Learn more: https://go.microsoft.com/fwlink/?linkid=870924
Comment:
    BM was off-site and could not provide access. Charge for this service please</t>
      </text>
    </comment>
    <comment ref="V428" authorId="190" shapeId="0" xr:uid="{A1487EBD-AF08-4B31-8A93-12F40F596E78}">
      <text>
        <t>[Threaded comment]
Your version of Excel allows you to read this threaded comment; however, any edits to it will get removed if the file is opened in a newer version of Excel. Learn more: https://go.microsoft.com/fwlink/?linkid=870924
Comment:
    Did not attempt to test due to extreme wait times with Chubb (3.5 hours). Do not charge for this service. This location was not visited due to long waits earlier in the day. Techs were instructed to stop trying to test Thrifty's locations on this day.</t>
      </text>
    </comment>
    <comment ref="T429" authorId="191" shapeId="0" xr:uid="{5FEA1315-BE52-4D89-9493-62CBABFFCDB1}">
      <text>
        <t>[Threaded comment]
Your version of Excel allows you to read this threaded comment; however, any edits to it will get removed if the file is opened in a newer version of Excel. Learn more: https://go.microsoft.com/fwlink/?linkid=870924
Comment:
    Annual Scheduled Sept 25</t>
      </text>
    </comment>
    <comment ref="O430" authorId="4" shapeId="0" xr:uid="{BDDF2453-8A00-4B01-82CB-5C50C1D98037}">
      <text>
        <r>
          <rPr>
            <b/>
            <sz val="9"/>
            <color indexed="81"/>
            <rFont val="Tahoma"/>
            <family val="2"/>
          </rPr>
          <t>Amanda Macgarvey:</t>
        </r>
        <r>
          <rPr>
            <sz val="9"/>
            <color indexed="81"/>
            <rFont val="Tahoma"/>
            <family val="2"/>
          </rPr>
          <t xml:space="preserve">
Key not working. Centurion says the 1 fob opens all front doors</t>
        </r>
      </text>
    </comment>
    <comment ref="M431" authorId="0" shapeId="0" xr:uid="{B50D373E-C7C7-411A-AC1C-412360783ABE}">
      <text>
        <r>
          <rPr>
            <b/>
            <sz val="9"/>
            <color indexed="81"/>
            <rFont val="Tahoma"/>
            <family val="2"/>
          </rPr>
          <t>Samantha D'Amour:</t>
        </r>
        <r>
          <rPr>
            <sz val="9"/>
            <color indexed="81"/>
            <rFont val="Tahoma"/>
            <family val="2"/>
          </rPr>
          <t xml:space="preserve">
Charge for this service.
Keys did not work. SD' emailed PM for new keys.</t>
        </r>
      </text>
    </comment>
    <comment ref="P431" authorId="0" shapeId="0" xr:uid="{4D3A17EC-DD1B-4DAD-A8F6-224A4585F89B}">
      <text>
        <r>
          <rPr>
            <b/>
            <sz val="9"/>
            <color indexed="81"/>
            <rFont val="Tahoma"/>
            <family val="2"/>
          </rPr>
          <t>Samantha D'Amour:</t>
        </r>
        <r>
          <rPr>
            <sz val="9"/>
            <color indexed="81"/>
            <rFont val="Tahoma"/>
            <family val="2"/>
          </rPr>
          <t xml:space="preserve">
Do not charge. Could not test due to Monitoring issue. SD' sent PM email.</t>
        </r>
      </text>
    </comment>
    <comment ref="U431" authorId="192" shapeId="0" xr:uid="{A41D5FB9-5F19-4B39-8C82-230AEC920AC7}">
      <text>
        <t>[Threaded comment]
Your version of Excel allows you to read this threaded comment; however, any edits to it will get removed if the file is opened in a newer version of Excel. Learn more: https://go.microsoft.com/fwlink/?linkid=870924
Comment:
    Booked Oct 13</t>
      </text>
    </comment>
    <comment ref="Q435" authorId="193" shapeId="0" xr:uid="{F82B509F-20DA-4985-9FF2-6F09D56B1B62}">
      <text>
        <t>[Threaded comment]
Your version of Excel allows you to read this threaded comment; however, any edits to it will get removed if the file is opened in a newer version of Excel. Learn more: https://go.microsoft.com/fwlink/?linkid=870924
Comment:
    Booked June 30</t>
      </text>
    </comment>
    <comment ref="O439" authorId="4" shapeId="0" xr:uid="{7A5077C7-5C4B-4883-AADE-4FDF140416B4}">
      <text>
        <r>
          <rPr>
            <b/>
            <sz val="9"/>
            <color indexed="81"/>
            <rFont val="Tahoma"/>
            <family val="2"/>
          </rPr>
          <t>Amanda Macgarvey:</t>
        </r>
        <r>
          <rPr>
            <sz val="9"/>
            <color indexed="81"/>
            <rFont val="Tahoma"/>
            <family val="2"/>
          </rPr>
          <t xml:space="preserve">
We skipped it</t>
        </r>
      </text>
    </comment>
    <comment ref="O440" authorId="4" shapeId="0" xr:uid="{3E255A96-5D03-485C-B13F-E9CA3BC4E2E9}">
      <text>
        <r>
          <rPr>
            <b/>
            <sz val="9"/>
            <color indexed="81"/>
            <rFont val="Tahoma"/>
            <family val="2"/>
          </rPr>
          <t>Amanda Macgarvey:</t>
        </r>
        <r>
          <rPr>
            <sz val="9"/>
            <color indexed="81"/>
            <rFont val="Tahoma"/>
            <family val="2"/>
          </rPr>
          <t xml:space="preserve">
no electrical key</t>
        </r>
      </text>
    </comment>
    <comment ref="O441" authorId="0" shapeId="0" xr:uid="{1868F726-C276-40F1-BBDC-1205E34EF896}">
      <text>
        <r>
          <rPr>
            <b/>
            <sz val="9"/>
            <color indexed="81"/>
            <rFont val="Tahoma"/>
            <family val="2"/>
          </rPr>
          <t>Samantha D'Amour:</t>
        </r>
        <r>
          <rPr>
            <sz val="9"/>
            <color indexed="81"/>
            <rFont val="Tahoma"/>
            <family val="2"/>
          </rPr>
          <t xml:space="preserve">
Do not charge.
Key did not work, site said they didn't re-key. Try again in May.</t>
        </r>
      </text>
    </comment>
    <comment ref="P441" authorId="4" shapeId="0" xr:uid="{A0F4971A-1121-459F-8B21-720BAC96C7C1}">
      <text>
        <r>
          <rPr>
            <b/>
            <sz val="9"/>
            <color indexed="81"/>
            <rFont val="Tahoma"/>
            <family val="2"/>
          </rPr>
          <t>Amanda Macgarvey:</t>
        </r>
        <r>
          <rPr>
            <sz val="9"/>
            <color indexed="81"/>
            <rFont val="Tahoma"/>
            <family val="2"/>
          </rPr>
          <t xml:space="preserve">
Key Still doesn’t work</t>
        </r>
      </text>
    </comment>
    <comment ref="R444" authorId="194" shapeId="0" xr:uid="{420AA37B-DEA7-4E28-B7A0-F73BE4666DCB}">
      <text>
        <t>[Threaded comment]
Your version of Excel allows you to read this threaded comment; however, any edits to it will get removed if the file is opened in a newer version of Excel. Learn more: https://go.microsoft.com/fwlink/?linkid=870924
Comment:
    Booked July 27</t>
      </text>
    </comment>
    <comment ref="V444" authorId="195" shapeId="0" xr:uid="{C566CD4A-5289-425B-B590-135ACE4CA0C8}">
      <text>
        <t>[Threaded comment]
Your version of Excel allows you to read this threaded comment; however, any edits to it will get removed if the file is opened in a newer version of Excel. Learn more: https://go.microsoft.com/fwlink/?linkid=870924
Comment:
    Annual was already done on July. Not sure why it was skipped again, with annual on november as the reason for skipping.
Reply:
    Missed in Nov</t>
      </text>
    </comment>
    <comment ref="N445" authorId="0" shapeId="0" xr:uid="{3AE54A57-05A4-42D8-A550-D90B29BADAC4}">
      <text>
        <r>
          <rPr>
            <b/>
            <sz val="9"/>
            <color indexed="81"/>
            <rFont val="Tahoma"/>
            <family val="2"/>
          </rPr>
          <t>Samantha D'Amour:</t>
        </r>
        <r>
          <rPr>
            <sz val="9"/>
            <color indexed="81"/>
            <rFont val="Tahoma"/>
            <family val="2"/>
          </rPr>
          <t xml:space="preserve">
</t>
        </r>
      </text>
    </comment>
    <comment ref="K446" authorId="196" shapeId="0" xr:uid="{8D89ACC1-EEAC-4B34-BC38-4A342C4992FD}">
      <text>
        <t>[Threaded comment]
Your version of Excel allows you to read this threaded comment; however, any edits to it will get removed if the file is opened in a newer version of Excel. Learn more: https://go.microsoft.com/fwlink/?linkid=870924
Comment:
    Updated to Dec from May</t>
      </text>
    </comment>
    <comment ref="W446" authorId="197" shapeId="0" xr:uid="{A8F93C5D-BD8A-451F-8999-02389F78C7AA}">
      <text>
        <t>[Threaded comment]
Your version of Excel allows you to read this threaded comment; however, any edits to it will get removed if the file is opened in a newer version of Excel. Learn more: https://go.microsoft.com/fwlink/?linkid=870924
Comment:
    Booked Dec 15 &amp; 22</t>
      </text>
    </comment>
    <comment ref="T449" authorId="198" shapeId="0" xr:uid="{36D181A4-91F7-4322-85C7-44FE41080067}">
      <text>
        <t xml:space="preserve">[Threaded comment]
Your version of Excel allows you to read this threaded comment; however, any edits to it will get removed if the file is opened in a newer version of Excel. Learn more: https://go.microsoft.com/fwlink/?linkid=870924
Comment:
    Booked sept 27
Reply:
    Charge for this service. Monthly performed in Sept &amp; Annual done in late september, October MBT skipped to avoid charging for 12 months of service. </t>
      </text>
    </comment>
    <comment ref="R450" authorId="53" shapeId="0" xr:uid="{10729253-B1A3-447B-84D1-0EB748FC8D13}">
      <text>
        <r>
          <rPr>
            <b/>
            <sz val="9"/>
            <color indexed="81"/>
            <rFont val="Tahoma"/>
            <family val="2"/>
          </rPr>
          <t>vheinrich:</t>
        </r>
        <r>
          <rPr>
            <sz val="9"/>
            <color indexed="81"/>
            <rFont val="Tahoma"/>
            <family val="2"/>
          </rPr>
          <t xml:space="preserve">
charge for this service. Passcode for panel didn't work any longer. Informed PM and asked for new passcode</t>
        </r>
      </text>
    </comment>
    <comment ref="O454" authorId="4" shapeId="0" xr:uid="{7BFFA639-0A15-43CF-9A86-198DEE4E149E}">
      <text>
        <r>
          <rPr>
            <b/>
            <sz val="9"/>
            <color indexed="81"/>
            <rFont val="Tahoma"/>
            <family val="2"/>
          </rPr>
          <t>Amanda Macgarvey:</t>
        </r>
        <r>
          <rPr>
            <sz val="9"/>
            <color indexed="81"/>
            <rFont val="Tahoma"/>
            <family val="2"/>
          </rPr>
          <t xml:space="preserve">
No panel room key</t>
        </r>
      </text>
    </comment>
    <comment ref="P454" authorId="4" shapeId="0" xr:uid="{AA06F1EF-95E1-439D-A2FC-E6076F3D44E3}">
      <text>
        <r>
          <rPr>
            <b/>
            <sz val="9"/>
            <color indexed="81"/>
            <rFont val="Tahoma"/>
            <family val="2"/>
          </rPr>
          <t>Amanda Macgarvey:</t>
        </r>
        <r>
          <rPr>
            <sz val="9"/>
            <color indexed="81"/>
            <rFont val="Tahoma"/>
            <family val="2"/>
          </rPr>
          <t xml:space="preserve">
No panel room key</t>
        </r>
      </text>
    </comment>
    <comment ref="J455" authorId="0" shapeId="0" xr:uid="{108EB9D8-D466-4324-80D1-DB839F411BAE}">
      <text>
        <r>
          <rPr>
            <b/>
            <sz val="9"/>
            <color indexed="81"/>
            <rFont val="Tahoma"/>
            <family val="2"/>
          </rPr>
          <t>Samantha D'Amour:</t>
        </r>
        <r>
          <rPr>
            <sz val="9"/>
            <color indexed="81"/>
            <rFont val="Tahoma"/>
            <family val="2"/>
          </rPr>
          <t xml:space="preserve">
was 2nd Tuesday</t>
        </r>
      </text>
    </comment>
    <comment ref="R455" authorId="199" shapeId="0" xr:uid="{4D53EAF8-909B-47EE-9A23-9ADD0B1D9866}">
      <text>
        <t>[Threaded comment]
Your version of Excel allows you to read this threaded comment; however, any edits to it will get removed if the file is opened in a newer version of Excel. Learn more: https://go.microsoft.com/fwlink/?linkid=870924
Comment:
    BOOKED JULY 18</t>
      </text>
    </comment>
    <comment ref="O460" authorId="4" shapeId="0" xr:uid="{3635327C-23D2-4A7A-BCB9-7B2E0E44E815}">
      <text>
        <r>
          <rPr>
            <b/>
            <sz val="9"/>
            <color indexed="81"/>
            <rFont val="Tahoma"/>
            <family val="2"/>
          </rPr>
          <t>Amanda Macgarvey:</t>
        </r>
        <r>
          <rPr>
            <sz val="9"/>
            <color indexed="81"/>
            <rFont val="Tahoma"/>
            <family val="2"/>
          </rPr>
          <t xml:space="preserve">
Bell replaced during visit</t>
        </r>
      </text>
    </comment>
    <comment ref="T463" authorId="53" shapeId="0" xr:uid="{945B364B-7B15-4975-8F89-32572815F827}">
      <text>
        <r>
          <rPr>
            <b/>
            <sz val="9"/>
            <color indexed="81"/>
            <rFont val="Tahoma"/>
            <family val="2"/>
          </rPr>
          <t>vheinrich:</t>
        </r>
        <r>
          <rPr>
            <sz val="9"/>
            <color indexed="81"/>
            <rFont val="Tahoma"/>
            <family val="2"/>
          </rPr>
          <t xml:space="preserve">
please don't charge - it was our mistake that we couldn't enter the building - notes have been updated to correct the problem</t>
        </r>
      </text>
    </comment>
    <comment ref="W465" authorId="200" shapeId="0" xr:uid="{1FDCC304-FBBB-4260-B7FF-9D8AA962A87F}">
      <text>
        <t>[Threaded comment]
Your version of Excel allows you to read this threaded comment; however, any edits to it will get removed if the file is opened in a newer version of Excel. Learn more: https://go.microsoft.com/fwlink/?linkid=870924
Comment:
    Annual Dec 8, 2023. Service to begin in 2024</t>
      </text>
    </comment>
    <comment ref="T466" authorId="201" shapeId="0" xr:uid="{62048140-5FB3-4FBD-AF46-A28E01A03F65}">
      <text>
        <t>[Threaded comment]
Your version of Excel allows you to read this threaded comment; however, any edits to it will get removed if the file is opened in a newer version of Excel. Learn more: https://go.microsoft.com/fwlink/?linkid=870924
Comment:
    Booked Sept 29</t>
      </text>
    </comment>
    <comment ref="U466" authorId="202" shapeId="0" xr:uid="{7500D8D4-6DFE-4B18-B280-3D2F009DCD68}">
      <text>
        <t xml:space="preserve">[Threaded comment]
Your version of Excel allows you to read this threaded comment; however, any edits to it will get removed if the file is opened in a newer version of Excel. Learn more: https://go.microsoft.com/fwlink/?linkid=870924
Comment:
    Skipped due to Annual being in late sept. </t>
      </text>
    </comment>
    <comment ref="T467" authorId="1" shapeId="0" xr:uid="{71A7CFFB-1886-4A99-AF68-3F66EB58F49B}">
      <text>
        <r>
          <rPr>
            <b/>
            <sz val="9"/>
            <color indexed="81"/>
            <rFont val="Tahoma"/>
            <family val="2"/>
          </rPr>
          <t>Denver Fatt:</t>
        </r>
        <r>
          <rPr>
            <sz val="9"/>
            <color indexed="81"/>
            <rFont val="Tahoma"/>
            <family val="2"/>
          </rPr>
          <t xml:space="preserve">
Tested in a separate service call with 964 Heywood. MBT service officially begins in Oct</t>
        </r>
      </text>
    </comment>
    <comment ref="R468" authorId="203" shapeId="0" xr:uid="{D1725D3C-21E5-4A67-A552-BEDEF1F45D43}">
      <text>
        <t>[Threaded comment]
Your version of Excel allows you to read this threaded comment; however, any edits to it will get removed if the file is opened in a newer version of Excel. Learn more: https://go.microsoft.com/fwlink/?linkid=870924
Comment:
    BOOKED JULY 11</t>
      </text>
    </comment>
    <comment ref="R469" authorId="204" shapeId="0" xr:uid="{9916B9BA-3E92-4F6C-B494-7AAE1A0DC4F2}">
      <text>
        <t>[Threaded comment]
Your version of Excel allows you to read this threaded comment; however, any edits to it will get removed if the file is opened in a newer version of Excel. Learn more: https://go.microsoft.com/fwlink/?linkid=870924
Comment:
    Booked July 20</t>
      </text>
    </comment>
    <comment ref="O473" authorId="4" shapeId="0" xr:uid="{DE9212AB-C1B3-4D41-9BEC-EFCC7684A87B}">
      <text>
        <r>
          <rPr>
            <b/>
            <sz val="9"/>
            <color indexed="81"/>
            <rFont val="Tahoma"/>
            <family val="2"/>
          </rPr>
          <t>Amanda Macgarvey:</t>
        </r>
        <r>
          <rPr>
            <sz val="9"/>
            <color indexed="81"/>
            <rFont val="Tahoma"/>
            <family val="2"/>
          </rPr>
          <t xml:space="preserve">
padlock installed - no key for this</t>
        </r>
      </text>
    </comment>
    <comment ref="Q473" authorId="1" shapeId="0" xr:uid="{2FC91607-2580-4534-A0B5-DE10E13A36EA}">
      <text>
        <r>
          <rPr>
            <b/>
            <sz val="9"/>
            <color indexed="81"/>
            <rFont val="Tahoma"/>
            <family val="2"/>
          </rPr>
          <t>Denver Fatt:</t>
        </r>
        <r>
          <rPr>
            <sz val="9"/>
            <color indexed="81"/>
            <rFont val="Tahoma"/>
            <family val="2"/>
          </rPr>
          <t xml:space="preserve">
Charge for this service
Requires replacement key to front entrance</t>
        </r>
      </text>
    </comment>
    <comment ref="T473" authorId="1" shapeId="0" xr:uid="{1EAB2120-6402-4B55-BA6A-387B96508B39}">
      <text>
        <r>
          <rPr>
            <b/>
            <sz val="9"/>
            <color indexed="81"/>
            <rFont val="Tahoma"/>
            <family val="2"/>
          </rPr>
          <t>Denver Fatt:</t>
        </r>
        <r>
          <rPr>
            <sz val="9"/>
            <color indexed="81"/>
            <rFont val="Tahoma"/>
            <family val="2"/>
          </rPr>
          <t xml:space="preserve">
Kane got the key stuck in the padlock providing access to the FACP. Don't charge for this service</t>
        </r>
      </text>
    </comment>
    <comment ref="V473" authorId="205" shapeId="0" xr:uid="{3A0CFDD9-B014-48FD-9B40-0724494705DB}">
      <text>
        <t>[Threaded comment]
Your version of Excel allows you to read this threaded comment; however, any edits to it will get removed if the file is opened in a newer version of Excel. Learn more: https://go.microsoft.com/fwlink/?linkid=870924
Comment:
    Scheduled Nov 6</t>
      </text>
    </comment>
    <comment ref="J475" authorId="0" shapeId="0" xr:uid="{87D937AA-B0E7-4649-94DF-97CC7FB8F272}">
      <text>
        <r>
          <rPr>
            <b/>
            <sz val="9"/>
            <color indexed="81"/>
            <rFont val="Tahoma"/>
            <family val="2"/>
          </rPr>
          <t>Samantha D'Amour:</t>
        </r>
        <r>
          <rPr>
            <sz val="9"/>
            <color indexed="81"/>
            <rFont val="Tahoma"/>
            <family val="2"/>
          </rPr>
          <t xml:space="preserve">
was 2nd Tuesday</t>
        </r>
      </text>
    </comment>
    <comment ref="S476" authorId="206" shapeId="0" xr:uid="{5F5C4AC7-8C44-4C2D-9B74-989005E925AA}">
      <text>
        <t>[Threaded comment]
Your version of Excel allows you to read this threaded comment; however, any edits to it will get removed if the file is opened in a newer version of Excel. Learn more: https://go.microsoft.com/fwlink/?linkid=870924
Comment:
    Booked August 9</t>
      </text>
    </comment>
    <comment ref="T482" authorId="1" shapeId="0" xr:uid="{A07C061F-11C6-4074-9C80-299468FB716E}">
      <text>
        <r>
          <rPr>
            <b/>
            <sz val="9"/>
            <color indexed="81"/>
            <rFont val="Tahoma"/>
            <family val="2"/>
          </rPr>
          <t>Denver Fatt:</t>
        </r>
        <r>
          <rPr>
            <sz val="9"/>
            <color indexed="81"/>
            <rFont val="Tahoma"/>
            <family val="2"/>
          </rPr>
          <t xml:space="preserve">
Tested in a separate service call with 909 Pendergast. MBT service officially begins in Oct</t>
        </r>
      </text>
    </comment>
    <comment ref="V484" authorId="207" shapeId="0" xr:uid="{D162659E-9736-49F2-A0E5-8BF5A43E35E1}">
      <text>
        <t>[Threaded comment]
Your version of Excel allows you to read this threaded comment; however, any edits to it will get removed if the file is opened in a newer version of Excel. Learn more: https://go.microsoft.com/fwlink/?linkid=870924
Comment:
    Scheduled Nov 8th
Reply:
    Tested during MBT in Nov as well</t>
      </text>
    </comment>
    <comment ref="U485" authorId="208" shapeId="0" xr:uid="{10A30473-9EBD-42D2-9ADE-5D5EA0D3638E}">
      <text>
        <t>[Threaded comment]
Your version of Excel allows you to read this threaded comment; however, any edits to it will get removed if the file is opened in a newer version of Excel. Learn more: https://go.microsoft.com/fwlink/?linkid=870924
Comment:
    No key from PM yet, don't charge</t>
      </text>
    </comment>
    <comment ref="H486" authorId="0" shapeId="0" xr:uid="{406B4164-B5B9-476C-91E8-25A5EE9D99B9}">
      <text>
        <r>
          <rPr>
            <b/>
            <sz val="9"/>
            <color indexed="81"/>
            <rFont val="Tahoma"/>
            <family val="2"/>
          </rPr>
          <t>Samantha D'Amour:</t>
        </r>
        <r>
          <rPr>
            <sz val="9"/>
            <color indexed="81"/>
            <rFont val="Tahoma"/>
            <family val="2"/>
          </rPr>
          <t xml:space="preserve">
June 14/21 (sd') Received two keys from Dave Seregent.</t>
        </r>
      </text>
    </comment>
    <comment ref="V487" authorId="209" shapeId="0" xr:uid="{A5BA4557-6ED9-44A9-A286-CAE8AD568EED}">
      <text>
        <t>[Threaded comment]
Your version of Excel allows you to read this threaded comment; however, any edits to it will get removed if the file is opened in a newer version of Excel. Learn more: https://go.microsoft.com/fwlink/?linkid=870924
Comment:
    Booked for Nov 1</t>
      </text>
    </comment>
    <comment ref="P489" authorId="4" shapeId="0" xr:uid="{DAEC1BCC-2306-4B21-8318-B690105066F1}">
      <text>
        <r>
          <rPr>
            <b/>
            <sz val="9"/>
            <color indexed="81"/>
            <rFont val="Tahoma"/>
            <family val="2"/>
          </rPr>
          <t>Amanda Macgarvey:</t>
        </r>
        <r>
          <rPr>
            <sz val="9"/>
            <color indexed="81"/>
            <rFont val="Tahoma"/>
            <family val="2"/>
          </rPr>
          <t xml:space="preserve">
Monthly to be moved as children were sleeping in daycare</t>
        </r>
      </text>
    </comment>
    <comment ref="U489" authorId="210" shapeId="0" xr:uid="{375F552B-2388-42B7-97CC-6172390468DC}">
      <text>
        <t>[Threaded comment]
Your version of Excel allows you to read this threaded comment; however, any edits to it will get removed if the file is opened in a newer version of Excel. Learn more: https://go.microsoft.com/fwlink/?linkid=870924
Comment:
    Booked oct 25-27</t>
      </text>
    </comment>
    <comment ref="P491" authorId="4" shapeId="0" xr:uid="{989B201E-2DA8-4BE8-AD84-C8C42D895EE7}">
      <text>
        <r>
          <rPr>
            <b/>
            <sz val="9"/>
            <color indexed="81"/>
            <rFont val="Tahoma"/>
            <family val="2"/>
          </rPr>
          <t>Amanda Macgarvey:</t>
        </r>
        <r>
          <rPr>
            <sz val="9"/>
            <color indexed="81"/>
            <rFont val="Tahoma"/>
            <family val="2"/>
          </rPr>
          <t xml:space="preserve">
No answer from monitoring</t>
        </r>
      </text>
    </comment>
    <comment ref="R491" authorId="53" shapeId="0" xr:uid="{B24BA03E-9BF3-4E6F-B905-278D8414A850}">
      <text>
        <r>
          <rPr>
            <b/>
            <sz val="9"/>
            <color indexed="81"/>
            <rFont val="Tahoma"/>
            <family val="2"/>
          </rPr>
          <t>vheinrich:</t>
        </r>
        <r>
          <rPr>
            <sz val="9"/>
            <color indexed="81"/>
            <rFont val="Tahoma"/>
            <family val="2"/>
          </rPr>
          <t xml:space="preserve">
monitoring password changed - could not be put on test</t>
        </r>
      </text>
    </comment>
    <comment ref="V491" authorId="211" shapeId="0" xr:uid="{4947E68E-6865-4AF7-8A08-D4A3A4A73E74}">
      <text>
        <t>[Threaded comment]
Your version of Excel allows you to read this threaded comment; however, any edits to it will get removed if the file is opened in a newer version of Excel. Learn more: https://go.microsoft.com/fwlink/?linkid=870924
Comment:
    (interconnected with 2471 Sidney Ave). Not tested due to complicated testing process. Techs spoke with KW and chose to skip this month. Do not charge for this service. Testing process to be determined asap</t>
      </text>
    </comment>
    <comment ref="T494" authorId="1" shapeId="0" xr:uid="{A5A1D577-9C95-4F91-9BE8-2FC6D93D4624}">
      <text>
        <r>
          <rPr>
            <b/>
            <sz val="9"/>
            <color indexed="81"/>
            <rFont val="Tahoma"/>
            <family val="2"/>
          </rPr>
          <t>Denver Fatt:</t>
        </r>
        <r>
          <rPr>
            <sz val="9"/>
            <color indexed="81"/>
            <rFont val="Tahoma"/>
            <family val="2"/>
          </rPr>
          <t xml:space="preserve">
Charge for this service. We showed up but it is a restaurant. They requested testing before 11am</t>
        </r>
      </text>
    </comment>
    <comment ref="V495" authorId="212" shapeId="0" xr:uid="{877F8C32-CFD3-4E46-A635-E2C788450151}">
      <text>
        <t>[Threaded comment]
Your version of Excel allows you to read this threaded comment; however, any edits to it will get removed if the file is opened in a newer version of Excel. Learn more: https://go.microsoft.com/fwlink/?linkid=870924
Comment:
    Annual due this month. Not scheduled as of Nov 7th. Tested during Nov MBT</t>
      </text>
    </comment>
    <comment ref="V499" authorId="213" shapeId="0" xr:uid="{1ABA3F75-D43A-4E26-A7C1-C618693D027A}">
      <text>
        <t>[Threaded comment]
Your version of Excel allows you to read this threaded comment; however, any edits to it will get removed if the file is opened in a newer version of Excel. Learn more: https://go.microsoft.com/fwlink/?linkid=870924
Comment:
    Annual was Nov. 28</t>
      </text>
    </comment>
    <comment ref="W504" authorId="214" shapeId="0" xr:uid="{550A2223-DF24-4B8F-A32D-13EE8FEF5BFE}">
      <text>
        <t>[Threaded comment]
Your version of Excel allows you to read this threaded comment; however, any edits to it will get removed if the file is opened in a newer version of Excel. Learn more: https://go.microsoft.com/fwlink/?linkid=870924
Comment:
    Annual on Dec. 8th</t>
      </text>
    </comment>
    <comment ref="J508" authorId="0" shapeId="0" xr:uid="{7953214C-E421-4E3D-9874-7786E8214405}">
      <text>
        <r>
          <rPr>
            <b/>
            <sz val="9"/>
            <color indexed="81"/>
            <rFont val="Tahoma"/>
            <family val="2"/>
          </rPr>
          <t>Samantha D'Amour:</t>
        </r>
        <r>
          <rPr>
            <sz val="9"/>
            <color indexed="81"/>
            <rFont val="Tahoma"/>
            <family val="2"/>
          </rPr>
          <t xml:space="preserve">
was 4th Thursday</t>
        </r>
      </text>
    </comment>
    <comment ref="W512" authorId="215" shapeId="0" xr:uid="{85C8A05B-1C22-4BA0-B41B-4015235956CE}">
      <text>
        <t>[Threaded comment]
Your version of Excel allows you to read this threaded comment; however, any edits to it will get removed if the file is opened in a newer version of Excel. Learn more: https://go.microsoft.com/fwlink/?linkid=870924
Comment:
    Annual not scheduled as of Dec. 8. MBT was done in Dec.</t>
      </text>
    </comment>
    <comment ref="W513" authorId="216" shapeId="0" xr:uid="{8ECA1D6B-36D9-4D8A-8329-B1EF06CDF0A8}">
      <text>
        <t>[Threaded comment]
Your version of Excel allows you to read this threaded comment; however, any edits to it will get removed if the file is opened in a newer version of Excel. Learn more: https://go.microsoft.com/fwlink/?linkid=870924
Comment:
    Annual not scheduled as of Dec. 8. MBT was done in Dec.</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Samantha D'Amour</author>
    <author>Vogt, Carina</author>
    <author>vheinrich</author>
    <author>tc={70FB13C4-7EB1-4BB0-BE85-2C1E3A6DF481}</author>
    <author>Daniella Newberry</author>
    <author>tc={8EB70941-5303-455D-AF83-CCD732A6A94B}</author>
  </authors>
  <commentList>
    <comment ref="Q4" authorId="0" shapeId="0" xr:uid="{0133EC34-7F62-4C07-A8CE-DF1113ED9729}">
      <text>
        <r>
          <rPr>
            <b/>
            <sz val="9"/>
            <color indexed="81"/>
            <rFont val="Tahoma"/>
            <family val="2"/>
          </rPr>
          <t>Samantha D'Amour:</t>
        </r>
        <r>
          <rPr>
            <sz val="9"/>
            <color indexed="81"/>
            <rFont val="Tahoma"/>
            <family val="2"/>
          </rPr>
          <t xml:space="preserve">
Annual was performed May 26th, MBT not done for June as it is too close to annual date</t>
        </r>
      </text>
    </comment>
    <comment ref="W5" authorId="0" shapeId="0" xr:uid="{62C363F2-B5D5-41A7-8079-AA8F25B5596A}">
      <text>
        <r>
          <rPr>
            <b/>
            <sz val="9"/>
            <color indexed="81"/>
            <rFont val="Tahoma"/>
            <family val="2"/>
          </rPr>
          <t>Samantha D'Amour:</t>
        </r>
        <r>
          <rPr>
            <sz val="9"/>
            <color indexed="81"/>
            <rFont val="Tahoma"/>
            <family val="2"/>
          </rPr>
          <t xml:space="preserve">
Monthly cancelled due to staff sick. Do not charge.</t>
        </r>
      </text>
    </comment>
    <comment ref="W6" authorId="0" shapeId="0" xr:uid="{1A12F072-73FC-46B8-884F-7B6AA96A2EA6}">
      <text>
        <r>
          <rPr>
            <b/>
            <sz val="9"/>
            <color indexed="81"/>
            <rFont val="Tahoma"/>
            <family val="2"/>
          </rPr>
          <t>Samantha D'Amour:</t>
        </r>
        <r>
          <rPr>
            <sz val="9"/>
            <color indexed="81"/>
            <rFont val="Tahoma"/>
            <family val="2"/>
          </rPr>
          <t xml:space="preserve">
Monthly cancelled due to staff sick. Do not charge.</t>
        </r>
      </text>
    </comment>
    <comment ref="B10" authorId="1" shapeId="0" xr:uid="{94FEDC7D-117D-4B95-8E6C-FD6A8F0A41E9}">
      <text>
        <r>
          <rPr>
            <b/>
            <sz val="9"/>
            <color indexed="81"/>
            <rFont val="Tahoma"/>
            <family val="2"/>
          </rPr>
          <t>Vogt, Carina:</t>
        </r>
        <r>
          <rPr>
            <sz val="9"/>
            <color indexed="81"/>
            <rFont val="Tahoma"/>
            <family val="2"/>
          </rPr>
          <t xml:space="preserve">
Not Richmond!!</t>
        </r>
      </text>
    </comment>
    <comment ref="R10" authorId="0" shapeId="0" xr:uid="{58F18A4B-BBB7-4977-8F64-11A1985648F9}">
      <text>
        <r>
          <rPr>
            <b/>
            <sz val="9"/>
            <color indexed="81"/>
            <rFont val="Tahoma"/>
            <family val="2"/>
          </rPr>
          <t>Samantha D'Amour:</t>
        </r>
        <r>
          <rPr>
            <sz val="9"/>
            <color indexed="81"/>
            <rFont val="Tahoma"/>
            <family val="2"/>
          </rPr>
          <t xml:space="preserve">
Annual performed June 23. Skipped July MBT as too close to annual date.</t>
        </r>
      </text>
    </comment>
    <comment ref="P14" authorId="0" shapeId="0" xr:uid="{83FB65A4-FC4F-4A2B-A52A-E3AF87E0F893}">
      <text>
        <r>
          <rPr>
            <b/>
            <sz val="9"/>
            <color indexed="81"/>
            <rFont val="Tahoma"/>
            <family val="2"/>
          </rPr>
          <t>Samantha D'Amour:</t>
        </r>
        <r>
          <rPr>
            <sz val="9"/>
            <color indexed="81"/>
            <rFont val="Tahoma"/>
            <family val="2"/>
          </rPr>
          <t xml:space="preserve">
Do not charge for MBT for this month.</t>
        </r>
      </text>
    </comment>
    <comment ref="W16" authorId="0" shapeId="0" xr:uid="{28C2BF7E-1C6D-47B8-92BB-6A653CD0328E}">
      <text>
        <r>
          <rPr>
            <b/>
            <sz val="9"/>
            <color indexed="81"/>
            <rFont val="Tahoma"/>
            <family val="2"/>
          </rPr>
          <t>Samantha D'Amour:</t>
        </r>
        <r>
          <rPr>
            <sz val="9"/>
            <color indexed="81"/>
            <rFont val="Tahoma"/>
            <family val="2"/>
          </rPr>
          <t xml:space="preserve">
Monthly cancelled due to staff sick. Do not charge.</t>
        </r>
      </text>
    </comment>
    <comment ref="W17" authorId="0" shapeId="0" xr:uid="{CB2DFDA6-0E9D-448C-A104-79320B09DBD8}">
      <text>
        <r>
          <rPr>
            <b/>
            <sz val="9"/>
            <color indexed="81"/>
            <rFont val="Tahoma"/>
            <family val="2"/>
          </rPr>
          <t>Samantha D'Amour:</t>
        </r>
        <r>
          <rPr>
            <sz val="9"/>
            <color indexed="81"/>
            <rFont val="Tahoma"/>
            <family val="2"/>
          </rPr>
          <t xml:space="preserve">
Monthly cancelled due to staff sick. Do not charge.</t>
        </r>
      </text>
    </comment>
    <comment ref="J19" authorId="0" shapeId="0" xr:uid="{1692DB71-3D19-4D49-9BE2-020B79280179}">
      <text>
        <r>
          <rPr>
            <b/>
            <sz val="9"/>
            <color indexed="81"/>
            <rFont val="Tahoma"/>
            <family val="2"/>
          </rPr>
          <t>Samantha D'Amour:</t>
        </r>
        <r>
          <rPr>
            <sz val="9"/>
            <color indexed="81"/>
            <rFont val="Tahoma"/>
            <family val="2"/>
          </rPr>
          <t xml:space="preserve">
Haven't started yet. Annual inspection is due now, keys have not been received yet. Will start once this has been done.</t>
        </r>
      </text>
    </comment>
    <comment ref="Q21" authorId="0" shapeId="0" xr:uid="{EEA88FA6-01F1-4E5F-9981-1B48C623EE00}">
      <text>
        <r>
          <rPr>
            <b/>
            <sz val="9"/>
            <color indexed="81"/>
            <rFont val="Tahoma"/>
            <family val="2"/>
          </rPr>
          <t>Samantha D'Amour:</t>
        </r>
        <r>
          <rPr>
            <sz val="9"/>
            <color indexed="81"/>
            <rFont val="Tahoma"/>
            <family val="2"/>
          </rPr>
          <t xml:space="preserve">
Waiting on keys from KC (property manager). Do not charge for this month.</t>
        </r>
      </text>
    </comment>
    <comment ref="R21" authorId="0" shapeId="0" xr:uid="{D35A4BA6-58E0-4201-8D87-01BD38F3BCFF}">
      <text>
        <r>
          <rPr>
            <b/>
            <sz val="9"/>
            <color indexed="81"/>
            <rFont val="Tahoma"/>
            <family val="2"/>
          </rPr>
          <t>Samantha D'Amour:</t>
        </r>
        <r>
          <rPr>
            <sz val="9"/>
            <color indexed="81"/>
            <rFont val="Tahoma"/>
            <family val="2"/>
          </rPr>
          <t xml:space="preserve">
Waiting on keys from KC (property manager). Do not charge for this month.</t>
        </r>
      </text>
    </comment>
    <comment ref="P23" authorId="0" shapeId="0" xr:uid="{5EFC49F1-18F4-4277-88B7-992482EE0978}">
      <text>
        <r>
          <rPr>
            <b/>
            <sz val="9"/>
            <color indexed="81"/>
            <rFont val="Tahoma"/>
            <family val="2"/>
          </rPr>
          <t>Samantha D'Amour:</t>
        </r>
        <r>
          <rPr>
            <sz val="9"/>
            <color indexed="81"/>
            <rFont val="Tahoma"/>
            <family val="2"/>
          </rPr>
          <t xml:space="preserve">
</t>
        </r>
        <r>
          <rPr>
            <b/>
            <sz val="9"/>
            <color indexed="81"/>
            <rFont val="Tahoma"/>
            <family val="2"/>
          </rPr>
          <t xml:space="preserve">*Charge for this service. </t>
        </r>
        <r>
          <rPr>
            <sz val="9"/>
            <color indexed="81"/>
            <rFont val="Tahoma"/>
            <family val="2"/>
          </rPr>
          <t>Arrived on site with no access as site contacts were not present to provide access.</t>
        </r>
      </text>
    </comment>
    <comment ref="T24" authorId="0" shapeId="0" xr:uid="{05C11711-5925-4346-B8AC-B1A5D898FA47}">
      <text>
        <r>
          <rPr>
            <b/>
            <sz val="9"/>
            <color indexed="81"/>
            <rFont val="Tahoma"/>
            <family val="2"/>
          </rPr>
          <t>Samantha D'Amour:</t>
        </r>
        <r>
          <rPr>
            <sz val="9"/>
            <color indexed="81"/>
            <rFont val="Tahoma"/>
            <family val="2"/>
          </rPr>
          <t xml:space="preserve">
Charge for this service. Kitchen staff did not answer phone or open door when we arrived.</t>
        </r>
      </text>
    </comment>
    <comment ref="U24" authorId="0" shapeId="0" xr:uid="{80924C4B-8298-4339-B057-29341B55DC8F}">
      <text>
        <r>
          <rPr>
            <b/>
            <sz val="9"/>
            <color indexed="81"/>
            <rFont val="Tahoma"/>
            <family val="2"/>
          </rPr>
          <t>Samantha D'Amour:</t>
        </r>
        <r>
          <rPr>
            <sz val="9"/>
            <color indexed="81"/>
            <rFont val="Tahoma"/>
            <family val="2"/>
          </rPr>
          <t xml:space="preserve">
Charge for this service. Kitchen staff did not answer phone or open door when we arrived.</t>
        </r>
      </text>
    </comment>
    <comment ref="W25" authorId="0" shapeId="0" xr:uid="{6F0FE765-2D8B-4DDD-BB7C-1A0A420D1E41}">
      <text>
        <r>
          <rPr>
            <b/>
            <sz val="9"/>
            <color indexed="81"/>
            <rFont val="Tahoma"/>
            <family val="2"/>
          </rPr>
          <t>Samantha D'Amour:</t>
        </r>
        <r>
          <rPr>
            <sz val="9"/>
            <color indexed="81"/>
            <rFont val="Tahoma"/>
            <family val="2"/>
          </rPr>
          <t xml:space="preserve">
Monthly cancelled due to staff sick. Do not charge.</t>
        </r>
      </text>
    </comment>
    <comment ref="U27" authorId="0" shapeId="0" xr:uid="{E38D93AD-7890-490C-A14B-6FC7F903247F}">
      <text>
        <r>
          <rPr>
            <b/>
            <sz val="9"/>
            <color indexed="81"/>
            <rFont val="Tahoma"/>
            <family val="2"/>
          </rPr>
          <t>Samantha D'Amour:</t>
        </r>
        <r>
          <rPr>
            <sz val="9"/>
            <color indexed="81"/>
            <rFont val="Tahoma"/>
            <family val="2"/>
          </rPr>
          <t xml:space="preserve">
Charge for this service.
Customer was unavailabel when we arrived and called the site contact.</t>
        </r>
      </text>
    </comment>
    <comment ref="F30" authorId="0" shapeId="0" xr:uid="{5302657F-0166-4607-AE0D-6CCD9D262E44}">
      <text>
        <r>
          <rPr>
            <b/>
            <sz val="9"/>
            <color indexed="81"/>
            <rFont val="Tahoma"/>
            <family val="2"/>
          </rPr>
          <t>Samantha D'Amour:</t>
        </r>
        <r>
          <rPr>
            <sz val="9"/>
            <color indexed="81"/>
            <rFont val="Tahoma"/>
            <family val="2"/>
          </rPr>
          <t xml:space="preserve">
Meet Mark Mutz for Access
</t>
        </r>
      </text>
    </comment>
    <comment ref="Q31" authorId="0" shapeId="0" xr:uid="{A5BB473B-B50F-4495-B4EF-B3C41C938C04}">
      <text>
        <r>
          <rPr>
            <b/>
            <sz val="9"/>
            <color indexed="81"/>
            <rFont val="Tahoma"/>
            <family val="2"/>
          </rPr>
          <t>Samantha D'Amour:</t>
        </r>
        <r>
          <rPr>
            <sz val="9"/>
            <color indexed="81"/>
            <rFont val="Tahoma"/>
            <family val="2"/>
          </rPr>
          <t xml:space="preserve">
Do not charge for MBT</t>
        </r>
      </text>
    </comment>
    <comment ref="W31" authorId="0" shapeId="0" xr:uid="{EDE0645E-1F77-4914-ADA1-1133E0C92712}">
      <text>
        <r>
          <rPr>
            <b/>
            <sz val="9"/>
            <color indexed="81"/>
            <rFont val="Tahoma"/>
            <family val="2"/>
          </rPr>
          <t>Samantha D'Amour:</t>
        </r>
        <r>
          <rPr>
            <sz val="9"/>
            <color indexed="81"/>
            <rFont val="Tahoma"/>
            <family val="2"/>
          </rPr>
          <t xml:space="preserve">
Monthly cancelled due to staff sick. Do not charge.</t>
        </r>
      </text>
    </comment>
    <comment ref="H32" authorId="0" shapeId="0" xr:uid="{DBDB6B27-82C8-4AC7-BAEA-5D1F33436FED}">
      <text>
        <r>
          <rPr>
            <b/>
            <sz val="9"/>
            <color indexed="81"/>
            <rFont val="Tahoma"/>
            <family val="2"/>
          </rPr>
          <t>Samantha D'Amour:</t>
        </r>
        <r>
          <rPr>
            <sz val="9"/>
            <color indexed="81"/>
            <rFont val="Tahoma"/>
            <family val="2"/>
          </rPr>
          <t xml:space="preserve">
was 2nd Wednesday, now 2nd Tuesday</t>
        </r>
      </text>
    </comment>
    <comment ref="Q34" authorId="0" shapeId="0" xr:uid="{5D7E7FFF-E619-431E-B147-5FF8EC66F568}">
      <text>
        <r>
          <rPr>
            <b/>
            <sz val="9"/>
            <color indexed="81"/>
            <rFont val="Tahoma"/>
            <family val="2"/>
          </rPr>
          <t>Samantha D'Amour:</t>
        </r>
        <r>
          <rPr>
            <sz val="9"/>
            <color indexed="81"/>
            <rFont val="Tahoma"/>
            <family val="2"/>
          </rPr>
          <t xml:space="preserve">
Annual was performed May 31st &amp; June 1, MBT not done for June as it is too close to annual date</t>
        </r>
      </text>
    </comment>
    <comment ref="W36" authorId="0" shapeId="0" xr:uid="{3BD98454-0BBC-4F38-A0C2-1FD0E54FD30D}">
      <text>
        <r>
          <rPr>
            <b/>
            <sz val="9"/>
            <color indexed="81"/>
            <rFont val="Tahoma"/>
            <family val="2"/>
          </rPr>
          <t>Samantha D'Amour:</t>
        </r>
        <r>
          <rPr>
            <sz val="9"/>
            <color indexed="81"/>
            <rFont val="Tahoma"/>
            <family val="2"/>
          </rPr>
          <t xml:space="preserve">
Monthly cancelled due to staff sick. Do not charge.</t>
        </r>
      </text>
    </comment>
    <comment ref="H39" authorId="0" shapeId="0" xr:uid="{76CFE719-73C5-4D1B-92F3-D6D66ED9377E}">
      <text>
        <r>
          <rPr>
            <b/>
            <sz val="9"/>
            <color indexed="81"/>
            <rFont val="Tahoma"/>
            <family val="2"/>
          </rPr>
          <t>Samantha D'Amour:</t>
        </r>
        <r>
          <rPr>
            <sz val="9"/>
            <color indexed="81"/>
            <rFont val="Tahoma"/>
            <family val="2"/>
          </rPr>
          <t xml:space="preserve">
was 1Thur</t>
        </r>
      </text>
    </comment>
    <comment ref="U39" authorId="2" shapeId="0" xr:uid="{E8DBE6A5-33E9-48EC-875A-AB3A2D98B494}">
      <text>
        <r>
          <rPr>
            <b/>
            <sz val="9"/>
            <color indexed="81"/>
            <rFont val="Tahoma"/>
            <family val="2"/>
          </rPr>
          <t>vheinrich:</t>
        </r>
        <r>
          <rPr>
            <sz val="9"/>
            <color indexed="81"/>
            <rFont val="Tahoma"/>
            <family val="2"/>
          </rPr>
          <t xml:space="preserve">
charge for this service - building re-keyed - we were not able to test</t>
        </r>
      </text>
    </comment>
    <comment ref="V39" authorId="2" shapeId="0" xr:uid="{D54D2590-BCA4-4109-9A98-4370E7238B8B}">
      <text>
        <r>
          <rPr>
            <b/>
            <sz val="9"/>
            <color indexed="81"/>
            <rFont val="Tahoma"/>
            <family val="2"/>
          </rPr>
          <t>vheinrich:</t>
        </r>
        <r>
          <rPr>
            <sz val="9"/>
            <color indexed="81"/>
            <rFont val="Tahoma"/>
            <family val="2"/>
          </rPr>
          <t xml:space="preserve">
charge for this service - building re-keyed - we were not able to test</t>
        </r>
      </text>
    </comment>
    <comment ref="R40" authorId="0" shapeId="0" xr:uid="{F15A537C-9960-436B-BD2F-74CF00B7D4DD}">
      <text>
        <r>
          <rPr>
            <b/>
            <sz val="9"/>
            <color indexed="81"/>
            <rFont val="Tahoma"/>
            <family val="2"/>
          </rPr>
          <t>Samantha D'Amour:</t>
        </r>
        <r>
          <rPr>
            <sz val="9"/>
            <color indexed="81"/>
            <rFont val="Tahoma"/>
            <family val="2"/>
          </rPr>
          <t xml:space="preserve">
Charge for this MBT.
Attempted to perform test but did not have a key to the padlock to gain access into the electrical room.</t>
        </r>
      </text>
    </comment>
    <comment ref="H41" authorId="0" shapeId="0" xr:uid="{3E6FF032-4893-4380-A398-F4838C0E79B8}">
      <text>
        <r>
          <rPr>
            <b/>
            <sz val="9"/>
            <color indexed="81"/>
            <rFont val="Tahoma"/>
            <family val="2"/>
          </rPr>
          <t>Samantha D'Amour:</t>
        </r>
        <r>
          <rPr>
            <sz val="9"/>
            <color indexed="81"/>
            <rFont val="Tahoma"/>
            <family val="2"/>
          </rPr>
          <t xml:space="preserve">
was 4Wed</t>
        </r>
      </text>
    </comment>
    <comment ref="E42" authorId="0" shapeId="0" xr:uid="{7D8CDF69-A1D4-4157-8D26-9377413E2ECE}">
      <text>
        <r>
          <rPr>
            <b/>
            <sz val="9"/>
            <color indexed="81"/>
            <rFont val="Tahoma"/>
            <family val="2"/>
          </rPr>
          <t>Samantha D'Amour:</t>
        </r>
        <r>
          <rPr>
            <sz val="9"/>
            <color indexed="81"/>
            <rFont val="Tahoma"/>
            <family val="2"/>
          </rPr>
          <t xml:space="preserve">
Cancelled May 12/22</t>
        </r>
      </text>
    </comment>
    <comment ref="M42" authorId="0" shapeId="0" xr:uid="{BCFB502B-DEDA-426D-A022-5E8E69E2CED4}">
      <text>
        <r>
          <rPr>
            <b/>
            <sz val="9"/>
            <color indexed="81"/>
            <rFont val="Tahoma"/>
            <family val="2"/>
          </rPr>
          <t xml:space="preserve">Samantha D'Amour:
</t>
        </r>
        <r>
          <rPr>
            <sz val="9"/>
            <color indexed="81"/>
            <rFont val="Tahoma"/>
            <family val="2"/>
          </rPr>
          <t>New FAP installed and working, waiting on Verification until we can test.</t>
        </r>
      </text>
    </comment>
    <comment ref="N42" authorId="0" shapeId="0" xr:uid="{98848966-A636-46AE-887D-68850C6D3D3D}">
      <text>
        <r>
          <rPr>
            <b/>
            <sz val="9"/>
            <color indexed="81"/>
            <rFont val="Tahoma"/>
            <family val="2"/>
          </rPr>
          <t xml:space="preserve">Samantha D'Amour:
</t>
        </r>
        <r>
          <rPr>
            <sz val="9"/>
            <color indexed="81"/>
            <rFont val="Tahoma"/>
            <family val="2"/>
          </rPr>
          <t>New FAP installed and working, waiting on Verification until we can test.</t>
        </r>
      </text>
    </comment>
    <comment ref="O42" authorId="0" shapeId="0" xr:uid="{49308CF1-B6F8-49A0-8242-934CAB268CE4}">
      <text>
        <r>
          <rPr>
            <b/>
            <sz val="9"/>
            <color indexed="81"/>
            <rFont val="Tahoma"/>
            <family val="2"/>
          </rPr>
          <t xml:space="preserve">Samantha D'Amour:
</t>
        </r>
        <r>
          <rPr>
            <sz val="9"/>
            <color indexed="81"/>
            <rFont val="Tahoma"/>
            <family val="2"/>
          </rPr>
          <t>New FAP installed and working, waiting on Verification until we can test.</t>
        </r>
      </text>
    </comment>
    <comment ref="P42" authorId="0" shapeId="0" xr:uid="{DDAE81A6-7D9F-4A31-B6E4-E394A5D7854A}">
      <text>
        <r>
          <rPr>
            <b/>
            <sz val="9"/>
            <color indexed="81"/>
            <rFont val="Tahoma"/>
            <family val="2"/>
          </rPr>
          <t>Samantha D'Amour:</t>
        </r>
        <r>
          <rPr>
            <sz val="9"/>
            <color indexed="81"/>
            <rFont val="Tahoma"/>
            <family val="2"/>
          </rPr>
          <t xml:space="preserve">
Saty cancelled building.  Now serviced by Western Canada</t>
        </r>
      </text>
    </comment>
    <comment ref="R43" authorId="3" shapeId="0" xr:uid="{70FB13C4-7EB1-4BB0-BE85-2C1E3A6DF481}">
      <text>
        <t xml:space="preserve">[Threaded comment]
Your version of Excel allows you to read this threaded comment; however, any edits to it will get removed if the file is opened in a newer version of Excel. Learn more: https://go.microsoft.com/fwlink/?linkid=870924
Comment:
    Billed July - September </t>
      </text>
    </comment>
    <comment ref="S43" authorId="0" shapeId="0" xr:uid="{4698CCEF-03DC-4931-A9FE-92BCC8483AE7}">
      <text>
        <r>
          <rPr>
            <b/>
            <sz val="9"/>
            <color indexed="81"/>
            <rFont val="Tahoma"/>
            <family val="2"/>
          </rPr>
          <t>Samantha D'Amour:</t>
        </r>
        <r>
          <rPr>
            <sz val="9"/>
            <color indexed="81"/>
            <rFont val="Tahoma"/>
            <family val="2"/>
          </rPr>
          <t xml:space="preserve">
Unable to test - charge for this service. Locks have been changed. Was not made aware. Requesting new front door key.</t>
        </r>
      </text>
    </comment>
    <comment ref="H46" authorId="0" shapeId="0" xr:uid="{6BF13409-C8E7-4706-BA73-4E43ADBF4947}">
      <text>
        <r>
          <rPr>
            <b/>
            <sz val="9"/>
            <color indexed="81"/>
            <rFont val="Tahoma"/>
            <family val="2"/>
          </rPr>
          <t>Samantha D'Amour:</t>
        </r>
        <r>
          <rPr>
            <sz val="9"/>
            <color indexed="81"/>
            <rFont val="Tahoma"/>
            <family val="2"/>
          </rPr>
          <t xml:space="preserve">
was 1st Thursday</t>
        </r>
      </text>
    </comment>
    <comment ref="S47" authorId="0" shapeId="0" xr:uid="{F2464A3B-DF30-4A93-861D-F3922F20FB5E}">
      <text>
        <r>
          <rPr>
            <b/>
            <sz val="9"/>
            <color indexed="81"/>
            <rFont val="Tahoma"/>
            <family val="2"/>
          </rPr>
          <t>Samantha D'Amour:</t>
        </r>
        <r>
          <rPr>
            <sz val="9"/>
            <color indexed="81"/>
            <rFont val="Tahoma"/>
            <family val="2"/>
          </rPr>
          <t xml:space="preserve">
No Access - charge for this service. New pad lock on 2nd gate door.  We do not have the key for this.</t>
        </r>
      </text>
    </comment>
    <comment ref="W47" authorId="0" shapeId="0" xr:uid="{B6398967-4596-4915-BC04-35C271A32C13}">
      <text>
        <r>
          <rPr>
            <b/>
            <sz val="9"/>
            <color indexed="81"/>
            <rFont val="Tahoma"/>
            <family val="2"/>
          </rPr>
          <t>Samantha D'Amour:</t>
        </r>
        <r>
          <rPr>
            <sz val="9"/>
            <color indexed="81"/>
            <rFont val="Tahoma"/>
            <family val="2"/>
          </rPr>
          <t xml:space="preserve">
Monthly cancelled due to staff sick. Do not charge.</t>
        </r>
      </text>
    </comment>
    <comment ref="W48" authorId="0" shapeId="0" xr:uid="{2E69A1E2-CBD9-461C-BEC1-C9D6EAF7CCD2}">
      <text>
        <r>
          <rPr>
            <b/>
            <sz val="9"/>
            <color indexed="81"/>
            <rFont val="Tahoma"/>
            <family val="2"/>
          </rPr>
          <t>Samantha D'Amour:</t>
        </r>
        <r>
          <rPr>
            <sz val="9"/>
            <color indexed="81"/>
            <rFont val="Tahoma"/>
            <family val="2"/>
          </rPr>
          <t xml:space="preserve">
Monthly cancelled due to staff sick. Do not charge.</t>
        </r>
      </text>
    </comment>
    <comment ref="R51" authorId="4" shapeId="0" xr:uid="{716301E4-2789-41AD-AC26-AFCF621A52BF}">
      <text>
        <r>
          <rPr>
            <b/>
            <sz val="9"/>
            <color indexed="81"/>
            <rFont val="Tahoma"/>
            <family val="2"/>
          </rPr>
          <t>Daniella Newberry:</t>
        </r>
        <r>
          <rPr>
            <sz val="9"/>
            <color indexed="81"/>
            <rFont val="Tahoma"/>
            <family val="2"/>
          </rPr>
          <t xml:space="preserve">
Invoiced - PM changed</t>
        </r>
      </text>
    </comment>
    <comment ref="F56" authorId="0" shapeId="0" xr:uid="{84929F19-4BEF-42B3-A387-F2056AC9EFC7}">
      <text>
        <r>
          <rPr>
            <b/>
            <sz val="9"/>
            <color indexed="81"/>
            <rFont val="Tahoma"/>
            <family val="2"/>
          </rPr>
          <t>Samantha D'Amour:</t>
        </r>
        <r>
          <rPr>
            <sz val="9"/>
            <color indexed="81"/>
            <rFont val="Tahoma"/>
            <family val="2"/>
          </rPr>
          <t xml:space="preserve">
Received keys July 26/22</t>
        </r>
      </text>
    </comment>
    <comment ref="W56" authorId="0" shapeId="0" xr:uid="{CD52BC3D-0967-40B5-9566-2D641DA42EB9}">
      <text>
        <r>
          <rPr>
            <b/>
            <sz val="9"/>
            <color indexed="81"/>
            <rFont val="Tahoma"/>
            <family val="2"/>
          </rPr>
          <t>Samantha D'Amour:</t>
        </r>
        <r>
          <rPr>
            <sz val="9"/>
            <color indexed="81"/>
            <rFont val="Tahoma"/>
            <family val="2"/>
          </rPr>
          <t xml:space="preserve">
Monthly cancelled due to staff sick. Do not charge.</t>
        </r>
      </text>
    </comment>
    <comment ref="H57" authorId="0" shapeId="0" xr:uid="{9EBC4BDF-549F-4BEC-86DB-BE643C0FD0AA}">
      <text>
        <r>
          <rPr>
            <b/>
            <sz val="9"/>
            <color indexed="81"/>
            <rFont val="Tahoma"/>
            <family val="2"/>
          </rPr>
          <t>Samantha D'Amour:</t>
        </r>
        <r>
          <rPr>
            <sz val="9"/>
            <color indexed="81"/>
            <rFont val="Tahoma"/>
            <family val="2"/>
          </rPr>
          <t xml:space="preserve">
was 1st Thursday</t>
        </r>
      </text>
    </comment>
    <comment ref="F58" authorId="0" shapeId="0" xr:uid="{35BF96BB-D895-4A82-B980-EC0D13962276}">
      <text>
        <r>
          <rPr>
            <b/>
            <sz val="9"/>
            <color indexed="81"/>
            <rFont val="Tahoma"/>
            <family val="2"/>
          </rPr>
          <t>Samantha D'Amour:</t>
        </r>
        <r>
          <rPr>
            <sz val="9"/>
            <color indexed="81"/>
            <rFont val="Tahoma"/>
            <family val="2"/>
          </rPr>
          <t xml:space="preserve">
Meet Mark Mutz for Access
</t>
        </r>
      </text>
    </comment>
    <comment ref="H61" authorId="0" shapeId="0" xr:uid="{58E48751-0FFF-4251-898D-1EB9F4CA5EF2}">
      <text>
        <r>
          <rPr>
            <b/>
            <sz val="9"/>
            <color indexed="81"/>
            <rFont val="Tahoma"/>
            <family val="2"/>
          </rPr>
          <t>Samantha D'Amour:</t>
        </r>
        <r>
          <rPr>
            <sz val="9"/>
            <color indexed="81"/>
            <rFont val="Tahoma"/>
            <family val="2"/>
          </rPr>
          <t xml:space="preserve">
Was TH1.  Moved in January 2021</t>
        </r>
      </text>
    </comment>
    <comment ref="J64" authorId="0" shapeId="0" xr:uid="{9A03BC12-16EA-4351-81A6-1EBC035CF47B}">
      <text>
        <r>
          <rPr>
            <b/>
            <sz val="9"/>
            <color indexed="81"/>
            <rFont val="Tahoma"/>
            <family val="2"/>
          </rPr>
          <t>Samantha D'Amour:</t>
        </r>
        <r>
          <rPr>
            <sz val="9"/>
            <color indexed="81"/>
            <rFont val="Tahoma"/>
            <family val="2"/>
          </rPr>
          <t xml:space="preserve">
On hold until fire alarm panel has been fixed/replaced - SD'+TL</t>
        </r>
      </text>
    </comment>
    <comment ref="K64" authorId="0" shapeId="0" xr:uid="{F8DAABC8-60D0-4F7E-87CB-C9E2578F975A}">
      <text>
        <r>
          <rPr>
            <b/>
            <sz val="9"/>
            <color indexed="81"/>
            <rFont val="Tahoma"/>
            <family val="2"/>
          </rPr>
          <t>Samantha D'Amour:</t>
        </r>
        <r>
          <rPr>
            <sz val="9"/>
            <color indexed="81"/>
            <rFont val="Tahoma"/>
            <family val="2"/>
          </rPr>
          <t xml:space="preserve">
On hold until fire alarm panel has been fixed/replaced - SD'+TL</t>
        </r>
      </text>
    </comment>
    <comment ref="L64" authorId="0" shapeId="0" xr:uid="{0C33F628-E234-4EC7-989F-4A03341984BE}">
      <text>
        <r>
          <rPr>
            <b/>
            <sz val="9"/>
            <color indexed="81"/>
            <rFont val="Tahoma"/>
            <family val="2"/>
          </rPr>
          <t>Samantha D'Amour:</t>
        </r>
        <r>
          <rPr>
            <sz val="9"/>
            <color indexed="81"/>
            <rFont val="Tahoma"/>
            <family val="2"/>
          </rPr>
          <t xml:space="preserve">
On hold until fire alarm panel has been fixed/replaced - SD'+TL</t>
        </r>
      </text>
    </comment>
    <comment ref="M64" authorId="0" shapeId="0" xr:uid="{68122BC8-6D75-42FE-B8AB-16841B834EA3}">
      <text>
        <r>
          <rPr>
            <b/>
            <sz val="9"/>
            <color indexed="81"/>
            <rFont val="Tahoma"/>
            <family val="2"/>
          </rPr>
          <t>Samantha D'Amour:</t>
        </r>
        <r>
          <rPr>
            <sz val="9"/>
            <color indexed="81"/>
            <rFont val="Tahoma"/>
            <family val="2"/>
          </rPr>
          <t xml:space="preserve">
On hold until fire alarm panel has been fixed/replaced - SD'+TL</t>
        </r>
      </text>
    </comment>
    <comment ref="N64" authorId="0" shapeId="0" xr:uid="{156CFEEC-26E1-471C-A135-C0648DC381D1}">
      <text>
        <r>
          <rPr>
            <b/>
            <sz val="9"/>
            <color indexed="81"/>
            <rFont val="Tahoma"/>
            <family val="2"/>
          </rPr>
          <t>Samantha D'Amour:</t>
        </r>
        <r>
          <rPr>
            <sz val="9"/>
            <color indexed="81"/>
            <rFont val="Tahoma"/>
            <family val="2"/>
          </rPr>
          <t xml:space="preserve">
On hold until fire alarm panel has been fixed/replaced - SD'+TL</t>
        </r>
      </text>
    </comment>
    <comment ref="O64" authorId="0" shapeId="0" xr:uid="{704B6E00-3B42-4536-B814-EBE8DFF4B722}">
      <text>
        <r>
          <rPr>
            <b/>
            <sz val="9"/>
            <color indexed="81"/>
            <rFont val="Tahoma"/>
            <family val="2"/>
          </rPr>
          <t>Samantha D'Amour:</t>
        </r>
        <r>
          <rPr>
            <sz val="9"/>
            <color indexed="81"/>
            <rFont val="Tahoma"/>
            <family val="2"/>
          </rPr>
          <t xml:space="preserve">
On hold until fire alarm panel has been fixed/replaced - SD'+TL</t>
        </r>
      </text>
    </comment>
    <comment ref="P64" authorId="0" shapeId="0" xr:uid="{A0E14EA9-3FCF-440E-A773-E4B3DEEFBAC7}">
      <text>
        <r>
          <rPr>
            <b/>
            <sz val="9"/>
            <color indexed="81"/>
            <rFont val="Tahoma"/>
            <family val="2"/>
          </rPr>
          <t>Samantha D'Amour:</t>
        </r>
        <r>
          <rPr>
            <sz val="9"/>
            <color indexed="81"/>
            <rFont val="Tahoma"/>
            <family val="2"/>
          </rPr>
          <t xml:space="preserve">
On hold until fire alarm panel has been fixed/replaced - SD'+TL</t>
        </r>
      </text>
    </comment>
    <comment ref="Q64" authorId="0" shapeId="0" xr:uid="{5EAB9BC2-2DA8-425F-9F03-A7B23923225D}">
      <text>
        <r>
          <rPr>
            <b/>
            <sz val="9"/>
            <color indexed="81"/>
            <rFont val="Tahoma"/>
            <family val="2"/>
          </rPr>
          <t>Samantha D'Amour:</t>
        </r>
        <r>
          <rPr>
            <sz val="9"/>
            <color indexed="81"/>
            <rFont val="Tahoma"/>
            <family val="2"/>
          </rPr>
          <t xml:space="preserve">
On hold until fire alarm panel has been fixed/replaced - SD'+TL</t>
        </r>
      </text>
    </comment>
    <comment ref="R64" authorId="0" shapeId="0" xr:uid="{4EC8E18C-7D6F-4629-9EA2-F0DC855D3E6D}">
      <text>
        <r>
          <rPr>
            <b/>
            <sz val="9"/>
            <color indexed="81"/>
            <rFont val="Tahoma"/>
            <family val="2"/>
          </rPr>
          <t>Samantha D'Amour:</t>
        </r>
        <r>
          <rPr>
            <sz val="9"/>
            <color indexed="81"/>
            <rFont val="Tahoma"/>
            <family val="2"/>
          </rPr>
          <t xml:space="preserve">
On hold until fire alarm panel has been fixed/replaced - SD'+TL</t>
        </r>
      </text>
    </comment>
    <comment ref="S64" authorId="0" shapeId="0" xr:uid="{D8FEF31A-339B-440D-9B6B-C13F1AEDE72B}">
      <text>
        <r>
          <rPr>
            <b/>
            <sz val="9"/>
            <color indexed="81"/>
            <rFont val="Tahoma"/>
            <family val="2"/>
          </rPr>
          <t>Samantha D'Amour:</t>
        </r>
        <r>
          <rPr>
            <sz val="9"/>
            <color indexed="81"/>
            <rFont val="Tahoma"/>
            <family val="2"/>
          </rPr>
          <t xml:space="preserve">
On hold until fire alarm panel has been fixed/replaced - SD'+TL</t>
        </r>
      </text>
    </comment>
    <comment ref="T64" authorId="0" shapeId="0" xr:uid="{7F7E9586-5A53-4355-87BB-549F1B1E2E22}">
      <text>
        <r>
          <rPr>
            <b/>
            <sz val="9"/>
            <color indexed="81"/>
            <rFont val="Tahoma"/>
            <family val="2"/>
          </rPr>
          <t>Samantha D'Amour:</t>
        </r>
        <r>
          <rPr>
            <sz val="9"/>
            <color indexed="81"/>
            <rFont val="Tahoma"/>
            <family val="2"/>
          </rPr>
          <t xml:space="preserve">
On hold until fire alarm panel has been fixed/replaced - SD'+TL</t>
        </r>
      </text>
    </comment>
    <comment ref="U64" authorId="0" shapeId="0" xr:uid="{6BC4513E-5C94-4CEE-91A1-A9A476CB835B}">
      <text>
        <r>
          <rPr>
            <b/>
            <sz val="9"/>
            <color indexed="81"/>
            <rFont val="Tahoma"/>
            <family val="2"/>
          </rPr>
          <t>Samantha D'Amour:</t>
        </r>
        <r>
          <rPr>
            <sz val="9"/>
            <color indexed="81"/>
            <rFont val="Tahoma"/>
            <family val="2"/>
          </rPr>
          <t xml:space="preserve">
On hold until fire alarm panel has been fixed/replaced - SD'+TL</t>
        </r>
      </text>
    </comment>
    <comment ref="V64" authorId="0" shapeId="0" xr:uid="{8818BFC5-B190-4CA4-A65D-18DF5A5E0067}">
      <text>
        <r>
          <rPr>
            <b/>
            <sz val="9"/>
            <color indexed="81"/>
            <rFont val="Tahoma"/>
            <family val="2"/>
          </rPr>
          <t>Samantha D'Amour:</t>
        </r>
        <r>
          <rPr>
            <sz val="9"/>
            <color indexed="81"/>
            <rFont val="Tahoma"/>
            <family val="2"/>
          </rPr>
          <t xml:space="preserve">
On hold until fire alarm panel has been fixed/replaced - SD'+TL</t>
        </r>
      </text>
    </comment>
    <comment ref="W64" authorId="0" shapeId="0" xr:uid="{E8B48E2C-ACAA-4853-B07D-F39B84DCD74C}">
      <text>
        <r>
          <rPr>
            <b/>
            <sz val="9"/>
            <color indexed="81"/>
            <rFont val="Tahoma"/>
            <family val="2"/>
          </rPr>
          <t>Samantha D'Amour:</t>
        </r>
        <r>
          <rPr>
            <sz val="9"/>
            <color indexed="81"/>
            <rFont val="Tahoma"/>
            <family val="2"/>
          </rPr>
          <t xml:space="preserve">
On hold until fire alarm panel has been fixed/replaced - SD'+TL</t>
        </r>
      </text>
    </comment>
    <comment ref="B68" authorId="1" shapeId="0" xr:uid="{0B90835C-9308-4574-9887-1270F28A02D2}">
      <text>
        <r>
          <rPr>
            <b/>
            <sz val="9"/>
            <color indexed="81"/>
            <rFont val="Tahoma"/>
            <family val="2"/>
          </rPr>
          <t>Vogt, Carina:</t>
        </r>
        <r>
          <rPr>
            <sz val="9"/>
            <color indexed="81"/>
            <rFont val="Tahoma"/>
            <family val="2"/>
          </rPr>
          <t xml:space="preserve">
Was Colliers, they want us to bill it to The Manufacturers Life Insurance.</t>
        </r>
      </text>
    </comment>
    <comment ref="I71" authorId="0" shapeId="0" xr:uid="{D0AFD67E-AC6E-4695-AA62-F1D938257F43}">
      <text>
        <r>
          <rPr>
            <b/>
            <sz val="9"/>
            <color indexed="81"/>
            <rFont val="Tahoma"/>
            <family val="2"/>
          </rPr>
          <t>Samantha D'Amour:</t>
        </r>
        <r>
          <rPr>
            <sz val="9"/>
            <color indexed="81"/>
            <rFont val="Tahoma"/>
            <family val="2"/>
          </rPr>
          <t xml:space="preserve">
was done by CFP in 2022</t>
        </r>
      </text>
    </comment>
    <comment ref="W79" authorId="0" shapeId="0" xr:uid="{9893D219-50EE-4B13-97F5-ECC418B315A8}">
      <text>
        <r>
          <rPr>
            <b/>
            <sz val="9"/>
            <color indexed="81"/>
            <rFont val="Tahoma"/>
            <family val="2"/>
          </rPr>
          <t>Samantha D'Amour:</t>
        </r>
        <r>
          <rPr>
            <sz val="9"/>
            <color indexed="81"/>
            <rFont val="Tahoma"/>
            <family val="2"/>
          </rPr>
          <t xml:space="preserve">
Monthly cancelled due to staff sick. Do not charge.</t>
        </r>
      </text>
    </comment>
    <comment ref="P80" authorId="0" shapeId="0" xr:uid="{6587BB12-4070-43AF-8446-42F30799EB9C}">
      <text>
        <r>
          <rPr>
            <b/>
            <sz val="9"/>
            <color indexed="81"/>
            <rFont val="Tahoma"/>
            <family val="2"/>
          </rPr>
          <t>Samantha D'Amour:</t>
        </r>
        <r>
          <rPr>
            <sz val="9"/>
            <color indexed="81"/>
            <rFont val="Tahoma"/>
            <family val="2"/>
          </rPr>
          <t xml:space="preserve">
</t>
        </r>
        <r>
          <rPr>
            <b/>
            <sz val="9"/>
            <color indexed="81"/>
            <rFont val="Tahoma"/>
            <family val="2"/>
          </rPr>
          <t xml:space="preserve">Charge for this service.  </t>
        </r>
        <r>
          <rPr>
            <sz val="9"/>
            <color indexed="81"/>
            <rFont val="Tahoma"/>
            <family val="2"/>
          </rPr>
          <t>We were unable to test this month when we arrived on site due to parts of the building being rekeyed.  I have emailed Ian Andrews regarding new keys.</t>
        </r>
      </text>
    </comment>
    <comment ref="Q80" authorId="0" shapeId="0" xr:uid="{1F487ECD-35F2-49FF-93E7-36C887EB47B2}">
      <text>
        <r>
          <rPr>
            <b/>
            <sz val="9"/>
            <color indexed="81"/>
            <rFont val="Tahoma"/>
            <family val="2"/>
          </rPr>
          <t>Samantha D'Amour:</t>
        </r>
        <r>
          <rPr>
            <sz val="9"/>
            <color indexed="81"/>
            <rFont val="Tahoma"/>
            <family val="2"/>
          </rPr>
          <t xml:space="preserve">
</t>
        </r>
        <r>
          <rPr>
            <b/>
            <sz val="9"/>
            <color indexed="81"/>
            <rFont val="Tahoma"/>
            <family val="2"/>
          </rPr>
          <t xml:space="preserve">Charge for this service.  </t>
        </r>
        <r>
          <rPr>
            <sz val="9"/>
            <color indexed="81"/>
            <rFont val="Tahoma"/>
            <family val="2"/>
          </rPr>
          <t>We were unable to test this month when we arrived on site due to parts of the building being rekeyed.  I have emailed Ian Andrews regarding new keys. Still do not have keys. Emailed Andrew letting him know I have put this building's MBT on hold.</t>
        </r>
      </text>
    </comment>
    <comment ref="E86" authorId="0" shapeId="0" xr:uid="{6C0F5029-AED9-44DC-A312-F815DF94F77D}">
      <text>
        <r>
          <rPr>
            <b/>
            <sz val="9"/>
            <color indexed="81"/>
            <rFont val="Tahoma"/>
            <family val="2"/>
          </rPr>
          <t>Samantha D'Amour:</t>
        </r>
        <r>
          <rPr>
            <sz val="9"/>
            <color indexed="81"/>
            <rFont val="Tahoma"/>
            <family val="2"/>
          </rPr>
          <t xml:space="preserve">
Cancelled by strata as they were unhappy we were using a capital city sprinkler tech.</t>
        </r>
      </text>
    </comment>
    <comment ref="J86" authorId="0" shapeId="0" xr:uid="{9A92027C-11D3-40CC-991B-C5F66FEE62B5}">
      <text>
        <r>
          <rPr>
            <b/>
            <sz val="9"/>
            <color indexed="81"/>
            <rFont val="Tahoma"/>
            <family val="2"/>
          </rPr>
          <t>Samantha D'Amour:</t>
        </r>
        <r>
          <rPr>
            <sz val="9"/>
            <color indexed="81"/>
            <rFont val="Tahoma"/>
            <family val="2"/>
          </rPr>
          <t xml:space="preserve">
Only Done Every Second Month</t>
        </r>
      </text>
    </comment>
    <comment ref="L86" authorId="0" shapeId="0" xr:uid="{7A87593F-A185-4B71-BDD0-DC12905DD5EB}">
      <text>
        <r>
          <rPr>
            <b/>
            <sz val="9"/>
            <color indexed="81"/>
            <rFont val="Tahoma"/>
            <family val="2"/>
          </rPr>
          <t>Samantha D'Amour:</t>
        </r>
        <r>
          <rPr>
            <sz val="9"/>
            <color indexed="81"/>
            <rFont val="Tahoma"/>
            <family val="2"/>
          </rPr>
          <t xml:space="preserve">
Only Done Every Second Month</t>
        </r>
      </text>
    </comment>
    <comment ref="N86" authorId="0" shapeId="0" xr:uid="{09408FA9-037D-447E-9F59-0389C8C4C6E0}">
      <text>
        <r>
          <rPr>
            <b/>
            <sz val="9"/>
            <color indexed="81"/>
            <rFont val="Tahoma"/>
            <family val="2"/>
          </rPr>
          <t>Samantha D'Amour:</t>
        </r>
        <r>
          <rPr>
            <sz val="9"/>
            <color indexed="81"/>
            <rFont val="Tahoma"/>
            <family val="2"/>
          </rPr>
          <t xml:space="preserve">
Only Done Every Second Month</t>
        </r>
      </text>
    </comment>
    <comment ref="P86" authorId="0" shapeId="0" xr:uid="{696378A2-DD30-4773-83DF-A05B7917D135}">
      <text>
        <r>
          <rPr>
            <b/>
            <sz val="9"/>
            <color indexed="81"/>
            <rFont val="Tahoma"/>
            <family val="2"/>
          </rPr>
          <t>Samantha D'Amour:</t>
        </r>
        <r>
          <rPr>
            <sz val="9"/>
            <color indexed="81"/>
            <rFont val="Tahoma"/>
            <family val="2"/>
          </rPr>
          <t xml:space="preserve">
Only Done Every Second Month</t>
        </r>
      </text>
    </comment>
    <comment ref="R86" authorId="0" shapeId="0" xr:uid="{B4DD380B-B4F1-412B-ACC9-62DAD72B0B9E}">
      <text>
        <r>
          <rPr>
            <b/>
            <sz val="9"/>
            <color indexed="81"/>
            <rFont val="Tahoma"/>
            <family val="2"/>
          </rPr>
          <t>Samantha D'Amour:</t>
        </r>
        <r>
          <rPr>
            <sz val="9"/>
            <color indexed="81"/>
            <rFont val="Tahoma"/>
            <family val="2"/>
          </rPr>
          <t xml:space="preserve">
Only Done Every Second Month</t>
        </r>
      </text>
    </comment>
    <comment ref="K89" authorId="0" shapeId="0" xr:uid="{78E7B0DB-DCE0-4A61-884D-D936D1C494D2}">
      <text>
        <r>
          <rPr>
            <b/>
            <sz val="9"/>
            <color indexed="81"/>
            <rFont val="Tahoma"/>
            <family val="2"/>
          </rPr>
          <t>Samantha D'Amour:</t>
        </r>
        <r>
          <rPr>
            <sz val="9"/>
            <color indexed="81"/>
            <rFont val="Tahoma"/>
            <family val="2"/>
          </rPr>
          <t xml:space="preserve">
Dan Cawsy called day before and cancelled as he will not be on site to provide access. Do not charge.</t>
        </r>
      </text>
    </comment>
    <comment ref="P89" authorId="0" shapeId="0" xr:uid="{E1FE1E80-4536-4B58-B901-990196F879AF}">
      <text>
        <r>
          <rPr>
            <b/>
            <sz val="9"/>
            <color indexed="81"/>
            <rFont val="Tahoma"/>
            <family val="2"/>
          </rPr>
          <t>Samantha D'Amour:</t>
        </r>
        <r>
          <rPr>
            <sz val="9"/>
            <color indexed="81"/>
            <rFont val="Tahoma"/>
            <family val="2"/>
          </rPr>
          <t xml:space="preserve">
</t>
        </r>
        <r>
          <rPr>
            <b/>
            <sz val="9"/>
            <color indexed="81"/>
            <rFont val="Tahoma"/>
            <family val="2"/>
          </rPr>
          <t xml:space="preserve">Charge for MBT. </t>
        </r>
        <r>
          <rPr>
            <sz val="9"/>
            <color indexed="81"/>
            <rFont val="Tahoma"/>
            <family val="2"/>
          </rPr>
          <t xml:space="preserve">
Dan forgot to tell us he was not going to be on site.</t>
        </r>
      </text>
    </comment>
    <comment ref="R89" authorId="0" shapeId="0" xr:uid="{1EC58855-9063-4FB2-ABB3-08EE7FBC5B13}">
      <text>
        <r>
          <rPr>
            <b/>
            <sz val="9"/>
            <color indexed="81"/>
            <rFont val="Tahoma"/>
            <family val="2"/>
          </rPr>
          <t>Samantha D'Amour:</t>
        </r>
        <r>
          <rPr>
            <sz val="9"/>
            <color indexed="81"/>
            <rFont val="Tahoma"/>
            <family val="2"/>
          </rPr>
          <t xml:space="preserve">
</t>
        </r>
        <r>
          <rPr>
            <b/>
            <sz val="9"/>
            <color indexed="81"/>
            <rFont val="Tahoma"/>
            <family val="2"/>
          </rPr>
          <t xml:space="preserve">Charge for MBT. </t>
        </r>
        <r>
          <rPr>
            <sz val="9"/>
            <color indexed="81"/>
            <rFont val="Tahoma"/>
            <family val="2"/>
          </rPr>
          <t xml:space="preserve">
Dan forgot to tell us he was not going to be on site.</t>
        </r>
      </text>
    </comment>
    <comment ref="T89" authorId="0" shapeId="0" xr:uid="{9D1A1D62-3B15-4BC8-8B93-67610C493F54}">
      <text>
        <r>
          <rPr>
            <b/>
            <sz val="9"/>
            <color indexed="81"/>
            <rFont val="Tahoma"/>
            <family val="2"/>
          </rPr>
          <t>Samantha D'Amour:</t>
        </r>
        <r>
          <rPr>
            <sz val="9"/>
            <color indexed="81"/>
            <rFont val="Tahoma"/>
            <family val="2"/>
          </rPr>
          <t xml:space="preserve">
</t>
        </r>
        <r>
          <rPr>
            <b/>
            <sz val="9"/>
            <color indexed="81"/>
            <rFont val="Tahoma"/>
            <family val="2"/>
          </rPr>
          <t xml:space="preserve">Charge for MBT. </t>
        </r>
        <r>
          <rPr>
            <sz val="9"/>
            <color indexed="81"/>
            <rFont val="Tahoma"/>
            <family val="2"/>
          </rPr>
          <t xml:space="preserve">
Dan forgot to tell us he was not going to be on site.</t>
        </r>
      </text>
    </comment>
    <comment ref="Q95" authorId="0" shapeId="0" xr:uid="{2A8BE9E9-7688-430F-8604-FBAA88F8B82B}">
      <text>
        <r>
          <rPr>
            <b/>
            <sz val="9"/>
            <color indexed="81"/>
            <rFont val="Tahoma"/>
            <family val="2"/>
          </rPr>
          <t>Samantha D'Amour:</t>
        </r>
        <r>
          <rPr>
            <sz val="9"/>
            <color indexed="81"/>
            <rFont val="Tahoma"/>
            <family val="2"/>
          </rPr>
          <t xml:space="preserve">
</t>
        </r>
        <r>
          <rPr>
            <b/>
            <sz val="9"/>
            <color indexed="81"/>
            <rFont val="Tahoma"/>
            <family val="2"/>
          </rPr>
          <t>Charge for MBT.</t>
        </r>
        <r>
          <rPr>
            <sz val="9"/>
            <color indexed="81"/>
            <rFont val="Tahoma"/>
            <family val="2"/>
          </rPr>
          <t xml:space="preserve">
Site misplaced electrical room key.</t>
        </r>
      </text>
    </comment>
    <comment ref="J97" authorId="0" shapeId="0" xr:uid="{6B2E4C5D-A038-4AA6-BF5D-3AAA7138A394}">
      <text>
        <r>
          <rPr>
            <b/>
            <sz val="9"/>
            <color indexed="81"/>
            <rFont val="Tahoma"/>
            <family val="2"/>
          </rPr>
          <t>Samantha D'Amour:</t>
        </r>
        <r>
          <rPr>
            <sz val="9"/>
            <color indexed="81"/>
            <rFont val="Tahoma"/>
            <family val="2"/>
          </rPr>
          <t xml:space="preserve">
Have not received new keys yet. Receive them Nov 25/21</t>
        </r>
      </text>
    </comment>
    <comment ref="J100" authorId="0" shapeId="0" xr:uid="{6FD8163A-F84D-4606-8C82-79E7643C0C13}">
      <text>
        <r>
          <rPr>
            <b/>
            <sz val="9"/>
            <color indexed="81"/>
            <rFont val="Tahoma"/>
            <family val="2"/>
          </rPr>
          <t>Samantha D'Amour:</t>
        </r>
        <r>
          <rPr>
            <sz val="9"/>
            <color indexed="81"/>
            <rFont val="Tahoma"/>
            <family val="2"/>
          </rPr>
          <t xml:space="preserve">
Did not attend this month due to "non essentil upisland travel" due to road conditions. DO NOT charge this month.</t>
        </r>
      </text>
    </comment>
    <comment ref="B102" authorId="0" shapeId="0" xr:uid="{89289D46-A399-4D9A-9EEC-720942BF1C2D}">
      <text>
        <r>
          <rPr>
            <b/>
            <sz val="9"/>
            <color indexed="81"/>
            <rFont val="Tahoma"/>
            <family val="2"/>
          </rPr>
          <t>Samantha D'Amour:</t>
        </r>
        <r>
          <rPr>
            <sz val="9"/>
            <color indexed="81"/>
            <rFont val="Tahoma"/>
            <family val="2"/>
          </rPr>
          <t xml:space="preserve">
was Brown Bros.</t>
        </r>
      </text>
    </comment>
    <comment ref="U104" authorId="4" shapeId="0" xr:uid="{DE37B77D-4C26-43CF-9C55-BC4650A2AD6F}">
      <text>
        <r>
          <rPr>
            <b/>
            <sz val="9"/>
            <color indexed="81"/>
            <rFont val="Tahoma"/>
            <family val="2"/>
          </rPr>
          <t>Daniella Newberry:</t>
        </r>
        <r>
          <rPr>
            <sz val="9"/>
            <color indexed="81"/>
            <rFont val="Tahoma"/>
            <family val="2"/>
          </rPr>
          <t xml:space="preserve">
Invoiced</t>
        </r>
      </text>
    </comment>
    <comment ref="H106" authorId="0" shapeId="0" xr:uid="{026A8C45-E2A8-43BE-949B-CEE301DD8388}">
      <text>
        <r>
          <rPr>
            <b/>
            <sz val="9"/>
            <color indexed="81"/>
            <rFont val="Tahoma"/>
            <family val="2"/>
          </rPr>
          <t>Samantha D'Amour:</t>
        </r>
        <r>
          <rPr>
            <sz val="9"/>
            <color indexed="81"/>
            <rFont val="Tahoma"/>
            <family val="2"/>
          </rPr>
          <t xml:space="preserve">
was W4</t>
        </r>
      </text>
    </comment>
    <comment ref="J106" authorId="0" shapeId="0" xr:uid="{C0BBCDD6-113D-42B8-8366-97EC42F3A37B}">
      <text>
        <r>
          <rPr>
            <b/>
            <sz val="9"/>
            <color indexed="81"/>
            <rFont val="Tahoma"/>
            <family val="2"/>
          </rPr>
          <t>Samantha D'Amour:</t>
        </r>
        <r>
          <rPr>
            <sz val="9"/>
            <color indexed="81"/>
            <rFont val="Tahoma"/>
            <family val="2"/>
          </rPr>
          <t xml:space="preserve">
</t>
        </r>
        <r>
          <rPr>
            <b/>
            <sz val="9"/>
            <color indexed="81"/>
            <rFont val="Tahoma"/>
            <family val="2"/>
          </rPr>
          <t xml:space="preserve">Charge Customer. </t>
        </r>
        <r>
          <rPr>
            <sz val="9"/>
            <color indexed="81"/>
            <rFont val="Tahoma"/>
            <family val="2"/>
          </rPr>
          <t>We arrived on site and found we were unable to perform the MBT due to a labour dispute they are having.</t>
        </r>
      </text>
    </comment>
    <comment ref="I110" authorId="0" shapeId="0" xr:uid="{7D716652-2B06-4BF8-B7E2-3BC08E36F8AD}">
      <text>
        <r>
          <rPr>
            <b/>
            <sz val="9"/>
            <color indexed="81"/>
            <rFont val="Tahoma"/>
            <family val="2"/>
          </rPr>
          <t>Samantha D'Amour:</t>
        </r>
        <r>
          <rPr>
            <sz val="9"/>
            <color indexed="81"/>
            <rFont val="Tahoma"/>
            <family val="2"/>
          </rPr>
          <t xml:space="preserve">
Panel Upgrade</t>
        </r>
      </text>
    </comment>
    <comment ref="E116" authorId="0" shapeId="0" xr:uid="{1124A329-B9DA-4BF8-905E-21074F804DFE}">
      <text>
        <r>
          <rPr>
            <b/>
            <sz val="9"/>
            <color indexed="81"/>
            <rFont val="Tahoma"/>
            <family val="2"/>
          </rPr>
          <t>Samantha D'Amour:</t>
        </r>
        <r>
          <rPr>
            <sz val="9"/>
            <color indexed="81"/>
            <rFont val="Tahoma"/>
            <family val="2"/>
          </rPr>
          <t xml:space="preserve">
Cancelled by Aaron Lind. Now with Capital City</t>
        </r>
      </text>
    </comment>
    <comment ref="U116" authorId="5" shapeId="0" xr:uid="{8EB70941-5303-455D-AF83-CCD732A6A94B}">
      <text>
        <t>[Threaded comment]
Your version of Excel allows you to read this threaded comment; however, any edits to it will get removed if the file is opened in a newer version of Excel. Learn more: https://go.microsoft.com/fwlink/?linkid=870924
Comment:
    Invoiced</t>
      </text>
    </comment>
    <comment ref="O121" authorId="0" shapeId="0" xr:uid="{E0ED658F-E8A6-4D67-809D-9154D8AA525E}">
      <text>
        <r>
          <rPr>
            <b/>
            <sz val="9"/>
            <color indexed="81"/>
            <rFont val="Tahoma"/>
            <family val="2"/>
          </rPr>
          <t>Samantha D'Amour:
Charge for this month.</t>
        </r>
        <r>
          <rPr>
            <sz val="9"/>
            <color indexed="81"/>
            <rFont val="Tahoma"/>
            <family val="2"/>
          </rPr>
          <t xml:space="preserve">  Locks were changed.  Todd supplied new key next day (April 28th)</t>
        </r>
      </text>
    </comment>
    <comment ref="B123" authorId="1" shapeId="0" xr:uid="{1194A95E-8B20-4945-B434-ED6FEE1EADFE}">
      <text>
        <r>
          <rPr>
            <b/>
            <sz val="9"/>
            <color indexed="81"/>
            <rFont val="Tahoma"/>
            <family val="2"/>
          </rPr>
          <t xml:space="preserve">Vogt, Carina:
</t>
        </r>
        <r>
          <rPr>
            <sz val="9"/>
            <color indexed="81"/>
            <rFont val="Tahoma"/>
            <family val="2"/>
          </rPr>
          <t xml:space="preserve">Was: Firm Management
</t>
        </r>
      </text>
    </comment>
    <comment ref="Q129" authorId="0" shapeId="0" xr:uid="{32CB1ADA-359D-4092-9768-5F88308C352E}">
      <text>
        <r>
          <rPr>
            <b/>
            <sz val="9"/>
            <color indexed="81"/>
            <rFont val="Tahoma"/>
            <family val="2"/>
          </rPr>
          <t>Samantha D'Amour:</t>
        </r>
        <r>
          <rPr>
            <sz val="9"/>
            <color indexed="81"/>
            <rFont val="Tahoma"/>
            <family val="2"/>
          </rPr>
          <t xml:space="preserve">
</t>
        </r>
        <r>
          <rPr>
            <b/>
            <sz val="9"/>
            <color indexed="81"/>
            <rFont val="Tahoma"/>
            <family val="2"/>
          </rPr>
          <t>Charge for MBT.</t>
        </r>
        <r>
          <rPr>
            <sz val="9"/>
            <color indexed="81"/>
            <rFont val="Tahoma"/>
            <family val="2"/>
          </rPr>
          <t xml:space="preserve">
Only had access to 4484 Chatterton. Rest of buildings may have been re-keyed. Emailed PM.</t>
        </r>
      </text>
    </comment>
    <comment ref="S129" authorId="0" shapeId="0" xr:uid="{9D207181-C4D9-4718-A613-1A5A58D41581}">
      <text>
        <r>
          <rPr>
            <b/>
            <sz val="9"/>
            <color indexed="81"/>
            <rFont val="Tahoma"/>
            <family val="2"/>
          </rPr>
          <t>Samantha D'Amour:</t>
        </r>
        <r>
          <rPr>
            <sz val="9"/>
            <color indexed="81"/>
            <rFont val="Tahoma"/>
            <family val="2"/>
          </rPr>
          <t xml:space="preserve">
Do not charge for this month.
Emergency job at one MBT site, did not complete MBT for whole route.</t>
        </r>
      </text>
    </comment>
    <comment ref="S130" authorId="0" shapeId="0" xr:uid="{FF8EACF9-4363-486F-B4A1-C4E69CAC57C8}">
      <text>
        <r>
          <rPr>
            <b/>
            <sz val="9"/>
            <color indexed="81"/>
            <rFont val="Tahoma"/>
            <family val="2"/>
          </rPr>
          <t>Samantha D'Amour:</t>
        </r>
        <r>
          <rPr>
            <sz val="9"/>
            <color indexed="81"/>
            <rFont val="Tahoma"/>
            <family val="2"/>
          </rPr>
          <t xml:space="preserve">
do not charge</t>
        </r>
      </text>
    </comment>
    <comment ref="W130" authorId="0" shapeId="0" xr:uid="{ABFC4B88-760D-492C-8D22-772A3BDE25AA}">
      <text>
        <r>
          <rPr>
            <b/>
            <sz val="9"/>
            <color indexed="81"/>
            <rFont val="Tahoma"/>
            <family val="2"/>
          </rPr>
          <t>Samantha D'Amour:</t>
        </r>
        <r>
          <rPr>
            <sz val="9"/>
            <color indexed="81"/>
            <rFont val="Tahoma"/>
            <family val="2"/>
          </rPr>
          <t xml:space="preserve">
Monthly cancelled due to staff sick. Do not charge.</t>
        </r>
      </text>
    </comment>
    <comment ref="H131" authorId="0" shapeId="0" xr:uid="{D40E138F-DA9A-48E6-825E-19695561AEC3}">
      <text>
        <r>
          <rPr>
            <b/>
            <sz val="9"/>
            <color indexed="81"/>
            <rFont val="Tahoma"/>
            <family val="2"/>
          </rPr>
          <t>Samantha D'Amour:</t>
        </r>
        <r>
          <rPr>
            <sz val="9"/>
            <color indexed="81"/>
            <rFont val="Tahoma"/>
            <family val="2"/>
          </rPr>
          <t xml:space="preserve">
was 2nd Wednesday, now 2nd Tuesday</t>
        </r>
      </text>
    </comment>
    <comment ref="E137" authorId="0" shapeId="0" xr:uid="{0DBB4074-FBF3-419C-BFC3-BBF3FD697381}">
      <text>
        <r>
          <rPr>
            <b/>
            <sz val="9"/>
            <color indexed="81"/>
            <rFont val="Tahoma"/>
            <family val="2"/>
          </rPr>
          <t>Samantha D'Amour:</t>
        </r>
        <r>
          <rPr>
            <sz val="9"/>
            <color indexed="81"/>
            <rFont val="Tahoma"/>
            <family val="2"/>
          </rPr>
          <t xml:space="preserve">
Cancelled Nov 29/21</t>
        </r>
      </text>
    </comment>
    <comment ref="P140" authorId="0" shapeId="0" xr:uid="{5378BC41-7CD1-4F28-ADF1-92349E9679F6}">
      <text>
        <r>
          <rPr>
            <b/>
            <sz val="9"/>
            <color indexed="81"/>
            <rFont val="Tahoma"/>
            <family val="2"/>
          </rPr>
          <t>Samantha D'Amour:</t>
        </r>
        <r>
          <rPr>
            <sz val="9"/>
            <color indexed="81"/>
            <rFont val="Tahoma"/>
            <family val="2"/>
          </rPr>
          <t xml:space="preserve">
Do not charge for MBT for this month.</t>
        </r>
      </text>
    </comment>
    <comment ref="L141" authorId="0" shapeId="0" xr:uid="{9A529CA1-7517-4D91-8E5E-382B32B73516}">
      <text>
        <r>
          <rPr>
            <b/>
            <sz val="9"/>
            <color indexed="81"/>
            <rFont val="Tahoma"/>
            <family val="2"/>
          </rPr>
          <t>Samantha D'Amour:</t>
        </r>
        <r>
          <rPr>
            <sz val="9"/>
            <color indexed="81"/>
            <rFont val="Tahoma"/>
            <family val="2"/>
          </rPr>
          <t xml:space="preserve">
</t>
        </r>
        <r>
          <rPr>
            <b/>
            <sz val="9"/>
            <color indexed="81"/>
            <rFont val="Tahoma"/>
            <family val="2"/>
          </rPr>
          <t>Charge Customer</t>
        </r>
        <r>
          <rPr>
            <sz val="9"/>
            <color indexed="81"/>
            <rFont val="Tahoma"/>
            <family val="2"/>
          </rPr>
          <t xml:space="preserve"> - site was closed when we got there - no access.</t>
        </r>
      </text>
    </comment>
    <comment ref="R141" authorId="0" shapeId="0" xr:uid="{E1BEC478-0C35-4BB0-B33E-959716B14596}">
      <text>
        <r>
          <rPr>
            <b/>
            <sz val="9"/>
            <color indexed="81"/>
            <rFont val="Tahoma"/>
            <family val="2"/>
          </rPr>
          <t>Samantha D'Amour:</t>
        </r>
        <r>
          <rPr>
            <sz val="9"/>
            <color indexed="81"/>
            <rFont val="Tahoma"/>
            <family val="2"/>
          </rPr>
          <t xml:space="preserve">
MBT not performed in summer months as per the request of the principle.</t>
        </r>
      </text>
    </comment>
    <comment ref="S141" authorId="0" shapeId="0" xr:uid="{978469A9-99C2-4821-A6AF-C202C76B090A}">
      <text>
        <r>
          <rPr>
            <b/>
            <sz val="9"/>
            <color indexed="81"/>
            <rFont val="Tahoma"/>
            <family val="2"/>
          </rPr>
          <t>Samantha D'Amour:</t>
        </r>
        <r>
          <rPr>
            <sz val="9"/>
            <color indexed="81"/>
            <rFont val="Tahoma"/>
            <family val="2"/>
          </rPr>
          <t xml:space="preserve">
MBT not performed in summer months as per the request of the principle.</t>
        </r>
      </text>
    </comment>
    <comment ref="W142" authorId="0" shapeId="0" xr:uid="{2F7B925D-E76B-43B8-A2A1-5781937A08F3}">
      <text>
        <r>
          <rPr>
            <b/>
            <sz val="9"/>
            <color indexed="81"/>
            <rFont val="Tahoma"/>
            <family val="2"/>
          </rPr>
          <t>Samantha D'Amour:</t>
        </r>
        <r>
          <rPr>
            <sz val="9"/>
            <color indexed="81"/>
            <rFont val="Tahoma"/>
            <family val="2"/>
          </rPr>
          <t xml:space="preserve">
Monthly cancelled due to staff sick. Do not charge.</t>
        </r>
      </text>
    </comment>
    <comment ref="K144" authorId="0" shapeId="0" xr:uid="{D151BF80-84A2-4DAB-94E2-40572C4C11D4}">
      <text>
        <r>
          <rPr>
            <b/>
            <sz val="9"/>
            <color indexed="81"/>
            <rFont val="Tahoma"/>
            <family val="2"/>
          </rPr>
          <t>Samantha D'Amour:</t>
        </r>
        <r>
          <rPr>
            <sz val="9"/>
            <color indexed="81"/>
            <rFont val="Tahoma"/>
            <family val="2"/>
          </rPr>
          <t xml:space="preserve">
Key for handle did not work. </t>
        </r>
        <r>
          <rPr>
            <b/>
            <sz val="9"/>
            <color indexed="81"/>
            <rFont val="Tahoma"/>
            <family val="2"/>
          </rPr>
          <t>Charge for this service.</t>
        </r>
        <r>
          <rPr>
            <sz val="9"/>
            <color indexed="81"/>
            <rFont val="Tahoma"/>
            <family val="2"/>
          </rPr>
          <t xml:space="preserve"> Did not perform MBT.</t>
        </r>
      </text>
    </comment>
    <comment ref="L144" authorId="0" shapeId="0" xr:uid="{4E52DA2F-3184-424E-8F21-54A57C2B9A10}">
      <text>
        <r>
          <rPr>
            <b/>
            <sz val="9"/>
            <color indexed="81"/>
            <rFont val="Tahoma"/>
            <family val="2"/>
          </rPr>
          <t>Samantha D'Amour:</t>
        </r>
        <r>
          <rPr>
            <sz val="9"/>
            <color indexed="81"/>
            <rFont val="Tahoma"/>
            <family val="2"/>
          </rPr>
          <t xml:space="preserve">
Do not charge for this month, no testing done. Need to contact Alex Li for access due to no key being provided for the door handle as there was a previous break in. I forgot to put this not on the paperwork. My fault!</t>
        </r>
      </text>
    </comment>
    <comment ref="O144" authorId="0" shapeId="0" xr:uid="{9F55AAD5-864D-4F01-8D3C-56B4785A0D1C}">
      <text>
        <r>
          <rPr>
            <b/>
            <sz val="9"/>
            <color indexed="81"/>
            <rFont val="Tahoma"/>
            <family val="2"/>
          </rPr>
          <t>Samantha D'Amour:</t>
        </r>
        <r>
          <rPr>
            <sz val="9"/>
            <color indexed="81"/>
            <rFont val="Tahoma"/>
            <family val="2"/>
          </rPr>
          <t xml:space="preserve">
</t>
        </r>
        <r>
          <rPr>
            <b/>
            <sz val="9"/>
            <color indexed="81"/>
            <rFont val="Tahoma"/>
            <family val="2"/>
          </rPr>
          <t>Charge customer.</t>
        </r>
        <r>
          <rPr>
            <sz val="9"/>
            <color indexed="81"/>
            <rFont val="Tahoma"/>
            <family val="2"/>
          </rPr>
          <t xml:space="preserve"> Called Alex before heading to site and left voicemail. Did not hear back right away. Drove to site and waited an additional 5 minutes. Still no call back.  Called Alex again.  Alex called back after we got back t the office.</t>
        </r>
      </text>
    </comment>
    <comment ref="W144" authorId="0" shapeId="0" xr:uid="{2ACEAFF2-E5FB-4520-8708-8048AC9ABAB3}">
      <text>
        <r>
          <rPr>
            <b/>
            <sz val="9"/>
            <color indexed="81"/>
            <rFont val="Tahoma"/>
            <family val="2"/>
          </rPr>
          <t>Samantha D'Amour:</t>
        </r>
        <r>
          <rPr>
            <sz val="9"/>
            <color indexed="81"/>
            <rFont val="Tahoma"/>
            <family val="2"/>
          </rPr>
          <t xml:space="preserve">
Monthly cancelled due to staff sick. Do not charge.</t>
        </r>
      </text>
    </comment>
    <comment ref="M146" authorId="0" shapeId="0" xr:uid="{DB7E4A1C-6A2B-4786-98C7-A5832633CBF5}">
      <text>
        <r>
          <rPr>
            <b/>
            <sz val="9"/>
            <color indexed="81"/>
            <rFont val="Tahoma"/>
            <family val="2"/>
          </rPr>
          <t>Samantha D'Amour:</t>
        </r>
        <r>
          <rPr>
            <sz val="9"/>
            <color indexed="81"/>
            <rFont val="Tahoma"/>
            <family val="2"/>
          </rPr>
          <t xml:space="preserve">
There is no verification for this site just yet.
No Charge.</t>
        </r>
      </text>
    </comment>
    <comment ref="N146" authorId="0" shapeId="0" xr:uid="{0D51D349-A23A-4B37-8F0B-2265C212D227}">
      <text>
        <r>
          <rPr>
            <b/>
            <sz val="9"/>
            <color indexed="81"/>
            <rFont val="Tahoma"/>
            <family val="2"/>
          </rPr>
          <t>Samantha D'Amour:</t>
        </r>
        <r>
          <rPr>
            <sz val="9"/>
            <color indexed="81"/>
            <rFont val="Tahoma"/>
            <family val="2"/>
          </rPr>
          <t xml:space="preserve">
There is no verification for this site just yet.
No Charge.</t>
        </r>
      </text>
    </comment>
    <comment ref="O146" authorId="0" shapeId="0" xr:uid="{C1D1104F-AAD6-4169-8CBE-4531DD9D4A95}">
      <text>
        <r>
          <rPr>
            <b/>
            <sz val="9"/>
            <color indexed="81"/>
            <rFont val="Tahoma"/>
            <family val="2"/>
          </rPr>
          <t>Samantha D'Amour:</t>
        </r>
        <r>
          <rPr>
            <sz val="9"/>
            <color indexed="81"/>
            <rFont val="Tahoma"/>
            <family val="2"/>
          </rPr>
          <t xml:space="preserve">
There is no verification for this site just yet.
No Charge.</t>
        </r>
      </text>
    </comment>
    <comment ref="P146" authorId="0" shapeId="0" xr:uid="{42D7C0F7-16E7-44D2-9273-D6C686913C88}">
      <text>
        <r>
          <rPr>
            <b/>
            <sz val="9"/>
            <color indexed="81"/>
            <rFont val="Tahoma"/>
            <family val="2"/>
          </rPr>
          <t>Samantha D'Amour:</t>
        </r>
        <r>
          <rPr>
            <sz val="9"/>
            <color indexed="81"/>
            <rFont val="Tahoma"/>
            <family val="2"/>
          </rPr>
          <t xml:space="preserve">
There is no verification for this site just yet.
No Charge.</t>
        </r>
      </text>
    </comment>
    <comment ref="Q146" authorId="0" shapeId="0" xr:uid="{59E9AC59-D24E-4296-8E9E-C4B0E4F61132}">
      <text>
        <r>
          <rPr>
            <b/>
            <sz val="9"/>
            <color indexed="81"/>
            <rFont val="Tahoma"/>
            <family val="2"/>
          </rPr>
          <t>Samantha D'Amour:</t>
        </r>
        <r>
          <rPr>
            <sz val="9"/>
            <color indexed="81"/>
            <rFont val="Tahoma"/>
            <family val="2"/>
          </rPr>
          <t xml:space="preserve">
There is no verification for this site just yet.
No Charge.</t>
        </r>
      </text>
    </comment>
    <comment ref="R146" authorId="0" shapeId="0" xr:uid="{137FB0A8-520A-46BF-9D40-13B48D4B0785}">
      <text>
        <r>
          <rPr>
            <b/>
            <sz val="9"/>
            <color indexed="81"/>
            <rFont val="Tahoma"/>
            <family val="2"/>
          </rPr>
          <t>Samantha D'Amour:</t>
        </r>
        <r>
          <rPr>
            <sz val="9"/>
            <color indexed="81"/>
            <rFont val="Tahoma"/>
            <family val="2"/>
          </rPr>
          <t xml:space="preserve">
There is no verification for this site just yet.
No Charge.</t>
        </r>
      </text>
    </comment>
    <comment ref="S146" authorId="0" shapeId="0" xr:uid="{F60AEAF6-8267-4914-8BE3-5731C72F2E05}">
      <text>
        <r>
          <rPr>
            <b/>
            <sz val="9"/>
            <color indexed="81"/>
            <rFont val="Tahoma"/>
            <family val="2"/>
          </rPr>
          <t>Samantha D'Amour:</t>
        </r>
        <r>
          <rPr>
            <sz val="9"/>
            <color indexed="81"/>
            <rFont val="Tahoma"/>
            <family val="2"/>
          </rPr>
          <t xml:space="preserve">
There is no verification for this site just yet.
No Charge.</t>
        </r>
      </text>
    </comment>
    <comment ref="B147" authorId="1" shapeId="0" xr:uid="{0CA21416-311A-4FD3-8FEF-7FE637DF06EF}">
      <text>
        <r>
          <rPr>
            <b/>
            <sz val="9"/>
            <color indexed="81"/>
            <rFont val="Tahoma"/>
            <family val="2"/>
          </rPr>
          <t>Vogt, Carina:</t>
        </r>
        <r>
          <rPr>
            <sz val="9"/>
            <color indexed="81"/>
            <rFont val="Tahoma"/>
            <family val="2"/>
          </rPr>
          <t xml:space="preserve">
Property Management changed. Was: Hutton</t>
        </r>
      </text>
    </comment>
    <comment ref="R147" authorId="0" shapeId="0" xr:uid="{20D15469-5362-4F5A-8C7A-DEE57E12724F}">
      <text>
        <r>
          <rPr>
            <b/>
            <sz val="9"/>
            <color indexed="81"/>
            <rFont val="Tahoma"/>
            <family val="2"/>
          </rPr>
          <t>Samantha D'Amour:</t>
        </r>
        <r>
          <rPr>
            <sz val="9"/>
            <color indexed="81"/>
            <rFont val="Tahoma"/>
            <family val="2"/>
          </rPr>
          <t xml:space="preserve">
On hold until further notice. New FACP installed. Will start back up soon.</t>
        </r>
      </text>
    </comment>
    <comment ref="S147" authorId="0" shapeId="0" xr:uid="{9D7F4C04-25B5-485C-94A6-D64A3A2DB623}">
      <text>
        <r>
          <rPr>
            <b/>
            <sz val="9"/>
            <color indexed="81"/>
            <rFont val="Tahoma"/>
            <family val="2"/>
          </rPr>
          <t>Samantha D'Amour:</t>
        </r>
        <r>
          <rPr>
            <sz val="9"/>
            <color indexed="81"/>
            <rFont val="Tahoma"/>
            <family val="2"/>
          </rPr>
          <t xml:space="preserve">
On hold until further notice. New FACP installed. Will start back up soon.</t>
        </r>
      </text>
    </comment>
    <comment ref="T147" authorId="0" shapeId="0" xr:uid="{3D6E6C6B-EDCA-493D-AB9C-A404594470CC}">
      <text>
        <r>
          <rPr>
            <b/>
            <sz val="9"/>
            <color indexed="81"/>
            <rFont val="Tahoma"/>
            <family val="2"/>
          </rPr>
          <t>Samantha D'Amour:</t>
        </r>
        <r>
          <rPr>
            <sz val="9"/>
            <color indexed="81"/>
            <rFont val="Tahoma"/>
            <family val="2"/>
          </rPr>
          <t xml:space="preserve">
On hold until further notice. New FACP installed. Will start back up soon.</t>
        </r>
      </text>
    </comment>
    <comment ref="U147" authorId="0" shapeId="0" xr:uid="{8C92CDEA-2F27-4CD2-9E18-286CE90517C8}">
      <text>
        <r>
          <rPr>
            <b/>
            <sz val="9"/>
            <color indexed="81"/>
            <rFont val="Tahoma"/>
            <family val="2"/>
          </rPr>
          <t>Samantha D'Amour:</t>
        </r>
        <r>
          <rPr>
            <sz val="9"/>
            <color indexed="81"/>
            <rFont val="Tahoma"/>
            <family val="2"/>
          </rPr>
          <t xml:space="preserve">
On hold until further notice. New FACP installed. Will start back up soon.</t>
        </r>
      </text>
    </comment>
    <comment ref="Q154" authorId="0" shapeId="0" xr:uid="{68C16F00-8708-4CEE-99FF-33505BAE2376}">
      <text>
        <r>
          <rPr>
            <b/>
            <sz val="9"/>
            <color indexed="81"/>
            <rFont val="Tahoma"/>
            <family val="2"/>
          </rPr>
          <t>Samantha D'Amour:</t>
        </r>
        <r>
          <rPr>
            <sz val="9"/>
            <color indexed="81"/>
            <rFont val="Tahoma"/>
            <family val="2"/>
          </rPr>
          <t xml:space="preserve">
Waiting on keys from property manager. Do not charge for this month.</t>
        </r>
      </text>
    </comment>
    <comment ref="T157" authorId="0" shapeId="0" xr:uid="{2E826EA0-A011-400A-A461-9B53C82CCC37}">
      <text>
        <r>
          <rPr>
            <b/>
            <sz val="9"/>
            <color indexed="81"/>
            <rFont val="Tahoma"/>
            <family val="2"/>
          </rPr>
          <t>Samantha D'Amour:</t>
        </r>
        <r>
          <rPr>
            <sz val="9"/>
            <color indexed="81"/>
            <rFont val="Tahoma"/>
            <family val="2"/>
          </rPr>
          <t xml:space="preserve">
Charge for tis service.
Boxxes in the way of fire alarm panel. Unable to test.</t>
        </r>
      </text>
    </comment>
    <comment ref="W158" authorId="0" shapeId="0" xr:uid="{48FB07CC-457E-4250-B5C9-266E02034F8D}">
      <text>
        <r>
          <rPr>
            <b/>
            <sz val="9"/>
            <color indexed="81"/>
            <rFont val="Tahoma"/>
            <family val="2"/>
          </rPr>
          <t>Samantha D'Amour:</t>
        </r>
        <r>
          <rPr>
            <sz val="9"/>
            <color indexed="81"/>
            <rFont val="Tahoma"/>
            <family val="2"/>
          </rPr>
          <t xml:space="preserve">
Monthly cancelled due to staff sick. Do not charge.</t>
        </r>
      </text>
    </comment>
    <comment ref="F160" authorId="0" shapeId="0" xr:uid="{36ECE6E6-06AC-4477-AE17-558F8E7B5C89}">
      <text>
        <r>
          <rPr>
            <b/>
            <sz val="9"/>
            <color indexed="81"/>
            <rFont val="Tahoma"/>
            <family val="2"/>
          </rPr>
          <t>Samantha D'Amour:</t>
        </r>
        <r>
          <rPr>
            <sz val="9"/>
            <color indexed="81"/>
            <rFont val="Tahoma"/>
            <family val="2"/>
          </rPr>
          <t xml:space="preserve">
Jan 8/21 - SD' - picked up key from cornerstone.</t>
        </r>
      </text>
    </comment>
    <comment ref="V161" authorId="0" shapeId="0" xr:uid="{2BFFB192-ACF2-4CD7-976A-51CE724BA2A7}">
      <text>
        <r>
          <rPr>
            <b/>
            <sz val="9"/>
            <color indexed="81"/>
            <rFont val="Tahoma"/>
            <family val="2"/>
          </rPr>
          <t>Samantha D'Amour:</t>
        </r>
        <r>
          <rPr>
            <sz val="9"/>
            <color indexed="81"/>
            <rFont val="Tahoma"/>
            <family val="2"/>
          </rPr>
          <t xml:space="preserve">
Charge for this service.
Site has changed locks.</t>
        </r>
      </text>
    </comment>
    <comment ref="W162" authorId="0" shapeId="0" xr:uid="{3D8878B5-A868-4D5B-A4A2-FD5722A3DCAD}">
      <text>
        <r>
          <rPr>
            <b/>
            <sz val="9"/>
            <color indexed="81"/>
            <rFont val="Tahoma"/>
            <family val="2"/>
          </rPr>
          <t>Samantha D'Amour:</t>
        </r>
        <r>
          <rPr>
            <sz val="9"/>
            <color indexed="81"/>
            <rFont val="Tahoma"/>
            <family val="2"/>
          </rPr>
          <t xml:space="preserve">
Monthly cancelled due to staff sick. Do not charge.</t>
        </r>
      </text>
    </comment>
    <comment ref="W163" authorId="0" shapeId="0" xr:uid="{D9942042-C864-4062-A514-B7F82B9CF849}">
      <text>
        <r>
          <rPr>
            <b/>
            <sz val="9"/>
            <color indexed="81"/>
            <rFont val="Tahoma"/>
            <family val="2"/>
          </rPr>
          <t>Samantha D'Amour:</t>
        </r>
        <r>
          <rPr>
            <sz val="9"/>
            <color indexed="81"/>
            <rFont val="Tahoma"/>
            <family val="2"/>
          </rPr>
          <t xml:space="preserve">
Monthly cancelled due to staff sick. Do not charge.</t>
        </r>
      </text>
    </comment>
    <comment ref="Q164" authorId="0" shapeId="0" xr:uid="{40B67274-F5E5-4149-A712-EBA19BE827C3}">
      <text>
        <r>
          <rPr>
            <b/>
            <sz val="9"/>
            <color indexed="81"/>
            <rFont val="Tahoma"/>
            <family val="2"/>
          </rPr>
          <t>Samantha D'Amour:</t>
        </r>
        <r>
          <rPr>
            <sz val="9"/>
            <color indexed="81"/>
            <rFont val="Tahoma"/>
            <family val="2"/>
          </rPr>
          <t xml:space="preserve">
Annual performed May 26th. Do not test in June.</t>
        </r>
      </text>
    </comment>
    <comment ref="T167" authorId="0" shapeId="0" xr:uid="{78AD56AC-98B4-471D-BCB6-8D7AAA8AA2B2}">
      <text>
        <r>
          <rPr>
            <b/>
            <sz val="9"/>
            <color indexed="81"/>
            <rFont val="Tahoma"/>
            <family val="2"/>
          </rPr>
          <t>Samantha D'Amour:</t>
        </r>
        <r>
          <rPr>
            <sz val="9"/>
            <color indexed="81"/>
            <rFont val="Tahoma"/>
            <family val="2"/>
          </rPr>
          <t xml:space="preserve">
Charge for this service.
Owner changed locks without advising.</t>
        </r>
      </text>
    </comment>
    <comment ref="W168" authorId="0" shapeId="0" xr:uid="{7C70F5D4-928A-4D3A-BD86-EF1B0DBC25D3}">
      <text>
        <r>
          <rPr>
            <b/>
            <sz val="9"/>
            <color indexed="81"/>
            <rFont val="Tahoma"/>
            <family val="2"/>
          </rPr>
          <t>Samantha D'Amour:</t>
        </r>
        <r>
          <rPr>
            <sz val="9"/>
            <color indexed="81"/>
            <rFont val="Tahoma"/>
            <family val="2"/>
          </rPr>
          <t xml:space="preserve">
Monthly cancelled due to staff sick. Do not charge.</t>
        </r>
      </text>
    </comment>
    <comment ref="P171" authorId="0" shapeId="0" xr:uid="{C40D63E7-5DAC-4F67-AB30-E6E39223C79F}">
      <text>
        <r>
          <rPr>
            <b/>
            <sz val="9"/>
            <color indexed="81"/>
            <rFont val="Tahoma"/>
            <family val="2"/>
          </rPr>
          <t>Samantha D'Amour:</t>
        </r>
        <r>
          <rPr>
            <sz val="9"/>
            <color indexed="81"/>
            <rFont val="Tahoma"/>
            <family val="2"/>
          </rPr>
          <t xml:space="preserve">
Annual was performed on April 28/22. We will not be ringing bells in May 2022. </t>
        </r>
      </text>
    </comment>
    <comment ref="F172" authorId="0" shapeId="0" xr:uid="{34CC617A-34CA-4736-9BD2-D32A9916AD57}">
      <text>
        <r>
          <rPr>
            <b/>
            <sz val="9"/>
            <color indexed="81"/>
            <rFont val="Tahoma"/>
            <family val="2"/>
          </rPr>
          <t>Samantha D'Amour:</t>
        </r>
        <r>
          <rPr>
            <sz val="9"/>
            <color indexed="81"/>
            <rFont val="Tahoma"/>
            <family val="2"/>
          </rPr>
          <t xml:space="preserve">
Requested keys, Dec 8/20
Received new key January 12/21</t>
        </r>
      </text>
    </comment>
    <comment ref="V172" authorId="0" shapeId="0" xr:uid="{E4455CD6-EF94-4AD9-B251-1D5C4E7723F2}">
      <text>
        <r>
          <rPr>
            <b/>
            <sz val="9"/>
            <color indexed="81"/>
            <rFont val="Tahoma"/>
            <family val="2"/>
          </rPr>
          <t>Samantha D'Amour:</t>
        </r>
        <r>
          <rPr>
            <sz val="9"/>
            <color indexed="81"/>
            <rFont val="Tahoma"/>
            <family val="2"/>
          </rPr>
          <t xml:space="preserve">
Do not charge for this day. Did not attend as we did not have an updated key</t>
        </r>
      </text>
    </comment>
    <comment ref="W172" authorId="0" shapeId="0" xr:uid="{8EA96E58-8D23-40FB-B8CD-E00C65D43DFB}">
      <text>
        <r>
          <rPr>
            <b/>
            <sz val="9"/>
            <color indexed="81"/>
            <rFont val="Tahoma"/>
            <family val="2"/>
          </rPr>
          <t>Samantha D'Amour:</t>
        </r>
        <r>
          <rPr>
            <sz val="9"/>
            <color indexed="81"/>
            <rFont val="Tahoma"/>
            <family val="2"/>
          </rPr>
          <t xml:space="preserve">
Monthly cancelled due to staff sick. Do not charge.</t>
        </r>
      </text>
    </comment>
    <comment ref="W173" authorId="0" shapeId="0" xr:uid="{EC237762-685D-43D7-824E-E0388071A975}">
      <text>
        <r>
          <rPr>
            <b/>
            <sz val="9"/>
            <color indexed="81"/>
            <rFont val="Tahoma"/>
            <family val="2"/>
          </rPr>
          <t>Samantha D'Amour:</t>
        </r>
        <r>
          <rPr>
            <sz val="9"/>
            <color indexed="81"/>
            <rFont val="Tahoma"/>
            <family val="2"/>
          </rPr>
          <t xml:space="preserve">
Monthly cancelled due to staff sick. Do not charge.</t>
        </r>
      </text>
    </comment>
    <comment ref="W176" authorId="0" shapeId="0" xr:uid="{AF909444-9F37-4933-A4BD-F3061EC6401A}">
      <text>
        <r>
          <rPr>
            <b/>
            <sz val="9"/>
            <color indexed="81"/>
            <rFont val="Tahoma"/>
            <family val="2"/>
          </rPr>
          <t>Samantha D'Amour:</t>
        </r>
        <r>
          <rPr>
            <sz val="9"/>
            <color indexed="81"/>
            <rFont val="Tahoma"/>
            <family val="2"/>
          </rPr>
          <t xml:space="preserve">
Monthly cancelled due to staff sick. Do not charge.</t>
        </r>
      </text>
    </comment>
    <comment ref="W182" authorId="0" shapeId="0" xr:uid="{954514C5-0540-4856-8B37-5A6DE50E3B6A}">
      <text>
        <r>
          <rPr>
            <b/>
            <sz val="9"/>
            <color indexed="81"/>
            <rFont val="Tahoma"/>
            <family val="2"/>
          </rPr>
          <t>Samantha D'Amour:</t>
        </r>
        <r>
          <rPr>
            <sz val="9"/>
            <color indexed="81"/>
            <rFont val="Tahoma"/>
            <family val="2"/>
          </rPr>
          <t xml:space="preserve">
Monthly cancelled due to staff sick. Do not charge.</t>
        </r>
      </text>
    </comment>
    <comment ref="R183" authorId="0" shapeId="0" xr:uid="{D7E341EF-C71E-46BF-A9AA-748B80B2D1FF}">
      <text>
        <r>
          <rPr>
            <b/>
            <sz val="9"/>
            <color indexed="81"/>
            <rFont val="Tahoma"/>
            <family val="2"/>
          </rPr>
          <t>Samantha D'Amour:</t>
        </r>
        <r>
          <rPr>
            <sz val="9"/>
            <color indexed="81"/>
            <rFont val="Tahoma"/>
            <family val="2"/>
          </rPr>
          <t xml:space="preserve">
Annual done June 29/30. Do not test in July as too close to Annual date.</t>
        </r>
      </text>
    </comment>
    <comment ref="W183" authorId="0" shapeId="0" xr:uid="{29B6333E-B670-4B1C-8FD2-9257C318748F}">
      <text>
        <r>
          <rPr>
            <b/>
            <sz val="9"/>
            <color indexed="81"/>
            <rFont val="Tahoma"/>
            <family val="2"/>
          </rPr>
          <t>Samantha D'Amour:</t>
        </r>
        <r>
          <rPr>
            <sz val="9"/>
            <color indexed="81"/>
            <rFont val="Tahoma"/>
            <family val="2"/>
          </rPr>
          <t xml:space="preserve">
Monthly cancelled due to staff sick. Do not charge.</t>
        </r>
      </text>
    </comment>
    <comment ref="F189" authorId="0" shapeId="0" xr:uid="{70B34987-272B-4412-BF42-CC488A2046D3}">
      <text>
        <r>
          <rPr>
            <b/>
            <sz val="9"/>
            <color indexed="81"/>
            <rFont val="Tahoma"/>
            <family val="2"/>
          </rPr>
          <t>Samantha D'Amour:</t>
        </r>
        <r>
          <rPr>
            <sz val="9"/>
            <color indexed="81"/>
            <rFont val="Tahoma"/>
            <family val="2"/>
          </rPr>
          <t xml:space="preserve">
June 14/21 (sd') Received two keys from Dave Seregent.</t>
        </r>
      </text>
    </comment>
    <comment ref="S192" authorId="0" shapeId="0" xr:uid="{2E0E612A-70E1-499E-88E7-16897D1EFCDC}">
      <text>
        <r>
          <rPr>
            <b/>
            <sz val="9"/>
            <color indexed="81"/>
            <rFont val="Tahoma"/>
            <family val="2"/>
          </rPr>
          <t>Samantha D'Amour:</t>
        </r>
        <r>
          <rPr>
            <sz val="9"/>
            <color indexed="81"/>
            <rFont val="Tahoma"/>
            <family val="2"/>
          </rPr>
          <t xml:space="preserve">
Charge for service.
Colliers locked the electrical room door because the tenant was placing storage in there. Dave will get me the key cut Aug 31/22</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Samantha D'Amour</author>
    <author>Vogt, Carina</author>
  </authors>
  <commentList>
    <comment ref="Q3" authorId="0" shapeId="0" xr:uid="{00000000-0006-0000-0300-000001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Q8" authorId="0" shapeId="0" xr:uid="{00000000-0006-0000-0300-000002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B10" authorId="1" shapeId="0" xr:uid="{00000000-0006-0000-0300-000003000000}">
      <text>
        <r>
          <rPr>
            <b/>
            <sz val="9"/>
            <color indexed="81"/>
            <rFont val="Tahoma"/>
            <family val="2"/>
          </rPr>
          <t>Vogt, Carina:</t>
        </r>
        <r>
          <rPr>
            <sz val="9"/>
            <color indexed="81"/>
            <rFont val="Tahoma"/>
            <family val="2"/>
          </rPr>
          <t xml:space="preserve">
Not Richmond!!</t>
        </r>
      </text>
    </comment>
    <comment ref="O10" authorId="0" shapeId="0" xr:uid="{00000000-0006-0000-0300-000004000000}">
      <text>
        <r>
          <rPr>
            <b/>
            <sz val="9"/>
            <color indexed="81"/>
            <rFont val="Tahoma"/>
            <family val="2"/>
          </rPr>
          <t>Samantha D'Amour:</t>
        </r>
        <r>
          <rPr>
            <sz val="9"/>
            <color indexed="81"/>
            <rFont val="Tahoma"/>
            <family val="2"/>
          </rPr>
          <t xml:space="preserve">
Did Annual and monthly in same month due to the way the schedule worked</t>
        </r>
      </text>
    </comment>
    <comment ref="Q12" authorId="0" shapeId="0" xr:uid="{00000000-0006-0000-0300-000005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K19" authorId="0" shapeId="0" xr:uid="{00000000-0006-0000-0300-000006000000}">
      <text>
        <r>
          <rPr>
            <b/>
            <sz val="9"/>
            <color indexed="81"/>
            <rFont val="Tahoma"/>
            <family val="2"/>
          </rPr>
          <t>Samantha D'Amour:</t>
        </r>
        <r>
          <rPr>
            <sz val="9"/>
            <color indexed="81"/>
            <rFont val="Tahoma"/>
            <family val="2"/>
          </rPr>
          <t xml:space="preserve">
No access due to building being re-keyed. Pick up keys Dec 11/20</t>
        </r>
      </text>
    </comment>
    <comment ref="L19" authorId="0" shapeId="0" xr:uid="{00000000-0006-0000-0300-000007000000}">
      <text>
        <r>
          <rPr>
            <b/>
            <sz val="9"/>
            <color indexed="81"/>
            <rFont val="Tahoma"/>
            <family val="2"/>
          </rPr>
          <t>Samantha D'Amour:</t>
        </r>
        <r>
          <rPr>
            <sz val="9"/>
            <color indexed="81"/>
            <rFont val="Tahoma"/>
            <family val="2"/>
          </rPr>
          <t xml:space="preserve">
No access due to building being re-keyed. Picked up key Jan 14/21 (sd')</t>
        </r>
      </text>
    </comment>
    <comment ref="M19" authorId="0" shapeId="0" xr:uid="{00000000-0006-0000-0300-000008000000}">
      <text>
        <r>
          <rPr>
            <b/>
            <sz val="9"/>
            <color indexed="81"/>
            <rFont val="Tahoma"/>
            <family val="2"/>
          </rPr>
          <t>Samantha D'Amour:</t>
        </r>
        <r>
          <rPr>
            <sz val="9"/>
            <color indexed="81"/>
            <rFont val="Tahoma"/>
            <family val="2"/>
          </rPr>
          <t xml:space="preserve">
New key did not work.
Site is now cancelled as well.  Cancelled monthly. Feb 16/21</t>
        </r>
      </text>
    </comment>
    <comment ref="Q21" authorId="0" shapeId="0" xr:uid="{00000000-0006-0000-0300-000009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Q22" authorId="0" shapeId="0" xr:uid="{00000000-0006-0000-0300-00000A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T24" authorId="0" shapeId="0" xr:uid="{00000000-0006-0000-0300-00000B000000}">
      <text>
        <r>
          <rPr>
            <b/>
            <sz val="9"/>
            <color indexed="81"/>
            <rFont val="Tahoma"/>
            <family val="2"/>
          </rPr>
          <t>Samantha D'Amour:</t>
        </r>
        <r>
          <rPr>
            <sz val="9"/>
            <color indexed="81"/>
            <rFont val="Tahoma"/>
            <family val="2"/>
          </rPr>
          <t xml:space="preserve">
Tried and did not gain access.  Site contact was not there. Darcy's seems to be closed?  Sent email to site Sept 2/21.</t>
        </r>
      </text>
    </comment>
    <comment ref="Q25" authorId="0" shapeId="0" xr:uid="{00000000-0006-0000-0300-00000C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E26" authorId="0" shapeId="0" xr:uid="{00000000-0006-0000-0300-00000D000000}">
      <text>
        <r>
          <rPr>
            <b/>
            <sz val="9"/>
            <color indexed="81"/>
            <rFont val="Tahoma"/>
            <family val="2"/>
          </rPr>
          <t xml:space="preserve">Samantha D'Amour:
</t>
        </r>
        <r>
          <rPr>
            <sz val="9"/>
            <color indexed="81"/>
            <rFont val="Tahoma"/>
            <family val="2"/>
          </rPr>
          <t xml:space="preserve">Sanja cancelled this site. Dec 18/20
</t>
        </r>
      </text>
    </comment>
    <comment ref="F34" authorId="0" shapeId="0" xr:uid="{00000000-0006-0000-0300-00000E000000}">
      <text>
        <r>
          <rPr>
            <b/>
            <sz val="9"/>
            <color indexed="81"/>
            <rFont val="Tahoma"/>
            <family val="2"/>
          </rPr>
          <t>Samantha D'Amour:</t>
        </r>
        <r>
          <rPr>
            <sz val="9"/>
            <color indexed="81"/>
            <rFont val="Tahoma"/>
            <family val="2"/>
          </rPr>
          <t xml:space="preserve">
Meet Mark Mutz for Access
</t>
        </r>
      </text>
    </comment>
    <comment ref="H36" authorId="0" shapeId="0" xr:uid="{00000000-0006-0000-0300-00000F000000}">
      <text>
        <r>
          <rPr>
            <b/>
            <sz val="9"/>
            <color indexed="81"/>
            <rFont val="Tahoma"/>
            <family val="2"/>
          </rPr>
          <t>Samantha D'Amour:</t>
        </r>
        <r>
          <rPr>
            <sz val="9"/>
            <color indexed="81"/>
            <rFont val="Tahoma"/>
            <family val="2"/>
          </rPr>
          <t xml:space="preserve">
was 2nd Wednesday, now 2nd Tuesday</t>
        </r>
      </text>
    </comment>
    <comment ref="E37" authorId="0" shapeId="0" xr:uid="{00000000-0006-0000-0300-000010000000}">
      <text>
        <r>
          <rPr>
            <b/>
            <sz val="9"/>
            <color indexed="81"/>
            <rFont val="Tahoma"/>
            <family val="2"/>
          </rPr>
          <t xml:space="preserve">Samantha D'Amour:
</t>
        </r>
        <r>
          <rPr>
            <sz val="9"/>
            <color indexed="81"/>
            <rFont val="Tahoma"/>
            <family val="2"/>
          </rPr>
          <t xml:space="preserve">Sanja cancelled this site. Dec 18/20
</t>
        </r>
      </text>
    </comment>
    <comment ref="L38" authorId="0" shapeId="0" xr:uid="{00000000-0006-0000-0300-000011000000}">
      <text>
        <r>
          <rPr>
            <b/>
            <sz val="9"/>
            <color indexed="81"/>
            <rFont val="Tahoma"/>
            <family val="2"/>
          </rPr>
          <t>Samantha D'Amour:</t>
        </r>
        <r>
          <rPr>
            <sz val="9"/>
            <color indexed="81"/>
            <rFont val="Tahoma"/>
            <family val="2"/>
          </rPr>
          <t xml:space="preserve">
Requires Paladin Security Account # and password.
Emailed Ryan Armstrong the request. Could not perform monthly bell testing this day.</t>
        </r>
      </text>
    </comment>
    <comment ref="H43" authorId="0" shapeId="0" xr:uid="{00000000-0006-0000-0300-000012000000}">
      <text>
        <r>
          <rPr>
            <b/>
            <sz val="9"/>
            <color indexed="81"/>
            <rFont val="Tahoma"/>
            <family val="2"/>
          </rPr>
          <t>Samantha D'Amour:</t>
        </r>
        <r>
          <rPr>
            <sz val="9"/>
            <color indexed="81"/>
            <rFont val="Tahoma"/>
            <family val="2"/>
          </rPr>
          <t xml:space="preserve">
was 1Thur</t>
        </r>
      </text>
    </comment>
    <comment ref="H44" authorId="0" shapeId="0" xr:uid="{00000000-0006-0000-0300-000013000000}">
      <text>
        <r>
          <rPr>
            <b/>
            <sz val="9"/>
            <color indexed="81"/>
            <rFont val="Tahoma"/>
            <family val="2"/>
          </rPr>
          <t>Samantha D'Amour:</t>
        </r>
        <r>
          <rPr>
            <sz val="9"/>
            <color indexed="81"/>
            <rFont val="Tahoma"/>
            <family val="2"/>
          </rPr>
          <t xml:space="preserve">
was 4Wed</t>
        </r>
      </text>
    </comment>
    <comment ref="H49" authorId="0" shapeId="0" xr:uid="{00000000-0006-0000-0300-000014000000}">
      <text>
        <r>
          <rPr>
            <b/>
            <sz val="9"/>
            <color indexed="81"/>
            <rFont val="Tahoma"/>
            <family val="2"/>
          </rPr>
          <t>Samantha D'Amour:</t>
        </r>
        <r>
          <rPr>
            <sz val="9"/>
            <color indexed="81"/>
            <rFont val="Tahoma"/>
            <family val="2"/>
          </rPr>
          <t xml:space="preserve">
was 1st Thursday</t>
        </r>
      </text>
    </comment>
    <comment ref="M51" authorId="0" shapeId="0" xr:uid="{00000000-0006-0000-0300-000015000000}">
      <text>
        <r>
          <rPr>
            <b/>
            <sz val="9"/>
            <color indexed="81"/>
            <rFont val="Tahoma"/>
            <family val="2"/>
          </rPr>
          <t>Samantha D'Amour:</t>
        </r>
        <r>
          <rPr>
            <sz val="9"/>
            <color indexed="81"/>
            <rFont val="Tahoma"/>
            <family val="2"/>
          </rPr>
          <t xml:space="preserve">
Did not attend because annual was going to be in February, but was changed to March</t>
        </r>
      </text>
    </comment>
    <comment ref="Q55" authorId="0" shapeId="0" xr:uid="{00000000-0006-0000-0300-000016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Q56" authorId="0" shapeId="0" xr:uid="{00000000-0006-0000-0300-000017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H58" authorId="0" shapeId="0" xr:uid="{00000000-0006-0000-0300-000018000000}">
      <text>
        <r>
          <rPr>
            <b/>
            <sz val="9"/>
            <color indexed="81"/>
            <rFont val="Tahoma"/>
            <family val="2"/>
          </rPr>
          <t>Samantha D'Amour:</t>
        </r>
        <r>
          <rPr>
            <sz val="9"/>
            <color indexed="81"/>
            <rFont val="Tahoma"/>
            <family val="2"/>
          </rPr>
          <t xml:space="preserve">
was 1st Thursday</t>
        </r>
      </text>
    </comment>
    <comment ref="F59" authorId="0" shapeId="0" xr:uid="{00000000-0006-0000-0300-000019000000}">
      <text>
        <r>
          <rPr>
            <b/>
            <sz val="9"/>
            <color indexed="81"/>
            <rFont val="Tahoma"/>
            <family val="2"/>
          </rPr>
          <t>Samantha D'Amour:</t>
        </r>
        <r>
          <rPr>
            <sz val="9"/>
            <color indexed="81"/>
            <rFont val="Tahoma"/>
            <family val="2"/>
          </rPr>
          <t xml:space="preserve">
Meet Mark Mutz for Access
</t>
        </r>
      </text>
    </comment>
    <comment ref="H62" authorId="0" shapeId="0" xr:uid="{00000000-0006-0000-0300-00001A000000}">
      <text>
        <r>
          <rPr>
            <b/>
            <sz val="9"/>
            <color indexed="81"/>
            <rFont val="Tahoma"/>
            <family val="2"/>
          </rPr>
          <t>Samantha D'Amour:</t>
        </r>
        <r>
          <rPr>
            <sz val="9"/>
            <color indexed="81"/>
            <rFont val="Tahoma"/>
            <family val="2"/>
          </rPr>
          <t xml:space="preserve">
Was TH1.  Moved in January 2021</t>
        </r>
      </text>
    </comment>
    <comment ref="K62" authorId="0" shapeId="0" xr:uid="{00000000-0006-0000-0300-00001B000000}">
      <text>
        <r>
          <rPr>
            <b/>
            <sz val="9"/>
            <color indexed="81"/>
            <rFont val="Tahoma"/>
            <family val="2"/>
          </rPr>
          <t>Samantha D'Amour:</t>
        </r>
        <r>
          <rPr>
            <sz val="9"/>
            <color indexed="81"/>
            <rFont val="Tahoma"/>
            <family val="2"/>
          </rPr>
          <t xml:space="preserve">
this one was done during repairs on the same week by CS</t>
        </r>
      </text>
    </comment>
    <comment ref="Q65" authorId="0" shapeId="0" xr:uid="{00000000-0006-0000-0300-00001C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U65" authorId="0" shapeId="0" xr:uid="{8415D55D-9E48-4545-839C-D4673EF3EC1C}">
      <text>
        <r>
          <rPr>
            <b/>
            <sz val="9"/>
            <color indexed="81"/>
            <rFont val="Tahoma"/>
            <family val="2"/>
          </rPr>
          <t>Samantha D'Amour:</t>
        </r>
        <r>
          <rPr>
            <sz val="9"/>
            <color indexed="81"/>
            <rFont val="Tahoma"/>
            <family val="2"/>
          </rPr>
          <t xml:space="preserve">
Not performing MBT right now as there are problems with the fire alarm panel.</t>
        </r>
      </text>
    </comment>
    <comment ref="U66" authorId="0" shapeId="0" xr:uid="{00000000-0006-0000-0300-00001D000000}">
      <text>
        <r>
          <rPr>
            <b/>
            <sz val="9"/>
            <color indexed="81"/>
            <rFont val="Tahoma"/>
            <family val="2"/>
          </rPr>
          <t>Samantha D'Amour:</t>
        </r>
        <r>
          <rPr>
            <sz val="9"/>
            <color indexed="81"/>
            <rFont val="Tahoma"/>
            <family val="2"/>
          </rPr>
          <t xml:space="preserve">
Did not test, but attending the site.  Front door lock did not work and a FOB system was installed.  Changing customer for this visit.</t>
        </r>
      </text>
    </comment>
    <comment ref="B68" authorId="1" shapeId="0" xr:uid="{00000000-0006-0000-0300-00001E000000}">
      <text>
        <r>
          <rPr>
            <b/>
            <sz val="9"/>
            <color indexed="81"/>
            <rFont val="Tahoma"/>
            <family val="2"/>
          </rPr>
          <t>Vogt, Carina:</t>
        </r>
        <r>
          <rPr>
            <sz val="9"/>
            <color indexed="81"/>
            <rFont val="Tahoma"/>
            <family val="2"/>
          </rPr>
          <t xml:space="preserve">
Was Colliers, they want us to bill it to The Manufacturers Life Insurance.</t>
        </r>
      </text>
    </comment>
    <comment ref="I72" authorId="0" shapeId="0" xr:uid="{00000000-0006-0000-0300-00001F000000}">
      <text>
        <r>
          <rPr>
            <b/>
            <sz val="9"/>
            <color indexed="81"/>
            <rFont val="Tahoma"/>
            <family val="2"/>
          </rPr>
          <t>Samantha D'Amour:</t>
        </r>
        <r>
          <rPr>
            <sz val="9"/>
            <color indexed="81"/>
            <rFont val="Tahoma"/>
            <family val="2"/>
          </rPr>
          <t xml:space="preserve">
Delaying annual for a couple months</t>
        </r>
      </text>
    </comment>
    <comment ref="R73" authorId="0" shapeId="0" xr:uid="{00000000-0006-0000-0300-000020000000}">
      <text>
        <r>
          <rPr>
            <b/>
            <sz val="9"/>
            <color indexed="81"/>
            <rFont val="Tahoma"/>
            <family val="2"/>
          </rPr>
          <t>Samantha D'Amour:</t>
        </r>
        <r>
          <rPr>
            <sz val="9"/>
            <color indexed="81"/>
            <rFont val="Tahoma"/>
            <family val="2"/>
          </rPr>
          <t xml:space="preserve">
July 28/21 - Did not perform July MBT as no Verisae work order was created in time. Verisae's new rule for contractors.</t>
        </r>
      </text>
    </comment>
    <comment ref="P74" authorId="0" shapeId="0" xr:uid="{00000000-0006-0000-0300-000021000000}">
      <text>
        <r>
          <rPr>
            <b/>
            <sz val="9"/>
            <color indexed="81"/>
            <rFont val="Tahoma"/>
            <family val="2"/>
          </rPr>
          <t>Samantha D'Amour:</t>
        </r>
        <r>
          <rPr>
            <sz val="9"/>
            <color indexed="81"/>
            <rFont val="Tahoma"/>
            <family val="2"/>
          </rPr>
          <t xml:space="preserve">
Arrived on site, they were physically replacing the fire alarm panel when technician arrived.</t>
        </r>
      </text>
    </comment>
    <comment ref="Q74" authorId="0" shapeId="0" xr:uid="{00000000-0006-0000-0300-000022000000}">
      <text>
        <r>
          <rPr>
            <b/>
            <sz val="9"/>
            <color indexed="81"/>
            <rFont val="Tahoma"/>
            <family val="2"/>
          </rPr>
          <t>Samantha D'Amour:</t>
        </r>
        <r>
          <rPr>
            <sz val="9"/>
            <color indexed="81"/>
            <rFont val="Tahoma"/>
            <family val="2"/>
          </rPr>
          <t xml:space="preserve">
Fire alarm panel is currently being replaced.</t>
        </r>
      </text>
    </comment>
    <comment ref="R74" authorId="0" shapeId="0" xr:uid="{00000000-0006-0000-0300-000023000000}">
      <text>
        <r>
          <rPr>
            <b/>
            <sz val="9"/>
            <color indexed="81"/>
            <rFont val="Tahoma"/>
            <family val="2"/>
          </rPr>
          <t>Samantha D'Amour:</t>
        </r>
        <r>
          <rPr>
            <sz val="9"/>
            <color indexed="81"/>
            <rFont val="Tahoma"/>
            <family val="2"/>
          </rPr>
          <t xml:space="preserve">
Fire alarm panel is currently being replaced.</t>
        </r>
      </text>
    </comment>
    <comment ref="J78" authorId="0" shapeId="0" xr:uid="{00000000-0006-0000-0300-000024000000}">
      <text>
        <r>
          <rPr>
            <b/>
            <sz val="9"/>
            <color indexed="81"/>
            <rFont val="Tahoma"/>
            <family val="2"/>
          </rPr>
          <t>Samantha D'Amour:</t>
        </r>
        <r>
          <rPr>
            <sz val="9"/>
            <color indexed="81"/>
            <rFont val="Tahoma"/>
            <family val="2"/>
          </rPr>
          <t xml:space="preserve">
Nov/20 (sd) - building was closed due to Covid (as per signage on the door)</t>
        </r>
      </text>
    </comment>
    <comment ref="J84" authorId="0" shapeId="0" xr:uid="{00000000-0006-0000-0300-000025000000}">
      <text>
        <r>
          <rPr>
            <b/>
            <sz val="9"/>
            <color indexed="81"/>
            <rFont val="Tahoma"/>
            <family val="2"/>
          </rPr>
          <t>Samantha D'Amour:</t>
        </r>
        <r>
          <rPr>
            <sz val="9"/>
            <color indexed="81"/>
            <rFont val="Tahoma"/>
            <family val="2"/>
          </rPr>
          <t xml:space="preserve">
We skip this month. Only done every second month.</t>
        </r>
      </text>
    </comment>
    <comment ref="L84" authorId="0" shapeId="0" xr:uid="{00000000-0006-0000-0300-000026000000}">
      <text>
        <r>
          <rPr>
            <b/>
            <sz val="9"/>
            <color indexed="81"/>
            <rFont val="Tahoma"/>
            <family val="2"/>
          </rPr>
          <t>Samantha D'Amour:</t>
        </r>
        <r>
          <rPr>
            <sz val="9"/>
            <color indexed="81"/>
            <rFont val="Tahoma"/>
            <family val="2"/>
          </rPr>
          <t xml:space="preserve">
We skip this month. Only done every second month.</t>
        </r>
      </text>
    </comment>
    <comment ref="N84" authorId="0" shapeId="0" xr:uid="{00000000-0006-0000-0300-000027000000}">
      <text>
        <r>
          <rPr>
            <b/>
            <sz val="9"/>
            <color indexed="81"/>
            <rFont val="Tahoma"/>
            <family val="2"/>
          </rPr>
          <t>Samantha D'Amour:</t>
        </r>
        <r>
          <rPr>
            <sz val="9"/>
            <color indexed="81"/>
            <rFont val="Tahoma"/>
            <family val="2"/>
          </rPr>
          <t xml:space="preserve">
We skip this month. Only done every second month.</t>
        </r>
      </text>
    </comment>
    <comment ref="R84" authorId="0" shapeId="0" xr:uid="{00000000-0006-0000-0300-000028000000}">
      <text>
        <r>
          <rPr>
            <b/>
            <sz val="9"/>
            <color indexed="81"/>
            <rFont val="Tahoma"/>
            <family val="2"/>
          </rPr>
          <t>Samantha D'Amour:</t>
        </r>
        <r>
          <rPr>
            <sz val="9"/>
            <color indexed="81"/>
            <rFont val="Tahoma"/>
            <family val="2"/>
          </rPr>
          <t xml:space="preserve">
We skip this month. Only done every second month.</t>
        </r>
      </text>
    </comment>
    <comment ref="T84" authorId="0" shapeId="0" xr:uid="{00000000-0006-0000-0300-000029000000}">
      <text>
        <r>
          <rPr>
            <b/>
            <sz val="9"/>
            <color indexed="81"/>
            <rFont val="Tahoma"/>
            <family val="2"/>
          </rPr>
          <t>Samantha D'Amour:</t>
        </r>
        <r>
          <rPr>
            <sz val="9"/>
            <color indexed="81"/>
            <rFont val="Tahoma"/>
            <family val="2"/>
          </rPr>
          <t xml:space="preserve">
We skip this month. Only done every second month.</t>
        </r>
      </text>
    </comment>
    <comment ref="N86" authorId="0" shapeId="0" xr:uid="{00000000-0006-0000-0300-00002A000000}">
      <text>
        <r>
          <rPr>
            <b/>
            <sz val="9"/>
            <color indexed="81"/>
            <rFont val="Tahoma"/>
            <family val="2"/>
          </rPr>
          <t>Samantha D'Amour:</t>
        </r>
        <r>
          <rPr>
            <sz val="9"/>
            <color indexed="81"/>
            <rFont val="Tahoma"/>
            <family val="2"/>
          </rPr>
          <t xml:space="preserve">
The annual was done March 31st. Monthly was the next day. So no bell ringing for this one.</t>
        </r>
      </text>
    </comment>
    <comment ref="O86" authorId="0" shapeId="0" xr:uid="{00000000-0006-0000-0300-00002B000000}">
      <text>
        <r>
          <rPr>
            <b/>
            <sz val="9"/>
            <color indexed="81"/>
            <rFont val="Tahoma"/>
            <family val="2"/>
          </rPr>
          <t>Samantha D'Amour:</t>
        </r>
        <r>
          <rPr>
            <sz val="9"/>
            <color indexed="81"/>
            <rFont val="Tahoma"/>
            <family val="2"/>
          </rPr>
          <t xml:space="preserve">
The annual was done March 31st. Monthly was the next day. So no bell ringing for this one.</t>
        </r>
      </text>
    </comment>
    <comment ref="S87" authorId="0" shapeId="0" xr:uid="{00000000-0006-0000-0300-00002C000000}">
      <text>
        <r>
          <rPr>
            <b/>
            <sz val="9"/>
            <color indexed="81"/>
            <rFont val="Tahoma"/>
            <family val="2"/>
          </rPr>
          <t>Samantha D'Amour:</t>
        </r>
        <r>
          <rPr>
            <sz val="9"/>
            <color indexed="81"/>
            <rFont val="Tahoma"/>
            <family val="2"/>
          </rPr>
          <t xml:space="preserve">
Attempted. Dan ended up being away. No access to building.</t>
        </r>
      </text>
    </comment>
    <comment ref="K88" authorId="0" shapeId="0" xr:uid="{00000000-0006-0000-0300-00002D000000}">
      <text>
        <r>
          <rPr>
            <b/>
            <sz val="9"/>
            <color indexed="81"/>
            <rFont val="Tahoma"/>
            <family val="2"/>
          </rPr>
          <t>Samantha D'Amour:</t>
        </r>
        <r>
          <rPr>
            <sz val="9"/>
            <color indexed="81"/>
            <rFont val="Tahoma"/>
            <family val="2"/>
          </rPr>
          <t xml:space="preserve">
Key to electrical room did not work. I have contacted Colliers for a replacement key via email from Service.</t>
        </r>
      </text>
    </comment>
    <comment ref="O93" authorId="0" shapeId="0" xr:uid="{00000000-0006-0000-0300-00002E000000}">
      <text>
        <r>
          <rPr>
            <b/>
            <sz val="9"/>
            <color indexed="81"/>
            <rFont val="Tahoma"/>
            <family val="2"/>
          </rPr>
          <t>Samantha D'Amour:</t>
        </r>
        <r>
          <rPr>
            <sz val="9"/>
            <color indexed="81"/>
            <rFont val="Tahoma"/>
            <family val="2"/>
          </rPr>
          <t xml:space="preserve">
I messed up. Crossed this one off the list by accident.</t>
        </r>
      </text>
    </comment>
    <comment ref="Q94" authorId="0" shapeId="0" xr:uid="{00000000-0006-0000-0300-00002F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T94" authorId="0" shapeId="0" xr:uid="{00000000-0006-0000-0300-000030000000}">
      <text>
        <r>
          <rPr>
            <b/>
            <sz val="9"/>
            <color indexed="81"/>
            <rFont val="Tahoma"/>
            <family val="2"/>
          </rPr>
          <t>Samantha D'Amour:</t>
        </r>
        <r>
          <rPr>
            <sz val="9"/>
            <color indexed="81"/>
            <rFont val="Tahoma"/>
            <family val="2"/>
          </rPr>
          <t xml:space="preserve">
Arrived on site to find Electrical room was rekeyed. Emailed Daryl @ Firm request for new key.
Charge customer for this visit</t>
        </r>
      </text>
    </comment>
    <comment ref="U94" authorId="0" shapeId="0" xr:uid="{5EAD85CF-2365-4DFA-B1BA-D92B7C05DF29}">
      <text>
        <r>
          <rPr>
            <b/>
            <sz val="9"/>
            <color indexed="81"/>
            <rFont val="Tahoma"/>
            <family val="2"/>
          </rPr>
          <t>Samantha D'Amour:</t>
        </r>
        <r>
          <rPr>
            <sz val="9"/>
            <color indexed="81"/>
            <rFont val="Tahoma"/>
            <family val="2"/>
          </rPr>
          <t xml:space="preserve">
Arrived on site to find new Electrical room key did not work. Emailed Daryl @ Firm request for new key.
Charge customer for this visit</t>
        </r>
      </text>
    </comment>
    <comment ref="Q95" authorId="0" shapeId="0" xr:uid="{00000000-0006-0000-0300-000031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Q96" authorId="0" shapeId="0" xr:uid="{00000000-0006-0000-0300-000032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L98" authorId="0" shapeId="0" xr:uid="{00000000-0006-0000-0300-000033000000}">
      <text>
        <r>
          <rPr>
            <b/>
            <sz val="9"/>
            <color indexed="81"/>
            <rFont val="Tahoma"/>
            <family val="2"/>
          </rPr>
          <t>Samantha D'Amour:</t>
        </r>
        <r>
          <rPr>
            <sz val="9"/>
            <color indexed="81"/>
            <rFont val="Tahoma"/>
            <family val="2"/>
          </rPr>
          <t xml:space="preserve">
Noo accesss this time as the lock and key did not work as if it was sticky.</t>
        </r>
      </text>
    </comment>
    <comment ref="Q98" authorId="0" shapeId="0" xr:uid="{00000000-0006-0000-0300-000034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B99" authorId="0" shapeId="0" xr:uid="{00000000-0006-0000-0300-000035000000}">
      <text>
        <r>
          <rPr>
            <b/>
            <sz val="9"/>
            <color indexed="81"/>
            <rFont val="Tahoma"/>
            <family val="2"/>
          </rPr>
          <t>Samantha D'Amour:</t>
        </r>
        <r>
          <rPr>
            <sz val="9"/>
            <color indexed="81"/>
            <rFont val="Tahoma"/>
            <family val="2"/>
          </rPr>
          <t xml:space="preserve">
was Brown Bros.</t>
        </r>
      </text>
    </comment>
    <comment ref="K101" authorId="0" shapeId="0" xr:uid="{00000000-0006-0000-0300-000036000000}">
      <text>
        <r>
          <rPr>
            <b/>
            <sz val="9"/>
            <color indexed="81"/>
            <rFont val="Tahoma"/>
            <family val="2"/>
          </rPr>
          <t>Samantha D'Amour:</t>
        </r>
        <r>
          <rPr>
            <sz val="9"/>
            <color indexed="81"/>
            <rFont val="Tahoma"/>
            <family val="2"/>
          </rPr>
          <t xml:space="preserve">
Building closed due to Covid</t>
        </r>
      </text>
    </comment>
    <comment ref="L101" authorId="0" shapeId="0" xr:uid="{00000000-0006-0000-0300-000037000000}">
      <text>
        <r>
          <rPr>
            <b/>
            <sz val="9"/>
            <color indexed="81"/>
            <rFont val="Tahoma"/>
            <family val="2"/>
          </rPr>
          <t>Samantha D'Amour:</t>
        </r>
        <r>
          <rPr>
            <sz val="9"/>
            <color indexed="81"/>
            <rFont val="Tahoma"/>
            <family val="2"/>
          </rPr>
          <t xml:space="preserve">
Building closed due to Covid</t>
        </r>
      </text>
    </comment>
    <comment ref="P101" authorId="0" shapeId="0" xr:uid="{00000000-0006-0000-0300-000038000000}">
      <text>
        <r>
          <rPr>
            <b/>
            <sz val="9"/>
            <color indexed="81"/>
            <rFont val="Tahoma"/>
            <family val="2"/>
          </rPr>
          <t>Samantha D'Amour:</t>
        </r>
        <r>
          <rPr>
            <sz val="9"/>
            <color indexed="81"/>
            <rFont val="Tahoma"/>
            <family val="2"/>
          </rPr>
          <t xml:space="preserve">
Ron (site contact), was unavailable to give us access this time.</t>
        </r>
      </text>
    </comment>
    <comment ref="Q102" authorId="0" shapeId="0" xr:uid="{00000000-0006-0000-0300-000039000000}">
      <text>
        <r>
          <rPr>
            <b/>
            <sz val="9"/>
            <color indexed="81"/>
            <rFont val="Tahoma"/>
            <family val="2"/>
          </rPr>
          <t>Samantha D'Amour:</t>
        </r>
        <r>
          <rPr>
            <sz val="9"/>
            <color indexed="81"/>
            <rFont val="Tahoma"/>
            <family val="2"/>
          </rPr>
          <t xml:space="preserve">
Oops! Somehow this monthly was removed from the calendar and replaced with other annual inspections. No charge to the customer for june 2021.</t>
        </r>
      </text>
    </comment>
    <comment ref="Q104" authorId="0" shapeId="0" xr:uid="{00000000-0006-0000-0300-00003A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I106" authorId="0" shapeId="0" xr:uid="{00000000-0006-0000-0300-00003B000000}">
      <text>
        <r>
          <rPr>
            <b/>
            <sz val="9"/>
            <color indexed="81"/>
            <rFont val="Tahoma"/>
            <family val="2"/>
          </rPr>
          <t>Samantha D'Amour:</t>
        </r>
        <r>
          <rPr>
            <sz val="9"/>
            <color indexed="81"/>
            <rFont val="Tahoma"/>
            <family val="2"/>
          </rPr>
          <t xml:space="preserve">
Panel Upgrade</t>
        </r>
      </text>
    </comment>
    <comment ref="Q106" authorId="0" shapeId="0" xr:uid="{00000000-0006-0000-0300-00003C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Q107" authorId="0" shapeId="0" xr:uid="{00000000-0006-0000-0300-00003D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R108" authorId="0" shapeId="0" xr:uid="{00000000-0006-0000-0300-00003E000000}">
      <text>
        <r>
          <rPr>
            <b/>
            <sz val="9"/>
            <color indexed="81"/>
            <rFont val="Tahoma"/>
            <family val="2"/>
          </rPr>
          <t>Samantha D'Amour:</t>
        </r>
        <r>
          <rPr>
            <sz val="9"/>
            <color indexed="81"/>
            <rFont val="Tahoma"/>
            <family val="2"/>
          </rPr>
          <t xml:space="preserve">
Annual was done too close to the beginning of July. No charge for this month.</t>
        </r>
      </text>
    </comment>
    <comment ref="K109" authorId="0" shapeId="0" xr:uid="{00000000-0006-0000-0300-00003F000000}">
      <text>
        <r>
          <rPr>
            <b/>
            <sz val="9"/>
            <color indexed="81"/>
            <rFont val="Tahoma"/>
            <family val="2"/>
          </rPr>
          <t>Samantha D'Amour:</t>
        </r>
        <r>
          <rPr>
            <sz val="9"/>
            <color indexed="81"/>
            <rFont val="Tahoma"/>
            <family val="2"/>
          </rPr>
          <t xml:space="preserve">
Cancelled this one day due to being so close to christmas</t>
        </r>
      </text>
    </comment>
    <comment ref="R109" authorId="0" shapeId="0" xr:uid="{00000000-0006-0000-0300-000040000000}">
      <text>
        <r>
          <rPr>
            <b/>
            <sz val="9"/>
            <color indexed="81"/>
            <rFont val="Tahoma"/>
            <family val="2"/>
          </rPr>
          <t>Samantha D'Amour:</t>
        </r>
        <r>
          <rPr>
            <sz val="9"/>
            <color indexed="81"/>
            <rFont val="Tahoma"/>
            <family val="2"/>
          </rPr>
          <t xml:space="preserve">
July 28/21 - Did not perform July MBT as no Verisae work order was created in time. Verisae's new rule for contractors.</t>
        </r>
      </text>
    </comment>
    <comment ref="Q111" authorId="0" shapeId="0" xr:uid="{00000000-0006-0000-0300-000041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Q112" authorId="0" shapeId="0" xr:uid="{00000000-0006-0000-0300-000042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Q114" authorId="0" shapeId="0" xr:uid="{00000000-0006-0000-0300-000043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Q115" authorId="0" shapeId="0" xr:uid="{00000000-0006-0000-0300-000044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Q116" authorId="0" shapeId="0" xr:uid="{00000000-0006-0000-0300-000045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B117" authorId="1" shapeId="0" xr:uid="{00000000-0006-0000-0300-000046000000}">
      <text>
        <r>
          <rPr>
            <b/>
            <sz val="9"/>
            <color indexed="81"/>
            <rFont val="Tahoma"/>
            <family val="2"/>
          </rPr>
          <t xml:space="preserve">Vogt, Carina:
</t>
        </r>
        <r>
          <rPr>
            <sz val="9"/>
            <color indexed="81"/>
            <rFont val="Tahoma"/>
            <family val="2"/>
          </rPr>
          <t xml:space="preserve">Was: Firm Management
</t>
        </r>
      </text>
    </comment>
    <comment ref="H125" authorId="0" shapeId="0" xr:uid="{00000000-0006-0000-0300-000047000000}">
      <text>
        <r>
          <rPr>
            <b/>
            <sz val="9"/>
            <color indexed="81"/>
            <rFont val="Tahoma"/>
            <family val="2"/>
          </rPr>
          <t>Samantha D'Amour:</t>
        </r>
        <r>
          <rPr>
            <sz val="9"/>
            <color indexed="81"/>
            <rFont val="Tahoma"/>
            <family val="2"/>
          </rPr>
          <t xml:space="preserve">
was 2nd Wednesday, now 2nd Tuesday</t>
        </r>
      </text>
    </comment>
    <comment ref="Q127" authorId="0" shapeId="0" xr:uid="{00000000-0006-0000-0300-000048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N129" authorId="0" shapeId="0" xr:uid="{00000000-0006-0000-0300-000049000000}">
      <text>
        <r>
          <rPr>
            <b/>
            <sz val="9"/>
            <color indexed="81"/>
            <rFont val="Tahoma"/>
            <family val="2"/>
          </rPr>
          <t>Samantha D'Amour:</t>
        </r>
        <r>
          <rPr>
            <sz val="9"/>
            <color indexed="81"/>
            <rFont val="Tahoma"/>
            <family val="2"/>
          </rPr>
          <t xml:space="preserve">
SD' acidently crossed this one off when it was supposed to be for April.</t>
        </r>
      </text>
    </comment>
    <comment ref="Q129" authorId="0" shapeId="0" xr:uid="{00000000-0006-0000-0300-00004A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R133" authorId="0" shapeId="0" xr:uid="{00000000-0006-0000-0300-00004B000000}">
      <text>
        <r>
          <rPr>
            <b/>
            <sz val="9"/>
            <color indexed="81"/>
            <rFont val="Tahoma"/>
            <family val="2"/>
          </rPr>
          <t>Samantha D'Amour:</t>
        </r>
        <r>
          <rPr>
            <sz val="9"/>
            <color indexed="81"/>
            <rFont val="Tahoma"/>
            <family val="2"/>
          </rPr>
          <t xml:space="preserve">
Headmaster does not want testing done in July+August</t>
        </r>
      </text>
    </comment>
    <comment ref="S133" authorId="0" shapeId="0" xr:uid="{00000000-0006-0000-0300-00004C000000}">
      <text>
        <r>
          <rPr>
            <b/>
            <sz val="9"/>
            <color indexed="81"/>
            <rFont val="Tahoma"/>
            <family val="2"/>
          </rPr>
          <t>Samantha D'Amour:</t>
        </r>
        <r>
          <rPr>
            <sz val="9"/>
            <color indexed="81"/>
            <rFont val="Tahoma"/>
            <family val="2"/>
          </rPr>
          <t xml:space="preserve">
Headmaster does not want testing done in July+August</t>
        </r>
      </text>
    </comment>
    <comment ref="T133" authorId="0" shapeId="0" xr:uid="{00000000-0006-0000-0300-00004D000000}">
      <text>
        <r>
          <rPr>
            <b/>
            <sz val="9"/>
            <color indexed="81"/>
            <rFont val="Tahoma"/>
            <family val="2"/>
          </rPr>
          <t>Samantha D'Amour:</t>
        </r>
        <r>
          <rPr>
            <sz val="9"/>
            <color indexed="81"/>
            <rFont val="Tahoma"/>
            <family val="2"/>
          </rPr>
          <t xml:space="preserve">
No access as it was before 3:40pm.</t>
        </r>
      </text>
    </comment>
    <comment ref="Q136" authorId="0" shapeId="0" xr:uid="{00000000-0006-0000-0300-00004E000000}">
      <text>
        <r>
          <rPr>
            <b/>
            <sz val="9"/>
            <color indexed="81"/>
            <rFont val="Tahoma"/>
            <family val="2"/>
          </rPr>
          <t xml:space="preserve">Samantha D'Amour:May 7/21 (sd') - </t>
        </r>
        <r>
          <rPr>
            <sz val="9"/>
            <color indexed="81"/>
            <rFont val="Tahoma"/>
            <family val="2"/>
          </rPr>
          <t>Andrew Lee cancelled this building. Went with another service provider.</t>
        </r>
      </text>
    </comment>
    <comment ref="B140" authorId="1" shapeId="0" xr:uid="{00000000-0006-0000-0300-00004F000000}">
      <text>
        <r>
          <rPr>
            <b/>
            <sz val="9"/>
            <color indexed="81"/>
            <rFont val="Tahoma"/>
            <family val="2"/>
          </rPr>
          <t>Vogt, Carina:</t>
        </r>
        <r>
          <rPr>
            <sz val="9"/>
            <color indexed="81"/>
            <rFont val="Tahoma"/>
            <family val="2"/>
          </rPr>
          <t xml:space="preserve">
Property Management changed. Was: Hutton</t>
        </r>
      </text>
    </comment>
    <comment ref="O142" authorId="0" shapeId="0" xr:uid="{00000000-0006-0000-0300-000050000000}">
      <text>
        <r>
          <rPr>
            <b/>
            <sz val="9"/>
            <color indexed="81"/>
            <rFont val="Tahoma"/>
            <family val="2"/>
          </rPr>
          <t>Samantha D'Amour:</t>
        </r>
        <r>
          <rPr>
            <sz val="9"/>
            <color indexed="81"/>
            <rFont val="Tahoma"/>
            <family val="2"/>
          </rPr>
          <t xml:space="preserve">
Charge customer for us going.  They have no provided us with a new key yet and we were unable to sneak in this time.</t>
        </r>
      </text>
    </comment>
    <comment ref="Q145" authorId="0" shapeId="0" xr:uid="{00000000-0006-0000-0300-000051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F151" authorId="0" shapeId="0" xr:uid="{00000000-0006-0000-0300-000052000000}">
      <text>
        <r>
          <rPr>
            <b/>
            <sz val="9"/>
            <color indexed="81"/>
            <rFont val="Tahoma"/>
            <family val="2"/>
          </rPr>
          <t>Samantha D'Amour:</t>
        </r>
        <r>
          <rPr>
            <sz val="9"/>
            <color indexed="81"/>
            <rFont val="Tahoma"/>
            <family val="2"/>
          </rPr>
          <t xml:space="preserve">
Jan 8/21 - SD' - picked up key from cornerstone.</t>
        </r>
      </text>
    </comment>
    <comment ref="N153" authorId="0" shapeId="0" xr:uid="{00000000-0006-0000-0300-000053000000}">
      <text>
        <r>
          <rPr>
            <b/>
            <sz val="9"/>
            <color indexed="81"/>
            <rFont val="Tahoma"/>
            <family val="2"/>
          </rPr>
          <t>Samantha D'Amour:</t>
        </r>
        <r>
          <rPr>
            <sz val="9"/>
            <color indexed="81"/>
            <rFont val="Tahoma"/>
            <family val="2"/>
          </rPr>
          <t xml:space="preserve">
Last one</t>
        </r>
      </text>
    </comment>
    <comment ref="J158" authorId="0" shapeId="0" xr:uid="{00000000-0006-0000-0300-000054000000}">
      <text>
        <r>
          <rPr>
            <b/>
            <sz val="9"/>
            <color indexed="81"/>
            <rFont val="Tahoma"/>
            <family val="2"/>
          </rPr>
          <t>Samantha D'Amour:</t>
        </r>
        <r>
          <rPr>
            <sz val="9"/>
            <color indexed="81"/>
            <rFont val="Tahoma"/>
            <family val="2"/>
          </rPr>
          <t xml:space="preserve">
Skipped December 2020 due to being so close to christmas. Start in January 2021.</t>
        </r>
      </text>
    </comment>
    <comment ref="K158" authorId="0" shapeId="0" xr:uid="{00000000-0006-0000-0300-000055000000}">
      <text>
        <r>
          <rPr>
            <b/>
            <sz val="9"/>
            <color indexed="81"/>
            <rFont val="Tahoma"/>
            <family val="2"/>
          </rPr>
          <t>Samantha D'Amour:</t>
        </r>
        <r>
          <rPr>
            <sz val="9"/>
            <color indexed="81"/>
            <rFont val="Tahoma"/>
            <family val="2"/>
          </rPr>
          <t xml:space="preserve">
Skipped December 2020 due to being so close to christmas. Start in January 2021.</t>
        </r>
      </text>
    </comment>
    <comment ref="P159" authorId="0" shapeId="0" xr:uid="{00000000-0006-0000-0300-000056000000}">
      <text>
        <r>
          <rPr>
            <b/>
            <sz val="9"/>
            <color indexed="81"/>
            <rFont val="Tahoma"/>
            <family val="2"/>
          </rPr>
          <t>Samantha D'Amour:</t>
        </r>
        <r>
          <rPr>
            <sz val="9"/>
            <color indexed="81"/>
            <rFont val="Tahoma"/>
            <family val="2"/>
          </rPr>
          <t xml:space="preserve">
Invoicing Richmond Property Group for November 2020 - May 2021. Servisssio is taking over this building as of June 1, 2021</t>
        </r>
      </text>
    </comment>
    <comment ref="B164" authorId="1" shapeId="0" xr:uid="{00000000-0006-0000-0300-000057000000}">
      <text>
        <r>
          <rPr>
            <b/>
            <sz val="9"/>
            <color indexed="81"/>
            <rFont val="Tahoma"/>
            <family val="2"/>
          </rPr>
          <t>Vogt, Carina:</t>
        </r>
        <r>
          <rPr>
            <sz val="9"/>
            <color indexed="81"/>
            <rFont val="Tahoma"/>
            <family val="2"/>
          </rPr>
          <t xml:space="preserve">
New Prperty Management. Was: Richmond Property Group</t>
        </r>
      </text>
    </comment>
    <comment ref="I164" authorId="0" shapeId="0" xr:uid="{00000000-0006-0000-0300-000058000000}">
      <text>
        <r>
          <rPr>
            <b/>
            <sz val="9"/>
            <color indexed="81"/>
            <rFont val="Tahoma"/>
            <family val="2"/>
          </rPr>
          <t>Samantha D'Amour:</t>
        </r>
        <r>
          <rPr>
            <sz val="9"/>
            <color indexed="81"/>
            <rFont val="Tahoma"/>
            <family val="2"/>
          </rPr>
          <t xml:space="preserve">
Annual on hold as building will be dimolished this year. Property manager does not want annual done</t>
        </r>
      </text>
    </comment>
    <comment ref="F165" authorId="0" shapeId="0" xr:uid="{00000000-0006-0000-0300-000059000000}">
      <text>
        <r>
          <rPr>
            <b/>
            <sz val="9"/>
            <color indexed="81"/>
            <rFont val="Tahoma"/>
            <family val="2"/>
          </rPr>
          <t>Samantha D'Amour:</t>
        </r>
        <r>
          <rPr>
            <sz val="9"/>
            <color indexed="81"/>
            <rFont val="Tahoma"/>
            <family val="2"/>
          </rPr>
          <t xml:space="preserve">
Requested keys, Dec 8/20
Received new key January 12/21</t>
        </r>
      </text>
    </comment>
    <comment ref="R166" authorId="0" shapeId="0" xr:uid="{00000000-0006-0000-0300-00005A000000}">
      <text>
        <r>
          <rPr>
            <b/>
            <sz val="9"/>
            <color indexed="81"/>
            <rFont val="Tahoma"/>
            <family val="2"/>
          </rPr>
          <t>Samantha D'Amour:</t>
        </r>
        <r>
          <rPr>
            <sz val="9"/>
            <color indexed="81"/>
            <rFont val="Tahoma"/>
            <family val="2"/>
          </rPr>
          <t xml:space="preserve">
Did not attend. Repairs were scheduled for July 16th.  Technciians mistakened this for annual date.</t>
        </r>
      </text>
    </comment>
    <comment ref="K168" authorId="0" shapeId="0" xr:uid="{00000000-0006-0000-0300-00005B000000}">
      <text>
        <r>
          <rPr>
            <b/>
            <sz val="9"/>
            <color indexed="81"/>
            <rFont val="Tahoma"/>
            <family val="2"/>
          </rPr>
          <t>Samantha D'Amour:</t>
        </r>
        <r>
          <rPr>
            <sz val="9"/>
            <color indexed="81"/>
            <rFont val="Tahoma"/>
            <family val="2"/>
          </rPr>
          <t xml:space="preserve">
Craig did the monthly bell testing during the repairs in the morning of Dec 2/20</t>
        </r>
      </text>
    </comment>
    <comment ref="J174" authorId="0" shapeId="0" xr:uid="{00000000-0006-0000-0300-00005C000000}">
      <text>
        <r>
          <rPr>
            <b/>
            <sz val="9"/>
            <color indexed="81"/>
            <rFont val="Tahoma"/>
            <family val="2"/>
          </rPr>
          <t>Samantha D'Amour:</t>
        </r>
        <r>
          <rPr>
            <sz val="9"/>
            <color indexed="81"/>
            <rFont val="Tahoma"/>
            <family val="2"/>
          </rPr>
          <t xml:space="preserve">
Key is broken from November 2020.  Emailed &amp; left messages for Benjamin to have key replaced.</t>
        </r>
      </text>
    </comment>
    <comment ref="K174" authorId="0" shapeId="0" xr:uid="{00000000-0006-0000-0300-00005D000000}">
      <text>
        <r>
          <rPr>
            <b/>
            <sz val="9"/>
            <color indexed="81"/>
            <rFont val="Tahoma"/>
            <family val="2"/>
          </rPr>
          <t>Samantha D'Amour:</t>
        </r>
        <r>
          <rPr>
            <sz val="9"/>
            <color indexed="81"/>
            <rFont val="Tahoma"/>
            <family val="2"/>
          </rPr>
          <t xml:space="preserve">
Key is broken from November 2020.  Emailed &amp; left messages for Benjamin to have key replaced.</t>
        </r>
      </text>
    </comment>
    <comment ref="L174" authorId="0" shapeId="0" xr:uid="{00000000-0006-0000-0300-00005E000000}">
      <text>
        <r>
          <rPr>
            <b/>
            <sz val="9"/>
            <color indexed="81"/>
            <rFont val="Tahoma"/>
            <family val="2"/>
          </rPr>
          <t>Samantha D'Amour:</t>
        </r>
        <r>
          <rPr>
            <sz val="9"/>
            <color indexed="81"/>
            <rFont val="Tahoma"/>
            <family val="2"/>
          </rPr>
          <t xml:space="preserve">
Key is broken from November 2020.  Emailed &amp; left messages for Benjamin to have key replaced. Jan/21 - still waiting for key.</t>
        </r>
      </text>
    </comment>
    <comment ref="Q180" authorId="0" shapeId="0" xr:uid="{00000000-0006-0000-0300-00005F000000}">
      <text>
        <r>
          <rPr>
            <b/>
            <sz val="9"/>
            <color indexed="81"/>
            <rFont val="Tahoma"/>
            <family val="2"/>
          </rPr>
          <t>Samantha D'Amour:</t>
        </r>
        <r>
          <rPr>
            <sz val="9"/>
            <color indexed="81"/>
            <rFont val="Tahoma"/>
            <family val="2"/>
          </rPr>
          <t xml:space="preserve">
Oops! Somehow this monthly was removed from the calendar and replaced with annual inspections. No charge to the customer for june 2021.</t>
        </r>
      </text>
    </comment>
    <comment ref="F181" authorId="0" shapeId="0" xr:uid="{00000000-0006-0000-0300-000060000000}">
      <text>
        <r>
          <rPr>
            <b/>
            <sz val="9"/>
            <color indexed="81"/>
            <rFont val="Tahoma"/>
            <family val="2"/>
          </rPr>
          <t>Samantha D'Amour:</t>
        </r>
        <r>
          <rPr>
            <sz val="9"/>
            <color indexed="81"/>
            <rFont val="Tahoma"/>
            <family val="2"/>
          </rPr>
          <t xml:space="preserve">
June 14/21 (sd') Received two keys from Dave Seregent.</t>
        </r>
      </text>
    </comment>
    <comment ref="R182" authorId="0" shapeId="0" xr:uid="{00000000-0006-0000-0300-000061000000}">
      <text>
        <r>
          <rPr>
            <b/>
            <sz val="9"/>
            <color indexed="81"/>
            <rFont val="Tahoma"/>
            <family val="2"/>
          </rPr>
          <t>Samantha D'Amour:</t>
        </r>
        <r>
          <rPr>
            <sz val="9"/>
            <color indexed="81"/>
            <rFont val="Tahoma"/>
            <family val="2"/>
          </rPr>
          <t xml:space="preserve">
July 28/21 - Did not perform July MBT as no Verisae work order was created in time. Verisae's new rule for contractors.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Weston, Tanya</author>
    <author>Vogt, Carina</author>
    <author>Samantha D'Amour</author>
    <author>Windrum, Samantha</author>
    <author>tc={B726B007-D91C-4DCB-9536-8B67DD57ADB1}</author>
    <author>Oldfield, Arlene</author>
    <author>Mahoney, Leslie</author>
    <author>tc={2B020604-34F3-407B-A620-E018D00E5FFC}</author>
    <author>tc={9FF42B89-A40F-4EA3-B2FC-CD7D822310C5}</author>
    <author>Blower, Kristin</author>
    <author>Samantha Windrum</author>
    <author>Mumford, Elizabeth</author>
    <author>tc={CFC5A01E-4CCF-41C0-9F0A-ACA55B88F245}</author>
  </authors>
  <commentList>
    <comment ref="AR1" authorId="0" shapeId="0" xr:uid="{00000000-0006-0000-0400-000001000000}">
      <text>
        <r>
          <rPr>
            <b/>
            <sz val="9"/>
            <color indexed="81"/>
            <rFont val="Tahoma"/>
            <family val="2"/>
          </rPr>
          <t>Weston, Tanya:</t>
        </r>
        <r>
          <rPr>
            <sz val="9"/>
            <color indexed="81"/>
            <rFont val="Tahoma"/>
            <family val="2"/>
          </rPr>
          <t xml:space="preserve">
1ST THURS - TECHS CALLED AWAY TO EMERGENCY SERVICE CALL.  SITE RECORD FILLED OUT IN OCTOBER WHEN DONE.
TO BE INVOICED ANYWAY PER TL</t>
        </r>
      </text>
    </comment>
    <comment ref="DA2" authorId="0" shapeId="0" xr:uid="{00000000-0006-0000-0400-000002000000}">
      <text>
        <r>
          <rPr>
            <b/>
            <sz val="9"/>
            <color indexed="81"/>
            <rFont val="Tahoma"/>
            <family val="2"/>
          </rPr>
          <t>Weston, Tanya:</t>
        </r>
        <r>
          <rPr>
            <sz val="9"/>
            <color indexed="81"/>
            <rFont val="Tahoma"/>
            <family val="2"/>
          </rPr>
          <t xml:space="preserve">
tech sick - monthly cancelled
</t>
        </r>
      </text>
    </comment>
    <comment ref="AF5" authorId="0" shapeId="0" xr:uid="{00000000-0006-0000-0400-000003000000}">
      <text>
        <r>
          <rPr>
            <b/>
            <sz val="9"/>
            <color indexed="81"/>
            <rFont val="Tahoma"/>
            <family val="2"/>
          </rPr>
          <t>Weston, Tanya:</t>
        </r>
        <r>
          <rPr>
            <sz val="9"/>
            <color indexed="81"/>
            <rFont val="Tahoma"/>
            <family val="2"/>
          </rPr>
          <t xml:space="preserve">
ANNUAL MOVED TO OCTOBER (FROM SEPT), DID NOT CHANGE UNTIL AFTER SKIPPED IN SEPTEMBER (ORIGINALLY SEPT)</t>
        </r>
      </text>
    </comment>
    <comment ref="N9" authorId="0" shapeId="0" xr:uid="{00000000-0006-0000-0400-000004000000}">
      <text>
        <r>
          <rPr>
            <b/>
            <sz val="9"/>
            <color indexed="81"/>
            <rFont val="Tahoma"/>
            <family val="2"/>
          </rPr>
          <t>Weston, Tanya:</t>
        </r>
        <r>
          <rPr>
            <sz val="9"/>
            <color indexed="81"/>
            <rFont val="Tahoma"/>
            <family val="2"/>
          </rPr>
          <t xml:space="preserve">
no reply from Lito *site contact</t>
        </r>
      </text>
    </comment>
    <comment ref="W9" authorId="0" shapeId="0" xr:uid="{00000000-0006-0000-0400-000005000000}">
      <text>
        <r>
          <rPr>
            <b/>
            <sz val="9"/>
            <color indexed="81"/>
            <rFont val="Tahoma"/>
            <family val="2"/>
          </rPr>
          <t>Weston, Tanya:</t>
        </r>
        <r>
          <rPr>
            <sz val="9"/>
            <color indexed="81"/>
            <rFont val="Tahoma"/>
            <family val="2"/>
          </rPr>
          <t xml:space="preserve">
no return call from contact.  Left voicemail</t>
        </r>
      </text>
    </comment>
    <comment ref="B11" authorId="1" shapeId="0" xr:uid="{00000000-0006-0000-0400-000006000000}">
      <text>
        <r>
          <rPr>
            <b/>
            <sz val="9"/>
            <color indexed="81"/>
            <rFont val="Tahoma"/>
            <family val="2"/>
          </rPr>
          <t>Vogt, Carina:</t>
        </r>
        <r>
          <rPr>
            <sz val="9"/>
            <color indexed="81"/>
            <rFont val="Tahoma"/>
            <family val="2"/>
          </rPr>
          <t xml:space="preserve">
Not Richmond!!</t>
        </r>
      </text>
    </comment>
    <comment ref="K11" authorId="0" shapeId="0" xr:uid="{00000000-0006-0000-0400-000007000000}">
      <text>
        <r>
          <rPr>
            <b/>
            <sz val="9"/>
            <color indexed="81"/>
            <rFont val="Tahoma"/>
            <family val="2"/>
          </rPr>
          <t>Weston, Tanya:</t>
        </r>
        <r>
          <rPr>
            <sz val="9"/>
            <color indexed="81"/>
            <rFont val="Tahoma"/>
            <family val="2"/>
          </rPr>
          <t xml:space="preserve">
special arrangements not made for access.  Colliers site access was "tested" with site contacts instead of keys - no success </t>
        </r>
      </text>
    </comment>
    <comment ref="L11" authorId="0" shapeId="0" xr:uid="{00000000-0006-0000-0400-000008000000}">
      <text>
        <r>
          <rPr>
            <b/>
            <sz val="9"/>
            <color indexed="81"/>
            <rFont val="Tahoma"/>
            <family val="2"/>
          </rPr>
          <t>Weston, Tanya:</t>
        </r>
        <r>
          <rPr>
            <sz val="9"/>
            <color indexed="81"/>
            <rFont val="Tahoma"/>
            <family val="2"/>
          </rPr>
          <t xml:space="preserve">
special arrangements not made for access.  </t>
        </r>
      </text>
    </comment>
    <comment ref="M11" authorId="0" shapeId="0" xr:uid="{00000000-0006-0000-0400-000009000000}">
      <text>
        <r>
          <rPr>
            <b/>
            <sz val="9"/>
            <color indexed="81"/>
            <rFont val="Tahoma"/>
            <family val="2"/>
          </rPr>
          <t>Weston, Tanya:</t>
        </r>
        <r>
          <rPr>
            <sz val="9"/>
            <color indexed="81"/>
            <rFont val="Tahoma"/>
            <family val="2"/>
          </rPr>
          <t xml:space="preserve">
special arrangements not made for access.  </t>
        </r>
      </text>
    </comment>
    <comment ref="N11" authorId="0" shapeId="0" xr:uid="{00000000-0006-0000-0400-00000A000000}">
      <text>
        <r>
          <rPr>
            <b/>
            <sz val="9"/>
            <color indexed="81"/>
            <rFont val="Tahoma"/>
            <family val="2"/>
          </rPr>
          <t>Weston, Tanya:</t>
        </r>
        <r>
          <rPr>
            <sz val="9"/>
            <color indexed="81"/>
            <rFont val="Tahoma"/>
            <family val="2"/>
          </rPr>
          <t xml:space="preserve">
finally got keys:)</t>
        </r>
      </text>
    </comment>
    <comment ref="BF11" authorId="0" shapeId="0" xr:uid="{00000000-0006-0000-0400-00000B000000}">
      <text>
        <r>
          <rPr>
            <b/>
            <sz val="9"/>
            <color indexed="81"/>
            <rFont val="Tahoma"/>
            <family val="2"/>
          </rPr>
          <t>Weston, Tanya:</t>
        </r>
        <r>
          <rPr>
            <sz val="9"/>
            <color indexed="81"/>
            <rFont val="Tahoma"/>
            <family val="2"/>
          </rPr>
          <t xml:space="preserve">
renos in november, annual moved to Dec. 2016
</t>
        </r>
      </text>
    </comment>
    <comment ref="AW12" authorId="0" shapeId="0" xr:uid="{00000000-0006-0000-0400-00000C000000}">
      <text>
        <r>
          <rPr>
            <b/>
            <sz val="9"/>
            <color indexed="81"/>
            <rFont val="Tahoma"/>
            <family val="2"/>
          </rPr>
          <t>Weston, Tanya:</t>
        </r>
        <r>
          <rPr>
            <sz val="9"/>
            <color indexed="81"/>
            <rFont val="Tahoma"/>
            <family val="2"/>
          </rPr>
          <t xml:space="preserve">
cancelled per TL. Emergency service calls</t>
        </r>
      </text>
    </comment>
    <comment ref="AW14" authorId="0" shapeId="0" xr:uid="{00000000-0006-0000-0400-00000D000000}">
      <text>
        <r>
          <rPr>
            <b/>
            <sz val="9"/>
            <color indexed="81"/>
            <rFont val="Tahoma"/>
            <family val="2"/>
          </rPr>
          <t>Weston, Tanya:</t>
        </r>
        <r>
          <rPr>
            <sz val="9"/>
            <color indexed="81"/>
            <rFont val="Tahoma"/>
            <family val="2"/>
          </rPr>
          <t xml:space="preserve">
cancelled per TL. Emergency service calls</t>
        </r>
      </text>
    </comment>
    <comment ref="Q15" authorId="0" shapeId="0" xr:uid="{00000000-0006-0000-0400-00000E000000}">
      <text>
        <r>
          <rPr>
            <b/>
            <sz val="9"/>
            <color indexed="81"/>
            <rFont val="Tahoma"/>
            <family val="2"/>
          </rPr>
          <t>Weston, Tanya:</t>
        </r>
        <r>
          <rPr>
            <sz val="9"/>
            <color indexed="81"/>
            <rFont val="Tahoma"/>
            <family val="2"/>
          </rPr>
          <t xml:space="preserve">
RESTART MONTHLY BELL TESTS June 5, 2013</t>
        </r>
      </text>
    </comment>
    <comment ref="CD15" authorId="0" shapeId="0" xr:uid="{00000000-0006-0000-0400-00000F000000}">
      <text>
        <r>
          <rPr>
            <b/>
            <sz val="9"/>
            <color indexed="81"/>
            <rFont val="Tahoma"/>
            <family val="2"/>
          </rPr>
          <t>Weston, Tanya:</t>
        </r>
        <r>
          <rPr>
            <sz val="9"/>
            <color indexed="81"/>
            <rFont val="Tahoma"/>
            <family val="2"/>
          </rPr>
          <t xml:space="preserve">
see note: 2 FA panel emergencies on December 6 - had to cancel the last few sites
</t>
        </r>
      </text>
    </comment>
    <comment ref="BS16" authorId="0" shapeId="0" xr:uid="{00000000-0006-0000-0400-000010000000}">
      <text>
        <r>
          <rPr>
            <b/>
            <sz val="9"/>
            <color indexed="81"/>
            <rFont val="Tahoma"/>
            <family val="2"/>
          </rPr>
          <t>Weston, Tanya:</t>
        </r>
        <r>
          <rPr>
            <sz val="9"/>
            <color indexed="81"/>
            <rFont val="Tahoma"/>
            <family val="2"/>
          </rPr>
          <t xml:space="preserve">
see note: 2 FA panel emergencies on December 6 - had to cancel the last few sites
</t>
        </r>
      </text>
    </comment>
    <comment ref="AW17" authorId="0" shapeId="0" xr:uid="{00000000-0006-0000-0400-000011000000}">
      <text>
        <r>
          <rPr>
            <b/>
            <sz val="9"/>
            <color indexed="81"/>
            <rFont val="Tahoma"/>
            <family val="2"/>
          </rPr>
          <t>Weston, Tanya:</t>
        </r>
        <r>
          <rPr>
            <sz val="9"/>
            <color indexed="81"/>
            <rFont val="Tahoma"/>
            <family val="2"/>
          </rPr>
          <t xml:space="preserve">
cancelled per TL. Emergency service calls</t>
        </r>
      </text>
    </comment>
    <comment ref="N18" authorId="0" shapeId="0" xr:uid="{00000000-0006-0000-0400-000012000000}">
      <text>
        <r>
          <rPr>
            <b/>
            <sz val="9"/>
            <color indexed="81"/>
            <rFont val="Tahoma"/>
            <family val="2"/>
          </rPr>
          <t>Weston, Tanya:</t>
        </r>
        <r>
          <rPr>
            <sz val="9"/>
            <color indexed="81"/>
            <rFont val="Tahoma"/>
            <family val="2"/>
          </rPr>
          <t xml:space="preserve">
trained on monthly bell tests Mar 1/13</t>
        </r>
      </text>
    </comment>
    <comment ref="Z18" authorId="0" shapeId="0" xr:uid="{00000000-0006-0000-0400-000013000000}">
      <text>
        <r>
          <rPr>
            <b/>
            <sz val="9"/>
            <color indexed="81"/>
            <rFont val="Tahoma"/>
            <family val="2"/>
          </rPr>
          <t>Weston, Tanya:</t>
        </r>
        <r>
          <rPr>
            <sz val="9"/>
            <color indexed="81"/>
            <rFont val="Tahoma"/>
            <family val="2"/>
          </rPr>
          <t xml:space="preserve">
trained on monthly bell tests Mar 1/13</t>
        </r>
      </text>
    </comment>
    <comment ref="CA18" authorId="1" shapeId="0" xr:uid="{00000000-0006-0000-0400-000014000000}">
      <text>
        <r>
          <rPr>
            <b/>
            <sz val="9"/>
            <color indexed="81"/>
            <rFont val="Tahoma"/>
            <family val="2"/>
          </rPr>
          <t>Vogt, Carina:</t>
        </r>
        <r>
          <rPr>
            <sz val="9"/>
            <color indexed="81"/>
            <rFont val="Tahoma"/>
            <family val="2"/>
          </rPr>
          <t xml:space="preserve">
We got a service call and ran out of time.</t>
        </r>
      </text>
    </comment>
    <comment ref="CA20" authorId="1" shapeId="0" xr:uid="{00000000-0006-0000-0400-000015000000}">
      <text>
        <r>
          <rPr>
            <b/>
            <sz val="9"/>
            <color indexed="81"/>
            <rFont val="Tahoma"/>
            <family val="2"/>
          </rPr>
          <t>Vogt, Carina:</t>
        </r>
        <r>
          <rPr>
            <sz val="9"/>
            <color indexed="81"/>
            <rFont val="Tahoma"/>
            <family val="2"/>
          </rPr>
          <t xml:space="preserve">
We got a service call and ran out of time.
</t>
        </r>
      </text>
    </comment>
    <comment ref="CW26" authorId="2" shapeId="0" xr:uid="{00000000-0006-0000-0400-000016000000}">
      <text>
        <r>
          <rPr>
            <b/>
            <sz val="9"/>
            <color indexed="81"/>
            <rFont val="Tahoma"/>
            <family val="2"/>
          </rPr>
          <t>Samantha D'Amour:</t>
        </r>
        <r>
          <rPr>
            <sz val="9"/>
            <color indexed="81"/>
            <rFont val="Tahoma"/>
            <family val="2"/>
          </rPr>
          <t xml:space="preserve">
No key to electrial room. Contacted customer.</t>
        </r>
      </text>
    </comment>
    <comment ref="AY28" authorId="0" shapeId="0" xr:uid="{00000000-0006-0000-0400-000017000000}">
      <text>
        <r>
          <rPr>
            <b/>
            <sz val="9"/>
            <color indexed="81"/>
            <rFont val="Tahoma"/>
            <family val="2"/>
          </rPr>
          <t>Weston, Tanya:</t>
        </r>
        <r>
          <rPr>
            <sz val="9"/>
            <color indexed="81"/>
            <rFont val="Tahoma"/>
            <family val="2"/>
          </rPr>
          <t xml:space="preserve">
CLOSED FOR CONSTRUCTION
</t>
        </r>
      </text>
    </comment>
    <comment ref="AZ28" authorId="0" shapeId="0" xr:uid="{00000000-0006-0000-0400-000018000000}">
      <text>
        <r>
          <rPr>
            <b/>
            <sz val="9"/>
            <color indexed="81"/>
            <rFont val="Tahoma"/>
            <family val="2"/>
          </rPr>
          <t>Weston, Tanya:</t>
        </r>
        <r>
          <rPr>
            <sz val="9"/>
            <color indexed="81"/>
            <rFont val="Tahoma"/>
            <family val="2"/>
          </rPr>
          <t xml:space="preserve">
CLOSED FOR CONSTRUCTION
</t>
        </r>
      </text>
    </comment>
    <comment ref="AD31" authorId="0" shapeId="0" xr:uid="{00000000-0006-0000-0400-000019000000}">
      <text>
        <r>
          <rPr>
            <b/>
            <sz val="9"/>
            <color indexed="81"/>
            <rFont val="Tahoma"/>
            <family val="2"/>
          </rPr>
          <t>Weston, Tanya:</t>
        </r>
        <r>
          <rPr>
            <sz val="9"/>
            <color indexed="81"/>
            <rFont val="Tahoma"/>
            <family val="2"/>
          </rPr>
          <t xml:space="preserve">
site cancelled June 2014
arranged with another company.</t>
        </r>
      </text>
    </comment>
    <comment ref="AP31" authorId="0" shapeId="0" xr:uid="{00000000-0006-0000-0400-00001A000000}">
      <text>
        <r>
          <rPr>
            <b/>
            <sz val="9"/>
            <color indexed="81"/>
            <rFont val="Tahoma"/>
            <family val="2"/>
          </rPr>
          <t>Weston, Tanya:</t>
        </r>
        <r>
          <rPr>
            <sz val="9"/>
            <color indexed="81"/>
            <rFont val="Tahoma"/>
            <family val="2"/>
          </rPr>
          <t xml:space="preserve">
site cancelled June 2014
arranged with another company.</t>
        </r>
      </text>
    </comment>
    <comment ref="W34" authorId="0" shapeId="0" xr:uid="{00000000-0006-0000-0400-00001B000000}">
      <text>
        <r>
          <rPr>
            <b/>
            <sz val="9"/>
            <color indexed="81"/>
            <rFont val="Tahoma"/>
            <family val="2"/>
          </rPr>
          <t>Weston, Tanya:</t>
        </r>
        <r>
          <rPr>
            <sz val="9"/>
            <color indexed="81"/>
            <rFont val="Tahoma"/>
            <family val="2"/>
          </rPr>
          <t xml:space="preserve">
TW pulled keys for repairs too early.  Forgot to pull AFTER the bell test...</t>
        </r>
      </text>
    </comment>
    <comment ref="AW34" authorId="0" shapeId="0" xr:uid="{00000000-0006-0000-0400-00001C000000}">
      <text>
        <r>
          <rPr>
            <b/>
            <sz val="9"/>
            <color indexed="81"/>
            <rFont val="Tahoma"/>
            <family val="2"/>
          </rPr>
          <t>Weston, Tanya:</t>
        </r>
        <r>
          <rPr>
            <sz val="9"/>
            <color indexed="81"/>
            <rFont val="Tahoma"/>
            <family val="2"/>
          </rPr>
          <t xml:space="preserve">
cancelled per TL. Emergency service calls</t>
        </r>
      </text>
    </comment>
    <comment ref="Y36" authorId="0" shapeId="0" xr:uid="{00000000-0006-0000-0400-00001D000000}">
      <text>
        <r>
          <rPr>
            <b/>
            <sz val="9"/>
            <color indexed="81"/>
            <rFont val="Tahoma"/>
            <family val="2"/>
          </rPr>
          <t>Weston, Tanya:</t>
        </r>
        <r>
          <rPr>
            <sz val="9"/>
            <color indexed="81"/>
            <rFont val="Tahoma"/>
            <family val="2"/>
          </rPr>
          <t xml:space="preserve">
oops, did not attend as annuals for January copied as DO NOT GO for February.  KB did not interpret TW's instructions correctly :(</t>
        </r>
      </text>
    </comment>
    <comment ref="BS39" authorId="0" shapeId="0" xr:uid="{00000000-0006-0000-0400-00001E000000}">
      <text>
        <r>
          <rPr>
            <b/>
            <sz val="9"/>
            <color indexed="81"/>
            <rFont val="Tahoma"/>
            <family val="2"/>
          </rPr>
          <t>Weston, Tanya:</t>
        </r>
        <r>
          <rPr>
            <sz val="9"/>
            <color indexed="81"/>
            <rFont val="Tahoma"/>
            <family val="2"/>
          </rPr>
          <t xml:space="preserve">
see note: 2 FA panel emergencies on December 6 - had to cancel the last few sites
</t>
        </r>
      </text>
    </comment>
    <comment ref="BI41" authorId="3" shapeId="0" xr:uid="{00000000-0006-0000-0400-00001F000000}">
      <text>
        <r>
          <rPr>
            <b/>
            <sz val="9"/>
            <color indexed="81"/>
            <rFont val="Tahoma"/>
            <family val="2"/>
          </rPr>
          <t>Windrum, Samantha:</t>
        </r>
        <r>
          <rPr>
            <sz val="9"/>
            <color indexed="81"/>
            <rFont val="Tahoma"/>
            <family val="2"/>
          </rPr>
          <t xml:space="preserve">
Annual scheduled for February 1st, 2017. Will not be going to this site on 2nd Wed.</t>
        </r>
      </text>
    </comment>
    <comment ref="AW43" authorId="0" shapeId="0" xr:uid="{00000000-0006-0000-0400-000020000000}">
      <text>
        <r>
          <rPr>
            <b/>
            <sz val="9"/>
            <color indexed="81"/>
            <rFont val="Tahoma"/>
            <family val="2"/>
          </rPr>
          <t>Weston, Tanya:</t>
        </r>
        <r>
          <rPr>
            <sz val="9"/>
            <color indexed="81"/>
            <rFont val="Tahoma"/>
            <family val="2"/>
          </rPr>
          <t xml:space="preserve">
cancelled per TL. Emergency service calls</t>
        </r>
      </text>
    </comment>
    <comment ref="O45" authorId="0" shapeId="0" xr:uid="{00000000-0006-0000-0400-000021000000}">
      <text>
        <r>
          <rPr>
            <b/>
            <sz val="9"/>
            <color indexed="81"/>
            <rFont val="Tahoma"/>
            <family val="2"/>
          </rPr>
          <t>Weston, Tanya:</t>
        </r>
        <r>
          <rPr>
            <sz val="9"/>
            <color indexed="81"/>
            <rFont val="Tahoma"/>
            <family val="2"/>
          </rPr>
          <t xml:space="preserve">
NOW DONE BY SITE</t>
        </r>
      </text>
    </comment>
    <comment ref="AA45" authorId="0" shapeId="0" xr:uid="{00000000-0006-0000-0400-000022000000}">
      <text>
        <r>
          <rPr>
            <b/>
            <sz val="9"/>
            <color indexed="81"/>
            <rFont val="Tahoma"/>
            <family val="2"/>
          </rPr>
          <t>Weston, Tanya:</t>
        </r>
        <r>
          <rPr>
            <sz val="9"/>
            <color indexed="81"/>
            <rFont val="Tahoma"/>
            <family val="2"/>
          </rPr>
          <t xml:space="preserve">
NOW DONE BY SITE</t>
        </r>
      </text>
    </comment>
    <comment ref="AM45" authorId="0" shapeId="0" xr:uid="{00000000-0006-0000-0400-000023000000}">
      <text>
        <r>
          <rPr>
            <b/>
            <sz val="9"/>
            <color indexed="81"/>
            <rFont val="Tahoma"/>
            <family val="2"/>
          </rPr>
          <t>Weston, Tanya:</t>
        </r>
        <r>
          <rPr>
            <sz val="9"/>
            <color indexed="81"/>
            <rFont val="Tahoma"/>
            <family val="2"/>
          </rPr>
          <t xml:space="preserve">
NOW DONE BY SITE</t>
        </r>
      </text>
    </comment>
    <comment ref="BK46" authorId="3" shapeId="0" xr:uid="{00000000-0006-0000-0400-000024000000}">
      <text>
        <r>
          <rPr>
            <b/>
            <sz val="9"/>
            <color indexed="81"/>
            <rFont val="Tahoma"/>
            <family val="2"/>
          </rPr>
          <t>Windrum, Samantha:</t>
        </r>
        <r>
          <rPr>
            <sz val="9"/>
            <color indexed="81"/>
            <rFont val="Tahoma"/>
            <family val="2"/>
          </rPr>
          <t xml:space="preserve">
Technician was sick. Site not tested.</t>
        </r>
      </text>
    </comment>
    <comment ref="AW47" authorId="0" shapeId="0" xr:uid="{00000000-0006-0000-0400-000025000000}">
      <text>
        <r>
          <rPr>
            <b/>
            <sz val="9"/>
            <color indexed="81"/>
            <rFont val="Tahoma"/>
            <family val="2"/>
          </rPr>
          <t>Weston, Tanya:</t>
        </r>
        <r>
          <rPr>
            <sz val="9"/>
            <color indexed="81"/>
            <rFont val="Tahoma"/>
            <family val="2"/>
          </rPr>
          <t xml:space="preserve">
cancelled per TL. Emergency service calls</t>
        </r>
      </text>
    </comment>
    <comment ref="CW48" authorId="2" shapeId="0" xr:uid="{00000000-0006-0000-0400-000026000000}">
      <text>
        <r>
          <rPr>
            <b/>
            <sz val="9"/>
            <color indexed="81"/>
            <rFont val="Tahoma"/>
            <family val="2"/>
          </rPr>
          <t>Samantha D'Amour:</t>
        </r>
        <r>
          <rPr>
            <sz val="9"/>
            <color indexed="81"/>
            <rFont val="Tahoma"/>
            <family val="2"/>
          </rPr>
          <t xml:space="preserve">
Electrical room key does not work. Advised Vince.</t>
        </r>
      </text>
    </comment>
    <comment ref="CX48" authorId="2" shapeId="0" xr:uid="{00000000-0006-0000-0400-000027000000}">
      <text>
        <r>
          <rPr>
            <b/>
            <sz val="9"/>
            <color indexed="81"/>
            <rFont val="Tahoma"/>
            <family val="2"/>
          </rPr>
          <t>Samantha D'Amour:</t>
        </r>
        <r>
          <rPr>
            <sz val="9"/>
            <color indexed="81"/>
            <rFont val="Tahoma"/>
            <family val="2"/>
          </rPr>
          <t xml:space="preserve">
Electrical room key does not work. Advised Vince.</t>
        </r>
      </text>
    </comment>
    <comment ref="AW49" authorId="0" shapeId="0" xr:uid="{00000000-0006-0000-0400-000028000000}">
      <text>
        <r>
          <rPr>
            <b/>
            <sz val="9"/>
            <color indexed="81"/>
            <rFont val="Tahoma"/>
            <family val="2"/>
          </rPr>
          <t>Weston, Tanya:</t>
        </r>
        <r>
          <rPr>
            <sz val="9"/>
            <color indexed="81"/>
            <rFont val="Tahoma"/>
            <family val="2"/>
          </rPr>
          <t xml:space="preserve">
cancelled per TL. Emergency service calls</t>
        </r>
      </text>
    </comment>
    <comment ref="CA50" authorId="1" shapeId="0" xr:uid="{00000000-0006-0000-0400-000029000000}">
      <text>
        <r>
          <rPr>
            <b/>
            <sz val="9"/>
            <color indexed="81"/>
            <rFont val="Tahoma"/>
            <family val="2"/>
          </rPr>
          <t>Vogt, Carina:</t>
        </r>
        <r>
          <rPr>
            <sz val="9"/>
            <color indexed="81"/>
            <rFont val="Tahoma"/>
            <family val="2"/>
          </rPr>
          <t xml:space="preserve">
We were not supposed to check this building this month.</t>
        </r>
      </text>
    </comment>
    <comment ref="AW52" authorId="0" shapeId="0" xr:uid="{00000000-0006-0000-0400-00002A000000}">
      <text>
        <r>
          <rPr>
            <b/>
            <sz val="9"/>
            <color indexed="81"/>
            <rFont val="Tahoma"/>
            <family val="2"/>
          </rPr>
          <t>Weston, Tanya:</t>
        </r>
        <r>
          <rPr>
            <sz val="9"/>
            <color indexed="81"/>
            <rFont val="Tahoma"/>
            <family val="2"/>
          </rPr>
          <t xml:space="preserve">
cancelled per TL. Emergency service calls</t>
        </r>
      </text>
    </comment>
    <comment ref="AC62" authorId="0" shapeId="0" xr:uid="{00000000-0006-0000-0400-00002B000000}">
      <text>
        <r>
          <rPr>
            <b/>
            <sz val="9"/>
            <color indexed="81"/>
            <rFont val="Tahoma"/>
            <family val="2"/>
          </rPr>
          <t>Weston, Tanya:</t>
        </r>
        <r>
          <rPr>
            <sz val="9"/>
            <color indexed="81"/>
            <rFont val="Tahoma"/>
            <family val="2"/>
          </rPr>
          <t xml:space="preserve">
NA - FOB did not work
new </t>
        </r>
      </text>
    </comment>
    <comment ref="AW62" authorId="0" shapeId="0" xr:uid="{00000000-0006-0000-0400-00002C000000}">
      <text>
        <r>
          <rPr>
            <b/>
            <sz val="9"/>
            <color indexed="81"/>
            <rFont val="Tahoma"/>
            <family val="2"/>
          </rPr>
          <t>Weston, Tanya:</t>
        </r>
        <r>
          <rPr>
            <sz val="9"/>
            <color indexed="81"/>
            <rFont val="Tahoma"/>
            <family val="2"/>
          </rPr>
          <t xml:space="preserve">
cancelled per TL. Emergency service calls</t>
        </r>
      </text>
    </comment>
    <comment ref="DA62" authorId="4" shapeId="0" xr:uid="{00000000-0006-0000-0400-00002D000000}">
      <text>
        <t>[Threaded comment]
Your version of Excel allows you to read this threaded comment; however, any edits to it will get removed if the file is opened in a newer version of Excel. Learn more: https://go.microsoft.com/fwlink/?linkid=870924
Comment:
    Price's monitoring was down at that time.</t>
      </text>
    </comment>
    <comment ref="DA63" authorId="0" shapeId="0" xr:uid="{00000000-0006-0000-0400-00002E000000}">
      <text>
        <r>
          <rPr>
            <b/>
            <sz val="9"/>
            <color indexed="81"/>
            <rFont val="Tahoma"/>
            <family val="2"/>
          </rPr>
          <t>Weston, Tanya:</t>
        </r>
        <r>
          <rPr>
            <sz val="9"/>
            <color indexed="81"/>
            <rFont val="Tahoma"/>
            <family val="2"/>
          </rPr>
          <t xml:space="preserve">
tech sick - monthly cancelled
</t>
        </r>
      </text>
    </comment>
    <comment ref="I65" authorId="0" shapeId="0" xr:uid="{00000000-0006-0000-0400-00002F000000}">
      <text>
        <r>
          <rPr>
            <b/>
            <sz val="9"/>
            <color indexed="81"/>
            <rFont val="Tahoma"/>
            <family val="2"/>
          </rPr>
          <t>Weston, Tanya:</t>
        </r>
        <r>
          <rPr>
            <sz val="9"/>
            <color indexed="81"/>
            <rFont val="Tahoma"/>
            <family val="2"/>
          </rPr>
          <t xml:space="preserve">
was October.  ANNUAL DONE END OF SEPT/13. AT SAME TIME AS VERIFICATION</t>
        </r>
      </text>
    </comment>
    <comment ref="T65" authorId="0" shapeId="0" xr:uid="{00000000-0006-0000-0400-000030000000}">
      <text>
        <r>
          <rPr>
            <b/>
            <sz val="9"/>
            <color indexed="81"/>
            <rFont val="Tahoma"/>
            <family val="2"/>
          </rPr>
          <t>Weston, Tanya:</t>
        </r>
        <r>
          <rPr>
            <sz val="9"/>
            <color indexed="81"/>
            <rFont val="Tahoma"/>
            <family val="2"/>
          </rPr>
          <t xml:space="preserve">
ANNUAL DONE END OF SEPT. AT SAME TIME AS VERIFICATION</t>
        </r>
      </text>
    </comment>
    <comment ref="AW66" authorId="0" shapeId="0" xr:uid="{00000000-0006-0000-0400-000031000000}">
      <text>
        <r>
          <rPr>
            <b/>
            <sz val="9"/>
            <color indexed="81"/>
            <rFont val="Tahoma"/>
            <family val="2"/>
          </rPr>
          <t>Weston, Tanya:</t>
        </r>
        <r>
          <rPr>
            <sz val="9"/>
            <color indexed="81"/>
            <rFont val="Tahoma"/>
            <family val="2"/>
          </rPr>
          <t xml:space="preserve">
cancelled per TL. Emergency service calls</t>
        </r>
      </text>
    </comment>
    <comment ref="AD67" authorId="0" shapeId="0" xr:uid="{00000000-0006-0000-0400-000032000000}">
      <text>
        <r>
          <rPr>
            <b/>
            <sz val="9"/>
            <color indexed="81"/>
            <rFont val="Tahoma"/>
            <family val="2"/>
          </rPr>
          <t>Weston, Tanya:</t>
        </r>
        <r>
          <rPr>
            <sz val="9"/>
            <color indexed="81"/>
            <rFont val="Tahoma"/>
            <family val="2"/>
          </rPr>
          <t xml:space="preserve">
annual due June bu5 done July 4th.  No MBT either June or July</t>
        </r>
      </text>
    </comment>
    <comment ref="AW67" authorId="0" shapeId="0" xr:uid="{00000000-0006-0000-0400-000033000000}">
      <text>
        <r>
          <rPr>
            <b/>
            <sz val="9"/>
            <color indexed="81"/>
            <rFont val="Tahoma"/>
            <family val="2"/>
          </rPr>
          <t>Weston, Tanya:</t>
        </r>
        <r>
          <rPr>
            <sz val="9"/>
            <color indexed="81"/>
            <rFont val="Tahoma"/>
            <family val="2"/>
          </rPr>
          <t xml:space="preserve">
cancelled per TL. Emergency service calls</t>
        </r>
      </text>
    </comment>
    <comment ref="AW70" authorId="0" shapeId="0" xr:uid="{00000000-0006-0000-0400-000034000000}">
      <text>
        <r>
          <rPr>
            <b/>
            <sz val="9"/>
            <color indexed="81"/>
            <rFont val="Tahoma"/>
            <family val="2"/>
          </rPr>
          <t>Weston, Tanya:</t>
        </r>
        <r>
          <rPr>
            <sz val="9"/>
            <color indexed="81"/>
            <rFont val="Tahoma"/>
            <family val="2"/>
          </rPr>
          <t xml:space="preserve">
cancelled per TL. Emergency service calls</t>
        </r>
      </text>
    </comment>
    <comment ref="N72" authorId="0" shapeId="0" xr:uid="{00000000-0006-0000-0400-000035000000}">
      <text>
        <r>
          <rPr>
            <b/>
            <sz val="9"/>
            <color indexed="81"/>
            <rFont val="Tahoma"/>
            <family val="2"/>
          </rPr>
          <t>Weston, Tanya:</t>
        </r>
        <r>
          <rPr>
            <sz val="9"/>
            <color indexed="81"/>
            <rFont val="Tahoma"/>
            <family val="2"/>
          </rPr>
          <t xml:space="preserve">
PAPERWORK NOTED MAR AS ANNUAL WHEN IN FACT IT IS MAY… SO WE DID NOT ATTEND</t>
        </r>
      </text>
    </comment>
    <comment ref="AW72" authorId="0" shapeId="0" xr:uid="{00000000-0006-0000-0400-000036000000}">
      <text>
        <r>
          <rPr>
            <b/>
            <sz val="9"/>
            <color indexed="81"/>
            <rFont val="Tahoma"/>
            <family val="2"/>
          </rPr>
          <t>Weston, Tanya:</t>
        </r>
        <r>
          <rPr>
            <sz val="9"/>
            <color indexed="81"/>
            <rFont val="Tahoma"/>
            <family val="2"/>
          </rPr>
          <t xml:space="preserve">
cancelled per TL. Emergency service calls</t>
        </r>
      </text>
    </comment>
    <comment ref="B73" authorId="1" shapeId="0" xr:uid="{00000000-0006-0000-0400-000037000000}">
      <text>
        <r>
          <rPr>
            <b/>
            <sz val="9"/>
            <color indexed="81"/>
            <rFont val="Tahoma"/>
            <family val="2"/>
          </rPr>
          <t>Vogt, Carina:</t>
        </r>
        <r>
          <rPr>
            <sz val="9"/>
            <color indexed="81"/>
            <rFont val="Tahoma"/>
            <family val="2"/>
          </rPr>
          <t xml:space="preserve">
Was Colliers, they want us to bill it to The Manufacturers Life Insurance.</t>
        </r>
      </text>
    </comment>
    <comment ref="BS75" authorId="0" shapeId="0" xr:uid="{00000000-0006-0000-0400-000038000000}">
      <text>
        <r>
          <rPr>
            <b/>
            <sz val="9"/>
            <color indexed="81"/>
            <rFont val="Tahoma"/>
            <family val="2"/>
          </rPr>
          <t>Weston, Tanya:</t>
        </r>
        <r>
          <rPr>
            <sz val="9"/>
            <color indexed="81"/>
            <rFont val="Tahoma"/>
            <family val="2"/>
          </rPr>
          <t xml:space="preserve">
see note: 2 FA panel emergencies on December 6 - had to cancel the last few sites
</t>
        </r>
      </text>
    </comment>
    <comment ref="Q76" authorId="0" shapeId="0" xr:uid="{00000000-0006-0000-0400-000039000000}">
      <text>
        <r>
          <rPr>
            <b/>
            <sz val="9"/>
            <color indexed="81"/>
            <rFont val="Tahoma"/>
            <family val="2"/>
          </rPr>
          <t>Weston, Tanya:</t>
        </r>
        <r>
          <rPr>
            <sz val="9"/>
            <color indexed="81"/>
            <rFont val="Tahoma"/>
            <family val="2"/>
          </rPr>
          <t xml:space="preserve">
START MONTHLY BELL TESTS</t>
        </r>
      </text>
    </comment>
    <comment ref="BS76" authorId="0" shapeId="0" xr:uid="{00000000-0006-0000-0400-00003A000000}">
      <text>
        <r>
          <rPr>
            <b/>
            <sz val="9"/>
            <color indexed="81"/>
            <rFont val="Tahoma"/>
            <family val="2"/>
          </rPr>
          <t>Weston, Tanya:</t>
        </r>
        <r>
          <rPr>
            <sz val="9"/>
            <color indexed="81"/>
            <rFont val="Tahoma"/>
            <family val="2"/>
          </rPr>
          <t xml:space="preserve">
see note: 2 FA panel emergencies on December 6 - had to cancel the last few sites
</t>
        </r>
      </text>
    </comment>
    <comment ref="CR78" authorId="5" shapeId="0" xr:uid="{00000000-0006-0000-0400-00003B000000}">
      <text>
        <r>
          <rPr>
            <b/>
            <sz val="9"/>
            <color indexed="81"/>
            <rFont val="Tahoma"/>
            <family val="2"/>
          </rPr>
          <t>Oldfield, Arlene:</t>
        </r>
        <r>
          <rPr>
            <sz val="9"/>
            <color indexed="81"/>
            <rFont val="Tahoma"/>
            <family val="2"/>
          </rPr>
          <t xml:space="preserve">
Cantec taught testing procedure - invoiced on 18744</t>
        </r>
      </text>
    </comment>
    <comment ref="X81" authorId="0" shapeId="0" xr:uid="{00000000-0006-0000-0400-00003C000000}">
      <text>
        <r>
          <rPr>
            <b/>
            <sz val="9"/>
            <color indexed="81"/>
            <rFont val="Tahoma"/>
            <family val="2"/>
          </rPr>
          <t>Weston, Tanya:</t>
        </r>
        <r>
          <rPr>
            <sz val="9"/>
            <color indexed="81"/>
            <rFont val="Tahoma"/>
            <family val="2"/>
          </rPr>
          <t xml:space="preserve">
key to access laundry room (front door key) did not work.  Lock changed… Jan 10/14 requested new key.</t>
        </r>
      </text>
    </comment>
    <comment ref="AW81" authorId="0" shapeId="0" xr:uid="{00000000-0006-0000-0400-00003D000000}">
      <text>
        <r>
          <rPr>
            <b/>
            <sz val="9"/>
            <color indexed="81"/>
            <rFont val="Tahoma"/>
            <family val="2"/>
          </rPr>
          <t>Weston, Tanya:</t>
        </r>
        <r>
          <rPr>
            <sz val="9"/>
            <color indexed="81"/>
            <rFont val="Tahoma"/>
            <family val="2"/>
          </rPr>
          <t xml:space="preserve">
cancelled per TL. Emergency service calls</t>
        </r>
      </text>
    </comment>
    <comment ref="AW83" authorId="0" shapeId="0" xr:uid="{00000000-0006-0000-0400-00003E000000}">
      <text>
        <r>
          <rPr>
            <b/>
            <sz val="9"/>
            <color indexed="81"/>
            <rFont val="Tahoma"/>
            <family val="2"/>
          </rPr>
          <t>Weston, Tanya:</t>
        </r>
        <r>
          <rPr>
            <sz val="9"/>
            <color indexed="81"/>
            <rFont val="Tahoma"/>
            <family val="2"/>
          </rPr>
          <t xml:space="preserve">
cancelled per TL. Emergency service calls</t>
        </r>
      </text>
    </comment>
    <comment ref="K84" authorId="0" shapeId="0" xr:uid="{00000000-0006-0000-0400-00003F000000}">
      <text>
        <r>
          <rPr>
            <b/>
            <sz val="9"/>
            <color indexed="81"/>
            <rFont val="Tahoma"/>
            <family val="2"/>
          </rPr>
          <t>Weston, Tanya:</t>
        </r>
        <r>
          <rPr>
            <sz val="9"/>
            <color indexed="81"/>
            <rFont val="Tahoma"/>
            <family val="2"/>
          </rPr>
          <t xml:space="preserve">
KEY DID NOT WORK?
Key just tricky but works...</t>
        </r>
      </text>
    </comment>
    <comment ref="AW84" authorId="0" shapeId="0" xr:uid="{00000000-0006-0000-0400-000040000000}">
      <text>
        <r>
          <rPr>
            <b/>
            <sz val="9"/>
            <color indexed="81"/>
            <rFont val="Tahoma"/>
            <family val="2"/>
          </rPr>
          <t>Weston, Tanya:</t>
        </r>
        <r>
          <rPr>
            <sz val="9"/>
            <color indexed="81"/>
            <rFont val="Tahoma"/>
            <family val="2"/>
          </rPr>
          <t xml:space="preserve">
cancelled per TL. Emergency service calls</t>
        </r>
      </text>
    </comment>
    <comment ref="AW85" authorId="0" shapeId="0" xr:uid="{00000000-0006-0000-0400-000041000000}">
      <text>
        <r>
          <rPr>
            <b/>
            <sz val="9"/>
            <color indexed="81"/>
            <rFont val="Tahoma"/>
            <family val="2"/>
          </rPr>
          <t>Weston, Tanya:</t>
        </r>
        <r>
          <rPr>
            <sz val="9"/>
            <color indexed="81"/>
            <rFont val="Tahoma"/>
            <family val="2"/>
          </rPr>
          <t xml:space="preserve">
cancelled per TL. Emergency service calls</t>
        </r>
      </text>
    </comment>
    <comment ref="BH87" authorId="6" shapeId="0" xr:uid="{00000000-0006-0000-0400-000042000000}">
      <text>
        <r>
          <rPr>
            <b/>
            <sz val="9"/>
            <color indexed="81"/>
            <rFont val="Tahoma"/>
            <family val="2"/>
          </rPr>
          <t>Mahoney, Leslie:</t>
        </r>
        <r>
          <rPr>
            <sz val="9"/>
            <color indexed="81"/>
            <rFont val="Tahoma"/>
            <family val="2"/>
          </rPr>
          <t xml:space="preserve">
Annual done in March, skipped monthly in January. Annual used to be in January.</t>
        </r>
      </text>
    </comment>
    <comment ref="BK87" authorId="6" shapeId="0" xr:uid="{00000000-0006-0000-0400-000043000000}">
      <text>
        <r>
          <rPr>
            <b/>
            <sz val="9"/>
            <color indexed="81"/>
            <rFont val="Tahoma"/>
            <family val="2"/>
          </rPr>
          <t>Mahoney, Leslie:</t>
        </r>
        <r>
          <rPr>
            <sz val="9"/>
            <color indexed="81"/>
            <rFont val="Tahoma"/>
            <family val="2"/>
          </rPr>
          <t xml:space="preserve">
Annual was rescehduled from March 23/207 to April 11/2017.
</t>
        </r>
      </text>
    </comment>
    <comment ref="AW88" authorId="0" shapeId="0" xr:uid="{00000000-0006-0000-0400-000044000000}">
      <text>
        <r>
          <rPr>
            <b/>
            <sz val="9"/>
            <color indexed="81"/>
            <rFont val="Tahoma"/>
            <family val="2"/>
          </rPr>
          <t>Weston, Tanya:</t>
        </r>
        <r>
          <rPr>
            <sz val="9"/>
            <color indexed="81"/>
            <rFont val="Tahoma"/>
            <family val="2"/>
          </rPr>
          <t xml:space="preserve">
cancelled per TL. Emergency service calls</t>
        </r>
      </text>
    </comment>
    <comment ref="AW91" authorId="0" shapeId="0" xr:uid="{00000000-0006-0000-0400-000045000000}">
      <text>
        <r>
          <rPr>
            <b/>
            <sz val="9"/>
            <color indexed="81"/>
            <rFont val="Tahoma"/>
            <family val="2"/>
          </rPr>
          <t>Weston, Tanya:</t>
        </r>
        <r>
          <rPr>
            <sz val="9"/>
            <color indexed="81"/>
            <rFont val="Tahoma"/>
            <family val="2"/>
          </rPr>
          <t xml:space="preserve">
cancelled per TL. Emergency service calls</t>
        </r>
      </text>
    </comment>
    <comment ref="DA92" authorId="0" shapeId="0" xr:uid="{00000000-0006-0000-0400-000046000000}">
      <text>
        <r>
          <rPr>
            <b/>
            <sz val="9"/>
            <color indexed="81"/>
            <rFont val="Tahoma"/>
            <family val="2"/>
          </rPr>
          <t>Weston, Tanya:</t>
        </r>
        <r>
          <rPr>
            <sz val="9"/>
            <color indexed="81"/>
            <rFont val="Tahoma"/>
            <family val="2"/>
          </rPr>
          <t xml:space="preserve">
tech sick - monthly cancelled
</t>
        </r>
      </text>
    </comment>
    <comment ref="AW93" authorId="0" shapeId="0" xr:uid="{00000000-0006-0000-0400-000047000000}">
      <text>
        <r>
          <rPr>
            <b/>
            <sz val="9"/>
            <color indexed="81"/>
            <rFont val="Tahoma"/>
            <family val="2"/>
          </rPr>
          <t>Weston, Tanya:</t>
        </r>
        <r>
          <rPr>
            <sz val="9"/>
            <color indexed="81"/>
            <rFont val="Tahoma"/>
            <family val="2"/>
          </rPr>
          <t xml:space="preserve">
cancelled per TL. Emergency service calls</t>
        </r>
      </text>
    </comment>
    <comment ref="AW94" authorId="0" shapeId="0" xr:uid="{00000000-0006-0000-0400-000048000000}">
      <text>
        <r>
          <rPr>
            <b/>
            <sz val="9"/>
            <color indexed="81"/>
            <rFont val="Tahoma"/>
            <family val="2"/>
          </rPr>
          <t>Weston, Tanya:</t>
        </r>
        <r>
          <rPr>
            <sz val="9"/>
            <color indexed="81"/>
            <rFont val="Tahoma"/>
            <family val="2"/>
          </rPr>
          <t xml:space="preserve">
cancelled per TL. Emergency service calls</t>
        </r>
      </text>
    </comment>
    <comment ref="DA96" authorId="0" shapeId="0" xr:uid="{00000000-0006-0000-0400-000049000000}">
      <text>
        <r>
          <rPr>
            <b/>
            <sz val="9"/>
            <color indexed="81"/>
            <rFont val="Tahoma"/>
            <family val="2"/>
          </rPr>
          <t>Weston, Tanya:</t>
        </r>
        <r>
          <rPr>
            <sz val="9"/>
            <color indexed="81"/>
            <rFont val="Tahoma"/>
            <family val="2"/>
          </rPr>
          <t xml:space="preserve">
tech sick - monthly cancelled
</t>
        </r>
      </text>
    </comment>
    <comment ref="E99" authorId="0" shapeId="0" xr:uid="{00000000-0006-0000-0400-00004A000000}">
      <text>
        <r>
          <rPr>
            <b/>
            <sz val="9"/>
            <color indexed="81"/>
            <rFont val="Tahoma"/>
            <family val="2"/>
          </rPr>
          <t>Weston, Tanya:</t>
        </r>
        <r>
          <rPr>
            <sz val="9"/>
            <color indexed="81"/>
            <rFont val="Tahoma"/>
            <family val="2"/>
          </rPr>
          <t xml:space="preserve">
CANCELLED FEB 2012</t>
        </r>
      </text>
    </comment>
    <comment ref="CG103" authorId="7" shapeId="0" xr:uid="{00000000-0006-0000-0400-00004B000000}">
      <text>
        <t>[Threaded comment]
Your version of Excel allows you to read this threaded comment; however, any edits to it will get removed if the file is opened in a newer version of Excel. Learn more: https://go.microsoft.com/fwlink/?linkid=870924
Comment:
    Annual inspection did not happen in February, needs to be rescheduled.</t>
      </text>
    </comment>
    <comment ref="BD108" authorId="0" shapeId="0" xr:uid="{00000000-0006-0000-0400-00004C000000}">
      <text>
        <r>
          <rPr>
            <b/>
            <sz val="9"/>
            <color indexed="81"/>
            <rFont val="Tahoma"/>
            <family val="2"/>
          </rPr>
          <t>Weston, Tanya:</t>
        </r>
        <r>
          <rPr>
            <sz val="9"/>
            <color indexed="81"/>
            <rFont val="Tahoma"/>
            <family val="2"/>
          </rPr>
          <t xml:space="preserve">
attended but new panel being installed...</t>
        </r>
      </text>
    </comment>
    <comment ref="DA111" authorId="0" shapeId="0" xr:uid="{00000000-0006-0000-0400-00004D000000}">
      <text>
        <r>
          <rPr>
            <b/>
            <sz val="9"/>
            <color indexed="81"/>
            <rFont val="Tahoma"/>
            <family val="2"/>
          </rPr>
          <t>Weston, Tanya:</t>
        </r>
        <r>
          <rPr>
            <sz val="9"/>
            <color indexed="81"/>
            <rFont val="Tahoma"/>
            <family val="2"/>
          </rPr>
          <t xml:space="preserve">
tech sick - monthly cancelled
</t>
        </r>
      </text>
    </comment>
    <comment ref="BK114" authorId="6" shapeId="0" xr:uid="{00000000-0006-0000-0400-00004E000000}">
      <text>
        <r>
          <rPr>
            <b/>
            <sz val="9"/>
            <color indexed="81"/>
            <rFont val="Tahoma"/>
            <family val="2"/>
          </rPr>
          <t>Mahoney, Leslie:</t>
        </r>
        <r>
          <rPr>
            <sz val="9"/>
            <color indexed="81"/>
            <rFont val="Tahoma"/>
            <family val="2"/>
          </rPr>
          <t xml:space="preserve">
Annual done April 4/2017, but listed as March on paperwork. This year's annual got bumped back a bit.</t>
        </r>
      </text>
    </comment>
    <comment ref="AU115" authorId="0" shapeId="0" xr:uid="{00000000-0006-0000-0400-00004F000000}">
      <text>
        <r>
          <rPr>
            <b/>
            <sz val="9"/>
            <color indexed="81"/>
            <rFont val="Tahoma"/>
            <family val="2"/>
          </rPr>
          <t>Weston, Tanya:</t>
        </r>
        <r>
          <rPr>
            <sz val="9"/>
            <color indexed="81"/>
            <rFont val="Tahoma"/>
            <family val="2"/>
          </rPr>
          <t xml:space="preserve">
NO CHARGE PER TL EMAIL TO  NEW PROPERTY MANAGER</t>
        </r>
      </text>
    </comment>
    <comment ref="AW115" authorId="0" shapeId="0" xr:uid="{00000000-0006-0000-0400-000050000000}">
      <text>
        <r>
          <rPr>
            <b/>
            <sz val="9"/>
            <color indexed="81"/>
            <rFont val="Tahoma"/>
            <family val="2"/>
          </rPr>
          <t>Weston, Tanya:</t>
        </r>
        <r>
          <rPr>
            <sz val="9"/>
            <color indexed="81"/>
            <rFont val="Tahoma"/>
            <family val="2"/>
          </rPr>
          <t xml:space="preserve">
cancelled per TL. Emergency service calls</t>
        </r>
      </text>
    </comment>
    <comment ref="BC115" authorId="0" shapeId="0" xr:uid="{00000000-0006-0000-0400-000051000000}">
      <text>
        <r>
          <rPr>
            <b/>
            <sz val="9"/>
            <color indexed="81"/>
            <rFont val="Tahoma"/>
            <family val="2"/>
          </rPr>
          <t>Weston, Tanya:</t>
        </r>
        <r>
          <rPr>
            <sz val="9"/>
            <color indexed="81"/>
            <rFont val="Tahoma"/>
            <family val="2"/>
          </rPr>
          <t xml:space="preserve">
new FA panel installed.  No need to test.  Need to gather info on how to test panel...</t>
        </r>
      </text>
    </comment>
    <comment ref="CE115" authorId="1" shapeId="0" xr:uid="{00000000-0006-0000-0400-000052000000}">
      <text>
        <r>
          <rPr>
            <b/>
            <sz val="9"/>
            <color indexed="81"/>
            <rFont val="Tahoma"/>
            <family val="2"/>
          </rPr>
          <t>Vogt, Carina:</t>
        </r>
        <r>
          <rPr>
            <sz val="9"/>
            <color indexed="81"/>
            <rFont val="Tahoma"/>
            <family val="2"/>
          </rPr>
          <t xml:space="preserve">
We went onsite but didn't have access due to key changed. They didn't tell us.</t>
        </r>
      </text>
    </comment>
    <comment ref="AB116" authorId="0" shapeId="0" xr:uid="{00000000-0006-0000-0400-000053000000}">
      <text>
        <r>
          <rPr>
            <b/>
            <sz val="9"/>
            <color indexed="81"/>
            <rFont val="Tahoma"/>
            <family val="2"/>
          </rPr>
          <t>Weston, Tanya:</t>
        </r>
        <r>
          <rPr>
            <sz val="9"/>
            <color indexed="81"/>
            <rFont val="Tahoma"/>
            <family val="2"/>
          </rPr>
          <t xml:space="preserve">
ANNUAL ENDED UP SCHEDULED IN MAY - NO BELL TEST DONE THIS MONTH</t>
        </r>
      </text>
    </comment>
    <comment ref="R118" authorId="0" shapeId="0" xr:uid="{00000000-0006-0000-0400-000054000000}">
      <text>
        <r>
          <rPr>
            <b/>
            <sz val="9"/>
            <color indexed="81"/>
            <rFont val="Tahoma"/>
            <family val="2"/>
          </rPr>
          <t>Weston, Tanya:</t>
        </r>
        <r>
          <rPr>
            <sz val="9"/>
            <color indexed="81"/>
            <rFont val="Tahoma"/>
            <family val="2"/>
          </rPr>
          <t xml:space="preserve">
WAS JUNE, PM CHOSE DATE IN JULY, MAY CHANGE IN 2014</t>
        </r>
      </text>
    </comment>
    <comment ref="BM118" authorId="0" shapeId="0" xr:uid="{00000000-0006-0000-0400-000055000000}">
      <text>
        <r>
          <rPr>
            <b/>
            <sz val="9"/>
            <color indexed="81"/>
            <rFont val="Tahoma"/>
            <family val="2"/>
          </rPr>
          <t>Weston, Tanya:</t>
        </r>
        <r>
          <rPr>
            <sz val="9"/>
            <color indexed="81"/>
            <rFont val="Tahoma"/>
            <family val="2"/>
          </rPr>
          <t xml:space="preserve">
SWITCHED SERVICE PROVIDERS - JUNE 2017</t>
        </r>
      </text>
    </comment>
    <comment ref="BB119" authorId="0" shapeId="0" xr:uid="{00000000-0006-0000-0400-000056000000}">
      <text>
        <r>
          <rPr>
            <b/>
            <sz val="9"/>
            <color indexed="81"/>
            <rFont val="Tahoma"/>
            <family val="2"/>
          </rPr>
          <t>Weston, Tanya:</t>
        </r>
        <r>
          <rPr>
            <sz val="9"/>
            <color indexed="81"/>
            <rFont val="Tahoma"/>
            <family val="2"/>
          </rPr>
          <t xml:space="preserve">
site inquired if done.  </t>
        </r>
      </text>
    </comment>
    <comment ref="W120" authorId="0" shapeId="0" xr:uid="{00000000-0006-0000-0400-000057000000}">
      <text>
        <r>
          <rPr>
            <b/>
            <sz val="9"/>
            <color indexed="81"/>
            <rFont val="Tahoma"/>
            <family val="2"/>
          </rPr>
          <t>Weston, Tanya:</t>
        </r>
        <r>
          <rPr>
            <sz val="9"/>
            <color indexed="81"/>
            <rFont val="Tahoma"/>
            <family val="2"/>
          </rPr>
          <t xml:space="preserve">
ADVISED SITE NOT OPEN JAN 3 (rescheduled 4th weds due to stat)</t>
        </r>
      </text>
    </comment>
    <comment ref="F123" authorId="0" shapeId="0" xr:uid="{00000000-0006-0000-0400-000058000000}">
      <text>
        <r>
          <rPr>
            <b/>
            <sz val="9"/>
            <color indexed="81"/>
            <rFont val="Tahoma"/>
            <family val="2"/>
          </rPr>
          <t>Weston, Tanya:</t>
        </r>
        <r>
          <rPr>
            <sz val="9"/>
            <color indexed="81"/>
            <rFont val="Tahoma"/>
            <family val="2"/>
          </rPr>
          <t xml:space="preserve">
KEY WAS CHANGED BY NEW PROPERTY MGR, NOW ONLY 1 KEY FOR BOTH 410 GARBALLY &amp; 415 DUNEDIN</t>
        </r>
      </text>
    </comment>
    <comment ref="L123" authorId="0" shapeId="0" xr:uid="{00000000-0006-0000-0400-000059000000}">
      <text>
        <r>
          <rPr>
            <b/>
            <sz val="9"/>
            <color indexed="81"/>
            <rFont val="Tahoma"/>
            <family val="2"/>
          </rPr>
          <t>Weston, Tanya:</t>
        </r>
        <r>
          <rPr>
            <sz val="9"/>
            <color indexed="81"/>
            <rFont val="Tahoma"/>
            <family val="2"/>
          </rPr>
          <t xml:space="preserve">
KEY WAS CHANGED BY NEW PROPERTY MGR, NOW ONLY 1 KEY FOR BOTH 410 GARBALLY &amp; 415 DUNEDIN</t>
        </r>
      </text>
    </comment>
    <comment ref="F126" authorId="0" shapeId="0" xr:uid="{00000000-0006-0000-0400-00005A000000}">
      <text>
        <r>
          <rPr>
            <b/>
            <sz val="9"/>
            <color indexed="81"/>
            <rFont val="Tahoma"/>
            <family val="2"/>
          </rPr>
          <t>Weston, Tanya:</t>
        </r>
        <r>
          <rPr>
            <sz val="9"/>
            <color indexed="81"/>
            <rFont val="Tahoma"/>
            <family val="2"/>
          </rPr>
          <t xml:space="preserve">
KEY WAS CHANGED BY NEW PROPERTY MGR, NOW ONLY 1 KEY FOR BOTH 410 GARBALLY &amp; 415 DUNEDIN</t>
        </r>
      </text>
    </comment>
    <comment ref="L126" authorId="0" shapeId="0" xr:uid="{00000000-0006-0000-0400-00005B000000}">
      <text>
        <r>
          <rPr>
            <b/>
            <sz val="9"/>
            <color indexed="81"/>
            <rFont val="Tahoma"/>
            <family val="2"/>
          </rPr>
          <t>Weston, Tanya:</t>
        </r>
        <r>
          <rPr>
            <sz val="9"/>
            <color indexed="81"/>
            <rFont val="Tahoma"/>
            <family val="2"/>
          </rPr>
          <t xml:space="preserve">
KEY WAS CHANGED BY NEW PROPERTY MGR, NOW ONLY 1 KEY FOR BOTH 410 GARBALLY &amp; 415 DUNEDIN</t>
        </r>
      </text>
    </comment>
    <comment ref="B128" authorId="1" shapeId="0" xr:uid="{00000000-0006-0000-0400-00005C000000}">
      <text>
        <r>
          <rPr>
            <b/>
            <sz val="9"/>
            <color indexed="81"/>
            <rFont val="Tahoma"/>
            <family val="2"/>
          </rPr>
          <t xml:space="preserve">Vogt, Carina:
</t>
        </r>
        <r>
          <rPr>
            <sz val="9"/>
            <color indexed="81"/>
            <rFont val="Tahoma"/>
            <family val="2"/>
          </rPr>
          <t xml:space="preserve">Was: Firm Management
</t>
        </r>
      </text>
    </comment>
    <comment ref="AW128" authorId="0" shapeId="0" xr:uid="{00000000-0006-0000-0400-00005D000000}">
      <text>
        <r>
          <rPr>
            <b/>
            <sz val="9"/>
            <color indexed="81"/>
            <rFont val="Tahoma"/>
            <family val="2"/>
          </rPr>
          <t>Weston, Tanya:</t>
        </r>
        <r>
          <rPr>
            <sz val="9"/>
            <color indexed="81"/>
            <rFont val="Tahoma"/>
            <family val="2"/>
          </rPr>
          <t xml:space="preserve">
cancelled per TL. Emergency service calls</t>
        </r>
      </text>
    </comment>
    <comment ref="AU129" authorId="0" shapeId="0" xr:uid="{00000000-0006-0000-0400-00005E000000}">
      <text>
        <r>
          <rPr>
            <b/>
            <sz val="9"/>
            <color indexed="81"/>
            <rFont val="Tahoma"/>
            <family val="2"/>
          </rPr>
          <t>Weston, Tanya:</t>
        </r>
        <r>
          <rPr>
            <sz val="9"/>
            <color indexed="81"/>
            <rFont val="Tahoma"/>
            <family val="2"/>
          </rPr>
          <t xml:space="preserve">
NO CHARGE PER TL EMAIL TO  NEW PROPERTY MANAGER</t>
        </r>
      </text>
    </comment>
    <comment ref="BK129" authorId="0" shapeId="0" xr:uid="{00000000-0006-0000-0400-00005F000000}">
      <text>
        <r>
          <rPr>
            <b/>
            <sz val="9"/>
            <color indexed="81"/>
            <rFont val="Tahoma"/>
            <family val="2"/>
          </rPr>
          <t>Weston, Tanya:</t>
        </r>
        <r>
          <rPr>
            <sz val="9"/>
            <color indexed="81"/>
            <rFont val="Tahoma"/>
            <family val="2"/>
          </rPr>
          <t xml:space="preserve">
BUILDING HAD NOTICE FOR ASBESTOS - CHRIS REFUSED TO GO IN.
</t>
        </r>
      </text>
    </comment>
    <comment ref="AU133" authorId="0" shapeId="0" xr:uid="{00000000-0006-0000-0400-000060000000}">
      <text>
        <r>
          <rPr>
            <b/>
            <sz val="9"/>
            <color indexed="81"/>
            <rFont val="Tahoma"/>
            <family val="2"/>
          </rPr>
          <t>Weston, Tanya:</t>
        </r>
        <r>
          <rPr>
            <sz val="9"/>
            <color indexed="81"/>
            <rFont val="Tahoma"/>
            <family val="2"/>
          </rPr>
          <t xml:space="preserve">
NO CHARGE PER TL EMAIL TO  NEW PROPERTY MANAGER</t>
        </r>
      </text>
    </comment>
    <comment ref="BI133" authorId="0" shapeId="0" xr:uid="{00000000-0006-0000-0400-000061000000}">
      <text>
        <r>
          <rPr>
            <b/>
            <sz val="9"/>
            <color indexed="81"/>
            <rFont val="Tahoma"/>
            <family val="2"/>
          </rPr>
          <t>Weston, Tanya:</t>
        </r>
        <r>
          <rPr>
            <sz val="9"/>
            <color indexed="81"/>
            <rFont val="Tahoma"/>
            <family val="2"/>
          </rPr>
          <t xml:space="preserve">
BUILDING BEING REMEDIATED FOR ASBESTOS - NO ACCESS
</t>
        </r>
      </text>
    </comment>
    <comment ref="BJ133" authorId="0" shapeId="0" xr:uid="{00000000-0006-0000-0400-000062000000}">
      <text>
        <r>
          <rPr>
            <b/>
            <sz val="9"/>
            <color indexed="81"/>
            <rFont val="Tahoma"/>
            <family val="2"/>
          </rPr>
          <t>Weston, Tanya:</t>
        </r>
        <r>
          <rPr>
            <sz val="9"/>
            <color indexed="81"/>
            <rFont val="Tahoma"/>
            <family val="2"/>
          </rPr>
          <t xml:space="preserve">
BUILDING BEING REMEDIATED FOR ASBESTOS - NO ACCESS
</t>
        </r>
      </text>
    </comment>
    <comment ref="BK133" authorId="0" shapeId="0" xr:uid="{00000000-0006-0000-0400-000063000000}">
      <text>
        <r>
          <rPr>
            <b/>
            <sz val="9"/>
            <color indexed="81"/>
            <rFont val="Tahoma"/>
            <family val="2"/>
          </rPr>
          <t>Weston, Tanya:</t>
        </r>
        <r>
          <rPr>
            <sz val="9"/>
            <color indexed="81"/>
            <rFont val="Tahoma"/>
            <family val="2"/>
          </rPr>
          <t xml:space="preserve">
BUILDING HAD NOTICE FOR ASBESTOS - CHRIS REFUSED TO GO IN.
</t>
        </r>
      </text>
    </comment>
    <comment ref="DA135" authorId="0" shapeId="0" xr:uid="{00000000-0006-0000-0400-000064000000}">
      <text>
        <r>
          <rPr>
            <b/>
            <sz val="9"/>
            <color indexed="81"/>
            <rFont val="Tahoma"/>
            <family val="2"/>
          </rPr>
          <t>Weston, Tanya:</t>
        </r>
        <r>
          <rPr>
            <sz val="9"/>
            <color indexed="81"/>
            <rFont val="Tahoma"/>
            <family val="2"/>
          </rPr>
          <t xml:space="preserve">
tech sick - monthly cancelled
</t>
        </r>
      </text>
    </comment>
    <comment ref="DA136" authorId="0" shapeId="0" xr:uid="{00000000-0006-0000-0400-000065000000}">
      <text>
        <r>
          <rPr>
            <b/>
            <sz val="9"/>
            <color indexed="81"/>
            <rFont val="Tahoma"/>
            <family val="2"/>
          </rPr>
          <t>Weston, Tanya:</t>
        </r>
        <r>
          <rPr>
            <sz val="9"/>
            <color indexed="81"/>
            <rFont val="Tahoma"/>
            <family val="2"/>
          </rPr>
          <t xml:space="preserve">
tech sick - monthly cancelled
</t>
        </r>
      </text>
    </comment>
    <comment ref="Q140" authorId="0" shapeId="0" xr:uid="{00000000-0006-0000-0400-000066000000}">
      <text>
        <r>
          <rPr>
            <b/>
            <sz val="9"/>
            <color indexed="81"/>
            <rFont val="Tahoma"/>
            <family val="2"/>
          </rPr>
          <t>Weston, Tanya:</t>
        </r>
        <r>
          <rPr>
            <sz val="9"/>
            <color indexed="81"/>
            <rFont val="Tahoma"/>
            <family val="2"/>
          </rPr>
          <t xml:space="preserve">
KEY MISSING FROM LOCKBOX, ELEC RM LOCKED AND NO HOULE ONSITE</t>
        </r>
      </text>
    </comment>
    <comment ref="S140" authorId="0" shapeId="0" xr:uid="{00000000-0006-0000-0400-000067000000}">
      <text>
        <r>
          <rPr>
            <b/>
            <sz val="9"/>
            <color indexed="81"/>
            <rFont val="Tahoma"/>
            <family val="2"/>
          </rPr>
          <t>Weston, Tanya:</t>
        </r>
        <r>
          <rPr>
            <sz val="9"/>
            <color indexed="81"/>
            <rFont val="Tahoma"/>
            <family val="2"/>
          </rPr>
          <t xml:space="preserve">
requested by site to not attend - art show (Robert Bateman)</t>
        </r>
      </text>
    </comment>
    <comment ref="AW142" authorId="0" shapeId="0" xr:uid="{00000000-0006-0000-0400-000068000000}">
      <text>
        <r>
          <rPr>
            <b/>
            <sz val="9"/>
            <color indexed="81"/>
            <rFont val="Tahoma"/>
            <family val="2"/>
          </rPr>
          <t>Weston, Tanya:</t>
        </r>
        <r>
          <rPr>
            <sz val="9"/>
            <color indexed="81"/>
            <rFont val="Tahoma"/>
            <family val="2"/>
          </rPr>
          <t xml:space="preserve">
cancelled per TL. Emergency service calls</t>
        </r>
      </text>
    </comment>
    <comment ref="BH146" authorId="6" shapeId="0" xr:uid="{00000000-0006-0000-0400-000069000000}">
      <text>
        <r>
          <rPr>
            <b/>
            <sz val="9"/>
            <color indexed="81"/>
            <rFont val="Tahoma"/>
            <family val="2"/>
          </rPr>
          <t>Mahoney, Leslie:</t>
        </r>
        <r>
          <rPr>
            <sz val="9"/>
            <color indexed="81"/>
            <rFont val="Tahoma"/>
            <family val="2"/>
          </rPr>
          <t xml:space="preserve">
Annual done in March, skipped monthly in January. Annual used to be in January.</t>
        </r>
      </text>
    </comment>
    <comment ref="BC147" authorId="0" shapeId="0" xr:uid="{00000000-0006-0000-0400-00006A000000}">
      <text>
        <r>
          <rPr>
            <b/>
            <sz val="9"/>
            <color indexed="81"/>
            <rFont val="Tahoma"/>
            <family val="2"/>
          </rPr>
          <t>Weston, Tanya:</t>
        </r>
        <r>
          <rPr>
            <sz val="9"/>
            <color indexed="81"/>
            <rFont val="Tahoma"/>
            <family val="2"/>
          </rPr>
          <t xml:space="preserve">
NEW OWNERS AS OF AUGUST 2, 2016. AUGUST 16 TW LEFT VOICEMAIL RE: CONTINUATION OF MBT?</t>
        </r>
      </text>
    </comment>
    <comment ref="BE147" authorId="0" shapeId="0" xr:uid="{00000000-0006-0000-0400-00006B000000}">
      <text>
        <r>
          <rPr>
            <b/>
            <sz val="9"/>
            <color indexed="81"/>
            <rFont val="Tahoma"/>
            <family val="2"/>
          </rPr>
          <t>Weston, Tanya:</t>
        </r>
        <r>
          <rPr>
            <sz val="9"/>
            <color indexed="81"/>
            <rFont val="Tahoma"/>
            <family val="2"/>
          </rPr>
          <t xml:space="preserve">
</t>
        </r>
      </text>
    </comment>
    <comment ref="Y149" authorId="0" shapeId="0" xr:uid="{00000000-0006-0000-0400-00006C000000}">
      <text>
        <r>
          <rPr>
            <b/>
            <sz val="9"/>
            <color indexed="81"/>
            <rFont val="Tahoma"/>
            <family val="2"/>
          </rPr>
          <t>Weston, Tanya:</t>
        </r>
        <r>
          <rPr>
            <sz val="9"/>
            <color indexed="81"/>
            <rFont val="Tahoma"/>
            <family val="2"/>
          </rPr>
          <t xml:space="preserve">
SOME LOCKS REKEYED.  HAVE NEW SET NOW.  Was advised prior to monthly but forgot to arrrange pickup.</t>
        </r>
      </text>
    </comment>
    <comment ref="BE149" authorId="0" shapeId="0" xr:uid="{00000000-0006-0000-0400-00006D000000}">
      <text>
        <r>
          <rPr>
            <b/>
            <sz val="9"/>
            <color indexed="81"/>
            <rFont val="Tahoma"/>
            <family val="2"/>
          </rPr>
          <t>Weston, Tanya:</t>
        </r>
        <r>
          <rPr>
            <sz val="9"/>
            <color indexed="81"/>
            <rFont val="Tahoma"/>
            <family val="2"/>
          </rPr>
          <t xml:space="preserve">
</t>
        </r>
      </text>
    </comment>
    <comment ref="BK149" authorId="3" shapeId="0" xr:uid="{00000000-0006-0000-0400-00006E000000}">
      <text>
        <r>
          <rPr>
            <b/>
            <sz val="9"/>
            <color indexed="81"/>
            <rFont val="Tahoma"/>
            <family val="2"/>
          </rPr>
          <t>Windrum, Samantha:</t>
        </r>
        <r>
          <rPr>
            <sz val="9"/>
            <color indexed="81"/>
            <rFont val="Tahoma"/>
            <family val="2"/>
          </rPr>
          <t xml:space="preserve">
Technician was sick. Site not tested.</t>
        </r>
      </text>
    </comment>
    <comment ref="BL149" authorId="0" shapeId="0" xr:uid="{00000000-0006-0000-0400-00006F000000}">
      <text>
        <r>
          <rPr>
            <b/>
            <sz val="9"/>
            <color indexed="81"/>
            <rFont val="Tahoma"/>
            <family val="2"/>
          </rPr>
          <t>Weston, Tanya:</t>
        </r>
        <r>
          <rPr>
            <sz val="9"/>
            <color indexed="81"/>
            <rFont val="Tahoma"/>
            <family val="2"/>
          </rPr>
          <t xml:space="preserve">
need new keys from property manager.</t>
        </r>
      </text>
    </comment>
    <comment ref="BM149" authorId="0" shapeId="0" xr:uid="{00000000-0006-0000-0400-000070000000}">
      <text>
        <r>
          <rPr>
            <b/>
            <sz val="9"/>
            <color indexed="81"/>
            <rFont val="Tahoma"/>
            <family val="2"/>
          </rPr>
          <t>Weston, Tanya:</t>
        </r>
        <r>
          <rPr>
            <sz val="9"/>
            <color indexed="81"/>
            <rFont val="Tahoma"/>
            <family val="2"/>
          </rPr>
          <t xml:space="preserve">
need new keys from property manager.</t>
        </r>
      </text>
    </comment>
    <comment ref="BN149" authorId="0" shapeId="0" xr:uid="{00000000-0006-0000-0400-000071000000}">
      <text>
        <r>
          <rPr>
            <b/>
            <sz val="9"/>
            <color indexed="81"/>
            <rFont val="Tahoma"/>
            <family val="2"/>
          </rPr>
          <t>Weston, Tanya:</t>
        </r>
        <r>
          <rPr>
            <sz val="9"/>
            <color indexed="81"/>
            <rFont val="Tahoma"/>
            <family val="2"/>
          </rPr>
          <t xml:space="preserve">
need new keys from property manager.</t>
        </r>
      </text>
    </comment>
    <comment ref="CA149" authorId="1" shapeId="0" xr:uid="{00000000-0006-0000-0400-000072000000}">
      <text>
        <r>
          <rPr>
            <b/>
            <sz val="9"/>
            <color indexed="81"/>
            <rFont val="Tahoma"/>
            <family val="2"/>
          </rPr>
          <t>Vogt, Carina:</t>
        </r>
        <r>
          <rPr>
            <sz val="9"/>
            <color indexed="81"/>
            <rFont val="Tahoma"/>
            <family val="2"/>
          </rPr>
          <t xml:space="preserve">
We got a service call and ran out of time.</t>
        </r>
      </text>
    </comment>
    <comment ref="K150" authorId="0" shapeId="0" xr:uid="{00000000-0006-0000-0400-000073000000}">
      <text>
        <r>
          <rPr>
            <b/>
            <sz val="9"/>
            <color indexed="81"/>
            <rFont val="Tahoma"/>
            <family val="2"/>
          </rPr>
          <t>Weston, Tanya: Jan 30/13 - oops!</t>
        </r>
        <r>
          <rPr>
            <sz val="9"/>
            <color indexed="81"/>
            <rFont val="Tahoma"/>
            <family val="2"/>
          </rPr>
          <t xml:space="preserve">
monthly log - showed December for Annual - updated to April </t>
        </r>
      </text>
    </comment>
    <comment ref="I152" authorId="0" shapeId="0" xr:uid="{00000000-0006-0000-0400-000074000000}">
      <text>
        <r>
          <rPr>
            <b/>
            <sz val="9"/>
            <color indexed="81"/>
            <rFont val="Tahoma"/>
            <family val="2"/>
          </rPr>
          <t>Weston, Tanya:</t>
        </r>
        <r>
          <rPr>
            <sz val="9"/>
            <color indexed="81"/>
            <rFont val="Tahoma"/>
            <family val="2"/>
          </rPr>
          <t xml:space="preserve">
ANNUAL NOW OCTOBER
panel replaced October 2013</t>
        </r>
      </text>
    </comment>
    <comment ref="V153" authorId="0" shapeId="0" xr:uid="{00000000-0006-0000-0400-000075000000}">
      <text>
        <r>
          <rPr>
            <b/>
            <sz val="9"/>
            <color indexed="81"/>
            <rFont val="Tahoma"/>
            <family val="2"/>
          </rPr>
          <t>Weston, Tanya:</t>
        </r>
        <r>
          <rPr>
            <sz val="9"/>
            <color indexed="81"/>
            <rFont val="Tahoma"/>
            <family val="2"/>
          </rPr>
          <t xml:space="preserve">
ANNUAL RESCHEDULED TO NOV 4/13 AFTER ALREADY SKIPPED FOR OCTOBER 2013</t>
        </r>
      </text>
    </comment>
    <comment ref="AE153" authorId="0" shapeId="0" xr:uid="{00000000-0006-0000-0400-000076000000}">
      <text>
        <r>
          <rPr>
            <b/>
            <sz val="9"/>
            <color indexed="81"/>
            <rFont val="Tahoma"/>
            <family val="2"/>
          </rPr>
          <t>Weston, Tanya:</t>
        </r>
        <r>
          <rPr>
            <sz val="9"/>
            <color indexed="81"/>
            <rFont val="Tahoma"/>
            <family val="2"/>
          </rPr>
          <t xml:space="preserve">
DID NOT ATTEND, EMERGENCY CALL UNABLE TO COMPLETE MONTHLY TESTING</t>
        </r>
      </text>
    </comment>
    <comment ref="AW153" authorId="0" shapeId="0" xr:uid="{00000000-0006-0000-0400-000077000000}">
      <text>
        <r>
          <rPr>
            <b/>
            <sz val="9"/>
            <color indexed="81"/>
            <rFont val="Tahoma"/>
            <family val="2"/>
          </rPr>
          <t>Weston, Tanya:</t>
        </r>
        <r>
          <rPr>
            <sz val="9"/>
            <color indexed="81"/>
            <rFont val="Tahoma"/>
            <family val="2"/>
          </rPr>
          <t xml:space="preserve">
cancelled per TL. Emergency service calls</t>
        </r>
      </text>
    </comment>
    <comment ref="AE157" authorId="0" shapeId="0" xr:uid="{00000000-0006-0000-0400-000078000000}">
      <text>
        <r>
          <rPr>
            <b/>
            <sz val="9"/>
            <color indexed="81"/>
            <rFont val="Tahoma"/>
            <family val="2"/>
          </rPr>
          <t>Weston, Tanya:</t>
        </r>
        <r>
          <rPr>
            <sz val="9"/>
            <color indexed="81"/>
            <rFont val="Tahoma"/>
            <family val="2"/>
          </rPr>
          <t xml:space="preserve">
DID NOT ATTEND, EMERGENCY CALL UNABLE TO COMPLETE MONTHLY TESTING</t>
        </r>
      </text>
    </comment>
    <comment ref="AW157" authorId="0" shapeId="0" xr:uid="{00000000-0006-0000-0400-000079000000}">
      <text>
        <r>
          <rPr>
            <b/>
            <sz val="9"/>
            <color indexed="81"/>
            <rFont val="Tahoma"/>
            <family val="2"/>
          </rPr>
          <t>Weston, Tanya:</t>
        </r>
        <r>
          <rPr>
            <sz val="9"/>
            <color indexed="81"/>
            <rFont val="Tahoma"/>
            <family val="2"/>
          </rPr>
          <t xml:space="preserve">
cancelled per TL. Emergency service calls</t>
        </r>
      </text>
    </comment>
    <comment ref="BM157" authorId="0" shapeId="0" xr:uid="{00000000-0006-0000-0400-00007A000000}">
      <text>
        <r>
          <rPr>
            <b/>
            <sz val="9"/>
            <color indexed="81"/>
            <rFont val="Tahoma"/>
            <family val="2"/>
          </rPr>
          <t>Weston, Tanya:</t>
        </r>
        <r>
          <rPr>
            <sz val="9"/>
            <color indexed="81"/>
            <rFont val="Tahoma"/>
            <family val="2"/>
          </rPr>
          <t xml:space="preserve">
on hold</t>
        </r>
      </text>
    </comment>
    <comment ref="BN157" authorId="0" shapeId="0" xr:uid="{00000000-0006-0000-0400-00007B000000}">
      <text>
        <r>
          <rPr>
            <b/>
            <sz val="9"/>
            <color indexed="81"/>
            <rFont val="Tahoma"/>
            <family val="2"/>
          </rPr>
          <t>Weston, Tanya:</t>
        </r>
        <r>
          <rPr>
            <sz val="9"/>
            <color indexed="81"/>
            <rFont val="Tahoma"/>
            <family val="2"/>
          </rPr>
          <t xml:space="preserve">
on hold</t>
        </r>
      </text>
    </comment>
    <comment ref="Y158" authorId="0" shapeId="0" xr:uid="{00000000-0006-0000-0400-00007C000000}">
      <text>
        <r>
          <rPr>
            <b/>
            <sz val="9"/>
            <color indexed="81"/>
            <rFont val="Tahoma"/>
            <family val="2"/>
          </rPr>
          <t>Weston, Tanya:</t>
        </r>
        <r>
          <rPr>
            <sz val="9"/>
            <color indexed="81"/>
            <rFont val="Tahoma"/>
            <family val="2"/>
          </rPr>
          <t xml:space="preserve">
oops, did not attend as annuals for January copied as DO NOT GO for February.  KB did not interpret TW's instructions correctly :(</t>
        </r>
      </text>
    </comment>
    <comment ref="AE159" authorId="0" shapeId="0" xr:uid="{00000000-0006-0000-0400-00007D000000}">
      <text>
        <r>
          <rPr>
            <b/>
            <sz val="9"/>
            <color indexed="81"/>
            <rFont val="Tahoma"/>
            <family val="2"/>
          </rPr>
          <t>Weston, Tanya:</t>
        </r>
        <r>
          <rPr>
            <sz val="9"/>
            <color indexed="81"/>
            <rFont val="Tahoma"/>
            <family val="2"/>
          </rPr>
          <t xml:space="preserve">
DID NOT ATTEND, EMERGENCY CALL UNABLE TO COMPLETE MONTHLY TESTING</t>
        </r>
      </text>
    </comment>
    <comment ref="BB159" authorId="0" shapeId="0" xr:uid="{00000000-0006-0000-0400-00007E000000}">
      <text>
        <r>
          <rPr>
            <b/>
            <sz val="9"/>
            <color indexed="81"/>
            <rFont val="Tahoma"/>
            <family val="2"/>
          </rPr>
          <t>Weston, Tanya:</t>
        </r>
        <r>
          <rPr>
            <sz val="9"/>
            <color indexed="81"/>
            <rFont val="Tahoma"/>
            <family val="2"/>
          </rPr>
          <t xml:space="preserve">
NO BELL TEST IN JULY/ AUGUST, NOT OPEN...</t>
        </r>
      </text>
    </comment>
    <comment ref="BC159" authorId="0" shapeId="0" xr:uid="{00000000-0006-0000-0400-00007F000000}">
      <text>
        <r>
          <rPr>
            <b/>
            <sz val="9"/>
            <color indexed="81"/>
            <rFont val="Tahoma"/>
            <family val="2"/>
          </rPr>
          <t>Weston, Tanya:</t>
        </r>
        <r>
          <rPr>
            <sz val="9"/>
            <color indexed="81"/>
            <rFont val="Tahoma"/>
            <family val="2"/>
          </rPr>
          <t xml:space="preserve">
NO BELL TEST IN JULY/ AUGUST, NOT OPEN...</t>
        </r>
      </text>
    </comment>
    <comment ref="BD159" authorId="0" shapeId="0" xr:uid="{00000000-0006-0000-0400-000080000000}">
      <text>
        <r>
          <rPr>
            <b/>
            <sz val="9"/>
            <color indexed="81"/>
            <rFont val="Tahoma"/>
            <family val="2"/>
          </rPr>
          <t>Weston, Tanya:</t>
        </r>
        <r>
          <rPr>
            <sz val="9"/>
            <color indexed="81"/>
            <rFont val="Tahoma"/>
            <family val="2"/>
          </rPr>
          <t xml:space="preserve">
NO BELL TEST IN JULY/ AUGUST, NOT OPEN until after labour day.</t>
        </r>
      </text>
    </comment>
    <comment ref="BN159" authorId="0" shapeId="0" xr:uid="{00000000-0006-0000-0400-000081000000}">
      <text>
        <r>
          <rPr>
            <b/>
            <sz val="9"/>
            <color indexed="81"/>
            <rFont val="Tahoma"/>
            <family val="2"/>
          </rPr>
          <t>Weston, Tanya:</t>
        </r>
        <r>
          <rPr>
            <sz val="9"/>
            <color indexed="81"/>
            <rFont val="Tahoma"/>
            <family val="2"/>
          </rPr>
          <t xml:space="preserve">
SITE CLOSED FOR SUMMER RESUME SEPTEMBER</t>
        </r>
      </text>
    </comment>
    <comment ref="BO159" authorId="0" shapeId="0" xr:uid="{00000000-0006-0000-0400-000082000000}">
      <text>
        <r>
          <rPr>
            <b/>
            <sz val="9"/>
            <color indexed="81"/>
            <rFont val="Tahoma"/>
            <family val="2"/>
          </rPr>
          <t>Weston, Tanya:</t>
        </r>
        <r>
          <rPr>
            <sz val="9"/>
            <color indexed="81"/>
            <rFont val="Tahoma"/>
            <family val="2"/>
          </rPr>
          <t xml:space="preserve">
SITE CLOSED FOR SUMMER RESUME SEPTEMBER</t>
        </r>
      </text>
    </comment>
    <comment ref="CV159" authorId="3" shapeId="0" xr:uid="{00000000-0006-0000-0400-000083000000}">
      <text>
        <r>
          <rPr>
            <b/>
            <sz val="9"/>
            <color indexed="81"/>
            <rFont val="Tahoma"/>
            <family val="2"/>
          </rPr>
          <t>Windrum, Samantha:</t>
        </r>
        <r>
          <rPr>
            <sz val="9"/>
            <color indexed="81"/>
            <rFont val="Tahoma"/>
            <family val="2"/>
          </rPr>
          <t xml:space="preserve">
Building closed due to COVID-19.</t>
        </r>
      </text>
    </comment>
    <comment ref="CW159" authorId="3" shapeId="0" xr:uid="{00000000-0006-0000-0400-000084000000}">
      <text>
        <r>
          <rPr>
            <b/>
            <sz val="9"/>
            <color indexed="81"/>
            <rFont val="Tahoma"/>
            <family val="2"/>
          </rPr>
          <t>Windrum, Samantha:</t>
        </r>
        <r>
          <rPr>
            <sz val="9"/>
            <color indexed="81"/>
            <rFont val="Tahoma"/>
            <family val="2"/>
          </rPr>
          <t xml:space="preserve">
Building closed due to COVID-19.</t>
        </r>
      </text>
    </comment>
    <comment ref="AW160" authorId="0" shapeId="0" xr:uid="{00000000-0006-0000-0400-000085000000}">
      <text>
        <r>
          <rPr>
            <b/>
            <sz val="9"/>
            <color indexed="81"/>
            <rFont val="Tahoma"/>
            <family val="2"/>
          </rPr>
          <t>Weston, Tanya:</t>
        </r>
        <r>
          <rPr>
            <sz val="9"/>
            <color indexed="81"/>
            <rFont val="Tahoma"/>
            <family val="2"/>
          </rPr>
          <t xml:space="preserve">
cancelled per TL. Emergency service calls</t>
        </r>
      </text>
    </comment>
    <comment ref="AY160" authorId="0" shapeId="0" xr:uid="{00000000-0006-0000-0400-000086000000}">
      <text>
        <r>
          <rPr>
            <b/>
            <sz val="9"/>
            <color indexed="81"/>
            <rFont val="Tahoma"/>
            <family val="2"/>
          </rPr>
          <t>Weston, Tanya:</t>
        </r>
        <r>
          <rPr>
            <sz val="9"/>
            <color indexed="81"/>
            <rFont val="Tahoma"/>
            <family val="2"/>
          </rPr>
          <t xml:space="preserve">
SITE SOLD, CANCEL MONTHLY</t>
        </r>
      </text>
    </comment>
    <comment ref="BK164" authorId="3" shapeId="0" xr:uid="{00000000-0006-0000-0400-000087000000}">
      <text>
        <r>
          <rPr>
            <b/>
            <sz val="9"/>
            <color indexed="81"/>
            <rFont val="Tahoma"/>
            <family val="2"/>
          </rPr>
          <t>Windrum, Samantha:</t>
        </r>
        <r>
          <rPr>
            <sz val="9"/>
            <color indexed="81"/>
            <rFont val="Tahoma"/>
            <family val="2"/>
          </rPr>
          <t xml:space="preserve">
Technician was sick. Site not tested.</t>
        </r>
      </text>
    </comment>
    <comment ref="B165" authorId="1" shapeId="0" xr:uid="{00000000-0006-0000-0400-000088000000}">
      <text>
        <r>
          <rPr>
            <b/>
            <sz val="9"/>
            <color indexed="81"/>
            <rFont val="Tahoma"/>
            <family val="2"/>
          </rPr>
          <t>Vogt, Carina:</t>
        </r>
        <r>
          <rPr>
            <sz val="9"/>
            <color indexed="81"/>
            <rFont val="Tahoma"/>
            <family val="2"/>
          </rPr>
          <t xml:space="preserve">
Property Management changed. Was: Hutton</t>
        </r>
      </text>
    </comment>
    <comment ref="AW165" authorId="0" shapeId="0" xr:uid="{00000000-0006-0000-0400-000089000000}">
      <text>
        <r>
          <rPr>
            <b/>
            <sz val="9"/>
            <color indexed="81"/>
            <rFont val="Tahoma"/>
            <family val="2"/>
          </rPr>
          <t>Weston, Tanya:</t>
        </r>
        <r>
          <rPr>
            <sz val="9"/>
            <color indexed="81"/>
            <rFont val="Tahoma"/>
            <family val="2"/>
          </rPr>
          <t xml:space="preserve">
cancelled per TL. Emergency service calls</t>
        </r>
      </text>
    </comment>
    <comment ref="V166" authorId="0" shapeId="0" xr:uid="{00000000-0006-0000-0400-00008A000000}">
      <text>
        <r>
          <rPr>
            <b/>
            <sz val="9"/>
            <color indexed="81"/>
            <rFont val="Tahoma"/>
            <family val="2"/>
          </rPr>
          <t>Weston, Tanya:</t>
        </r>
        <r>
          <rPr>
            <sz val="9"/>
            <color indexed="81"/>
            <rFont val="Tahoma"/>
            <family val="2"/>
          </rPr>
          <t xml:space="preserve">
ANNUAL DONE NOV 4/13 (OVERFLOWED INTO NOVEMBER</t>
        </r>
      </text>
    </comment>
    <comment ref="AH166" authorId="0" shapeId="0" xr:uid="{00000000-0006-0000-0400-00008B000000}">
      <text>
        <r>
          <rPr>
            <b/>
            <sz val="9"/>
            <color indexed="81"/>
            <rFont val="Tahoma"/>
            <family val="2"/>
          </rPr>
          <t>Weston, Tanya:</t>
        </r>
        <r>
          <rPr>
            <sz val="9"/>
            <color indexed="81"/>
            <rFont val="Tahoma"/>
            <family val="2"/>
          </rPr>
          <t xml:space="preserve">
overflowed into November 2014. October was really busy:)</t>
        </r>
      </text>
    </comment>
    <comment ref="J169" authorId="0" shapeId="0" xr:uid="{00000000-0006-0000-0400-00008C000000}">
      <text>
        <r>
          <rPr>
            <b/>
            <sz val="9"/>
            <color indexed="81"/>
            <rFont val="Tahoma"/>
            <family val="2"/>
          </rPr>
          <t>Weston, Tanya:</t>
        </r>
        <r>
          <rPr>
            <sz val="9"/>
            <color indexed="81"/>
            <rFont val="Tahoma"/>
            <family val="2"/>
          </rPr>
          <t xml:space="preserve">
RENOS, ASKED TO PUT ON HOLD UNTIL JAN
</t>
        </r>
      </text>
    </comment>
    <comment ref="K169" authorId="0" shapeId="0" xr:uid="{00000000-0006-0000-0400-00008D000000}">
      <text>
        <r>
          <rPr>
            <b/>
            <sz val="9"/>
            <color indexed="81"/>
            <rFont val="Tahoma"/>
            <family val="2"/>
          </rPr>
          <t>Weston, Tanya:</t>
        </r>
        <r>
          <rPr>
            <sz val="9"/>
            <color indexed="81"/>
            <rFont val="Tahoma"/>
            <family val="2"/>
          </rPr>
          <t xml:space="preserve">
contacted several times. - no reply = NO ANNUAL. Under going renos into restaurant.</t>
        </r>
      </text>
    </comment>
    <comment ref="AE171" authorId="0" shapeId="0" xr:uid="{00000000-0006-0000-0400-00008E000000}">
      <text>
        <r>
          <rPr>
            <b/>
            <sz val="9"/>
            <color indexed="81"/>
            <rFont val="Tahoma"/>
            <family val="2"/>
          </rPr>
          <t>Weston, Tanya:</t>
        </r>
        <r>
          <rPr>
            <sz val="9"/>
            <color indexed="81"/>
            <rFont val="Tahoma"/>
            <family val="2"/>
          </rPr>
          <t xml:space="preserve">
ANNUAL BOOKED EARLY AUGUST Not JULY SO NO MONTHLY IN AUGUST</t>
        </r>
      </text>
    </comment>
    <comment ref="CG172" authorId="8" shapeId="0" xr:uid="{00000000-0006-0000-0400-00008F000000}">
      <text>
        <t>[Threaded comment]
Your version of Excel allows you to read this threaded comment; however, any edits to it will get removed if the file is opened in a newer version of Excel. Learn more: https://go.microsoft.com/fwlink/?linkid=870924
Comment:
    Annual Inspection did not happen in February, needs to be recheduled.</t>
      </text>
    </comment>
    <comment ref="AT173" authorId="0" shapeId="0" xr:uid="{00000000-0006-0000-0400-000090000000}">
      <text>
        <r>
          <rPr>
            <b/>
            <sz val="9"/>
            <color indexed="81"/>
            <rFont val="Tahoma"/>
            <family val="2"/>
          </rPr>
          <t>Weston, Tanya:</t>
        </r>
        <r>
          <rPr>
            <sz val="9"/>
            <color indexed="81"/>
            <rFont val="Tahoma"/>
            <family val="2"/>
          </rPr>
          <t xml:space="preserve">
ON HOLD NOV- DEC 2015- JAN 2016 - SITE BEING RENO'D</t>
        </r>
      </text>
    </comment>
    <comment ref="C174" authorId="0" shapeId="0" xr:uid="{00000000-0006-0000-0400-000091000000}">
      <text>
        <r>
          <rPr>
            <b/>
            <sz val="9"/>
            <color indexed="81"/>
            <rFont val="Tahoma"/>
            <family val="2"/>
          </rPr>
          <t>Weston, Tanya:</t>
        </r>
        <r>
          <rPr>
            <sz val="9"/>
            <color indexed="81"/>
            <rFont val="Tahoma"/>
            <family val="2"/>
          </rPr>
          <t xml:space="preserve">
KEYS NO 017- OLD KEYS NO LONGER IN USE</t>
        </r>
      </text>
    </comment>
    <comment ref="AQ174" authorId="0" shapeId="0" xr:uid="{00000000-0006-0000-0400-000092000000}">
      <text>
        <r>
          <rPr>
            <b/>
            <sz val="9"/>
            <color indexed="81"/>
            <rFont val="Tahoma"/>
            <family val="2"/>
          </rPr>
          <t>Weston, Tanya:</t>
        </r>
        <r>
          <rPr>
            <sz val="9"/>
            <color indexed="81"/>
            <rFont val="Tahoma"/>
            <family val="2"/>
          </rPr>
          <t xml:space="preserve">
SITE SOLD EFFECTIVE AUGUST 21.</t>
        </r>
      </text>
    </comment>
    <comment ref="B175" authorId="1" shapeId="0" xr:uid="{00000000-0006-0000-0400-000093000000}">
      <text>
        <r>
          <rPr>
            <b/>
            <sz val="9"/>
            <color indexed="81"/>
            <rFont val="Tahoma"/>
            <family val="2"/>
          </rPr>
          <t>Vogt, Carina:</t>
        </r>
        <r>
          <rPr>
            <sz val="9"/>
            <color indexed="81"/>
            <rFont val="Tahoma"/>
            <family val="2"/>
          </rPr>
          <t xml:space="preserve">
New Property Management. Was: Torrent</t>
        </r>
      </text>
    </comment>
    <comment ref="BS176" authorId="0" shapeId="0" xr:uid="{00000000-0006-0000-0400-000094000000}">
      <text>
        <r>
          <rPr>
            <b/>
            <sz val="9"/>
            <color indexed="81"/>
            <rFont val="Tahoma"/>
            <family val="2"/>
          </rPr>
          <t>Weston, Tanya:</t>
        </r>
        <r>
          <rPr>
            <sz val="9"/>
            <color indexed="81"/>
            <rFont val="Tahoma"/>
            <family val="2"/>
          </rPr>
          <t xml:space="preserve">
see note: 2 FA panel emergencies on December 6 - had to cancel the last few sites
</t>
        </r>
      </text>
    </comment>
    <comment ref="J178" authorId="0" shapeId="0" xr:uid="{00000000-0006-0000-0400-000095000000}">
      <text>
        <r>
          <rPr>
            <b/>
            <sz val="9"/>
            <color indexed="81"/>
            <rFont val="Tahoma"/>
            <family val="2"/>
          </rPr>
          <t>Weston, Tanya:</t>
        </r>
        <r>
          <rPr>
            <sz val="9"/>
            <color indexed="81"/>
            <rFont val="Tahoma"/>
            <family val="2"/>
          </rPr>
          <t xml:space="preserve">
convention underway, no test this month, cancelled by Rico.
</t>
        </r>
      </text>
    </comment>
    <comment ref="N178" authorId="0" shapeId="0" xr:uid="{00000000-0006-0000-0400-000096000000}">
      <text>
        <r>
          <rPr>
            <b/>
            <sz val="9"/>
            <color indexed="81"/>
            <rFont val="Tahoma"/>
            <family val="2"/>
          </rPr>
          <t>Weston, Tanya:</t>
        </r>
        <r>
          <rPr>
            <sz val="9"/>
            <color indexed="81"/>
            <rFont val="Tahoma"/>
            <family val="2"/>
          </rPr>
          <t xml:space="preserve">
Rico not available for access.
</t>
        </r>
      </text>
    </comment>
    <comment ref="S178" authorId="0" shapeId="0" xr:uid="{00000000-0006-0000-0400-000097000000}">
      <text>
        <r>
          <rPr>
            <b/>
            <sz val="9"/>
            <color indexed="81"/>
            <rFont val="Tahoma"/>
            <family val="2"/>
          </rPr>
          <t>Weston, Tanya:</t>
        </r>
        <r>
          <rPr>
            <sz val="9"/>
            <color indexed="81"/>
            <rFont val="Tahoma"/>
            <family val="2"/>
          </rPr>
          <t xml:space="preserve">
no reason why no access</t>
        </r>
      </text>
    </comment>
    <comment ref="U178" authorId="0" shapeId="0" xr:uid="{00000000-0006-0000-0400-000098000000}">
      <text>
        <r>
          <rPr>
            <b/>
            <sz val="9"/>
            <color indexed="81"/>
            <rFont val="Tahoma"/>
            <family val="2"/>
          </rPr>
          <t>Weston, Tanya:</t>
        </r>
        <r>
          <rPr>
            <sz val="9"/>
            <color indexed="81"/>
            <rFont val="Tahoma"/>
            <family val="2"/>
          </rPr>
          <t xml:space="preserve">
site had event and asked us not to ring bells.  TL said to charge as were not advised of the change</t>
        </r>
      </text>
    </comment>
    <comment ref="V178" authorId="0" shapeId="0" xr:uid="{00000000-0006-0000-0400-000099000000}">
      <text>
        <r>
          <rPr>
            <b/>
            <sz val="9"/>
            <color indexed="81"/>
            <rFont val="Tahoma"/>
            <family val="2"/>
          </rPr>
          <t>Weston, Tanya:
could not reach site contact for access</t>
        </r>
      </text>
    </comment>
    <comment ref="W178" authorId="0" shapeId="0" xr:uid="{00000000-0006-0000-0400-00009A000000}">
      <text>
        <r>
          <rPr>
            <b/>
            <sz val="9"/>
            <color indexed="81"/>
            <rFont val="Tahoma"/>
            <family val="2"/>
          </rPr>
          <t>Weston, Tanya:</t>
        </r>
        <r>
          <rPr>
            <sz val="9"/>
            <color indexed="81"/>
            <rFont val="Tahoma"/>
            <family val="2"/>
          </rPr>
          <t xml:space="preserve">
ATTENDED BUT TOLD NOT TO TEST THIS MONTH BY RICO.</t>
        </r>
      </text>
    </comment>
    <comment ref="X178" authorId="9" shapeId="0" xr:uid="{00000000-0006-0000-0400-00009B000000}">
      <text>
        <r>
          <rPr>
            <b/>
            <sz val="9"/>
            <color indexed="81"/>
            <rFont val="Tahoma"/>
            <family val="2"/>
          </rPr>
          <t>Blower, Kristin:</t>
        </r>
        <r>
          <rPr>
            <sz val="9"/>
            <color indexed="81"/>
            <rFont val="Tahoma"/>
            <family val="2"/>
          </rPr>
          <t xml:space="preserve">
Rico was on vacay,back was sick 
</t>
        </r>
      </text>
    </comment>
    <comment ref="AH178" authorId="0" shapeId="0" xr:uid="{00000000-0006-0000-0400-00009C000000}">
      <text>
        <r>
          <rPr>
            <b/>
            <sz val="9"/>
            <color indexed="81"/>
            <rFont val="Tahoma"/>
            <family val="2"/>
          </rPr>
          <t>Weston, Tanya:
could not reach site contact for access</t>
        </r>
      </text>
    </comment>
    <comment ref="AI178" authorId="0" shapeId="0" xr:uid="{00000000-0006-0000-0400-00009D000000}">
      <text>
        <r>
          <rPr>
            <b/>
            <sz val="9"/>
            <color indexed="81"/>
            <rFont val="Tahoma"/>
            <family val="2"/>
          </rPr>
          <t>Weston, Tanya:</t>
        </r>
        <r>
          <rPr>
            <sz val="9"/>
            <color indexed="81"/>
            <rFont val="Tahoma"/>
            <family val="2"/>
          </rPr>
          <t xml:space="preserve">
ATTENDED BUT TOLD NOT TO TEST THIS MONTH BY RICO.</t>
        </r>
      </text>
    </comment>
    <comment ref="AJ178" authorId="9" shapeId="0" xr:uid="{00000000-0006-0000-0400-00009E000000}">
      <text>
        <r>
          <rPr>
            <b/>
            <sz val="9"/>
            <color indexed="81"/>
            <rFont val="Tahoma"/>
            <family val="2"/>
          </rPr>
          <t>Blower, Kristin:</t>
        </r>
        <r>
          <rPr>
            <sz val="9"/>
            <color indexed="81"/>
            <rFont val="Tahoma"/>
            <family val="2"/>
          </rPr>
          <t xml:space="preserve">
Rico was on vacay,back was sick 
</t>
        </r>
      </text>
    </comment>
    <comment ref="E189" authorId="0" shapeId="0" xr:uid="{00000000-0006-0000-0400-00009F000000}">
      <text>
        <r>
          <rPr>
            <b/>
            <sz val="9"/>
            <color indexed="81"/>
            <rFont val="Tahoma"/>
            <family val="2"/>
          </rPr>
          <t>Weston, Tanya:</t>
        </r>
        <r>
          <rPr>
            <sz val="9"/>
            <color indexed="81"/>
            <rFont val="Tahoma"/>
            <family val="2"/>
          </rPr>
          <t xml:space="preserve">
</t>
        </r>
      </text>
    </comment>
    <comment ref="O189" authorId="0" shapeId="0" xr:uid="{00000000-0006-0000-0400-0000A0000000}">
      <text>
        <r>
          <rPr>
            <b/>
            <sz val="9"/>
            <color indexed="81"/>
            <rFont val="Tahoma"/>
            <family val="2"/>
          </rPr>
          <t>Weston, Tanya:</t>
        </r>
        <r>
          <rPr>
            <sz val="9"/>
            <color indexed="81"/>
            <rFont val="Tahoma"/>
            <family val="2"/>
          </rPr>
          <t xml:space="preserve">
TRAINED BOB CLEASBY ON MONTHLY</t>
        </r>
      </text>
    </comment>
    <comment ref="CL190" authorId="10" shapeId="0" xr:uid="{00000000-0006-0000-0400-0000A1000000}">
      <text>
        <r>
          <rPr>
            <b/>
            <sz val="9"/>
            <color indexed="81"/>
            <rFont val="Tahoma"/>
            <family val="2"/>
          </rPr>
          <t>Samantha Windrum:</t>
        </r>
        <r>
          <rPr>
            <sz val="9"/>
            <color indexed="81"/>
            <rFont val="Tahoma"/>
            <family val="2"/>
          </rPr>
          <t xml:space="preserve">
Site under construction.</t>
        </r>
      </text>
    </comment>
    <comment ref="CO190" authorId="10" shapeId="0" xr:uid="{00000000-0006-0000-0400-0000A2000000}">
      <text>
        <r>
          <rPr>
            <b/>
            <sz val="9"/>
            <color indexed="81"/>
            <rFont val="Tahoma"/>
            <family val="2"/>
          </rPr>
          <t>Samantha Windrum:</t>
        </r>
        <r>
          <rPr>
            <sz val="9"/>
            <color indexed="81"/>
            <rFont val="Tahoma"/>
            <family val="2"/>
          </rPr>
          <t xml:space="preserve">
Site under construction.</t>
        </r>
      </text>
    </comment>
    <comment ref="BK191" authorId="3" shapeId="0" xr:uid="{00000000-0006-0000-0400-0000A3000000}">
      <text>
        <r>
          <rPr>
            <b/>
            <sz val="9"/>
            <color indexed="81"/>
            <rFont val="Tahoma"/>
            <family val="2"/>
          </rPr>
          <t>Windrum, Samantha:</t>
        </r>
        <r>
          <rPr>
            <sz val="9"/>
            <color indexed="81"/>
            <rFont val="Tahoma"/>
            <family val="2"/>
          </rPr>
          <t xml:space="preserve">
Technician was sick. Site not tested.</t>
        </r>
      </text>
    </comment>
    <comment ref="CA191" authorId="1" shapeId="0" xr:uid="{00000000-0006-0000-0400-0000A4000000}">
      <text>
        <r>
          <rPr>
            <b/>
            <sz val="9"/>
            <color indexed="81"/>
            <rFont val="Tahoma"/>
            <family val="2"/>
          </rPr>
          <t>Vogt, Carina:</t>
        </r>
        <r>
          <rPr>
            <sz val="9"/>
            <color indexed="81"/>
            <rFont val="Tahoma"/>
            <family val="2"/>
          </rPr>
          <t xml:space="preserve">
We got a service call and ran out of time.</t>
        </r>
      </text>
    </comment>
    <comment ref="J192" authorId="0" shapeId="0" xr:uid="{00000000-0006-0000-0400-0000A5000000}">
      <text>
        <r>
          <rPr>
            <b/>
            <sz val="9"/>
            <color indexed="81"/>
            <rFont val="Tahoma"/>
            <family val="2"/>
          </rPr>
          <t>Weston, Tanya:</t>
        </r>
        <r>
          <rPr>
            <sz val="9"/>
            <color indexed="81"/>
            <rFont val="Tahoma"/>
            <family val="2"/>
          </rPr>
          <t xml:space="preserve">
not done in November, Annual done at end of October/Nov.</t>
        </r>
      </text>
    </comment>
    <comment ref="AW193" authorId="0" shapeId="0" xr:uid="{00000000-0006-0000-0400-0000A6000000}">
      <text>
        <r>
          <rPr>
            <b/>
            <sz val="9"/>
            <color indexed="81"/>
            <rFont val="Tahoma"/>
            <family val="2"/>
          </rPr>
          <t>Weston, Tanya:</t>
        </r>
        <r>
          <rPr>
            <sz val="9"/>
            <color indexed="81"/>
            <rFont val="Tahoma"/>
            <family val="2"/>
          </rPr>
          <t xml:space="preserve">
cancelled per TL. Emergency service calls</t>
        </r>
      </text>
    </comment>
    <comment ref="AB194" authorId="0" shapeId="0" xr:uid="{00000000-0006-0000-0400-0000A7000000}">
      <text>
        <r>
          <rPr>
            <b/>
            <sz val="9"/>
            <color indexed="81"/>
            <rFont val="Tahoma"/>
            <family val="2"/>
          </rPr>
          <t>Weston, Tanya:</t>
        </r>
        <r>
          <rPr>
            <sz val="9"/>
            <color indexed="81"/>
            <rFont val="Tahoma"/>
            <family val="2"/>
          </rPr>
          <t xml:space="preserve">
UNDER CONSTRUCTION
NO ACCESS
</t>
        </r>
      </text>
    </comment>
    <comment ref="AE194" authorId="0" shapeId="0" xr:uid="{00000000-0006-0000-0400-0000A8000000}">
      <text>
        <r>
          <rPr>
            <b/>
            <sz val="9"/>
            <color indexed="81"/>
            <rFont val="Tahoma"/>
            <family val="2"/>
          </rPr>
          <t>Weston, Tanya:</t>
        </r>
        <r>
          <rPr>
            <sz val="9"/>
            <color indexed="81"/>
            <rFont val="Tahoma"/>
            <family val="2"/>
          </rPr>
          <t xml:space="preserve">
new panel verifed for mircom.</t>
        </r>
      </text>
    </comment>
    <comment ref="CL198" authorId="10" shapeId="0" xr:uid="{00000000-0006-0000-0400-0000A9000000}">
      <text>
        <r>
          <rPr>
            <b/>
            <sz val="9"/>
            <color indexed="81"/>
            <rFont val="Tahoma"/>
            <family val="2"/>
          </rPr>
          <t>Samantha Windrum:</t>
        </r>
        <r>
          <rPr>
            <sz val="9"/>
            <color indexed="81"/>
            <rFont val="Tahoma"/>
            <family val="2"/>
          </rPr>
          <t xml:space="preserve">
Site had fire drill, done by CS.</t>
        </r>
      </text>
    </comment>
    <comment ref="B203" authorId="1" shapeId="0" xr:uid="{00000000-0006-0000-0400-0000AA000000}">
      <text>
        <r>
          <rPr>
            <b/>
            <sz val="9"/>
            <color indexed="81"/>
            <rFont val="Tahoma"/>
            <family val="2"/>
          </rPr>
          <t>Vogt, Carina:</t>
        </r>
        <r>
          <rPr>
            <sz val="9"/>
            <color indexed="81"/>
            <rFont val="Tahoma"/>
            <family val="2"/>
          </rPr>
          <t xml:space="preserve">
New Prperty Management. Was: Richmond Property Group</t>
        </r>
      </text>
    </comment>
    <comment ref="S206" authorId="0" shapeId="0" xr:uid="{00000000-0006-0000-0400-0000AB000000}">
      <text>
        <r>
          <rPr>
            <b/>
            <sz val="9"/>
            <color indexed="81"/>
            <rFont val="Tahoma"/>
            <family val="2"/>
          </rPr>
          <t>Weston, Tanya:</t>
        </r>
        <r>
          <rPr>
            <sz val="9"/>
            <color indexed="81"/>
            <rFont val="Tahoma"/>
            <family val="2"/>
          </rPr>
          <t xml:space="preserve">
annual done in July but was on paperwork as August… corrected on paperwork for 2014</t>
        </r>
      </text>
    </comment>
    <comment ref="AM206" authorId="0" shapeId="0" xr:uid="{00000000-0006-0000-0400-0000AC000000}">
      <text>
        <r>
          <rPr>
            <b/>
            <sz val="9"/>
            <color indexed="81"/>
            <rFont val="Tahoma"/>
            <family val="2"/>
          </rPr>
          <t>Weston, Tanya:</t>
        </r>
        <r>
          <rPr>
            <sz val="9"/>
            <color indexed="81"/>
            <rFont val="Tahoma"/>
            <family val="2"/>
          </rPr>
          <t xml:space="preserve">
CONSTRUCTION - NO ACCESS
</t>
        </r>
      </text>
    </comment>
    <comment ref="AN206" authorId="0" shapeId="0" xr:uid="{00000000-0006-0000-0400-0000AD000000}">
      <text>
        <r>
          <rPr>
            <b/>
            <sz val="9"/>
            <color indexed="81"/>
            <rFont val="Tahoma"/>
            <family val="2"/>
          </rPr>
          <t>Weston, Tanya:</t>
        </r>
        <r>
          <rPr>
            <sz val="9"/>
            <color indexed="81"/>
            <rFont val="Tahoma"/>
            <family val="2"/>
          </rPr>
          <t xml:space="preserve">
CONSTRUCTION - NO ACCESS
</t>
        </r>
      </text>
    </comment>
    <comment ref="AO206" authorId="0" shapeId="0" xr:uid="{00000000-0006-0000-0400-0000AE000000}">
      <text>
        <r>
          <rPr>
            <b/>
            <sz val="9"/>
            <color indexed="81"/>
            <rFont val="Tahoma"/>
            <family val="2"/>
          </rPr>
          <t>Weston, Tanya:</t>
        </r>
        <r>
          <rPr>
            <sz val="9"/>
            <color indexed="81"/>
            <rFont val="Tahoma"/>
            <family val="2"/>
          </rPr>
          <t xml:space="preserve">
CONSTRUCTION - NO ACCESS
</t>
        </r>
      </text>
    </comment>
    <comment ref="AP206" authorId="0" shapeId="0" xr:uid="{00000000-0006-0000-0400-0000AF000000}">
      <text>
        <r>
          <rPr>
            <b/>
            <sz val="9"/>
            <color indexed="81"/>
            <rFont val="Tahoma"/>
            <family val="2"/>
          </rPr>
          <t>Weston, Tanya:</t>
        </r>
        <r>
          <rPr>
            <sz val="9"/>
            <color indexed="81"/>
            <rFont val="Tahoma"/>
            <family val="2"/>
          </rPr>
          <t xml:space="preserve">
CONSTRUCTION - NO ACCESS
</t>
        </r>
      </text>
    </comment>
    <comment ref="AQ206" authorId="0" shapeId="0" xr:uid="{00000000-0006-0000-0400-0000B0000000}">
      <text>
        <r>
          <rPr>
            <b/>
            <sz val="9"/>
            <color indexed="81"/>
            <rFont val="Tahoma"/>
            <family val="2"/>
          </rPr>
          <t>Weston, Tanya:</t>
        </r>
        <r>
          <rPr>
            <sz val="9"/>
            <color indexed="81"/>
            <rFont val="Tahoma"/>
            <family val="2"/>
          </rPr>
          <t xml:space="preserve">
CONSTRUCTION - NO ACCESS
</t>
        </r>
      </text>
    </comment>
    <comment ref="O209" authorId="0" shapeId="0" xr:uid="{00000000-0006-0000-0400-0000B1000000}">
      <text>
        <r>
          <rPr>
            <b/>
            <sz val="9"/>
            <color indexed="81"/>
            <rFont val="Tahoma"/>
            <family val="2"/>
          </rPr>
          <t>Weston, Tanya:</t>
        </r>
        <r>
          <rPr>
            <sz val="9"/>
            <color indexed="81"/>
            <rFont val="Tahoma"/>
            <family val="2"/>
          </rPr>
          <t xml:space="preserve">
NOW DONE BY SITE</t>
        </r>
      </text>
    </comment>
    <comment ref="AA209" authorId="0" shapeId="0" xr:uid="{00000000-0006-0000-0400-0000B2000000}">
      <text>
        <r>
          <rPr>
            <b/>
            <sz val="9"/>
            <color indexed="81"/>
            <rFont val="Tahoma"/>
            <family val="2"/>
          </rPr>
          <t>Weston, Tanya:</t>
        </r>
        <r>
          <rPr>
            <sz val="9"/>
            <color indexed="81"/>
            <rFont val="Tahoma"/>
            <family val="2"/>
          </rPr>
          <t xml:space="preserve">
NOW DONE BY SITE</t>
        </r>
      </text>
    </comment>
    <comment ref="AM209" authorId="0" shapeId="0" xr:uid="{00000000-0006-0000-0400-0000B3000000}">
      <text>
        <r>
          <rPr>
            <b/>
            <sz val="9"/>
            <color indexed="81"/>
            <rFont val="Tahoma"/>
            <family val="2"/>
          </rPr>
          <t>Weston, Tanya:</t>
        </r>
        <r>
          <rPr>
            <sz val="9"/>
            <color indexed="81"/>
            <rFont val="Tahoma"/>
            <family val="2"/>
          </rPr>
          <t xml:space="preserve">
NOW DONE BY SITE</t>
        </r>
      </text>
    </comment>
    <comment ref="DA210" authorId="0" shapeId="0" xr:uid="{00000000-0006-0000-0400-0000B4000000}">
      <text>
        <r>
          <rPr>
            <b/>
            <sz val="9"/>
            <color indexed="81"/>
            <rFont val="Tahoma"/>
            <family val="2"/>
          </rPr>
          <t>Weston, Tanya:</t>
        </r>
        <r>
          <rPr>
            <sz val="9"/>
            <color indexed="81"/>
            <rFont val="Tahoma"/>
            <family val="2"/>
          </rPr>
          <t xml:space="preserve">
tech sick - monthly cancelled
</t>
        </r>
      </text>
    </comment>
    <comment ref="AW211" authorId="0" shapeId="0" xr:uid="{00000000-0006-0000-0400-0000B5000000}">
      <text>
        <r>
          <rPr>
            <b/>
            <sz val="9"/>
            <color indexed="81"/>
            <rFont val="Tahoma"/>
            <family val="2"/>
          </rPr>
          <t>Weston, Tanya:</t>
        </r>
        <r>
          <rPr>
            <sz val="9"/>
            <color indexed="81"/>
            <rFont val="Tahoma"/>
            <family val="2"/>
          </rPr>
          <t xml:space="preserve">
cancelled per TL. Emergency service calls</t>
        </r>
      </text>
    </comment>
    <comment ref="AW213" authorId="0" shapeId="0" xr:uid="{00000000-0006-0000-0400-0000B6000000}">
      <text>
        <r>
          <rPr>
            <b/>
            <sz val="9"/>
            <color indexed="81"/>
            <rFont val="Tahoma"/>
            <family val="2"/>
          </rPr>
          <t>Weston, Tanya:</t>
        </r>
        <r>
          <rPr>
            <sz val="9"/>
            <color indexed="81"/>
            <rFont val="Tahoma"/>
            <family val="2"/>
          </rPr>
          <t xml:space="preserve">
invoiced separately on #</t>
        </r>
      </text>
    </comment>
    <comment ref="BS214" authorId="0" shapeId="0" xr:uid="{00000000-0006-0000-0400-0000B7000000}">
      <text>
        <r>
          <rPr>
            <b/>
            <sz val="9"/>
            <color indexed="81"/>
            <rFont val="Tahoma"/>
            <family val="2"/>
          </rPr>
          <t>Weston, Tanya:</t>
        </r>
        <r>
          <rPr>
            <sz val="9"/>
            <color indexed="81"/>
            <rFont val="Tahoma"/>
            <family val="2"/>
          </rPr>
          <t xml:space="preserve">
see note: 2 FA panel emergencies on December 6 - had to cancel the last few sites
</t>
        </r>
      </text>
    </comment>
    <comment ref="W215" authorId="0" shapeId="0" xr:uid="{00000000-0006-0000-0400-0000B8000000}">
      <text>
        <r>
          <rPr>
            <b/>
            <sz val="9"/>
            <color indexed="81"/>
            <rFont val="Tahoma"/>
            <family val="2"/>
          </rPr>
          <t>Weston, Tanya:</t>
        </r>
        <r>
          <rPr>
            <sz val="9"/>
            <color indexed="81"/>
            <rFont val="Tahoma"/>
            <family val="2"/>
          </rPr>
          <t xml:space="preserve">
SITE SCHEDULED ANNUAL IN DECEMBER. DID NOT ATTEND.</t>
        </r>
      </text>
    </comment>
    <comment ref="AE215" authorId="11" shapeId="0" xr:uid="{00000000-0006-0000-0400-0000B9000000}">
      <text>
        <r>
          <rPr>
            <b/>
            <sz val="9"/>
            <color indexed="81"/>
            <rFont val="Tahoma"/>
            <family val="2"/>
          </rPr>
          <t>Mumford, Elizabeth:</t>
        </r>
        <r>
          <rPr>
            <sz val="9"/>
            <color indexed="81"/>
            <rFont val="Tahoma"/>
            <family val="2"/>
          </rPr>
          <t xml:space="preserve">
MISSED DUE TO LATE START &amp; ONLY 1 TECH-OTHER TECH CALLED TO EMERGENCY</t>
        </r>
      </text>
    </comment>
    <comment ref="AB217" authorId="0" shapeId="0" xr:uid="{00000000-0006-0000-0400-0000BA000000}">
      <text>
        <r>
          <rPr>
            <b/>
            <sz val="9"/>
            <color indexed="81"/>
            <rFont val="Tahoma"/>
            <family val="2"/>
          </rPr>
          <t>Weston, Tanya:</t>
        </r>
        <r>
          <rPr>
            <sz val="9"/>
            <color indexed="81"/>
            <rFont val="Tahoma"/>
            <family val="2"/>
          </rPr>
          <t xml:space="preserve">
MAY 2014 - FIRE IN KITCHEN, SITE CLOSED.</t>
        </r>
      </text>
    </comment>
    <comment ref="AC217" authorId="0" shapeId="0" xr:uid="{00000000-0006-0000-0400-0000BB000000}">
      <text>
        <r>
          <rPr>
            <b/>
            <sz val="9"/>
            <color indexed="81"/>
            <rFont val="Tahoma"/>
            <family val="2"/>
          </rPr>
          <t>Weston, Tanya:</t>
        </r>
        <r>
          <rPr>
            <sz val="9"/>
            <color indexed="81"/>
            <rFont val="Tahoma"/>
            <family val="2"/>
          </rPr>
          <t xml:space="preserve">
MAY 2014 - FIRE IN KITCHEN, SITE CLOSED.</t>
        </r>
      </text>
    </comment>
    <comment ref="AD217" authorId="0" shapeId="0" xr:uid="{00000000-0006-0000-0400-0000BC000000}">
      <text>
        <r>
          <rPr>
            <b/>
            <sz val="9"/>
            <color indexed="81"/>
            <rFont val="Tahoma"/>
            <family val="2"/>
          </rPr>
          <t>Weston, Tanya:</t>
        </r>
        <r>
          <rPr>
            <sz val="9"/>
            <color indexed="81"/>
            <rFont val="Tahoma"/>
            <family val="2"/>
          </rPr>
          <t xml:space="preserve">
MAY 2014 - FIRE IN KITCHEN, SITE CLOSED.</t>
        </r>
      </text>
    </comment>
    <comment ref="AE217" authorId="0" shapeId="0" xr:uid="{00000000-0006-0000-0400-0000BD000000}">
      <text>
        <r>
          <rPr>
            <b/>
            <sz val="9"/>
            <color indexed="81"/>
            <rFont val="Tahoma"/>
            <family val="2"/>
          </rPr>
          <t>Weston, Tanya:</t>
        </r>
        <r>
          <rPr>
            <sz val="9"/>
            <color indexed="81"/>
            <rFont val="Tahoma"/>
            <family val="2"/>
          </rPr>
          <t xml:space="preserve">
MAY 2014 - FIRE IN KITCHEN, SITE CLOSED.</t>
        </r>
      </text>
    </comment>
    <comment ref="AF217" authorId="0" shapeId="0" xr:uid="{00000000-0006-0000-0400-0000BE000000}">
      <text>
        <r>
          <rPr>
            <b/>
            <sz val="9"/>
            <color indexed="81"/>
            <rFont val="Tahoma"/>
            <family val="2"/>
          </rPr>
          <t>Weston, Tanya:</t>
        </r>
        <r>
          <rPr>
            <sz val="9"/>
            <color indexed="81"/>
            <rFont val="Tahoma"/>
            <family val="2"/>
          </rPr>
          <t xml:space="preserve">
MAY 2014 - FIRE IN KITCHEN, SITE CLOSED.</t>
        </r>
      </text>
    </comment>
    <comment ref="AG217" authorId="0" shapeId="0" xr:uid="{00000000-0006-0000-0400-0000BF000000}">
      <text>
        <r>
          <rPr>
            <b/>
            <sz val="9"/>
            <color indexed="81"/>
            <rFont val="Tahoma"/>
            <family val="2"/>
          </rPr>
          <t>Weston, Tanya:</t>
        </r>
        <r>
          <rPr>
            <sz val="9"/>
            <color indexed="81"/>
            <rFont val="Tahoma"/>
            <family val="2"/>
          </rPr>
          <t xml:space="preserve">
MAY 2014 - FIRE IN KITCHEN, SITE CLOSED.</t>
        </r>
      </text>
    </comment>
    <comment ref="DA218" authorId="0" shapeId="0" xr:uid="{00000000-0006-0000-0400-0000C0000000}">
      <text>
        <r>
          <rPr>
            <b/>
            <sz val="9"/>
            <color indexed="81"/>
            <rFont val="Tahoma"/>
            <family val="2"/>
          </rPr>
          <t>Weston, Tanya:</t>
        </r>
        <r>
          <rPr>
            <sz val="9"/>
            <color indexed="81"/>
            <rFont val="Tahoma"/>
            <family val="2"/>
          </rPr>
          <t xml:space="preserve">
tech sick - monthly cancelled
</t>
        </r>
      </text>
    </comment>
    <comment ref="AI219" authorId="0" shapeId="0" xr:uid="{00000000-0006-0000-0400-0000C1000000}">
      <text>
        <r>
          <rPr>
            <b/>
            <sz val="9"/>
            <color indexed="81"/>
            <rFont val="Tahoma"/>
            <family val="2"/>
          </rPr>
          <t>Weston, Tanya:</t>
        </r>
        <r>
          <rPr>
            <sz val="9"/>
            <color indexed="81"/>
            <rFont val="Tahoma"/>
            <family val="2"/>
          </rPr>
          <t xml:space="preserve">
taught monthly, need to invoice for training and november monthly</t>
        </r>
      </text>
    </comment>
    <comment ref="CK220" authorId="5" shapeId="0" xr:uid="{00000000-0006-0000-0400-0000C2000000}">
      <text>
        <r>
          <rPr>
            <b/>
            <sz val="9"/>
            <color indexed="81"/>
            <rFont val="Tahoma"/>
            <family val="2"/>
          </rPr>
          <t>Oldfield, Arlene:</t>
        </r>
        <r>
          <rPr>
            <sz val="9"/>
            <color indexed="81"/>
            <rFont val="Tahoma"/>
            <family val="2"/>
          </rPr>
          <t xml:space="preserve">
Did not charge for this month on inv. 18268 because we did the annual inspection June 2019 - should not have done both (ao)</t>
        </r>
      </text>
    </comment>
    <comment ref="AM222" authorId="0" shapeId="0" xr:uid="{00000000-0006-0000-0400-0000C3000000}">
      <text>
        <r>
          <rPr>
            <b/>
            <sz val="9"/>
            <color indexed="81"/>
            <rFont val="Tahoma"/>
            <family val="2"/>
          </rPr>
          <t>Weston, Tanya:</t>
        </r>
        <r>
          <rPr>
            <sz val="9"/>
            <color indexed="81"/>
            <rFont val="Tahoma"/>
            <family val="2"/>
          </rPr>
          <t xml:space="preserve">
ANNUAL NOT DONE IN APRIL. SCHEDULED FOR MAY. INVOICE ANYWAY PER TW/TL</t>
        </r>
      </text>
    </comment>
    <comment ref="DA223" authorId="12" shapeId="0" xr:uid="{00000000-0006-0000-0400-0000C4000000}">
      <text>
        <t>[Threaded comment]
Your version of Excel allows you to read this threaded comment; however, any edits to it will get removed if the file is opened in a newer version of Excel. Learn more: https://go.microsoft.com/fwlink/?linkid=870924
Comment:
    Monitoring company information changed. Did not have it well on site. Continue next month.</t>
      </text>
    </comment>
    <comment ref="DA225" authorId="0" shapeId="0" xr:uid="{00000000-0006-0000-0400-0000C5000000}">
      <text>
        <r>
          <rPr>
            <b/>
            <sz val="9"/>
            <color indexed="81"/>
            <rFont val="Tahoma"/>
            <family val="2"/>
          </rPr>
          <t>Weston, Tanya:</t>
        </r>
        <r>
          <rPr>
            <sz val="9"/>
            <color indexed="81"/>
            <rFont val="Tahoma"/>
            <family val="2"/>
          </rPr>
          <t xml:space="preserve">
tech sick - monthly cancelled
</t>
        </r>
      </text>
    </comment>
    <comment ref="DA226" authorId="0" shapeId="0" xr:uid="{00000000-0006-0000-0400-0000C6000000}">
      <text>
        <r>
          <rPr>
            <b/>
            <sz val="9"/>
            <color indexed="81"/>
            <rFont val="Tahoma"/>
            <family val="2"/>
          </rPr>
          <t>Weston, Tanya:</t>
        </r>
        <r>
          <rPr>
            <sz val="9"/>
            <color indexed="81"/>
            <rFont val="Tahoma"/>
            <family val="2"/>
          </rPr>
          <t xml:space="preserve">
tech sick - monthly cancelled
</t>
        </r>
      </text>
    </comment>
    <comment ref="DA227" authorId="0" shapeId="0" xr:uid="{00000000-0006-0000-0400-0000C7000000}">
      <text>
        <r>
          <rPr>
            <b/>
            <sz val="9"/>
            <color indexed="81"/>
            <rFont val="Tahoma"/>
            <family val="2"/>
          </rPr>
          <t>Weston, Tanya:</t>
        </r>
        <r>
          <rPr>
            <sz val="9"/>
            <color indexed="81"/>
            <rFont val="Tahoma"/>
            <family val="2"/>
          </rPr>
          <t xml:space="preserve">
tech sick - monthly cancelled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Weston, Tanya</author>
    <author>Blower, Kristin</author>
    <author>Windrum, Samantha</author>
    <author>Mumford, Elizabeth</author>
    <author>Mahoney, Leslie</author>
  </authors>
  <commentList>
    <comment ref="AR1" authorId="0" shapeId="0" xr:uid="{00000000-0006-0000-0500-000001000000}">
      <text>
        <r>
          <rPr>
            <b/>
            <sz val="9"/>
            <color indexed="81"/>
            <rFont val="Tahoma"/>
            <family val="2"/>
          </rPr>
          <t>Weston, Tanya:</t>
        </r>
        <r>
          <rPr>
            <sz val="9"/>
            <color indexed="81"/>
            <rFont val="Tahoma"/>
            <family val="2"/>
          </rPr>
          <t xml:space="preserve">
1ST THURS - TECHS CALLED AWAY TO EMERGENCY SERVICE CALL.  SITE RECORD FILLED OUT IN OCTOBER WHEN DONE.
TO BE INVOICED ANYWAY PER TL</t>
        </r>
      </text>
    </comment>
    <comment ref="Y4" authorId="0" shapeId="0" xr:uid="{00000000-0006-0000-0500-000002000000}">
      <text>
        <r>
          <rPr>
            <b/>
            <sz val="9"/>
            <color indexed="81"/>
            <rFont val="Tahoma"/>
            <family val="2"/>
          </rPr>
          <t>Weston, Tanya:</t>
        </r>
        <r>
          <rPr>
            <sz val="9"/>
            <color indexed="81"/>
            <rFont val="Tahoma"/>
            <family val="2"/>
          </rPr>
          <t xml:space="preserve">
oops, did not attend as annuals for January copied as DO NOT GO for February.  KB did not interpret TW's instructions correctly :(</t>
        </r>
      </text>
    </comment>
    <comment ref="J5" authorId="0" shapeId="0" xr:uid="{00000000-0006-0000-0500-000003000000}">
      <text>
        <r>
          <rPr>
            <b/>
            <sz val="9"/>
            <color indexed="81"/>
            <rFont val="Tahoma"/>
            <family val="2"/>
          </rPr>
          <t>Weston, Tanya:</t>
        </r>
        <r>
          <rPr>
            <sz val="9"/>
            <color indexed="81"/>
            <rFont val="Tahoma"/>
            <family val="2"/>
          </rPr>
          <t xml:space="preserve">
not done in November, Annual done at end of October/Nov.</t>
        </r>
      </text>
    </comment>
    <comment ref="AE7" authorId="0" shapeId="0" xr:uid="{00000000-0006-0000-0500-000004000000}">
      <text>
        <r>
          <rPr>
            <b/>
            <sz val="9"/>
            <color indexed="81"/>
            <rFont val="Tahoma"/>
            <family val="2"/>
          </rPr>
          <t>Weston, Tanya:</t>
        </r>
        <r>
          <rPr>
            <sz val="9"/>
            <color indexed="81"/>
            <rFont val="Tahoma"/>
            <family val="2"/>
          </rPr>
          <t xml:space="preserve">
DID NOT ATTEND, EMERGENCY CALL UNABLE TO COMPLETE MONTHLY TESTING</t>
        </r>
      </text>
    </comment>
    <comment ref="AW7" authorId="0" shapeId="0" xr:uid="{00000000-0006-0000-0500-000005000000}">
      <text>
        <r>
          <rPr>
            <b/>
            <sz val="9"/>
            <color indexed="81"/>
            <rFont val="Tahoma"/>
            <family val="2"/>
          </rPr>
          <t>Weston, Tanya:</t>
        </r>
        <r>
          <rPr>
            <sz val="9"/>
            <color indexed="81"/>
            <rFont val="Tahoma"/>
            <family val="2"/>
          </rPr>
          <t xml:space="preserve">
cancelled per TL. Emergency service calls</t>
        </r>
      </text>
    </comment>
    <comment ref="BD8" authorId="0" shapeId="0" xr:uid="{00000000-0006-0000-0500-000006000000}">
      <text>
        <r>
          <rPr>
            <b/>
            <sz val="9"/>
            <color indexed="81"/>
            <rFont val="Tahoma"/>
            <family val="2"/>
          </rPr>
          <t>Weston, Tanya:</t>
        </r>
        <r>
          <rPr>
            <sz val="9"/>
            <color indexed="81"/>
            <rFont val="Tahoma"/>
            <family val="2"/>
          </rPr>
          <t xml:space="preserve">
attended but new panel being installed...</t>
        </r>
      </text>
    </comment>
    <comment ref="AD10" authorId="0" shapeId="0" xr:uid="{00000000-0006-0000-0500-000007000000}">
      <text>
        <r>
          <rPr>
            <b/>
            <sz val="9"/>
            <color indexed="81"/>
            <rFont val="Tahoma"/>
            <family val="2"/>
          </rPr>
          <t>Weston, Tanya:</t>
        </r>
        <r>
          <rPr>
            <sz val="9"/>
            <color indexed="81"/>
            <rFont val="Tahoma"/>
            <family val="2"/>
          </rPr>
          <t xml:space="preserve">
annual due June bu5 done July 4th.  No MBT either June or July</t>
        </r>
      </text>
    </comment>
    <comment ref="AW10" authorId="0" shapeId="0" xr:uid="{00000000-0006-0000-0500-000008000000}">
      <text>
        <r>
          <rPr>
            <b/>
            <sz val="9"/>
            <color indexed="81"/>
            <rFont val="Tahoma"/>
            <family val="2"/>
          </rPr>
          <t>Weston, Tanya:</t>
        </r>
        <r>
          <rPr>
            <sz val="9"/>
            <color indexed="81"/>
            <rFont val="Tahoma"/>
            <family val="2"/>
          </rPr>
          <t xml:space="preserve">
cancelled per TL. Emergency service calls</t>
        </r>
      </text>
    </comment>
    <comment ref="Q11" authorId="0" shapeId="0" xr:uid="{00000000-0006-0000-0500-000009000000}">
      <text>
        <r>
          <rPr>
            <b/>
            <sz val="9"/>
            <color indexed="81"/>
            <rFont val="Tahoma"/>
            <family val="2"/>
          </rPr>
          <t>Weston, Tanya:</t>
        </r>
        <r>
          <rPr>
            <sz val="9"/>
            <color indexed="81"/>
            <rFont val="Tahoma"/>
            <family val="2"/>
          </rPr>
          <t xml:space="preserve">
RESTART MONTHLY BELL TESTS June 5, 2013</t>
        </r>
      </text>
    </comment>
    <comment ref="AW13" authorId="0" shapeId="0" xr:uid="{00000000-0006-0000-0500-00000A000000}">
      <text>
        <r>
          <rPr>
            <b/>
            <sz val="9"/>
            <color indexed="81"/>
            <rFont val="Tahoma"/>
            <family val="2"/>
          </rPr>
          <t>Weston, Tanya:</t>
        </r>
        <r>
          <rPr>
            <sz val="9"/>
            <color indexed="81"/>
            <rFont val="Tahoma"/>
            <family val="2"/>
          </rPr>
          <t xml:space="preserve">
cancelled per TL. Emergency service calls</t>
        </r>
      </text>
    </comment>
    <comment ref="Q15" authorId="0" shapeId="0" xr:uid="{00000000-0006-0000-0500-00000B000000}">
      <text>
        <r>
          <rPr>
            <b/>
            <sz val="9"/>
            <color indexed="81"/>
            <rFont val="Tahoma"/>
            <family val="2"/>
          </rPr>
          <t>Weston, Tanya:</t>
        </r>
        <r>
          <rPr>
            <sz val="9"/>
            <color indexed="81"/>
            <rFont val="Tahoma"/>
            <family val="2"/>
          </rPr>
          <t xml:space="preserve">
KEY MISSING FROM LOCKBOX, ELEC RM LOCKED AND NO HOULE ONSITE</t>
        </r>
      </text>
    </comment>
    <comment ref="S15" authorId="0" shapeId="0" xr:uid="{00000000-0006-0000-0500-00000C000000}">
      <text>
        <r>
          <rPr>
            <b/>
            <sz val="9"/>
            <color indexed="81"/>
            <rFont val="Tahoma"/>
            <family val="2"/>
          </rPr>
          <t>Weston, Tanya:</t>
        </r>
        <r>
          <rPr>
            <sz val="9"/>
            <color indexed="81"/>
            <rFont val="Tahoma"/>
            <family val="2"/>
          </rPr>
          <t xml:space="preserve">
requested by site to not attend - art show (Robert Bateman)</t>
        </r>
      </text>
    </comment>
    <comment ref="AC16" authorId="0" shapeId="0" xr:uid="{00000000-0006-0000-0500-00000D000000}">
      <text>
        <r>
          <rPr>
            <b/>
            <sz val="9"/>
            <color indexed="81"/>
            <rFont val="Tahoma"/>
            <family val="2"/>
          </rPr>
          <t>Weston, Tanya:</t>
        </r>
        <r>
          <rPr>
            <sz val="9"/>
            <color indexed="81"/>
            <rFont val="Tahoma"/>
            <family val="2"/>
          </rPr>
          <t xml:space="preserve">
NA - FOB did not work
new </t>
        </r>
      </text>
    </comment>
    <comment ref="AW16" authorId="0" shapeId="0" xr:uid="{00000000-0006-0000-0500-00000E000000}">
      <text>
        <r>
          <rPr>
            <b/>
            <sz val="9"/>
            <color indexed="81"/>
            <rFont val="Tahoma"/>
            <family val="2"/>
          </rPr>
          <t>Weston, Tanya:</t>
        </r>
        <r>
          <rPr>
            <sz val="9"/>
            <color indexed="81"/>
            <rFont val="Tahoma"/>
            <family val="2"/>
          </rPr>
          <t xml:space="preserve">
cancelled per TL. Emergency service calls</t>
        </r>
      </text>
    </comment>
    <comment ref="J17" authorId="0" shapeId="0" xr:uid="{00000000-0006-0000-0500-00000F000000}">
      <text>
        <r>
          <rPr>
            <b/>
            <sz val="9"/>
            <color indexed="81"/>
            <rFont val="Tahoma"/>
            <family val="2"/>
          </rPr>
          <t>Weston, Tanya:</t>
        </r>
        <r>
          <rPr>
            <sz val="9"/>
            <color indexed="81"/>
            <rFont val="Tahoma"/>
            <family val="2"/>
          </rPr>
          <t xml:space="preserve">
convention underway, no test this month, cancelled by Rico.
</t>
        </r>
      </text>
    </comment>
    <comment ref="N17" authorId="0" shapeId="0" xr:uid="{00000000-0006-0000-0500-000010000000}">
      <text>
        <r>
          <rPr>
            <b/>
            <sz val="9"/>
            <color indexed="81"/>
            <rFont val="Tahoma"/>
            <family val="2"/>
          </rPr>
          <t>Weston, Tanya:</t>
        </r>
        <r>
          <rPr>
            <sz val="9"/>
            <color indexed="81"/>
            <rFont val="Tahoma"/>
            <family val="2"/>
          </rPr>
          <t xml:space="preserve">
Rico not available for access.
</t>
        </r>
      </text>
    </comment>
    <comment ref="S17" authorId="0" shapeId="0" xr:uid="{00000000-0006-0000-0500-000011000000}">
      <text>
        <r>
          <rPr>
            <b/>
            <sz val="9"/>
            <color indexed="81"/>
            <rFont val="Tahoma"/>
            <family val="2"/>
          </rPr>
          <t>Weston, Tanya:</t>
        </r>
        <r>
          <rPr>
            <sz val="9"/>
            <color indexed="81"/>
            <rFont val="Tahoma"/>
            <family val="2"/>
          </rPr>
          <t xml:space="preserve">
no reason why no access</t>
        </r>
      </text>
    </comment>
    <comment ref="U17" authorId="0" shapeId="0" xr:uid="{00000000-0006-0000-0500-000012000000}">
      <text>
        <r>
          <rPr>
            <b/>
            <sz val="9"/>
            <color indexed="81"/>
            <rFont val="Tahoma"/>
            <family val="2"/>
          </rPr>
          <t>Weston, Tanya:</t>
        </r>
        <r>
          <rPr>
            <sz val="9"/>
            <color indexed="81"/>
            <rFont val="Tahoma"/>
            <family val="2"/>
          </rPr>
          <t xml:space="preserve">
site had event and asked us not to ring bells.  TL said to charge as were not advised of the change</t>
        </r>
      </text>
    </comment>
    <comment ref="V17" authorId="0" shapeId="0" xr:uid="{00000000-0006-0000-0500-000013000000}">
      <text>
        <r>
          <rPr>
            <b/>
            <sz val="9"/>
            <color indexed="81"/>
            <rFont val="Tahoma"/>
            <family val="2"/>
          </rPr>
          <t>Weston, Tanya:
could not reach site contact for access</t>
        </r>
      </text>
    </comment>
    <comment ref="W17" authorId="0" shapeId="0" xr:uid="{00000000-0006-0000-0500-000014000000}">
      <text>
        <r>
          <rPr>
            <b/>
            <sz val="9"/>
            <color indexed="81"/>
            <rFont val="Tahoma"/>
            <family val="2"/>
          </rPr>
          <t>Weston, Tanya:</t>
        </r>
        <r>
          <rPr>
            <sz val="9"/>
            <color indexed="81"/>
            <rFont val="Tahoma"/>
            <family val="2"/>
          </rPr>
          <t xml:space="preserve">
ATTENDED BUT TOLD NOT TO TEST THIS MONTH BY RICO.</t>
        </r>
      </text>
    </comment>
    <comment ref="X17" authorId="1" shapeId="0" xr:uid="{00000000-0006-0000-0500-000015000000}">
      <text>
        <r>
          <rPr>
            <b/>
            <sz val="9"/>
            <color indexed="81"/>
            <rFont val="Tahoma"/>
            <family val="2"/>
          </rPr>
          <t>Blower, Kristin:</t>
        </r>
        <r>
          <rPr>
            <sz val="9"/>
            <color indexed="81"/>
            <rFont val="Tahoma"/>
            <family val="2"/>
          </rPr>
          <t xml:space="preserve">
Rico was on vacay,back was sick 
</t>
        </r>
      </text>
    </comment>
    <comment ref="AH17" authorId="0" shapeId="0" xr:uid="{00000000-0006-0000-0500-000016000000}">
      <text>
        <r>
          <rPr>
            <b/>
            <sz val="9"/>
            <color indexed="81"/>
            <rFont val="Tahoma"/>
            <family val="2"/>
          </rPr>
          <t>Weston, Tanya:
could not reach site contact for access</t>
        </r>
      </text>
    </comment>
    <comment ref="AI17" authorId="0" shapeId="0" xr:uid="{00000000-0006-0000-0500-000017000000}">
      <text>
        <r>
          <rPr>
            <b/>
            <sz val="9"/>
            <color indexed="81"/>
            <rFont val="Tahoma"/>
            <family val="2"/>
          </rPr>
          <t>Weston, Tanya:</t>
        </r>
        <r>
          <rPr>
            <sz val="9"/>
            <color indexed="81"/>
            <rFont val="Tahoma"/>
            <family val="2"/>
          </rPr>
          <t xml:space="preserve">
ATTENDED BUT TOLD NOT TO TEST THIS MONTH BY RICO.</t>
        </r>
      </text>
    </comment>
    <comment ref="AJ17" authorId="1" shapeId="0" xr:uid="{00000000-0006-0000-0500-000018000000}">
      <text>
        <r>
          <rPr>
            <b/>
            <sz val="9"/>
            <color indexed="81"/>
            <rFont val="Tahoma"/>
            <family val="2"/>
          </rPr>
          <t>Blower, Kristin:</t>
        </r>
        <r>
          <rPr>
            <sz val="9"/>
            <color indexed="81"/>
            <rFont val="Tahoma"/>
            <family val="2"/>
          </rPr>
          <t xml:space="preserve">
Rico was on vacay,back was sick 
</t>
        </r>
      </text>
    </comment>
    <comment ref="AW20" authorId="0" shapeId="0" xr:uid="{00000000-0006-0000-0500-000019000000}">
      <text>
        <r>
          <rPr>
            <b/>
            <sz val="9"/>
            <color indexed="81"/>
            <rFont val="Tahoma"/>
            <family val="2"/>
          </rPr>
          <t>Weston, Tanya:</t>
        </r>
        <r>
          <rPr>
            <sz val="9"/>
            <color indexed="81"/>
            <rFont val="Tahoma"/>
            <family val="2"/>
          </rPr>
          <t xml:space="preserve">
cancelled per TL. Emergency service calls</t>
        </r>
      </text>
    </comment>
    <comment ref="BI21" authorId="2" shapeId="0" xr:uid="{00000000-0006-0000-0500-00001A000000}">
      <text>
        <r>
          <rPr>
            <b/>
            <sz val="9"/>
            <color indexed="81"/>
            <rFont val="Tahoma"/>
            <family val="2"/>
          </rPr>
          <t>Windrum, Samantha:</t>
        </r>
        <r>
          <rPr>
            <sz val="9"/>
            <color indexed="81"/>
            <rFont val="Tahoma"/>
            <family val="2"/>
          </rPr>
          <t xml:space="preserve">
Annual scheduled for February 1st, 2017. Will not be going to this site on 2nd Wed.</t>
        </r>
      </text>
    </comment>
    <comment ref="V24" authorId="0" shapeId="0" xr:uid="{00000000-0006-0000-0500-00001B000000}">
      <text>
        <r>
          <rPr>
            <b/>
            <sz val="9"/>
            <color indexed="81"/>
            <rFont val="Tahoma"/>
            <family val="2"/>
          </rPr>
          <t>Weston, Tanya:</t>
        </r>
        <r>
          <rPr>
            <sz val="9"/>
            <color indexed="81"/>
            <rFont val="Tahoma"/>
            <family val="2"/>
          </rPr>
          <t xml:space="preserve">
ANNUAL DONE NOV 4/13 (OVERFLOWED INTO NOVEMBER</t>
        </r>
      </text>
    </comment>
    <comment ref="AH24" authorId="0" shapeId="0" xr:uid="{00000000-0006-0000-0500-00001C000000}">
      <text>
        <r>
          <rPr>
            <b/>
            <sz val="9"/>
            <color indexed="81"/>
            <rFont val="Tahoma"/>
            <family val="2"/>
          </rPr>
          <t>Weston, Tanya:</t>
        </r>
        <r>
          <rPr>
            <sz val="9"/>
            <color indexed="81"/>
            <rFont val="Tahoma"/>
            <family val="2"/>
          </rPr>
          <t xml:space="preserve">
overflowed into November 2014. October was really busy:)</t>
        </r>
      </text>
    </comment>
    <comment ref="W28" authorId="0" shapeId="0" xr:uid="{00000000-0006-0000-0500-00001D000000}">
      <text>
        <r>
          <rPr>
            <b/>
            <sz val="9"/>
            <color indexed="81"/>
            <rFont val="Tahoma"/>
            <family val="2"/>
          </rPr>
          <t>Weston, Tanya:</t>
        </r>
        <r>
          <rPr>
            <sz val="9"/>
            <color indexed="81"/>
            <rFont val="Tahoma"/>
            <family val="2"/>
          </rPr>
          <t xml:space="preserve">
SITE SCHEDULED ANNUAL IN DECEMBER. DID NOT ATTEND.</t>
        </r>
      </text>
    </comment>
    <comment ref="AE28" authorId="3" shapeId="0" xr:uid="{00000000-0006-0000-0500-00001E000000}">
      <text>
        <r>
          <rPr>
            <b/>
            <sz val="9"/>
            <color indexed="81"/>
            <rFont val="Tahoma"/>
            <family val="2"/>
          </rPr>
          <t>Mumford, Elizabeth:</t>
        </r>
        <r>
          <rPr>
            <sz val="9"/>
            <color indexed="81"/>
            <rFont val="Tahoma"/>
            <family val="2"/>
          </rPr>
          <t xml:space="preserve">
MISSED DUE TO LATE START &amp; ONLY 1 TECH-OTHER TECH CALLED TO EMERGENCY</t>
        </r>
      </text>
    </comment>
    <comment ref="AE29" authorId="0" shapeId="0" xr:uid="{00000000-0006-0000-0500-00001F000000}">
      <text>
        <r>
          <rPr>
            <b/>
            <sz val="9"/>
            <color indexed="81"/>
            <rFont val="Tahoma"/>
            <family val="2"/>
          </rPr>
          <t>Weston, Tanya:</t>
        </r>
        <r>
          <rPr>
            <sz val="9"/>
            <color indexed="81"/>
            <rFont val="Tahoma"/>
            <family val="2"/>
          </rPr>
          <t xml:space="preserve">
ANNUAL BOOKED EARLY AUGUST Not JULY SO NO MONTHLY IN AUGUST</t>
        </r>
      </text>
    </comment>
    <comment ref="AW30" authorId="0" shapeId="0" xr:uid="{00000000-0006-0000-0500-000020000000}">
      <text>
        <r>
          <rPr>
            <b/>
            <sz val="9"/>
            <color indexed="81"/>
            <rFont val="Tahoma"/>
            <family val="2"/>
          </rPr>
          <t>Weston, Tanya:</t>
        </r>
        <r>
          <rPr>
            <sz val="9"/>
            <color indexed="81"/>
            <rFont val="Tahoma"/>
            <family val="2"/>
          </rPr>
          <t xml:space="preserve">
cancelled per TL. Emergency service calls</t>
        </r>
      </text>
    </comment>
    <comment ref="AW32" authorId="0" shapeId="0" xr:uid="{00000000-0006-0000-0500-000021000000}">
      <text>
        <r>
          <rPr>
            <b/>
            <sz val="9"/>
            <color indexed="81"/>
            <rFont val="Tahoma"/>
            <family val="2"/>
          </rPr>
          <t>Weston, Tanya:</t>
        </r>
        <r>
          <rPr>
            <sz val="9"/>
            <color indexed="81"/>
            <rFont val="Tahoma"/>
            <family val="2"/>
          </rPr>
          <t xml:space="preserve">
cancelled per TL. Emergency service calls</t>
        </r>
      </text>
    </comment>
    <comment ref="J33" authorId="0" shapeId="0" xr:uid="{00000000-0006-0000-0500-000022000000}">
      <text>
        <r>
          <rPr>
            <b/>
            <sz val="9"/>
            <color indexed="81"/>
            <rFont val="Tahoma"/>
            <family val="2"/>
          </rPr>
          <t>Weston, Tanya:</t>
        </r>
        <r>
          <rPr>
            <sz val="9"/>
            <color indexed="81"/>
            <rFont val="Tahoma"/>
            <family val="2"/>
          </rPr>
          <t xml:space="preserve">
RENOS, ASKED TO PUT ON HOLD UNTIL JAN
</t>
        </r>
      </text>
    </comment>
    <comment ref="K33" authorId="0" shapeId="0" xr:uid="{00000000-0006-0000-0500-000023000000}">
      <text>
        <r>
          <rPr>
            <b/>
            <sz val="9"/>
            <color indexed="81"/>
            <rFont val="Tahoma"/>
            <family val="2"/>
          </rPr>
          <t>Weston, Tanya:</t>
        </r>
        <r>
          <rPr>
            <sz val="9"/>
            <color indexed="81"/>
            <rFont val="Tahoma"/>
            <family val="2"/>
          </rPr>
          <t xml:space="preserve">
contacted several times. - no reply = NO ANNUAL. Under going renos into restaurant.</t>
        </r>
      </text>
    </comment>
    <comment ref="AB34" authorId="0" shapeId="0" xr:uid="{00000000-0006-0000-0500-000024000000}">
      <text>
        <r>
          <rPr>
            <b/>
            <sz val="9"/>
            <color indexed="81"/>
            <rFont val="Tahoma"/>
            <family val="2"/>
          </rPr>
          <t>Weston, Tanya:</t>
        </r>
        <r>
          <rPr>
            <sz val="9"/>
            <color indexed="81"/>
            <rFont val="Tahoma"/>
            <family val="2"/>
          </rPr>
          <t xml:space="preserve">
UNDER CONSTRUCTION
NO ACCESS
</t>
        </r>
      </text>
    </comment>
    <comment ref="AE34" authorId="0" shapeId="0" xr:uid="{00000000-0006-0000-0500-000025000000}">
      <text>
        <r>
          <rPr>
            <b/>
            <sz val="9"/>
            <color indexed="81"/>
            <rFont val="Tahoma"/>
            <family val="2"/>
          </rPr>
          <t>Weston, Tanya:</t>
        </r>
        <r>
          <rPr>
            <sz val="9"/>
            <color indexed="81"/>
            <rFont val="Tahoma"/>
            <family val="2"/>
          </rPr>
          <t xml:space="preserve">
new panel verifed for mircom.</t>
        </r>
      </text>
    </comment>
    <comment ref="X36" authorId="0" shapeId="0" xr:uid="{00000000-0006-0000-0500-000026000000}">
      <text>
        <r>
          <rPr>
            <b/>
            <sz val="9"/>
            <color indexed="81"/>
            <rFont val="Tahoma"/>
            <family val="2"/>
          </rPr>
          <t>Weston, Tanya:</t>
        </r>
        <r>
          <rPr>
            <sz val="9"/>
            <color indexed="81"/>
            <rFont val="Tahoma"/>
            <family val="2"/>
          </rPr>
          <t xml:space="preserve">
key to access laundry room (front door key) did not work.  Lock changed… Jan 10/14 requested new key.</t>
        </r>
      </text>
    </comment>
    <comment ref="AW36" authorId="0" shapeId="0" xr:uid="{00000000-0006-0000-0500-000027000000}">
      <text>
        <r>
          <rPr>
            <b/>
            <sz val="9"/>
            <color indexed="81"/>
            <rFont val="Tahoma"/>
            <family val="2"/>
          </rPr>
          <t>Weston, Tanya:</t>
        </r>
        <r>
          <rPr>
            <sz val="9"/>
            <color indexed="81"/>
            <rFont val="Tahoma"/>
            <family val="2"/>
          </rPr>
          <t xml:space="preserve">
cancelled per TL. Emergency service calls</t>
        </r>
      </text>
    </comment>
    <comment ref="AW40" authorId="0" shapeId="0" xr:uid="{00000000-0006-0000-0500-000028000000}">
      <text>
        <r>
          <rPr>
            <b/>
            <sz val="9"/>
            <color indexed="81"/>
            <rFont val="Tahoma"/>
            <family val="2"/>
          </rPr>
          <t>Weston, Tanya:</t>
        </r>
        <r>
          <rPr>
            <sz val="9"/>
            <color indexed="81"/>
            <rFont val="Tahoma"/>
            <family val="2"/>
          </rPr>
          <t xml:space="preserve">
cancelled per TL. Emergency service calls</t>
        </r>
      </text>
    </comment>
    <comment ref="S41" authorId="0" shapeId="0" xr:uid="{00000000-0006-0000-0500-000029000000}">
      <text>
        <r>
          <rPr>
            <b/>
            <sz val="9"/>
            <color indexed="81"/>
            <rFont val="Tahoma"/>
            <family val="2"/>
          </rPr>
          <t>Weston, Tanya:</t>
        </r>
        <r>
          <rPr>
            <sz val="9"/>
            <color indexed="81"/>
            <rFont val="Tahoma"/>
            <family val="2"/>
          </rPr>
          <t xml:space="preserve">
annual done in July but was on paperwork as August… corrected on paperwork for 2014</t>
        </r>
      </text>
    </comment>
    <comment ref="AM41" authorId="0" shapeId="0" xr:uid="{00000000-0006-0000-0500-00002A000000}">
      <text>
        <r>
          <rPr>
            <b/>
            <sz val="9"/>
            <color indexed="81"/>
            <rFont val="Tahoma"/>
            <family val="2"/>
          </rPr>
          <t>Weston, Tanya:</t>
        </r>
        <r>
          <rPr>
            <sz val="9"/>
            <color indexed="81"/>
            <rFont val="Tahoma"/>
            <family val="2"/>
          </rPr>
          <t xml:space="preserve">
CONSTRUCTION - NO ACCESS
</t>
        </r>
      </text>
    </comment>
    <comment ref="AN41" authorId="0" shapeId="0" xr:uid="{00000000-0006-0000-0500-00002B000000}">
      <text>
        <r>
          <rPr>
            <b/>
            <sz val="9"/>
            <color indexed="81"/>
            <rFont val="Tahoma"/>
            <family val="2"/>
          </rPr>
          <t>Weston, Tanya:</t>
        </r>
        <r>
          <rPr>
            <sz val="9"/>
            <color indexed="81"/>
            <rFont val="Tahoma"/>
            <family val="2"/>
          </rPr>
          <t xml:space="preserve">
CONSTRUCTION - NO ACCESS
</t>
        </r>
      </text>
    </comment>
    <comment ref="AO41" authorId="0" shapeId="0" xr:uid="{00000000-0006-0000-0500-00002C000000}">
      <text>
        <r>
          <rPr>
            <b/>
            <sz val="9"/>
            <color indexed="81"/>
            <rFont val="Tahoma"/>
            <family val="2"/>
          </rPr>
          <t>Weston, Tanya:</t>
        </r>
        <r>
          <rPr>
            <sz val="9"/>
            <color indexed="81"/>
            <rFont val="Tahoma"/>
            <family val="2"/>
          </rPr>
          <t xml:space="preserve">
CONSTRUCTION - NO ACCESS
</t>
        </r>
      </text>
    </comment>
    <comment ref="AP41" authorId="0" shapeId="0" xr:uid="{00000000-0006-0000-0500-00002D000000}">
      <text>
        <r>
          <rPr>
            <b/>
            <sz val="9"/>
            <color indexed="81"/>
            <rFont val="Tahoma"/>
            <family val="2"/>
          </rPr>
          <t>Weston, Tanya:</t>
        </r>
        <r>
          <rPr>
            <sz val="9"/>
            <color indexed="81"/>
            <rFont val="Tahoma"/>
            <family val="2"/>
          </rPr>
          <t xml:space="preserve">
CONSTRUCTION - NO ACCESS
</t>
        </r>
      </text>
    </comment>
    <comment ref="AQ41" authorId="0" shapeId="0" xr:uid="{00000000-0006-0000-0500-00002E000000}">
      <text>
        <r>
          <rPr>
            <b/>
            <sz val="9"/>
            <color indexed="81"/>
            <rFont val="Tahoma"/>
            <family val="2"/>
          </rPr>
          <t>Weston, Tanya:</t>
        </r>
        <r>
          <rPr>
            <sz val="9"/>
            <color indexed="81"/>
            <rFont val="Tahoma"/>
            <family val="2"/>
          </rPr>
          <t xml:space="preserve">
CONSTRUCTION - NO ACCESS
</t>
        </r>
      </text>
    </comment>
    <comment ref="N43" authorId="0" shapeId="0" xr:uid="{00000000-0006-0000-0500-00002F000000}">
      <text>
        <r>
          <rPr>
            <b/>
            <sz val="9"/>
            <color indexed="81"/>
            <rFont val="Tahoma"/>
            <family val="2"/>
          </rPr>
          <t>Weston, Tanya:</t>
        </r>
        <r>
          <rPr>
            <sz val="9"/>
            <color indexed="81"/>
            <rFont val="Tahoma"/>
            <family val="2"/>
          </rPr>
          <t xml:space="preserve">
PAPERWORK NOTED MAR AS ANNUAL WHEN IN FACT IT IS MAY… SO WE DID NOT ATTEND</t>
        </r>
      </text>
    </comment>
    <comment ref="AW43" authorId="0" shapeId="0" xr:uid="{00000000-0006-0000-0500-000030000000}">
      <text>
        <r>
          <rPr>
            <b/>
            <sz val="9"/>
            <color indexed="81"/>
            <rFont val="Tahoma"/>
            <family val="2"/>
          </rPr>
          <t>Weston, Tanya:</t>
        </r>
        <r>
          <rPr>
            <sz val="9"/>
            <color indexed="81"/>
            <rFont val="Tahoma"/>
            <family val="2"/>
          </rPr>
          <t xml:space="preserve">
cancelled per TL. Emergency service calls</t>
        </r>
      </text>
    </comment>
    <comment ref="AB46" authorId="0" shapeId="0" xr:uid="{00000000-0006-0000-0500-000031000000}">
      <text>
        <r>
          <rPr>
            <b/>
            <sz val="9"/>
            <color indexed="81"/>
            <rFont val="Tahoma"/>
            <family val="2"/>
          </rPr>
          <t>Weston, Tanya:</t>
        </r>
        <r>
          <rPr>
            <sz val="9"/>
            <color indexed="81"/>
            <rFont val="Tahoma"/>
            <family val="2"/>
          </rPr>
          <t xml:space="preserve">
MAY 2014 - FIRE IN KITCHEN, SITE CLOSED.</t>
        </r>
      </text>
    </comment>
    <comment ref="AC46" authorId="0" shapeId="0" xr:uid="{00000000-0006-0000-0500-000032000000}">
      <text>
        <r>
          <rPr>
            <b/>
            <sz val="9"/>
            <color indexed="81"/>
            <rFont val="Tahoma"/>
            <family val="2"/>
          </rPr>
          <t>Weston, Tanya:</t>
        </r>
        <r>
          <rPr>
            <sz val="9"/>
            <color indexed="81"/>
            <rFont val="Tahoma"/>
            <family val="2"/>
          </rPr>
          <t xml:space="preserve">
MAY 2014 - FIRE IN KITCHEN, SITE CLOSED.</t>
        </r>
      </text>
    </comment>
    <comment ref="AD46" authorId="0" shapeId="0" xr:uid="{00000000-0006-0000-0500-000033000000}">
      <text>
        <r>
          <rPr>
            <b/>
            <sz val="9"/>
            <color indexed="81"/>
            <rFont val="Tahoma"/>
            <family val="2"/>
          </rPr>
          <t>Weston, Tanya:</t>
        </r>
        <r>
          <rPr>
            <sz val="9"/>
            <color indexed="81"/>
            <rFont val="Tahoma"/>
            <family val="2"/>
          </rPr>
          <t xml:space="preserve">
MAY 2014 - FIRE IN KITCHEN, SITE CLOSED.</t>
        </r>
      </text>
    </comment>
    <comment ref="AE46" authorId="0" shapeId="0" xr:uid="{00000000-0006-0000-0500-000034000000}">
      <text>
        <r>
          <rPr>
            <b/>
            <sz val="9"/>
            <color indexed="81"/>
            <rFont val="Tahoma"/>
            <family val="2"/>
          </rPr>
          <t>Weston, Tanya:</t>
        </r>
        <r>
          <rPr>
            <sz val="9"/>
            <color indexed="81"/>
            <rFont val="Tahoma"/>
            <family val="2"/>
          </rPr>
          <t xml:space="preserve">
MAY 2014 - FIRE IN KITCHEN, SITE CLOSED.</t>
        </r>
      </text>
    </comment>
    <comment ref="AF46" authorId="0" shapeId="0" xr:uid="{00000000-0006-0000-0500-000035000000}">
      <text>
        <r>
          <rPr>
            <b/>
            <sz val="9"/>
            <color indexed="81"/>
            <rFont val="Tahoma"/>
            <family val="2"/>
          </rPr>
          <t>Weston, Tanya:</t>
        </r>
        <r>
          <rPr>
            <sz val="9"/>
            <color indexed="81"/>
            <rFont val="Tahoma"/>
            <family val="2"/>
          </rPr>
          <t xml:space="preserve">
MAY 2014 - FIRE IN KITCHEN, SITE CLOSED.</t>
        </r>
      </text>
    </comment>
    <comment ref="AG46" authorId="0" shapeId="0" xr:uid="{00000000-0006-0000-0500-000036000000}">
      <text>
        <r>
          <rPr>
            <b/>
            <sz val="9"/>
            <color indexed="81"/>
            <rFont val="Tahoma"/>
            <family val="2"/>
          </rPr>
          <t>Weston, Tanya:</t>
        </r>
        <r>
          <rPr>
            <sz val="9"/>
            <color indexed="81"/>
            <rFont val="Tahoma"/>
            <family val="2"/>
          </rPr>
          <t xml:space="preserve">
MAY 2014 - FIRE IN KITCHEN, SITE CLOSED.</t>
        </r>
      </text>
    </comment>
    <comment ref="AW49" authorId="0" shapeId="0" xr:uid="{00000000-0006-0000-0500-000037000000}">
      <text>
        <r>
          <rPr>
            <b/>
            <sz val="9"/>
            <color indexed="81"/>
            <rFont val="Tahoma"/>
            <family val="2"/>
          </rPr>
          <t>Weston, Tanya:</t>
        </r>
        <r>
          <rPr>
            <sz val="9"/>
            <color indexed="81"/>
            <rFont val="Tahoma"/>
            <family val="2"/>
          </rPr>
          <t xml:space="preserve">
cancelled per TL. Emergency service calls</t>
        </r>
      </text>
    </comment>
    <comment ref="AF53" authorId="0" shapeId="0" xr:uid="{00000000-0006-0000-0500-000038000000}">
      <text>
        <r>
          <rPr>
            <b/>
            <sz val="9"/>
            <color indexed="81"/>
            <rFont val="Tahoma"/>
            <family val="2"/>
          </rPr>
          <t>Weston, Tanya:</t>
        </r>
        <r>
          <rPr>
            <sz val="9"/>
            <color indexed="81"/>
            <rFont val="Tahoma"/>
            <family val="2"/>
          </rPr>
          <t xml:space="preserve">
ANNUAL MOVED TO OCTOBER (FROM SEPT), DID NOT CHANGE UNTIL AFTER SKIPPED IN SEPTEMBER (ORIGINALLY SEPT)</t>
        </r>
      </text>
    </comment>
    <comment ref="AW54" authorId="0" shapeId="0" xr:uid="{00000000-0006-0000-0500-000039000000}">
      <text>
        <r>
          <rPr>
            <b/>
            <sz val="9"/>
            <color indexed="81"/>
            <rFont val="Tahoma"/>
            <family val="2"/>
          </rPr>
          <t>Weston, Tanya:</t>
        </r>
        <r>
          <rPr>
            <sz val="9"/>
            <color indexed="81"/>
            <rFont val="Tahoma"/>
            <family val="2"/>
          </rPr>
          <t xml:space="preserve">
cancelled per TL. Emergency service calls</t>
        </r>
      </text>
    </comment>
    <comment ref="AI56" authorId="0" shapeId="0" xr:uid="{00000000-0006-0000-0500-00003A000000}">
      <text>
        <r>
          <rPr>
            <b/>
            <sz val="9"/>
            <color indexed="81"/>
            <rFont val="Tahoma"/>
            <family val="2"/>
          </rPr>
          <t>Weston, Tanya:</t>
        </r>
        <r>
          <rPr>
            <sz val="9"/>
            <color indexed="81"/>
            <rFont val="Tahoma"/>
            <family val="2"/>
          </rPr>
          <t xml:space="preserve">
taught monthly, need to invoice for training and november monthly</t>
        </r>
      </text>
    </comment>
    <comment ref="W57" authorId="0" shapeId="0" xr:uid="{00000000-0006-0000-0500-00003B000000}">
      <text>
        <r>
          <rPr>
            <b/>
            <sz val="9"/>
            <color indexed="81"/>
            <rFont val="Tahoma"/>
            <family val="2"/>
          </rPr>
          <t>Weston, Tanya:</t>
        </r>
        <r>
          <rPr>
            <sz val="9"/>
            <color indexed="81"/>
            <rFont val="Tahoma"/>
            <family val="2"/>
          </rPr>
          <t xml:space="preserve">
TW pulled keys for repairs too early.  Forgot to pull AFTER the bell test...</t>
        </r>
      </text>
    </comment>
    <comment ref="AW57" authorId="0" shapeId="0" xr:uid="{00000000-0006-0000-0500-00003C000000}">
      <text>
        <r>
          <rPr>
            <b/>
            <sz val="9"/>
            <color indexed="81"/>
            <rFont val="Tahoma"/>
            <family val="2"/>
          </rPr>
          <t>Weston, Tanya:</t>
        </r>
        <r>
          <rPr>
            <sz val="9"/>
            <color indexed="81"/>
            <rFont val="Tahoma"/>
            <family val="2"/>
          </rPr>
          <t xml:space="preserve">
cancelled per TL. Emergency service calls</t>
        </r>
      </text>
    </comment>
    <comment ref="N58" authorId="0" shapeId="0" xr:uid="{00000000-0006-0000-0500-00003D000000}">
      <text>
        <r>
          <rPr>
            <b/>
            <sz val="9"/>
            <color indexed="81"/>
            <rFont val="Tahoma"/>
            <family val="2"/>
          </rPr>
          <t>Weston, Tanya:</t>
        </r>
        <r>
          <rPr>
            <sz val="9"/>
            <color indexed="81"/>
            <rFont val="Tahoma"/>
            <family val="2"/>
          </rPr>
          <t xml:space="preserve">
trained on monthly bell tests Mar 1/13</t>
        </r>
      </text>
    </comment>
    <comment ref="Z58" authorId="0" shapeId="0" xr:uid="{00000000-0006-0000-0500-00003E000000}">
      <text>
        <r>
          <rPr>
            <b/>
            <sz val="9"/>
            <color indexed="81"/>
            <rFont val="Tahoma"/>
            <family val="2"/>
          </rPr>
          <t>Weston, Tanya:</t>
        </r>
        <r>
          <rPr>
            <sz val="9"/>
            <color indexed="81"/>
            <rFont val="Tahoma"/>
            <family val="2"/>
          </rPr>
          <t xml:space="preserve">
trained on monthly bell tests Mar 1/13</t>
        </r>
      </text>
    </comment>
    <comment ref="AW63" authorId="0" shapeId="0" xr:uid="{00000000-0006-0000-0500-00003F000000}">
      <text>
        <r>
          <rPr>
            <b/>
            <sz val="9"/>
            <color indexed="81"/>
            <rFont val="Tahoma"/>
            <family val="2"/>
          </rPr>
          <t>Weston, Tanya:</t>
        </r>
        <r>
          <rPr>
            <sz val="9"/>
            <color indexed="81"/>
            <rFont val="Tahoma"/>
            <family val="2"/>
          </rPr>
          <t xml:space="preserve">
cancelled per TL. Emergency service calls</t>
        </r>
      </text>
    </comment>
    <comment ref="K66" authorId="0" shapeId="0" xr:uid="{00000000-0006-0000-0500-000040000000}">
      <text>
        <r>
          <rPr>
            <b/>
            <sz val="9"/>
            <color indexed="81"/>
            <rFont val="Tahoma"/>
            <family val="2"/>
          </rPr>
          <t>Weston, Tanya:</t>
        </r>
        <r>
          <rPr>
            <sz val="9"/>
            <color indexed="81"/>
            <rFont val="Tahoma"/>
            <family val="2"/>
          </rPr>
          <t xml:space="preserve">
special arrangements not made for access.  Colliers site access was "tested" with site contacts instead of keys - no success </t>
        </r>
      </text>
    </comment>
    <comment ref="L66" authorId="0" shapeId="0" xr:uid="{00000000-0006-0000-0500-000041000000}">
      <text>
        <r>
          <rPr>
            <b/>
            <sz val="9"/>
            <color indexed="81"/>
            <rFont val="Tahoma"/>
            <family val="2"/>
          </rPr>
          <t>Weston, Tanya:</t>
        </r>
        <r>
          <rPr>
            <sz val="9"/>
            <color indexed="81"/>
            <rFont val="Tahoma"/>
            <family val="2"/>
          </rPr>
          <t xml:space="preserve">
special arrangements not made for access.  </t>
        </r>
      </text>
    </comment>
    <comment ref="M66" authorId="0" shapeId="0" xr:uid="{00000000-0006-0000-0500-000042000000}">
      <text>
        <r>
          <rPr>
            <b/>
            <sz val="9"/>
            <color indexed="81"/>
            <rFont val="Tahoma"/>
            <family val="2"/>
          </rPr>
          <t>Weston, Tanya:</t>
        </r>
        <r>
          <rPr>
            <sz val="9"/>
            <color indexed="81"/>
            <rFont val="Tahoma"/>
            <family val="2"/>
          </rPr>
          <t xml:space="preserve">
special arrangements not made for access.  </t>
        </r>
      </text>
    </comment>
    <comment ref="N66" authorId="0" shapeId="0" xr:uid="{00000000-0006-0000-0500-000043000000}">
      <text>
        <r>
          <rPr>
            <b/>
            <sz val="9"/>
            <color indexed="81"/>
            <rFont val="Tahoma"/>
            <family val="2"/>
          </rPr>
          <t>Weston, Tanya:</t>
        </r>
        <r>
          <rPr>
            <sz val="9"/>
            <color indexed="81"/>
            <rFont val="Tahoma"/>
            <family val="2"/>
          </rPr>
          <t xml:space="preserve">
finally got keys:)</t>
        </r>
      </text>
    </comment>
    <comment ref="AW71" authorId="0" shapeId="0" xr:uid="{00000000-0006-0000-0500-000044000000}">
      <text>
        <r>
          <rPr>
            <b/>
            <sz val="9"/>
            <color indexed="81"/>
            <rFont val="Tahoma"/>
            <family val="2"/>
          </rPr>
          <t>Weston, Tanya:</t>
        </r>
        <r>
          <rPr>
            <sz val="9"/>
            <color indexed="81"/>
            <rFont val="Tahoma"/>
            <family val="2"/>
          </rPr>
          <t xml:space="preserve">
cancelled per TL. Emergency service calls</t>
        </r>
      </text>
    </comment>
    <comment ref="AW76" authorId="0" shapeId="0" xr:uid="{00000000-0006-0000-0500-000045000000}">
      <text>
        <r>
          <rPr>
            <b/>
            <sz val="9"/>
            <color indexed="81"/>
            <rFont val="Tahoma"/>
            <family val="2"/>
          </rPr>
          <t>Weston, Tanya:</t>
        </r>
        <r>
          <rPr>
            <sz val="9"/>
            <color indexed="81"/>
            <rFont val="Tahoma"/>
            <family val="2"/>
          </rPr>
          <t xml:space="preserve">
cancelled per TL. Emergency service calls</t>
        </r>
      </text>
    </comment>
    <comment ref="BK77" authorId="2" shapeId="0" xr:uid="{00000000-0006-0000-0500-000046000000}">
      <text>
        <r>
          <rPr>
            <b/>
            <sz val="9"/>
            <color indexed="81"/>
            <rFont val="Tahoma"/>
            <family val="2"/>
          </rPr>
          <t>Windrum, Samantha:</t>
        </r>
        <r>
          <rPr>
            <sz val="9"/>
            <color indexed="81"/>
            <rFont val="Tahoma"/>
            <family val="2"/>
          </rPr>
          <t xml:space="preserve">
Technician was sick. Site not tested.</t>
        </r>
      </text>
    </comment>
    <comment ref="AW79" authorId="0" shapeId="0" xr:uid="{00000000-0006-0000-0500-000047000000}">
      <text>
        <r>
          <rPr>
            <b/>
            <sz val="9"/>
            <color indexed="81"/>
            <rFont val="Tahoma"/>
            <family val="2"/>
          </rPr>
          <t>Weston, Tanya:</t>
        </r>
        <r>
          <rPr>
            <sz val="9"/>
            <color indexed="81"/>
            <rFont val="Tahoma"/>
            <family val="2"/>
          </rPr>
          <t xml:space="preserve">
cancelled per TL. Emergency service calls</t>
        </r>
      </text>
    </comment>
    <comment ref="AW80" authorId="0" shapeId="0" xr:uid="{00000000-0006-0000-0500-000048000000}">
      <text>
        <r>
          <rPr>
            <b/>
            <sz val="9"/>
            <color indexed="81"/>
            <rFont val="Tahoma"/>
            <family val="2"/>
          </rPr>
          <t>Weston, Tanya:</t>
        </r>
        <r>
          <rPr>
            <sz val="9"/>
            <color indexed="81"/>
            <rFont val="Tahoma"/>
            <family val="2"/>
          </rPr>
          <t xml:space="preserve">
cancelled per TL. Emergency service calls</t>
        </r>
      </text>
    </comment>
    <comment ref="Q82" authorId="0" shapeId="0" xr:uid="{00000000-0006-0000-0500-000049000000}">
      <text>
        <r>
          <rPr>
            <b/>
            <sz val="9"/>
            <color indexed="81"/>
            <rFont val="Tahoma"/>
            <family val="2"/>
          </rPr>
          <t>Weston, Tanya:</t>
        </r>
        <r>
          <rPr>
            <sz val="9"/>
            <color indexed="81"/>
            <rFont val="Tahoma"/>
            <family val="2"/>
          </rPr>
          <t xml:space="preserve">
START MONTHLY BELL TESTS</t>
        </r>
      </text>
    </comment>
    <comment ref="K84" authorId="0" shapeId="0" xr:uid="{00000000-0006-0000-0500-00004A000000}">
      <text>
        <r>
          <rPr>
            <b/>
            <sz val="9"/>
            <color indexed="81"/>
            <rFont val="Tahoma"/>
            <family val="2"/>
          </rPr>
          <t>Weston, Tanya:</t>
        </r>
        <r>
          <rPr>
            <sz val="9"/>
            <color indexed="81"/>
            <rFont val="Tahoma"/>
            <family val="2"/>
          </rPr>
          <t xml:space="preserve">
KEY DID NOT WORK?
Key just tricky but works...</t>
        </r>
      </text>
    </comment>
    <comment ref="AW84" authorId="0" shapeId="0" xr:uid="{00000000-0006-0000-0500-00004B000000}">
      <text>
        <r>
          <rPr>
            <b/>
            <sz val="9"/>
            <color indexed="81"/>
            <rFont val="Tahoma"/>
            <family val="2"/>
          </rPr>
          <t>Weston, Tanya:</t>
        </r>
        <r>
          <rPr>
            <sz val="9"/>
            <color indexed="81"/>
            <rFont val="Tahoma"/>
            <family val="2"/>
          </rPr>
          <t xml:space="preserve">
cancelled per TL. Emergency service calls</t>
        </r>
      </text>
    </comment>
    <comment ref="AW85" authorId="0" shapeId="0" xr:uid="{00000000-0006-0000-0500-00004C000000}">
      <text>
        <r>
          <rPr>
            <b/>
            <sz val="9"/>
            <color indexed="81"/>
            <rFont val="Tahoma"/>
            <family val="2"/>
          </rPr>
          <t>Weston, Tanya:</t>
        </r>
        <r>
          <rPr>
            <sz val="9"/>
            <color indexed="81"/>
            <rFont val="Tahoma"/>
            <family val="2"/>
          </rPr>
          <t xml:space="preserve">
cancelled per TL. Emergency service calls</t>
        </r>
      </text>
    </comment>
    <comment ref="BK86" authorId="2" shapeId="0" xr:uid="{00000000-0006-0000-0500-00004D000000}">
      <text>
        <r>
          <rPr>
            <b/>
            <sz val="9"/>
            <color indexed="81"/>
            <rFont val="Tahoma"/>
            <family val="2"/>
          </rPr>
          <t>Windrum, Samantha:</t>
        </r>
        <r>
          <rPr>
            <sz val="9"/>
            <color indexed="81"/>
            <rFont val="Tahoma"/>
            <family val="2"/>
          </rPr>
          <t xml:space="preserve">
Technician was sick. Site not tested.</t>
        </r>
      </text>
    </comment>
    <comment ref="BK87" authorId="2" shapeId="0" xr:uid="{00000000-0006-0000-0500-00004E000000}">
      <text>
        <r>
          <rPr>
            <b/>
            <sz val="9"/>
            <color indexed="81"/>
            <rFont val="Tahoma"/>
            <family val="2"/>
          </rPr>
          <t>Windrum, Samantha:</t>
        </r>
        <r>
          <rPr>
            <sz val="9"/>
            <color indexed="81"/>
            <rFont val="Tahoma"/>
            <family val="2"/>
          </rPr>
          <t xml:space="preserve">
Technician was sick. Site not tested.</t>
        </r>
      </text>
    </comment>
    <comment ref="AY88" authorId="0" shapeId="0" xr:uid="{00000000-0006-0000-0500-00004F000000}">
      <text>
        <r>
          <rPr>
            <b/>
            <sz val="9"/>
            <color indexed="81"/>
            <rFont val="Tahoma"/>
            <family val="2"/>
          </rPr>
          <t>Weston, Tanya:</t>
        </r>
        <r>
          <rPr>
            <sz val="9"/>
            <color indexed="81"/>
            <rFont val="Tahoma"/>
            <family val="2"/>
          </rPr>
          <t xml:space="preserve">
CLOSED FOR CONSTRUCTION
</t>
        </r>
      </text>
    </comment>
    <comment ref="AZ88" authorId="0" shapeId="0" xr:uid="{00000000-0006-0000-0500-000050000000}">
      <text>
        <r>
          <rPr>
            <b/>
            <sz val="9"/>
            <color indexed="81"/>
            <rFont val="Tahoma"/>
            <family val="2"/>
          </rPr>
          <t>Weston, Tanya:</t>
        </r>
        <r>
          <rPr>
            <sz val="9"/>
            <color indexed="81"/>
            <rFont val="Tahoma"/>
            <family val="2"/>
          </rPr>
          <t xml:space="preserve">
CLOSED FOR CONSTRUCTION
</t>
        </r>
      </text>
    </comment>
    <comment ref="Y89" authorId="0" shapeId="0" xr:uid="{00000000-0006-0000-0500-000051000000}">
      <text>
        <r>
          <rPr>
            <b/>
            <sz val="9"/>
            <color indexed="81"/>
            <rFont val="Tahoma"/>
            <family val="2"/>
          </rPr>
          <t>Weston, Tanya:</t>
        </r>
        <r>
          <rPr>
            <sz val="9"/>
            <color indexed="81"/>
            <rFont val="Tahoma"/>
            <family val="2"/>
          </rPr>
          <t xml:space="preserve">
SOME LOCKS REKEYED.  HAVE NEW SET NOW.  Was advised prior to monthly but forgot to arrrange pickup.</t>
        </r>
      </text>
    </comment>
    <comment ref="BE89" authorId="0" shapeId="0" xr:uid="{00000000-0006-0000-0500-000052000000}">
      <text>
        <r>
          <rPr>
            <b/>
            <sz val="9"/>
            <color indexed="81"/>
            <rFont val="Tahoma"/>
            <family val="2"/>
          </rPr>
          <t>Weston, Tanya:</t>
        </r>
        <r>
          <rPr>
            <sz val="9"/>
            <color indexed="81"/>
            <rFont val="Tahoma"/>
            <family val="2"/>
          </rPr>
          <t xml:space="preserve">
</t>
        </r>
      </text>
    </comment>
    <comment ref="BK89" authorId="2" shapeId="0" xr:uid="{00000000-0006-0000-0500-000053000000}">
      <text>
        <r>
          <rPr>
            <b/>
            <sz val="9"/>
            <color indexed="81"/>
            <rFont val="Tahoma"/>
            <family val="2"/>
          </rPr>
          <t>Windrum, Samantha:</t>
        </r>
        <r>
          <rPr>
            <sz val="9"/>
            <color indexed="81"/>
            <rFont val="Tahoma"/>
            <family val="2"/>
          </rPr>
          <t xml:space="preserve">
Technician was sick. Site not tested.</t>
        </r>
      </text>
    </comment>
    <comment ref="BM89" authorId="0" shapeId="0" xr:uid="{00000000-0006-0000-0500-000054000000}">
      <text>
        <r>
          <rPr>
            <b/>
            <sz val="9"/>
            <color indexed="81"/>
            <rFont val="Tahoma"/>
            <family val="2"/>
          </rPr>
          <t>Weston, Tanya:</t>
        </r>
        <r>
          <rPr>
            <sz val="9"/>
            <color indexed="81"/>
            <rFont val="Tahoma"/>
            <family val="2"/>
          </rPr>
          <t xml:space="preserve">
need new keys from property manager.</t>
        </r>
      </text>
    </comment>
    <comment ref="Y92" authorId="0" shapeId="0" xr:uid="{00000000-0006-0000-0500-000055000000}">
      <text>
        <r>
          <rPr>
            <b/>
            <sz val="9"/>
            <color indexed="81"/>
            <rFont val="Tahoma"/>
            <family val="2"/>
          </rPr>
          <t>Weston, Tanya:</t>
        </r>
        <r>
          <rPr>
            <sz val="9"/>
            <color indexed="81"/>
            <rFont val="Tahoma"/>
            <family val="2"/>
          </rPr>
          <t xml:space="preserve">
oops, did not attend as annuals for January copied as DO NOT GO for February.  KB did not interpret TW's instructions correctly :(</t>
        </r>
      </text>
    </comment>
    <comment ref="AB93" authorId="0" shapeId="0" xr:uid="{00000000-0006-0000-0500-000056000000}">
      <text>
        <r>
          <rPr>
            <b/>
            <sz val="9"/>
            <color indexed="81"/>
            <rFont val="Tahoma"/>
            <family val="2"/>
          </rPr>
          <t>Weston, Tanya:</t>
        </r>
        <r>
          <rPr>
            <sz val="9"/>
            <color indexed="81"/>
            <rFont val="Tahoma"/>
            <family val="2"/>
          </rPr>
          <t xml:space="preserve">
ANNUAL ENDED UP SCHEDULED IN MAY - NO BELL TEST DONE THIS MONTH</t>
        </r>
      </text>
    </comment>
    <comment ref="AU94" authorId="0" shapeId="0" xr:uid="{00000000-0006-0000-0500-000057000000}">
      <text>
        <r>
          <rPr>
            <b/>
            <sz val="9"/>
            <color indexed="81"/>
            <rFont val="Tahoma"/>
            <family val="2"/>
          </rPr>
          <t>Weston, Tanya:</t>
        </r>
        <r>
          <rPr>
            <sz val="9"/>
            <color indexed="81"/>
            <rFont val="Tahoma"/>
            <family val="2"/>
          </rPr>
          <t xml:space="preserve">
NO CHARGE PER TL EMAIL TO  NEW PROPERTY MANAGER</t>
        </r>
      </text>
    </comment>
    <comment ref="AW94" authorId="0" shapeId="0" xr:uid="{00000000-0006-0000-0500-000058000000}">
      <text>
        <r>
          <rPr>
            <b/>
            <sz val="9"/>
            <color indexed="81"/>
            <rFont val="Tahoma"/>
            <family val="2"/>
          </rPr>
          <t>Weston, Tanya:</t>
        </r>
        <r>
          <rPr>
            <sz val="9"/>
            <color indexed="81"/>
            <rFont val="Tahoma"/>
            <family val="2"/>
          </rPr>
          <t xml:space="preserve">
cancelled per TL. Emergency service calls</t>
        </r>
      </text>
    </comment>
    <comment ref="BC94" authorId="0" shapeId="0" xr:uid="{00000000-0006-0000-0500-000059000000}">
      <text>
        <r>
          <rPr>
            <b/>
            <sz val="9"/>
            <color indexed="81"/>
            <rFont val="Tahoma"/>
            <family val="2"/>
          </rPr>
          <t>Weston, Tanya:</t>
        </r>
        <r>
          <rPr>
            <sz val="9"/>
            <color indexed="81"/>
            <rFont val="Tahoma"/>
            <family val="2"/>
          </rPr>
          <t xml:space="preserve">
new FA panel installed.  No need to test.  Need to gather info on how to test panel...</t>
        </r>
      </text>
    </comment>
    <comment ref="AW95" authorId="0" shapeId="0" xr:uid="{00000000-0006-0000-0500-00005A000000}">
      <text>
        <r>
          <rPr>
            <b/>
            <sz val="9"/>
            <color indexed="81"/>
            <rFont val="Tahoma"/>
            <family val="2"/>
          </rPr>
          <t>Weston, Tanya:</t>
        </r>
        <r>
          <rPr>
            <sz val="9"/>
            <color indexed="81"/>
            <rFont val="Tahoma"/>
            <family val="2"/>
          </rPr>
          <t xml:space="preserve">
cancelled per TL. Emergency service calls</t>
        </r>
      </text>
    </comment>
    <comment ref="AW97" authorId="0" shapeId="0" xr:uid="{00000000-0006-0000-0500-00005B000000}">
      <text>
        <r>
          <rPr>
            <b/>
            <sz val="9"/>
            <color indexed="81"/>
            <rFont val="Tahoma"/>
            <family val="2"/>
          </rPr>
          <t>Weston, Tanya:</t>
        </r>
        <r>
          <rPr>
            <sz val="9"/>
            <color indexed="81"/>
            <rFont val="Tahoma"/>
            <family val="2"/>
          </rPr>
          <t xml:space="preserve">
cancelled per TL. Emergency service calls</t>
        </r>
      </text>
    </comment>
    <comment ref="AU100" authorId="0" shapeId="0" xr:uid="{00000000-0006-0000-0500-00005C000000}">
      <text>
        <r>
          <rPr>
            <b/>
            <sz val="9"/>
            <color indexed="81"/>
            <rFont val="Tahoma"/>
            <family val="2"/>
          </rPr>
          <t>Weston, Tanya:</t>
        </r>
        <r>
          <rPr>
            <sz val="9"/>
            <color indexed="81"/>
            <rFont val="Tahoma"/>
            <family val="2"/>
          </rPr>
          <t xml:space="preserve">
NO CHARGE PER TL EMAIL TO  NEW PROPERTY MANAGER</t>
        </r>
      </text>
    </comment>
    <comment ref="BK100" authorId="0" shapeId="0" xr:uid="{00000000-0006-0000-0500-00005D000000}">
      <text>
        <r>
          <rPr>
            <b/>
            <sz val="9"/>
            <color indexed="81"/>
            <rFont val="Tahoma"/>
            <family val="2"/>
          </rPr>
          <t>Weston, Tanya:</t>
        </r>
        <r>
          <rPr>
            <sz val="9"/>
            <color indexed="81"/>
            <rFont val="Tahoma"/>
            <family val="2"/>
          </rPr>
          <t xml:space="preserve">
BUILDING HAD NOTICE FOR ASBESTOS - CHRIS REFUSED TO GO IN.
</t>
        </r>
      </text>
    </comment>
    <comment ref="AU102" authorId="0" shapeId="0" xr:uid="{00000000-0006-0000-0500-00005E000000}">
      <text>
        <r>
          <rPr>
            <b/>
            <sz val="9"/>
            <color indexed="81"/>
            <rFont val="Tahoma"/>
            <family val="2"/>
          </rPr>
          <t>Weston, Tanya:</t>
        </r>
        <r>
          <rPr>
            <sz val="9"/>
            <color indexed="81"/>
            <rFont val="Tahoma"/>
            <family val="2"/>
          </rPr>
          <t xml:space="preserve">
NO CHARGE PER TL EMAIL TO  NEW PROPERTY MANAGER</t>
        </r>
      </text>
    </comment>
    <comment ref="BI102" authorId="0" shapeId="0" xr:uid="{00000000-0006-0000-0500-00005F000000}">
      <text>
        <r>
          <rPr>
            <b/>
            <sz val="9"/>
            <color indexed="81"/>
            <rFont val="Tahoma"/>
            <family val="2"/>
          </rPr>
          <t>Weston, Tanya:</t>
        </r>
        <r>
          <rPr>
            <sz val="9"/>
            <color indexed="81"/>
            <rFont val="Tahoma"/>
            <family val="2"/>
          </rPr>
          <t xml:space="preserve">
BUILDING BEING REMEDIATED FOR ASBESTOS - NO ACCESS
</t>
        </r>
      </text>
    </comment>
    <comment ref="BJ102" authorId="0" shapeId="0" xr:uid="{00000000-0006-0000-0500-000060000000}">
      <text>
        <r>
          <rPr>
            <b/>
            <sz val="9"/>
            <color indexed="81"/>
            <rFont val="Tahoma"/>
            <family val="2"/>
          </rPr>
          <t>Weston, Tanya:</t>
        </r>
        <r>
          <rPr>
            <sz val="9"/>
            <color indexed="81"/>
            <rFont val="Tahoma"/>
            <family val="2"/>
          </rPr>
          <t xml:space="preserve">
BUILDING BEING REMEDIATED FOR ASBESTOS - NO ACCESS
</t>
        </r>
      </text>
    </comment>
    <comment ref="BK102" authorId="0" shapeId="0" xr:uid="{00000000-0006-0000-0500-000061000000}">
      <text>
        <r>
          <rPr>
            <b/>
            <sz val="9"/>
            <color indexed="81"/>
            <rFont val="Tahoma"/>
            <family val="2"/>
          </rPr>
          <t>Weston, Tanya:</t>
        </r>
        <r>
          <rPr>
            <sz val="9"/>
            <color indexed="81"/>
            <rFont val="Tahoma"/>
            <family val="2"/>
          </rPr>
          <t xml:space="preserve">
BUILDING HAD NOTICE FOR ASBESTOS - CHRIS REFUSED TO GO IN.
</t>
        </r>
      </text>
    </comment>
    <comment ref="V103" authorId="0" shapeId="0" xr:uid="{00000000-0006-0000-0500-000062000000}">
      <text>
        <r>
          <rPr>
            <b/>
            <sz val="9"/>
            <color indexed="81"/>
            <rFont val="Tahoma"/>
            <family val="2"/>
          </rPr>
          <t>Weston, Tanya:</t>
        </r>
        <r>
          <rPr>
            <sz val="9"/>
            <color indexed="81"/>
            <rFont val="Tahoma"/>
            <family val="2"/>
          </rPr>
          <t xml:space="preserve">
ANNUAL RESCHEDULED TO NOV 4/13 AFTER ALREADY SKIPPED FOR OCTOBER 2013</t>
        </r>
      </text>
    </comment>
    <comment ref="AE103" authorId="0" shapeId="0" xr:uid="{00000000-0006-0000-0500-000063000000}">
      <text>
        <r>
          <rPr>
            <b/>
            <sz val="9"/>
            <color indexed="81"/>
            <rFont val="Tahoma"/>
            <family val="2"/>
          </rPr>
          <t>Weston, Tanya:</t>
        </r>
        <r>
          <rPr>
            <sz val="9"/>
            <color indexed="81"/>
            <rFont val="Tahoma"/>
            <family val="2"/>
          </rPr>
          <t xml:space="preserve">
DID NOT ATTEND, EMERGENCY CALL UNABLE TO COMPLETE MONTHLY TESTING</t>
        </r>
      </text>
    </comment>
    <comment ref="AW103" authorId="0" shapeId="0" xr:uid="{00000000-0006-0000-0500-000064000000}">
      <text>
        <r>
          <rPr>
            <b/>
            <sz val="9"/>
            <color indexed="81"/>
            <rFont val="Tahoma"/>
            <family val="2"/>
          </rPr>
          <t>Weston, Tanya:</t>
        </r>
        <r>
          <rPr>
            <sz val="9"/>
            <color indexed="81"/>
            <rFont val="Tahoma"/>
            <family val="2"/>
          </rPr>
          <t xml:space="preserve">
cancelled per TL. Emergency service calls</t>
        </r>
      </text>
    </comment>
    <comment ref="AE104" authorId="0" shapeId="0" xr:uid="{00000000-0006-0000-0500-000065000000}">
      <text>
        <r>
          <rPr>
            <b/>
            <sz val="9"/>
            <color indexed="81"/>
            <rFont val="Tahoma"/>
            <family val="2"/>
          </rPr>
          <t>Weston, Tanya:</t>
        </r>
        <r>
          <rPr>
            <sz val="9"/>
            <color indexed="81"/>
            <rFont val="Tahoma"/>
            <family val="2"/>
          </rPr>
          <t xml:space="preserve">
DID NOT ATTEND, EMERGENCY CALL UNABLE TO COMPLETE MONTHLY TESTING</t>
        </r>
      </text>
    </comment>
    <comment ref="BB104" authorId="0" shapeId="0" xr:uid="{00000000-0006-0000-0500-000066000000}">
      <text>
        <r>
          <rPr>
            <b/>
            <sz val="9"/>
            <color indexed="81"/>
            <rFont val="Tahoma"/>
            <family val="2"/>
          </rPr>
          <t>Weston, Tanya:</t>
        </r>
        <r>
          <rPr>
            <sz val="9"/>
            <color indexed="81"/>
            <rFont val="Tahoma"/>
            <family val="2"/>
          </rPr>
          <t xml:space="preserve">
NO BELL TEST IN JULY/ AUGUST, NOT OPEN...</t>
        </r>
      </text>
    </comment>
    <comment ref="BC104" authorId="0" shapeId="0" xr:uid="{00000000-0006-0000-0500-000067000000}">
      <text>
        <r>
          <rPr>
            <b/>
            <sz val="9"/>
            <color indexed="81"/>
            <rFont val="Tahoma"/>
            <family val="2"/>
          </rPr>
          <t>Weston, Tanya:</t>
        </r>
        <r>
          <rPr>
            <sz val="9"/>
            <color indexed="81"/>
            <rFont val="Tahoma"/>
            <family val="2"/>
          </rPr>
          <t xml:space="preserve">
NO BELL TEST IN JULY/ AUGUST, NOT OPEN...</t>
        </r>
      </text>
    </comment>
    <comment ref="BD104" authorId="0" shapeId="0" xr:uid="{00000000-0006-0000-0500-000068000000}">
      <text>
        <r>
          <rPr>
            <b/>
            <sz val="9"/>
            <color indexed="81"/>
            <rFont val="Tahoma"/>
            <family val="2"/>
          </rPr>
          <t>Weston, Tanya:</t>
        </r>
        <r>
          <rPr>
            <sz val="9"/>
            <color indexed="81"/>
            <rFont val="Tahoma"/>
            <family val="2"/>
          </rPr>
          <t xml:space="preserve">
NO BELL TEST IN JULY/ AUGUST, NOT OPEN until after labour day.</t>
        </r>
      </text>
    </comment>
    <comment ref="AD105" authorId="0" shapeId="0" xr:uid="{00000000-0006-0000-0500-000069000000}">
      <text>
        <r>
          <rPr>
            <b/>
            <sz val="9"/>
            <color indexed="81"/>
            <rFont val="Tahoma"/>
            <family val="2"/>
          </rPr>
          <t>Weston, Tanya:</t>
        </r>
        <r>
          <rPr>
            <sz val="9"/>
            <color indexed="81"/>
            <rFont val="Tahoma"/>
            <family val="2"/>
          </rPr>
          <t xml:space="preserve">
site cancelled June 2014
arranged with another company.</t>
        </r>
      </text>
    </comment>
    <comment ref="AP105" authorId="0" shapeId="0" xr:uid="{00000000-0006-0000-0500-00006A000000}">
      <text>
        <r>
          <rPr>
            <b/>
            <sz val="9"/>
            <color indexed="81"/>
            <rFont val="Tahoma"/>
            <family val="2"/>
          </rPr>
          <t>Weston, Tanya:</t>
        </r>
        <r>
          <rPr>
            <sz val="9"/>
            <color indexed="81"/>
            <rFont val="Tahoma"/>
            <family val="2"/>
          </rPr>
          <t xml:space="preserve">
site cancelled June 2014
arranged with another company.</t>
        </r>
      </text>
    </comment>
    <comment ref="O107" authorId="0" shapeId="0" xr:uid="{00000000-0006-0000-0500-00006B000000}">
      <text>
        <r>
          <rPr>
            <b/>
            <sz val="9"/>
            <color indexed="81"/>
            <rFont val="Tahoma"/>
            <family val="2"/>
          </rPr>
          <t>Weston, Tanya:</t>
        </r>
        <r>
          <rPr>
            <sz val="9"/>
            <color indexed="81"/>
            <rFont val="Tahoma"/>
            <family val="2"/>
          </rPr>
          <t xml:space="preserve">
NOW DONE BY SITE</t>
        </r>
      </text>
    </comment>
    <comment ref="AA107" authorId="0" shapeId="0" xr:uid="{00000000-0006-0000-0500-00006C000000}">
      <text>
        <r>
          <rPr>
            <b/>
            <sz val="9"/>
            <color indexed="81"/>
            <rFont val="Tahoma"/>
            <family val="2"/>
          </rPr>
          <t>Weston, Tanya:</t>
        </r>
        <r>
          <rPr>
            <sz val="9"/>
            <color indexed="81"/>
            <rFont val="Tahoma"/>
            <family val="2"/>
          </rPr>
          <t xml:space="preserve">
NOW DONE BY SITE</t>
        </r>
      </text>
    </comment>
    <comment ref="AM107" authorId="0" shapeId="0" xr:uid="{00000000-0006-0000-0500-00006D000000}">
      <text>
        <r>
          <rPr>
            <b/>
            <sz val="9"/>
            <color indexed="81"/>
            <rFont val="Tahoma"/>
            <family val="2"/>
          </rPr>
          <t>Weston, Tanya:</t>
        </r>
        <r>
          <rPr>
            <sz val="9"/>
            <color indexed="81"/>
            <rFont val="Tahoma"/>
            <family val="2"/>
          </rPr>
          <t xml:space="preserve">
NOW DONE BY SITE</t>
        </r>
      </text>
    </comment>
    <comment ref="I110" authorId="0" shapeId="0" xr:uid="{00000000-0006-0000-0500-00006E000000}">
      <text>
        <r>
          <rPr>
            <b/>
            <sz val="9"/>
            <color indexed="81"/>
            <rFont val="Tahoma"/>
            <family val="2"/>
          </rPr>
          <t>Weston, Tanya:</t>
        </r>
        <r>
          <rPr>
            <sz val="9"/>
            <color indexed="81"/>
            <rFont val="Tahoma"/>
            <family val="2"/>
          </rPr>
          <t xml:space="preserve">
ANNUAL NOW OCTOBER
panel replaced October 2013</t>
        </r>
      </text>
    </comment>
    <comment ref="O113" authorId="0" shapeId="0" xr:uid="{00000000-0006-0000-0500-00006F000000}">
      <text>
        <r>
          <rPr>
            <b/>
            <sz val="9"/>
            <color indexed="81"/>
            <rFont val="Tahoma"/>
            <family val="2"/>
          </rPr>
          <t>Weston, Tanya:</t>
        </r>
        <r>
          <rPr>
            <sz val="9"/>
            <color indexed="81"/>
            <rFont val="Tahoma"/>
            <family val="2"/>
          </rPr>
          <t xml:space="preserve">
NOW DONE BY SITE</t>
        </r>
      </text>
    </comment>
    <comment ref="AA113" authorId="0" shapeId="0" xr:uid="{00000000-0006-0000-0500-000070000000}">
      <text>
        <r>
          <rPr>
            <b/>
            <sz val="9"/>
            <color indexed="81"/>
            <rFont val="Tahoma"/>
            <family val="2"/>
          </rPr>
          <t>Weston, Tanya:</t>
        </r>
        <r>
          <rPr>
            <sz val="9"/>
            <color indexed="81"/>
            <rFont val="Tahoma"/>
            <family val="2"/>
          </rPr>
          <t xml:space="preserve">
NOW DONE BY SITE</t>
        </r>
      </text>
    </comment>
    <comment ref="AM113" authorId="0" shapeId="0" xr:uid="{00000000-0006-0000-0500-000071000000}">
      <text>
        <r>
          <rPr>
            <b/>
            <sz val="9"/>
            <color indexed="81"/>
            <rFont val="Tahoma"/>
            <family val="2"/>
          </rPr>
          <t>Weston, Tanya:</t>
        </r>
        <r>
          <rPr>
            <sz val="9"/>
            <color indexed="81"/>
            <rFont val="Tahoma"/>
            <family val="2"/>
          </rPr>
          <t xml:space="preserve">
NOW DONE BY SITE</t>
        </r>
      </text>
    </comment>
    <comment ref="I116" authorId="0" shapeId="0" xr:uid="{00000000-0006-0000-0500-000072000000}">
      <text>
        <r>
          <rPr>
            <b/>
            <sz val="9"/>
            <color indexed="81"/>
            <rFont val="Tahoma"/>
            <family val="2"/>
          </rPr>
          <t>Weston, Tanya:</t>
        </r>
        <r>
          <rPr>
            <sz val="9"/>
            <color indexed="81"/>
            <rFont val="Tahoma"/>
            <family val="2"/>
          </rPr>
          <t xml:space="preserve">
was October.  ANNUAL DONE END OF SEPT/13. AT SAME TIME AS VERIFICATION</t>
        </r>
      </text>
    </comment>
    <comment ref="T116" authorId="0" shapeId="0" xr:uid="{00000000-0006-0000-0500-000073000000}">
      <text>
        <r>
          <rPr>
            <b/>
            <sz val="9"/>
            <color indexed="81"/>
            <rFont val="Tahoma"/>
            <family val="2"/>
          </rPr>
          <t>Weston, Tanya:</t>
        </r>
        <r>
          <rPr>
            <sz val="9"/>
            <color indexed="81"/>
            <rFont val="Tahoma"/>
            <family val="2"/>
          </rPr>
          <t xml:space="preserve">
ANNUAL DONE END OF SEPT. AT SAME TIME AS VERIFICATION</t>
        </r>
      </text>
    </comment>
    <comment ref="E117" authorId="0" shapeId="0" xr:uid="{00000000-0006-0000-0500-000074000000}">
      <text>
        <r>
          <rPr>
            <b/>
            <sz val="9"/>
            <color indexed="81"/>
            <rFont val="Tahoma"/>
            <family val="2"/>
          </rPr>
          <t>Weston, Tanya:</t>
        </r>
        <r>
          <rPr>
            <sz val="9"/>
            <color indexed="81"/>
            <rFont val="Tahoma"/>
            <family val="2"/>
          </rPr>
          <t xml:space="preserve">
CANCELLED FEB 2012</t>
        </r>
      </text>
    </comment>
    <comment ref="F122" authorId="0" shapeId="0" xr:uid="{00000000-0006-0000-0500-000075000000}">
      <text>
        <r>
          <rPr>
            <b/>
            <sz val="9"/>
            <color indexed="81"/>
            <rFont val="Tahoma"/>
            <family val="2"/>
          </rPr>
          <t>Weston, Tanya:</t>
        </r>
        <r>
          <rPr>
            <sz val="9"/>
            <color indexed="81"/>
            <rFont val="Tahoma"/>
            <family val="2"/>
          </rPr>
          <t xml:space="preserve">
KEY WAS CHANGED BY NEW PROPERTY MGR, NOW ONLY 1 KEY FOR BOTH 410 GARBALLY &amp; 415 DUNEDIN</t>
        </r>
      </text>
    </comment>
    <comment ref="L122" authorId="0" shapeId="0" xr:uid="{00000000-0006-0000-0500-000076000000}">
      <text>
        <r>
          <rPr>
            <b/>
            <sz val="9"/>
            <color indexed="81"/>
            <rFont val="Tahoma"/>
            <family val="2"/>
          </rPr>
          <t>Weston, Tanya:</t>
        </r>
        <r>
          <rPr>
            <sz val="9"/>
            <color indexed="81"/>
            <rFont val="Tahoma"/>
            <family val="2"/>
          </rPr>
          <t xml:space="preserve">
KEY WAS CHANGED BY NEW PROPERTY MGR, NOW ONLY 1 KEY FOR BOTH 410 GARBALLY &amp; 415 DUNEDIN</t>
        </r>
      </text>
    </comment>
    <comment ref="F124" authorId="0" shapeId="0" xr:uid="{00000000-0006-0000-0500-000077000000}">
      <text>
        <r>
          <rPr>
            <b/>
            <sz val="9"/>
            <color indexed="81"/>
            <rFont val="Tahoma"/>
            <family val="2"/>
          </rPr>
          <t>Weston, Tanya:</t>
        </r>
        <r>
          <rPr>
            <sz val="9"/>
            <color indexed="81"/>
            <rFont val="Tahoma"/>
            <family val="2"/>
          </rPr>
          <t xml:space="preserve">
KEY WAS CHANGED BY NEW PROPERTY MGR, NOW ONLY 1 KEY FOR BOTH 410 GARBALLY &amp; 415 DUNEDIN</t>
        </r>
      </text>
    </comment>
    <comment ref="L124" authorId="0" shapeId="0" xr:uid="{00000000-0006-0000-0500-000078000000}">
      <text>
        <r>
          <rPr>
            <b/>
            <sz val="9"/>
            <color indexed="81"/>
            <rFont val="Tahoma"/>
            <family val="2"/>
          </rPr>
          <t>Weston, Tanya:</t>
        </r>
        <r>
          <rPr>
            <sz val="9"/>
            <color indexed="81"/>
            <rFont val="Tahoma"/>
            <family val="2"/>
          </rPr>
          <t xml:space="preserve">
KEY WAS CHANGED BY NEW PROPERTY MGR, NOW ONLY 1 KEY FOR BOTH 410 GARBALLY &amp; 415 DUNEDIN</t>
        </r>
      </text>
    </comment>
    <comment ref="N127" authorId="0" shapeId="0" xr:uid="{00000000-0006-0000-0500-000079000000}">
      <text>
        <r>
          <rPr>
            <b/>
            <sz val="9"/>
            <color indexed="81"/>
            <rFont val="Tahoma"/>
            <family val="2"/>
          </rPr>
          <t>Weston, Tanya:</t>
        </r>
        <r>
          <rPr>
            <sz val="9"/>
            <color indexed="81"/>
            <rFont val="Tahoma"/>
            <family val="2"/>
          </rPr>
          <t xml:space="preserve">
no reply from Lito *site contact</t>
        </r>
      </text>
    </comment>
    <comment ref="W127" authorId="0" shapeId="0" xr:uid="{00000000-0006-0000-0500-00007A000000}">
      <text>
        <r>
          <rPr>
            <b/>
            <sz val="9"/>
            <color indexed="81"/>
            <rFont val="Tahoma"/>
            <family val="2"/>
          </rPr>
          <t>Weston, Tanya:</t>
        </r>
        <r>
          <rPr>
            <sz val="9"/>
            <color indexed="81"/>
            <rFont val="Tahoma"/>
            <family val="2"/>
          </rPr>
          <t xml:space="preserve">
no return call from contact.  Left voicemail</t>
        </r>
      </text>
    </comment>
    <comment ref="AW129" authorId="0" shapeId="0" xr:uid="{00000000-0006-0000-0500-00007B000000}">
      <text>
        <r>
          <rPr>
            <b/>
            <sz val="9"/>
            <color indexed="81"/>
            <rFont val="Tahoma"/>
            <family val="2"/>
          </rPr>
          <t>Weston, Tanya:</t>
        </r>
        <r>
          <rPr>
            <sz val="9"/>
            <color indexed="81"/>
            <rFont val="Tahoma"/>
            <family val="2"/>
          </rPr>
          <t xml:space="preserve">
cancelled per TL. Emergency service calls</t>
        </r>
      </text>
    </comment>
    <comment ref="AW136" authorId="0" shapeId="0" xr:uid="{00000000-0006-0000-0500-00007C000000}">
      <text>
        <r>
          <rPr>
            <b/>
            <sz val="9"/>
            <color indexed="81"/>
            <rFont val="Tahoma"/>
            <family val="2"/>
          </rPr>
          <t>Weston, Tanya:</t>
        </r>
        <r>
          <rPr>
            <sz val="9"/>
            <color indexed="81"/>
            <rFont val="Tahoma"/>
            <family val="2"/>
          </rPr>
          <t xml:space="preserve">
cancelled per TL. Emergency service calls</t>
        </r>
      </text>
    </comment>
    <comment ref="BH139" authorId="4" shapeId="0" xr:uid="{00000000-0006-0000-0500-00007D000000}">
      <text>
        <r>
          <rPr>
            <b/>
            <sz val="9"/>
            <color indexed="81"/>
            <rFont val="Tahoma"/>
            <family val="2"/>
          </rPr>
          <t>Mahoney, Leslie:</t>
        </r>
        <r>
          <rPr>
            <sz val="9"/>
            <color indexed="81"/>
            <rFont val="Tahoma"/>
            <family val="2"/>
          </rPr>
          <t xml:space="preserve">
Annual done in March, skipped monthly in January. Annual used to be in January.</t>
        </r>
      </text>
    </comment>
    <comment ref="BK139" authorId="4" shapeId="0" xr:uid="{00000000-0006-0000-0500-00007E000000}">
      <text>
        <r>
          <rPr>
            <b/>
            <sz val="9"/>
            <color indexed="81"/>
            <rFont val="Tahoma"/>
            <family val="2"/>
          </rPr>
          <t>Mahoney, Leslie:</t>
        </r>
        <r>
          <rPr>
            <sz val="9"/>
            <color indexed="81"/>
            <rFont val="Tahoma"/>
            <family val="2"/>
          </rPr>
          <t xml:space="preserve">
Annual was rescehduled from March 23/207 to April 11/2017.
</t>
        </r>
      </text>
    </comment>
    <comment ref="AW142" authorId="0" shapeId="0" xr:uid="{00000000-0006-0000-0500-00007F000000}">
      <text>
        <r>
          <rPr>
            <b/>
            <sz val="9"/>
            <color indexed="81"/>
            <rFont val="Tahoma"/>
            <family val="2"/>
          </rPr>
          <t>Weston, Tanya:</t>
        </r>
        <r>
          <rPr>
            <sz val="9"/>
            <color indexed="81"/>
            <rFont val="Tahoma"/>
            <family val="2"/>
          </rPr>
          <t xml:space="preserve">
cancelled per TL. Emergency service calls</t>
        </r>
      </text>
    </comment>
    <comment ref="BK146" authorId="4" shapeId="0" xr:uid="{00000000-0006-0000-0500-000080000000}">
      <text>
        <r>
          <rPr>
            <b/>
            <sz val="9"/>
            <color indexed="81"/>
            <rFont val="Tahoma"/>
            <family val="2"/>
          </rPr>
          <t>Mahoney, Leslie:</t>
        </r>
        <r>
          <rPr>
            <sz val="9"/>
            <color indexed="81"/>
            <rFont val="Tahoma"/>
            <family val="2"/>
          </rPr>
          <t xml:space="preserve">
Annual done April 4/2017, but listed as March on paperwork. This year's annual got bumped back a bit.</t>
        </r>
      </text>
    </comment>
    <comment ref="AW147" authorId="0" shapeId="0" xr:uid="{00000000-0006-0000-0500-000081000000}">
      <text>
        <r>
          <rPr>
            <b/>
            <sz val="9"/>
            <color indexed="81"/>
            <rFont val="Tahoma"/>
            <family val="2"/>
          </rPr>
          <t>Weston, Tanya:</t>
        </r>
        <r>
          <rPr>
            <sz val="9"/>
            <color indexed="81"/>
            <rFont val="Tahoma"/>
            <family val="2"/>
          </rPr>
          <t xml:space="preserve">
cancelled per TL. Emergency service calls</t>
        </r>
      </text>
    </comment>
    <comment ref="R148" authorId="0" shapeId="0" xr:uid="{00000000-0006-0000-0500-000082000000}">
      <text>
        <r>
          <rPr>
            <b/>
            <sz val="9"/>
            <color indexed="81"/>
            <rFont val="Tahoma"/>
            <family val="2"/>
          </rPr>
          <t>Weston, Tanya:</t>
        </r>
        <r>
          <rPr>
            <sz val="9"/>
            <color indexed="81"/>
            <rFont val="Tahoma"/>
            <family val="2"/>
          </rPr>
          <t xml:space="preserve">
WAS JUNE, PM CHOSE DATE IN JULY, MAY CHANGE IN 2014</t>
        </r>
      </text>
    </comment>
    <comment ref="BB149" authorId="0" shapeId="0" xr:uid="{00000000-0006-0000-0500-000083000000}">
      <text>
        <r>
          <rPr>
            <b/>
            <sz val="9"/>
            <color indexed="81"/>
            <rFont val="Tahoma"/>
            <family val="2"/>
          </rPr>
          <t>Weston, Tanya:</t>
        </r>
        <r>
          <rPr>
            <sz val="9"/>
            <color indexed="81"/>
            <rFont val="Tahoma"/>
            <family val="2"/>
          </rPr>
          <t xml:space="preserve">
site inquired if done.  </t>
        </r>
      </text>
    </comment>
    <comment ref="W152" authorId="0" shapeId="0" xr:uid="{00000000-0006-0000-0500-000084000000}">
      <text>
        <r>
          <rPr>
            <b/>
            <sz val="9"/>
            <color indexed="81"/>
            <rFont val="Tahoma"/>
            <family val="2"/>
          </rPr>
          <t>Weston, Tanya:</t>
        </r>
        <r>
          <rPr>
            <sz val="9"/>
            <color indexed="81"/>
            <rFont val="Tahoma"/>
            <family val="2"/>
          </rPr>
          <t xml:space="preserve">
ADVISED SITE NOT OPEN JAN 3 (rescheduled 4th weds due to stat)</t>
        </r>
      </text>
    </comment>
    <comment ref="BC155" authorId="0" shapeId="0" xr:uid="{00000000-0006-0000-0500-000085000000}">
      <text>
        <r>
          <rPr>
            <b/>
            <sz val="9"/>
            <color indexed="81"/>
            <rFont val="Tahoma"/>
            <family val="2"/>
          </rPr>
          <t>Weston, Tanya:</t>
        </r>
        <r>
          <rPr>
            <sz val="9"/>
            <color indexed="81"/>
            <rFont val="Tahoma"/>
            <family val="2"/>
          </rPr>
          <t xml:space="preserve">
NEW OWNERS AS OF AUGUST 2, 2016. AUGUST 16 TW LEFT VOICEMAIL RE: CONTINUATION OF MBT?</t>
        </r>
      </text>
    </comment>
    <comment ref="BE155" authorId="0" shapeId="0" xr:uid="{00000000-0006-0000-0500-000086000000}">
      <text>
        <r>
          <rPr>
            <b/>
            <sz val="9"/>
            <color indexed="81"/>
            <rFont val="Tahoma"/>
            <family val="2"/>
          </rPr>
          <t>Weston, Tanya:</t>
        </r>
        <r>
          <rPr>
            <sz val="9"/>
            <color indexed="81"/>
            <rFont val="Tahoma"/>
            <family val="2"/>
          </rPr>
          <t xml:space="preserve">
</t>
        </r>
      </text>
    </comment>
    <comment ref="AW156" authorId="0" shapeId="0" xr:uid="{00000000-0006-0000-0500-000087000000}">
      <text>
        <r>
          <rPr>
            <b/>
            <sz val="9"/>
            <color indexed="81"/>
            <rFont val="Tahoma"/>
            <family val="2"/>
          </rPr>
          <t>Weston, Tanya:</t>
        </r>
        <r>
          <rPr>
            <sz val="9"/>
            <color indexed="81"/>
            <rFont val="Tahoma"/>
            <family val="2"/>
          </rPr>
          <t xml:space="preserve">
cancelled per TL. Emergency service calls</t>
        </r>
      </text>
    </comment>
    <comment ref="AW158" authorId="0" shapeId="0" xr:uid="{00000000-0006-0000-0500-000088000000}">
      <text>
        <r>
          <rPr>
            <b/>
            <sz val="9"/>
            <color indexed="81"/>
            <rFont val="Tahoma"/>
            <family val="2"/>
          </rPr>
          <t>Weston, Tanya:</t>
        </r>
        <r>
          <rPr>
            <sz val="9"/>
            <color indexed="81"/>
            <rFont val="Tahoma"/>
            <family val="2"/>
          </rPr>
          <t xml:space="preserve">
cancelled per TL. Emergency service calls</t>
        </r>
      </text>
    </comment>
    <comment ref="AY158" authorId="0" shapeId="0" xr:uid="{00000000-0006-0000-0500-000089000000}">
      <text>
        <r>
          <rPr>
            <b/>
            <sz val="9"/>
            <color indexed="81"/>
            <rFont val="Tahoma"/>
            <family val="2"/>
          </rPr>
          <t>Weston, Tanya:</t>
        </r>
        <r>
          <rPr>
            <sz val="9"/>
            <color indexed="81"/>
            <rFont val="Tahoma"/>
            <family val="2"/>
          </rPr>
          <t xml:space="preserve">
SITE SOLD, CANCEL MONTHLY</t>
        </r>
      </text>
    </comment>
    <comment ref="BH159" authorId="4" shapeId="0" xr:uid="{00000000-0006-0000-0500-00008A000000}">
      <text>
        <r>
          <rPr>
            <b/>
            <sz val="9"/>
            <color indexed="81"/>
            <rFont val="Tahoma"/>
            <family val="2"/>
          </rPr>
          <t>Mahoney, Leslie:</t>
        </r>
        <r>
          <rPr>
            <sz val="9"/>
            <color indexed="81"/>
            <rFont val="Tahoma"/>
            <family val="2"/>
          </rPr>
          <t xml:space="preserve">
Annual done in March, skipped monthly in January. Annual used to be in January.</t>
        </r>
      </text>
    </comment>
    <comment ref="K160" authorId="0" shapeId="0" xr:uid="{00000000-0006-0000-0500-00008B000000}">
      <text>
        <r>
          <rPr>
            <b/>
            <sz val="9"/>
            <color indexed="81"/>
            <rFont val="Tahoma"/>
            <family val="2"/>
          </rPr>
          <t>Weston, Tanya: Jan 30/13 - oops!</t>
        </r>
        <r>
          <rPr>
            <sz val="9"/>
            <color indexed="81"/>
            <rFont val="Tahoma"/>
            <family val="2"/>
          </rPr>
          <t xml:space="preserve">
monthly log - showed December for Annual - updated to April </t>
        </r>
      </text>
    </comment>
    <comment ref="C162" authorId="0" shapeId="0" xr:uid="{00000000-0006-0000-0500-00008C000000}">
      <text>
        <r>
          <rPr>
            <b/>
            <sz val="9"/>
            <color indexed="81"/>
            <rFont val="Tahoma"/>
            <family val="2"/>
          </rPr>
          <t>Weston, Tanya:</t>
        </r>
        <r>
          <rPr>
            <sz val="9"/>
            <color indexed="81"/>
            <rFont val="Tahoma"/>
            <family val="2"/>
          </rPr>
          <t xml:space="preserve">
KEYS NO 017- OLD KEYS NO LONGER IN USE</t>
        </r>
      </text>
    </comment>
    <comment ref="AQ162" authorId="0" shapeId="0" xr:uid="{00000000-0006-0000-0500-00008D000000}">
      <text>
        <r>
          <rPr>
            <b/>
            <sz val="9"/>
            <color indexed="81"/>
            <rFont val="Tahoma"/>
            <family val="2"/>
          </rPr>
          <t>Weston, Tanya:</t>
        </r>
        <r>
          <rPr>
            <sz val="9"/>
            <color indexed="81"/>
            <rFont val="Tahoma"/>
            <family val="2"/>
          </rPr>
          <t xml:space="preserve">
SITE SOLD EFFECTIVE AUGUST 21.</t>
        </r>
      </text>
    </comment>
    <comment ref="AT163" authorId="0" shapeId="0" xr:uid="{00000000-0006-0000-0500-00008E000000}">
      <text>
        <r>
          <rPr>
            <b/>
            <sz val="9"/>
            <color indexed="81"/>
            <rFont val="Tahoma"/>
            <family val="2"/>
          </rPr>
          <t>Weston, Tanya:</t>
        </r>
        <r>
          <rPr>
            <sz val="9"/>
            <color indexed="81"/>
            <rFont val="Tahoma"/>
            <family val="2"/>
          </rPr>
          <t xml:space="preserve">
ON HOLD NOV- DEC 2015- JAN 2016 - SITE BEING RENO'D</t>
        </r>
      </text>
    </comment>
    <comment ref="E168" authorId="0" shapeId="0" xr:uid="{00000000-0006-0000-0500-00008F000000}">
      <text>
        <r>
          <rPr>
            <b/>
            <sz val="9"/>
            <color indexed="81"/>
            <rFont val="Tahoma"/>
            <family val="2"/>
          </rPr>
          <t>Weston, Tanya:</t>
        </r>
        <r>
          <rPr>
            <sz val="9"/>
            <color indexed="81"/>
            <rFont val="Tahoma"/>
            <family val="2"/>
          </rPr>
          <t xml:space="preserve">
</t>
        </r>
      </text>
    </comment>
    <comment ref="O168" authorId="0" shapeId="0" xr:uid="{00000000-0006-0000-0500-000090000000}">
      <text>
        <r>
          <rPr>
            <b/>
            <sz val="9"/>
            <color indexed="81"/>
            <rFont val="Tahoma"/>
            <family val="2"/>
          </rPr>
          <t>Weston, Tanya:</t>
        </r>
        <r>
          <rPr>
            <sz val="9"/>
            <color indexed="81"/>
            <rFont val="Tahoma"/>
            <family val="2"/>
          </rPr>
          <t xml:space="preserve">
TRAINED BOB CLEASBY ON MONTHLY</t>
        </r>
      </text>
    </comment>
    <comment ref="AM170" authorId="0" shapeId="0" xr:uid="{00000000-0006-0000-0500-000091000000}">
      <text>
        <r>
          <rPr>
            <b/>
            <sz val="9"/>
            <color indexed="81"/>
            <rFont val="Tahoma"/>
            <family val="2"/>
          </rPr>
          <t>Weston, Tanya:</t>
        </r>
        <r>
          <rPr>
            <sz val="9"/>
            <color indexed="81"/>
            <rFont val="Tahoma"/>
            <family val="2"/>
          </rPr>
          <t xml:space="preserve">
ANNUAL NOT DONE IN APRIL. SCHEDULED FOR MAY. INVOICE ANYWAY PER TW/TL</t>
        </r>
      </text>
    </comment>
    <comment ref="AW175" authorId="0" shapeId="0" xr:uid="{00000000-0006-0000-0500-000092000000}">
      <text>
        <r>
          <rPr>
            <b/>
            <sz val="9"/>
            <color indexed="81"/>
            <rFont val="Tahoma"/>
            <family val="2"/>
          </rPr>
          <t>Weston, Tanya:</t>
        </r>
        <r>
          <rPr>
            <sz val="9"/>
            <color indexed="81"/>
            <rFont val="Tahoma"/>
            <family val="2"/>
          </rPr>
          <t xml:space="preserve">
invoiced separately on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Weston, Tanya</author>
    <author>Oldfield, Arlene</author>
    <author>Vogt, Carina</author>
    <author>Samantha D'Amour</author>
    <author>tc={1A37EAC4-135D-4AE6-8D03-2B76AB411D35}</author>
    <author>tc={17F655E7-4CA7-4C66-BE30-029BB968E097}</author>
    <author>Windrum, Samantha</author>
  </authors>
  <commentList>
    <comment ref="T10" authorId="0" shapeId="0" xr:uid="{00000000-0006-0000-0600-000001000000}">
      <text>
        <r>
          <rPr>
            <b/>
            <sz val="9"/>
            <color indexed="81"/>
            <rFont val="Tahoma"/>
            <family val="2"/>
          </rPr>
          <t>Weston, Tanya:</t>
        </r>
        <r>
          <rPr>
            <sz val="9"/>
            <color indexed="81"/>
            <rFont val="Tahoma"/>
            <family val="2"/>
          </rPr>
          <t xml:space="preserve">
tech sick - monthly cancelled
</t>
        </r>
      </text>
    </comment>
    <comment ref="T26" authorId="0" shapeId="0" xr:uid="{00000000-0006-0000-0600-000002000000}">
      <text>
        <r>
          <rPr>
            <b/>
            <sz val="9"/>
            <color indexed="81"/>
            <rFont val="Tahoma"/>
            <family val="2"/>
          </rPr>
          <t>Weston, Tanya:</t>
        </r>
        <r>
          <rPr>
            <sz val="9"/>
            <color indexed="81"/>
            <rFont val="Tahoma"/>
            <family val="2"/>
          </rPr>
          <t xml:space="preserve">
tech sick - monthly cancelled
</t>
        </r>
      </text>
    </comment>
    <comment ref="K27" authorId="1" shapeId="0" xr:uid="{00000000-0006-0000-0600-000003000000}">
      <text>
        <r>
          <rPr>
            <b/>
            <sz val="9"/>
            <color indexed="81"/>
            <rFont val="Tahoma"/>
            <family val="2"/>
          </rPr>
          <t>Oldfield, Arlene:</t>
        </r>
        <r>
          <rPr>
            <sz val="9"/>
            <color indexed="81"/>
            <rFont val="Tahoma"/>
            <family val="2"/>
          </rPr>
          <t xml:space="preserve">
Cantec taught testing procedure - invoiced on 18744</t>
        </r>
      </text>
    </comment>
    <comment ref="B29" authorId="2" shapeId="0" xr:uid="{00000000-0006-0000-0600-000004000000}">
      <text>
        <r>
          <rPr>
            <b/>
            <sz val="9"/>
            <color indexed="81"/>
            <rFont val="Tahoma"/>
            <family val="2"/>
          </rPr>
          <t>Vogt, Carina:</t>
        </r>
        <r>
          <rPr>
            <sz val="9"/>
            <color indexed="81"/>
            <rFont val="Tahoma"/>
            <family val="2"/>
          </rPr>
          <t xml:space="preserve">
Not Richmond!!</t>
        </r>
      </text>
    </comment>
    <comment ref="T33" authorId="0" shapeId="0" xr:uid="{00000000-0006-0000-0600-000005000000}">
      <text>
        <r>
          <rPr>
            <b/>
            <sz val="9"/>
            <color indexed="81"/>
            <rFont val="Tahoma"/>
            <family val="2"/>
          </rPr>
          <t>Weston, Tanya:</t>
        </r>
        <r>
          <rPr>
            <sz val="9"/>
            <color indexed="81"/>
            <rFont val="Tahoma"/>
            <family val="2"/>
          </rPr>
          <t xml:space="preserve">
tech sick - monthly cancelled
</t>
        </r>
      </text>
    </comment>
    <comment ref="P40" authorId="3" shapeId="0" xr:uid="{00000000-0006-0000-0600-000006000000}">
      <text>
        <r>
          <rPr>
            <b/>
            <sz val="9"/>
            <color indexed="81"/>
            <rFont val="Tahoma"/>
            <family val="2"/>
          </rPr>
          <t>Samantha D'Amour:</t>
        </r>
        <r>
          <rPr>
            <sz val="9"/>
            <color indexed="81"/>
            <rFont val="Tahoma"/>
            <family val="2"/>
          </rPr>
          <t xml:space="preserve">
No key to electrial room. Contacted customer.</t>
        </r>
      </text>
    </comment>
    <comment ref="T68" authorId="0" shapeId="0" xr:uid="{00000000-0006-0000-0600-000007000000}">
      <text>
        <r>
          <rPr>
            <b/>
            <sz val="9"/>
            <color indexed="81"/>
            <rFont val="Tahoma"/>
            <family val="2"/>
          </rPr>
          <t>Weston, Tanya:</t>
        </r>
        <r>
          <rPr>
            <sz val="9"/>
            <color indexed="81"/>
            <rFont val="Tahoma"/>
            <family val="2"/>
          </rPr>
          <t xml:space="preserve">
tech sick - monthly cancelled
</t>
        </r>
      </text>
    </comment>
    <comment ref="B69" authorId="2" shapeId="0" xr:uid="{00000000-0006-0000-0600-000008000000}">
      <text>
        <r>
          <rPr>
            <b/>
            <sz val="9"/>
            <color indexed="81"/>
            <rFont val="Tahoma"/>
            <family val="2"/>
          </rPr>
          <t xml:space="preserve">Vogt, Carina:
</t>
        </r>
        <r>
          <rPr>
            <sz val="9"/>
            <color indexed="81"/>
            <rFont val="Tahoma"/>
            <family val="2"/>
          </rPr>
          <t xml:space="preserve">Was: Firm Management
</t>
        </r>
      </text>
    </comment>
    <comment ref="T70" authorId="0" shapeId="0" xr:uid="{00000000-0006-0000-0600-000009000000}">
      <text>
        <r>
          <rPr>
            <b/>
            <sz val="9"/>
            <color indexed="81"/>
            <rFont val="Tahoma"/>
            <family val="2"/>
          </rPr>
          <t>Weston, Tanya:</t>
        </r>
        <r>
          <rPr>
            <sz val="9"/>
            <color indexed="81"/>
            <rFont val="Tahoma"/>
            <family val="2"/>
          </rPr>
          <t xml:space="preserve">
tech sick - monthly cancelled
</t>
        </r>
      </text>
    </comment>
    <comment ref="T78" authorId="0" shapeId="0" xr:uid="{00000000-0006-0000-0600-00000A000000}">
      <text>
        <r>
          <rPr>
            <b/>
            <sz val="9"/>
            <color indexed="81"/>
            <rFont val="Tahoma"/>
            <family val="2"/>
          </rPr>
          <t>Weston, Tanya:</t>
        </r>
        <r>
          <rPr>
            <sz val="9"/>
            <color indexed="81"/>
            <rFont val="Tahoma"/>
            <family val="2"/>
          </rPr>
          <t xml:space="preserve">
tech sick - monthly cancelled
</t>
        </r>
      </text>
    </comment>
    <comment ref="T82" authorId="4" shapeId="0" xr:uid="{00000000-0006-0000-0600-00000B000000}">
      <text>
        <t>[Threaded comment]
Your version of Excel allows you to read this threaded comment; however, any edits to it will get removed if the file is opened in a newer version of Excel. Learn more: https://go.microsoft.com/fwlink/?linkid=870924
Comment:
    Monitoring company information changed. Did not have it well on site. Continue next month.</t>
      </text>
    </comment>
    <comment ref="T96" authorId="0" shapeId="0" xr:uid="{00000000-0006-0000-0600-00000C000000}">
      <text>
        <r>
          <rPr>
            <b/>
            <sz val="9"/>
            <color indexed="81"/>
            <rFont val="Tahoma"/>
            <family val="2"/>
          </rPr>
          <t>Weston, Tanya:</t>
        </r>
        <r>
          <rPr>
            <sz val="9"/>
            <color indexed="81"/>
            <rFont val="Tahoma"/>
            <family val="2"/>
          </rPr>
          <t xml:space="preserve">
tech sick - monthly cancelled
</t>
        </r>
      </text>
    </comment>
    <comment ref="B100" authorId="2" shapeId="0" xr:uid="{00000000-0006-0000-0600-00000D000000}">
      <text>
        <r>
          <rPr>
            <b/>
            <sz val="9"/>
            <color indexed="81"/>
            <rFont val="Tahoma"/>
            <family val="2"/>
          </rPr>
          <t>Vogt, Carina:</t>
        </r>
        <r>
          <rPr>
            <sz val="9"/>
            <color indexed="81"/>
            <rFont val="Tahoma"/>
            <family val="2"/>
          </rPr>
          <t xml:space="preserve">
Property Management changed. Was: Hutton</t>
        </r>
      </text>
    </comment>
    <comment ref="T108" authorId="0" shapeId="0" xr:uid="{00000000-0006-0000-0600-00000E000000}">
      <text>
        <r>
          <rPr>
            <b/>
            <sz val="9"/>
            <color indexed="81"/>
            <rFont val="Tahoma"/>
            <family val="2"/>
          </rPr>
          <t>Weston, Tanya:</t>
        </r>
        <r>
          <rPr>
            <sz val="9"/>
            <color indexed="81"/>
            <rFont val="Tahoma"/>
            <family val="2"/>
          </rPr>
          <t xml:space="preserve">
tech sick - monthly cancelled
</t>
        </r>
      </text>
    </comment>
    <comment ref="T110" authorId="0" shapeId="0" xr:uid="{00000000-0006-0000-0600-00000F000000}">
      <text>
        <r>
          <rPr>
            <b/>
            <sz val="9"/>
            <color indexed="81"/>
            <rFont val="Tahoma"/>
            <family val="2"/>
          </rPr>
          <t>Weston, Tanya:</t>
        </r>
        <r>
          <rPr>
            <sz val="9"/>
            <color indexed="81"/>
            <rFont val="Tahoma"/>
            <family val="2"/>
          </rPr>
          <t xml:space="preserve">
tech sick - monthly cancelled
</t>
        </r>
      </text>
    </comment>
    <comment ref="T120" authorId="0" shapeId="0" xr:uid="{00000000-0006-0000-0600-000010000000}">
      <text>
        <r>
          <rPr>
            <b/>
            <sz val="9"/>
            <color indexed="81"/>
            <rFont val="Tahoma"/>
            <family val="2"/>
          </rPr>
          <t>Weston, Tanya:</t>
        </r>
        <r>
          <rPr>
            <sz val="9"/>
            <color indexed="81"/>
            <rFont val="Tahoma"/>
            <family val="2"/>
          </rPr>
          <t xml:space="preserve">
tech sick - monthly cancelled
</t>
        </r>
      </text>
    </comment>
    <comment ref="B124" authorId="2" shapeId="0" xr:uid="{00000000-0006-0000-0600-000011000000}">
      <text>
        <r>
          <rPr>
            <b/>
            <sz val="9"/>
            <color indexed="81"/>
            <rFont val="Tahoma"/>
            <family val="2"/>
          </rPr>
          <t>Vogt, Carina:</t>
        </r>
        <r>
          <rPr>
            <sz val="9"/>
            <color indexed="81"/>
            <rFont val="Tahoma"/>
            <family val="2"/>
          </rPr>
          <t xml:space="preserve">
New Prperty Management. Was: Richmond Property Group</t>
        </r>
      </text>
    </comment>
    <comment ref="B125" authorId="2" shapeId="0" xr:uid="{00000000-0006-0000-0600-000012000000}">
      <text>
        <r>
          <rPr>
            <b/>
            <sz val="9"/>
            <color indexed="81"/>
            <rFont val="Tahoma"/>
            <family val="2"/>
          </rPr>
          <t>Vogt, Carina:</t>
        </r>
        <r>
          <rPr>
            <sz val="9"/>
            <color indexed="81"/>
            <rFont val="Tahoma"/>
            <family val="2"/>
          </rPr>
          <t xml:space="preserve">
New Prperty Management. Was: Richmond Property Group</t>
        </r>
      </text>
    </comment>
    <comment ref="T128" authorId="5" shapeId="0" xr:uid="{00000000-0006-0000-0600-000013000000}">
      <text>
        <t>[Threaded comment]
Your version of Excel allows you to read this threaded comment; however, any edits to it will get removed if the file is opened in a newer version of Excel. Learn more: https://go.microsoft.com/fwlink/?linkid=870924
Comment:
    Price's monitoring was down at that time.</t>
      </text>
    </comment>
    <comment ref="B138" authorId="2" shapeId="0" xr:uid="{00000000-0006-0000-0600-000014000000}">
      <text>
        <r>
          <rPr>
            <b/>
            <sz val="9"/>
            <color indexed="81"/>
            <rFont val="Tahoma"/>
            <family val="2"/>
          </rPr>
          <t>Vogt, Carina:</t>
        </r>
        <r>
          <rPr>
            <sz val="9"/>
            <color indexed="81"/>
            <rFont val="Tahoma"/>
            <family val="2"/>
          </rPr>
          <t xml:space="preserve">
Was Colliers, they want us to bill it to The Manufacturers Life Insurance.</t>
        </r>
      </text>
    </comment>
    <comment ref="T139" authorId="0" shapeId="0" xr:uid="{00000000-0006-0000-0600-000015000000}">
      <text>
        <r>
          <rPr>
            <b/>
            <sz val="9"/>
            <color indexed="81"/>
            <rFont val="Tahoma"/>
            <family val="2"/>
          </rPr>
          <t>Weston, Tanya:</t>
        </r>
        <r>
          <rPr>
            <sz val="9"/>
            <color indexed="81"/>
            <rFont val="Tahoma"/>
            <family val="2"/>
          </rPr>
          <t xml:space="preserve">
tech sick - monthly cancelled
</t>
        </r>
      </text>
    </comment>
    <comment ref="T142" authorId="0" shapeId="0" xr:uid="{00000000-0006-0000-0600-000016000000}">
      <text>
        <r>
          <rPr>
            <b/>
            <sz val="9"/>
            <color indexed="81"/>
            <rFont val="Tahoma"/>
            <family val="2"/>
          </rPr>
          <t>Weston, Tanya:</t>
        </r>
        <r>
          <rPr>
            <sz val="9"/>
            <color indexed="81"/>
            <rFont val="Tahoma"/>
            <family val="2"/>
          </rPr>
          <t xml:space="preserve">
tech sick - monthly cancelled
</t>
        </r>
      </text>
    </comment>
    <comment ref="O143" authorId="6" shapeId="0" xr:uid="{00000000-0006-0000-0600-000017000000}">
      <text>
        <r>
          <rPr>
            <b/>
            <sz val="9"/>
            <color indexed="81"/>
            <rFont val="Tahoma"/>
            <family val="2"/>
          </rPr>
          <t>Windrum, Samantha:</t>
        </r>
        <r>
          <rPr>
            <sz val="9"/>
            <color indexed="81"/>
            <rFont val="Tahoma"/>
            <family val="2"/>
          </rPr>
          <t xml:space="preserve">
Building closed due to COVID-19.</t>
        </r>
      </text>
    </comment>
    <comment ref="P143" authorId="6" shapeId="0" xr:uid="{00000000-0006-0000-0600-000018000000}">
      <text>
        <r>
          <rPr>
            <b/>
            <sz val="9"/>
            <color indexed="81"/>
            <rFont val="Tahoma"/>
            <family val="2"/>
          </rPr>
          <t>Windrum, Samantha:</t>
        </r>
        <r>
          <rPr>
            <sz val="9"/>
            <color indexed="81"/>
            <rFont val="Tahoma"/>
            <family val="2"/>
          </rPr>
          <t xml:space="preserve">
Building closed due to COVID-19.</t>
        </r>
      </text>
    </comment>
    <comment ref="P145" authorId="3" shapeId="0" xr:uid="{00000000-0006-0000-0600-000019000000}">
      <text>
        <r>
          <rPr>
            <b/>
            <sz val="9"/>
            <color indexed="81"/>
            <rFont val="Tahoma"/>
            <family val="2"/>
          </rPr>
          <t>Samantha D'Amour:</t>
        </r>
        <r>
          <rPr>
            <sz val="9"/>
            <color indexed="81"/>
            <rFont val="Tahoma"/>
            <family val="2"/>
          </rPr>
          <t xml:space="preserve">
Electrical room key does not work. Advised Vince.</t>
        </r>
      </text>
    </comment>
    <comment ref="Q145" authorId="3" shapeId="0" xr:uid="{00000000-0006-0000-0600-00001A000000}">
      <text>
        <r>
          <rPr>
            <b/>
            <sz val="9"/>
            <color indexed="81"/>
            <rFont val="Tahoma"/>
            <family val="2"/>
          </rPr>
          <t>Samantha D'Amour:</t>
        </r>
        <r>
          <rPr>
            <sz val="9"/>
            <color indexed="81"/>
            <rFont val="Tahoma"/>
            <family val="2"/>
          </rPr>
          <t xml:space="preserve">
Electrical room key does not work. Advised Vince.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Weston, Tanya</author>
  </authors>
  <commentList>
    <comment ref="K8" authorId="0" shapeId="0" xr:uid="{00000000-0006-0000-0B00-000001000000}">
      <text>
        <r>
          <rPr>
            <b/>
            <sz val="9"/>
            <color indexed="81"/>
            <rFont val="Tahoma"/>
            <family val="2"/>
          </rPr>
          <t>Weston, Tanya:</t>
        </r>
        <r>
          <rPr>
            <sz val="9"/>
            <color indexed="81"/>
            <rFont val="Tahoma"/>
            <family val="2"/>
          </rPr>
          <t xml:space="preserve">
Monthly not done in May as annual moved to June 2012</t>
        </r>
      </text>
    </comment>
    <comment ref="H63" authorId="0" shapeId="0" xr:uid="{00000000-0006-0000-0B00-000002000000}">
      <text>
        <r>
          <rPr>
            <b/>
            <sz val="9"/>
            <color indexed="81"/>
            <rFont val="Tahoma"/>
            <family val="2"/>
          </rPr>
          <t>Weston, Tanya:</t>
        </r>
        <r>
          <rPr>
            <sz val="9"/>
            <color indexed="81"/>
            <rFont val="Tahoma"/>
            <family val="2"/>
          </rPr>
          <t xml:space="preserve">
FEB &amp; MAR- Feb listed as Annual, 
APR- changed for April monthly bell test to Annual - April</t>
        </r>
      </text>
    </comment>
    <comment ref="J63" authorId="0" shapeId="0" xr:uid="{00000000-0006-0000-0B00-000003000000}">
      <text>
        <r>
          <rPr>
            <b/>
            <sz val="9"/>
            <color indexed="81"/>
            <rFont val="Tahoma"/>
            <family val="2"/>
          </rPr>
          <t>Weston, Tanya:</t>
        </r>
        <r>
          <rPr>
            <sz val="9"/>
            <color indexed="81"/>
            <rFont val="Tahoma"/>
            <family val="2"/>
          </rPr>
          <t xml:space="preserve">
FEB &amp; MAR- Feb listed as Annual, 
APR- changed for April monthly bell test to Annual - April</t>
        </r>
      </text>
    </comment>
    <comment ref="K79" authorId="0" shapeId="0" xr:uid="{00000000-0006-0000-0B00-000004000000}">
      <text>
        <r>
          <rPr>
            <b/>
            <sz val="9"/>
            <color indexed="81"/>
            <rFont val="Tahoma"/>
            <family val="2"/>
          </rPr>
          <t>Weston, Tanya:</t>
        </r>
        <r>
          <rPr>
            <sz val="9"/>
            <color indexed="81"/>
            <rFont val="Tahoma"/>
            <family val="2"/>
          </rPr>
          <t xml:space="preserve">
appears NA from paperwork</t>
        </r>
      </text>
    </comment>
    <comment ref="I92" authorId="0" shapeId="0" xr:uid="{00000000-0006-0000-0B00-000005000000}">
      <text>
        <r>
          <rPr>
            <b/>
            <sz val="9"/>
            <color indexed="81"/>
            <rFont val="Tahoma"/>
            <family val="2"/>
          </rPr>
          <t>Weston, Tanya:</t>
        </r>
        <r>
          <rPr>
            <sz val="9"/>
            <color indexed="81"/>
            <rFont val="Tahoma"/>
            <family val="2"/>
          </rPr>
          <t xml:space="preserve">
new again March 2012 per note on monthly paperwork</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Samantha D'Amour</author>
    <author>Vogt, Carina</author>
  </authors>
  <commentList>
    <comment ref="R4" authorId="0" shapeId="0" xr:uid="{C553E783-F941-4B19-A6DB-5F51012AEE92}">
      <text>
        <r>
          <rPr>
            <b/>
            <sz val="9"/>
            <color indexed="81"/>
            <rFont val="Tahoma"/>
            <family val="2"/>
          </rPr>
          <t>Samantha D'Amour:</t>
        </r>
        <r>
          <rPr>
            <sz val="9"/>
            <color indexed="81"/>
            <rFont val="Tahoma"/>
            <family val="2"/>
          </rPr>
          <t xml:space="preserve">
Annual was performed May 26th, MBT not done for June as it is too close to annual date</t>
        </r>
      </text>
    </comment>
    <comment ref="C10" authorId="1" shapeId="0" xr:uid="{D6929CB3-5E19-49AF-B805-5EF8E2ADE30C}">
      <text>
        <r>
          <rPr>
            <b/>
            <sz val="9"/>
            <color indexed="81"/>
            <rFont val="Tahoma"/>
            <family val="2"/>
          </rPr>
          <t>Vogt, Carina:</t>
        </r>
        <r>
          <rPr>
            <sz val="9"/>
            <color indexed="81"/>
            <rFont val="Tahoma"/>
            <family val="2"/>
          </rPr>
          <t xml:space="preserve">
Not Richmond!!</t>
        </r>
      </text>
    </comment>
    <comment ref="Q14" authorId="0" shapeId="0" xr:uid="{FCAE3591-287E-4231-8FE9-8DE2B0CD5CE5}">
      <text>
        <r>
          <rPr>
            <b/>
            <sz val="9"/>
            <color indexed="81"/>
            <rFont val="Tahoma"/>
            <family val="2"/>
          </rPr>
          <t>Samantha D'Amour:</t>
        </r>
        <r>
          <rPr>
            <sz val="9"/>
            <color indexed="81"/>
            <rFont val="Tahoma"/>
            <family val="2"/>
          </rPr>
          <t xml:space="preserve">
Do not charge for MBT for this month.</t>
        </r>
      </text>
    </comment>
    <comment ref="K19" authorId="0" shapeId="0" xr:uid="{A345080D-A955-482B-A76B-D1E4437F5CD1}">
      <text>
        <r>
          <rPr>
            <b/>
            <sz val="9"/>
            <color indexed="81"/>
            <rFont val="Tahoma"/>
            <family val="2"/>
          </rPr>
          <t>Samantha D'Amour:</t>
        </r>
        <r>
          <rPr>
            <sz val="9"/>
            <color indexed="81"/>
            <rFont val="Tahoma"/>
            <family val="2"/>
          </rPr>
          <t xml:space="preserve">
Haven't started yet. Annual inspection is due now, keys have not been received yet. Will start once this has been done.</t>
        </r>
      </text>
    </comment>
    <comment ref="Q23" authorId="0" shapeId="0" xr:uid="{8649A92E-7F81-40E6-95BF-5DB370724BD3}">
      <text>
        <r>
          <rPr>
            <b/>
            <sz val="9"/>
            <color indexed="81"/>
            <rFont val="Tahoma"/>
            <family val="2"/>
          </rPr>
          <t>Samantha D'Amour:</t>
        </r>
        <r>
          <rPr>
            <sz val="9"/>
            <color indexed="81"/>
            <rFont val="Tahoma"/>
            <family val="2"/>
          </rPr>
          <t xml:space="preserve">
</t>
        </r>
        <r>
          <rPr>
            <b/>
            <sz val="9"/>
            <color indexed="81"/>
            <rFont val="Tahoma"/>
            <family val="2"/>
          </rPr>
          <t xml:space="preserve">*Charge for this service. </t>
        </r>
        <r>
          <rPr>
            <sz val="9"/>
            <color indexed="81"/>
            <rFont val="Tahoma"/>
            <family val="2"/>
          </rPr>
          <t>Arrived on site with no access as site contacts were not present to provide access.</t>
        </r>
      </text>
    </comment>
    <comment ref="G30" authorId="0" shapeId="0" xr:uid="{6660FA03-41A6-4EB2-9CE4-3B619541753A}">
      <text>
        <r>
          <rPr>
            <b/>
            <sz val="9"/>
            <color indexed="81"/>
            <rFont val="Tahoma"/>
            <family val="2"/>
          </rPr>
          <t>Samantha D'Amour:</t>
        </r>
        <r>
          <rPr>
            <sz val="9"/>
            <color indexed="81"/>
            <rFont val="Tahoma"/>
            <family val="2"/>
          </rPr>
          <t xml:space="preserve">
Meet Mark Mutz for Access
</t>
        </r>
      </text>
    </comment>
    <comment ref="I32" authorId="0" shapeId="0" xr:uid="{B9761A1A-CDE7-450F-AD47-784C9E92A54B}">
      <text>
        <r>
          <rPr>
            <b/>
            <sz val="9"/>
            <color indexed="81"/>
            <rFont val="Tahoma"/>
            <family val="2"/>
          </rPr>
          <t>Samantha D'Amour:</t>
        </r>
        <r>
          <rPr>
            <sz val="9"/>
            <color indexed="81"/>
            <rFont val="Tahoma"/>
            <family val="2"/>
          </rPr>
          <t xml:space="preserve">
was 2nd Wednesday, now 2nd Tuesday</t>
        </r>
      </text>
    </comment>
    <comment ref="R34" authorId="0" shapeId="0" xr:uid="{B37591E0-41AF-4B11-9AAB-133FC5D52A39}">
      <text>
        <r>
          <rPr>
            <b/>
            <sz val="9"/>
            <color indexed="81"/>
            <rFont val="Tahoma"/>
            <family val="2"/>
          </rPr>
          <t>Samantha D'Amour:</t>
        </r>
        <r>
          <rPr>
            <sz val="9"/>
            <color indexed="81"/>
            <rFont val="Tahoma"/>
            <family val="2"/>
          </rPr>
          <t xml:space="preserve">
Annual was performed May 31st &amp; June 1, MBT not done for June as it is too close to annual date</t>
        </r>
      </text>
    </comment>
    <comment ref="L36" authorId="0" shapeId="0" xr:uid="{83F07ACC-082E-4FDF-8C5D-66F1EC2890D7}">
      <text>
        <r>
          <rPr>
            <b/>
            <sz val="9"/>
            <color indexed="81"/>
            <rFont val="Tahoma"/>
            <family val="2"/>
          </rPr>
          <t>Samantha D'Amour:</t>
        </r>
        <r>
          <rPr>
            <sz val="9"/>
            <color indexed="81"/>
            <rFont val="Tahoma"/>
            <family val="2"/>
          </rPr>
          <t xml:space="preserve">
Do not charge for MBT</t>
        </r>
      </text>
    </comment>
    <comment ref="I38" authorId="0" shapeId="0" xr:uid="{53A6F712-6C2A-45F0-B5FE-DC9DDB8F6AE7}">
      <text>
        <r>
          <rPr>
            <b/>
            <sz val="9"/>
            <color indexed="81"/>
            <rFont val="Tahoma"/>
            <family val="2"/>
          </rPr>
          <t>Samantha D'Amour:</t>
        </r>
        <r>
          <rPr>
            <sz val="9"/>
            <color indexed="81"/>
            <rFont val="Tahoma"/>
            <family val="2"/>
          </rPr>
          <t xml:space="preserve">
was 1Thur</t>
        </r>
      </text>
    </comment>
    <comment ref="I40" authorId="0" shapeId="0" xr:uid="{6DB51661-1CFD-4D64-B315-D2559867C6DF}">
      <text>
        <r>
          <rPr>
            <b/>
            <sz val="9"/>
            <color indexed="81"/>
            <rFont val="Tahoma"/>
            <family val="2"/>
          </rPr>
          <t>Samantha D'Amour:</t>
        </r>
        <r>
          <rPr>
            <sz val="9"/>
            <color indexed="81"/>
            <rFont val="Tahoma"/>
            <family val="2"/>
          </rPr>
          <t xml:space="preserve">
was 4Wed</t>
        </r>
      </text>
    </comment>
    <comment ref="F41" authorId="0" shapeId="0" xr:uid="{6AD933A0-D066-468C-97B6-434FA5862648}">
      <text>
        <r>
          <rPr>
            <b/>
            <sz val="9"/>
            <color indexed="81"/>
            <rFont val="Tahoma"/>
            <family val="2"/>
          </rPr>
          <t>Samantha D'Amour:</t>
        </r>
        <r>
          <rPr>
            <sz val="9"/>
            <color indexed="81"/>
            <rFont val="Tahoma"/>
            <family val="2"/>
          </rPr>
          <t xml:space="preserve">
Cancelled May 12/22</t>
        </r>
      </text>
    </comment>
    <comment ref="N41" authorId="0" shapeId="0" xr:uid="{4935B7C6-98BC-49EA-9BEB-03C0A824905A}">
      <text>
        <r>
          <rPr>
            <b/>
            <sz val="9"/>
            <color indexed="81"/>
            <rFont val="Tahoma"/>
            <family val="2"/>
          </rPr>
          <t xml:space="preserve">Samantha D'Amour:
</t>
        </r>
        <r>
          <rPr>
            <sz val="9"/>
            <color indexed="81"/>
            <rFont val="Tahoma"/>
            <family val="2"/>
          </rPr>
          <t>New FAP installed and working, waiting on Verification until we can test.</t>
        </r>
      </text>
    </comment>
    <comment ref="O41" authorId="0" shapeId="0" xr:uid="{2FF78A75-B7A0-42CE-B3EB-15CD9AEDC9D1}">
      <text>
        <r>
          <rPr>
            <b/>
            <sz val="9"/>
            <color indexed="81"/>
            <rFont val="Tahoma"/>
            <family val="2"/>
          </rPr>
          <t xml:space="preserve">Samantha D'Amour:
</t>
        </r>
        <r>
          <rPr>
            <sz val="9"/>
            <color indexed="81"/>
            <rFont val="Tahoma"/>
            <family val="2"/>
          </rPr>
          <t>New FAP installed and working, waiting on Verification until we can test.</t>
        </r>
      </text>
    </comment>
    <comment ref="P41" authorId="0" shapeId="0" xr:uid="{78B8A711-76D8-4AAC-A2EA-63E2346DE693}">
      <text>
        <r>
          <rPr>
            <b/>
            <sz val="9"/>
            <color indexed="81"/>
            <rFont val="Tahoma"/>
            <family val="2"/>
          </rPr>
          <t xml:space="preserve">Samantha D'Amour:
</t>
        </r>
        <r>
          <rPr>
            <sz val="9"/>
            <color indexed="81"/>
            <rFont val="Tahoma"/>
            <family val="2"/>
          </rPr>
          <t>New FAP installed and working, waiting on Verification until we can test.</t>
        </r>
      </text>
    </comment>
    <comment ref="Q41" authorId="0" shapeId="0" xr:uid="{3F5F0914-133F-4D07-A57F-A973124A8A58}">
      <text>
        <r>
          <rPr>
            <b/>
            <sz val="9"/>
            <color indexed="81"/>
            <rFont val="Tahoma"/>
            <family val="2"/>
          </rPr>
          <t>Samantha D'Amour:</t>
        </r>
        <r>
          <rPr>
            <sz val="9"/>
            <color indexed="81"/>
            <rFont val="Tahoma"/>
            <family val="2"/>
          </rPr>
          <t xml:space="preserve">
Saty cancelled building.  Now serviced by Western Canada</t>
        </r>
      </text>
    </comment>
    <comment ref="I45" authorId="0" shapeId="0" xr:uid="{E7557EB2-70BC-421F-A7E8-7E2B55450055}">
      <text>
        <r>
          <rPr>
            <b/>
            <sz val="9"/>
            <color indexed="81"/>
            <rFont val="Tahoma"/>
            <family val="2"/>
          </rPr>
          <t>Samantha D'Amour:</t>
        </r>
        <r>
          <rPr>
            <sz val="9"/>
            <color indexed="81"/>
            <rFont val="Tahoma"/>
            <family val="2"/>
          </rPr>
          <t xml:space="preserve">
was 1st Thursday</t>
        </r>
      </text>
    </comment>
    <comment ref="I54" authorId="0" shapeId="0" xr:uid="{604E7E80-7F7A-456A-B536-E85D37206E7A}">
      <text>
        <r>
          <rPr>
            <b/>
            <sz val="9"/>
            <color indexed="81"/>
            <rFont val="Tahoma"/>
            <family val="2"/>
          </rPr>
          <t>Samantha D'Amour:</t>
        </r>
        <r>
          <rPr>
            <sz val="9"/>
            <color indexed="81"/>
            <rFont val="Tahoma"/>
            <family val="2"/>
          </rPr>
          <t xml:space="preserve">
was 1st Thursday</t>
        </r>
      </text>
    </comment>
    <comment ref="G55" authorId="0" shapeId="0" xr:uid="{C2FE67A2-D080-4BB2-BF9C-FF9708E7E9FC}">
      <text>
        <r>
          <rPr>
            <b/>
            <sz val="9"/>
            <color indexed="81"/>
            <rFont val="Tahoma"/>
            <family val="2"/>
          </rPr>
          <t>Samantha D'Amour:</t>
        </r>
        <r>
          <rPr>
            <sz val="9"/>
            <color indexed="81"/>
            <rFont val="Tahoma"/>
            <family val="2"/>
          </rPr>
          <t xml:space="preserve">
Meet Mark Mutz for Access
</t>
        </r>
      </text>
    </comment>
    <comment ref="I58" authorId="0" shapeId="0" xr:uid="{E90B6730-F0D1-497E-AA9B-1F6A78B98C69}">
      <text>
        <r>
          <rPr>
            <b/>
            <sz val="9"/>
            <color indexed="81"/>
            <rFont val="Tahoma"/>
            <family val="2"/>
          </rPr>
          <t>Samantha D'Amour:</t>
        </r>
        <r>
          <rPr>
            <sz val="9"/>
            <color indexed="81"/>
            <rFont val="Tahoma"/>
            <family val="2"/>
          </rPr>
          <t xml:space="preserve">
Was TH1.  Moved in January 2021</t>
        </r>
      </text>
    </comment>
    <comment ref="K61" authorId="0" shapeId="0" xr:uid="{EFDA676F-C036-4697-88AF-F1793A3615B0}">
      <text>
        <r>
          <rPr>
            <b/>
            <sz val="9"/>
            <color indexed="81"/>
            <rFont val="Tahoma"/>
            <family val="2"/>
          </rPr>
          <t>Samantha D'Amour:</t>
        </r>
        <r>
          <rPr>
            <sz val="9"/>
            <color indexed="81"/>
            <rFont val="Tahoma"/>
            <family val="2"/>
          </rPr>
          <t xml:space="preserve">
On hold until fire alarm panel has been fixed/replaced - SD'+TL</t>
        </r>
      </text>
    </comment>
    <comment ref="L61" authorId="0" shapeId="0" xr:uid="{3DC180A8-CD56-44F0-89A9-FC1D3BF8DB33}">
      <text>
        <r>
          <rPr>
            <b/>
            <sz val="9"/>
            <color indexed="81"/>
            <rFont val="Tahoma"/>
            <family val="2"/>
          </rPr>
          <t>Samantha D'Amour:</t>
        </r>
        <r>
          <rPr>
            <sz val="9"/>
            <color indexed="81"/>
            <rFont val="Tahoma"/>
            <family val="2"/>
          </rPr>
          <t xml:space="preserve">
On hold until fire alarm panel has been fixed/replaced - SD'+TL</t>
        </r>
      </text>
    </comment>
    <comment ref="M61" authorId="0" shapeId="0" xr:uid="{247C06F7-46B0-485F-A4C0-BF62A7910795}">
      <text>
        <r>
          <rPr>
            <b/>
            <sz val="9"/>
            <color indexed="81"/>
            <rFont val="Tahoma"/>
            <family val="2"/>
          </rPr>
          <t>Samantha D'Amour:</t>
        </r>
        <r>
          <rPr>
            <sz val="9"/>
            <color indexed="81"/>
            <rFont val="Tahoma"/>
            <family val="2"/>
          </rPr>
          <t xml:space="preserve">
On hold until fire alarm panel has been fixed/replaced - SD'+TL</t>
        </r>
      </text>
    </comment>
    <comment ref="N61" authorId="0" shapeId="0" xr:uid="{CE3DCFEA-01B9-4A71-95FA-DB395F309026}">
      <text>
        <r>
          <rPr>
            <b/>
            <sz val="9"/>
            <color indexed="81"/>
            <rFont val="Tahoma"/>
            <family val="2"/>
          </rPr>
          <t>Samantha D'Amour:</t>
        </r>
        <r>
          <rPr>
            <sz val="9"/>
            <color indexed="81"/>
            <rFont val="Tahoma"/>
            <family val="2"/>
          </rPr>
          <t xml:space="preserve">
On hold until fire alarm panel has been fixed/replaced - SD'+TL</t>
        </r>
      </text>
    </comment>
    <comment ref="O61" authorId="0" shapeId="0" xr:uid="{6054C7CD-D47C-4CD2-8D07-488FC8AC9446}">
      <text>
        <r>
          <rPr>
            <b/>
            <sz val="9"/>
            <color indexed="81"/>
            <rFont val="Tahoma"/>
            <family val="2"/>
          </rPr>
          <t>Samantha D'Amour:</t>
        </r>
        <r>
          <rPr>
            <sz val="9"/>
            <color indexed="81"/>
            <rFont val="Tahoma"/>
            <family val="2"/>
          </rPr>
          <t xml:space="preserve">
On hold until fire alarm panel has been fixed/replaced - SD'+TL</t>
        </r>
      </text>
    </comment>
    <comment ref="P61" authorId="0" shapeId="0" xr:uid="{B3ADB7C7-6DA4-4747-AA0B-CE43E21910AA}">
      <text>
        <r>
          <rPr>
            <b/>
            <sz val="9"/>
            <color indexed="81"/>
            <rFont val="Tahoma"/>
            <family val="2"/>
          </rPr>
          <t>Samantha D'Amour:</t>
        </r>
        <r>
          <rPr>
            <sz val="9"/>
            <color indexed="81"/>
            <rFont val="Tahoma"/>
            <family val="2"/>
          </rPr>
          <t xml:space="preserve">
On hold until fire alarm panel has been fixed/replaced - SD'+TL</t>
        </r>
      </text>
    </comment>
    <comment ref="Q61" authorId="0" shapeId="0" xr:uid="{83B9ED38-EAC5-4970-9989-24364DC467CF}">
      <text>
        <r>
          <rPr>
            <b/>
            <sz val="9"/>
            <color indexed="81"/>
            <rFont val="Tahoma"/>
            <family val="2"/>
          </rPr>
          <t>Samantha D'Amour:</t>
        </r>
        <r>
          <rPr>
            <sz val="9"/>
            <color indexed="81"/>
            <rFont val="Tahoma"/>
            <family val="2"/>
          </rPr>
          <t xml:space="preserve">
On hold until fire alarm panel has been fixed/replaced - SD'+TL</t>
        </r>
      </text>
    </comment>
    <comment ref="C64" authorId="1" shapeId="0" xr:uid="{958B67A6-FF1B-4C01-BBE5-DD195524F200}">
      <text>
        <r>
          <rPr>
            <b/>
            <sz val="9"/>
            <color indexed="81"/>
            <rFont val="Tahoma"/>
            <family val="2"/>
          </rPr>
          <t>Vogt, Carina:</t>
        </r>
        <r>
          <rPr>
            <sz val="9"/>
            <color indexed="81"/>
            <rFont val="Tahoma"/>
            <family val="2"/>
          </rPr>
          <t xml:space="preserve">
Was Colliers, they want us to bill it to The Manufacturers Life Insurance.</t>
        </r>
      </text>
    </comment>
    <comment ref="J68" authorId="0" shapeId="0" xr:uid="{0998E096-EF51-4ED1-9BA3-92CEF12AC137}">
      <text>
        <r>
          <rPr>
            <b/>
            <sz val="9"/>
            <color indexed="81"/>
            <rFont val="Tahoma"/>
            <family val="2"/>
          </rPr>
          <t>Samantha D'Amour:</t>
        </r>
        <r>
          <rPr>
            <sz val="9"/>
            <color indexed="81"/>
            <rFont val="Tahoma"/>
            <family val="2"/>
          </rPr>
          <t xml:space="preserve">
Delaying annual for a couple months</t>
        </r>
      </text>
    </comment>
    <comment ref="Q74" authorId="0" shapeId="0" xr:uid="{EC956CEB-E27B-48EB-B87B-24CAB17911D6}">
      <text>
        <r>
          <rPr>
            <b/>
            <sz val="9"/>
            <color indexed="81"/>
            <rFont val="Tahoma"/>
            <family val="2"/>
          </rPr>
          <t>Samantha D'Amour:</t>
        </r>
        <r>
          <rPr>
            <sz val="9"/>
            <color indexed="81"/>
            <rFont val="Tahoma"/>
            <family val="2"/>
          </rPr>
          <t xml:space="preserve">
</t>
        </r>
        <r>
          <rPr>
            <b/>
            <sz val="9"/>
            <color indexed="81"/>
            <rFont val="Tahoma"/>
            <family val="2"/>
          </rPr>
          <t xml:space="preserve">Charge for this service.  </t>
        </r>
        <r>
          <rPr>
            <sz val="9"/>
            <color indexed="81"/>
            <rFont val="Tahoma"/>
            <family val="2"/>
          </rPr>
          <t>We were unable to test this month when we arrived on site due to parts of the building being rekeyed.  I have emailed Ian Andrews regarding new keys.</t>
        </r>
      </text>
    </comment>
    <comment ref="K80" authorId="0" shapeId="0" xr:uid="{DE70BAE3-667C-446C-96E0-4B754991B7D9}">
      <text>
        <r>
          <rPr>
            <b/>
            <sz val="9"/>
            <color indexed="81"/>
            <rFont val="Tahoma"/>
            <family val="2"/>
          </rPr>
          <t>Samantha D'Amour:</t>
        </r>
        <r>
          <rPr>
            <sz val="9"/>
            <color indexed="81"/>
            <rFont val="Tahoma"/>
            <family val="2"/>
          </rPr>
          <t xml:space="preserve">
Only Done Every Second Month</t>
        </r>
      </text>
    </comment>
    <comment ref="M80" authorId="0" shapeId="0" xr:uid="{F500F5DF-F174-4F10-A97B-4CA0A9AA6D65}">
      <text>
        <r>
          <rPr>
            <b/>
            <sz val="9"/>
            <color indexed="81"/>
            <rFont val="Tahoma"/>
            <family val="2"/>
          </rPr>
          <t>Samantha D'Amour:</t>
        </r>
        <r>
          <rPr>
            <sz val="9"/>
            <color indexed="81"/>
            <rFont val="Tahoma"/>
            <family val="2"/>
          </rPr>
          <t xml:space="preserve">
Only Done Every Second Month</t>
        </r>
      </text>
    </comment>
    <comment ref="O80" authorId="0" shapeId="0" xr:uid="{EC066C43-BA63-4780-A765-5660FB68AD75}">
      <text>
        <r>
          <rPr>
            <b/>
            <sz val="9"/>
            <color indexed="81"/>
            <rFont val="Tahoma"/>
            <family val="2"/>
          </rPr>
          <t>Samantha D'Amour:</t>
        </r>
        <r>
          <rPr>
            <sz val="9"/>
            <color indexed="81"/>
            <rFont val="Tahoma"/>
            <family val="2"/>
          </rPr>
          <t xml:space="preserve">
Only Done Every Second Month</t>
        </r>
      </text>
    </comment>
    <comment ref="Q80" authorId="0" shapeId="0" xr:uid="{71B535AA-389A-40DA-A2A4-F936CE67C79D}">
      <text>
        <r>
          <rPr>
            <b/>
            <sz val="9"/>
            <color indexed="81"/>
            <rFont val="Tahoma"/>
            <family val="2"/>
          </rPr>
          <t>Samantha D'Amour:</t>
        </r>
        <r>
          <rPr>
            <sz val="9"/>
            <color indexed="81"/>
            <rFont val="Tahoma"/>
            <family val="2"/>
          </rPr>
          <t xml:space="preserve">
Only Done Every Second Month</t>
        </r>
      </text>
    </comment>
    <comment ref="S80" authorId="0" shapeId="0" xr:uid="{5062FA67-0706-4E06-81F8-275DC2F2AE34}">
      <text>
        <r>
          <rPr>
            <b/>
            <sz val="9"/>
            <color indexed="81"/>
            <rFont val="Tahoma"/>
            <family val="2"/>
          </rPr>
          <t>Samantha D'Amour:</t>
        </r>
        <r>
          <rPr>
            <sz val="9"/>
            <color indexed="81"/>
            <rFont val="Tahoma"/>
            <family val="2"/>
          </rPr>
          <t xml:space="preserve">
Only Done Every Second Month</t>
        </r>
      </text>
    </comment>
    <comment ref="U80" authorId="0" shapeId="0" xr:uid="{BD704E36-2782-4320-9193-CBE8A99F7722}">
      <text>
        <r>
          <rPr>
            <b/>
            <sz val="9"/>
            <color indexed="81"/>
            <rFont val="Tahoma"/>
            <family val="2"/>
          </rPr>
          <t>Samantha D'Amour:</t>
        </r>
        <r>
          <rPr>
            <sz val="9"/>
            <color indexed="81"/>
            <rFont val="Tahoma"/>
            <family val="2"/>
          </rPr>
          <t xml:space="preserve">
Only Done Every Second Month</t>
        </r>
      </text>
    </comment>
    <comment ref="L83" authorId="0" shapeId="0" xr:uid="{6E75B52C-D1C0-4733-9860-762BB295E138}">
      <text>
        <r>
          <rPr>
            <b/>
            <sz val="9"/>
            <color indexed="81"/>
            <rFont val="Tahoma"/>
            <family val="2"/>
          </rPr>
          <t>Samantha D'Amour:</t>
        </r>
        <r>
          <rPr>
            <sz val="9"/>
            <color indexed="81"/>
            <rFont val="Tahoma"/>
            <family val="2"/>
          </rPr>
          <t xml:space="preserve">
Dan Cawsy called day before and cancelled as he will not be on site to provide access. Do not charge.</t>
        </r>
      </text>
    </comment>
    <comment ref="Q83" authorId="0" shapeId="0" xr:uid="{632F786D-5774-4A20-BB7A-FD017C1A07A8}">
      <text>
        <r>
          <rPr>
            <b/>
            <sz val="9"/>
            <color indexed="81"/>
            <rFont val="Tahoma"/>
            <family val="2"/>
          </rPr>
          <t>Samantha D'Amour:</t>
        </r>
        <r>
          <rPr>
            <sz val="9"/>
            <color indexed="81"/>
            <rFont val="Tahoma"/>
            <family val="2"/>
          </rPr>
          <t xml:space="preserve">
</t>
        </r>
        <r>
          <rPr>
            <b/>
            <sz val="9"/>
            <color indexed="81"/>
            <rFont val="Tahoma"/>
            <family val="2"/>
          </rPr>
          <t xml:space="preserve">Charge for MBT. </t>
        </r>
        <r>
          <rPr>
            <sz val="9"/>
            <color indexed="81"/>
            <rFont val="Tahoma"/>
            <family val="2"/>
          </rPr>
          <t xml:space="preserve">
Dan forgot to tell us he was not going to be on site.</t>
        </r>
      </text>
    </comment>
    <comment ref="K90" authorId="0" shapeId="0" xr:uid="{7B4E9C40-BE81-4AA6-B857-A979F12E5842}">
      <text>
        <r>
          <rPr>
            <b/>
            <sz val="9"/>
            <color indexed="81"/>
            <rFont val="Tahoma"/>
            <family val="2"/>
          </rPr>
          <t>Samantha D'Amour:</t>
        </r>
        <r>
          <rPr>
            <sz val="9"/>
            <color indexed="81"/>
            <rFont val="Tahoma"/>
            <family val="2"/>
          </rPr>
          <t xml:space="preserve">
Have not received new keys yet. Receive them Nov 25/21</t>
        </r>
      </text>
    </comment>
    <comment ref="K93" authorId="0" shapeId="0" xr:uid="{674368CC-328E-48FC-805B-820BF0744440}">
      <text>
        <r>
          <rPr>
            <b/>
            <sz val="9"/>
            <color indexed="81"/>
            <rFont val="Tahoma"/>
            <family val="2"/>
          </rPr>
          <t>Samantha D'Amour:</t>
        </r>
        <r>
          <rPr>
            <sz val="9"/>
            <color indexed="81"/>
            <rFont val="Tahoma"/>
            <family val="2"/>
          </rPr>
          <t xml:space="preserve">
Did not attend this month due to "non essentil upisland travel" due to road conditions. DO NOT charge this month.</t>
        </r>
      </text>
    </comment>
    <comment ref="C95" authorId="0" shapeId="0" xr:uid="{38F17AF6-BF6F-4E81-B2C5-24B15F90E00C}">
      <text>
        <r>
          <rPr>
            <b/>
            <sz val="9"/>
            <color indexed="81"/>
            <rFont val="Tahoma"/>
            <family val="2"/>
          </rPr>
          <t>Samantha D'Amour:</t>
        </r>
        <r>
          <rPr>
            <sz val="9"/>
            <color indexed="81"/>
            <rFont val="Tahoma"/>
            <family val="2"/>
          </rPr>
          <t xml:space="preserve">
was Brown Bros.</t>
        </r>
      </text>
    </comment>
    <comment ref="I97" authorId="0" shapeId="0" xr:uid="{0645EBD2-196C-4E71-AC63-12A6713BAC0B}">
      <text>
        <r>
          <rPr>
            <b/>
            <sz val="9"/>
            <color indexed="81"/>
            <rFont val="Tahoma"/>
            <family val="2"/>
          </rPr>
          <t>Samantha D'Amour:</t>
        </r>
        <r>
          <rPr>
            <sz val="9"/>
            <color indexed="81"/>
            <rFont val="Tahoma"/>
            <family val="2"/>
          </rPr>
          <t xml:space="preserve">
was W4</t>
        </r>
      </text>
    </comment>
    <comment ref="K97" authorId="0" shapeId="0" xr:uid="{C1529124-3316-49AB-9B9C-3D8ED727ED87}">
      <text>
        <r>
          <rPr>
            <b/>
            <sz val="9"/>
            <color indexed="81"/>
            <rFont val="Tahoma"/>
            <family val="2"/>
          </rPr>
          <t>Samantha D'Amour:</t>
        </r>
        <r>
          <rPr>
            <sz val="9"/>
            <color indexed="81"/>
            <rFont val="Tahoma"/>
            <family val="2"/>
          </rPr>
          <t xml:space="preserve">
</t>
        </r>
        <r>
          <rPr>
            <b/>
            <sz val="9"/>
            <color indexed="81"/>
            <rFont val="Tahoma"/>
            <family val="2"/>
          </rPr>
          <t xml:space="preserve">Charge Customer. </t>
        </r>
        <r>
          <rPr>
            <sz val="9"/>
            <color indexed="81"/>
            <rFont val="Tahoma"/>
            <family val="2"/>
          </rPr>
          <t>We arrived on site and found we were unable to perform the MBT due to a labour dispute they are having.</t>
        </r>
      </text>
    </comment>
    <comment ref="J101" authorId="0" shapeId="0" xr:uid="{DC2F575C-02DF-4BF4-B153-E1C0CF87D79E}">
      <text>
        <r>
          <rPr>
            <b/>
            <sz val="9"/>
            <color indexed="81"/>
            <rFont val="Tahoma"/>
            <family val="2"/>
          </rPr>
          <t>Samantha D'Amour:</t>
        </r>
        <r>
          <rPr>
            <sz val="9"/>
            <color indexed="81"/>
            <rFont val="Tahoma"/>
            <family val="2"/>
          </rPr>
          <t xml:space="preserve">
Panel Upgrade</t>
        </r>
      </text>
    </comment>
    <comment ref="P112" authorId="0" shapeId="0" xr:uid="{CBC66DEE-ECA7-4112-84BA-A6E8481CEA38}">
      <text>
        <r>
          <rPr>
            <b/>
            <sz val="9"/>
            <color indexed="81"/>
            <rFont val="Tahoma"/>
            <family val="2"/>
          </rPr>
          <t>Samantha D'Amour:
Charge for this month.</t>
        </r>
        <r>
          <rPr>
            <sz val="9"/>
            <color indexed="81"/>
            <rFont val="Tahoma"/>
            <family val="2"/>
          </rPr>
          <t xml:space="preserve">  Locks were changed.  Todd supplied new key next day (April 28th)</t>
        </r>
      </text>
    </comment>
    <comment ref="C114" authorId="1" shapeId="0" xr:uid="{14523392-0136-4039-A542-9A029448935D}">
      <text>
        <r>
          <rPr>
            <b/>
            <sz val="9"/>
            <color indexed="81"/>
            <rFont val="Tahoma"/>
            <family val="2"/>
          </rPr>
          <t xml:space="preserve">Vogt, Carina:
</t>
        </r>
        <r>
          <rPr>
            <sz val="9"/>
            <color indexed="81"/>
            <rFont val="Tahoma"/>
            <family val="2"/>
          </rPr>
          <t xml:space="preserve">Was: Firm Management
</t>
        </r>
      </text>
    </comment>
    <comment ref="I122" authorId="0" shapeId="0" xr:uid="{65D14C6C-F215-47B0-88F5-4F802451BCA0}">
      <text>
        <r>
          <rPr>
            <b/>
            <sz val="9"/>
            <color indexed="81"/>
            <rFont val="Tahoma"/>
            <family val="2"/>
          </rPr>
          <t>Samantha D'Amour:</t>
        </r>
        <r>
          <rPr>
            <sz val="9"/>
            <color indexed="81"/>
            <rFont val="Tahoma"/>
            <family val="2"/>
          </rPr>
          <t xml:space="preserve">
was 2nd Wednesday, now 2nd Tuesday</t>
        </r>
      </text>
    </comment>
    <comment ref="Q129" authorId="0" shapeId="0" xr:uid="{8E83320D-D9B1-4544-96D9-C991B8675CB2}">
      <text>
        <r>
          <rPr>
            <b/>
            <sz val="9"/>
            <color indexed="81"/>
            <rFont val="Tahoma"/>
            <family val="2"/>
          </rPr>
          <t>Samantha D'Amour:</t>
        </r>
        <r>
          <rPr>
            <sz val="9"/>
            <color indexed="81"/>
            <rFont val="Tahoma"/>
            <family val="2"/>
          </rPr>
          <t xml:space="preserve">
Do not charge for MBT for this month.</t>
        </r>
      </text>
    </comment>
    <comment ref="M130" authorId="0" shapeId="0" xr:uid="{2432515A-53EE-438A-9E20-2599AE7D6C7C}">
      <text>
        <r>
          <rPr>
            <b/>
            <sz val="9"/>
            <color indexed="81"/>
            <rFont val="Tahoma"/>
            <family val="2"/>
          </rPr>
          <t>Samantha D'Amour:</t>
        </r>
        <r>
          <rPr>
            <sz val="9"/>
            <color indexed="81"/>
            <rFont val="Tahoma"/>
            <family val="2"/>
          </rPr>
          <t xml:space="preserve">
</t>
        </r>
        <r>
          <rPr>
            <b/>
            <sz val="9"/>
            <color indexed="81"/>
            <rFont val="Tahoma"/>
            <family val="2"/>
          </rPr>
          <t>Charge Customer</t>
        </r>
        <r>
          <rPr>
            <sz val="9"/>
            <color indexed="81"/>
            <rFont val="Tahoma"/>
            <family val="2"/>
          </rPr>
          <t xml:space="preserve"> - site was closed when we got there - no access.</t>
        </r>
      </text>
    </comment>
    <comment ref="L133" authorId="0" shapeId="0" xr:uid="{AB64A4D2-9139-4792-9C09-4381988D4F48}">
      <text>
        <r>
          <rPr>
            <b/>
            <sz val="9"/>
            <color indexed="81"/>
            <rFont val="Tahoma"/>
            <family val="2"/>
          </rPr>
          <t>Samantha D'Amour:</t>
        </r>
        <r>
          <rPr>
            <sz val="9"/>
            <color indexed="81"/>
            <rFont val="Tahoma"/>
            <family val="2"/>
          </rPr>
          <t xml:space="preserve">
Key for handle did not work. </t>
        </r>
        <r>
          <rPr>
            <b/>
            <sz val="9"/>
            <color indexed="81"/>
            <rFont val="Tahoma"/>
            <family val="2"/>
          </rPr>
          <t>Charge for this service.</t>
        </r>
        <r>
          <rPr>
            <sz val="9"/>
            <color indexed="81"/>
            <rFont val="Tahoma"/>
            <family val="2"/>
          </rPr>
          <t xml:space="preserve"> Did not perform MBT.</t>
        </r>
      </text>
    </comment>
    <comment ref="M133" authorId="0" shapeId="0" xr:uid="{DDED5124-FFEA-46FA-B9DA-AAE346AB13AB}">
      <text>
        <r>
          <rPr>
            <b/>
            <sz val="9"/>
            <color indexed="81"/>
            <rFont val="Tahoma"/>
            <family val="2"/>
          </rPr>
          <t>Samantha D'Amour:</t>
        </r>
        <r>
          <rPr>
            <sz val="9"/>
            <color indexed="81"/>
            <rFont val="Tahoma"/>
            <family val="2"/>
          </rPr>
          <t xml:space="preserve">
Do not charge for this month, no testing done. Need to contact Alex Li for access due to no key being provided for the door handle as there was a previous break in. I forgot to put this not on the paperwork. My fault!</t>
        </r>
      </text>
    </comment>
    <comment ref="P133" authorId="0" shapeId="0" xr:uid="{2E3EE15D-3E5D-4190-8C82-575529D4D37B}">
      <text>
        <r>
          <rPr>
            <b/>
            <sz val="9"/>
            <color indexed="81"/>
            <rFont val="Tahoma"/>
            <family val="2"/>
          </rPr>
          <t>Samantha D'Amour:</t>
        </r>
        <r>
          <rPr>
            <sz val="9"/>
            <color indexed="81"/>
            <rFont val="Tahoma"/>
            <family val="2"/>
          </rPr>
          <t xml:space="preserve">
</t>
        </r>
        <r>
          <rPr>
            <b/>
            <sz val="9"/>
            <color indexed="81"/>
            <rFont val="Tahoma"/>
            <family val="2"/>
          </rPr>
          <t>Charge customer.</t>
        </r>
        <r>
          <rPr>
            <sz val="9"/>
            <color indexed="81"/>
            <rFont val="Tahoma"/>
            <family val="2"/>
          </rPr>
          <t xml:space="preserve"> Called Alex before heading to site and left voicemail. Did not hear back right away. Drove to site and waited an additional 5 minutes. Still no call back.  Called Alex again.  Alex called back after we got back t the office.</t>
        </r>
      </text>
    </comment>
    <comment ref="N135" authorId="0" shapeId="0" xr:uid="{DEF21853-A1AB-44EA-8368-45B21DB842EC}">
      <text>
        <r>
          <rPr>
            <b/>
            <sz val="9"/>
            <color indexed="81"/>
            <rFont val="Tahoma"/>
            <family val="2"/>
          </rPr>
          <t>Samantha D'Amour:</t>
        </r>
        <r>
          <rPr>
            <sz val="9"/>
            <color indexed="81"/>
            <rFont val="Tahoma"/>
            <family val="2"/>
          </rPr>
          <t xml:space="preserve">
There is no verification for this site just yet.
No Charge.</t>
        </r>
      </text>
    </comment>
    <comment ref="O135" authorId="0" shapeId="0" xr:uid="{A631E26E-256C-40D8-9A41-162DDA936294}">
      <text>
        <r>
          <rPr>
            <b/>
            <sz val="9"/>
            <color indexed="81"/>
            <rFont val="Tahoma"/>
            <family val="2"/>
          </rPr>
          <t>Samantha D'Amour:</t>
        </r>
        <r>
          <rPr>
            <sz val="9"/>
            <color indexed="81"/>
            <rFont val="Tahoma"/>
            <family val="2"/>
          </rPr>
          <t xml:space="preserve">
There is no verification for this site just yet.
No Charge.</t>
        </r>
      </text>
    </comment>
    <comment ref="P135" authorId="0" shapeId="0" xr:uid="{92FD8403-FE79-43D4-9ED2-7B34EEF0ADF0}">
      <text>
        <r>
          <rPr>
            <b/>
            <sz val="9"/>
            <color indexed="81"/>
            <rFont val="Tahoma"/>
            <family val="2"/>
          </rPr>
          <t>Samantha D'Amour:</t>
        </r>
        <r>
          <rPr>
            <sz val="9"/>
            <color indexed="81"/>
            <rFont val="Tahoma"/>
            <family val="2"/>
          </rPr>
          <t xml:space="preserve">
There is no verification for this site just yet.
No Charge.</t>
        </r>
      </text>
    </comment>
    <comment ref="Q135" authorId="0" shapeId="0" xr:uid="{0B54AF63-D588-40D7-87D7-154A618E91E7}">
      <text>
        <r>
          <rPr>
            <b/>
            <sz val="9"/>
            <color indexed="81"/>
            <rFont val="Tahoma"/>
            <family val="2"/>
          </rPr>
          <t>Samantha D'Amour:</t>
        </r>
        <r>
          <rPr>
            <sz val="9"/>
            <color indexed="81"/>
            <rFont val="Tahoma"/>
            <family val="2"/>
          </rPr>
          <t xml:space="preserve">
There is no verification for this site just yet.
No Charge.</t>
        </r>
      </text>
    </comment>
    <comment ref="C136" authorId="1" shapeId="0" xr:uid="{93F29CE6-5C83-492E-BB79-A8B74C2F2B60}">
      <text>
        <r>
          <rPr>
            <b/>
            <sz val="9"/>
            <color indexed="81"/>
            <rFont val="Tahoma"/>
            <family val="2"/>
          </rPr>
          <t>Vogt, Carina:</t>
        </r>
        <r>
          <rPr>
            <sz val="9"/>
            <color indexed="81"/>
            <rFont val="Tahoma"/>
            <family val="2"/>
          </rPr>
          <t xml:space="preserve">
Property Management changed. Was: Hutton</t>
        </r>
      </text>
    </comment>
    <comment ref="G149" authorId="0" shapeId="0" xr:uid="{3A357FEF-F79B-48A5-8E0E-808CD9CFF91E}">
      <text>
        <r>
          <rPr>
            <b/>
            <sz val="9"/>
            <color indexed="81"/>
            <rFont val="Tahoma"/>
            <family val="2"/>
          </rPr>
          <t>Samantha D'Amour:</t>
        </r>
        <r>
          <rPr>
            <sz val="9"/>
            <color indexed="81"/>
            <rFont val="Tahoma"/>
            <family val="2"/>
          </rPr>
          <t xml:space="preserve">
Jan 8/21 - SD' - picked up key from cornerstone.</t>
        </r>
      </text>
    </comment>
    <comment ref="Q160" authorId="0" shapeId="0" xr:uid="{6AE3569B-725E-49DC-9D4A-E837599A5CBE}">
      <text>
        <r>
          <rPr>
            <b/>
            <sz val="9"/>
            <color indexed="81"/>
            <rFont val="Tahoma"/>
            <family val="2"/>
          </rPr>
          <t>Samantha D'Amour:</t>
        </r>
        <r>
          <rPr>
            <sz val="9"/>
            <color indexed="81"/>
            <rFont val="Tahoma"/>
            <family val="2"/>
          </rPr>
          <t xml:space="preserve">
Annual was performed on April 28/22. We will not be ringing bells in May 2022. </t>
        </r>
      </text>
    </comment>
    <comment ref="G161" authorId="0" shapeId="0" xr:uid="{BC07A30D-C7BE-4D7C-9698-A01C4EFE0DCE}">
      <text>
        <r>
          <rPr>
            <b/>
            <sz val="9"/>
            <color indexed="81"/>
            <rFont val="Tahoma"/>
            <family val="2"/>
          </rPr>
          <t>Samantha D'Amour:</t>
        </r>
        <r>
          <rPr>
            <sz val="9"/>
            <color indexed="81"/>
            <rFont val="Tahoma"/>
            <family val="2"/>
          </rPr>
          <t xml:space="preserve">
Requested keys, Dec 8/20
Received new key January 12/21</t>
        </r>
      </text>
    </comment>
    <comment ref="G178" authorId="0" shapeId="0" xr:uid="{9730BF37-2226-4FAB-AB09-AE5E943077A7}">
      <text>
        <r>
          <rPr>
            <b/>
            <sz val="9"/>
            <color indexed="81"/>
            <rFont val="Tahoma"/>
            <family val="2"/>
          </rPr>
          <t>Samantha D'Amour:</t>
        </r>
        <r>
          <rPr>
            <sz val="9"/>
            <color indexed="81"/>
            <rFont val="Tahoma"/>
            <family val="2"/>
          </rPr>
          <t xml:space="preserve">
June 14/21 (sd') Received two keys from Dave Seregent.</t>
        </r>
      </text>
    </comment>
  </commentList>
</comments>
</file>

<file path=xl/sharedStrings.xml><?xml version="1.0" encoding="utf-8"?>
<sst xmlns="http://schemas.openxmlformats.org/spreadsheetml/2006/main" count="88453" uniqueCount="3394">
  <si>
    <t>MONTHLY FIRE ALARM TESTING - NOVEMBER 2011 - OCTOBER 2012</t>
  </si>
  <si>
    <t>ADDRESS</t>
  </si>
  <si>
    <t>PROPERTY MANAGER</t>
  </si>
  <si>
    <t>TEST DAY</t>
  </si>
  <si>
    <t>ANNUAL</t>
  </si>
  <si>
    <t>2011 NOV</t>
  </si>
  <si>
    <t>DEC</t>
  </si>
  <si>
    <t>2012  JAN</t>
  </si>
  <si>
    <t>FEB</t>
  </si>
  <si>
    <t>MAR</t>
  </si>
  <si>
    <t>APR</t>
  </si>
  <si>
    <t>MAY</t>
  </si>
  <si>
    <t>JUN</t>
  </si>
  <si>
    <t>JLY</t>
  </si>
  <si>
    <t>AUG</t>
  </si>
  <si>
    <t>SEPT</t>
  </si>
  <si>
    <t>OCT</t>
  </si>
  <si>
    <t xml:space="preserve">703 Broughton                                                             </t>
  </si>
  <si>
    <t>486261 BC LTD</t>
  </si>
  <si>
    <t>W1</t>
  </si>
  <si>
    <t>April</t>
  </si>
  <si>
    <t>A</t>
  </si>
  <si>
    <t>1133A Reynolds</t>
  </si>
  <si>
    <t>Abbeyfield S. Peters</t>
  </si>
  <si>
    <t>W4</t>
  </si>
  <si>
    <t>May</t>
  </si>
  <si>
    <r>
      <t xml:space="preserve">707 Courtney </t>
    </r>
    <r>
      <rPr>
        <sz val="10"/>
        <color indexed="10"/>
        <rFont val="Arial"/>
        <family val="2"/>
      </rPr>
      <t>@ $112.50/mth</t>
    </r>
  </si>
  <si>
    <t>AWM Alliance</t>
  </si>
  <si>
    <t>Aug</t>
  </si>
  <si>
    <t>770 Fisgard</t>
  </si>
  <si>
    <t>W2</t>
  </si>
  <si>
    <t>Sept</t>
  </si>
  <si>
    <t>545 Manchester/520 Dunedin</t>
  </si>
  <si>
    <t>Baywood</t>
  </si>
  <si>
    <t>NA</t>
  </si>
  <si>
    <t>X</t>
  </si>
  <si>
    <t>MBT- not done in May as annual moved to June 2012</t>
  </si>
  <si>
    <t>120 Douglas</t>
  </si>
  <si>
    <t>Boorman</t>
  </si>
  <si>
    <t>T</t>
  </si>
  <si>
    <t>Jan</t>
  </si>
  <si>
    <t xml:space="preserve">945 McClure                                                      </t>
  </si>
  <si>
    <t>Dec</t>
  </si>
  <si>
    <t xml:space="preserve">1436 Harrison                                                                           </t>
  </si>
  <si>
    <t>Boormans</t>
  </si>
  <si>
    <t>Feb</t>
  </si>
  <si>
    <t>515 Foul Bay</t>
  </si>
  <si>
    <r>
      <t xml:space="preserve">Brian McLoughlin </t>
    </r>
    <r>
      <rPr>
        <sz val="10"/>
        <color rgb="FFFF0000"/>
        <rFont val="Arial"/>
        <family val="2"/>
      </rPr>
      <t>Inv.4229 pd to Oct/12 @ $40/mth</t>
    </r>
  </si>
  <si>
    <r>
      <t xml:space="preserve">2020 Richmond  </t>
    </r>
    <r>
      <rPr>
        <sz val="10"/>
        <color indexed="8"/>
        <rFont val="Arial"/>
        <family val="2"/>
      </rPr>
      <t xml:space="preserve">                                                 </t>
    </r>
  </si>
  <si>
    <t>Brown Bros</t>
  </si>
  <si>
    <t>July</t>
  </si>
  <si>
    <t xml:space="preserve">605 Cook                                                                             </t>
  </si>
  <si>
    <t xml:space="preserve">655 Herald                                           </t>
  </si>
  <si>
    <t>March</t>
  </si>
  <si>
    <t xml:space="preserve">55 Songhees                                 </t>
  </si>
  <si>
    <t xml:space="preserve">Brown Bros               </t>
  </si>
  <si>
    <t xml:space="preserve">2626 Blackwood                                    </t>
  </si>
  <si>
    <r>
      <t xml:space="preserve">Brown Bros </t>
    </r>
    <r>
      <rPr>
        <sz val="10"/>
        <color rgb="FFFF0000"/>
        <rFont val="Arial"/>
        <family val="2"/>
      </rPr>
      <t>Inv. 4838 pd to Feb.29/12 @ $45/mth</t>
    </r>
    <r>
      <rPr>
        <sz val="10"/>
        <color indexed="8"/>
        <rFont val="Arial"/>
        <family val="2"/>
      </rPr>
      <t xml:space="preserve">               </t>
    </r>
  </si>
  <si>
    <t>Cancelled</t>
  </si>
  <si>
    <r>
      <t>50 &amp;  60 Bastion</t>
    </r>
    <r>
      <rPr>
        <b/>
        <sz val="10"/>
        <rFont val="Arial"/>
        <family val="2"/>
      </rPr>
      <t>/</t>
    </r>
    <r>
      <rPr>
        <sz val="10"/>
        <rFont val="Arial"/>
        <family val="2"/>
      </rPr>
      <t xml:space="preserve"> 1200 Government                </t>
    </r>
  </si>
  <si>
    <t>Colliers</t>
  </si>
  <si>
    <t xml:space="preserve">1000-1012 Douglas                                 </t>
  </si>
  <si>
    <t xml:space="preserve">Colliers </t>
  </si>
  <si>
    <t xml:space="preserve">1005 Broad                                   </t>
  </si>
  <si>
    <t xml:space="preserve">1205 Broad Street/650 View Street                  </t>
  </si>
  <si>
    <t xml:space="preserve">Newport  </t>
  </si>
  <si>
    <t>CANCELLED</t>
  </si>
  <si>
    <t xml:space="preserve">1207 Douglas             </t>
  </si>
  <si>
    <t>1581 Hillside</t>
  </si>
  <si>
    <t>June</t>
  </si>
  <si>
    <t>230 Cook</t>
  </si>
  <si>
    <t>230 Cook Street Holdings c/o Colliers</t>
  </si>
  <si>
    <t>Oct</t>
  </si>
  <si>
    <t xml:space="preserve">2250 Oak Bay                     </t>
  </si>
  <si>
    <t xml:space="preserve">3045 Douglas Street                         </t>
  </si>
  <si>
    <t xml:space="preserve">3400 Davidson                    </t>
  </si>
  <si>
    <t xml:space="preserve">609 Broughton             </t>
  </si>
  <si>
    <t>721-725 Yates</t>
  </si>
  <si>
    <r>
      <t xml:space="preserve">Colliers - </t>
    </r>
    <r>
      <rPr>
        <sz val="10"/>
        <color rgb="FFFF0000"/>
        <rFont val="Arial"/>
        <family val="2"/>
      </rPr>
      <t>Inv. 4888 Nov. 1/11 - Apr. 30/12</t>
    </r>
  </si>
  <si>
    <t xml:space="preserve">765-777 Broughton        </t>
  </si>
  <si>
    <t xml:space="preserve">777 Fort                     </t>
  </si>
  <si>
    <t>825-827 Fort</t>
  </si>
  <si>
    <t xml:space="preserve">838 Fort                  </t>
  </si>
  <si>
    <t>914 Yates</t>
  </si>
  <si>
    <t xml:space="preserve">1223 Johnson                                 </t>
  </si>
  <si>
    <t>Complete Res.</t>
  </si>
  <si>
    <t>1111 Hillside</t>
  </si>
  <si>
    <t>Nov</t>
  </si>
  <si>
    <t>845 Yates</t>
  </si>
  <si>
    <t>Cornerstone</t>
  </si>
  <si>
    <t>Jan by Others</t>
  </si>
  <si>
    <t xml:space="preserve">710 Redbrick                                                                     </t>
  </si>
  <si>
    <t>Gulf Pacific</t>
  </si>
  <si>
    <t xml:space="preserve">836 Yates                                 </t>
  </si>
  <si>
    <t>Coronet Ventures</t>
  </si>
  <si>
    <t>Mar</t>
  </si>
  <si>
    <t>708 View</t>
  </si>
  <si>
    <t>DVN Investments</t>
  </si>
  <si>
    <t xml:space="preserve">1026 Johnson                                                          </t>
  </si>
  <si>
    <t>Firm Management</t>
  </si>
  <si>
    <t>August</t>
  </si>
  <si>
    <t>1034 Johnson</t>
  </si>
  <si>
    <t>415 Linden</t>
  </si>
  <si>
    <t xml:space="preserve">770 Cormorant                                                     </t>
  </si>
  <si>
    <t>1510 Hillside</t>
  </si>
  <si>
    <r>
      <t xml:space="preserve">Firm Management </t>
    </r>
    <r>
      <rPr>
        <sz val="10"/>
        <color rgb="FFFF0000"/>
        <rFont val="Arial"/>
        <family val="2"/>
      </rPr>
      <t>Brown Bros billed till Feb. 29/12</t>
    </r>
  </si>
  <si>
    <t xml:space="preserve">1166 Rockland                                      </t>
  </si>
  <si>
    <t>Freelance</t>
  </si>
  <si>
    <t>31 Bastion</t>
  </si>
  <si>
    <t>Gateway</t>
  </si>
  <si>
    <t>425-435 Simcoe</t>
  </si>
  <si>
    <t>Jan?</t>
  </si>
  <si>
    <t>1252 Pandora</t>
  </si>
  <si>
    <t xml:space="preserve">Gibraltar </t>
  </si>
  <si>
    <t xml:space="preserve">1366 Hillside                                                            </t>
  </si>
  <si>
    <t xml:space="preserve">410 Garbally                                                </t>
  </si>
  <si>
    <t>Homewood</t>
  </si>
  <si>
    <t xml:space="preserve">415 Dunedin                                     </t>
  </si>
  <si>
    <t xml:space="preserve">1005 &amp; 1009 McKenzie     </t>
  </si>
  <si>
    <t>Hutton</t>
  </si>
  <si>
    <t>Feb - by Others</t>
  </si>
  <si>
    <t xml:space="preserve">1012 Collinson                                                                      </t>
  </si>
  <si>
    <t xml:space="preserve">10459 Resthaven                                </t>
  </si>
  <si>
    <r>
      <t xml:space="preserve">Hutton
</t>
    </r>
    <r>
      <rPr>
        <sz val="9"/>
        <color rgb="FFFF0000"/>
        <rFont val="Arial"/>
        <family val="2"/>
      </rPr>
      <t>cancelled July 26/12 tw-billed to June 30/12 inv.5115</t>
    </r>
  </si>
  <si>
    <t xml:space="preserve">10461 Resthaven                                                  </t>
  </si>
  <si>
    <r>
      <t xml:space="preserve">Hutton
</t>
    </r>
    <r>
      <rPr>
        <sz val="9"/>
        <color rgb="FFFF0000"/>
        <rFont val="Arial"/>
        <family val="2"/>
      </rPr>
      <t>cancelled July 26/12 tw-billed to June 30/12 inv. 5116</t>
    </r>
  </si>
  <si>
    <t xml:space="preserve">1560 Hillside                                  </t>
  </si>
  <si>
    <t>188 Douglas</t>
  </si>
  <si>
    <t xml:space="preserve">1975 Lee                                                  </t>
  </si>
  <si>
    <t xml:space="preserve">370-380 Waterfront                            </t>
  </si>
  <si>
    <t>670 Dallas</t>
  </si>
  <si>
    <t xml:space="preserve">800 Johnson                                                     </t>
  </si>
  <si>
    <t>Invermay</t>
  </si>
  <si>
    <t xml:space="preserve">3939 Quadra Street                </t>
  </si>
  <si>
    <t xml:space="preserve">Jorgorian </t>
  </si>
  <si>
    <t>851 Yates</t>
  </si>
  <si>
    <t>1250 Quadra Street</t>
  </si>
  <si>
    <t xml:space="preserve">1368 Pandora                                      </t>
  </si>
  <si>
    <t xml:space="preserve">Pandale Place  </t>
  </si>
  <si>
    <t>1117 Wharf</t>
  </si>
  <si>
    <t>Pemberton Holmes</t>
  </si>
  <si>
    <t xml:space="preserve">1000-1002 Government 536 Broughton </t>
  </si>
  <si>
    <t>1005 Langley</t>
  </si>
  <si>
    <t>1006 Govt/ 1007-09 Langley</t>
  </si>
  <si>
    <t>505 Fisgard</t>
  </si>
  <si>
    <t>625 Hillside</t>
  </si>
  <si>
    <t>January</t>
  </si>
  <si>
    <t>1640 Oak Bay</t>
  </si>
  <si>
    <t>725 Yates</t>
  </si>
  <si>
    <t>Primex Investments</t>
  </si>
  <si>
    <t>Done thru Colliers</t>
  </si>
  <si>
    <t xml:space="preserve">3008 Washington                                                                                     </t>
  </si>
  <si>
    <t>Proline</t>
  </si>
  <si>
    <t xml:space="preserve">909 Pembroke                                     </t>
  </si>
  <si>
    <t xml:space="preserve">1655 Begbie                                                                       </t>
  </si>
  <si>
    <t xml:space="preserve">468 Belleville                                                                      </t>
  </si>
  <si>
    <t>Prov. Cap. Com.</t>
  </si>
  <si>
    <t>NA - Till Further notice</t>
  </si>
  <si>
    <t xml:space="preserve">812 Wharf Street                                                        </t>
  </si>
  <si>
    <r>
      <t xml:space="preserve">Prov. Cap. Com.
</t>
    </r>
    <r>
      <rPr>
        <sz val="10"/>
        <color rgb="FFFF0000"/>
        <rFont val="Arial"/>
        <family val="2"/>
      </rPr>
      <t xml:space="preserve">Cancelled by PCC, </t>
    </r>
    <r>
      <rPr>
        <sz val="10"/>
        <color theme="3" tint="-0.249977111117893"/>
        <rFont val="Arial"/>
        <family val="2"/>
      </rPr>
      <t>requested to resume August per Jim Karakai requires monthly PO</t>
    </r>
  </si>
  <si>
    <t xml:space="preserve">613 Pandora                                                                         </t>
  </si>
  <si>
    <t>713 Douglas</t>
  </si>
  <si>
    <r>
      <t xml:space="preserve">Prov. Capital Comm, </t>
    </r>
    <r>
      <rPr>
        <sz val="10"/>
        <color rgb="FFFF0000"/>
        <rFont val="Arial"/>
        <family val="2"/>
      </rPr>
      <t xml:space="preserve">Cancelled by PCC, </t>
    </r>
    <r>
      <rPr>
        <sz val="10"/>
        <color theme="3" tint="-0.249977111117893"/>
        <rFont val="Arial"/>
        <family val="2"/>
      </rPr>
      <t>requested to resume August per Jim Karakai requires monthly PO</t>
    </r>
  </si>
  <si>
    <t>Sept - Edwards</t>
  </si>
  <si>
    <t xml:space="preserve">2151 Haultain         </t>
  </si>
  <si>
    <t>Quadra Pacific</t>
  </si>
  <si>
    <t xml:space="preserve">2230 Cadboro Bay                                       </t>
  </si>
  <si>
    <t xml:space="preserve">3244 Quadra                                           </t>
  </si>
  <si>
    <t xml:space="preserve">350 &amp; 360 Douglas                     </t>
  </si>
  <si>
    <t xml:space="preserve">415 Michigan                                              </t>
  </si>
  <si>
    <t xml:space="preserve">435 Michigan                                              </t>
  </si>
  <si>
    <t xml:space="preserve">890 Academy Close                                      </t>
  </si>
  <si>
    <t xml:space="preserve">1551 Cedar Hill X Rd.                                 </t>
  </si>
  <si>
    <t>Richmond Prop.</t>
  </si>
  <si>
    <t xml:space="preserve">3301 Douglas Street                          </t>
  </si>
  <si>
    <t xml:space="preserve">752 - 756 Fort                                  </t>
  </si>
  <si>
    <t xml:space="preserve">595 Pandora                                       </t>
  </si>
  <si>
    <t>710 Fort</t>
  </si>
  <si>
    <t>Ritz Hotel</t>
  </si>
  <si>
    <t xml:space="preserve">1019 Wharf  @ $50/mth                                                       </t>
  </si>
  <si>
    <t>SDM Realty</t>
  </si>
  <si>
    <t xml:space="preserve">1149 Rockland                                  </t>
  </si>
  <si>
    <t>Strata Plan Vis 248</t>
  </si>
  <si>
    <t>May-by others</t>
  </si>
  <si>
    <t>1721 Quadra</t>
  </si>
  <si>
    <t>Strata Plan Vis 5799</t>
  </si>
  <si>
    <t>950 Kings</t>
  </si>
  <si>
    <t>Univ. Canada West</t>
  </si>
  <si>
    <t xml:space="preserve">636 Fisgard                                                                        </t>
  </si>
  <si>
    <t>Vic Chinese Sch</t>
  </si>
  <si>
    <t xml:space="preserve">727 Fisgard                    </t>
  </si>
  <si>
    <t>Victoria Place Prop</t>
  </si>
  <si>
    <t>Rung during Ver</t>
  </si>
  <si>
    <t>443 Superior</t>
  </si>
  <si>
    <t>VR Cordero</t>
  </si>
  <si>
    <r>
      <rPr>
        <sz val="10"/>
        <rFont val="Arial"/>
        <family val="2"/>
      </rPr>
      <t>WCI-BLJC</t>
    </r>
    <r>
      <rPr>
        <sz val="10"/>
        <color theme="3" tint="-0.249977111117893"/>
        <rFont val="Arial"/>
        <family val="2"/>
      </rPr>
      <t xml:space="preserve">
requested to resume August per Jim Karakai requires monthly PO</t>
    </r>
  </si>
  <si>
    <t xml:space="preserve">209 Cook                                                                                     </t>
  </si>
  <si>
    <t>William Apartments</t>
  </si>
  <si>
    <t xml:space="preserve">990 View &amp; 911 Yates                                                                                                                                                                                                                                                             </t>
  </si>
  <si>
    <t xml:space="preserve">Wilson Kool            </t>
  </si>
  <si>
    <t>1119 Pembroke</t>
  </si>
  <si>
    <t>CRD</t>
  </si>
  <si>
    <t>1947 Cook</t>
  </si>
  <si>
    <t xml:space="preserve">2170 Mt.Newton X                                                  </t>
  </si>
  <si>
    <t xml:space="preserve">530 Fraser                                                                      </t>
  </si>
  <si>
    <t>625 Fisgard</t>
  </si>
  <si>
    <t>1175 Cook</t>
  </si>
  <si>
    <t>Larry Woolsey</t>
  </si>
  <si>
    <t>2757 Quadra</t>
  </si>
  <si>
    <t>2119 Oak Bay (every 2 Months)</t>
  </si>
  <si>
    <t>502 Dallas</t>
  </si>
  <si>
    <t>280 Douglas</t>
  </si>
  <si>
    <t>Brown Bros.</t>
  </si>
  <si>
    <t>546 Pandora</t>
  </si>
  <si>
    <t>420 Parry</t>
  </si>
  <si>
    <t>1221 Broad</t>
  </si>
  <si>
    <t>Steiner Properties</t>
  </si>
  <si>
    <t>STATUS- (ACTIVE, CANCELLED, ON HOLD)</t>
  </si>
  <si>
    <t>(Multiple Items)</t>
  </si>
  <si>
    <t>Apr-13</t>
  </si>
  <si>
    <t>(All)</t>
  </si>
  <si>
    <t>Row Labels</t>
  </si>
  <si>
    <t>SITE NAME</t>
  </si>
  <si>
    <t>KEYS</t>
  </si>
  <si>
    <t>MONITORING</t>
  </si>
  <si>
    <t>PANEL</t>
  </si>
  <si>
    <t>MBT NOTES</t>
  </si>
  <si>
    <t>n/a</t>
  </si>
  <si>
    <t>Y 526</t>
  </si>
  <si>
    <t>none</t>
  </si>
  <si>
    <t>Edwards 6616</t>
  </si>
  <si>
    <t>(blank)</t>
  </si>
  <si>
    <t>W 1851</t>
  </si>
  <si>
    <t>M6   T     A</t>
  </si>
  <si>
    <t>Edwards EST 6616</t>
  </si>
  <si>
    <t>in room by McDonalds 24hr drive thru.  Annunciator at 1581 lobby to 2nd floor</t>
  </si>
  <si>
    <t xml:space="preserve">1560 Hillside                         </t>
  </si>
  <si>
    <t>B 0561</t>
  </si>
  <si>
    <t>Edwards Custom 6500</t>
  </si>
  <si>
    <t>Strata#1214 site contact Jerry 250-519-4728.  Lock Power Rm door. Press reset button on Mag-Lock supply box. Aux disconnect.</t>
  </si>
  <si>
    <t>The Pearl</t>
  </si>
  <si>
    <t>BT 0151</t>
  </si>
  <si>
    <t>PRICES   T   A</t>
  </si>
  <si>
    <t>Mircom 1000</t>
  </si>
  <si>
    <t>Entrance at left side of bldg. Elec. Rm off driveway.  Signal silence LED may not illuminate but bells will stop.</t>
  </si>
  <si>
    <t xml:space="preserve">1366 Hillside                                                 </t>
  </si>
  <si>
    <t>A 6631</t>
  </si>
  <si>
    <t>2151 Haultain</t>
  </si>
  <si>
    <t>C 1512</t>
  </si>
  <si>
    <t>2230 Cadboro Bay</t>
  </si>
  <si>
    <t>D 0322</t>
  </si>
  <si>
    <t xml:space="preserve">2250 Oak Bay              </t>
  </si>
  <si>
    <t>E 0522</t>
  </si>
  <si>
    <t>2119 Oak Bay</t>
  </si>
  <si>
    <t>P 9112</t>
  </si>
  <si>
    <t>1975 Lee</t>
  </si>
  <si>
    <t>F 5791</t>
  </si>
  <si>
    <t>1655 Begbie</t>
  </si>
  <si>
    <t>G 5561</t>
  </si>
  <si>
    <t>2211 Shelbourne</t>
  </si>
  <si>
    <t>GT 1122</t>
  </si>
  <si>
    <t xml:space="preserve">1436 Harrison                                                              </t>
  </si>
  <si>
    <t>H 6341</t>
  </si>
  <si>
    <t>1149 Rockland</t>
  </si>
  <si>
    <t>J 9411</t>
  </si>
  <si>
    <t xml:space="preserve">1166 Rockland                             </t>
  </si>
  <si>
    <t>K 6611</t>
  </si>
  <si>
    <t xml:space="preserve">945 McClure                                             </t>
  </si>
  <si>
    <t>L 549</t>
  </si>
  <si>
    <t xml:space="preserve">1012 Collinson                                                             </t>
  </si>
  <si>
    <t>M 1201</t>
  </si>
  <si>
    <t xml:space="preserve">605 Cook                                                                   </t>
  </si>
  <si>
    <t>N 506</t>
  </si>
  <si>
    <t>R 514</t>
  </si>
  <si>
    <t>906 Southgate Street</t>
  </si>
  <si>
    <t>Strata Plan Vis 742</t>
  </si>
  <si>
    <t>HT 609</t>
  </si>
  <si>
    <t>Colliers (230 Cook Street Holdings c/o Colliers)</t>
  </si>
  <si>
    <t>Z 032</t>
  </si>
  <si>
    <t>209 Cook</t>
  </si>
  <si>
    <t>Q 902</t>
  </si>
  <si>
    <t>O 076</t>
  </si>
  <si>
    <t>CT 205</t>
  </si>
  <si>
    <t>AT 021</t>
  </si>
  <si>
    <t>350 &amp; 360 Douglas</t>
  </si>
  <si>
    <t>T 053</t>
  </si>
  <si>
    <t>890 Academy</t>
  </si>
  <si>
    <t>S 098</t>
  </si>
  <si>
    <t>ET 024</t>
  </si>
  <si>
    <t>435 Michigan</t>
  </si>
  <si>
    <t>V 534</t>
  </si>
  <si>
    <t>415 Michigan</t>
  </si>
  <si>
    <t>U 514</t>
  </si>
  <si>
    <t>60 Dallas</t>
  </si>
  <si>
    <t>FT 06</t>
  </si>
  <si>
    <t>DT 524</t>
  </si>
  <si>
    <t>1230 Fort Street</t>
  </si>
  <si>
    <t>Randall North</t>
  </si>
  <si>
    <t>OT 0321</t>
  </si>
  <si>
    <t>Oct- Edwards</t>
  </si>
  <si>
    <t>KEY AT SITE</t>
  </si>
  <si>
    <t>636 Fisgard</t>
  </si>
  <si>
    <t>Street #</t>
  </si>
  <si>
    <t>Street Name</t>
  </si>
  <si>
    <t>Site Address</t>
  </si>
  <si>
    <t>Key code</t>
  </si>
  <si>
    <t>Key</t>
  </si>
  <si>
    <t>code</t>
  </si>
  <si>
    <t># keys</t>
  </si>
  <si>
    <t>Day of Monthly</t>
  </si>
  <si>
    <t>Academy Close</t>
  </si>
  <si>
    <t>S</t>
  </si>
  <si>
    <t>2 KEYS</t>
  </si>
  <si>
    <t>1st Thursday</t>
  </si>
  <si>
    <t>Bastion</t>
  </si>
  <si>
    <t>2nd Wednesday</t>
  </si>
  <si>
    <t>Begbie</t>
  </si>
  <si>
    <t>G</t>
  </si>
  <si>
    <t>Belleville</t>
  </si>
  <si>
    <t>1st Wednesday</t>
  </si>
  <si>
    <t>Blackwood</t>
  </si>
  <si>
    <t>BC 6262</t>
  </si>
  <si>
    <t>BC</t>
  </si>
  <si>
    <t>4th Wednesday</t>
  </si>
  <si>
    <t>Blanshard</t>
  </si>
  <si>
    <t>B  087</t>
  </si>
  <si>
    <t>B</t>
  </si>
  <si>
    <t>1 KEY, PROXCARD</t>
  </si>
  <si>
    <t>XN  810</t>
  </si>
  <si>
    <t>XN</t>
  </si>
  <si>
    <t>RR 0181</t>
  </si>
  <si>
    <t>RR</t>
  </si>
  <si>
    <t>1 KEY, 1 LOCKBOX, PROXCARD</t>
  </si>
  <si>
    <t>Broad</t>
  </si>
  <si>
    <t>XX 1221</t>
  </si>
  <si>
    <t>XX</t>
  </si>
  <si>
    <t>K 5001</t>
  </si>
  <si>
    <t>K</t>
  </si>
  <si>
    <t>3 KEYS</t>
  </si>
  <si>
    <t>Broad/650 View</t>
  </si>
  <si>
    <t>BB 5021</t>
  </si>
  <si>
    <t>BB</t>
  </si>
  <si>
    <t>Broughton</t>
  </si>
  <si>
    <t>I 906</t>
  </si>
  <si>
    <t>I</t>
  </si>
  <si>
    <t>3 KEYS, FOB</t>
  </si>
  <si>
    <t>765-777</t>
  </si>
  <si>
    <t>H 307</t>
  </si>
  <si>
    <t>H</t>
  </si>
  <si>
    <t>Burdett</t>
  </si>
  <si>
    <t>A  058</t>
  </si>
  <si>
    <t>2 KEYS, 2 LOCKBOX KEYS</t>
  </si>
  <si>
    <t>Cadboro Bay</t>
  </si>
  <si>
    <t>D</t>
  </si>
  <si>
    <t>Cedar Hill X Rd</t>
  </si>
  <si>
    <t>KL 1551</t>
  </si>
  <si>
    <t>KL</t>
  </si>
  <si>
    <t>1 KEY</t>
  </si>
  <si>
    <t>Collinson</t>
  </si>
  <si>
    <t>M 2101</t>
  </si>
  <si>
    <t>M</t>
  </si>
  <si>
    <t>Cook</t>
  </si>
  <si>
    <t>N</t>
  </si>
  <si>
    <t>Z</t>
  </si>
  <si>
    <t xml:space="preserve">Cook                                                             </t>
  </si>
  <si>
    <t>Q</t>
  </si>
  <si>
    <t>Cormorant</t>
  </si>
  <si>
    <t>QQ 227</t>
  </si>
  <si>
    <t>QQ</t>
  </si>
  <si>
    <t>KK  077</t>
  </si>
  <si>
    <t>KK</t>
  </si>
  <si>
    <t>5 KEYS</t>
  </si>
  <si>
    <t>Courtney</t>
  </si>
  <si>
    <t>A 707</t>
  </si>
  <si>
    <t>1 KEY, 1 FOB</t>
  </si>
  <si>
    <t>Davidson</t>
  </si>
  <si>
    <t>Dallas</t>
  </si>
  <si>
    <t>O</t>
  </si>
  <si>
    <t>Douglas</t>
  </si>
  <si>
    <t>S 881</t>
  </si>
  <si>
    <t>13 KEYS (May be reduced)</t>
  </si>
  <si>
    <t>AT</t>
  </si>
  <si>
    <t>GH 5403</t>
  </si>
  <si>
    <t>GH</t>
  </si>
  <si>
    <t>1KEY</t>
  </si>
  <si>
    <t>HI 1033</t>
  </si>
  <si>
    <t>HI</t>
  </si>
  <si>
    <t>L 7021</t>
  </si>
  <si>
    <t>L</t>
  </si>
  <si>
    <t>4 KEYS</t>
  </si>
  <si>
    <t>350 &amp; 360</t>
  </si>
  <si>
    <t>1000 - 1012</t>
  </si>
  <si>
    <t>J 2101</t>
  </si>
  <si>
    <t>J</t>
  </si>
  <si>
    <t>Dunedin</t>
  </si>
  <si>
    <t>FG 514</t>
  </si>
  <si>
    <t>FG</t>
  </si>
  <si>
    <t>Elford</t>
  </si>
  <si>
    <t>I 0051</t>
  </si>
  <si>
    <t>Fisgard</t>
  </si>
  <si>
    <t>RR 077</t>
  </si>
  <si>
    <t>Fort</t>
  </si>
  <si>
    <t>NN 035</t>
  </si>
  <si>
    <t>NN</t>
  </si>
  <si>
    <t>Pending</t>
  </si>
  <si>
    <t>825-827</t>
  </si>
  <si>
    <t>O 528</t>
  </si>
  <si>
    <t>4 KEYS, PROXCARD</t>
  </si>
  <si>
    <t>E 838</t>
  </si>
  <si>
    <t>E</t>
  </si>
  <si>
    <t>F 257</t>
  </si>
  <si>
    <t>F</t>
  </si>
  <si>
    <t>1 KEY, 1 LOCKBOX</t>
  </si>
  <si>
    <t>G 777</t>
  </si>
  <si>
    <t>Fraser</t>
  </si>
  <si>
    <t>Garbally</t>
  </si>
  <si>
    <t>EF 014</t>
  </si>
  <si>
    <t>EF</t>
  </si>
  <si>
    <t>155-157</t>
  </si>
  <si>
    <t>Gorge East</t>
  </si>
  <si>
    <t>BC 551</t>
  </si>
  <si>
    <t>217 - 219</t>
  </si>
  <si>
    <t>Gorge</t>
  </si>
  <si>
    <t>OP 712</t>
  </si>
  <si>
    <t>OP</t>
  </si>
  <si>
    <t>Government</t>
  </si>
  <si>
    <t>Government [536 Broughton]</t>
  </si>
  <si>
    <t>OO  0001</t>
  </si>
  <si>
    <t>OO</t>
  </si>
  <si>
    <t>Government/ 1007-9 Langley</t>
  </si>
  <si>
    <t>PP 6001</t>
  </si>
  <si>
    <t>PP</t>
  </si>
  <si>
    <t>Government/50 Bastion</t>
  </si>
  <si>
    <t>AA 0021</t>
  </si>
  <si>
    <t>AA</t>
  </si>
  <si>
    <t>Harrison</t>
  </si>
  <si>
    <t>1 KEY, BLACK FOB</t>
  </si>
  <si>
    <t>Haultain</t>
  </si>
  <si>
    <t>C</t>
  </si>
  <si>
    <t>Herald</t>
  </si>
  <si>
    <t>LL 556</t>
  </si>
  <si>
    <t>LL</t>
  </si>
  <si>
    <t>Hillside</t>
  </si>
  <si>
    <t>Y</t>
  </si>
  <si>
    <t>OP 1111</t>
  </si>
  <si>
    <t>4 KEYS (2 x 2 - duplicated, spare in drawer)</t>
  </si>
  <si>
    <t>BT</t>
  </si>
  <si>
    <t>W</t>
  </si>
  <si>
    <t>Humboldt</t>
  </si>
  <si>
    <t>R 559</t>
  </si>
  <si>
    <t>R</t>
  </si>
  <si>
    <t>Johnson</t>
  </si>
  <si>
    <t>FF 008</t>
  </si>
  <si>
    <t>FF</t>
  </si>
  <si>
    <t>HH 6201</t>
  </si>
  <si>
    <t>HH</t>
  </si>
  <si>
    <t>II 3221</t>
  </si>
  <si>
    <t>II</t>
  </si>
  <si>
    <t>553/563</t>
  </si>
  <si>
    <t>MM 4301</t>
  </si>
  <si>
    <t>MM</t>
  </si>
  <si>
    <t>Lee</t>
  </si>
  <si>
    <t>McClure</t>
  </si>
  <si>
    <t>1005 &amp; 1009</t>
  </si>
  <si>
    <t>McKenzie</t>
  </si>
  <si>
    <t>MN 5001</t>
  </si>
  <si>
    <t>MN</t>
  </si>
  <si>
    <t>Manchester/520 Dunedin</t>
  </si>
  <si>
    <t>TT 545</t>
  </si>
  <si>
    <t>TT</t>
  </si>
  <si>
    <t>3 KEYS, 1 TOUCH KEY</t>
  </si>
  <si>
    <t>Michigan</t>
  </si>
  <si>
    <t>V</t>
  </si>
  <si>
    <t>U</t>
  </si>
  <si>
    <t>Mt. Newton X</t>
  </si>
  <si>
    <t>Oak Bay</t>
  </si>
  <si>
    <t>N 0461</t>
  </si>
  <si>
    <t>Pandora</t>
  </si>
  <si>
    <t>CC 595</t>
  </si>
  <si>
    <t>CC</t>
  </si>
  <si>
    <t>1 KEY. PROXCARD</t>
  </si>
  <si>
    <t>JJ 8631</t>
  </si>
  <si>
    <t>JJ</t>
  </si>
  <si>
    <t>Pembroke</t>
  </si>
  <si>
    <t>M 909</t>
  </si>
  <si>
    <t>Quadra</t>
  </si>
  <si>
    <t>SS 0521</t>
  </si>
  <si>
    <t>SS</t>
  </si>
  <si>
    <t>P 1271</t>
  </si>
  <si>
    <t>P</t>
  </si>
  <si>
    <t>JK 9393</t>
  </si>
  <si>
    <t>JK</t>
  </si>
  <si>
    <t>IJ 4423</t>
  </si>
  <si>
    <t>IJ</t>
  </si>
  <si>
    <t>Redbrick</t>
  </si>
  <si>
    <t>NO 017</t>
  </si>
  <si>
    <t>NO</t>
  </si>
  <si>
    <t>10459 &amp; 10461</t>
  </si>
  <si>
    <t>Resthaven</t>
  </si>
  <si>
    <t>LM 95401</t>
  </si>
  <si>
    <t>LM</t>
  </si>
  <si>
    <t>1133A</t>
  </si>
  <si>
    <t>Reynolds</t>
  </si>
  <si>
    <t>PQ 3311</t>
  </si>
  <si>
    <t>PQ</t>
  </si>
  <si>
    <t>Richmond</t>
  </si>
  <si>
    <t>Rockland</t>
  </si>
  <si>
    <t>2 KEYS, PROXCARD</t>
  </si>
  <si>
    <t>Songhees</t>
  </si>
  <si>
    <t>AB 55</t>
  </si>
  <si>
    <t>AB</t>
  </si>
  <si>
    <t xml:space="preserve">View &amp; 911 Yates                                                                                                                                                                                                                                                               </t>
  </si>
  <si>
    <t>EE 099</t>
  </si>
  <si>
    <t>EE</t>
  </si>
  <si>
    <t>View</t>
  </si>
  <si>
    <t>3008 - 10</t>
  </si>
  <si>
    <t>Washington</t>
  </si>
  <si>
    <t>CD 8003</t>
  </si>
  <si>
    <t>CD</t>
  </si>
  <si>
    <t>Waterfront</t>
  </si>
  <si>
    <t>DE 083</t>
  </si>
  <si>
    <t>DE</t>
  </si>
  <si>
    <t>Wharf</t>
  </si>
  <si>
    <t>D 9101</t>
  </si>
  <si>
    <t>3 KEYS, PROXCARD</t>
  </si>
  <si>
    <t>DD 218</t>
  </si>
  <si>
    <t>DD</t>
  </si>
  <si>
    <t>Q 7111</t>
  </si>
  <si>
    <t>Woodstock</t>
  </si>
  <si>
    <t>P 1211</t>
  </si>
  <si>
    <t>Yates</t>
  </si>
  <si>
    <t>GG 638</t>
  </si>
  <si>
    <t>GG</t>
  </si>
  <si>
    <t>NN 548</t>
  </si>
  <si>
    <t>BLJC Electrical Rm. Key</t>
  </si>
  <si>
    <t>ES</t>
  </si>
  <si>
    <t>Belmont</t>
  </si>
  <si>
    <t>XA 58</t>
  </si>
  <si>
    <t>XA</t>
  </si>
  <si>
    <t>No monthly</t>
  </si>
  <si>
    <t>Bevan</t>
  </si>
  <si>
    <t>XB 0552</t>
  </si>
  <si>
    <t>XB</t>
  </si>
  <si>
    <t>2 KEY</t>
  </si>
  <si>
    <t>XM 058</t>
  </si>
  <si>
    <t>XM</t>
  </si>
  <si>
    <t>Carlton</t>
  </si>
  <si>
    <t>XJ 409</t>
  </si>
  <si>
    <t>XJ</t>
  </si>
  <si>
    <t>XD 617</t>
  </si>
  <si>
    <t>XD</t>
  </si>
  <si>
    <t>W. Saanich</t>
  </si>
  <si>
    <t>ROYAL OAK</t>
  </si>
  <si>
    <t>ROYAL</t>
  </si>
  <si>
    <t>OAK</t>
  </si>
  <si>
    <t>?</t>
  </si>
  <si>
    <t>SCIII</t>
  </si>
  <si>
    <t>Harriet</t>
  </si>
  <si>
    <t>XE 6292</t>
  </si>
  <si>
    <t>XE</t>
  </si>
  <si>
    <t>Niagra</t>
  </si>
  <si>
    <t>XG 535</t>
  </si>
  <si>
    <t>XG</t>
  </si>
  <si>
    <t>XK</t>
  </si>
  <si>
    <t>SCII</t>
  </si>
  <si>
    <t>3989- 3995</t>
  </si>
  <si>
    <t>SCI</t>
  </si>
  <si>
    <t>Ravine</t>
  </si>
  <si>
    <t>SAN PLAZA</t>
  </si>
  <si>
    <t>SAN</t>
  </si>
  <si>
    <t>PLAZA</t>
  </si>
  <si>
    <t>Saanich</t>
  </si>
  <si>
    <t>MUNRO</t>
  </si>
  <si>
    <t>Superior</t>
  </si>
  <si>
    <t>XI 125</t>
  </si>
  <si>
    <t>XI</t>
  </si>
  <si>
    <t>Vernon</t>
  </si>
  <si>
    <t>GATEWAY</t>
  </si>
  <si>
    <t>Wilkinson</t>
  </si>
  <si>
    <t xml:space="preserve">XH 4414 </t>
  </si>
  <si>
    <t>XH</t>
  </si>
  <si>
    <t>PROPERTY MANAGEMENT COMPANY</t>
  </si>
  <si>
    <t>NOTES</t>
  </si>
  <si>
    <t>Price/month</t>
  </si>
  <si>
    <t>Area</t>
  </si>
  <si>
    <t>start up date</t>
  </si>
  <si>
    <t>#103-4475 Viewmont</t>
  </si>
  <si>
    <t>Hansbraun</t>
  </si>
  <si>
    <t>MONTHLY EXT &amp; ELU TESTS</t>
  </si>
  <si>
    <t>Saanich, BC</t>
  </si>
  <si>
    <t>ACTIVE</t>
  </si>
  <si>
    <t>NONE</t>
  </si>
  <si>
    <t>TU1-R4</t>
  </si>
  <si>
    <t>10 Paul Kane/11 Cooperage Place</t>
  </si>
  <si>
    <t>Esquimalt, BC</t>
  </si>
  <si>
    <t>UV 01</t>
  </si>
  <si>
    <t>W1-R7</t>
  </si>
  <si>
    <t>1000 Mckenzie Avenue</t>
  </si>
  <si>
    <t>Starlight/Devon</t>
  </si>
  <si>
    <t>Increase to $65 after January 2026</t>
  </si>
  <si>
    <t>M 0001</t>
  </si>
  <si>
    <t>W1-R6</t>
  </si>
  <si>
    <t>1000-1012 Douglas Street</t>
  </si>
  <si>
    <t>Itziar Management Ltd. (0824606 BC Ltd.)</t>
  </si>
  <si>
    <t>Victoria, BC</t>
  </si>
  <si>
    <t>D 2101</t>
  </si>
  <si>
    <t>TH2-R15</t>
  </si>
  <si>
    <t>1001 Wharf Street</t>
  </si>
  <si>
    <t>Pastoral Developments Ltd.</t>
  </si>
  <si>
    <t>NA 1001
K2-F1</t>
  </si>
  <si>
    <t>October</t>
  </si>
  <si>
    <t>10016 3rd Street</t>
  </si>
  <si>
    <t>Sidney, BC</t>
  </si>
  <si>
    <t>F2-R16</t>
  </si>
  <si>
    <t>February</t>
  </si>
  <si>
    <t>10017 Avenger Way</t>
  </si>
  <si>
    <t>Lumberworld Operations Ltd.</t>
  </si>
  <si>
    <t>VG 71001</t>
  </si>
  <si>
    <t>1002 Mckenzie Avenue</t>
  </si>
  <si>
    <t>1002 Pakington</t>
  </si>
  <si>
    <t xml:space="preserve">Proline </t>
  </si>
  <si>
    <t>TU3-R18</t>
  </si>
  <si>
    <t>September</t>
  </si>
  <si>
    <t>1002 Wharf Street</t>
  </si>
  <si>
    <t>Malahat Properties</t>
  </si>
  <si>
    <t>At Reception</t>
  </si>
  <si>
    <t>10025 Resthaven Drive</t>
  </si>
  <si>
    <t>Inken Roller c/o Richmond Property Group</t>
  </si>
  <si>
    <t>10030 Resthaven Drive</t>
  </si>
  <si>
    <t>Raven Property Management Ltd.</t>
  </si>
  <si>
    <t>SC 03001</t>
  </si>
  <si>
    <t>1004 Pemberton Road</t>
  </si>
  <si>
    <t>Raul Caballero</t>
  </si>
  <si>
    <t>PB 4001</t>
  </si>
  <si>
    <t>M1-R1</t>
  </si>
  <si>
    <t>December</t>
  </si>
  <si>
    <t>1005 &amp; 1009 McKenzie Avenue</t>
  </si>
  <si>
    <t xml:space="preserve">1005 Broad Street          </t>
  </si>
  <si>
    <t>Richmond Property Group</t>
  </si>
  <si>
    <t>K 5001
K4</t>
  </si>
  <si>
    <t>1005 Pakington Street</t>
  </si>
  <si>
    <t>Century 21 Queenswood</t>
  </si>
  <si>
    <t>1005 St. Charles Street</t>
  </si>
  <si>
    <t>Bross Holdings</t>
  </si>
  <si>
    <t>HC 5001</t>
  </si>
  <si>
    <t>TH1-R9</t>
  </si>
  <si>
    <t>1006 Fort Street</t>
  </si>
  <si>
    <t>ZZ 6001
K3-F1</t>
  </si>
  <si>
    <t>M1-R2</t>
  </si>
  <si>
    <t>1006 Tolmie Avenue</t>
  </si>
  <si>
    <t>1007 Esquimalt Road</t>
  </si>
  <si>
    <t xml:space="preserve">Starlight Properties </t>
  </si>
  <si>
    <t>LT 7001</t>
  </si>
  <si>
    <t>101 Ontario Street</t>
  </si>
  <si>
    <t>Proline Property Management</t>
  </si>
  <si>
    <t>OT 101</t>
  </si>
  <si>
    <t>W3-R20</t>
  </si>
  <si>
    <t>November</t>
  </si>
  <si>
    <t>1010 Mckenzie Avenue</t>
  </si>
  <si>
    <t xml:space="preserve">1012 Collinson Street                                                         </t>
  </si>
  <si>
    <t>M 2101
K3</t>
  </si>
  <si>
    <t>1013 Vancouver Street</t>
  </si>
  <si>
    <t>Devon Properties</t>
  </si>
  <si>
    <t>TH1-R8</t>
  </si>
  <si>
    <t>1015 Kings Road</t>
  </si>
  <si>
    <t>Darioush Diba</t>
  </si>
  <si>
    <t>KQ 5101</t>
  </si>
  <si>
    <t>M1-R3</t>
  </si>
  <si>
    <t>10159 Third Street</t>
  </si>
  <si>
    <t xml:space="preserve">Realstar Management </t>
  </si>
  <si>
    <t>1017 Queens Avenue</t>
  </si>
  <si>
    <t>1019 McClure Street</t>
  </si>
  <si>
    <t>Strata Plan VIS 308</t>
  </si>
  <si>
    <t>CL 9101</t>
  </si>
  <si>
    <t>1019 Rockland Avenue</t>
  </si>
  <si>
    <t>ST 9101
K2</t>
  </si>
  <si>
    <t>1020 Park Boulevard</t>
  </si>
  <si>
    <t>1020 Pembroke Street</t>
  </si>
  <si>
    <t>RT 0201
K2</t>
  </si>
  <si>
    <t>1024 Fairfield Road</t>
  </si>
  <si>
    <t>WT 4201
K3</t>
  </si>
  <si>
    <t>1025 Johnson Street</t>
  </si>
  <si>
    <t>JD 5201
K5-F2</t>
  </si>
  <si>
    <t xml:space="preserve">1026 Johnson Street                                          </t>
  </si>
  <si>
    <t>WS 6201
K4-F1</t>
  </si>
  <si>
    <t>1030 Pendergast Street</t>
  </si>
  <si>
    <t>GT 0301</t>
  </si>
  <si>
    <t>1031 Burdett Avenue</t>
  </si>
  <si>
    <t>cancelled service- Nov 8/24 (tw)</t>
  </si>
  <si>
    <t>BA 1301
K2</t>
  </si>
  <si>
    <t>-</t>
  </si>
  <si>
    <t>1032 North Park</t>
  </si>
  <si>
    <t>Pacific Quorum $55</t>
  </si>
  <si>
    <t>1035 Belmont Avenue</t>
  </si>
  <si>
    <t>Belmont Properties</t>
  </si>
  <si>
    <t>1035 Pendergast Street</t>
  </si>
  <si>
    <t>1036 Stellys Cross Road</t>
  </si>
  <si>
    <t>Brentwood Bay, BC</t>
  </si>
  <si>
    <t>TU2-R12</t>
  </si>
  <si>
    <t>104 Dallas Road</t>
  </si>
  <si>
    <t>Strata #1374 The Dolphins</t>
  </si>
  <si>
    <t>SP 401
K1-F1</t>
  </si>
  <si>
    <t>1040 Stellys Cross Road</t>
  </si>
  <si>
    <t>1041 Fairfield Road</t>
  </si>
  <si>
    <t>1041 Richardson Road</t>
  </si>
  <si>
    <t>Capital West</t>
  </si>
  <si>
    <t>RR 1401</t>
  </si>
  <si>
    <t>1045 McClure Street</t>
  </si>
  <si>
    <t>10459 Resthaven Drive</t>
  </si>
  <si>
    <t>10461 Resthaven Drive</t>
  </si>
  <si>
    <t>1049 Southgate Street</t>
  </si>
  <si>
    <t>105 Wilson Street</t>
  </si>
  <si>
    <t>Pacifica Housing</t>
  </si>
  <si>
    <t>W 501</t>
  </si>
  <si>
    <t>1050 Park Boulevard</t>
  </si>
  <si>
    <r>
      <t xml:space="preserve">$60/month
</t>
    </r>
    <r>
      <rPr>
        <sz val="11"/>
        <color rgb="FFFF0000"/>
        <rFont val="Calibri"/>
        <family val="2"/>
        <scheme val="minor"/>
      </rPr>
      <t>(incl. hose, ext, mag lock check)</t>
    </r>
  </si>
  <si>
    <t>P 0501
K2</t>
  </si>
  <si>
    <t>M2-R11</t>
  </si>
  <si>
    <t>10520 McDonald Park</t>
  </si>
  <si>
    <t>Complete Residential Property Management</t>
  </si>
  <si>
    <t>DN 02501</t>
  </si>
  <si>
    <t>1055 Hillside Avenue</t>
  </si>
  <si>
    <t>LM 5501</t>
  </si>
  <si>
    <t>1057 Moss Street</t>
  </si>
  <si>
    <t>Tim Slater</t>
  </si>
  <si>
    <t xml:space="preserve">Charge CC in ST and email receipt </t>
  </si>
  <si>
    <t>SM 7501</t>
  </si>
  <si>
    <t>1060 Craigdarroch Road</t>
  </si>
  <si>
    <t>1060 Goldstream Avenue</t>
  </si>
  <si>
    <t>Centurion Properties</t>
  </si>
  <si>
    <t xml:space="preserve"> Months on invoice</t>
  </si>
  <si>
    <t>Langford, BC</t>
  </si>
  <si>
    <t>TU1-R5</t>
  </si>
  <si>
    <t>1060 Southgate Street</t>
  </si>
  <si>
    <t xml:space="preserve">Southgate Manor </t>
  </si>
  <si>
    <t>1066 Foul Bay Road</t>
  </si>
  <si>
    <t>Newport Property</t>
  </si>
  <si>
    <t>TU2-R13</t>
  </si>
  <si>
    <t>1069 Southgate Street</t>
  </si>
  <si>
    <t>Newport Property Management</t>
  </si>
  <si>
    <t>1088 Johnson Street</t>
  </si>
  <si>
    <t>Centurion Property Associates Inc.</t>
  </si>
  <si>
    <t>HJ 8801</t>
  </si>
  <si>
    <t>109 Wilson Street</t>
  </si>
  <si>
    <t>A 901</t>
  </si>
  <si>
    <t>1090 Johnson Street</t>
  </si>
  <si>
    <t>TM 0901</t>
  </si>
  <si>
    <t>1097 View Street</t>
  </si>
  <si>
    <t xml:space="preserve">Firm Management </t>
  </si>
  <si>
    <t>VS 7901</t>
  </si>
  <si>
    <t>110 Douglas Street</t>
  </si>
  <si>
    <t>1106 Balmoral Road</t>
  </si>
  <si>
    <t>Peter Hejjas</t>
  </si>
  <si>
    <t>1110 Samar Crescent</t>
  </si>
  <si>
    <t xml:space="preserve">Breakwater Realty Inc.  </t>
  </si>
  <si>
    <t>Building A</t>
  </si>
  <si>
    <t>MS 0111</t>
  </si>
  <si>
    <t>1111 Hillside Avenue</t>
  </si>
  <si>
    <t>Complete Residential</t>
  </si>
  <si>
    <t>1114 Samar Crescent</t>
  </si>
  <si>
    <t>Building B</t>
  </si>
  <si>
    <t>1115 Craigflower Road</t>
  </si>
  <si>
    <t>$65/month (A)</t>
  </si>
  <si>
    <t>IW 5111
K6-G1</t>
  </si>
  <si>
    <t>W2-R22</t>
  </si>
  <si>
    <t>1120 Blanshard Street</t>
  </si>
  <si>
    <t xml:space="preserve">Equitex </t>
  </si>
  <si>
    <t>N/A</t>
  </si>
  <si>
    <t>1120 Burdett Ave</t>
  </si>
  <si>
    <t>B0211</t>
  </si>
  <si>
    <t>1120 Richardson Street</t>
  </si>
  <si>
    <t>Gibraltar</t>
  </si>
  <si>
    <t>1120 Yates Street</t>
  </si>
  <si>
    <t>1122 Hilda Street</t>
  </si>
  <si>
    <t>Pemberton Strata</t>
  </si>
  <si>
    <t>1122 McKenzie Street</t>
  </si>
  <si>
    <t>1125 Douglas Street</t>
  </si>
  <si>
    <t>Arpeg Holdings Cactus Club</t>
  </si>
  <si>
    <t>single panel share with 702 Fort Street</t>
  </si>
  <si>
    <t>MEET KEN COOPER</t>
  </si>
  <si>
    <t>1125 Hillside Avenue</t>
  </si>
  <si>
    <t>H 5211</t>
  </si>
  <si>
    <t>1126 Rockland Avenue</t>
  </si>
  <si>
    <t>LD 6211</t>
  </si>
  <si>
    <t>1127 Wharf Street</t>
  </si>
  <si>
    <t>Darcy's Pub</t>
  </si>
  <si>
    <t>1130 Fort Street</t>
  </si>
  <si>
    <t>F 0311</t>
  </si>
  <si>
    <t>1132 McClure Street</t>
  </si>
  <si>
    <t>1133A Reynolds Road</t>
  </si>
  <si>
    <t>Abbeyfield St. Peters</t>
  </si>
  <si>
    <t>1137-1139 Yates Street</t>
  </si>
  <si>
    <t>Equitex Property Management</t>
  </si>
  <si>
    <t>WAITING KEYS</t>
  </si>
  <si>
    <t>TY 7311</t>
  </si>
  <si>
    <t>1145 Bay Street</t>
  </si>
  <si>
    <t>Ashton Oaks c/o Gateway Prop</t>
  </si>
  <si>
    <t>1150 Hilda Street</t>
  </si>
  <si>
    <t>AH 0511</t>
  </si>
  <si>
    <t>1150 Queens Avenue</t>
  </si>
  <si>
    <t>Pacific Quorum</t>
  </si>
  <si>
    <t>1150 Rockland Avenue</t>
  </si>
  <si>
    <t>1160 Esquimalt Road</t>
  </si>
  <si>
    <t>EQ 611</t>
  </si>
  <si>
    <t>1160 Richardson Street</t>
  </si>
  <si>
    <t>Lee &amp; Sharpe</t>
  </si>
  <si>
    <t>1165 Meares Street</t>
  </si>
  <si>
    <t>Pemberton Holmes (new June 13/24)</t>
  </si>
  <si>
    <t>MA 5611
K2</t>
  </si>
  <si>
    <t>1165 Yates Street</t>
  </si>
  <si>
    <t>Devon properties</t>
  </si>
  <si>
    <t xml:space="preserve">1166 Rockland Avenue                      </t>
  </si>
  <si>
    <t>K 6611
K3</t>
  </si>
  <si>
    <t>1177 Esquimalt Road</t>
  </si>
  <si>
    <t>1178 Beach Drive</t>
  </si>
  <si>
    <t>Oak Bay, BC</t>
  </si>
  <si>
    <t>118 Croft Street</t>
  </si>
  <si>
    <t>1180 Colville Road</t>
  </si>
  <si>
    <t>Starlight Properties c/o Devon Properties</t>
  </si>
  <si>
    <t>CR 0811</t>
  </si>
  <si>
    <t>1180 View Street</t>
  </si>
  <si>
    <t>1185 Yates Street</t>
  </si>
  <si>
    <t>1190 May Street</t>
  </si>
  <si>
    <t>1194 Esquimalt Road</t>
  </si>
  <si>
    <t>FM 4911</t>
  </si>
  <si>
    <t>1196 Clovelly Terrace</t>
  </si>
  <si>
    <t>1196 Strata Corp VIS5164</t>
  </si>
  <si>
    <t>No Key</t>
  </si>
  <si>
    <t>1196 Sluggett Road</t>
  </si>
  <si>
    <t>OW 6911</t>
  </si>
  <si>
    <t>120 Douglas Street</t>
  </si>
  <si>
    <t>Oakwood</t>
  </si>
  <si>
    <t>AT 021
K3</t>
  </si>
  <si>
    <t>120 Gorge Road East - Building "A"</t>
  </si>
  <si>
    <t xml:space="preserve">Victoria Native Friendship Centre  </t>
  </si>
  <si>
    <t>120 Gorge Road East - Building "B"</t>
  </si>
  <si>
    <t>1205 Rudlin Street</t>
  </si>
  <si>
    <t>Starlight Properties c/o Devon Properties Ltd.</t>
  </si>
  <si>
    <t>1208 Rockland Avenue</t>
  </si>
  <si>
    <t>1209 &amp; 1229 Clarke Road</t>
  </si>
  <si>
    <t>Central Saanich Municipality</t>
  </si>
  <si>
    <r>
      <rPr>
        <sz val="11"/>
        <rFont val="Calibri"/>
        <family val="2"/>
        <scheme val="minor"/>
      </rPr>
      <t xml:space="preserve">$65/month (A). </t>
    </r>
    <r>
      <rPr>
        <sz val="11"/>
        <color rgb="FFFF0000"/>
        <rFont val="Calibri"/>
        <family val="2"/>
        <scheme val="minor"/>
      </rPr>
      <t xml:space="preserve"> 
PO &amp; Months Required </t>
    </r>
  </si>
  <si>
    <t>CC 9021 
K4</t>
  </si>
  <si>
    <t>1210 Tattersall Drive</t>
  </si>
  <si>
    <t>TT 0121</t>
  </si>
  <si>
    <t>1216 Johnson Street</t>
  </si>
  <si>
    <t>Previously R8 - Changed in November 2025</t>
  </si>
  <si>
    <t>1217 Pandora Avenue</t>
  </si>
  <si>
    <t>South Island Property Management</t>
  </si>
  <si>
    <t>RP 7121</t>
  </si>
  <si>
    <t>1220 Pandora Avenue</t>
  </si>
  <si>
    <t>1222 Douglas Street</t>
  </si>
  <si>
    <t>DR 2221</t>
  </si>
  <si>
    <t>1224 Balmoral Road</t>
  </si>
  <si>
    <t>B4221</t>
  </si>
  <si>
    <t>1226 Johnson Street</t>
  </si>
  <si>
    <t>Pemberton Holmes - Residential</t>
  </si>
  <si>
    <t>HJ 1226</t>
  </si>
  <si>
    <t>1229 Esquimalt Road</t>
  </si>
  <si>
    <t>Township of Esquimalt</t>
  </si>
  <si>
    <t>Keys returned November 2025</t>
  </si>
  <si>
    <t>1230 Verdier Avenue</t>
  </si>
  <si>
    <t>1233 Fairfield Road</t>
  </si>
  <si>
    <t>1234 Fort Street</t>
  </si>
  <si>
    <t>Previously R8 - Changed in May 2025</t>
  </si>
  <si>
    <t>CP 4321
K2</t>
  </si>
  <si>
    <t>1234 Wharf Street</t>
  </si>
  <si>
    <t>Key at Front Desk</t>
  </si>
  <si>
    <t>1236 Pandora Avenue</t>
  </si>
  <si>
    <t>1236 Verdier Avenue</t>
  </si>
  <si>
    <t>1249 Rockland Avenue</t>
  </si>
  <si>
    <t>125 Croft Street</t>
  </si>
  <si>
    <t>Pacific Cove</t>
  </si>
  <si>
    <t>TC 521</t>
  </si>
  <si>
    <t>1250 Wharf Street</t>
  </si>
  <si>
    <t>Servissio Property Services Ltd.</t>
  </si>
  <si>
    <t>TG 0521
K4</t>
  </si>
  <si>
    <t>TH3-R21</t>
  </si>
  <si>
    <t>1252 Pandora Avenue</t>
  </si>
  <si>
    <t>TA 2521
K2</t>
  </si>
  <si>
    <t>1255 Denman Street</t>
  </si>
  <si>
    <t>127 Howe Street</t>
  </si>
  <si>
    <t>1270 Beach Drive</t>
  </si>
  <si>
    <t>1275 Oscar Street</t>
  </si>
  <si>
    <t>1275 Oscar Street Holdings Ltd</t>
  </si>
  <si>
    <t>OC 5721
K1</t>
  </si>
  <si>
    <t>129 Gorge Road E</t>
  </si>
  <si>
    <r>
      <rPr>
        <b/>
        <sz val="11"/>
        <color rgb="FFFF0000"/>
        <rFont val="Calibri"/>
        <family val="2"/>
        <scheme val="minor"/>
      </rPr>
      <t>months on invoice</t>
    </r>
    <r>
      <rPr>
        <sz val="11"/>
        <rFont val="Calibri"/>
        <family val="2"/>
        <scheme val="minor"/>
      </rPr>
      <t xml:space="preserve">
</t>
    </r>
  </si>
  <si>
    <t>1291 Craigflower Road</t>
  </si>
  <si>
    <t>1293 Craigflower Road</t>
  </si>
  <si>
    <t>1295 Craigflower Road</t>
  </si>
  <si>
    <t>1297 Craigflower Road</t>
  </si>
  <si>
    <t>1300 Yates Street</t>
  </si>
  <si>
    <t>RA 0031
K2</t>
  </si>
  <si>
    <t>1301 Fort Street</t>
  </si>
  <si>
    <t>YT 1031
K1</t>
  </si>
  <si>
    <t>1301 Pandora</t>
  </si>
  <si>
    <t>1308-1312 Douglas Street</t>
  </si>
  <si>
    <t>Exchequer</t>
  </si>
  <si>
    <t>131 Gorge Road E</t>
  </si>
  <si>
    <t>1312 Beach Drive</t>
  </si>
  <si>
    <t>South Island</t>
  </si>
  <si>
    <t>1312 Blanshard Street</t>
  </si>
  <si>
    <t>CB 2131
K1-F2</t>
  </si>
  <si>
    <t>1317 Hillside</t>
  </si>
  <si>
    <t>Vince Collard</t>
  </si>
  <si>
    <t>XH 7131
K6</t>
  </si>
  <si>
    <t>1319 Newport Avenue</t>
  </si>
  <si>
    <t>Christiane Selenz</t>
  </si>
  <si>
    <t>NA 9131</t>
  </si>
  <si>
    <t>1320 Rockland Avenue</t>
  </si>
  <si>
    <t>We missed doing this during merger. Re-added to MBT in Dec/23</t>
  </si>
  <si>
    <t>1321 Broad Street</t>
  </si>
  <si>
    <t>Richmond Property Group Ltd.</t>
  </si>
  <si>
    <t>1321 Fernwood Road</t>
  </si>
  <si>
    <t>Victoria Native Friendship Centre</t>
  </si>
  <si>
    <t>WF 1231</t>
  </si>
  <si>
    <t>1322 Blanshard Street</t>
  </si>
  <si>
    <t>1325 Franklin Terrace</t>
  </si>
  <si>
    <t>1325 Government Street</t>
  </si>
  <si>
    <t>Wing Lee Holdings Ltd.</t>
  </si>
  <si>
    <t>No keys</t>
  </si>
  <si>
    <t>133 Gorge Road E</t>
  </si>
  <si>
    <t>months on invoice</t>
  </si>
  <si>
    <t>1337 Saunders Street</t>
  </si>
  <si>
    <t>DS 7331</t>
  </si>
  <si>
    <t>1340 Sussex Road</t>
  </si>
  <si>
    <t>135 Gorge Road E</t>
  </si>
  <si>
    <t>1350 Stanley Avenue</t>
  </si>
  <si>
    <t>SA 0531</t>
  </si>
  <si>
    <t>1354 Craigdarroch Road</t>
  </si>
  <si>
    <t>Newport Property management</t>
  </si>
  <si>
    <t>1368 Pandora Avenue</t>
  </si>
  <si>
    <t>PP 8631</t>
  </si>
  <si>
    <t>1369 Mitchell Street</t>
  </si>
  <si>
    <t>Oak Bay United Church</t>
  </si>
  <si>
    <t>UC 9631
K2</t>
  </si>
  <si>
    <t>1392 Rockland Avenue</t>
  </si>
  <si>
    <t>1399 Stanley Avenue</t>
  </si>
  <si>
    <r>
      <rPr>
        <b/>
        <sz val="11"/>
        <color rgb="FFFF0000"/>
        <rFont val="Calibri"/>
        <family val="2"/>
        <scheme val="minor"/>
      </rPr>
      <t>months on invoice</t>
    </r>
    <r>
      <rPr>
        <sz val="11"/>
        <color rgb="FFFF0000"/>
        <rFont val="Calibri"/>
        <family val="2"/>
        <scheme val="minor"/>
      </rPr>
      <t xml:space="preserve">
3 months free between August / October 2025 - Projects</t>
    </r>
  </si>
  <si>
    <t>1400 Beach Drive</t>
  </si>
  <si>
    <t>BR 0041</t>
  </si>
  <si>
    <t>1400 Quadra Street</t>
  </si>
  <si>
    <t>Kane sent an email about the by inhibit situation. Put on hold. 26 June 2025</t>
  </si>
  <si>
    <t>DQ 0041</t>
  </si>
  <si>
    <t>1407 Fort Street</t>
  </si>
  <si>
    <t>ZT 7041
K2</t>
  </si>
  <si>
    <t>1407 Government Street</t>
  </si>
  <si>
    <t>South Island Property Mgmt</t>
  </si>
  <si>
    <t>GS 7041
K6</t>
  </si>
  <si>
    <t>1410 Fort Street</t>
  </si>
  <si>
    <t>Devon</t>
  </si>
  <si>
    <t>FS 0141</t>
  </si>
  <si>
    <t>1414 Hillside Avenue</t>
  </si>
  <si>
    <t>1419 Fort Street</t>
  </si>
  <si>
    <t>1419 Stadacona Avenue &amp; 1545 Pandora Avenue</t>
  </si>
  <si>
    <t>Gibraltar + Colliers</t>
  </si>
  <si>
    <t>SC 9141
K2-F1</t>
  </si>
  <si>
    <t>1430 Stadacona Avenue</t>
  </si>
  <si>
    <t>Increase to $75 after January 2026</t>
  </si>
  <si>
    <t>T.O</t>
  </si>
  <si>
    <t>1433 Faircliff Lane</t>
  </si>
  <si>
    <t>IT 3341
K3</t>
  </si>
  <si>
    <t>1435 Elford Street</t>
  </si>
  <si>
    <t>TPM Management</t>
  </si>
  <si>
    <t xml:space="preserve">1436 Harrison Street                                                       </t>
  </si>
  <si>
    <t>H 6341
K1-F1</t>
  </si>
  <si>
    <t>1445 Fort Street</t>
  </si>
  <si>
    <t>146 Clarence Street</t>
  </si>
  <si>
    <t xml:space="preserve">Century 21 </t>
  </si>
  <si>
    <t>1461 Blanshard Street</t>
  </si>
  <si>
    <t>Congregation Emanu-el</t>
  </si>
  <si>
    <t>LD 1641</t>
  </si>
  <si>
    <t>1465 Fort Street</t>
  </si>
  <si>
    <t>Brown Brothers Property Management</t>
  </si>
  <si>
    <t>FT 5641</t>
  </si>
  <si>
    <t>1468 Vancouver Street</t>
  </si>
  <si>
    <t>Townline</t>
  </si>
  <si>
    <t>CV 8641</t>
  </si>
  <si>
    <t>1483 Douglas Street</t>
  </si>
  <si>
    <t>Porte Realty</t>
  </si>
  <si>
    <t>SA 3841</t>
  </si>
  <si>
    <t>1485 Fort Street</t>
  </si>
  <si>
    <t>1488 Cook Street</t>
  </si>
  <si>
    <t>Month on invoice</t>
  </si>
  <si>
    <t>1490 Garnet Road</t>
  </si>
  <si>
    <t>LA 0941</t>
  </si>
  <si>
    <t>TH2-R23</t>
  </si>
  <si>
    <t>1495 Admirals Road</t>
  </si>
  <si>
    <t>Thrifty Foods</t>
  </si>
  <si>
    <t>Invoice Monthly starting Apr. 1/21 @ $275 (no TC06)  
Inv.23882 - Mar.31/21 @ $55 + TC06</t>
  </si>
  <si>
    <t>M3-R17</t>
  </si>
  <si>
    <t>1501 Laurel Lane</t>
  </si>
  <si>
    <t>SRL Fire Protection</t>
  </si>
  <si>
    <t>LL 1051
K2</t>
  </si>
  <si>
    <t>1504 Church Street</t>
  </si>
  <si>
    <t>Proline Property Management Ltd.</t>
  </si>
  <si>
    <t>HC 4051</t>
  </si>
  <si>
    <t>1505 Belcher Avenue</t>
  </si>
  <si>
    <t>W2-R14</t>
  </si>
  <si>
    <t>1505 Morrison Street</t>
  </si>
  <si>
    <t>06</t>
  </si>
  <si>
    <t>151 St. Andrews Street</t>
  </si>
  <si>
    <t>1510 / 1520 McKenzie Avenue</t>
  </si>
  <si>
    <t>Greystar</t>
  </si>
  <si>
    <t>MK151</t>
  </si>
  <si>
    <t>1510 Hillside Avenue</t>
  </si>
  <si>
    <t>BT 0151
K6</t>
  </si>
  <si>
    <t>1510 Jubilee Avenue</t>
  </si>
  <si>
    <t>1512 Keating Cross Road</t>
  </si>
  <si>
    <t xml:space="preserve">Billed under one MBT (QB)- Central saanich 
PO &amp; Months Required </t>
  </si>
  <si>
    <t>Saanichton, BC</t>
  </si>
  <si>
    <t>onsite contact</t>
  </si>
  <si>
    <t>1520 Belcher Avenue</t>
  </si>
  <si>
    <t>Free of charge for 3 months after September 2025 - Projects</t>
  </si>
  <si>
    <t>1520 Jubilee Avenue</t>
  </si>
  <si>
    <t>1527 Cedar Hill Cross Road</t>
  </si>
  <si>
    <t>1527 Fort Street</t>
  </si>
  <si>
    <t>Pemberton Holmes Ltd.</t>
  </si>
  <si>
    <t>TF 7251</t>
  </si>
  <si>
    <t>1530 Belcher Avenue</t>
  </si>
  <si>
    <t>Newport      Bornemann</t>
  </si>
  <si>
    <t>1535 Jubilee Avenue</t>
  </si>
  <si>
    <t>Szlanko Family Trust</t>
  </si>
  <si>
    <t>JL 5351</t>
  </si>
  <si>
    <t>1536 Wilmot Place</t>
  </si>
  <si>
    <t>Devon Properties Ltd.</t>
  </si>
  <si>
    <t>1550 Richmond Road</t>
  </si>
  <si>
    <t>Itziar Management</t>
  </si>
  <si>
    <t>OO 0551
K2</t>
  </si>
  <si>
    <t>1550 Stockton Crescent</t>
  </si>
  <si>
    <t>LY 0551</t>
  </si>
  <si>
    <t>1555 Jubilee Avenue</t>
  </si>
  <si>
    <t>CJ 5551
[K2]</t>
  </si>
  <si>
    <t>1555 Richmond Road</t>
  </si>
  <si>
    <t>1573/1575 Begbie Street</t>
  </si>
  <si>
    <t>1580 Hillside Avenue</t>
  </si>
  <si>
    <t xml:space="preserve">Invoice Monthly starting Apr. 1/21 @ $275 (no TC06)  </t>
  </si>
  <si>
    <t>1581 Hillside Avenue</t>
  </si>
  <si>
    <t>W 1851
K2</t>
  </si>
  <si>
    <t>1585 Oak Bay Avenue</t>
  </si>
  <si>
    <t>1590 Fairfield Road</t>
  </si>
  <si>
    <t>Invoice Monthly starting Apr. 1/21 @ $275 (no TC06)  
Inv.23883 - Dec.1/20-Mar.31/21 @ $55 + TC06</t>
  </si>
  <si>
    <t>1595 Rockland Avenue</t>
  </si>
  <si>
    <t>J Gordon Enterprises Ltd</t>
  </si>
  <si>
    <t>PG 5951
K1</t>
  </si>
  <si>
    <t>160 Wilson Street</t>
  </si>
  <si>
    <t>PT061 
K3-F1</t>
  </si>
  <si>
    <t>1612 Quadra Street</t>
  </si>
  <si>
    <t>Yeung's Family Holdings</t>
  </si>
  <si>
    <t xml:space="preserve">Apply credit from QB to invoices </t>
  </si>
  <si>
    <t>1615 Belcher Avenue</t>
  </si>
  <si>
    <t>Strata Plan VIS 457</t>
  </si>
  <si>
    <t>BC 5161</t>
  </si>
  <si>
    <t>1625 Richmond Road</t>
  </si>
  <si>
    <t>1653 Oak Bay Ave</t>
  </si>
  <si>
    <t>Century 21</t>
  </si>
  <si>
    <t>*CREDIT ON QB* Accidentally billed July/23-Apr/24. Beginning MBT June/24</t>
  </si>
  <si>
    <t>BO 3561</t>
  </si>
  <si>
    <t>1655 Begbie Street</t>
  </si>
  <si>
    <t>G 5561
K2</t>
  </si>
  <si>
    <t>1655 Chambers Street</t>
  </si>
  <si>
    <t>Pacific Cove Properties</t>
  </si>
  <si>
    <t>BR 5561</t>
  </si>
  <si>
    <t>1660 Fort Street</t>
  </si>
  <si>
    <t>1669 Fairfield Road</t>
  </si>
  <si>
    <t>1677 Hollywood Crescent</t>
  </si>
  <si>
    <t>1678 Fort Street</t>
  </si>
  <si>
    <t>Cascadia Comm. Solutions new late 2022) (was TPM Properties)</t>
  </si>
  <si>
    <t>HC 8761
K2</t>
  </si>
  <si>
    <t>1720 Richmond Avenue</t>
  </si>
  <si>
    <t>QL 0271
K2</t>
  </si>
  <si>
    <t>1721 Quadra Street</t>
  </si>
  <si>
    <t>P 1271
K4</t>
  </si>
  <si>
    <t>1731 Cook Street</t>
  </si>
  <si>
    <t>Tri-Eagle</t>
  </si>
  <si>
    <t>1760 Fort Street</t>
  </si>
  <si>
    <t>1791 Rockland Avenue</t>
  </si>
  <si>
    <t>1802-1826 Government Street</t>
  </si>
  <si>
    <t>1809 Hovey Road</t>
  </si>
  <si>
    <t>Panorma Recreation Centre</t>
  </si>
  <si>
    <t>FH 9081</t>
  </si>
  <si>
    <t>1821 Cook Street</t>
  </si>
  <si>
    <t>Z 1281
K5</t>
  </si>
  <si>
    <t>1830 Oak Bay Avenue</t>
  </si>
  <si>
    <t>R14 changed to R15 in Sep/24</t>
  </si>
  <si>
    <t>KA 0381</t>
  </si>
  <si>
    <t>1841 Oak Bay Avenue</t>
  </si>
  <si>
    <t>OB 1481</t>
  </si>
  <si>
    <t>1860 Island Highway</t>
  </si>
  <si>
    <t>188 Douglas Street</t>
  </si>
  <si>
    <t>B 881
K4-F1</t>
  </si>
  <si>
    <t>1885 Forest Park Drive</t>
  </si>
  <si>
    <t>Panorama Leisure</t>
  </si>
  <si>
    <t>North Saanich, BC</t>
  </si>
  <si>
    <t>1901 Mt. Newton Cross Road</t>
  </si>
  <si>
    <r>
      <t xml:space="preserve">$65/month (A).  
</t>
    </r>
    <r>
      <rPr>
        <sz val="11"/>
        <color rgb="FFFF0000"/>
        <rFont val="Calibri"/>
        <family val="2"/>
        <scheme val="minor"/>
      </rPr>
      <t xml:space="preserve">PO &amp; Months Required </t>
    </r>
  </si>
  <si>
    <t>FM 1091</t>
  </si>
  <si>
    <t>1903 Mt Newton Cross Road</t>
  </si>
  <si>
    <t>MH 3091</t>
  </si>
  <si>
    <t>1928 Lee Avenue</t>
  </si>
  <si>
    <t>1939 Lee Avenue</t>
  </si>
  <si>
    <t>TPM Property management</t>
  </si>
  <si>
    <t>1950-1952 Blanshard Street</t>
  </si>
  <si>
    <t>RealHomes Management Corp.</t>
  </si>
  <si>
    <t>AZ 0591
K3-F2</t>
  </si>
  <si>
    <t>1964 Fort Street</t>
  </si>
  <si>
    <t>1975 Lee Avenue</t>
  </si>
  <si>
    <t>F 5791
K3</t>
  </si>
  <si>
    <t>1990 Fort Street</t>
  </si>
  <si>
    <t>TF 0991</t>
  </si>
  <si>
    <t>20 Olympia Avenue</t>
  </si>
  <si>
    <t>200 Dallas Road</t>
  </si>
  <si>
    <t>2006 Sooke Road</t>
  </si>
  <si>
    <t>Previously R5 - changed November 2025</t>
  </si>
  <si>
    <t>S 6002</t>
  </si>
  <si>
    <t xml:space="preserve">2020 Richmond Road                                  </t>
  </si>
  <si>
    <t>203 Kimta Road</t>
  </si>
  <si>
    <t>P 302</t>
  </si>
  <si>
    <t>2030 Malaview Drive</t>
  </si>
  <si>
    <t xml:space="preserve">Slegg L.P. </t>
  </si>
  <si>
    <t>2035 Mills Road</t>
  </si>
  <si>
    <t>Axys</t>
  </si>
  <si>
    <t>2040 White Birch Drive</t>
  </si>
  <si>
    <t>Marina Park Apartments</t>
  </si>
  <si>
    <t>WB 0402</t>
  </si>
  <si>
    <t>2045 Carrick / 
2060 Haultain</t>
  </si>
  <si>
    <t>St. Patrick's Church/
St. Clare Villa</t>
  </si>
  <si>
    <t>$55/month for both sites (quoted by TW)</t>
  </si>
  <si>
    <t>CH 5402
K2</t>
  </si>
  <si>
    <t>205 Kimta Road</t>
  </si>
  <si>
    <t>2050 White Birch Drive</t>
  </si>
  <si>
    <t>206 Oswego Street</t>
  </si>
  <si>
    <t>Dorset Realty</t>
  </si>
  <si>
    <t>C 602
K2</t>
  </si>
  <si>
    <t>2065 Oak Bay Avenue</t>
  </si>
  <si>
    <t>2067 Cadboro Bay</t>
  </si>
  <si>
    <t>209 Cook Street</t>
  </si>
  <si>
    <t>Q 902
K4</t>
  </si>
  <si>
    <t>2100 Cadboro Bay</t>
  </si>
  <si>
    <t>2120 Cadboro Bay</t>
  </si>
  <si>
    <t>TPM Properties</t>
  </si>
  <si>
    <t>2129 Florence Street</t>
  </si>
  <si>
    <t>2136 Ridge Road</t>
  </si>
  <si>
    <t>RG 6312</t>
  </si>
  <si>
    <t>214 Moss Street</t>
  </si>
  <si>
    <t>2140 Cadboro Bay</t>
  </si>
  <si>
    <t>215 Oswego Street</t>
  </si>
  <si>
    <t xml:space="preserve">Months on invoices
</t>
  </si>
  <si>
    <t>AQ 512
[K2,F1]</t>
  </si>
  <si>
    <t>2150 Cadboro Bay</t>
  </si>
  <si>
    <t>2151 Haultain Street</t>
  </si>
  <si>
    <t>2151 Lannon Way</t>
  </si>
  <si>
    <t>2161 Haultain Street</t>
  </si>
  <si>
    <t xml:space="preserve">Brookridge </t>
  </si>
  <si>
    <t>H 1612</t>
  </si>
  <si>
    <t>217 Cook Street</t>
  </si>
  <si>
    <t>C 712</t>
  </si>
  <si>
    <t>2170 Haultain Street</t>
  </si>
  <si>
    <t>750 Pemberton Developments Ltd.</t>
  </si>
  <si>
    <t>2181 Haultain Street</t>
  </si>
  <si>
    <t>Months on invoices</t>
  </si>
  <si>
    <t>2184 Cadboro Bay Road</t>
  </si>
  <si>
    <t>220 Douglas Street</t>
  </si>
  <si>
    <t>2210 Cadboro Bay Road</t>
  </si>
  <si>
    <t>DA 0122</t>
  </si>
  <si>
    <t>2211 Shelbourne Street</t>
  </si>
  <si>
    <t>GT 1122
K2w</t>
  </si>
  <si>
    <t>2230 Cadboro Bay Road</t>
  </si>
  <si>
    <t>2233 Bowker Avenue</t>
  </si>
  <si>
    <t>2243 Beacon Avenue</t>
  </si>
  <si>
    <t>Mary Winspear Centre</t>
  </si>
  <si>
    <t>F1-R10</t>
  </si>
  <si>
    <t>225 Bellville Street</t>
  </si>
  <si>
    <t>LB 522</t>
  </si>
  <si>
    <t xml:space="preserve">2250 Oak Bay Avenue        </t>
  </si>
  <si>
    <r>
      <t xml:space="preserve">PO Required
</t>
    </r>
    <r>
      <rPr>
        <sz val="11"/>
        <rFont val="Calibri"/>
        <family val="2"/>
        <scheme val="minor"/>
      </rPr>
      <t>$55/month</t>
    </r>
  </si>
  <si>
    <t>E 0522
K4</t>
  </si>
  <si>
    <t>2261 Keating Cross Road</t>
  </si>
  <si>
    <t>Vancouver Island Commercial (VIC) Properties</t>
  </si>
  <si>
    <t>Call for access</t>
  </si>
  <si>
    <t>2270 Harbour Road</t>
  </si>
  <si>
    <t>Harbour Haven Marina &amp; Self-Storage</t>
  </si>
  <si>
    <t>2286 Henry Avenue</t>
  </si>
  <si>
    <t>Claridge House</t>
  </si>
  <si>
    <t>2290 Henry Avenue</t>
  </si>
  <si>
    <t>Trillium Communites</t>
  </si>
  <si>
    <t>230 Cook Street</t>
  </si>
  <si>
    <t>Z 032
K1</t>
  </si>
  <si>
    <t>230 Oswego Street</t>
  </si>
  <si>
    <t>D 032
K2</t>
  </si>
  <si>
    <t>2300 Henry Avenue</t>
  </si>
  <si>
    <t>231 Regina Avenue</t>
  </si>
  <si>
    <t>2311 Mills Road</t>
  </si>
  <si>
    <t>BV 1132</t>
  </si>
  <si>
    <t>2318 James White</t>
  </si>
  <si>
    <t>Colyvan Pacific</t>
  </si>
  <si>
    <t>Rate increasing from $50 - $65 on November 2025 after the completion of the Annual Inspection in October.</t>
  </si>
  <si>
    <t>2326 Harbour Road</t>
  </si>
  <si>
    <t xml:space="preserve">Miraloma Strata Council VIS 5766 </t>
  </si>
  <si>
    <t>2330 Cook Street</t>
  </si>
  <si>
    <t>CK 0332</t>
  </si>
  <si>
    <t>2339 Beacon Avenue</t>
  </si>
  <si>
    <t>BP 9332</t>
  </si>
  <si>
    <t>235 Cook Street</t>
  </si>
  <si>
    <t>235 Michigan Street</t>
  </si>
  <si>
    <t>First 3 months are free</t>
  </si>
  <si>
    <t>CG 532</t>
  </si>
  <si>
    <t>2380 Brethour Avenue</t>
  </si>
  <si>
    <t>2390 City Gate Boulevard</t>
  </si>
  <si>
    <t>High Street</t>
  </si>
  <si>
    <t>YC 932</t>
  </si>
  <si>
    <t>240 Douglas Street</t>
  </si>
  <si>
    <t>2421 Sidney Avenue</t>
  </si>
  <si>
    <t>2427 Amherst Avenue</t>
  </si>
  <si>
    <t>HS 7242</t>
  </si>
  <si>
    <t>2433 Malaview Avenue</t>
  </si>
  <si>
    <t>Starlight Properties</t>
  </si>
  <si>
    <t>VW 3342</t>
  </si>
  <si>
    <t>2440 Oakville Avenue</t>
  </si>
  <si>
    <t>IL 0442</t>
  </si>
  <si>
    <t>2447 Henry Avenue</t>
  </si>
  <si>
    <t xml:space="preserve">Converge Condo Management </t>
  </si>
  <si>
    <t>2471 Sidney Avenue</t>
  </si>
  <si>
    <t>247-271 Cook Street</t>
  </si>
  <si>
    <t>Moved to R2 in August 2025 (was R18)</t>
  </si>
  <si>
    <t>2476 Mt. Newton Cross Road</t>
  </si>
  <si>
    <t>Quality Inn</t>
  </si>
  <si>
    <t>ON SITE</t>
  </si>
  <si>
    <t>2490 Bevan Avenue</t>
  </si>
  <si>
    <t>Ocean Court</t>
  </si>
  <si>
    <t>250 Oswego Street</t>
  </si>
  <si>
    <t>WG 052</t>
  </si>
  <si>
    <t>2511 Quadra Street</t>
  </si>
  <si>
    <t>AQ 1152</t>
  </si>
  <si>
    <t>2512 Douglas Street</t>
  </si>
  <si>
    <t>DS 2152</t>
  </si>
  <si>
    <t>TU3-R19</t>
  </si>
  <si>
    <t>2530 Mt Newton Cross Road</t>
  </si>
  <si>
    <t>Increase to $65 after January 2026. NEW PO: 1441287</t>
  </si>
  <si>
    <t>CH 0487</t>
  </si>
  <si>
    <t>2545 Oakville Avenue</t>
  </si>
  <si>
    <t>Strata 1952</t>
  </si>
  <si>
    <t>MUST BE MAILED</t>
  </si>
  <si>
    <t>2549 Dowler Place</t>
  </si>
  <si>
    <t>2550 Bevan Avenue</t>
  </si>
  <si>
    <t>Pemberton Holmes - Strata (Sidney)</t>
  </si>
  <si>
    <t>Graham Wright - 250 885 4917 (monitoring)</t>
  </si>
  <si>
    <t>VB 0552</t>
  </si>
  <si>
    <t>2565 Beach Drive</t>
  </si>
  <si>
    <t>2580 Cadboro Bay</t>
  </si>
  <si>
    <t>Strata Plan 4934</t>
  </si>
  <si>
    <t>BD 0852</t>
  </si>
  <si>
    <t>260 Michigan Street</t>
  </si>
  <si>
    <t>2605 Windsor Road</t>
  </si>
  <si>
    <t>WS 5062
K3</t>
  </si>
  <si>
    <t>2608 Prior Street</t>
  </si>
  <si>
    <t xml:space="preserve">South Island Prop. </t>
  </si>
  <si>
    <t>2610 Graham Street</t>
  </si>
  <si>
    <t>Graham Manor
c/o Raven Property</t>
  </si>
  <si>
    <t>2626 Blackwood Street</t>
  </si>
  <si>
    <t>2630 Cook Street</t>
  </si>
  <si>
    <t>Cancelled before start tests in April 2025</t>
  </si>
  <si>
    <t>KC 0362</t>
  </si>
  <si>
    <t>2631 Prior Street</t>
  </si>
  <si>
    <t>Strata Plan #787</t>
  </si>
  <si>
    <t>KT 1362</t>
  </si>
  <si>
    <t>2644 Prior Street</t>
  </si>
  <si>
    <r>
      <t xml:space="preserve">Months on invoices
</t>
    </r>
    <r>
      <rPr>
        <sz val="11"/>
        <rFont val="Calibri"/>
        <family val="2"/>
        <scheme val="minor"/>
      </rPr>
      <t>$55 after June 2025</t>
    </r>
  </si>
  <si>
    <t>2646 Cook Street</t>
  </si>
  <si>
    <t>KC 6462</t>
  </si>
  <si>
    <t>2647 Graham Street</t>
  </si>
  <si>
    <t>QR 7462</t>
  </si>
  <si>
    <t>2648 Graham Street</t>
  </si>
  <si>
    <t>268 Superior Street</t>
  </si>
  <si>
    <t>Hadden Investments</t>
  </si>
  <si>
    <t>CHARGE CC IN QB</t>
  </si>
  <si>
    <t>2680 Blanshard Street</t>
  </si>
  <si>
    <t>Groupe Denux</t>
  </si>
  <si>
    <t>2680 Prior Street</t>
  </si>
  <si>
    <t>2705 Cook Street</t>
  </si>
  <si>
    <t>2718 Strathmore Road</t>
  </si>
  <si>
    <t>S 8172</t>
  </si>
  <si>
    <t>2720 Mill Bay Road</t>
  </si>
  <si>
    <t>Quoted $375 per month - May 2021 (sd')  Invoice monthly</t>
  </si>
  <si>
    <t>Mill Bay, BC</t>
  </si>
  <si>
    <t>2747 Quadra Street</t>
  </si>
  <si>
    <t>DQ 7472</t>
  </si>
  <si>
    <t>2749 Jacklin Road</t>
  </si>
  <si>
    <t>KJ 9472</t>
  </si>
  <si>
    <t>275 Burnside Road W</t>
  </si>
  <si>
    <t>Increase to $65 after January 2026  New PO #1736352</t>
  </si>
  <si>
    <t>CM 5813</t>
  </si>
  <si>
    <t>2751 Shelbourne Street</t>
  </si>
  <si>
    <t>2771 Jacklin Road</t>
  </si>
  <si>
    <t>2785 Quadra Street</t>
  </si>
  <si>
    <t>Pacific Cove Property Management Ltd.</t>
  </si>
  <si>
    <t>DQ 5872</t>
  </si>
  <si>
    <t>2790 Cedar Hill Road</t>
  </si>
  <si>
    <t>280 Douglas Street</t>
  </si>
  <si>
    <t xml:space="preserve">Oakwood Property </t>
  </si>
  <si>
    <t>T 082
K3</t>
  </si>
  <si>
    <t>2821 Quesnel Street</t>
  </si>
  <si>
    <t>QU 1282</t>
  </si>
  <si>
    <t>283 Michigan Street</t>
  </si>
  <si>
    <t>VA 382
K3-F1</t>
  </si>
  <si>
    <t>2830 Peatt Road</t>
  </si>
  <si>
    <t>Boardwalk General Partnership</t>
  </si>
  <si>
    <t>TP 0382</t>
  </si>
  <si>
    <t>2840 Nanaimo Street</t>
  </si>
  <si>
    <t>2840 Peatt Road</t>
  </si>
  <si>
    <t>433
F-1</t>
  </si>
  <si>
    <t>2849 Bryn Maur Road</t>
  </si>
  <si>
    <t>Centurion Property Associates</t>
  </si>
  <si>
    <t>2854 Peatt Road</t>
  </si>
  <si>
    <t>2861 Quadra Street</t>
  </si>
  <si>
    <t>Price change approved in July 2025</t>
  </si>
  <si>
    <t>DQ 1682</t>
  </si>
  <si>
    <t>2915 Douglas Street</t>
  </si>
  <si>
    <t>PHS</t>
  </si>
  <si>
    <t>2931 Qu'Appelle Street</t>
  </si>
  <si>
    <t>Castera Properties</t>
  </si>
  <si>
    <t>Q 1392</t>
  </si>
  <si>
    <t>2947 Qu'Appelle Street</t>
  </si>
  <si>
    <t>2994 Douglas Street</t>
  </si>
  <si>
    <t>BCGEU</t>
  </si>
  <si>
    <r>
      <t xml:space="preserve">Increase to $65 after June 2025 
</t>
    </r>
    <r>
      <rPr>
        <sz val="11"/>
        <color rgb="FFFF0000"/>
        <rFont val="Calibri"/>
        <family val="2"/>
        <scheme val="minor"/>
      </rPr>
      <t>PO Required</t>
    </r>
  </si>
  <si>
    <t>3005 Cook Street</t>
  </si>
  <si>
    <t>Kiwanis Village Society</t>
  </si>
  <si>
    <t>CK 5003</t>
  </si>
  <si>
    <t>3008-3010 Washington Avenue</t>
  </si>
  <si>
    <t>3011 Merchant Way</t>
  </si>
  <si>
    <t>Invoice Monthly starting Apr. 1/21 @ $275 (no TC06)  
Inv.23884 - Mar.31/21 @ $65 + TC07</t>
  </si>
  <si>
    <t>3033 Cook Street</t>
  </si>
  <si>
    <t>OC3303</t>
  </si>
  <si>
    <t>3035 Cook Street</t>
  </si>
  <si>
    <t>OC5303</t>
  </si>
  <si>
    <t xml:space="preserve">3045 Douglas Street                    </t>
  </si>
  <si>
    <t>31 Bastion Square</t>
  </si>
  <si>
    <t>BQ 13
[K1]</t>
  </si>
  <si>
    <t>314 Cook Street</t>
  </si>
  <si>
    <t>3157 Tillicum Road</t>
  </si>
  <si>
    <t>AT 7506</t>
  </si>
  <si>
    <t>3159 Shelbourne Street</t>
  </si>
  <si>
    <t>3160 Albina Street</t>
  </si>
  <si>
    <t>3185 Tillicum Road</t>
  </si>
  <si>
    <t>3187 Shelbourne Street</t>
  </si>
  <si>
    <t>3221 Cedar Hill Cross Road</t>
  </si>
  <si>
    <t>Beacon Community Services</t>
  </si>
  <si>
    <t>IB 1223</t>
  </si>
  <si>
    <t>3226 Alder Street</t>
  </si>
  <si>
    <t>A 6223</t>
  </si>
  <si>
    <t>323 Michigan Street</t>
  </si>
  <si>
    <t>MG 323
[K2]</t>
  </si>
  <si>
    <t>3255 Quadra Street</t>
  </si>
  <si>
    <t>RA 5523</t>
  </si>
  <si>
    <t>3277 Glasgow Avenue</t>
  </si>
  <si>
    <t>G 7723
K5lrg+7sm</t>
  </si>
  <si>
    <t>328-454 Burnside Road W &amp; 3528-3628 Tillicum Road</t>
  </si>
  <si>
    <r>
      <rPr>
        <sz val="11"/>
        <rFont val="Calibri"/>
        <family val="2"/>
        <scheme val="minor"/>
      </rPr>
      <t>Pemberton Holmes</t>
    </r>
    <r>
      <rPr>
        <sz val="11"/>
        <color rgb="FFFF0000"/>
        <rFont val="Calibri"/>
        <family val="2"/>
        <scheme val="minor"/>
      </rPr>
      <t xml:space="preserve"> (new July 31/22)</t>
    </r>
  </si>
  <si>
    <r>
      <t xml:space="preserve">$195/month
</t>
    </r>
    <r>
      <rPr>
        <sz val="11"/>
        <color rgb="FFFF0000"/>
        <rFont val="Calibri"/>
        <family val="2"/>
        <scheme val="minor"/>
      </rPr>
      <t>7 FA Panels</t>
    </r>
  </si>
  <si>
    <t>PP 823
K7</t>
  </si>
  <si>
    <t>331/333 Robert Street</t>
  </si>
  <si>
    <t>3319A Painter Road</t>
  </si>
  <si>
    <t>3319B Painter Road</t>
  </si>
  <si>
    <t>335 St. James Street</t>
  </si>
  <si>
    <t>CM 733</t>
  </si>
  <si>
    <t>337 St. James Street</t>
  </si>
  <si>
    <t>3381 Whittier Avenue</t>
  </si>
  <si>
    <t xml:space="preserve">3400 Davidson Avenue         </t>
  </si>
  <si>
    <t>RS 0043</t>
  </si>
  <si>
    <t>341 Latoria Boulevard</t>
  </si>
  <si>
    <t>Colwood, BC</t>
  </si>
  <si>
    <t>AL 143</t>
  </si>
  <si>
    <t>343 Simcoe Street</t>
  </si>
  <si>
    <t>344 Goldstream Avenue</t>
  </si>
  <si>
    <t>Change to R17 in August 2025 (previously R5)</t>
  </si>
  <si>
    <t>SG 443</t>
  </si>
  <si>
    <t>345 Latoria Boulevard</t>
  </si>
  <si>
    <t>Warrington PCI Managment</t>
  </si>
  <si>
    <t>BL 547</t>
  </si>
  <si>
    <t>3475 Quadra Street</t>
  </si>
  <si>
    <t>Invoice Monthly starting Apr. 1/21 @ $275 (no TC06)  
Inv.23885 - Mar.31/21 @ $55 + TC06</t>
  </si>
  <si>
    <t>349 Cook Street</t>
  </si>
  <si>
    <t>AQP Property Management (was Burr)</t>
  </si>
  <si>
    <t>MBT only - Annual done by others</t>
  </si>
  <si>
    <t>350 Douglas Street</t>
  </si>
  <si>
    <t>360 Dallas Road</t>
  </si>
  <si>
    <t>Complete Residenial Property Management</t>
  </si>
  <si>
    <t>SL 063</t>
  </si>
  <si>
    <t>360 Douglas Street</t>
  </si>
  <si>
    <t>360 Gorge Road E</t>
  </si>
  <si>
    <t>G 063</t>
  </si>
  <si>
    <t xml:space="preserve">3610 + 3614 Richmond Road &amp;
1696 Pear Street </t>
  </si>
  <si>
    <t>RG 0163</t>
  </si>
  <si>
    <t>364 Moss Street</t>
  </si>
  <si>
    <t>Gibraltar Management Ltd.</t>
  </si>
  <si>
    <t>OS 463</t>
  </si>
  <si>
    <t>3724 Harriet Road</t>
  </si>
  <si>
    <t>RH 4273</t>
  </si>
  <si>
    <t>3861 Shelbourne Street</t>
  </si>
  <si>
    <t>3880 Shelbourne Street</t>
  </si>
  <si>
    <t>TC 0883</t>
  </si>
  <si>
    <t>3905 Quadra Street</t>
  </si>
  <si>
    <r>
      <rPr>
        <b/>
        <sz val="11"/>
        <color rgb="FF000000"/>
        <rFont val="Calibri"/>
        <family val="2"/>
        <scheme val="minor"/>
      </rPr>
      <t xml:space="preserve">402 </t>
    </r>
    <r>
      <rPr>
        <sz val="10"/>
        <color rgb="FF000000"/>
        <rFont val="Calibri"/>
        <family val="2"/>
        <scheme val="minor"/>
      </rPr>
      <t>(only key in R17 bag)</t>
    </r>
  </si>
  <si>
    <t>3914 Shelbourne Street</t>
  </si>
  <si>
    <t>SB 4193</t>
  </si>
  <si>
    <t>3915 Carey Road</t>
  </si>
  <si>
    <t>C 5193
K2</t>
  </si>
  <si>
    <t>3949 Shelbourne Street</t>
  </si>
  <si>
    <t>HS Canada 3949 Shelbourne Street, L.P</t>
  </si>
  <si>
    <t>MS 9493</t>
  </si>
  <si>
    <t>3958 Cedar Hill Road</t>
  </si>
  <si>
    <t>HD 8593</t>
  </si>
  <si>
    <t>3960-3962 Borden Street</t>
  </si>
  <si>
    <t>Borden House Corporation</t>
  </si>
  <si>
    <t>3962 Cedar Hill Road</t>
  </si>
  <si>
    <t>4026 Quadra Street</t>
  </si>
  <si>
    <t>DQ 6204</t>
  </si>
  <si>
    <t>4030 Shelbourne Street</t>
  </si>
  <si>
    <t>HS 0304</t>
  </si>
  <si>
    <t>4036 Quadra Street</t>
  </si>
  <si>
    <t>DQ 6304</t>
  </si>
  <si>
    <t>4038 Quadra Street</t>
  </si>
  <si>
    <t>404 Dundas Street</t>
  </si>
  <si>
    <t>404 Linden Avenue</t>
  </si>
  <si>
    <t>Steve Calder</t>
  </si>
  <si>
    <t>ND 404</t>
  </si>
  <si>
    <t xml:space="preserve">410 Garbally Road                                         </t>
  </si>
  <si>
    <t>4144 Wilkinson Road</t>
  </si>
  <si>
    <t>WP 4414</t>
  </si>
  <si>
    <t>415 Dunedin Avenue</t>
  </si>
  <si>
    <t>415 Linden Avenue</t>
  </si>
  <si>
    <t>R 514
K2</t>
  </si>
  <si>
    <t>415 Michigan Street</t>
  </si>
  <si>
    <t>Increase to $65 after January 2026
PO 700000</t>
  </si>
  <si>
    <t>U 514
K3</t>
  </si>
  <si>
    <t>420 Catherine Street</t>
  </si>
  <si>
    <t>420 Parry Street</t>
  </si>
  <si>
    <t>Cancelled on June 2025 - R20</t>
  </si>
  <si>
    <t>ET 024
K1-F1</t>
  </si>
  <si>
    <t>421 Vancouver Street</t>
  </si>
  <si>
    <t>VV 124</t>
  </si>
  <si>
    <t>423 Superior Street</t>
  </si>
  <si>
    <t>4230 Commerce Circle</t>
  </si>
  <si>
    <t>NEW Jan/24</t>
  </si>
  <si>
    <t>NO KEYS</t>
  </si>
  <si>
    <t xml:space="preserve">425 Michigan Street </t>
  </si>
  <si>
    <t>CG 524</t>
  </si>
  <si>
    <t>425 Wilson Street</t>
  </si>
  <si>
    <t>429 Linden Avenue</t>
  </si>
  <si>
    <t>Gibraltar now Colyvan Pacific</t>
  </si>
  <si>
    <t>435 Michigan Street</t>
  </si>
  <si>
    <t>V 534
K2</t>
  </si>
  <si>
    <t>4398 W. Saanich Rd</t>
  </si>
  <si>
    <t>440 Parry Street</t>
  </si>
  <si>
    <t>Oakwood Properties</t>
  </si>
  <si>
    <t>RS 044</t>
  </si>
  <si>
    <t>4420 Chatterton Way</t>
  </si>
  <si>
    <r>
      <t xml:space="preserve">PO Required
</t>
    </r>
    <r>
      <rPr>
        <sz val="11"/>
        <rFont val="Calibri"/>
        <family val="2"/>
        <scheme val="minor"/>
      </rPr>
      <t xml:space="preserve">$55/month. Panel replaced in June 25. </t>
    </r>
    <r>
      <rPr>
        <sz val="11"/>
        <color rgb="FFFF0000"/>
        <rFont val="Calibri"/>
        <family val="2"/>
        <scheme val="minor"/>
      </rPr>
      <t>3 free months after June 2025</t>
    </r>
  </si>
  <si>
    <t>CW 0244</t>
  </si>
  <si>
    <t>4420 West Saanich Road</t>
  </si>
  <si>
    <t>IIBG DBA COUNTRY GROCER [4420 WEST SAANICH]</t>
  </si>
  <si>
    <t>4480 Chatterton Way</t>
  </si>
  <si>
    <t>$175/mth total for 5 building. 1/5</t>
  </si>
  <si>
    <t>BT 4944
[K7]</t>
  </si>
  <si>
    <t>4484 Chatterton Way</t>
  </si>
  <si>
    <t>$175/mth total for 5 building. 2/5</t>
  </si>
  <si>
    <t>4488 Chatterton Way</t>
  </si>
  <si>
    <t>$175/mth total for 5 building. 3/5</t>
  </si>
  <si>
    <t>4490 Chatterton Way</t>
  </si>
  <si>
    <t>$175/mth total for 5 building. 4/5</t>
  </si>
  <si>
    <t>4494  Chatterton Way</t>
  </si>
  <si>
    <t>$175/mth total for 5 building. 5/5</t>
  </si>
  <si>
    <t>465 Niagara Street</t>
  </si>
  <si>
    <t>4678 Elk Lake Drive</t>
  </si>
  <si>
    <t>KL 8764</t>
  </si>
  <si>
    <t>Building C</t>
  </si>
  <si>
    <t>Building D</t>
  </si>
  <si>
    <t>Building E</t>
  </si>
  <si>
    <t>470 Belleville Street</t>
  </si>
  <si>
    <t>Equitex Realty Ltd.</t>
  </si>
  <si>
    <t>TB 074
K3</t>
  </si>
  <si>
    <t>493 Burnside Road East</t>
  </si>
  <si>
    <t>SB 394</t>
  </si>
  <si>
    <t>500 Fort Street</t>
  </si>
  <si>
    <t>The Keg (Says Crest on ST)</t>
  </si>
  <si>
    <t>500 Rithet Street</t>
  </si>
  <si>
    <t xml:space="preserve">Months on invoices </t>
  </si>
  <si>
    <t xml:space="preserve">443 
(Ring 3) </t>
  </si>
  <si>
    <t>502 Dallas Road</t>
  </si>
  <si>
    <t>CT 205
K3</t>
  </si>
  <si>
    <t>505 Quadra Street</t>
  </si>
  <si>
    <t>Surfside Holdings Ltd. (Analogue Projects)</t>
  </si>
  <si>
    <t>Credit from QB $189. Apply to Q4 2025</t>
  </si>
  <si>
    <t>QB 505</t>
  </si>
  <si>
    <t>505 Su'it Street</t>
  </si>
  <si>
    <t>Formerly 505 Trutch</t>
  </si>
  <si>
    <t>506 Fort Street</t>
  </si>
  <si>
    <t xml:space="preserve">Homesphere Properties </t>
  </si>
  <si>
    <t>507 Government Street</t>
  </si>
  <si>
    <t>The Garth Homer Society</t>
  </si>
  <si>
    <t>No Keys</t>
  </si>
  <si>
    <t>508 Toronto Street</t>
  </si>
  <si>
    <t>AQP Management</t>
  </si>
  <si>
    <t>Deactivate Oct 31/25 -  Changed to AQP Management in April 2025</t>
  </si>
  <si>
    <t>5100 Pat Bay Highway</t>
  </si>
  <si>
    <t>Victoria Rowing Society</t>
  </si>
  <si>
    <t>VC 0015
[K1]</t>
  </si>
  <si>
    <t>516 Quadra Street</t>
  </si>
  <si>
    <t>Douglas Mgmt Corp. (was Hugh &amp; McKinnon - but same owner)</t>
  </si>
  <si>
    <t>HA 615
K3</t>
  </si>
  <si>
    <t>517 Fisgard Street &amp; 528 Pandora Avenue</t>
  </si>
  <si>
    <t>cancelled service- Oct 8/24 (tw)</t>
  </si>
  <si>
    <t>YZ 715</t>
  </si>
  <si>
    <t>520 Cook Street</t>
  </si>
  <si>
    <t xml:space="preserve">Newport </t>
  </si>
  <si>
    <t>520 Rithet Street</t>
  </si>
  <si>
    <t>524 Culduthel Road</t>
  </si>
  <si>
    <t>C425</t>
  </si>
  <si>
    <t>531 West Bay Terrace</t>
  </si>
  <si>
    <t>May 2025 PO 1367338
June 2025PO 1367341</t>
  </si>
  <si>
    <t>BW 135</t>
  </si>
  <si>
    <t>532 &amp; 536 Herald Street</t>
  </si>
  <si>
    <t>Months on invoice</t>
  </si>
  <si>
    <t xml:space="preserve">5332 Sayward Hill Crescent </t>
  </si>
  <si>
    <t>Credit from QB $34.07. Apply to Q4 2025</t>
  </si>
  <si>
    <t>WS 2335</t>
  </si>
  <si>
    <t>539-545 Fisgard Street</t>
  </si>
  <si>
    <t>Servissio</t>
  </si>
  <si>
    <t>FA 935</t>
  </si>
  <si>
    <t>540 Pandora Avenue</t>
  </si>
  <si>
    <t>DR 045</t>
  </si>
  <si>
    <t>540 West Bay Terrace</t>
  </si>
  <si>
    <t>YB 045</t>
  </si>
  <si>
    <t>545 Johnson Street</t>
  </si>
  <si>
    <t>546 Pandora Avenue</t>
  </si>
  <si>
    <t>Approved Dec/23</t>
  </si>
  <si>
    <t>HD 645</t>
  </si>
  <si>
    <t xml:space="preserve">55 Songhees Road                                 </t>
  </si>
  <si>
    <t>553/563 Johnson Street</t>
  </si>
  <si>
    <t>400*</t>
  </si>
  <si>
    <t>556 Herald Street</t>
  </si>
  <si>
    <t>565 Manchester Road</t>
  </si>
  <si>
    <r>
      <t xml:space="preserve">$50/m for 2024
</t>
    </r>
    <r>
      <rPr>
        <sz val="11"/>
        <color rgb="FFFF0000"/>
        <rFont val="Calibri"/>
        <family val="2"/>
        <scheme val="minor"/>
      </rPr>
      <t>Belmont sold - effective end of day September 6/24-tw)</t>
    </r>
  </si>
  <si>
    <t>565 Toronto Street</t>
  </si>
  <si>
    <t>TN 565</t>
  </si>
  <si>
    <t>60 Dallas Road</t>
  </si>
  <si>
    <t>FT 06
K10</t>
  </si>
  <si>
    <t>600 Douglas Street</t>
  </si>
  <si>
    <t>Nexcan Enterprises</t>
  </si>
  <si>
    <t>600 Richmond Road</t>
  </si>
  <si>
    <t>St. Matthias Angelican Church</t>
  </si>
  <si>
    <t>MC006</t>
  </si>
  <si>
    <t>601 Canteen Road</t>
  </si>
  <si>
    <t xml:space="preserve">605 Cook Street                                                              </t>
  </si>
  <si>
    <t>N 506
K3</t>
  </si>
  <si>
    <t>612 Goldstream Avenue</t>
  </si>
  <si>
    <t>G 216</t>
  </si>
  <si>
    <t>614 Esquimalt Road</t>
  </si>
  <si>
    <t>Horizon Contracting Ltd</t>
  </si>
  <si>
    <t>QS 416</t>
  </si>
  <si>
    <t>616 Goldstream Avenue</t>
  </si>
  <si>
    <t>620 View Street</t>
  </si>
  <si>
    <t>Equitex</t>
  </si>
  <si>
    <t>$65 noted starting April 2025. Previously $50 - Not really sure when it changed</t>
  </si>
  <si>
    <t>622 Admirals Road</t>
  </si>
  <si>
    <t>Chartwell Retirement Residences</t>
  </si>
  <si>
    <t>DA 226</t>
  </si>
  <si>
    <t>623 Fort Street</t>
  </si>
  <si>
    <t>Fort Street Properties  (Colliers)</t>
  </si>
  <si>
    <t>FS 326
[K1]</t>
  </si>
  <si>
    <t>625 Fernhill Road</t>
  </si>
  <si>
    <t xml:space="preserve">
$50/m for 2024
$55 after June 2025</t>
  </si>
  <si>
    <t>625 Hillside Avenue</t>
  </si>
  <si>
    <t>Keys delivered May 2025</t>
  </si>
  <si>
    <t>635 Battery Street</t>
  </si>
  <si>
    <t>636 Dallas Road</t>
  </si>
  <si>
    <t>LD 636</t>
  </si>
  <si>
    <t>636 Fisgard Street</t>
  </si>
  <si>
    <t>Vic Chinese School</t>
  </si>
  <si>
    <t>$55/month
no testing in July or August as school is closed</t>
  </si>
  <si>
    <t>640 Michigan Street</t>
  </si>
  <si>
    <t xml:space="preserve">Tribe Management Inc </t>
  </si>
  <si>
    <t>SM 046</t>
  </si>
  <si>
    <t>644 Linden Avenue</t>
  </si>
  <si>
    <t>BL 446</t>
  </si>
  <si>
    <t>645 Fort Street</t>
  </si>
  <si>
    <t>646 Fairway Avenue</t>
  </si>
  <si>
    <t>647 Goldstream Avenue</t>
  </si>
  <si>
    <t>650 View Street</t>
  </si>
  <si>
    <t>(includes 658 View, 1203 &amp; 1205 Broad)</t>
  </si>
  <si>
    <t>FB 056
K2</t>
  </si>
  <si>
    <t>651 Jolly Place</t>
  </si>
  <si>
    <t>JP 156</t>
  </si>
  <si>
    <t>654 Granderson Road</t>
  </si>
  <si>
    <t>GD 456</t>
  </si>
  <si>
    <t>655 Douglas Street</t>
  </si>
  <si>
    <t>Concert Properties</t>
  </si>
  <si>
    <t>QA 556</t>
  </si>
  <si>
    <t xml:space="preserve">655 Herald Street                     </t>
  </si>
  <si>
    <t>CW 556
K1-F2</t>
  </si>
  <si>
    <t>663 Goldstream Avenue</t>
  </si>
  <si>
    <t>MPW 366
K8-G1</t>
  </si>
  <si>
    <t>6649 Butler Cresecent</t>
  </si>
  <si>
    <t>BB 9466</t>
  </si>
  <si>
    <t>670 Dallas Road</t>
  </si>
  <si>
    <t>Restart Nov/22</t>
  </si>
  <si>
    <t>O 076
K2-F1</t>
  </si>
  <si>
    <t>6772 Oldfield Road</t>
  </si>
  <si>
    <r>
      <t xml:space="preserve">PO Required
</t>
    </r>
    <r>
      <rPr>
        <sz val="11"/>
        <color theme="1"/>
        <rFont val="Calibri"/>
        <family val="2"/>
        <scheme val="minor"/>
      </rPr>
      <t>$60/month</t>
    </r>
  </si>
  <si>
    <t>OF 2776</t>
  </si>
  <si>
    <t>6776 Oldfield Road</t>
  </si>
  <si>
    <t>681 Allandale Road</t>
  </si>
  <si>
    <t>Sherringham Holdings</t>
  </si>
  <si>
    <t>AR 186</t>
  </si>
  <si>
    <t>703 Broughton Street</t>
  </si>
  <si>
    <t>single panel share with 933 Douglas Street. Effective April 2025, managed by Devon</t>
  </si>
  <si>
    <t>H 307
K4</t>
  </si>
  <si>
    <t>7088 Wallace Drive</t>
  </si>
  <si>
    <t>VB 8807</t>
  </si>
  <si>
    <t>709-715 Yates Street</t>
  </si>
  <si>
    <t>Churchill on Yates GP C/O Daniel Belanger</t>
  </si>
  <si>
    <t>R 527
K6-F1</t>
  </si>
  <si>
    <t>710 Fort Street</t>
  </si>
  <si>
    <t>Ritz Hotel -Arpeg Group of Companies</t>
  </si>
  <si>
    <t xml:space="preserve">710 Redbrick Street                                            </t>
  </si>
  <si>
    <t>710 Redbrick Joint Venture</t>
  </si>
  <si>
    <t>711 Hillside Avenue</t>
  </si>
  <si>
    <t>HD 117</t>
  </si>
  <si>
    <t>712 Yates Street</t>
  </si>
  <si>
    <t>Concert Realty Services Ltd.</t>
  </si>
  <si>
    <t>LW 217
K2-F1</t>
  </si>
  <si>
    <t>7161 West Saanich Road</t>
  </si>
  <si>
    <t>BPV 1617</t>
  </si>
  <si>
    <t>719-725 Yates Street</t>
  </si>
  <si>
    <t>PCPM as Agent for the Churchill on Yates</t>
  </si>
  <si>
    <t>720 Vancouver Street</t>
  </si>
  <si>
    <t>722 Johnson Street</t>
  </si>
  <si>
    <t xml:space="preserve">722 Johnson Street Joint Venture  </t>
  </si>
  <si>
    <t>JS 227</t>
  </si>
  <si>
    <t>723 Field Street</t>
  </si>
  <si>
    <t>LF 327</t>
  </si>
  <si>
    <t>727 Fisgard Street</t>
  </si>
  <si>
    <t>FI 727
K4-F1</t>
  </si>
  <si>
    <t>728 Yates Street</t>
  </si>
  <si>
    <t>Tribe Management</t>
  </si>
  <si>
    <t>TE 827</t>
  </si>
  <si>
    <t>730 Vancouver Street</t>
  </si>
  <si>
    <t>733 Goldstream Avenue</t>
  </si>
  <si>
    <t>734 - 736 Broughton Street</t>
  </si>
  <si>
    <t>BL 437
K1</t>
  </si>
  <si>
    <t>738 Sayward Hill</t>
  </si>
  <si>
    <t>SH 837</t>
  </si>
  <si>
    <t>747 Fort Street</t>
  </si>
  <si>
    <t>Associated Building Credits Ltd. c/o Breakwater Realty Inc.</t>
  </si>
  <si>
    <t>RF 747</t>
  </si>
  <si>
    <t>750 Pemberton Road</t>
  </si>
  <si>
    <t>CP 057
K1</t>
  </si>
  <si>
    <t>755 Market Street</t>
  </si>
  <si>
    <t>TPM $45</t>
  </si>
  <si>
    <t>760 Johnson Street</t>
  </si>
  <si>
    <t>ND 067</t>
  </si>
  <si>
    <t>7611 Central Saanich Road</t>
  </si>
  <si>
    <t>SC1167</t>
  </si>
  <si>
    <t>765 Hockley Avenue</t>
  </si>
  <si>
    <t>765 Vanalman Avenue</t>
  </si>
  <si>
    <t>Bosa Properties</t>
  </si>
  <si>
    <t>LA 567</t>
  </si>
  <si>
    <t xml:space="preserve">770 Cormorant Street                                        </t>
  </si>
  <si>
    <t>DP 077
K6-F1</t>
  </si>
  <si>
    <t>772 Hockley Avenue</t>
  </si>
  <si>
    <t>777 Blanshard Street</t>
  </si>
  <si>
    <t>TS 777
K3-F1</t>
  </si>
  <si>
    <t>777 Cook Street</t>
  </si>
  <si>
    <t>777 Hockley Avenue</t>
  </si>
  <si>
    <t>777 Royal Oak Drive (100)</t>
  </si>
  <si>
    <t>Invoice Monthly starting Apr. 1/21 @ $275 (no TC06)  
Inv.23887 - Mar.31/21 @ $55 + TC06</t>
  </si>
  <si>
    <t>778 Hockley Avenue</t>
  </si>
  <si>
    <t>780 Kings Road</t>
  </si>
  <si>
    <t>Chek TV</t>
  </si>
  <si>
    <t>CN 087</t>
  </si>
  <si>
    <t>784 Hockley Avenue</t>
  </si>
  <si>
    <t>7840 Lochside Drive</t>
  </si>
  <si>
    <t>Increase to $65 after January 2026  New PO #1442838</t>
  </si>
  <si>
    <t>7860 Wallace Drive</t>
  </si>
  <si>
    <t>Invoice Monthly starting Apr. 1/21 @ $275 (no TC06)  
Inv.23887 - Mar.31/21 @ $65 + TC07.  Was TH4</t>
  </si>
  <si>
    <t>7878 E. Saanich Road</t>
  </si>
  <si>
    <t>790 Hockley Avenue</t>
  </si>
  <si>
    <t>8 Bastion Square</t>
  </si>
  <si>
    <t xml:space="preserve">Servissio </t>
  </si>
  <si>
    <t xml:space="preserve">$55/month. </t>
  </si>
  <si>
    <t>Y 8
K10</t>
  </si>
  <si>
    <t xml:space="preserve">800 Johnson Street                                       </t>
  </si>
  <si>
    <t>357689 BC LTD.</t>
  </si>
  <si>
    <t>TH 008
K1</t>
  </si>
  <si>
    <t>803 Esquimalt Road</t>
  </si>
  <si>
    <t>DC 308</t>
  </si>
  <si>
    <t>805 Academy Close</t>
  </si>
  <si>
    <t xml:space="preserve">TPM </t>
  </si>
  <si>
    <t>810 Blanshard Street</t>
  </si>
  <si>
    <r>
      <t xml:space="preserve">NO PO Required
</t>
    </r>
    <r>
      <rPr>
        <sz val="11"/>
        <rFont val="Calibri"/>
        <family val="2"/>
        <scheme val="minor"/>
      </rPr>
      <t>$55/month</t>
    </r>
  </si>
  <si>
    <t>N 018
K1</t>
  </si>
  <si>
    <t>815 Queens Avenue</t>
  </si>
  <si>
    <t>818 Broughton Street</t>
  </si>
  <si>
    <t>Hardal Management</t>
  </si>
  <si>
    <t>TO 818</t>
  </si>
  <si>
    <t>818 Fort Street</t>
  </si>
  <si>
    <t>818 Fort Holdings c/o Servissio Property Services Ltd.</t>
  </si>
  <si>
    <t>821 Hockley Avenue</t>
  </si>
  <si>
    <t>825 Cook Street</t>
  </si>
  <si>
    <t>829 Fisgard Street</t>
  </si>
  <si>
    <t>F 928</t>
  </si>
  <si>
    <t>830 Pembroke Street</t>
  </si>
  <si>
    <t>Devon Properties 45</t>
  </si>
  <si>
    <t>831 Dunsmuir Road</t>
  </si>
  <si>
    <t>DN 138</t>
  </si>
  <si>
    <t>831 Fisgard Street</t>
  </si>
  <si>
    <t>1134819 BC LTD.</t>
  </si>
  <si>
    <t>IM 138
K1</t>
  </si>
  <si>
    <t>836 Yates Street</t>
  </si>
  <si>
    <t>YC 638
K1-F1</t>
  </si>
  <si>
    <t>837 Ellery Street</t>
  </si>
  <si>
    <t>EY738</t>
  </si>
  <si>
    <t>838 Fort Street</t>
  </si>
  <si>
    <t>Minzar Holdings Ltd</t>
  </si>
  <si>
    <t>E 838
K2-F1</t>
  </si>
  <si>
    <t>840 Fort Street</t>
  </si>
  <si>
    <t xml:space="preserve">Servisso Property Service </t>
  </si>
  <si>
    <t>840 Humboldt Street</t>
  </si>
  <si>
    <t>Apr/24: ownership changed. On hold until we hear back- put cancelled per not hearing anything back - September 2025</t>
  </si>
  <si>
    <t>843 Craigflower Road</t>
  </si>
  <si>
    <t xml:space="preserve">
Months on invoice</t>
  </si>
  <si>
    <t>844 Courtney Street</t>
  </si>
  <si>
    <t>V 448
K1-F1</t>
  </si>
  <si>
    <t>845 Yates Street</t>
  </si>
  <si>
    <t xml:space="preserve">Cancelled October 2025 </t>
  </si>
  <si>
    <t>TW 548
K1-F1</t>
  </si>
  <si>
    <t>847 Fisgard Street</t>
  </si>
  <si>
    <t>Kuta Realty Consultants Ltd.</t>
  </si>
  <si>
    <t>First 3 months are $65 - change to $75 after that</t>
  </si>
  <si>
    <t>850 Cook Street</t>
  </si>
  <si>
    <t>Newport C. Selenz</t>
  </si>
  <si>
    <t>853 Burdett Avenue</t>
  </si>
  <si>
    <t>855 Ellery Street</t>
  </si>
  <si>
    <t>866 Craigflower Road</t>
  </si>
  <si>
    <t>875 North Park Street</t>
  </si>
  <si>
    <t xml:space="preserve">North Park Manor Society  </t>
  </si>
  <si>
    <t>KP 578</t>
  </si>
  <si>
    <t>877 Goldstream Avenue</t>
  </si>
  <si>
    <t>LT 778
K2</t>
  </si>
  <si>
    <t>879 Esquimalt Road</t>
  </si>
  <si>
    <t>880 McKenzie Avenue</t>
  </si>
  <si>
    <t>St. Andrew's Regional High School</t>
  </si>
  <si>
    <t>Oct-23</t>
  </si>
  <si>
    <t>890 Academy Close</t>
  </si>
  <si>
    <t>Breakwater Realty</t>
  </si>
  <si>
    <t>S 098
K2</t>
  </si>
  <si>
    <t>894 Vernon Avenue</t>
  </si>
  <si>
    <t>CG 498</t>
  </si>
  <si>
    <t>895 Fort Street</t>
  </si>
  <si>
    <t>Pacific Arbour</t>
  </si>
  <si>
    <t xml:space="preserve">  </t>
  </si>
  <si>
    <t>898 Vernon Avneue</t>
  </si>
  <si>
    <t>899 Darwin Avenue</t>
  </si>
  <si>
    <t>903 Esquimalt Road</t>
  </si>
  <si>
    <t>Proline Management</t>
  </si>
  <si>
    <t>South Island Property Mgmt (was Strata Plan Vis 742</t>
  </si>
  <si>
    <t>HT 609
K2</t>
  </si>
  <si>
    <t>908 Market Street</t>
  </si>
  <si>
    <t>MS 809</t>
  </si>
  <si>
    <t>908 Pandora Avenue</t>
  </si>
  <si>
    <t>Annual in Dec/23, Service starts Jan/24</t>
  </si>
  <si>
    <t>PD 809</t>
  </si>
  <si>
    <t>909 Fairfield Road</t>
  </si>
  <si>
    <t>Red Cross</t>
  </si>
  <si>
    <t>909 Pendergast Street</t>
  </si>
  <si>
    <t>GT 909</t>
  </si>
  <si>
    <t>911 Yates Street &amp; 990 View Street</t>
  </si>
  <si>
    <t>HG 099
K7</t>
  </si>
  <si>
    <t>912 Selkirk Avenue</t>
  </si>
  <si>
    <t>Century 21 Queenswood Realty Ltd.</t>
  </si>
  <si>
    <t>KK 219</t>
  </si>
  <si>
    <t>914 Yates Street</t>
  </si>
  <si>
    <t>PG 419
K2</t>
  </si>
  <si>
    <t>915 Cook Street</t>
  </si>
  <si>
    <t>919 Fort Street</t>
  </si>
  <si>
    <t>Newport</t>
  </si>
  <si>
    <t>919 Market Street</t>
  </si>
  <si>
    <t>Pemberton Residential</t>
  </si>
  <si>
    <t>920 Hillside Avenue</t>
  </si>
  <si>
    <t>Tetcum Property</t>
  </si>
  <si>
    <t>385 
(K2)</t>
  </si>
  <si>
    <t>925 Esquimalt Road</t>
  </si>
  <si>
    <t>931 Foul Bay Road</t>
  </si>
  <si>
    <t>Abbeyfield Legacy Society</t>
  </si>
  <si>
    <t>AA 139
K1</t>
  </si>
  <si>
    <t>938 Dunford Ave</t>
  </si>
  <si>
    <t>TD 839
K3</t>
  </si>
  <si>
    <t>942 Preston Way</t>
  </si>
  <si>
    <t>RL 249
K3</t>
  </si>
  <si>
    <t xml:space="preserve">945 Reunion Avenue </t>
  </si>
  <si>
    <t>Killam Apartments REIT</t>
  </si>
  <si>
    <t>Shares panel with &amp; 955 Reunion Avenue ($50 per builidng) - Change to R17 in August 2025 (previously R5)</t>
  </si>
  <si>
    <t>950 Rockland Avenue</t>
  </si>
  <si>
    <t>Pacific Cove Property Management Ltd as Agent</t>
  </si>
  <si>
    <t>VT 059
K2</t>
  </si>
  <si>
    <t>955 Cook Street</t>
  </si>
  <si>
    <t>964 Heywood Avenue</t>
  </si>
  <si>
    <t>WD 469</t>
  </si>
  <si>
    <t>971 Finlayson Street</t>
  </si>
  <si>
    <t>FG 179</t>
  </si>
  <si>
    <t>9710 2nd Street</t>
  </si>
  <si>
    <t xml:space="preserve">Pemberton Holmes </t>
  </si>
  <si>
    <t>9762 Third Street</t>
  </si>
  <si>
    <t>HD 2679</t>
  </si>
  <si>
    <t>9810 Seventh Street</t>
  </si>
  <si>
    <t xml:space="preserve">Invoice Monthly starting Apr. 1/21 @ $275 (no TC06)  
Inv.23888 - Mar.31/21 @ $65 + TC07.   </t>
  </si>
  <si>
    <t>Colliers - Mall</t>
  </si>
  <si>
    <t>PO Required
$65/month</t>
  </si>
  <si>
    <t>MM 0189</t>
  </si>
  <si>
    <t>9824-9830 Fourth Street</t>
  </si>
  <si>
    <t>TA 0389</t>
  </si>
  <si>
    <t>9830 Second Street</t>
  </si>
  <si>
    <t>9836 Second Street</t>
  </si>
  <si>
    <t>984 Mckenzie Avenue</t>
  </si>
  <si>
    <t>ZM 489</t>
  </si>
  <si>
    <t>9843 Second Street</t>
  </si>
  <si>
    <r>
      <rPr>
        <b/>
        <sz val="11"/>
        <color rgb="FFFF0000"/>
        <rFont val="Calibri"/>
        <family val="2"/>
        <scheme val="minor"/>
      </rPr>
      <t xml:space="preserve">Devon took over July 2025
</t>
    </r>
    <r>
      <rPr>
        <sz val="11"/>
        <rFont val="Calibri"/>
        <family val="2"/>
        <scheme val="minor"/>
      </rPr>
      <t>$65/Month</t>
    </r>
  </si>
  <si>
    <t>SC 3489</t>
  </si>
  <si>
    <t>9851 Seaport Place</t>
  </si>
  <si>
    <t>Shops at the Port of Sidney
C/O The Marker Group</t>
  </si>
  <si>
    <r>
      <t xml:space="preserve">PO Required
</t>
    </r>
    <r>
      <rPr>
        <sz val="11"/>
        <rFont val="Calibri"/>
        <family val="2"/>
        <scheme val="minor"/>
      </rPr>
      <t>$65/month</t>
    </r>
  </si>
  <si>
    <t>SEA 1598</t>
  </si>
  <si>
    <t>9851 Second Street</t>
  </si>
  <si>
    <t>9858 Fifth Street</t>
  </si>
  <si>
    <t xml:space="preserve">Wexford Condominiums </t>
  </si>
  <si>
    <t>Credit from QB $157.50. Apply to Q4 2025</t>
  </si>
  <si>
    <t>9861 Fifth Street</t>
  </si>
  <si>
    <t>9861 Third Street</t>
  </si>
  <si>
    <t>Effective 02/28/25, Associa no longer manage location</t>
  </si>
  <si>
    <t>9870 Second Street</t>
  </si>
  <si>
    <t>9871 Second Street</t>
  </si>
  <si>
    <t>Harbour Front</t>
  </si>
  <si>
    <t>9880 Fourth Street</t>
  </si>
  <si>
    <t>Sutton</t>
  </si>
  <si>
    <t>9891 Seaport Place</t>
  </si>
  <si>
    <r>
      <t xml:space="preserve">PO Required
</t>
    </r>
    <r>
      <rPr>
        <sz val="11"/>
        <color theme="1"/>
        <rFont val="Calibri"/>
        <family val="2"/>
        <scheme val="minor"/>
      </rPr>
      <t>$65/month</t>
    </r>
  </si>
  <si>
    <t>990 Fort Street</t>
  </si>
  <si>
    <t>9900 Fifth Street</t>
  </si>
  <si>
    <t>Edgeware Place</t>
  </si>
  <si>
    <t>9905 Fifth Street</t>
  </si>
  <si>
    <t>Starting Jan/24</t>
  </si>
  <si>
    <t>FS 5099</t>
  </si>
  <si>
    <t>9911 McDonald Park</t>
  </si>
  <si>
    <t xml:space="preserve">Sherringham Industries </t>
  </si>
  <si>
    <t>9919 Fourth Street</t>
  </si>
  <si>
    <t>FT 9199</t>
  </si>
  <si>
    <t>9924 Third Street</t>
  </si>
  <si>
    <t>IO 4299</t>
  </si>
  <si>
    <t>9950 4th Street</t>
  </si>
  <si>
    <t xml:space="preserve">Freelance Strata Management </t>
  </si>
  <si>
    <t>9960 4th Street</t>
  </si>
  <si>
    <t>9960 Third Street</t>
  </si>
  <si>
    <t>Highstreet Fourth Street (2023) LP</t>
  </si>
  <si>
    <t>9972 Third Street</t>
  </si>
  <si>
    <t>9975 Fifth Street</t>
  </si>
  <si>
    <t>Strata Corporation VIS 2278</t>
  </si>
  <si>
    <t>9993 Fourth Street</t>
  </si>
  <si>
    <t>MONTHLY EXT &amp; ELU TESTS - Cancelled in November 2025</t>
  </si>
  <si>
    <t>Y &amp; ANNUAL</t>
  </si>
  <si>
    <t>MK 151</t>
  </si>
  <si>
    <t>Was cancelled, re-engaged Dec/23</t>
  </si>
  <si>
    <r>
      <t xml:space="preserve">Credit from QB $173.25. Apply to Q4 2025   $55/month
</t>
    </r>
    <r>
      <rPr>
        <sz val="11"/>
        <color rgb="FFFF0000"/>
        <rFont val="Calibri"/>
        <family val="2"/>
        <scheme val="minor"/>
      </rPr>
      <t>PO Required</t>
    </r>
  </si>
  <si>
    <t xml:space="preserve"> ANNUAL</t>
  </si>
  <si>
    <r>
      <t xml:space="preserve">$55/month 
</t>
    </r>
    <r>
      <rPr>
        <sz val="11"/>
        <color rgb="FFFF0000"/>
        <rFont val="Calibri"/>
        <family val="2"/>
        <scheme val="minor"/>
      </rPr>
      <t>PO 700000</t>
    </r>
  </si>
  <si>
    <t>Dec 2025 PO - 1446795</t>
  </si>
  <si>
    <r>
      <rPr>
        <sz val="11"/>
        <rFont val="Calibri"/>
        <family val="2"/>
        <scheme val="minor"/>
      </rPr>
      <t xml:space="preserve"> $75/month</t>
    </r>
    <r>
      <rPr>
        <sz val="11"/>
        <color rgb="FFFF0000"/>
        <rFont val="Calibri"/>
        <family val="2"/>
        <scheme val="minor"/>
      </rPr>
      <t xml:space="preserve"> MONTHLY EXT &amp; ELU TESTS</t>
    </r>
  </si>
  <si>
    <t>Sept*</t>
  </si>
  <si>
    <t>$75/month (MISC1)</t>
  </si>
  <si>
    <t>$60/mth - mthly bell test (B)</t>
  </si>
  <si>
    <t>May*</t>
  </si>
  <si>
    <t>Annual</t>
  </si>
  <si>
    <t>$75/month if special service call.  PO Required</t>
  </si>
  <si>
    <t>X &amp; Annual</t>
  </si>
  <si>
    <t xml:space="preserve">Sorenson &amp; Bowers </t>
  </si>
  <si>
    <t>Febuary</t>
  </si>
  <si>
    <t>Changed to R20 Jan/24</t>
  </si>
  <si>
    <t>JT 9101
K2</t>
  </si>
  <si>
    <t>July*</t>
  </si>
  <si>
    <r>
      <rPr>
        <sz val="11"/>
        <color rgb="FFFF0000"/>
        <rFont val="Calibri"/>
        <family val="2"/>
        <scheme val="minor"/>
      </rPr>
      <t>$47.50/m for 2023</t>
    </r>
    <r>
      <rPr>
        <sz val="11"/>
        <rFont val="Calibri"/>
        <family val="2"/>
        <scheme val="minor"/>
      </rPr>
      <t xml:space="preserve">
$50/m for 2024</t>
    </r>
  </si>
  <si>
    <t>August*</t>
  </si>
  <si>
    <t>April*</t>
  </si>
  <si>
    <r>
      <rPr>
        <b/>
        <sz val="11"/>
        <color rgb="FFFF0000"/>
        <rFont val="Calibri"/>
        <family val="2"/>
        <scheme val="minor"/>
      </rPr>
      <t>*SEE NOTE IN JULY*</t>
    </r>
    <r>
      <rPr>
        <b/>
        <sz val="11"/>
        <rFont val="Calibri"/>
        <family val="2"/>
        <scheme val="minor"/>
      </rPr>
      <t xml:space="preserve"> Months on invoice</t>
    </r>
  </si>
  <si>
    <t>NEW FEB/24</t>
  </si>
  <si>
    <t>TBD</t>
  </si>
  <si>
    <t>Peter Hejjas 45 + GST</t>
  </si>
  <si>
    <t xml:space="preserve">Chard Property </t>
  </si>
  <si>
    <t>Nov*</t>
  </si>
  <si>
    <t>ON HOLD</t>
  </si>
  <si>
    <t>1150 Queens Queens</t>
  </si>
  <si>
    <t>Annual &amp; Y</t>
  </si>
  <si>
    <t>Starting November 2024</t>
  </si>
  <si>
    <t>Pick keys at site (Lockbox)</t>
  </si>
  <si>
    <t>June 13/24- switched to Pemberton Holmes from Raven</t>
  </si>
  <si>
    <t>Y + ANNUAL</t>
  </si>
  <si>
    <t>Kura Holdings</t>
  </si>
  <si>
    <r>
      <rPr>
        <b/>
        <sz val="11"/>
        <color rgb="FFFF0000"/>
        <rFont val="Calibri"/>
        <family val="2"/>
        <scheme val="minor"/>
      </rPr>
      <t>months on invoice</t>
    </r>
    <r>
      <rPr>
        <sz val="11"/>
        <rFont val="Calibri"/>
        <family val="2"/>
        <scheme val="minor"/>
      </rPr>
      <t xml:space="preserve">
$50/m for 2024</t>
    </r>
  </si>
  <si>
    <t>June*</t>
  </si>
  <si>
    <r>
      <rPr>
        <b/>
        <sz val="11"/>
        <rFont val="Calibri"/>
        <family val="2"/>
        <scheme val="minor"/>
      </rPr>
      <t>months on invoice</t>
    </r>
    <r>
      <rPr>
        <sz val="11"/>
        <rFont val="Calibri"/>
        <family val="2"/>
        <scheme val="minor"/>
      </rPr>
      <t xml:space="preserve">
$50/m for 2024</t>
    </r>
  </si>
  <si>
    <r>
      <rPr>
        <sz val="11"/>
        <color rgb="FFFF0000"/>
        <rFont val="Calibri"/>
        <family val="2"/>
        <scheme val="minor"/>
      </rPr>
      <t>months on invoice</t>
    </r>
    <r>
      <rPr>
        <sz val="11"/>
        <rFont val="Calibri"/>
        <family val="2"/>
        <scheme val="minor"/>
      </rPr>
      <t xml:space="preserve">
$50/m for 2024</t>
    </r>
  </si>
  <si>
    <t>Changed $55 to $75 after October 2024- silence suite horns</t>
  </si>
  <si>
    <t>Annual in Jan/24</t>
  </si>
  <si>
    <t xml:space="preserve">Jan </t>
  </si>
  <si>
    <t>Y + annual</t>
  </si>
  <si>
    <t>ANNUAL &amp; Y</t>
  </si>
  <si>
    <r>
      <rPr>
        <sz val="11"/>
        <rFont val="Calibri"/>
        <family val="2"/>
        <scheme val="minor"/>
      </rPr>
      <t>$65/month (A).</t>
    </r>
    <r>
      <rPr>
        <sz val="11"/>
        <color rgb="FFFF0000"/>
        <rFont val="Calibri"/>
        <family val="2"/>
        <scheme val="minor"/>
      </rPr>
      <t xml:space="preserve">  
PO &amp; Months Required </t>
    </r>
  </si>
  <si>
    <t>Tri-Eagle $45</t>
  </si>
  <si>
    <r>
      <rPr>
        <sz val="11"/>
        <rFont val="Calibri"/>
        <family val="2"/>
        <scheme val="minor"/>
      </rPr>
      <t xml:space="preserve">$65/month (A).  </t>
    </r>
    <r>
      <rPr>
        <sz val="11"/>
        <color rgb="FFFF0000"/>
        <rFont val="Calibri"/>
        <family val="2"/>
        <scheme val="minor"/>
      </rPr>
      <t xml:space="preserve">
PO &amp; Months Required </t>
    </r>
  </si>
  <si>
    <t>x</t>
  </si>
  <si>
    <r>
      <rPr>
        <sz val="11"/>
        <color rgb="FFFF0000"/>
        <rFont val="Calibri"/>
        <family val="2"/>
        <scheme val="minor"/>
      </rPr>
      <t>$47.50/m for 2023</t>
    </r>
    <r>
      <rPr>
        <sz val="11"/>
        <rFont val="Calibri"/>
        <family val="2"/>
        <scheme val="minor"/>
      </rPr>
      <t xml:space="preserve">
$50/m for 2024.
Oct/23: Was On hold due to panel issues</t>
    </r>
  </si>
  <si>
    <t xml:space="preserve"> </t>
  </si>
  <si>
    <t xml:space="preserve">Cushman &amp; Wakefield  </t>
  </si>
  <si>
    <t>Gibraltar
Scott@gibraltermanagement.ca</t>
  </si>
  <si>
    <r>
      <t xml:space="preserve">Y </t>
    </r>
    <r>
      <rPr>
        <b/>
        <sz val="10"/>
        <rFont val="Calibri"/>
        <family val="2"/>
        <scheme val="minor"/>
      </rPr>
      <t>- done as service call</t>
    </r>
  </si>
  <si>
    <t>March*</t>
  </si>
  <si>
    <t>Dec*</t>
  </si>
  <si>
    <t>Graham Manor
c/o Sutton Advantage</t>
  </si>
  <si>
    <r>
      <t xml:space="preserve">$55/month
</t>
    </r>
    <r>
      <rPr>
        <sz val="11"/>
        <color rgb="FFFF0000"/>
        <rFont val="Calibri"/>
        <family val="2"/>
        <scheme val="minor"/>
      </rPr>
      <t>PO Required</t>
    </r>
  </si>
  <si>
    <t>NEW Feb/24 - PO #2951054 (Jan-June)</t>
  </si>
  <si>
    <t>X &amp; 
ANNUAL</t>
  </si>
  <si>
    <t>G 7723</t>
  </si>
  <si>
    <t>Not starting until July/24</t>
  </si>
  <si>
    <t xml:space="preserve">Burr Properties </t>
  </si>
  <si>
    <r>
      <t xml:space="preserve">402 </t>
    </r>
    <r>
      <rPr>
        <sz val="10"/>
        <rFont val="Calibri"/>
        <family val="2"/>
        <scheme val="minor"/>
      </rPr>
      <t>(in extra binder no R4 ring)</t>
    </r>
  </si>
  <si>
    <t>ANNUAL and Y</t>
  </si>
  <si>
    <t>$50/m for 2024</t>
  </si>
  <si>
    <t>$65/month after first 3 months (Panel Replac. promotion)</t>
  </si>
  <si>
    <t>Burr Properties</t>
  </si>
  <si>
    <t>Y +  Annual</t>
  </si>
  <si>
    <t>530/536 Herald St. Inc.</t>
  </si>
  <si>
    <t xml:space="preserve">
$50/m for 2024</t>
  </si>
  <si>
    <t>Trillium Capital</t>
  </si>
  <si>
    <t>single panel share with 933 Douglas Street</t>
  </si>
  <si>
    <t>PM's changed - bumped from $55 (Dec/23)</t>
  </si>
  <si>
    <t>Tall building. Special deal for this PM</t>
  </si>
  <si>
    <t xml:space="preserve">
CN 087</t>
  </si>
  <si>
    <t>Apr/24: ownership changed. On hold until we hear back</t>
  </si>
  <si>
    <t>March-TO</t>
  </si>
  <si>
    <t xml:space="preserve">JKS Realty &amp; Property Management </t>
  </si>
  <si>
    <t>Shares panel with &amp; 955 Reunion Avenue ($50 per builidng)</t>
  </si>
  <si>
    <t>Also referred to as 9764 Third</t>
  </si>
  <si>
    <r>
      <t xml:space="preserve">Y - </t>
    </r>
    <r>
      <rPr>
        <b/>
        <sz val="10"/>
        <rFont val="Calibri"/>
        <family val="2"/>
        <scheme val="minor"/>
      </rPr>
      <t>done as service call</t>
    </r>
  </si>
  <si>
    <t xml:space="preserve">(was Schibli, Walter) Sidney Waterfront Limited Partnership  </t>
  </si>
  <si>
    <r>
      <rPr>
        <b/>
        <sz val="11"/>
        <color rgb="FFFF0000"/>
        <rFont val="Calibri"/>
        <family val="2"/>
        <scheme val="minor"/>
      </rPr>
      <t xml:space="preserve">Restarted Sept/23:
</t>
    </r>
    <r>
      <rPr>
        <sz val="11"/>
        <rFont val="Calibri"/>
        <family val="2"/>
        <scheme val="minor"/>
      </rPr>
      <t>$65/Month</t>
    </r>
  </si>
  <si>
    <t xml:space="preserve">Y + Annual </t>
  </si>
  <si>
    <t>Cornerstone now Associa BC</t>
  </si>
  <si>
    <t>Monthly Inspection Fee to increase to $55 starting January 2025</t>
  </si>
  <si>
    <t>QUOTED - WAITING KEYS</t>
  </si>
  <si>
    <t>Details for Count of STATUS- (ACTIVE, CANCELLED, ON HOLD) - STATUS- (ACTIVE, CANCELLED, ON HOLD): ACTIVE</t>
  </si>
  <si>
    <t>Jan-25</t>
  </si>
  <si>
    <t>Feb-25</t>
  </si>
  <si>
    <t>Mar-25</t>
  </si>
  <si>
    <t>Apr-25</t>
  </si>
  <si>
    <t>May-25</t>
  </si>
  <si>
    <t>Jun-25</t>
  </si>
  <si>
    <t>Jul-25</t>
  </si>
  <si>
    <t>Aug-25</t>
  </si>
  <si>
    <t>Sep-25</t>
  </si>
  <si>
    <t>Oct-25</t>
  </si>
  <si>
    <t>Nov-25</t>
  </si>
  <si>
    <t>Dec-25</t>
  </si>
  <si>
    <t>$60/month
(incl. hose, ext, mag lock check)</t>
  </si>
  <si>
    <t xml:space="preserve">$65/month (A).  
PO &amp; Months Required </t>
  </si>
  <si>
    <t xml:space="preserve">months on invoice
</t>
  </si>
  <si>
    <t>months on invoice
3 months free between August / October 2025 - Projects</t>
  </si>
  <si>
    <t>PO Required
$55/month</t>
  </si>
  <si>
    <t>Months on invoices
$55 after June 2025</t>
  </si>
  <si>
    <t>$55/month
PO Required</t>
  </si>
  <si>
    <t>Increase to $65 after June 2025 
PO Required</t>
  </si>
  <si>
    <t>Pemberton Holmes (new July 31/22)</t>
  </si>
  <si>
    <t>$195/month
7 FA Panels</t>
  </si>
  <si>
    <t>402 (only key in R17 bag)</t>
  </si>
  <si>
    <t>$55/month 
PO 700000</t>
  </si>
  <si>
    <t>PO Required
$55/month. Panel replaced in June 25. 3 free months after June 2025</t>
  </si>
  <si>
    <t>Updated managing Company to Belmont, price to $55. Formerly 530/536 Herald St. Inc</t>
  </si>
  <si>
    <t>Email sended Dec 10</t>
  </si>
  <si>
    <t>Restarted Sept/23:
$65/Month</t>
  </si>
  <si>
    <t>PO Required
$60/month</t>
  </si>
  <si>
    <t>NO PO Required
$55/month</t>
  </si>
  <si>
    <t>APPLY CREDIT MEMO FOR Q2 (2025)</t>
  </si>
  <si>
    <t>$50/m for 2024
$55 after June 2025</t>
  </si>
  <si>
    <t>Details for Count of X - ANNUAL: January, STATUS- (ACTIVE, CANCELLED, ON HOLD): ACTIVE</t>
  </si>
  <si>
    <t>Count of STATUS- (ACTIVE, CANCELLED, ON HOLD)</t>
  </si>
  <si>
    <t>Count of ANNUAL</t>
  </si>
  <si>
    <t>Grand Total</t>
  </si>
  <si>
    <t>Cantec Monthlies - Completion Chart</t>
  </si>
  <si>
    <t>Route #</t>
  </si>
  <si>
    <t># Of Sites</t>
  </si>
  <si>
    <r>
      <t xml:space="preserve">Average Finish Time
</t>
    </r>
    <r>
      <rPr>
        <i/>
        <sz val="8"/>
        <rFont val="Arial"/>
        <family val="2"/>
      </rPr>
      <t>(3:30-4pm)</t>
    </r>
  </si>
  <si>
    <t>Locked Routes</t>
  </si>
  <si>
    <r>
      <t xml:space="preserve">Total # of Skipped
</t>
    </r>
    <r>
      <rPr>
        <i/>
        <sz val="8"/>
        <rFont val="Arial"/>
        <family val="2"/>
      </rPr>
      <t>(Per Route)</t>
    </r>
  </si>
  <si>
    <t>Finish time</t>
  </si>
  <si>
    <t>Completed?</t>
  </si>
  <si>
    <t># Skipped</t>
  </si>
  <si>
    <t>R1</t>
  </si>
  <si>
    <t>R2</t>
  </si>
  <si>
    <t>R3</t>
  </si>
  <si>
    <t>R4</t>
  </si>
  <si>
    <t>R5</t>
  </si>
  <si>
    <t>Locked</t>
  </si>
  <si>
    <t>R6</t>
  </si>
  <si>
    <t>R7</t>
  </si>
  <si>
    <t>R8</t>
  </si>
  <si>
    <t>R9</t>
  </si>
  <si>
    <t>R10</t>
  </si>
  <si>
    <t>R11</t>
  </si>
  <si>
    <t>R12</t>
  </si>
  <si>
    <t>R13</t>
  </si>
  <si>
    <t>R14</t>
  </si>
  <si>
    <t>R15</t>
  </si>
  <si>
    <t>R16</t>
  </si>
  <si>
    <t>R17</t>
  </si>
  <si>
    <t>R18</t>
  </si>
  <si>
    <t>R19</t>
  </si>
  <si>
    <t>R20</t>
  </si>
  <si>
    <t>R21</t>
  </si>
  <si>
    <t>R22</t>
  </si>
  <si>
    <t>R23</t>
  </si>
  <si>
    <t>Total sites</t>
  </si>
  <si>
    <r>
      <t xml:space="preserve">Total skipped
</t>
    </r>
    <r>
      <rPr>
        <i/>
        <sz val="10"/>
        <rFont val="Arial"/>
        <family val="2"/>
      </rPr>
      <t>(Per Month)</t>
    </r>
  </si>
  <si>
    <t>Average 2025</t>
  </si>
  <si>
    <r>
      <t xml:space="preserve">Total skipped
</t>
    </r>
    <r>
      <rPr>
        <i/>
        <sz val="10"/>
        <rFont val="Arial"/>
        <family val="2"/>
      </rPr>
      <t>(Per lack of time)</t>
    </r>
  </si>
  <si>
    <t xml:space="preserve">Skipped = annual, lack of time or other reasons. </t>
  </si>
  <si>
    <r>
      <rPr>
        <b/>
        <sz val="10"/>
        <rFont val="Arial"/>
        <family val="2"/>
      </rPr>
      <t>Average Finish Time Target</t>
    </r>
    <r>
      <rPr>
        <sz val="10"/>
        <rFont val="Arial"/>
        <family val="2"/>
      </rPr>
      <t>: Between 3:30PM - 4:00PM</t>
    </r>
  </si>
  <si>
    <t>Cantec Monthlies - Data sheet</t>
  </si>
  <si>
    <t>Route Info</t>
  </si>
  <si>
    <t>Finish times</t>
  </si>
  <si>
    <t>Sites/route</t>
  </si>
  <si>
    <t>ROUTE ORDER</t>
  </si>
  <si>
    <t>???</t>
  </si>
  <si>
    <r>
      <rPr>
        <sz val="11"/>
        <rFont val="Calibri"/>
        <family val="2"/>
        <scheme val="minor"/>
      </rPr>
      <t xml:space="preserve"> $75/month (misc1)</t>
    </r>
    <r>
      <rPr>
        <sz val="11"/>
        <color rgb="FFFF0000"/>
        <rFont val="Calibri"/>
        <family val="2"/>
        <scheme val="minor"/>
      </rPr>
      <t xml:space="preserve"> </t>
    </r>
    <r>
      <rPr>
        <b/>
        <sz val="11"/>
        <color rgb="FFFF0000"/>
        <rFont val="Calibri"/>
        <family val="2"/>
        <scheme val="minor"/>
      </rPr>
      <t>MONTHLY E/L TESTS</t>
    </r>
  </si>
  <si>
    <t>TU1-R6</t>
  </si>
  <si>
    <t>TU2-R18</t>
  </si>
  <si>
    <t>1000 Henry Eng</t>
  </si>
  <si>
    <t>BC Transit</t>
  </si>
  <si>
    <t>BC Transit $141.75 + GST (split $75+$75)</t>
  </si>
  <si>
    <t>M2-R14</t>
  </si>
  <si>
    <t xml:space="preserve">1000-1012 Douglas                            </t>
  </si>
  <si>
    <t>PO Required</t>
  </si>
  <si>
    <t>J 2101
KK9-F1</t>
  </si>
  <si>
    <t>TH1-R13</t>
  </si>
  <si>
    <t>TU2-R17</t>
  </si>
  <si>
    <t>Aug.</t>
  </si>
  <si>
    <t>TU2-R16</t>
  </si>
  <si>
    <t>10030 Resthaven</t>
  </si>
  <si>
    <t>1004 Pemberton</t>
  </si>
  <si>
    <t>M2-R15</t>
  </si>
  <si>
    <t>1005 &amp; 1009 McKenzie</t>
  </si>
  <si>
    <t>1005 Pakington</t>
  </si>
  <si>
    <t>1006 Tolmie</t>
  </si>
  <si>
    <t>1007 Esquimalt Rd</t>
  </si>
  <si>
    <t>W1-R8</t>
  </si>
  <si>
    <t>W1-R10</t>
  </si>
  <si>
    <t>1013 Vancouver</t>
  </si>
  <si>
    <t>TH1-R11</t>
  </si>
  <si>
    <t>1015 Kings</t>
  </si>
  <si>
    <t>1017 Queens</t>
  </si>
  <si>
    <t>1019 Rockland Ave</t>
  </si>
  <si>
    <t>1020 Park Blvd</t>
  </si>
  <si>
    <t>1020 Pembroke</t>
  </si>
  <si>
    <t>1024 Fairfield</t>
  </si>
  <si>
    <t xml:space="preserve">1026 Johnson                                                 </t>
  </si>
  <si>
    <t>1030 Pendergast</t>
  </si>
  <si>
    <t>REQUIRES NEW PO EVERY QUARTER</t>
  </si>
  <si>
    <t>1031 Burdett</t>
  </si>
  <si>
    <t>Y &amp; Annual</t>
  </si>
  <si>
    <t>1035 Belmont Ave</t>
  </si>
  <si>
    <t>1035 Pendergast</t>
  </si>
  <si>
    <t>1038 Mclure</t>
  </si>
  <si>
    <t>MDGB Management Inc.</t>
  </si>
  <si>
    <t>New Jan/23:</t>
  </si>
  <si>
    <t>1041 Fairfield</t>
  </si>
  <si>
    <t>10459 Resthaven</t>
  </si>
  <si>
    <t>10461 Resthaven</t>
  </si>
  <si>
    <t>1049 Southgate</t>
  </si>
  <si>
    <t>1050 Park Blvd</t>
  </si>
  <si>
    <t>1060 Craigdarroch</t>
  </si>
  <si>
    <t>1060 Goldstream</t>
  </si>
  <si>
    <t>1060 Southgate</t>
  </si>
  <si>
    <t>1066 Foul Bay</t>
  </si>
  <si>
    <t>W1-R9</t>
  </si>
  <si>
    <t>1069 Southgate</t>
  </si>
  <si>
    <t>1106 Balmoral</t>
  </si>
  <si>
    <t>1115 Craigflower</t>
  </si>
  <si>
    <t>1120 Blanshard</t>
  </si>
  <si>
    <t>TH1-R12</t>
  </si>
  <si>
    <t>1120 Richardson</t>
  </si>
  <si>
    <t>1120 Yates</t>
  </si>
  <si>
    <t>Chard Property</t>
  </si>
  <si>
    <t>Nov.</t>
  </si>
  <si>
    <t>1122 Hilda</t>
  </si>
  <si>
    <t>1124 Dallas Road</t>
  </si>
  <si>
    <t>1126 Rockland</t>
  </si>
  <si>
    <t>1132 McClure</t>
  </si>
  <si>
    <t>1150 Queens</t>
  </si>
  <si>
    <t>1150 Rockland Ave.</t>
  </si>
  <si>
    <t xml:space="preserve">1160 Richardson </t>
  </si>
  <si>
    <t xml:space="preserve">June </t>
  </si>
  <si>
    <t>118 Croft</t>
  </si>
  <si>
    <t>1190 May</t>
  </si>
  <si>
    <t>1194 Esquimalt Rd</t>
  </si>
  <si>
    <t>1208 Rockland</t>
  </si>
  <si>
    <t>1208 Wharf</t>
  </si>
  <si>
    <t xml:space="preserve">Cedric Steele </t>
  </si>
  <si>
    <t>New Jan/23 Cancelled by PM October 2023</t>
  </si>
  <si>
    <t>1209 &amp; 1229 Clarke</t>
  </si>
  <si>
    <r>
      <rPr>
        <sz val="11"/>
        <rFont val="Calibri"/>
        <family val="2"/>
        <scheme val="minor"/>
      </rPr>
      <t xml:space="preserve">$65/month (A). </t>
    </r>
    <r>
      <rPr>
        <sz val="11"/>
        <color rgb="FFFF0000"/>
        <rFont val="Calibri"/>
        <family val="2"/>
        <scheme val="minor"/>
      </rPr>
      <t xml:space="preserve"> 
PO Required</t>
    </r>
  </si>
  <si>
    <t>1210 Topaz</t>
  </si>
  <si>
    <t>Khalsa Diwan Society</t>
  </si>
  <si>
    <t>Jan.</t>
  </si>
  <si>
    <t>1216 Johnson</t>
  </si>
  <si>
    <t>Dec.</t>
  </si>
  <si>
    <t>1220 Pandora</t>
  </si>
  <si>
    <t>1221 Broad, 641 Yates, 1227 Broad</t>
  </si>
  <si>
    <t xml:space="preserve">Steiner Properties </t>
  </si>
  <si>
    <t>Switched service providers as of Nov/23</t>
  </si>
  <si>
    <t>YB 1221
K3-F1</t>
  </si>
  <si>
    <t>1222 Douglas</t>
  </si>
  <si>
    <t>1229 Esquimalt Rd</t>
  </si>
  <si>
    <t>1230 Verdier Ave.</t>
  </si>
  <si>
    <t>1233 Fairfield</t>
  </si>
  <si>
    <t>1236 Pandora</t>
  </si>
  <si>
    <t>1236 Vedier Ave.</t>
  </si>
  <si>
    <t>1249 Rockland</t>
  </si>
  <si>
    <t>Rashida Malik</t>
  </si>
  <si>
    <t>1255 Denman</t>
  </si>
  <si>
    <t>127 Howe</t>
  </si>
  <si>
    <t>129 Gorge Rd</t>
  </si>
  <si>
    <t>7/
153</t>
  </si>
  <si>
    <t>1308-1312 Douglas St</t>
  </si>
  <si>
    <t>131 Gorge Rd</t>
  </si>
  <si>
    <t>1322 Blanshard</t>
  </si>
  <si>
    <t xml:space="preserve">1322/1324 Broad </t>
  </si>
  <si>
    <t>133 Gorge Rd</t>
  </si>
  <si>
    <t>135 Gorge Road</t>
  </si>
  <si>
    <t>1350 Stanley Ave</t>
  </si>
  <si>
    <t>1354 Craigdarroch</t>
  </si>
  <si>
    <t>1368 Pandora Ave</t>
  </si>
  <si>
    <t>1392 Rockland</t>
  </si>
  <si>
    <t>1399 Stanley Ave</t>
  </si>
  <si>
    <t>1407 Government</t>
  </si>
  <si>
    <t>1414 Hillside</t>
  </si>
  <si>
    <t>1419 Stadacona/1545 Pandora Ave</t>
  </si>
  <si>
    <t>1420 Hampshire</t>
  </si>
  <si>
    <t>AA 0241
K3</t>
  </si>
  <si>
    <t>1430 Stadacona</t>
  </si>
  <si>
    <t>1435 Elford</t>
  </si>
  <si>
    <t>146 Clarence</t>
  </si>
  <si>
    <t>Singleton Maintenance Solutions</t>
  </si>
  <si>
    <t xml:space="preserve">January </t>
  </si>
  <si>
    <t xml:space="preserve">1483 Douglas </t>
  </si>
  <si>
    <t>1495 Admirals Rd</t>
  </si>
  <si>
    <t>TU1- R4</t>
  </si>
  <si>
    <t>1505 Belcher</t>
  </si>
  <si>
    <t>140?</t>
  </si>
  <si>
    <t>1505 Morrison</t>
  </si>
  <si>
    <t>151 St. Andrews</t>
  </si>
  <si>
    <t>1510 Jubilee</t>
  </si>
  <si>
    <r>
      <rPr>
        <sz val="11"/>
        <rFont val="Calibri"/>
        <family val="2"/>
        <scheme val="minor"/>
      </rPr>
      <t>$65/month (A).</t>
    </r>
    <r>
      <rPr>
        <sz val="11"/>
        <color rgb="FFFF0000"/>
        <rFont val="Calibri"/>
        <family val="2"/>
        <scheme val="minor"/>
      </rPr>
      <t xml:space="preserve">  
PO Required</t>
    </r>
  </si>
  <si>
    <t>1520 Belcher</t>
  </si>
  <si>
    <t>1520 Jubilee</t>
  </si>
  <si>
    <t>1530 Belcher</t>
  </si>
  <si>
    <t>Oct.</t>
  </si>
  <si>
    <t>1550 Richmond</t>
  </si>
  <si>
    <t>1555 Jubiliee Ave</t>
  </si>
  <si>
    <t>1555 Richmond</t>
  </si>
  <si>
    <t>1573/1575 Begbie</t>
  </si>
  <si>
    <t>1580 Hillside Ave</t>
  </si>
  <si>
    <t>1585 Oak Bay Ave</t>
  </si>
  <si>
    <t>1590 Fairfield Rd</t>
  </si>
  <si>
    <t>T1</t>
  </si>
  <si>
    <t>1615 Belcher Ave</t>
  </si>
  <si>
    <t>DD 5161
K2-F1</t>
  </si>
  <si>
    <t>1625 Richmond</t>
  </si>
  <si>
    <t>1669 Fairfield</t>
  </si>
  <si>
    <t>1677 Hollywood Cres</t>
  </si>
  <si>
    <t>1760 Fort</t>
  </si>
  <si>
    <t>1791 Rockland</t>
  </si>
  <si>
    <t>1809 Hovey</t>
  </si>
  <si>
    <r>
      <rPr>
        <sz val="11"/>
        <rFont val="Calibri"/>
        <family val="2"/>
        <scheme val="minor"/>
      </rPr>
      <t xml:space="preserve">$65/month (A).  </t>
    </r>
    <r>
      <rPr>
        <sz val="11"/>
        <color rgb="FFFF0000"/>
        <rFont val="Calibri"/>
        <family val="2"/>
        <scheme val="minor"/>
      </rPr>
      <t xml:space="preserve">
PO Required</t>
    </r>
  </si>
  <si>
    <t>1818 Government</t>
  </si>
  <si>
    <t>1830 Oak Bay Ave</t>
  </si>
  <si>
    <r>
      <rPr>
        <b/>
        <sz val="11"/>
        <color rgb="FFFF0000"/>
        <rFont val="Calibri"/>
        <family val="2"/>
        <scheme val="minor"/>
      </rPr>
      <t xml:space="preserve">New Jan/23:
</t>
    </r>
    <r>
      <rPr>
        <sz val="11"/>
        <rFont val="Calibri"/>
        <family val="2"/>
        <scheme val="minor"/>
      </rPr>
      <t>$50/month</t>
    </r>
  </si>
  <si>
    <t>1841 Oak Bay Ave</t>
  </si>
  <si>
    <t>1885 Forest Park Dr</t>
  </si>
  <si>
    <t>20 Olympia</t>
  </si>
  <si>
    <t xml:space="preserve">2020 Richmond                                      </t>
  </si>
  <si>
    <t>203 &amp; 205 Kimta Road</t>
  </si>
  <si>
    <t xml:space="preserve">2030 Malaview
</t>
  </si>
  <si>
    <t>2050 White Birch Dr</t>
  </si>
  <si>
    <t xml:space="preserve">2065 Oak Bay </t>
  </si>
  <si>
    <t>2129 Florence</t>
  </si>
  <si>
    <t>214 Moss</t>
  </si>
  <si>
    <r>
      <rPr>
        <sz val="11"/>
        <color rgb="FFFF0000"/>
        <rFont val="Calibri"/>
        <family val="2"/>
        <scheme val="minor"/>
      </rPr>
      <t>$47.50/m for 2023</t>
    </r>
    <r>
      <rPr>
        <sz val="11"/>
        <rFont val="Calibri"/>
        <family val="2"/>
        <scheme val="minor"/>
      </rPr>
      <t xml:space="preserve">
$50/m for 2024.
Oct/23: On hold due to panel issues</t>
    </r>
  </si>
  <si>
    <t>2151  Haultain</t>
  </si>
  <si>
    <t>2170 Haultain</t>
  </si>
  <si>
    <t>2184 Cadboro Bay</t>
  </si>
  <si>
    <t>220 Douglas</t>
  </si>
  <si>
    <t>2233 Bowker</t>
  </si>
  <si>
    <t xml:space="preserve">Oakwood Property Management </t>
  </si>
  <si>
    <t>2339 Beacon Ave</t>
  </si>
  <si>
    <t xml:space="preserve">2380 Brethour </t>
  </si>
  <si>
    <t>Y + Annual</t>
  </si>
  <si>
    <t>240 Douglas</t>
  </si>
  <si>
    <t>2490 Bevan</t>
  </si>
  <si>
    <r>
      <t>$45/month
for next 3yrs, then market rate</t>
    </r>
    <r>
      <rPr>
        <b/>
        <sz val="11"/>
        <rFont val="Calibri"/>
        <family val="2"/>
        <scheme val="minor"/>
      </rPr>
      <t xml:space="preserve"> (Nov 2021-2024)</t>
    </r>
  </si>
  <si>
    <t>251 &amp; 257 Cook Street</t>
  </si>
  <si>
    <t>Sail Pointe</t>
  </si>
  <si>
    <t>260 Michigan</t>
  </si>
  <si>
    <t>2608 Prior</t>
  </si>
  <si>
    <t>2626 Blackwood</t>
  </si>
  <si>
    <t>268 Superior</t>
  </si>
  <si>
    <t>2680 Blanshard</t>
  </si>
  <si>
    <t>2751 Shelbourne</t>
  </si>
  <si>
    <t>ST 7572</t>
  </si>
  <si>
    <t>2770 Claude Road</t>
  </si>
  <si>
    <t>Months on invoice.
Condemned Nov/23. May be changed to "2766 claude"</t>
  </si>
  <si>
    <t>2790 Cedar Hill Cross Road</t>
  </si>
  <si>
    <t>2840 Nanaimo</t>
  </si>
  <si>
    <t>3159 Shelbourne</t>
  </si>
  <si>
    <t>3187 Shelbourne</t>
  </si>
  <si>
    <t>323 Michigan</t>
  </si>
  <si>
    <t>Peter Hejjas &amp; Janice</t>
  </si>
  <si>
    <t>Sept.</t>
  </si>
  <si>
    <t>3255 Quadra</t>
  </si>
  <si>
    <t>328-454 Burnside Rd W &amp; 3528-3628 Tillicum Rd</t>
  </si>
  <si>
    <t>331/333 Robert</t>
  </si>
  <si>
    <t>3381 Whittier Ave</t>
  </si>
  <si>
    <t xml:space="preserve">3400 Davidson             </t>
  </si>
  <si>
    <t>343 Simcoe</t>
  </si>
  <si>
    <t>350 Douglas</t>
  </si>
  <si>
    <t>360 Douglas</t>
  </si>
  <si>
    <t>3905 Quadra</t>
  </si>
  <si>
    <t>3914 Shelbourne St</t>
  </si>
  <si>
    <t>3949 Shelbourne</t>
  </si>
  <si>
    <t>HL 8593</t>
  </si>
  <si>
    <t>406 Simcoe Street</t>
  </si>
  <si>
    <t>CO 604</t>
  </si>
  <si>
    <t>4144 Wilkinson</t>
  </si>
  <si>
    <t xml:space="preserve">423 Superior </t>
  </si>
  <si>
    <t>429 Linden</t>
  </si>
  <si>
    <t>440 Parry</t>
  </si>
  <si>
    <t>4480-4494 Chatterton</t>
  </si>
  <si>
    <t>$175/mth (F)</t>
  </si>
  <si>
    <t xml:space="preserve">465 Niagara </t>
  </si>
  <si>
    <t>Starlight/ Devon Properties</t>
  </si>
  <si>
    <t>470 Belleville</t>
  </si>
  <si>
    <t>505 Cook Street</t>
  </si>
  <si>
    <t>505 Su'it (Trutch)</t>
  </si>
  <si>
    <t>508 Toronto</t>
  </si>
  <si>
    <t>5100 Pat Bay Hwy</t>
  </si>
  <si>
    <t>516 Yates Street</t>
  </si>
  <si>
    <t>No Occupant, and Cancelled Starting January 2024</t>
  </si>
  <si>
    <t>517 Fisgard St &amp; 528 Pandora Ave</t>
  </si>
  <si>
    <t>520 Gorge Rd E</t>
  </si>
  <si>
    <t>520 Rithet</t>
  </si>
  <si>
    <t>527 Constance</t>
  </si>
  <si>
    <t>532/536 Herald</t>
  </si>
  <si>
    <t>556 Herald</t>
  </si>
  <si>
    <t>Y &amp; annual</t>
  </si>
  <si>
    <t>600 Richmond Ave</t>
  </si>
  <si>
    <t>62 Linden</t>
  </si>
  <si>
    <t>623 Fort Street.</t>
  </si>
  <si>
    <t xml:space="preserve">Fort Street Properties </t>
  </si>
  <si>
    <t>625 Fernhill Rd</t>
  </si>
  <si>
    <t>635 Battery</t>
  </si>
  <si>
    <t>650 View (inc 658 View, 1203 &amp; 1205 Broad)</t>
  </si>
  <si>
    <t xml:space="preserve">655 Herald                                   </t>
  </si>
  <si>
    <t>665 Garbally Rd</t>
  </si>
  <si>
    <t>665 Garbally Rd
Wash Bay &amp; Tire Shop</t>
  </si>
  <si>
    <t>702 Fort + 1125 Douglas</t>
  </si>
  <si>
    <t>703 Broughton / 
933 Douglas</t>
  </si>
  <si>
    <t>709-715 Yates</t>
  </si>
  <si>
    <t xml:space="preserve">710 Redbrick                                                   </t>
  </si>
  <si>
    <t>712 Yates</t>
  </si>
  <si>
    <t>7161 West Saanich</t>
  </si>
  <si>
    <t>719-725 Yates</t>
  </si>
  <si>
    <t>720 Vancouver</t>
  </si>
  <si>
    <t>727 Fisgard</t>
  </si>
  <si>
    <t>728 Yates</t>
  </si>
  <si>
    <t>730 Vancouver</t>
  </si>
  <si>
    <t>750 Pemberton Rd</t>
  </si>
  <si>
    <t>755 Market</t>
  </si>
  <si>
    <t>765 Hockley Ave</t>
  </si>
  <si>
    <t>765 Vanalman</t>
  </si>
  <si>
    <t xml:space="preserve">770 Cormorant                                              </t>
  </si>
  <si>
    <r>
      <t xml:space="preserve">Brown Bros
</t>
    </r>
    <r>
      <rPr>
        <sz val="11"/>
        <color rgb="FF000000"/>
        <rFont val="Calibri"/>
        <family val="2"/>
        <scheme val="minor"/>
      </rPr>
      <t>FAP serviced by T&amp;A</t>
    </r>
  </si>
  <si>
    <t>772 Hockley Ave</t>
  </si>
  <si>
    <t>777 Blanshard</t>
  </si>
  <si>
    <t>777 Hockley Ave</t>
  </si>
  <si>
    <t>777 Royal Oak (100)</t>
  </si>
  <si>
    <t>778 Hockley Ave</t>
  </si>
  <si>
    <t>784 Hockley</t>
  </si>
  <si>
    <t>324B</t>
  </si>
  <si>
    <t>7840 Lochside Dr</t>
  </si>
  <si>
    <t>TH1</t>
  </si>
  <si>
    <t>7878 E. Saanich Rd</t>
  </si>
  <si>
    <t>790 Hockley</t>
  </si>
  <si>
    <t>324A</t>
  </si>
  <si>
    <r>
      <t xml:space="preserve">Servissio - June 1/21
</t>
    </r>
    <r>
      <rPr>
        <sz val="11"/>
        <color rgb="FF000000"/>
        <rFont val="Calibri"/>
        <family val="2"/>
        <scheme val="minor"/>
      </rPr>
      <t>was Richmond Property Group</t>
    </r>
  </si>
  <si>
    <t>$55/month</t>
  </si>
  <si>
    <t xml:space="preserve">800 Johnson                                            </t>
  </si>
  <si>
    <t>803 Esquimalt</t>
  </si>
  <si>
    <t>810 Blanshard</t>
  </si>
  <si>
    <t>815 Queens</t>
  </si>
  <si>
    <t>821 Hockley Ave</t>
  </si>
  <si>
    <t>830 Pembroke</t>
  </si>
  <si>
    <t>831 Dunsmuir Rd</t>
  </si>
  <si>
    <t>460
[K6]</t>
  </si>
  <si>
    <t>836 Yates</t>
  </si>
  <si>
    <t>840 Humboldt</t>
  </si>
  <si>
    <t>843 Craigflower Rd</t>
  </si>
  <si>
    <t xml:space="preserve"> Y &amp; Annual</t>
  </si>
  <si>
    <t>853 Burdett</t>
  </si>
  <si>
    <t>866 Craigflower Rd</t>
  </si>
  <si>
    <t>879 Esquimalt</t>
  </si>
  <si>
    <t>880 McKenzie Ave</t>
  </si>
  <si>
    <t>903 Esquimalt Rd</t>
  </si>
  <si>
    <t>909 Fairfield</t>
  </si>
  <si>
    <t>911 Yates &amp; 990 View</t>
  </si>
  <si>
    <t>919 Market</t>
  </si>
  <si>
    <t>920 Hillside</t>
  </si>
  <si>
    <t>925 Esquimalt Rd</t>
  </si>
  <si>
    <t>945 Reunion</t>
  </si>
  <si>
    <t>950 Rockland Ave</t>
  </si>
  <si>
    <t>955 Reunion</t>
  </si>
  <si>
    <t>971 Finlayson</t>
  </si>
  <si>
    <t>9818 Fourth Street</t>
  </si>
  <si>
    <t>OR 8189</t>
  </si>
  <si>
    <t>9842 Resthaven</t>
  </si>
  <si>
    <t>Pacific Cove Prop</t>
  </si>
  <si>
    <t>July 2023??</t>
  </si>
  <si>
    <t>Schibli, Walter</t>
  </si>
  <si>
    <t>9861 Third</t>
  </si>
  <si>
    <t>9919 Fourth</t>
  </si>
  <si>
    <t>9942 Third Street</t>
  </si>
  <si>
    <t>Waterbrook</t>
  </si>
  <si>
    <t xml:space="preserve">Worth Enterprises Ltd. </t>
  </si>
  <si>
    <t>TH1-R20</t>
  </si>
  <si>
    <t>F1-R19</t>
  </si>
  <si>
    <t>F1-R13</t>
  </si>
  <si>
    <t>129 Gorge Rd E</t>
  </si>
  <si>
    <t>131 Gorge Rd E</t>
  </si>
  <si>
    <t>133 Gorge Rd E</t>
  </si>
  <si>
    <t>402 (in extra binder no R4 ring)</t>
  </si>
  <si>
    <t>31 Bastion Square2</t>
  </si>
  <si>
    <t>1555 Jubilee Ave</t>
  </si>
  <si>
    <t>908 Market St</t>
  </si>
  <si>
    <t>MT 179</t>
  </si>
  <si>
    <t>971 Market St</t>
  </si>
  <si>
    <t>1236 Verdier Ave.</t>
  </si>
  <si>
    <t>Total</t>
  </si>
  <si>
    <t>TH4</t>
  </si>
  <si>
    <t>cancelled - snow/
poor roads</t>
  </si>
  <si>
    <t>NA 1001</t>
  </si>
  <si>
    <t>MB 2001</t>
  </si>
  <si>
    <t>XSC 03001</t>
  </si>
  <si>
    <t>April - TO</t>
  </si>
  <si>
    <t>Annual + Monthly</t>
  </si>
  <si>
    <t>1006 Fort</t>
  </si>
  <si>
    <t>ZZ 6001</t>
  </si>
  <si>
    <t>JT 9101</t>
  </si>
  <si>
    <t>RT 0201</t>
  </si>
  <si>
    <t>Annual +
MBT</t>
  </si>
  <si>
    <t>WT 4201</t>
  </si>
  <si>
    <t>WS 6201</t>
  </si>
  <si>
    <t>Annual &amp;
MBT</t>
  </si>
  <si>
    <t>1031 Burdett Ave</t>
  </si>
  <si>
    <t>BA 1301</t>
  </si>
  <si>
    <t>104 Dallas</t>
  </si>
  <si>
    <t>SP 401</t>
  </si>
  <si>
    <t>XP 0501</t>
  </si>
  <si>
    <t>T4</t>
  </si>
  <si>
    <t>IW 5111</t>
  </si>
  <si>
    <t>T2</t>
  </si>
  <si>
    <t>MA 5611</t>
  </si>
  <si>
    <t>1196 Clovelly</t>
  </si>
  <si>
    <t>Logan's Pub</t>
  </si>
  <si>
    <t>1196 Slugget Road</t>
  </si>
  <si>
    <t>YB 1221</t>
  </si>
  <si>
    <t>CP 4321</t>
  </si>
  <si>
    <t>TG 0521</t>
  </si>
  <si>
    <t>TA 2521</t>
  </si>
  <si>
    <t>OC 5721</t>
  </si>
  <si>
    <t>1300 Yates St</t>
  </si>
  <si>
    <t>RA 0031</t>
  </si>
  <si>
    <t>YT 1031</t>
  </si>
  <si>
    <t>1312 Blanshard St</t>
  </si>
  <si>
    <t>CB 2131</t>
  </si>
  <si>
    <t>XH 7131</t>
  </si>
  <si>
    <t xml:space="preserve">1368 Pandora                          </t>
  </si>
  <si>
    <t>Capital West Mortgage Inc. (new Aug. 25/21)</t>
  </si>
  <si>
    <t>1369 Mitchell St</t>
  </si>
  <si>
    <t>UC 9631</t>
  </si>
  <si>
    <t>1385 Rockland Avenue</t>
  </si>
  <si>
    <t>Angela Bone</t>
  </si>
  <si>
    <r>
      <rPr>
        <sz val="7"/>
        <rFont val="Calibri"/>
        <family val="2"/>
        <scheme val="minor"/>
      </rPr>
      <t xml:space="preserve">$55/month
</t>
    </r>
    <r>
      <rPr>
        <sz val="7"/>
        <color rgb="FFFF0000"/>
        <rFont val="Calibri"/>
        <family val="2"/>
        <scheme val="minor"/>
      </rPr>
      <t>Dec 3/21-tw SITE SOLD AS OF DEC 22/21. New owners to contact if continuing monthly/annual. Angela to let us know about keys.  See customer notes ON HOLD FOR NOW. Dec 23/21-sd' - Aaron cancelled service</t>
    </r>
  </si>
  <si>
    <t>AD 5831</t>
  </si>
  <si>
    <t>ZT 7041</t>
  </si>
  <si>
    <t>GS 7041</t>
  </si>
  <si>
    <t>SC 9141</t>
  </si>
  <si>
    <t>AA 0241</t>
  </si>
  <si>
    <t>IT 3341</t>
  </si>
  <si>
    <t>LL 1051</t>
  </si>
  <si>
    <t>1512 Keating X Road</t>
  </si>
  <si>
    <t>OO 0551</t>
  </si>
  <si>
    <t>Pemberton</t>
  </si>
  <si>
    <t>PG 5951</t>
  </si>
  <si>
    <t>PT 061</t>
  </si>
  <si>
    <t>DD 5161</t>
  </si>
  <si>
    <t>1675 Douglas</t>
  </si>
  <si>
    <t>The Manufacturers Life Insurance Company</t>
  </si>
  <si>
    <r>
      <t xml:space="preserve">PO Required.  </t>
    </r>
    <r>
      <rPr>
        <sz val="9"/>
        <rFont val="Calibri"/>
        <family val="2"/>
        <scheme val="minor"/>
      </rPr>
      <t>$55/month</t>
    </r>
    <r>
      <rPr>
        <sz val="9"/>
        <color rgb="FFFF0000"/>
        <rFont val="Calibri"/>
        <family val="2"/>
        <scheme val="minor"/>
      </rPr>
      <t xml:space="preserve">
jan 26/21-tw =- cancelled - site switching to annal service provider for MBTs</t>
    </r>
  </si>
  <si>
    <t>CANCELLED - 
Jan 26/21</t>
  </si>
  <si>
    <t>ML 5761</t>
  </si>
  <si>
    <t>May-TO</t>
  </si>
  <si>
    <t>waiting for keys</t>
  </si>
  <si>
    <t>HC 8761</t>
  </si>
  <si>
    <t>QL 0271</t>
  </si>
  <si>
    <t>Z 1281</t>
  </si>
  <si>
    <t>B 881</t>
  </si>
  <si>
    <t>1901 Mt. Newton X Rd</t>
  </si>
  <si>
    <t>AZ 0591</t>
  </si>
  <si>
    <t>203 &amp; 205 Kimta Rd</t>
  </si>
  <si>
    <r>
      <rPr>
        <sz val="11"/>
        <rFont val="Calibri"/>
        <family val="2"/>
        <scheme val="minor"/>
      </rPr>
      <t xml:space="preserve"> $80/mth.  </t>
    </r>
    <r>
      <rPr>
        <sz val="11"/>
        <color rgb="FFFF0000"/>
        <rFont val="Calibri"/>
        <family val="2"/>
        <scheme val="minor"/>
      </rPr>
      <t>Monthly bell test (D)</t>
    </r>
  </si>
  <si>
    <t>CH 5402</t>
  </si>
  <si>
    <t>C 602</t>
  </si>
  <si>
    <t>2119 Oak Bay (@2mths)</t>
  </si>
  <si>
    <t xml:space="preserve"> Performed every 2 Months in  DEC, FEB, APR, JUNE, AUG, OCT</t>
  </si>
  <si>
    <t>2261 Keating X Road</t>
  </si>
  <si>
    <t>D 032</t>
  </si>
  <si>
    <t>$65/month</t>
  </si>
  <si>
    <t>2476 Mt. Newton x</t>
  </si>
  <si>
    <t>WS 5062</t>
  </si>
  <si>
    <t>T 082</t>
  </si>
  <si>
    <t>VA 382</t>
  </si>
  <si>
    <t>2902 Jacklin Road
LANGFORD</t>
  </si>
  <si>
    <t>Chew Fidelity</t>
  </si>
  <si>
    <t>2915 Douglas St</t>
  </si>
  <si>
    <t>PO Required.</t>
  </si>
  <si>
    <t>X - charge for visit -see note</t>
  </si>
  <si>
    <t>3008-3010 Washington</t>
  </si>
  <si>
    <t>3221 Cedar Hill X Rd</t>
  </si>
  <si>
    <t>328-454 Burnside</t>
  </si>
  <si>
    <t>XPP 823</t>
  </si>
  <si>
    <t>3375 Whittier Avenue</t>
  </si>
  <si>
    <r>
      <t>Cornerstone</t>
    </r>
    <r>
      <rPr>
        <sz val="11"/>
        <color rgb="FFFF0000"/>
        <rFont val="Calibri"/>
        <family val="2"/>
        <scheme val="minor"/>
      </rPr>
      <t xml:space="preserve"> (until December 20/21)</t>
    </r>
  </si>
  <si>
    <r>
      <t xml:space="preserve">$55/month
</t>
    </r>
    <r>
      <rPr>
        <sz val="9"/>
        <color rgb="FFFF0000"/>
        <rFont val="Calibri"/>
        <family val="2"/>
        <scheme val="minor"/>
      </rPr>
      <t xml:space="preserve">Cancelled - January 26/21- tw per letter dated Dec 22/21 (rec'd Jan 19/22) site sold &amp; switched property managers </t>
    </r>
  </si>
  <si>
    <t>CANCELLED- Dec 20/21, 2021</t>
  </si>
  <si>
    <t>QF 5733</t>
  </si>
  <si>
    <r>
      <t>SDM Realty</t>
    </r>
    <r>
      <rPr>
        <sz val="11"/>
        <color rgb="FFFF0000"/>
        <rFont val="Calibri"/>
        <family val="2"/>
        <scheme val="minor"/>
      </rPr>
      <t xml:space="preserve"> (new December 21/21)</t>
    </r>
    <r>
      <rPr>
        <sz val="11"/>
        <color indexed="8"/>
        <rFont val="Calibri"/>
        <family val="2"/>
        <scheme val="minor"/>
      </rPr>
      <t xml:space="preserve"> 
Jan 27/22- tw emailed PM if we will continue MBT</t>
    </r>
  </si>
  <si>
    <t>CANCELLED - Feb 10/22</t>
  </si>
  <si>
    <t>Devon (Starlight)</t>
  </si>
  <si>
    <t>XC 5193</t>
  </si>
  <si>
    <t>BT 4944</t>
  </si>
  <si>
    <t>TB 074</t>
  </si>
  <si>
    <t>500 Park Place</t>
  </si>
  <si>
    <r>
      <t xml:space="preserve">Township of Esquimalt
</t>
    </r>
    <r>
      <rPr>
        <sz val="10"/>
        <color rgb="FFFF0000"/>
        <rFont val="Calibri"/>
        <family val="2"/>
        <scheme val="minor"/>
      </rPr>
      <t>Cancelled July 13/22 (sd') Building is being torn down as per Simone.</t>
    </r>
  </si>
  <si>
    <t>XVC 0015</t>
  </si>
  <si>
    <t>Hugh &amp; McKinnon 
Realty Ltd.</t>
  </si>
  <si>
    <t>HA 615</t>
  </si>
  <si>
    <t xml:space="preserve">Pemberton (new Oct. 1/21) </t>
  </si>
  <si>
    <t>CANCELLED - Nov 29, 2021</t>
  </si>
  <si>
    <t>no testing in July or August as school is closed</t>
  </si>
  <si>
    <t>FB 065</t>
  </si>
  <si>
    <t>663 Goldstream</t>
  </si>
  <si>
    <t>MP 366</t>
  </si>
  <si>
    <t>6772 Oldfield Rd</t>
  </si>
  <si>
    <t>6776 Oldfield Rd</t>
  </si>
  <si>
    <t>703 Broughton</t>
  </si>
  <si>
    <t>R 527</t>
  </si>
  <si>
    <t>LW 217</t>
  </si>
  <si>
    <t>FI 727</t>
  </si>
  <si>
    <t>Trafalgar Management Ltd.</t>
  </si>
  <si>
    <t>$55 per month</t>
  </si>
  <si>
    <t>BL 437</t>
  </si>
  <si>
    <t>CP 057</t>
  </si>
  <si>
    <t>DP 077</t>
  </si>
  <si>
    <r>
      <t xml:space="preserve">Brown Bros
</t>
    </r>
    <r>
      <rPr>
        <sz val="9"/>
        <color rgb="FF000000"/>
        <rFont val="Calibri"/>
        <family val="2"/>
        <scheme val="minor"/>
      </rPr>
      <t>FAP serviced by T&amp;A</t>
    </r>
  </si>
  <si>
    <t>Dec-TO</t>
  </si>
  <si>
    <t>TS 777</t>
  </si>
  <si>
    <r>
      <t xml:space="preserve">Servissio - June 1/21
</t>
    </r>
    <r>
      <rPr>
        <sz val="8"/>
        <color rgb="FF000000"/>
        <rFont val="Calibri"/>
        <family val="2"/>
        <scheme val="minor"/>
      </rPr>
      <t>was Richmond Property Group</t>
    </r>
  </si>
  <si>
    <r>
      <t xml:space="preserve">$55/month.  </t>
    </r>
    <r>
      <rPr>
        <sz val="11"/>
        <color rgb="FFFF0000"/>
        <rFont val="Calibri"/>
        <family val="2"/>
        <scheme val="minor"/>
      </rPr>
      <t>Inv. 25154 for 7 mths (Nov.1/20-May31/21) to Richmond</t>
    </r>
  </si>
  <si>
    <t>Y 8</t>
  </si>
  <si>
    <t>TH 008</t>
  </si>
  <si>
    <t>N 018</t>
  </si>
  <si>
    <t>818 Broughton St</t>
  </si>
  <si>
    <t xml:space="preserve">$55/month
Cancelled - Nov 12/21 - Chad Scheidt picked up keys &amp; he will resume monthly testing. </t>
  </si>
  <si>
    <t>IP 818</t>
  </si>
  <si>
    <t>NO KEY</t>
  </si>
  <si>
    <t>831  Fisgard Street</t>
  </si>
  <si>
    <t>IM 138</t>
  </si>
  <si>
    <t>YC 638</t>
  </si>
  <si>
    <t xml:space="preserve">838 Fort </t>
  </si>
  <si>
    <t>844 Courtney St</t>
  </si>
  <si>
    <t>V 448</t>
  </si>
  <si>
    <t>TW 548</t>
  </si>
  <si>
    <t>LT 778</t>
  </si>
  <si>
    <t>909 Pembroke</t>
  </si>
  <si>
    <t>$55/month.
Cancelled May 2/22-sd'</t>
  </si>
  <si>
    <t>HG 099</t>
  </si>
  <si>
    <t>PG 419</t>
  </si>
  <si>
    <t>AA 139</t>
  </si>
  <si>
    <t>TP 839</t>
  </si>
  <si>
    <r>
      <t xml:space="preserve">Changed to $65 </t>
    </r>
    <r>
      <rPr>
        <sz val="11"/>
        <color theme="1"/>
        <rFont val="Calibri"/>
        <family val="2"/>
        <scheme val="minor"/>
      </rPr>
      <t>in 2021 - YES tw - Was TH4</t>
    </r>
  </si>
  <si>
    <t>RL 249</t>
  </si>
  <si>
    <t>VT 059</t>
  </si>
  <si>
    <r>
      <t xml:space="preserve"> $75/month (misc1) </t>
    </r>
    <r>
      <rPr>
        <b/>
        <sz val="11"/>
        <color rgb="FFFF0000"/>
        <rFont val="Calibri"/>
        <family val="2"/>
        <scheme val="minor"/>
      </rPr>
      <t>MONTHLY E/L TESTS</t>
    </r>
  </si>
  <si>
    <t>Feb#</t>
  </si>
  <si>
    <t>not done - techs sick</t>
  </si>
  <si>
    <t>April#</t>
  </si>
  <si>
    <t>March#</t>
  </si>
  <si>
    <t>July#</t>
  </si>
  <si>
    <t>May#</t>
  </si>
  <si>
    <t xml:space="preserve"> $60/mth - mthly bell test (B)</t>
  </si>
  <si>
    <t xml:space="preserve"> $75/month if special service call.  PO Required</t>
  </si>
  <si>
    <t>Annual &amp;
Monthly</t>
  </si>
  <si>
    <t>Sept#</t>
  </si>
  <si>
    <t>Oct#</t>
  </si>
  <si>
    <t>1019 Wharf</t>
  </si>
  <si>
    <t>Cancelled Dec 9/20-sd'</t>
  </si>
  <si>
    <t>CANCELLED -Dec 2020</t>
  </si>
  <si>
    <t>DD 1301</t>
  </si>
  <si>
    <t>Aug#</t>
  </si>
  <si>
    <r>
      <t xml:space="preserve">CANCELLED </t>
    </r>
    <r>
      <rPr>
        <sz val="11"/>
        <color rgb="FFFF0000"/>
        <rFont val="Calibri"/>
        <family val="2"/>
        <scheme val="minor"/>
      </rPr>
      <t>as of Feb 16/21.  No charge for Nov/20 per tw</t>
    </r>
  </si>
  <si>
    <t>Jan#</t>
  </si>
  <si>
    <t>Was W4</t>
  </si>
  <si>
    <t>CANCELLED- Dec 2020</t>
  </si>
  <si>
    <t>BV 0511</t>
  </si>
  <si>
    <t>CC 5611</t>
  </si>
  <si>
    <t>June#</t>
  </si>
  <si>
    <t xml:space="preserve">1207 Douglas  </t>
  </si>
  <si>
    <t>SDM Realty (was Colliers to July 31/19)</t>
  </si>
  <si>
    <t>tw - PO not required. Same owner but new property manager Aug 1/19 / Dec 9/20-sd' - Cancelled</t>
  </si>
  <si>
    <t>Oct*</t>
  </si>
  <si>
    <t>1209 + 1229 Clarke Road</t>
  </si>
  <si>
    <t>CENTRAL SAANICH MUNICIPALITY</t>
  </si>
  <si>
    <t>Inv. 18927 done for Dec/19</t>
  </si>
  <si>
    <t>CANCELLED-Dec 2019</t>
  </si>
  <si>
    <t>cancelled</t>
  </si>
  <si>
    <t>$65/month (A).  PO Required</t>
  </si>
  <si>
    <t>Was TH1</t>
  </si>
  <si>
    <t>UU 2521</t>
  </si>
  <si>
    <t>ZZ 7041</t>
  </si>
  <si>
    <t>BB 9141</t>
  </si>
  <si>
    <t>Nov#</t>
  </si>
  <si>
    <t>Nov* &amp;
Oct#</t>
  </si>
  <si>
    <t>X/Y</t>
  </si>
  <si>
    <r>
      <t xml:space="preserve">PO Required.  </t>
    </r>
    <r>
      <rPr>
        <sz val="11"/>
        <rFont val="Calibri"/>
        <family val="2"/>
        <scheme val="minor"/>
      </rPr>
      <t>$55/month</t>
    </r>
  </si>
  <si>
    <t>PP 0591</t>
  </si>
  <si>
    <t xml:space="preserve"> $80/mth.  Monthly bell test (D)</t>
  </si>
  <si>
    <t>St. Patrick's Church/
St. Clair's Villa</t>
  </si>
  <si>
    <t>PO Required.  Was W4</t>
  </si>
  <si>
    <t>3011  Merchant Way</t>
  </si>
  <si>
    <t>328-454 Burnside, 3528-3638 Tillicum</t>
  </si>
  <si>
    <t>Quoted $195/month - tw - cancelled - taught site Nov /20</t>
  </si>
  <si>
    <t>CANCELLED-Nov 2020</t>
  </si>
  <si>
    <t>BS 823</t>
  </si>
  <si>
    <r>
      <t xml:space="preserve">$55/month </t>
    </r>
    <r>
      <rPr>
        <sz val="11"/>
        <color rgb="FFFF0000"/>
        <rFont val="Calibri"/>
        <family val="2"/>
        <scheme val="minor"/>
      </rPr>
      <t>PO 700000</t>
    </r>
  </si>
  <si>
    <t>XR 0163</t>
  </si>
  <si>
    <t>CHW 5193</t>
  </si>
  <si>
    <t xml:space="preserve">609 Broughton   </t>
  </si>
  <si>
    <t>655 - 671 Fort Street</t>
  </si>
  <si>
    <t>Burr Properties Ltd.</t>
  </si>
  <si>
    <t>Inv. 24078 for 7 months (Nov/20 - May 31/21)</t>
  </si>
  <si>
    <t>LC 556</t>
  </si>
  <si>
    <t>709 Yates Street</t>
  </si>
  <si>
    <t>QQ 727</t>
  </si>
  <si>
    <t xml:space="preserve">765-777 Broughton  </t>
  </si>
  <si>
    <t xml:space="preserve"> Cancelled March 2021 after monthly - inv.23736 Nov.1/20-Mar.31/21</t>
  </si>
  <si>
    <t>SB 567</t>
  </si>
  <si>
    <t>KK 077</t>
  </si>
  <si>
    <t>Nov - TO</t>
  </si>
  <si>
    <t>825-827 Fort Street</t>
  </si>
  <si>
    <t>Servissio Property Service Ltd.</t>
  </si>
  <si>
    <r>
      <t xml:space="preserve">$55/month  </t>
    </r>
    <r>
      <rPr>
        <sz val="11"/>
        <color rgb="FFFF0000"/>
        <rFont val="Calibri"/>
        <family val="2"/>
        <scheme val="minor"/>
      </rPr>
      <t>No annual done in 2021</t>
    </r>
  </si>
  <si>
    <t>CANCELLED
as of Oct 28/21</t>
  </si>
  <si>
    <t>Jan - TO</t>
  </si>
  <si>
    <t>Mar#</t>
  </si>
  <si>
    <t>VV 419</t>
  </si>
  <si>
    <t>Rudi Denys</t>
  </si>
  <si>
    <t>Quoted $55/month.  Change to $65 in 2021 - YES tw - Was TH4</t>
  </si>
  <si>
    <t>#103-4475 Viewmont, Saanich</t>
  </si>
  <si>
    <r>
      <rPr>
        <sz val="11"/>
        <color rgb="FFFF0000"/>
        <rFont val="Calibri"/>
        <family val="2"/>
        <scheme val="minor"/>
      </rPr>
      <t xml:space="preserve"> $75/month</t>
    </r>
    <r>
      <rPr>
        <sz val="11"/>
        <color theme="3"/>
        <rFont val="Calibri"/>
        <family val="2"/>
        <scheme val="minor"/>
      </rPr>
      <t xml:space="preserve"> </t>
    </r>
    <r>
      <rPr>
        <b/>
        <sz val="11"/>
        <color rgb="FF7030A0"/>
        <rFont val="Calibri"/>
        <family val="2"/>
        <scheme val="minor"/>
      </rPr>
      <t>MONTHLY E/L TESTS</t>
    </r>
  </si>
  <si>
    <r>
      <t>X</t>
    </r>
    <r>
      <rPr>
        <b/>
        <sz val="7"/>
        <rFont val="Arial"/>
        <family val="2"/>
      </rPr>
      <t>-cancelled</t>
    </r>
  </si>
  <si>
    <t>UV 10</t>
  </si>
  <si>
    <t>SITE SWITCHED TO CAPITAL CITY AS OF NOV 2013.</t>
  </si>
  <si>
    <t>OO 001</t>
  </si>
  <si>
    <r>
      <t xml:space="preserve">PO Required. </t>
    </r>
    <r>
      <rPr>
        <sz val="11"/>
        <rFont val="Calibri"/>
        <family val="2"/>
        <scheme val="minor"/>
      </rPr>
      <t xml:space="preserve"> </t>
    </r>
  </si>
  <si>
    <t>NO. Techs sick</t>
  </si>
  <si>
    <t>bill @ $60/mth - mthly bell test (B)</t>
  </si>
  <si>
    <t>billed for nov. 1/14-jan. 28/15 inv.9887</t>
  </si>
  <si>
    <t>QR 5001</t>
  </si>
  <si>
    <t>1006 - 1010 Government</t>
  </si>
  <si>
    <r>
      <t>under construction, PANEL REMOVED MARCH 2013.</t>
    </r>
    <r>
      <rPr>
        <sz val="8"/>
        <color rgb="FFFF0000"/>
        <rFont val="Arial"/>
        <family val="2"/>
      </rPr>
      <t xml:space="preserve"> Inv.6427 billed to Mar.31/13 </t>
    </r>
  </si>
  <si>
    <r>
      <t xml:space="preserve"> $75/month if special service call. </t>
    </r>
    <r>
      <rPr>
        <sz val="11"/>
        <color rgb="FFFF0000"/>
        <rFont val="Calibri"/>
        <family val="2"/>
        <scheme val="minor"/>
      </rPr>
      <t xml:space="preserve"> PO Required</t>
    </r>
  </si>
  <si>
    <t>Y***</t>
  </si>
  <si>
    <t>A - annual changed</t>
  </si>
  <si>
    <t>x-cancelled</t>
  </si>
  <si>
    <r>
      <t>X-</t>
    </r>
    <r>
      <rPr>
        <b/>
        <sz val="7"/>
        <rFont val="Arial"/>
        <family val="2"/>
      </rPr>
      <t xml:space="preserve"> tech sick, cancelled</t>
    </r>
  </si>
  <si>
    <t>see note re: invoicing - N/C</t>
  </si>
  <si>
    <t>$55 per month as quoted jan 2020</t>
  </si>
  <si>
    <t>cancelled July 26/12 tw-billed to June 30/12 inv.5115</t>
  </si>
  <si>
    <t xml:space="preserve">10461 Resthaven </t>
  </si>
  <si>
    <t>cancelled July 26/12 tw-billed to June 30/12 inv. 5116</t>
  </si>
  <si>
    <t>1064 Beverly Place</t>
  </si>
  <si>
    <t>Duttons &amp; Co.</t>
  </si>
  <si>
    <r>
      <t xml:space="preserve">50/ month.  Nov/18 (ao) did not do testing in Mar/18 - confirmed by cv - cancelled March 19/19-tw - INVOICE FOR NOV.1/18-MARCH 31/19- 4 MONTHS. </t>
    </r>
    <r>
      <rPr>
        <sz val="8"/>
        <color rgb="FFFF0000"/>
        <rFont val="Arial"/>
        <family val="2"/>
      </rPr>
      <t xml:space="preserve"> Mar.19/19 ao Inv. 17518 for 4 months</t>
    </r>
  </si>
  <si>
    <t>MT 4601</t>
  </si>
  <si>
    <t>X- cancelled</t>
  </si>
  <si>
    <r>
      <t xml:space="preserve">switched to Capital City - March 2013. </t>
    </r>
    <r>
      <rPr>
        <sz val="8"/>
        <color rgb="FFFF0000"/>
        <rFont val="Arial"/>
        <family val="2"/>
      </rPr>
      <t>Inv. 8168 sent Feb. 28/14 for Nov. 1/13 - Feb. 28/14</t>
    </r>
  </si>
  <si>
    <t>new 2017 -invoiced in Oct (was paid monthly) @ $50/mth (ext/el only)</t>
  </si>
  <si>
    <t>CANCELLED JUNE 10/14 - inv.8508 Nov. 1/13-May 31/14</t>
  </si>
  <si>
    <t>Dec. 31/16 changed to Equitex from Larry Woolsey.  Charged Equitex for Nov/16 &amp; Jan/17 per note on call slip 13415</t>
  </si>
  <si>
    <t>S 5711</t>
  </si>
  <si>
    <t>1205 Broad Street/650 View Street</t>
  </si>
  <si>
    <t>Colliers (now with Newport)</t>
  </si>
  <si>
    <t>CANCELLED MAR 2012</t>
  </si>
  <si>
    <t xml:space="preserve">1205 Broad Street/650 View Street    </t>
  </si>
  <si>
    <t>Cancelled apr.30/15. invoiced for 6 months (nov. 1/14-apr.30/15) inv. 10140</t>
  </si>
  <si>
    <t>tw - PO not required. Same owner but new property manager Aug 1/19</t>
  </si>
  <si>
    <t xml:space="preserve">1223 Johnson                        </t>
  </si>
  <si>
    <t>Complete Residential (was Cornerstone until August 31, 2019)</t>
  </si>
  <si>
    <t>UB 4321</t>
  </si>
  <si>
    <t>1250 Quadra</t>
  </si>
  <si>
    <r>
      <t xml:space="preserve">trained on monthly bell test procedure - Mar 13/13. </t>
    </r>
    <r>
      <rPr>
        <sz val="8"/>
        <color rgb="FFFF0000"/>
        <rFont val="Arial"/>
        <family val="2"/>
      </rPr>
      <t>billed for Nov. 1/12-Feb. 28/13 inv.6351</t>
    </r>
  </si>
  <si>
    <t>XSS 0521</t>
  </si>
  <si>
    <t>1460 Pandora / 1531 Elford</t>
  </si>
  <si>
    <t>IK 0641</t>
  </si>
  <si>
    <t>BUILDING CANCELLED</t>
  </si>
  <si>
    <t xml:space="preserve">Start Feb 2020 </t>
  </si>
  <si>
    <t>Detlef Eupen</t>
  </si>
  <si>
    <t>CANCELLED JULY 6, KEYS PICKED UP JULY 6/20 BY DETLEF</t>
  </si>
  <si>
    <t>WL 1051</t>
  </si>
  <si>
    <t>1512 Keating X Road, C. Saanich</t>
  </si>
  <si>
    <t>AO Quoted $65/month Feb. 27/20 email</t>
  </si>
  <si>
    <t xml:space="preserve">1551 Cedar Hill X Rd            </t>
  </si>
  <si>
    <r>
      <t xml:space="preserve">TRAINED NOV 28/13, keep keys in extra binder. </t>
    </r>
    <r>
      <rPr>
        <sz val="8"/>
        <color rgb="FFFF0000"/>
        <rFont val="Arial"/>
        <family val="2"/>
      </rPr>
      <t>Did not do in nov/13. invoiced till end of oct/13</t>
    </r>
  </si>
  <si>
    <t>CANCELLED Mar. 1/18 - billed for 4 months nov.1/17-feb.28/18 (Mar. 1/18)</t>
  </si>
  <si>
    <t>55/month as quotes on invoice</t>
  </si>
  <si>
    <r>
      <t xml:space="preserve">x </t>
    </r>
    <r>
      <rPr>
        <b/>
        <sz val="6"/>
        <rFont val="Arial"/>
        <family val="2"/>
      </rPr>
      <t>annual done in August</t>
    </r>
  </si>
  <si>
    <t>CANCELLED OCT.31/14</t>
  </si>
  <si>
    <t xml:space="preserve">PO Required </t>
  </si>
  <si>
    <t>ANNUAL - TO</t>
  </si>
  <si>
    <r>
      <t>NA-</t>
    </r>
    <r>
      <rPr>
        <sz val="7"/>
        <rFont val="Arial"/>
        <family val="2"/>
      </rPr>
      <t xml:space="preserve"> site changed elec rm key- new key requested Oct 20</t>
    </r>
  </si>
  <si>
    <r>
      <t>NA -</t>
    </r>
    <r>
      <rPr>
        <sz val="10"/>
        <rFont val="Arial"/>
        <family val="2"/>
      </rPr>
      <t xml:space="preserve"> </t>
    </r>
    <r>
      <rPr>
        <sz val="7"/>
        <rFont val="Arial"/>
        <family val="2"/>
      </rPr>
      <t>no key to elec room to Cantec emailed Nov 10</t>
    </r>
  </si>
  <si>
    <r>
      <t>NA-</t>
    </r>
    <r>
      <rPr>
        <sz val="7"/>
        <rFont val="Arial"/>
        <family val="2"/>
      </rPr>
      <t xml:space="preserve"> site changed elec rm key</t>
    </r>
  </si>
  <si>
    <t>new 2017 -invoiced in Oct (was paid monthly) @ $90/mth (fa/el/ext)</t>
  </si>
  <si>
    <t>s</t>
  </si>
  <si>
    <t xml:space="preserve"> Performed every 2 Months in OCT, DEC, FEB, APR, JUNE, AUG, OCT</t>
  </si>
  <si>
    <t>PO REQUIRED</t>
  </si>
  <si>
    <t xml:space="preserve">2170 Mt.Newton X                                              </t>
  </si>
  <si>
    <t>new 2017 -invoiced in Oct (was paid monthly) @ $90/mth (fa/ext only)</t>
  </si>
  <si>
    <t>PO REQUIRED, cancel as of December 31/14</t>
  </si>
  <si>
    <t>225 Menzies Street</t>
  </si>
  <si>
    <t>Inv. 18964 for Nov/19 - Jan/20.  Cancelled as of Feb. 1/20</t>
  </si>
  <si>
    <t>VB 522</t>
  </si>
  <si>
    <t>2261 Keating X Road, C. Saanich</t>
  </si>
  <si>
    <r>
      <t xml:space="preserve"> </t>
    </r>
    <r>
      <rPr>
        <sz val="11"/>
        <rFont val="Calibri"/>
        <family val="2"/>
        <scheme val="minor"/>
      </rPr>
      <t>$65/MONTH</t>
    </r>
  </si>
  <si>
    <t>2311 Mills Road, SIDNEY</t>
  </si>
  <si>
    <t>$65/month (new Aug 2020)</t>
  </si>
  <si>
    <t>Bonnie will provide keys</t>
  </si>
  <si>
    <t>2440 Oakville Avenue
SIDNEY</t>
  </si>
  <si>
    <t>$65/month (new 2020)</t>
  </si>
  <si>
    <r>
      <rPr>
        <sz val="8"/>
        <color rgb="FFFF0000"/>
        <rFont val="Arial"/>
        <family val="2"/>
      </rPr>
      <t xml:space="preserve">Inv. 4838 pd to Feb.29/12 </t>
    </r>
    <r>
      <rPr>
        <sz val="8"/>
        <color rgb="FF00B050"/>
        <rFont val="Arial"/>
        <family val="2"/>
      </rPr>
      <t xml:space="preserve">- 4838 cancelled - billing 11 mths to Firm.  </t>
    </r>
    <r>
      <rPr>
        <sz val="8"/>
        <rFont val="Arial"/>
        <family val="2"/>
      </rPr>
      <t/>
    </r>
  </si>
  <si>
    <r>
      <rPr>
        <sz val="8"/>
        <color rgb="FFFF0000"/>
        <rFont val="Arial"/>
        <family val="2"/>
      </rPr>
      <t>cancelled Sept. 24/12 tw-billed to Aug.31/12 inv. 5378</t>
    </r>
    <r>
      <rPr>
        <sz val="11"/>
        <color theme="1"/>
        <rFont val="Calibri"/>
        <family val="2"/>
        <scheme val="minor"/>
      </rPr>
      <t/>
    </r>
  </si>
  <si>
    <t>X - closed</t>
  </si>
  <si>
    <t>Reliance Properties</t>
  </si>
  <si>
    <t>OH HOLD</t>
  </si>
  <si>
    <t>YY 13</t>
  </si>
  <si>
    <t>CANCELLED- DEC 2012</t>
  </si>
  <si>
    <t>328-454 BURNSIDE, 3528-3638 TILLICUM</t>
  </si>
  <si>
    <t>PROLINE</t>
  </si>
  <si>
    <t>Quoted $195/month</t>
  </si>
  <si>
    <t>3301 Douglas</t>
  </si>
  <si>
    <t>by site as of Nov/13</t>
  </si>
  <si>
    <t>N/C</t>
  </si>
  <si>
    <r>
      <rPr>
        <b/>
        <sz val="10"/>
        <rFont val="Arial"/>
        <family val="2"/>
      </rPr>
      <t>X</t>
    </r>
    <r>
      <rPr>
        <b/>
        <sz val="7"/>
        <rFont val="Arial"/>
        <family val="2"/>
      </rPr>
      <t>-new panel see note</t>
    </r>
  </si>
  <si>
    <t>PO Required, CANCEL AS OF December 1/15. Inv. 11237 for Nov/15</t>
  </si>
  <si>
    <t>Start March 2020</t>
  </si>
  <si>
    <t xml:space="preserve">370-380 Waterfront            </t>
  </si>
  <si>
    <t>JUNE 16/17- tw- site switched, cancelled monthly as well,  returning keys to Hutton.  Billed 7 months on inv. 14163</t>
  </si>
  <si>
    <t xml:space="preserve">3939 Quadra     </t>
  </si>
  <si>
    <t xml:space="preserve">Jorjorian </t>
  </si>
  <si>
    <t>406 Simcoe</t>
  </si>
  <si>
    <t>August 25/17- per email from Heather Z. Site will do own testing. Invoice for July &amp; August 2017</t>
  </si>
  <si>
    <t xml:space="preserve">410 Garbally                                           </t>
  </si>
  <si>
    <r>
      <t xml:space="preserve">new PM as of Dec 1, 2012, TRAINED NOV 18/13, keep keys in extra binder. </t>
    </r>
    <r>
      <rPr>
        <sz val="8"/>
        <color rgb="FFFF0000"/>
        <rFont val="Arial"/>
        <family val="2"/>
      </rPr>
      <t>Inv.7167 till end of oct/13</t>
    </r>
  </si>
  <si>
    <t>EF 014/514</t>
  </si>
  <si>
    <t xml:space="preserve">415 Dunedin                            </t>
  </si>
  <si>
    <r>
      <t xml:space="preserve">new PM as of Dec 1, 2012, TRAINED NOV 18/13, keep keys in extra binder. </t>
    </r>
    <r>
      <rPr>
        <sz val="8"/>
        <color rgb="FFFF0000"/>
        <rFont val="Arial"/>
        <family val="2"/>
      </rPr>
      <t>Inv. 7168 till end of oct/13</t>
    </r>
  </si>
  <si>
    <t>na- door broken</t>
  </si>
  <si>
    <t>PO Required, CANCEL AS OF December 1/15. Inv. 11235 for Nov/15</t>
  </si>
  <si>
    <t>OCT/13 - SITE SOLD TO CAPREIT USES OTHER SERVICE PROVIDER</t>
  </si>
  <si>
    <t>PO Required, CANCEL AS OF December 1/15. Inv. 11236 for Nov/15</t>
  </si>
  <si>
    <t>4420 Chatterton Way, Saanich</t>
  </si>
  <si>
    <r>
      <rPr>
        <sz val="8"/>
        <rFont val="Arial"/>
        <family val="2"/>
      </rPr>
      <t>PO REQUIRED</t>
    </r>
    <r>
      <rPr>
        <sz val="8"/>
        <color rgb="FFFF0000"/>
        <rFont val="Arial"/>
        <family val="2"/>
      </rPr>
      <t xml:space="preserve"> Inv.6992 billed to Aug. 31/13, SOLD TO CAPREIT, USES NATIONAL SERVICE PROVIDER</t>
    </r>
  </si>
  <si>
    <t>WW 344</t>
  </si>
  <si>
    <t>468 Belleville</t>
  </si>
  <si>
    <t>Mar- Oct 2012</t>
  </si>
  <si>
    <t xml:space="preserve">NO. Techs couldn't find keys. </t>
  </si>
  <si>
    <r>
      <t>50 &amp; 60 Bastion</t>
    </r>
    <r>
      <rPr>
        <b/>
        <sz val="10"/>
        <rFont val="Arial"/>
        <family val="2"/>
      </rPr>
      <t>/</t>
    </r>
    <r>
      <rPr>
        <sz val="10"/>
        <rFont val="Arial"/>
        <family val="2"/>
      </rPr>
      <t xml:space="preserve"> 1200 Government    </t>
    </r>
  </si>
  <si>
    <t>CANCEL AS OF NOV 2014 - SITE TO START DOING OWN TESTING.</t>
  </si>
  <si>
    <t>Keys at Sour Pickle</t>
  </si>
  <si>
    <t>March- TO</t>
  </si>
  <si>
    <t xml:space="preserve">Brian McLoughlin </t>
  </si>
  <si>
    <t>Inv.5830 pd to Oct.31/13 @ $40/mth, CANCELLED APRIL 2014 - inv. 8284 Nov. 1/13 - Mar. 31/14</t>
  </si>
  <si>
    <t>NO KEY, BSMT DOOR UNLOCKED</t>
  </si>
  <si>
    <t xml:space="preserve">530 Fraser                                                         </t>
  </si>
  <si>
    <t>new 2017 -invoiced in Oct (was paid monthly) @ $130/mth (fa/el/ext)</t>
  </si>
  <si>
    <t>535 Yates Street</t>
  </si>
  <si>
    <r>
      <t>CMF Holdings Ltd. (</t>
    </r>
    <r>
      <rPr>
        <sz val="8"/>
        <color indexed="8"/>
        <rFont val="Arial"/>
        <family val="2"/>
      </rPr>
      <t>was Allied Properties Reit)</t>
    </r>
  </si>
  <si>
    <r>
      <rPr>
        <sz val="8"/>
        <color theme="6" tint="-0.249977111117893"/>
        <rFont val="Arial"/>
        <family val="2"/>
      </rPr>
      <t>Inv. 12440 billed for Nov. 1/15 - July 31/16</t>
    </r>
    <r>
      <rPr>
        <sz val="8"/>
        <color rgb="FFFF0000"/>
        <rFont val="Arial"/>
        <family val="2"/>
      </rPr>
      <t xml:space="preserve">
CMF- as of Aug 2, 2016.  Inv. 12750 Aug.1/16-Oct.31/16.  Inv. 13582 Dec/16 &amp; Feb/17
</t>
    </r>
  </si>
  <si>
    <t>WW 535</t>
  </si>
  <si>
    <t>cancelled - invoiced Feb/17 inv#13582</t>
  </si>
  <si>
    <t>546 Pandora / 3 Fan Tan Alley</t>
  </si>
  <si>
    <t>cancelled October 25/18 by Shannon Rae (email)</t>
  </si>
  <si>
    <t>TU 645</t>
  </si>
  <si>
    <t>595 Pandora</t>
  </si>
  <si>
    <r>
      <t xml:space="preserve">TRAINED NOV 28/13, keep keys in extra binder. </t>
    </r>
    <r>
      <rPr>
        <sz val="8"/>
        <color rgb="FFFF0000"/>
        <rFont val="Arial"/>
        <family val="2"/>
      </rPr>
      <t>Did not do in nov/13. invoiced till end of sept/13</t>
    </r>
  </si>
  <si>
    <t>613 Pandora</t>
  </si>
  <si>
    <r>
      <t xml:space="preserve">CANCELLED MARCH 27/14 PER DENIS FREDETTE. </t>
    </r>
    <r>
      <rPr>
        <sz val="8"/>
        <color rgb="FFFF0000"/>
        <rFont val="Arial"/>
        <family val="2"/>
      </rPr>
      <t>Inv.8054 sent Mar. 4/14 for Nov.1/13-Feb.28/14</t>
    </r>
  </si>
  <si>
    <t>new 2017 -invoiced in Oct (was paid monthly) @ $50/mth (fa only)</t>
  </si>
  <si>
    <t>site to start own testing November 2014 - cancelled (please change active to Cancelled under status once invoiced :) - tw&gt;&gt;&gt;</t>
  </si>
  <si>
    <t>X- SCHOOL CLOSED</t>
  </si>
  <si>
    <t>X- School closed</t>
  </si>
  <si>
    <t>639 Foul Bay Road</t>
  </si>
  <si>
    <t>Mrs A Hryb c/o Taras Hryb</t>
  </si>
  <si>
    <r>
      <t xml:space="preserve"> </t>
    </r>
    <r>
      <rPr>
        <sz val="8"/>
        <color rgb="FFFF0000"/>
        <rFont val="Arial"/>
        <family val="2"/>
      </rPr>
      <t>Inv. 11690 billed Nov. 1/15-Mar. 31/16</t>
    </r>
  </si>
  <si>
    <t>site open</t>
  </si>
  <si>
    <t>Started Sept 2020</t>
  </si>
  <si>
    <t>707 Courtney</t>
  </si>
  <si>
    <t>@ $112.50/mth</t>
  </si>
  <si>
    <t>Pemberton Holmes DVN Investments</t>
  </si>
  <si>
    <t>CANCELLED AS OF OCT.31/14</t>
  </si>
  <si>
    <t>X - site has been rekeyed/fob we did not have updated set</t>
  </si>
  <si>
    <t>710 Queens Avenue</t>
  </si>
  <si>
    <t>Victoria Cool Aid Society</t>
  </si>
  <si>
    <t>Cancelled in Dec, Site will do their own</t>
  </si>
  <si>
    <t>NO KEY STAFFED 24/7</t>
  </si>
  <si>
    <r>
      <t>NA -</t>
    </r>
    <r>
      <rPr>
        <b/>
        <sz val="8"/>
        <rFont val="Arial"/>
        <family val="2"/>
      </rPr>
      <t xml:space="preserve"> door handle broken</t>
    </r>
  </si>
  <si>
    <t>Riser Realty (was League Holdings)</t>
  </si>
  <si>
    <t xml:space="preserve"> (bill $79/month) start November 2013 PER TL. New owners effective August 22, 2015</t>
  </si>
  <si>
    <t>711 Johnson</t>
  </si>
  <si>
    <t>York Hotel c/o Beth's Bookeeping</t>
  </si>
  <si>
    <t>SS 117</t>
  </si>
  <si>
    <r>
      <t xml:space="preserve">X- </t>
    </r>
    <r>
      <rPr>
        <b/>
        <sz val="6"/>
        <color theme="1"/>
        <rFont val="Arial"/>
        <family val="2"/>
      </rPr>
      <t>CFP &amp; electrician onsite working on FA</t>
    </r>
  </si>
  <si>
    <r>
      <rPr>
        <sz val="8"/>
        <color rgb="FFFF0000"/>
        <rFont val="Arial"/>
        <family val="2"/>
      </rPr>
      <t xml:space="preserve">Cancelled by PCC, </t>
    </r>
    <r>
      <rPr>
        <sz val="8"/>
        <color theme="3" tint="-0.249977111117893"/>
        <rFont val="Arial"/>
        <family val="2"/>
      </rPr>
      <t>requested to resume August per Jim Karakai requires monthly PO</t>
    </r>
  </si>
  <si>
    <t>Workplace Solutions Inc. (WSI)</t>
  </si>
  <si>
    <r>
      <t xml:space="preserve">CANCELLED - MARCH 27/14 - PER DENIS FREDETTE - site sold to the City of Victoria
requested to resume August 2013 per Jim Karakai requires monthly PO. </t>
    </r>
    <r>
      <rPr>
        <sz val="8"/>
        <color rgb="FFFF0000"/>
        <rFont val="Arial"/>
        <family val="2"/>
      </rPr>
      <t>Inv.8150 sent Apr.11/14 for Nov.1/13-Mar.31/14</t>
    </r>
  </si>
  <si>
    <r>
      <t>X***</t>
    </r>
    <r>
      <rPr>
        <b/>
        <sz val="7"/>
        <rFont val="Arial"/>
        <family val="2"/>
      </rPr>
      <t xml:space="preserve"> </t>
    </r>
    <r>
      <rPr>
        <sz val="7"/>
        <rFont val="Arial"/>
        <family val="2"/>
      </rPr>
      <t>see comment</t>
    </r>
  </si>
  <si>
    <r>
      <t xml:space="preserve">??? </t>
    </r>
    <r>
      <rPr>
        <b/>
        <sz val="8"/>
        <rFont val="Arial"/>
        <family val="2"/>
      </rPr>
      <t>SEE COMMENT</t>
    </r>
  </si>
  <si>
    <t>CANCELLED- Inv. 4888 Nov. 1/11 - Apr. 30/12
WAS W1</t>
  </si>
  <si>
    <t>734-736 Broughton</t>
  </si>
  <si>
    <t xml:space="preserve">Breakwater Realty </t>
  </si>
  <si>
    <t>monthly rate $50</t>
  </si>
  <si>
    <t>IGW Property… c/o  Riser Realty</t>
  </si>
  <si>
    <r>
      <t xml:space="preserve">NEW APRIL 2014. </t>
    </r>
    <r>
      <rPr>
        <sz val="8"/>
        <color rgb="FFFF0000"/>
        <rFont val="Arial"/>
        <family val="2"/>
      </rPr>
      <t>Cancelled</t>
    </r>
    <r>
      <rPr>
        <sz val="8"/>
        <color indexed="8"/>
        <rFont val="Arial"/>
        <family val="2"/>
      </rPr>
      <t xml:space="preserve">  </t>
    </r>
    <r>
      <rPr>
        <sz val="8"/>
        <color rgb="FFFF0000"/>
        <rFont val="Arial"/>
        <family val="2"/>
      </rPr>
      <t>inv. 8510 Apr.1/14-June30/14. Property sold June 23/14</t>
    </r>
  </si>
  <si>
    <t>Breakwater Realty Inc.</t>
  </si>
  <si>
    <t>quoted $55/month</t>
  </si>
  <si>
    <t>SJ 747</t>
  </si>
  <si>
    <r>
      <t xml:space="preserve">754 Fort </t>
    </r>
    <r>
      <rPr>
        <sz val="8"/>
        <color indexed="8"/>
        <rFont val="Arial"/>
        <family val="2"/>
      </rPr>
      <t xml:space="preserve"> (was 752-756)</t>
    </r>
  </si>
  <si>
    <r>
      <t xml:space="preserve">CMF Holdings Ltd. </t>
    </r>
    <r>
      <rPr>
        <sz val="8"/>
        <color indexed="8"/>
        <rFont val="Arial"/>
        <family val="2"/>
      </rPr>
      <t>(was Allied Properties Reit)</t>
    </r>
  </si>
  <si>
    <t xml:space="preserve"> Inv. 12439 billed for Nov. 1/15 - July 31/16.  CMF- as of Aug 2, 2016.  Inv. 12751 Aug.1/16-Oct.31/16.  Inv. 13583 Nov.&amp;Dec/16 &amp; Feb/17</t>
  </si>
  <si>
    <t>TRAINED APRIL 2013 WAS W1</t>
  </si>
  <si>
    <t>Nov/19-Feb/20 @ $55.  Aug/20-Oct/20 @ $80</t>
  </si>
  <si>
    <t xml:space="preserve">777 Fort      </t>
  </si>
  <si>
    <t>Colliers(</t>
  </si>
  <si>
    <t>Allied Properties Reit</t>
  </si>
  <si>
    <t>PO required</t>
  </si>
  <si>
    <t>812 Wharf Street</t>
  </si>
  <si>
    <r>
      <t xml:space="preserve">CANCELLED - MARCH 27/14 - PER DENIS FREDETTE
requested to resume August 2013 per Jim Karakai requires monthly PO. </t>
    </r>
    <r>
      <rPr>
        <sz val="8"/>
        <color rgb="FFFF0000"/>
        <rFont val="Arial"/>
        <family val="2"/>
      </rPr>
      <t>Inv.8148 sent Apr.11/14 for Nov.1/13-Feb.28/14</t>
    </r>
  </si>
  <si>
    <t>821 Princess</t>
  </si>
  <si>
    <t>Josef Krajc</t>
  </si>
  <si>
    <t>Cancelled ENDING JAN 31/20.  Inv. 18888 for Nov. 1/19 - Jan. 31/20</t>
  </si>
  <si>
    <t>XR 128</t>
  </si>
  <si>
    <t>WA 818</t>
  </si>
  <si>
    <t>.</t>
  </si>
  <si>
    <t xml:space="preserve">1,000,001 BC Ltd </t>
  </si>
  <si>
    <t>CANCELLED - billed for Nov. 1/18 - Apr. 30/19 on inv. 17703 (ao)</t>
  </si>
  <si>
    <r>
      <t xml:space="preserve">trained on monthly bell test procedure - Mar 13/13. </t>
    </r>
    <r>
      <rPr>
        <sz val="8"/>
        <color rgb="FFFF0000"/>
        <rFont val="Arial"/>
        <family val="2"/>
      </rPr>
      <t>billed for Nov. 1/12-Feb. 28/13 inv.6352</t>
    </r>
  </si>
  <si>
    <t>877 Goldstream Avenue, LANGFORD</t>
  </si>
  <si>
    <t>903-911 Yates &amp; 990 View</t>
  </si>
  <si>
    <t>940 Fort St</t>
  </si>
  <si>
    <t>Europort</t>
  </si>
  <si>
    <t>Starting August 2013</t>
  </si>
  <si>
    <t>SZ 049</t>
  </si>
  <si>
    <t>942 Preston Way, LANGFORD</t>
  </si>
  <si>
    <t>Quoted $55/month.  Change to $65 in 2021 - YES tw</t>
  </si>
  <si>
    <t>Dec 2014 -taught monthly, need to invoice for training and november monthly</t>
  </si>
  <si>
    <r>
      <t xml:space="preserve"> </t>
    </r>
    <r>
      <rPr>
        <sz val="8"/>
        <rFont val="Arial"/>
        <family val="2"/>
      </rPr>
      <t>$65/MONTH</t>
    </r>
  </si>
  <si>
    <t>CANCELLED AUG. 31/19 (AO) INV. 18268</t>
  </si>
  <si>
    <t>945 McClure Street</t>
  </si>
  <si>
    <t>YL 549</t>
  </si>
  <si>
    <t xml:space="preserve">CDI College - Inv. 14910 sent to CRD (2017)             </t>
  </si>
  <si>
    <t>JULY/17 (tw)- ON HOLD.  Site possibly switching to different service provider.  Letter cancelling service not yet received.</t>
  </si>
  <si>
    <t>9810 Seventh Street
SIDNEY</t>
  </si>
  <si>
    <t>Quotes $65 + trip charge $120 = $185 July 2020 as per TL</t>
  </si>
  <si>
    <t>Training session</t>
  </si>
  <si>
    <t>9824-9830 Fourth Street, SIDNEY</t>
  </si>
  <si>
    <t>TW - $65/month</t>
  </si>
  <si>
    <t>9924 Third Street, SIDNEY</t>
  </si>
  <si>
    <t>Sep</t>
  </si>
  <si>
    <r>
      <t xml:space="preserve">STATUS- </t>
    </r>
    <r>
      <rPr>
        <b/>
        <sz val="8"/>
        <rFont val="Arial"/>
        <family val="2"/>
      </rPr>
      <t>(ACTIVE, CANCELLED, ON HOLD)</t>
    </r>
  </si>
  <si>
    <r>
      <t xml:space="preserve">Y- yes 
X - no
</t>
    </r>
    <r>
      <rPr>
        <b/>
        <sz val="10"/>
        <color rgb="FFFF0000"/>
        <rFont val="Arial"/>
        <family val="2"/>
      </rPr>
      <t>N/A- no access</t>
    </r>
  </si>
  <si>
    <t xml:space="preserve"> @ $50/mth, recommence June 2013</t>
  </si>
  <si>
    <t>Pemberton Holmes (was Colliers)</t>
  </si>
  <si>
    <t>switched from Colliers Dec 1/2014</t>
  </si>
  <si>
    <t>Greater Victoria Harbour Authority</t>
  </si>
  <si>
    <t>702 Fort</t>
  </si>
  <si>
    <t>Cactus Club</t>
  </si>
  <si>
    <t>MBT- start Feb 2017 - now colliers.
building sold effective Nov 17/16. monthly testing cancelled</t>
  </si>
  <si>
    <t>Bill for Sept/15</t>
  </si>
  <si>
    <t xml:space="preserve"> Performed every 2 Months- OCT, DEC, FEB , APR, JUNE, AUG, OCT</t>
  </si>
  <si>
    <t>1,000,001 BC Ltd (new March 2015)</t>
  </si>
  <si>
    <t>Started again Oct/15 - billed for 12 mths</t>
  </si>
  <si>
    <r>
      <t xml:space="preserve">Richmond </t>
    </r>
    <r>
      <rPr>
        <sz val="9"/>
        <color indexed="8"/>
        <rFont val="Arial"/>
        <family val="2"/>
      </rPr>
      <t/>
    </r>
  </si>
  <si>
    <r>
      <t xml:space="preserve">inv. 11568 for Nov &amp; Dec. 2015 to Gill-Am.  </t>
    </r>
    <r>
      <rPr>
        <sz val="8"/>
        <rFont val="Arial"/>
        <family val="2"/>
      </rPr>
      <t>Richmond  as of January 1/2016</t>
    </r>
  </si>
  <si>
    <t xml:space="preserve"> (was Riser) </t>
  </si>
  <si>
    <t>Torrent</t>
  </si>
  <si>
    <t>(was Cornerstone until Dec 31/14)</t>
  </si>
  <si>
    <t>see inhouse notes - do not charge for nov &amp; dec/16</t>
  </si>
  <si>
    <t>Churchill on Yates</t>
  </si>
  <si>
    <t xml:space="preserve"> $75/month if special service call SEE Inv. 5634</t>
  </si>
  <si>
    <r>
      <t xml:space="preserve">NOW DEVON PROP </t>
    </r>
    <r>
      <rPr>
        <sz val="8"/>
        <color indexed="8"/>
        <rFont val="Arial"/>
        <family val="2"/>
      </rPr>
      <t>as of October 1/16  (was Larlyn Property Mgmt)</t>
    </r>
  </si>
  <si>
    <t>Dec/15 performed tests at no charge as per TL</t>
  </si>
  <si>
    <t>NOW DEVON PROP (was Larlyn Property Mgmt)</t>
  </si>
  <si>
    <r>
      <t xml:space="preserve">Dec/15 performed tests at no charge as per TL
</t>
    </r>
    <r>
      <rPr>
        <sz val="8"/>
        <color theme="3" tint="-0.499984740745262"/>
        <rFont val="Arial"/>
        <family val="2"/>
      </rPr>
      <t>Apr 11/17- tw- building OK for access as of Jan/17</t>
    </r>
  </si>
  <si>
    <r>
      <t xml:space="preserve">Dec/15 performed tests at no charge as per TL
</t>
    </r>
    <r>
      <rPr>
        <sz val="8"/>
        <color theme="3" tint="-0.499984740745262"/>
        <rFont val="Arial"/>
        <family val="2"/>
      </rPr>
      <t xml:space="preserve">
Apr 11/17- tw -as of March 11- building OK for access</t>
    </r>
  </si>
  <si>
    <t>Ins was Oct now Sept new 2016</t>
  </si>
  <si>
    <t>June 4/15- no tests (school closed) July/August 2015-requested by site</t>
  </si>
  <si>
    <r>
      <rPr>
        <sz val="8"/>
        <color rgb="FFFF0000"/>
        <rFont val="Arial"/>
        <family val="2"/>
      </rPr>
      <t xml:space="preserve"> $75/month</t>
    </r>
    <r>
      <rPr>
        <sz val="8"/>
        <color theme="3"/>
        <rFont val="Arial"/>
        <family val="2"/>
      </rPr>
      <t xml:space="preserve"> start November 2012 </t>
    </r>
    <r>
      <rPr>
        <b/>
        <sz val="8"/>
        <color rgb="FF7030A0"/>
        <rFont val="Arial"/>
        <family val="2"/>
      </rPr>
      <t>MONTHLY E/L TESTS</t>
    </r>
  </si>
  <si>
    <t>10 Paul Kane/11 Cooperage Plc</t>
  </si>
  <si>
    <t>Start July 2015</t>
  </si>
  <si>
    <t>bill @ $60/mth - mthly bell test (A)</t>
  </si>
  <si>
    <t>new 2017 -invoiced in Oct (was paid monthly) @ $70/mth (fa/ext only)</t>
  </si>
  <si>
    <t>Jan. 1/17 pm changed to Richmond.  Inv. 13246 for Nov. &amp; Dec./16 to Colliers</t>
  </si>
  <si>
    <t xml:space="preserve"> (was Cornerstone until Dec 31/14)</t>
  </si>
  <si>
    <t>CDI College</t>
  </si>
  <si>
    <t>was Allied Reit</t>
  </si>
  <si>
    <t>new Feb 2016</t>
  </si>
  <si>
    <t>RT 909</t>
  </si>
  <si>
    <t>9924 Third Street, Sidney</t>
  </si>
  <si>
    <t>1512 Keating X Road, 
CENTRAL SAANICH</t>
  </si>
  <si>
    <t>1903 Mt Newton Cross Road CENTRAL SAANICH</t>
  </si>
  <si>
    <t xml:space="preserve">903-911 Yates </t>
  </si>
  <si>
    <t xml:space="preserve">Complete Residential </t>
  </si>
  <si>
    <t xml:space="preserve"> Performed every 2 Months in DEC, FEB, APR, JUNE, AUG, OCT</t>
  </si>
  <si>
    <t>4420 WEST SAANICH ROAD</t>
  </si>
  <si>
    <t>Quoted $195/month - 7 panels</t>
  </si>
  <si>
    <t>A* 0389</t>
  </si>
  <si>
    <t>877 Goldstream Avenue
LANGFORD</t>
  </si>
  <si>
    <t xml:space="preserve">Quoted $55/month.  Change to $65 in 2021 </t>
  </si>
  <si>
    <t>2261 Keating X Road, 
CENTRAL SAANICH</t>
  </si>
  <si>
    <r>
      <t xml:space="preserve"> </t>
    </r>
    <r>
      <rPr>
        <sz val="11"/>
        <rFont val="Calibri"/>
        <family val="2"/>
        <scheme val="minor"/>
      </rPr>
      <t xml:space="preserve">$65/MONTH  </t>
    </r>
    <r>
      <rPr>
        <sz val="11"/>
        <color rgb="FFFF0000"/>
        <rFont val="Calibri"/>
        <family val="2"/>
        <scheme val="minor"/>
      </rPr>
      <t>PO Required</t>
    </r>
  </si>
  <si>
    <t>ROUTE</t>
  </si>
  <si>
    <t>BILLING NOTE</t>
  </si>
  <si>
    <t>EVENT DETAIL</t>
  </si>
  <si>
    <t>Gilbraltar</t>
  </si>
  <si>
    <t>1366 Hillside</t>
  </si>
  <si>
    <t>Has March for annual but there is a "Y" in March column.  We actually did annual in March</t>
  </si>
  <si>
    <t>Nothing in July column.  No work order set up for annual</t>
  </si>
  <si>
    <t>Nothing in July column.  No annual work order set up for annual</t>
  </si>
  <si>
    <t>annual supposed to be done in Sept.  No work order made up for 2019.  Do I charge 12 monthlies?</t>
  </si>
  <si>
    <t>4420 Chatterton</t>
  </si>
  <si>
    <t>Has pink square in October but no work order set up</t>
  </si>
  <si>
    <t>1127 Wharf</t>
  </si>
  <si>
    <t>September as month for annual but "Y" in Sept. column.  No work order set up for annual.  Do I charge for 11 monthlies?</t>
  </si>
  <si>
    <t>February for annual but "Y" in Feb. column.  We did annual in February</t>
  </si>
  <si>
    <t>May for annual.  Has "ANNUAL" in May &amp; July.  Did annual in July.  Monthly done in May?</t>
  </si>
  <si>
    <t>annual should be in Sept. but "Y" in Sept. column.  No work order set up for annual</t>
  </si>
  <si>
    <t>1005 Broad</t>
  </si>
  <si>
    <t>765-777 Broughton</t>
  </si>
  <si>
    <t>annual should be in Sept. but "Y" in Sept. column.  Note in July says site under construction.  Are we still doing monthlies?</t>
  </si>
  <si>
    <t>Annual column says April.  "X" in April column says nothing.  Actually did the annual in June but June column says "Y".</t>
  </si>
  <si>
    <t>3880 Shelbourne</t>
  </si>
  <si>
    <t>annual should be in August but "Y" in August column. No work order set up for annual.  Do I charge for 12 monthlies?</t>
  </si>
  <si>
    <t>517 Fisgard</t>
  </si>
  <si>
    <t>annual should be in August but "Y" in August column.  No work order for annual</t>
  </si>
  <si>
    <t>Strata Plan</t>
  </si>
  <si>
    <t>1230 Fort</t>
  </si>
  <si>
    <t>annual should be in July, "Y" in July column.  Annual done in August.  "Y" in August column</t>
  </si>
  <si>
    <t xml:space="preserve">545 Manchester </t>
  </si>
  <si>
    <t>June for annual, "Y" in June column but we actually did the annual in June</t>
  </si>
  <si>
    <t>The Manufacturers Life Ins</t>
  </si>
  <si>
    <t>annual inspection column shows "Nov-TO".  November column says "ANNUAL - TO".  Please explain what TO means.  Also, we did annual in March</t>
  </si>
  <si>
    <t xml:space="preserve">Arpeg Holding Ltd. </t>
  </si>
  <si>
    <t xml:space="preserve">710 Fort Street </t>
  </si>
  <si>
    <t xml:space="preserve">Annual was scheduled for August 15, 2019. Got rescheduled for October 11, 2019. We couldn't foresee the cancellation in August. Monthly testing is on the 1st Wednesday and didn't take place in August and October. </t>
  </si>
  <si>
    <t>844 Courtney</t>
  </si>
  <si>
    <t xml:space="preserve">January "not tested" - electrical room was flooded. Technicians didn't enter due to health and safety hazard. </t>
  </si>
  <si>
    <t>VIC Properties</t>
  </si>
  <si>
    <t>January "not tested" - onsite contact Dan Cawsey had dates mixed up and had warned tenants that the test was going to be done on the 30th. He did not want the testing done on January 23. A verification is happening on January 24th and the system will be tested then anyways (C. Shepherd)</t>
  </si>
  <si>
    <t>January "not tested" - C. Malcolm taught monthly bell testing procedure to site in January 2020.</t>
  </si>
  <si>
    <t>March "not tested" - C. Shepherd: electrician was onsite - construction ongoing - will have new panel in April</t>
  </si>
  <si>
    <t>Tech did test in March, even though the site was crossed off for annual inspection</t>
  </si>
  <si>
    <t>655 Herald</t>
  </si>
  <si>
    <t>Not tested in March. Tech ran out of time due to FAP trouble at 727 Fisgard</t>
  </si>
  <si>
    <t>RealHomes Management</t>
  </si>
  <si>
    <t>1950-1952 Blanchard</t>
  </si>
  <si>
    <t xml:space="preserve">Sutton </t>
  </si>
  <si>
    <t>10 Paul Kane/11 Cooperage</t>
  </si>
  <si>
    <t>Not tested in May 2020. Problems with key for electrical room. No contact info for site contact. Tech had to move on - not enough time.</t>
  </si>
  <si>
    <t>765 - 777 Broughton Street</t>
  </si>
  <si>
    <t xml:space="preserve">Unable to test in May due to two new FAPs. CM &amp; SD were onsite and found two new panels. CV adviced Doug Esty, Marta &amp; Alistar @ Richmond that we will need ther verification report before we can resume the MBT. </t>
  </si>
  <si>
    <r>
      <rPr>
        <b/>
        <sz val="11"/>
        <rFont val="Calibri"/>
        <family val="2"/>
        <scheme val="minor"/>
      </rPr>
      <t xml:space="preserve">AUGUST 1ST WEDNESDAY: </t>
    </r>
    <r>
      <rPr>
        <sz val="11"/>
        <rFont val="Calibri"/>
        <family val="2"/>
        <scheme val="minor"/>
      </rPr>
      <t>Technician was sick - 20 sites not done:</t>
    </r>
  </si>
  <si>
    <t>2020 Richmond</t>
  </si>
  <si>
    <t>South Island Property Mgm.</t>
  </si>
  <si>
    <t>750 Pemberton</t>
  </si>
  <si>
    <t xml:space="preserve">SDM Realty </t>
  </si>
  <si>
    <t xml:space="preserve">Darcy's </t>
  </si>
  <si>
    <t xml:space="preserve">Hutton </t>
  </si>
  <si>
    <t>655 - 671 Fort</t>
  </si>
  <si>
    <t>1125 Douglas/702 Fort</t>
  </si>
  <si>
    <t>747 Fort</t>
  </si>
  <si>
    <t>734 - 736 Broughton</t>
  </si>
  <si>
    <t>825 - 827 Fort</t>
  </si>
  <si>
    <t>Minzar Holding</t>
  </si>
  <si>
    <t>838 Fort</t>
  </si>
  <si>
    <t>Colliers International</t>
  </si>
  <si>
    <t>1234 Whart</t>
  </si>
  <si>
    <t>765 - 777 Broughton</t>
  </si>
  <si>
    <t>1207 Douglas</t>
  </si>
  <si>
    <t>SEPTEMBER 1ST WEDNESDAY: No access</t>
  </si>
  <si>
    <t>Darcy's</t>
  </si>
  <si>
    <t xml:space="preserve">No answer - no access. </t>
  </si>
  <si>
    <t xml:space="preserve">No access. They will do their own testing September and October 2020. </t>
  </si>
  <si>
    <t>OCTOBER 22, 2020 - 4TH THURSDAY -1 TECHNICIAN SICK - MONTHLY CANCELLED (TW) 14 sites</t>
  </si>
  <si>
    <t>2311 Mills Road, Sidney</t>
  </si>
  <si>
    <t>877 Goldstream Avenu</t>
  </si>
  <si>
    <t>942 Preston Way, Langford</t>
  </si>
  <si>
    <t>9830 Fourth Street, Sidney</t>
  </si>
  <si>
    <t>QUESTIONS</t>
  </si>
  <si>
    <t xml:space="preserve">1.  Do you think we might have a problem with property management companies who  </t>
  </si>
  <si>
    <t>have one site at $50month and another site at $55/month?</t>
  </si>
  <si>
    <t>2.  What does the "X" mean throughout the spreadsheet (if no note attached)?</t>
  </si>
  <si>
    <t>Oct 22/20 (TW) - I cleaned up the spreadsheet.  Most of them were x'd out before their 2020 start date for clarity however I have removed all the extra x's and left the cell blank</t>
  </si>
  <si>
    <t xml:space="preserve">3.  I have a concern that, because the annual inspections are being pushed forward a </t>
  </si>
  <si>
    <t xml:space="preserve">month or two, we are not doing monthly testing on the month the inspection is usually </t>
  </si>
  <si>
    <t xml:space="preserve">done AND we may be doing a monthly test in the same month the newly scheduled </t>
  </si>
  <si>
    <t>annual is being done</t>
  </si>
  <si>
    <t>4.  All annual inspections normally done in September &amp; October - if no work order set</t>
  </si>
  <si>
    <t>up, do I charge for 12 monthlies?</t>
  </si>
  <si>
    <t>5.  Reminder to myself - there are other sites due for inspection in Sept. or October</t>
  </si>
  <si>
    <t>which are not on this list.  Depending on feed-back from here, check each one carefully</t>
  </si>
  <si>
    <t>KEY CODE</t>
  </si>
  <si>
    <t>546 PANDORA / 3 FAN TAN ALLEY</t>
  </si>
  <si>
    <t>2 KEY + 1 FOB</t>
  </si>
  <si>
    <t>GATEW.</t>
  </si>
  <si>
    <t>3301 DOUGLAS STREET</t>
  </si>
  <si>
    <t>1 KEY FOR ANNUAL INS</t>
  </si>
  <si>
    <t>10461 RESTHAVEN DRIVE</t>
  </si>
  <si>
    <t>MUNRO CENTRE?</t>
  </si>
  <si>
    <t>R.OAK</t>
  </si>
  <si>
    <t>SAN.PL.</t>
  </si>
  <si>
    <t>SC 1</t>
  </si>
  <si>
    <t>SC 2</t>
  </si>
  <si>
    <t>SC 3</t>
  </si>
  <si>
    <t xml:space="preserve">2550 BEVAN AVENUE    </t>
  </si>
  <si>
    <t>OCTOBER</t>
  </si>
  <si>
    <t>2311 MILLS ROAD</t>
  </si>
  <si>
    <t>XBV-1132</t>
  </si>
  <si>
    <t>4071 SHELBOURNE STREET</t>
  </si>
  <si>
    <t>XC 1704</t>
  </si>
  <si>
    <t>DECEMBER</t>
  </si>
  <si>
    <t>595 PANDORA</t>
  </si>
  <si>
    <t>XCC 595</t>
  </si>
  <si>
    <t>2926 HARRIET ROAD</t>
  </si>
  <si>
    <t>1672-1796 DOUGLAS STREET</t>
  </si>
  <si>
    <t>XF 2761</t>
  </si>
  <si>
    <t>1317 HILLSIDE AVENUE</t>
  </si>
  <si>
    <t>5 KEYS W/ BLUE,PURPLE,RED,BLACK TAGS</t>
  </si>
  <si>
    <t>3550 SAANICH ROAD?</t>
  </si>
  <si>
    <t>NO NOTES ABOUT A KEY FOR THIS SITE</t>
  </si>
  <si>
    <t>904 CARLTON STREET</t>
  </si>
  <si>
    <t>7130 WEST SAANICH ROAD</t>
  </si>
  <si>
    <t>XK 0317</t>
  </si>
  <si>
    <t>1551 CEDAR HILL X</t>
  </si>
  <si>
    <t>XKL 1551</t>
  </si>
  <si>
    <t>3534 QUADRA STREET?</t>
  </si>
  <si>
    <t>XL 4353</t>
  </si>
  <si>
    <t>2 KEYS, 2 ELEVATOR KEYS</t>
  </si>
  <si>
    <t>203 &amp; 205 KIMTA</t>
  </si>
  <si>
    <t>XP-302</t>
  </si>
  <si>
    <t>4 KEYS &amp; 1 FOB</t>
  </si>
  <si>
    <t>3610-3612 RICHMOND, 1696 PEAR</t>
  </si>
  <si>
    <t>XR-0163</t>
  </si>
  <si>
    <t>10030 RESTHAVEN DRIVE</t>
  </si>
  <si>
    <t>XSC03001</t>
  </si>
  <si>
    <t>5350 SAYWARD HILL CRESCENT</t>
  </si>
  <si>
    <t>XV-0535</t>
  </si>
  <si>
    <t>1 ELEC/MECH RM KEY, 1 FOB</t>
  </si>
  <si>
    <t>NOW DEVON PROP as of October 1/16  (was Larlyn Property Mgmt)</t>
  </si>
  <si>
    <t xml:space="preserve">50 &amp; 60 Bastion/ 1200 Government    </t>
  </si>
  <si>
    <t xml:space="preserve">Richmond </t>
  </si>
  <si>
    <t>ACTIVE Total</t>
  </si>
  <si>
    <r>
      <t xml:space="preserve">NA- </t>
    </r>
    <r>
      <rPr>
        <b/>
        <sz val="6"/>
        <rFont val="Arial"/>
        <family val="2"/>
      </rPr>
      <t>door locked no access</t>
    </r>
  </si>
  <si>
    <r>
      <t xml:space="preserve">Brown Bros </t>
    </r>
    <r>
      <rPr>
        <sz val="10"/>
        <color rgb="FFFF0000"/>
        <rFont val="Arial"/>
        <family val="2"/>
      </rPr>
      <t xml:space="preserve">Inv. 4838 pd to Feb.29/12 - </t>
    </r>
    <r>
      <rPr>
        <sz val="10"/>
        <color rgb="FF00B050"/>
        <rFont val="Arial"/>
        <family val="2"/>
      </rPr>
      <t>4838 cancelled - billing 11 mths to Firm</t>
    </r>
    <r>
      <rPr>
        <sz val="10"/>
        <color indexed="8"/>
        <rFont val="Arial"/>
        <family val="2"/>
      </rPr>
      <t xml:space="preserve">              </t>
    </r>
  </si>
  <si>
    <r>
      <t xml:space="preserve">Firm Management
</t>
    </r>
    <r>
      <rPr>
        <sz val="9"/>
        <color rgb="FFFF0000"/>
        <rFont val="Arial"/>
        <family val="2"/>
      </rPr>
      <t>cancelled Sept. 24/12 tw-billed to Aug.31/12 inv. 5377</t>
    </r>
  </si>
  <si>
    <t>Hansbraun (bill $75/month) start November 2012</t>
  </si>
  <si>
    <r>
      <t xml:space="preserve">Prov. Cap. Com. - </t>
    </r>
    <r>
      <rPr>
        <sz val="10"/>
        <color theme="4"/>
        <rFont val="Arial"/>
        <family val="2"/>
      </rPr>
      <t>started again Mar 2012</t>
    </r>
  </si>
  <si>
    <t>Ritz Hotel (Cactus Club)</t>
  </si>
  <si>
    <r>
      <t xml:space="preserve">Victoria Place Property - </t>
    </r>
    <r>
      <rPr>
        <sz val="10"/>
        <color rgb="FFFF0000"/>
        <rFont val="Arial"/>
        <family val="2"/>
      </rPr>
      <t>billed quarterly in 2012</t>
    </r>
  </si>
  <si>
    <t>MONTHLY FIRE ALARM TESTING - NOVEMBER 2020-OCTOBER 2021</t>
  </si>
  <si>
    <t>ULC</t>
  </si>
  <si>
    <t>YES</t>
  </si>
  <si>
    <t>annual</t>
  </si>
  <si>
    <t>2403 Quadra does their own monthly testing.</t>
  </si>
  <si>
    <t>Service Address</t>
  </si>
  <si>
    <t>Test Day</t>
  </si>
  <si>
    <t>Keys?</t>
  </si>
  <si>
    <t>Estimated Time Onsite</t>
  </si>
  <si>
    <t>Month of Annual Inspection</t>
  </si>
  <si>
    <t>Start</t>
  </si>
  <si>
    <t>End</t>
  </si>
  <si>
    <t>before or after lunch break</t>
  </si>
  <si>
    <t>11.06, 10.09,11.11</t>
  </si>
  <si>
    <t>12.44,12.45,11.26. 11.52, 12.02</t>
  </si>
  <si>
    <t>11.24,10, 11.03,10.31</t>
  </si>
  <si>
    <t xml:space="preserve">1005 Broad                   </t>
  </si>
  <si>
    <t>10.26, 10.55, 10.42, 10.11</t>
  </si>
  <si>
    <t xml:space="preserve">9.50, 9.40, 9.55, 10.17, </t>
  </si>
  <si>
    <t>10, 9.52, 10.27, 9.51</t>
  </si>
  <si>
    <t>11.17,10.20,11.20, 10.59</t>
  </si>
  <si>
    <t>10.12, 10.43, 10.10, 9.51</t>
  </si>
  <si>
    <t>NO, New Nov 2012</t>
  </si>
  <si>
    <t>approx. time during route</t>
  </si>
  <si>
    <t xml:space="preserve">50 &amp;  60 Bastion/ 1200 Government    </t>
  </si>
  <si>
    <t>8.49,8.50,9.15,8.52,8.44</t>
  </si>
  <si>
    <t>11.30,12.35,12.00, 12.30, 11.06, 11.13</t>
  </si>
  <si>
    <t>12.35, 11.53, 12.10, 12.19,12.25</t>
  </si>
  <si>
    <t>1.50,1.20, 1.05, 1.00, 1.05</t>
  </si>
  <si>
    <t>ADDRESS1</t>
  </si>
  <si>
    <t>address2</t>
  </si>
  <si>
    <t>Streetart up date</t>
  </si>
  <si>
    <t>StreetATUS- (ACTIVE, CANCELLED, ON HOLD)</t>
  </si>
  <si>
    <t>TEStreet DAY</t>
  </si>
  <si>
    <t>Victoria, BC, Canada</t>
  </si>
  <si>
    <t>Sidney, BC, Canada</t>
  </si>
  <si>
    <t xml:space="preserve">1012 Collinson Street                                                           </t>
  </si>
  <si>
    <t>EP 0501</t>
  </si>
  <si>
    <t>Annual + 
Monthly</t>
  </si>
  <si>
    <t>Hugh Turner</t>
  </si>
  <si>
    <t>??</t>
  </si>
  <si>
    <t>1317 Hillside Avenue</t>
  </si>
  <si>
    <t xml:space="preserve">1366 Hillside Avenue                                    </t>
  </si>
  <si>
    <t xml:space="preserve">1368 Pandora Avenue                   </t>
  </si>
  <si>
    <t>1407 Government St</t>
  </si>
  <si>
    <t>1419 Stadacona/1545 Pandora Avenue</t>
  </si>
  <si>
    <t>1420 Hampshire Rd</t>
  </si>
  <si>
    <t xml:space="preserve">1436 Harrison                                                         </t>
  </si>
  <si>
    <t>1550 Richmond Avenue</t>
  </si>
  <si>
    <t>1675 Douglas Street</t>
  </si>
  <si>
    <t>1721 Quadra St</t>
  </si>
  <si>
    <t>1809 Hovey Rd</t>
  </si>
  <si>
    <t>2045 Carrick Avenue</t>
  </si>
  <si>
    <t>209 Cook St</t>
  </si>
  <si>
    <t>2119 Oak Bay Avenue</t>
  </si>
  <si>
    <t>2211 Shelbourne St</t>
  </si>
  <si>
    <t xml:space="preserve">2250 Oak Bay Avenue          </t>
  </si>
  <si>
    <t>230 Cook St</t>
  </si>
  <si>
    <t>2626 Blackwood Avenue</t>
  </si>
  <si>
    <t>Mill Bay, BC, Canada</t>
  </si>
  <si>
    <t>2757 Quadra Street</t>
  </si>
  <si>
    <t>2902 Jacklin Road</t>
  </si>
  <si>
    <t>3622 Tillicum Avenue</t>
  </si>
  <si>
    <t>PP 823</t>
  </si>
  <si>
    <t xml:space="preserve">3400 Davidson Avenue      </t>
  </si>
  <si>
    <t>350 &amp; 360 Douglas Street</t>
  </si>
  <si>
    <t>Devon (Streetarlight)</t>
  </si>
  <si>
    <t xml:space="preserve">3610 Richmond Road </t>
  </si>
  <si>
    <t>415 Michigan St</t>
  </si>
  <si>
    <t>420 Parry St</t>
  </si>
  <si>
    <t>435 Michigan St</t>
  </si>
  <si>
    <t>4480-4494 Chatterton Way</t>
  </si>
  <si>
    <t>VC 0015</t>
  </si>
  <si>
    <t>517 Fisgard St</t>
  </si>
  <si>
    <t xml:space="preserve">55 Songhees Road                          </t>
  </si>
  <si>
    <t xml:space="preserve">605 Cook Street                                                        </t>
  </si>
  <si>
    <t xml:space="preserve">655 Herald Street                      </t>
  </si>
  <si>
    <t xml:space="preserve">663 Goldstream Avenue </t>
  </si>
  <si>
    <t>670 Dallas Rd</t>
  </si>
  <si>
    <t>702 Fort Street</t>
  </si>
  <si>
    <t xml:space="preserve">710 Redbrick Street                                             </t>
  </si>
  <si>
    <t>738 Sayward Hill Road</t>
  </si>
  <si>
    <t xml:space="preserve">770 Cormorant Street                                         </t>
  </si>
  <si>
    <t>770 Fisgard Street</t>
  </si>
  <si>
    <t>777 Royal Oak Drive</t>
  </si>
  <si>
    <t xml:space="preserve">800 Johnson Street                                 </t>
  </si>
  <si>
    <t>909 Pembroke Street</t>
  </si>
  <si>
    <t>938 Dunford Avenue</t>
  </si>
  <si>
    <t>Cancelled in November 2025</t>
  </si>
  <si>
    <t>BH722</t>
  </si>
  <si>
    <t>Discontinue after Dec 2025</t>
  </si>
  <si>
    <t>1035 North Park / 1720 Cook Street</t>
  </si>
  <si>
    <t>1701 Cedar Hill X Road</t>
  </si>
  <si>
    <t>252 Gorge Road E</t>
  </si>
  <si>
    <t>254 Gorge Road E</t>
  </si>
  <si>
    <t>258 Gorge Road E</t>
  </si>
  <si>
    <t>3205 Wetherby Road</t>
  </si>
  <si>
    <t>707 Esquimalt Road</t>
  </si>
  <si>
    <t>55 Bay Street</t>
  </si>
  <si>
    <t>3868 Shelbourne Street</t>
  </si>
  <si>
    <t>3255 Cook Street</t>
  </si>
  <si>
    <t>3215 Wetherby Road</t>
  </si>
  <si>
    <t>2533 Dowler Place</t>
  </si>
  <si>
    <t>First Service Residential</t>
  </si>
  <si>
    <t>45 Gorge Road</t>
  </si>
  <si>
    <t>640 Dallas Road</t>
  </si>
  <si>
    <t>GG54</t>
  </si>
  <si>
    <t>612 Constance Avenue</t>
  </si>
  <si>
    <t>CT 216</t>
  </si>
  <si>
    <t>1080 Cypress Road</t>
  </si>
  <si>
    <t>Storyoga Inc.</t>
  </si>
  <si>
    <t>TH 5301</t>
  </si>
  <si>
    <t>LW 3352</t>
  </si>
  <si>
    <t>LD 46</t>
  </si>
  <si>
    <t>DR 5021</t>
  </si>
  <si>
    <t>820 Craigflower Road</t>
  </si>
  <si>
    <t>844 Fisgard Road</t>
  </si>
  <si>
    <t>FW 28</t>
  </si>
  <si>
    <t>North Park Manor Society</t>
  </si>
  <si>
    <t>PO #1455612</t>
  </si>
  <si>
    <t>BARCODE #</t>
  </si>
  <si>
    <t>Cancelled December 2025</t>
  </si>
  <si>
    <t>Cancelled January 2026</t>
  </si>
  <si>
    <t>TO 101</t>
  </si>
  <si>
    <t>2500-2512 Douglas Street</t>
  </si>
  <si>
    <t>225 Belleville Street</t>
  </si>
  <si>
    <t>Total Skipped</t>
  </si>
  <si>
    <t>Numbers above are a 100% accurate representation of financial, but an estimate</t>
  </si>
  <si>
    <t>Monthly buildings are serviced on an 11 month schedule. The 12th month is when the annual inspection takes place. The annual numbers reflect this adjustment.</t>
  </si>
  <si>
    <t>Notes</t>
  </si>
  <si>
    <t>TOTAL (Annually)</t>
  </si>
  <si>
    <t>TOTAL (Monthly)</t>
  </si>
  <si>
    <t>5 hour route</t>
  </si>
  <si>
    <t>UVIC</t>
  </si>
  <si>
    <t>Route #23</t>
  </si>
  <si>
    <t>Route #22</t>
  </si>
  <si>
    <t>Downtown 4</t>
  </si>
  <si>
    <t>Route #21</t>
  </si>
  <si>
    <t>3rd Thursday</t>
  </si>
  <si>
    <t>James Bay</t>
  </si>
  <si>
    <t>Route #20</t>
  </si>
  <si>
    <t>3rd Wednesday</t>
  </si>
  <si>
    <t>Mayfair</t>
  </si>
  <si>
    <t>Route #19</t>
  </si>
  <si>
    <t>3rd Tuesday</t>
  </si>
  <si>
    <t>6 hours route</t>
  </si>
  <si>
    <t>Beacon Hill</t>
  </si>
  <si>
    <t>Route #18</t>
  </si>
  <si>
    <t>Thrifty's 2</t>
  </si>
  <si>
    <t>Route #17</t>
  </si>
  <si>
    <t>3rd Monday</t>
  </si>
  <si>
    <t>Sidney 2</t>
  </si>
  <si>
    <t>Route #16</t>
  </si>
  <si>
    <t>2nd Friday</t>
  </si>
  <si>
    <t>Early route (7am start)</t>
  </si>
  <si>
    <t>Downtown 3</t>
  </si>
  <si>
    <t>Route #15</t>
  </si>
  <si>
    <t>2nd Thursday</t>
  </si>
  <si>
    <t>Route #14</t>
  </si>
  <si>
    <t>Uplands</t>
  </si>
  <si>
    <t>Route #13</t>
  </si>
  <si>
    <t>2nd Tuesday</t>
  </si>
  <si>
    <t>Central Saanich</t>
  </si>
  <si>
    <t>Route #12</t>
  </si>
  <si>
    <t>Thrifty's (Mill Bay)</t>
  </si>
  <si>
    <t>Thrifty's 1</t>
  </si>
  <si>
    <t>Route #11</t>
  </si>
  <si>
    <t>2nd Monday</t>
  </si>
  <si>
    <t>Sidney 1</t>
  </si>
  <si>
    <t>Route #10</t>
  </si>
  <si>
    <t>1st Friday</t>
  </si>
  <si>
    <t>Downtown 2</t>
  </si>
  <si>
    <t>Route #9</t>
  </si>
  <si>
    <t>Downtown 1</t>
  </si>
  <si>
    <t>Route #8</t>
  </si>
  <si>
    <t>Esquimalt</t>
  </si>
  <si>
    <t>Route #7</t>
  </si>
  <si>
    <t>Route #6</t>
  </si>
  <si>
    <t>Avg price per building</t>
  </si>
  <si>
    <t>Westshore</t>
  </si>
  <si>
    <t>Route #5</t>
  </si>
  <si>
    <t>1st Tuesday</t>
  </si>
  <si>
    <t>Monthly Training</t>
  </si>
  <si>
    <t>Route #4</t>
  </si>
  <si>
    <t>High Rise</t>
  </si>
  <si>
    <t>Fernwood</t>
  </si>
  <si>
    <t>Route #3</t>
  </si>
  <si>
    <t>1st Monday</t>
  </si>
  <si>
    <t>Typical</t>
  </si>
  <si>
    <t>Pac pro route - 1 technician</t>
  </si>
  <si>
    <t>Pac Pro 2</t>
  </si>
  <si>
    <t>Route #2</t>
  </si>
  <si>
    <t>Pac Pro 1</t>
  </si>
  <si>
    <t>Route #1</t>
  </si>
  <si>
    <t>MBT PRICING</t>
  </si>
  <si>
    <r>
      <t xml:space="preserve">Route Locked
</t>
    </r>
    <r>
      <rPr>
        <b/>
        <i/>
        <sz val="9"/>
        <color theme="1"/>
        <rFont val="Calibri"/>
        <family val="2"/>
        <scheme val="minor"/>
      </rPr>
      <t>(route is full - no new buildings can be added)</t>
    </r>
  </si>
  <si>
    <t>Monthly Route Revenue</t>
  </si>
  <si>
    <t>Route name /service area</t>
  </si>
  <si>
    <t>Monthly Route #</t>
  </si>
  <si>
    <t>Weekday</t>
  </si>
  <si>
    <t>4 hour route</t>
  </si>
  <si>
    <t>Route #24</t>
  </si>
  <si>
    <t>Langford 2</t>
  </si>
  <si>
    <t>Average hours required to complete</t>
  </si>
  <si>
    <t>R24</t>
  </si>
  <si>
    <t>Techs required</t>
  </si>
  <si>
    <t>PO #1460878</t>
  </si>
  <si>
    <r>
      <t xml:space="preserve">Monthly Route Expenses
</t>
    </r>
    <r>
      <rPr>
        <sz val="8"/>
        <color theme="1"/>
        <rFont val="Calibri"/>
        <family val="2"/>
        <scheme val="minor"/>
      </rPr>
      <t>(</t>
    </r>
    <r>
      <rPr>
        <b/>
        <sz val="8"/>
        <color theme="1"/>
        <rFont val="Calibri"/>
        <family val="2"/>
        <scheme val="minor"/>
      </rPr>
      <t>Avg labour cost $45/hr) +
(Truck charge $25/month)</t>
    </r>
  </si>
  <si>
    <t>Monthly Net</t>
  </si>
  <si>
    <t>Monthly Net %</t>
  </si>
  <si>
    <t>Total buildings skipped</t>
  </si>
  <si>
    <t>Required "annual" skips</t>
  </si>
  <si>
    <t>Unplanned skips</t>
  </si>
  <si>
    <t>Missed revenue due to unplanned skips (using average MBT price)</t>
  </si>
  <si>
    <t>Not active in 2025 - new in 2026</t>
  </si>
  <si>
    <t>Total costs</t>
  </si>
  <si>
    <t>Total Revenue</t>
  </si>
  <si>
    <t>Total Net</t>
  </si>
  <si>
    <t>Route labour costs are calculated with Cantec's average labour cost + weight ($45/hr). There is a truck charge added to each route's monthly expenses ($25).</t>
  </si>
  <si>
    <t>Buildings /route</t>
  </si>
  <si>
    <t>Margin</t>
  </si>
  <si>
    <t>Adjusted</t>
  </si>
  <si>
    <t>(adjusted for unplanned Skips)</t>
  </si>
  <si>
    <r>
      <t xml:space="preserve">Total # of Skipped
</t>
    </r>
    <r>
      <rPr>
        <i/>
        <sz val="8"/>
        <rFont val="Arial"/>
        <family val="2"/>
      </rPr>
      <t>(Per Route and without Annuals)</t>
    </r>
  </si>
  <si>
    <t>CP 801</t>
  </si>
  <si>
    <t>Cancelled November 2025 - keys on X binder</t>
  </si>
  <si>
    <t xml:space="preserve">Months on invoice
</t>
  </si>
  <si>
    <r>
      <t xml:space="preserve"> </t>
    </r>
    <r>
      <rPr>
        <b/>
        <sz val="11"/>
        <color rgb="FFFF0000"/>
        <rFont val="Calibri"/>
        <family val="2"/>
        <scheme val="minor"/>
      </rPr>
      <t>Months on invoice</t>
    </r>
  </si>
  <si>
    <t>Starlight c/o Devon Properties</t>
  </si>
  <si>
    <t>Sanpra Real Estate</t>
  </si>
  <si>
    <t>Associa</t>
  </si>
  <si>
    <t>Average 2026</t>
  </si>
  <si>
    <t>1801 Fern Street</t>
  </si>
  <si>
    <t>Oakwood Property Management</t>
  </si>
  <si>
    <t>NF 1081</t>
  </si>
  <si>
    <t>Associa British Columbia Inc.</t>
  </si>
  <si>
    <t>3880 Quadra Street</t>
  </si>
  <si>
    <t>Mainline Living Property Management</t>
  </si>
  <si>
    <t>2676 Wilfert Road - Building A</t>
  </si>
  <si>
    <t>2676 Wilfert Road - Building B</t>
  </si>
  <si>
    <t>2676 Wilfert Road - Building C</t>
  </si>
  <si>
    <t xml:space="preserve">Jan 2026 (tw) - we do not service this location annually! </t>
  </si>
  <si>
    <t>November - TO</t>
  </si>
  <si>
    <t>TO</t>
  </si>
  <si>
    <t>FW 6762</t>
  </si>
  <si>
    <t>KC 5523</t>
  </si>
  <si>
    <t>976 Inverness Road</t>
  </si>
  <si>
    <t>Inverness Court</t>
  </si>
  <si>
    <t>6 hour route</t>
  </si>
  <si>
    <t>P 302A</t>
  </si>
  <si>
    <t>VB 8077</t>
  </si>
  <si>
    <t>BL 8683</t>
  </si>
  <si>
    <t>M 101</t>
  </si>
  <si>
    <t>M 2001</t>
  </si>
  <si>
    <t>DG 746</t>
  </si>
  <si>
    <t>Route 1</t>
  </si>
  <si>
    <t>Route 2</t>
  </si>
  <si>
    <t>Route 3</t>
  </si>
  <si>
    <t>Route 4</t>
  </si>
  <si>
    <t>Route 5</t>
  </si>
  <si>
    <t>Route 6</t>
  </si>
  <si>
    <t>Route 7</t>
  </si>
  <si>
    <t>Route 8</t>
  </si>
  <si>
    <t>Route 9</t>
  </si>
  <si>
    <t>Route 10</t>
  </si>
  <si>
    <t>Route 11</t>
  </si>
  <si>
    <t>Route 12</t>
  </si>
  <si>
    <t>Route 13</t>
  </si>
  <si>
    <t>Route 14</t>
  </si>
  <si>
    <t>Route 15</t>
  </si>
  <si>
    <t>Route 16</t>
  </si>
  <si>
    <t>Route 17</t>
  </si>
  <si>
    <t>Route 18</t>
  </si>
  <si>
    <t>Route 19</t>
  </si>
  <si>
    <t>Route 20</t>
  </si>
  <si>
    <t>Route 21</t>
  </si>
  <si>
    <t>Route 22</t>
  </si>
  <si>
    <t>Route 23</t>
  </si>
  <si>
    <t>Route 24</t>
  </si>
  <si>
    <t>Cantec Fire Alarms</t>
  </si>
  <si>
    <t>Monthly Key Bag</t>
  </si>
  <si>
    <t>This sheet is for updating the database the powers the key page.
Please add any new route bags and or x-keys and they will be updated as per the scheduled program on Jamies PC.
For new route bags, simply ensure the the KEYS code is in the format "R" + "&lt;Number&gt;" and the system will recognize it as a monthly key bag.</t>
  </si>
  <si>
    <t>GG 021</t>
  </si>
  <si>
    <t>1701 Cedar Hill X Road #1</t>
  </si>
  <si>
    <t>1701 Cedar Hill X Road #2</t>
  </si>
  <si>
    <t xml:space="preserve">Y </t>
  </si>
  <si>
    <t>1235 Johnson Street</t>
  </si>
  <si>
    <t>TH 5023</t>
  </si>
  <si>
    <t>QE 707</t>
  </si>
  <si>
    <t>YB 55</t>
  </si>
  <si>
    <t>GG 252</t>
  </si>
  <si>
    <t>2000 West Park Lane</t>
  </si>
  <si>
    <t>Strata Corp EPS 8048</t>
  </si>
  <si>
    <t>SW 0002</t>
  </si>
  <si>
    <t>F1-R24</t>
  </si>
  <si>
    <r>
      <t xml:space="preserve">Total skipped
</t>
    </r>
    <r>
      <rPr>
        <i/>
        <sz val="10"/>
        <rFont val="Arial"/>
        <family val="2"/>
      </rPr>
      <t>(Total Per Month)</t>
    </r>
  </si>
  <si>
    <t>Previously R22</t>
  </si>
  <si>
    <t>Previously R5 &amp; R22</t>
  </si>
  <si>
    <t>Previously R5 &amp; R17</t>
  </si>
  <si>
    <t>Shares panel with &amp; 955 Reunion Avenue ($50 per building) - Previously R5 &amp; R17</t>
  </si>
  <si>
    <t>On hold January 2026</t>
  </si>
  <si>
    <t>single panel share with 702 Fort Street - On hold January 2026</t>
  </si>
  <si>
    <t>Previously R7</t>
  </si>
  <si>
    <t>Cancelled February 2026 - Previously R8</t>
  </si>
  <si>
    <t>HJ 5321</t>
  </si>
  <si>
    <t>CC on file</t>
  </si>
  <si>
    <t>1597 Mortimer Street</t>
  </si>
  <si>
    <t>Firm Management Corporation</t>
  </si>
  <si>
    <t>831 Ellery Street</t>
  </si>
  <si>
    <t>M.R.B. Holdings Ltd.</t>
  </si>
  <si>
    <t>Associa BC</t>
  </si>
  <si>
    <t>VN 679</t>
  </si>
  <si>
    <t>QD 883</t>
  </si>
  <si>
    <t xml:space="preserve">On hold due construction. </t>
  </si>
  <si>
    <t>Skipped Per Lack of Time</t>
  </si>
  <si>
    <t>Skipped Per Annuals</t>
  </si>
  <si>
    <t>Skipped but Billed for Our Time</t>
  </si>
  <si>
    <t>Skipped Per Other Reason</t>
  </si>
  <si>
    <t>Change Provider in February 2026 - price increase to $75 (January billed already to previous mgt)</t>
  </si>
  <si>
    <t>MT 7951</t>
  </si>
  <si>
    <t>Free of charge for 3 months (Jan-Mar 2026)</t>
  </si>
  <si>
    <t>EY 138</t>
  </si>
  <si>
    <t>EY 738</t>
  </si>
  <si>
    <t>345-349 Cook Street</t>
  </si>
  <si>
    <t>Island Views</t>
  </si>
  <si>
    <t>9667 First Street</t>
  </si>
  <si>
    <t>Price change approved in February 2026</t>
  </si>
  <si>
    <t>2475 Mount Newton Cross Road</t>
  </si>
  <si>
    <t>Island NIL/TU,O Child &amp; Family Services</t>
  </si>
  <si>
    <t>FT 5799</t>
  </si>
  <si>
    <t>WN 5742</t>
  </si>
  <si>
    <t>829 Admirals Road</t>
  </si>
  <si>
    <t>2310 Quadra Street</t>
  </si>
  <si>
    <t>3177 Harriet Road</t>
  </si>
  <si>
    <t>Back to Cantec in May 2026</t>
  </si>
  <si>
    <t>427 Belleville Street</t>
  </si>
  <si>
    <t>Days Inn Victoria On The Harbour</t>
  </si>
  <si>
    <t>1130 Pandora Avenue</t>
  </si>
  <si>
    <t>1118 Balmoral Road</t>
  </si>
  <si>
    <t>FT 7669</t>
  </si>
  <si>
    <t>x405</t>
  </si>
  <si>
    <t>Cancelled November 2025 - keys in X binder</t>
  </si>
  <si>
    <t>2026 1st quarter, sent. Mgt change</t>
  </si>
  <si>
    <t>BM 8111</t>
  </si>
  <si>
    <t>DQ 132</t>
  </si>
  <si>
    <t>Previously R19 - changed in April 26</t>
  </si>
  <si>
    <t>Last test done March 2026</t>
  </si>
  <si>
    <t>1180 Fort Street</t>
  </si>
  <si>
    <t>Western Pacific Property Group</t>
  </si>
  <si>
    <t>630 Foul Bay Road</t>
  </si>
  <si>
    <t>Shelmarie Care Home</t>
  </si>
  <si>
    <t>7 Gorge Road West</t>
  </si>
  <si>
    <t>Hutton Condominium Services Ltd</t>
  </si>
  <si>
    <t>3 free months promotion - starting April 2026</t>
  </si>
  <si>
    <t>Aleutian Property Management Ltd</t>
  </si>
  <si>
    <t>PD 311</t>
  </si>
  <si>
    <t>DA 928</t>
  </si>
  <si>
    <t>HT7713</t>
  </si>
  <si>
    <t>FT 811</t>
  </si>
  <si>
    <t>$57.75 credit - apply to Q2</t>
  </si>
  <si>
    <t>$52.50 credit - apply to Q2</t>
  </si>
  <si>
    <t>Apply credit to 2nd quarter invoice - $57.75</t>
  </si>
  <si>
    <t>$63.00 credit in QB to be applied to Q2</t>
  </si>
  <si>
    <t>Cancelled in April 2026</t>
  </si>
  <si>
    <t>$68.25 credit - apply to Q2</t>
  </si>
  <si>
    <t>Sanpra Real Estate Inc.</t>
  </si>
  <si>
    <t>Numbers above are not a 100% accurate representation of MBT financials, but an estimate</t>
  </si>
  <si>
    <t>1198 Esquimalt Road</t>
  </si>
  <si>
    <t>1450-1452 Elford Street</t>
  </si>
  <si>
    <t>3 free months promotion - starting May 2026</t>
  </si>
  <si>
    <r>
      <t xml:space="preserve">$65/month (A)          </t>
    </r>
    <r>
      <rPr>
        <sz val="11"/>
        <color rgb="FFFF0000"/>
        <rFont val="Calibri"/>
        <family val="2"/>
        <scheme val="minor"/>
      </rPr>
      <t>Apply credit on Q2</t>
    </r>
  </si>
  <si>
    <t>Feb 25/26- Updated tw Cantec to takeover annual- (was MBT only - Annual done by others)</t>
  </si>
  <si>
    <t>Cancelled April 2026 - R16</t>
  </si>
  <si>
    <t>First 3 months are free - Projects</t>
  </si>
  <si>
    <t>1810 Selenite Place</t>
  </si>
  <si>
    <t xml:space="preserve">Martello Property Services </t>
  </si>
  <si>
    <t>$173.25 credit in QB - apply to Q2</t>
  </si>
  <si>
    <r>
      <rPr>
        <b/>
        <sz val="11"/>
        <color rgb="FFFF0000"/>
        <rFont val="Calibri"/>
        <family val="2"/>
        <scheme val="minor"/>
      </rPr>
      <t>months on invoice</t>
    </r>
    <r>
      <rPr>
        <sz val="11"/>
        <color rgb="FFFF0000"/>
        <rFont val="Calibri"/>
        <family val="2"/>
        <scheme val="minor"/>
      </rPr>
      <t xml:space="preserve">
</t>
    </r>
  </si>
  <si>
    <t>1039 Linden Avenue</t>
  </si>
  <si>
    <t>Price increase after June 2026 - $60 before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</si>
</sst>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quot;$&quot;#,##0_);[Red]\(&quot;$&quot;#,##0\)"/>
    <numFmt numFmtId="165" formatCode="&quot;$&quot;#,##0.00"/>
    <numFmt numFmtId="166" formatCode="[$-409]h:mm:ss\ AM/PM;@"/>
    <numFmt numFmtId="167" formatCode="[$-F400]h:mm:ss\ AM/PM"/>
    <numFmt numFmtId="168" formatCode="_(&quot;$&quot;* #,##0.00_);_(&quot;$&quot;* \(#,##0.00\);_(&quot;$&quot;* &quot;-&quot;??_);_(@_)"/>
    <numFmt numFmtId="169" formatCode="0.0"/>
  </numFmts>
  <fonts count="11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name val="Arial"/>
      <family val="2"/>
    </font>
    <font>
      <b/>
      <sz val="10"/>
      <name val="Arial"/>
      <family val="2"/>
    </font>
    <font>
      <sz val="9"/>
      <color indexed="8"/>
      <name val="Arial"/>
      <family val="2"/>
    </font>
    <font>
      <sz val="8"/>
      <name val="Arial"/>
      <family val="2"/>
    </font>
    <font>
      <b/>
      <sz val="14"/>
      <name val="Arial"/>
      <family val="2"/>
    </font>
    <font>
      <b/>
      <sz val="8"/>
      <name val="Monotype Sorts"/>
      <charset val="2"/>
    </font>
    <font>
      <b/>
      <sz val="8"/>
      <name val="Arial"/>
      <family val="2"/>
    </font>
    <font>
      <sz val="10"/>
      <color indexed="10"/>
      <name val="Arial"/>
      <family val="2"/>
    </font>
    <font>
      <sz val="10"/>
      <color rgb="FFFF0000"/>
      <name val="Arial"/>
      <family val="2"/>
    </font>
    <font>
      <sz val="9"/>
      <color rgb="FFFF0000"/>
      <name val="Arial"/>
      <family val="2"/>
    </font>
    <font>
      <sz val="10"/>
      <color theme="3" tint="-0.249977111117893"/>
      <name val="Arial"/>
      <family val="2"/>
    </font>
    <font>
      <b/>
      <sz val="6"/>
      <name val="Arial"/>
      <family val="2"/>
    </font>
    <font>
      <sz val="10"/>
      <color rgb="FF00B050"/>
      <name val="Arial"/>
      <family val="2"/>
    </font>
    <font>
      <sz val="9"/>
      <color indexed="81"/>
      <name val="Tahoma"/>
      <family val="2"/>
    </font>
    <font>
      <b/>
      <sz val="9"/>
      <color indexed="81"/>
      <name val="Tahoma"/>
      <family val="2"/>
    </font>
    <font>
      <sz val="10"/>
      <color theme="4"/>
      <name val="Arial"/>
      <family val="2"/>
    </font>
    <font>
      <sz val="8"/>
      <color indexed="8"/>
      <name val="Arial"/>
      <family val="2"/>
    </font>
    <font>
      <sz val="8"/>
      <color rgb="FFFF0000"/>
      <name val="Arial"/>
      <family val="2"/>
    </font>
    <font>
      <sz val="8"/>
      <color theme="3" tint="-0.249977111117893"/>
      <name val="Arial"/>
      <family val="2"/>
    </font>
    <font>
      <sz val="8"/>
      <color rgb="FF00B050"/>
      <name val="Arial"/>
      <family val="2"/>
    </font>
    <font>
      <b/>
      <sz val="8"/>
      <color rgb="FF00B050"/>
      <name val="Arial"/>
      <family val="2"/>
    </font>
    <font>
      <b/>
      <sz val="8"/>
      <color rgb="FFFF0000"/>
      <name val="Arial"/>
      <family val="2"/>
    </font>
    <font>
      <sz val="8"/>
      <color theme="3"/>
      <name val="Arial"/>
      <family val="2"/>
    </font>
    <font>
      <b/>
      <sz val="12"/>
      <name val="Arial"/>
      <family val="2"/>
    </font>
    <font>
      <b/>
      <sz val="10"/>
      <color rgb="FFFF0000"/>
      <name val="Arial"/>
      <family val="2"/>
    </font>
    <font>
      <b/>
      <sz val="10"/>
      <color rgb="FF0070C0"/>
      <name val="Arial"/>
      <family val="2"/>
    </font>
    <font>
      <sz val="8"/>
      <color rgb="FF0070C0"/>
      <name val="Arial"/>
      <family val="2"/>
    </font>
    <font>
      <b/>
      <sz val="7"/>
      <name val="Arial"/>
      <family val="2"/>
    </font>
    <font>
      <sz val="7"/>
      <name val="Arial"/>
      <family val="2"/>
    </font>
    <font>
      <b/>
      <sz val="10"/>
      <color indexed="8"/>
      <name val="Arial"/>
      <family val="2"/>
    </font>
    <font>
      <b/>
      <sz val="9"/>
      <color indexed="8"/>
      <name val="Arial"/>
      <family val="2"/>
    </font>
    <font>
      <b/>
      <sz val="8"/>
      <color rgb="FF7030A0"/>
      <name val="Arial"/>
      <family val="2"/>
    </font>
    <font>
      <sz val="11"/>
      <color rgb="FF9C6500"/>
      <name val="Calibri"/>
      <family val="2"/>
      <scheme val="minor"/>
    </font>
    <font>
      <sz val="11"/>
      <color rgb="FFFF0000"/>
      <name val="Calibri"/>
      <family val="2"/>
      <scheme val="minor"/>
    </font>
    <font>
      <sz val="8"/>
      <color rgb="FF92D050"/>
      <name val="Arial"/>
      <family val="2"/>
    </font>
    <font>
      <sz val="8"/>
      <color theme="6" tint="-0.249977111117893"/>
      <name val="Arial"/>
      <family val="2"/>
    </font>
    <font>
      <b/>
      <sz val="9"/>
      <name val="Arial"/>
      <family val="2"/>
    </font>
    <font>
      <sz val="9"/>
      <name val="Arial"/>
      <family val="2"/>
    </font>
    <font>
      <sz val="8"/>
      <color theme="3" tint="-0.499984740745262"/>
      <name val="Arial"/>
      <family val="2"/>
    </font>
    <font>
      <b/>
      <sz val="8"/>
      <color theme="1"/>
      <name val="Arial"/>
      <family val="2"/>
    </font>
    <font>
      <b/>
      <sz val="10"/>
      <color theme="1"/>
      <name val="Arial"/>
      <family val="2"/>
    </font>
    <font>
      <sz val="7"/>
      <color indexed="8"/>
      <name val="Arial"/>
      <family val="2"/>
    </font>
    <font>
      <b/>
      <sz val="6"/>
      <color theme="1"/>
      <name val="Arial"/>
      <family val="2"/>
    </font>
    <font>
      <b/>
      <sz val="11"/>
      <name val="Arial"/>
      <family val="2"/>
    </font>
    <font>
      <sz val="11"/>
      <color rgb="FF000000"/>
      <name val="Arial"/>
      <family val="2"/>
    </font>
    <font>
      <sz val="6"/>
      <name val="Arial"/>
      <family val="2"/>
    </font>
    <font>
      <sz val="11"/>
      <color indexed="8"/>
      <name val="Calibri"/>
      <family val="2"/>
      <scheme val="minor"/>
    </font>
    <font>
      <sz val="11"/>
      <name val="Calibri"/>
      <family val="2"/>
      <scheme val="minor"/>
    </font>
    <font>
      <b/>
      <sz val="11"/>
      <color indexed="8"/>
      <name val="Calibri"/>
      <family val="2"/>
      <scheme val="minor"/>
    </font>
    <font>
      <b/>
      <sz val="11"/>
      <color rgb="FF00B050"/>
      <name val="Calibri"/>
      <family val="2"/>
      <scheme val="minor"/>
    </font>
    <font>
      <b/>
      <sz val="11"/>
      <name val="Calibri"/>
      <family val="2"/>
      <scheme val="minor"/>
    </font>
    <font>
      <sz val="11"/>
      <color rgb="FF0070C0"/>
      <name val="Calibri"/>
      <family val="2"/>
      <scheme val="minor"/>
    </font>
    <font>
      <sz val="11"/>
      <color theme="3"/>
      <name val="Calibri"/>
      <family val="2"/>
      <scheme val="minor"/>
    </font>
    <font>
      <sz val="11"/>
      <color rgb="FF000000"/>
      <name val="Calibri"/>
      <family val="2"/>
      <scheme val="minor"/>
    </font>
    <font>
      <sz val="11"/>
      <color rgb="FF92D050"/>
      <name val="Calibri"/>
      <family val="2"/>
      <scheme val="minor"/>
    </font>
    <font>
      <b/>
      <sz val="11"/>
      <color rgb="FF7030A0"/>
      <name val="Calibri"/>
      <family val="2"/>
      <scheme val="minor"/>
    </font>
    <font>
      <b/>
      <sz val="14"/>
      <name val="Calibri"/>
      <family val="2"/>
      <scheme val="minor"/>
    </font>
    <font>
      <sz val="8"/>
      <color indexed="8"/>
      <name val="Calibri"/>
      <family val="2"/>
      <scheme val="minor"/>
    </font>
    <font>
      <b/>
      <sz val="10"/>
      <color indexed="8"/>
      <name val="Calibri"/>
      <family val="2"/>
      <scheme val="minor"/>
    </font>
    <font>
      <b/>
      <sz val="10"/>
      <name val="Calibri"/>
      <family val="2"/>
      <scheme val="minor"/>
    </font>
    <font>
      <sz val="10"/>
      <name val="Calibri"/>
      <family val="2"/>
      <scheme val="minor"/>
    </font>
    <font>
      <sz val="8"/>
      <name val="Calibri"/>
      <family val="2"/>
      <scheme val="minor"/>
    </font>
    <font>
      <sz val="9"/>
      <name val="Calibri"/>
      <family val="2"/>
      <scheme val="minor"/>
    </font>
    <font>
      <b/>
      <sz val="10"/>
      <color rgb="FFFF0000"/>
      <name val="Calibri"/>
      <family val="2"/>
      <scheme val="minor"/>
    </font>
    <font>
      <b/>
      <sz val="9"/>
      <name val="Calibri"/>
      <family val="2"/>
      <scheme val="minor"/>
    </font>
    <font>
      <sz val="10"/>
      <color rgb="FFFF0000"/>
      <name val="Calibri"/>
      <family val="2"/>
      <scheme val="minor"/>
    </font>
    <font>
      <b/>
      <sz val="11"/>
      <color rgb="FFFF0000"/>
      <name val="Calibri"/>
      <family val="2"/>
      <scheme val="minor"/>
    </font>
    <font>
      <sz val="8"/>
      <color rgb="FF000000"/>
      <name val="Calibri"/>
      <family val="2"/>
      <scheme val="minor"/>
    </font>
    <font>
      <sz val="10"/>
      <color indexed="8"/>
      <name val="Calibri"/>
      <family val="2"/>
      <scheme val="minor"/>
    </font>
    <font>
      <sz val="9"/>
      <color rgb="FFFF0000"/>
      <name val="Calibri"/>
      <family val="2"/>
      <scheme val="minor"/>
    </font>
    <font>
      <b/>
      <sz val="11"/>
      <color theme="1"/>
      <name val="Calibri"/>
      <family val="2"/>
      <scheme val="minor"/>
    </font>
    <font>
      <sz val="9"/>
      <color rgb="FF000000"/>
      <name val="Calibri"/>
      <family val="2"/>
      <scheme val="minor"/>
    </font>
    <font>
      <sz val="7"/>
      <name val="Calibri"/>
      <family val="2"/>
      <scheme val="minor"/>
    </font>
    <font>
      <sz val="7"/>
      <color rgb="FFFF0000"/>
      <name val="Calibri"/>
      <family val="2"/>
      <scheme val="minor"/>
    </font>
    <font>
      <b/>
      <sz val="11"/>
      <color theme="3" tint="-0.249977111117893"/>
      <name val="Calibri"/>
      <family val="2"/>
      <scheme val="minor"/>
    </font>
    <font>
      <b/>
      <sz val="11"/>
      <color theme="5" tint="-0.249977111117893"/>
      <name val="Calibri"/>
      <family val="2"/>
      <scheme val="minor"/>
    </font>
    <font>
      <sz val="9"/>
      <color indexed="8"/>
      <name val="Calibri"/>
      <family val="2"/>
      <scheme val="minor"/>
    </font>
    <font>
      <sz val="11"/>
      <name val="Arial"/>
      <family val="2"/>
    </font>
    <font>
      <sz val="11"/>
      <color rgb="FF002060"/>
      <name val="Calibri"/>
      <family val="2"/>
      <scheme val="minor"/>
    </font>
    <font>
      <sz val="8"/>
      <name val="Arial"/>
      <family val="2"/>
    </font>
    <font>
      <sz val="11"/>
      <color theme="4"/>
      <name val="Calibri"/>
      <family val="2"/>
      <scheme val="minor"/>
    </font>
    <font>
      <b/>
      <sz val="11"/>
      <color rgb="FF002060"/>
      <name val="Calibri"/>
      <family val="2"/>
      <scheme val="minor"/>
    </font>
    <font>
      <sz val="12"/>
      <name val="Arial"/>
      <family val="2"/>
    </font>
    <font>
      <b/>
      <sz val="12"/>
      <color rgb="FFFF0000"/>
      <name val="Calibri"/>
      <family val="2"/>
      <scheme val="minor"/>
    </font>
    <font>
      <sz val="11"/>
      <name val="Calibri"/>
      <family val="2"/>
    </font>
    <font>
      <sz val="8"/>
      <name val="Arial"/>
      <family val="2"/>
    </font>
    <font>
      <b/>
      <sz val="9"/>
      <color indexed="8"/>
      <name val="Calibri"/>
      <family val="2"/>
      <scheme val="minor"/>
    </font>
    <font>
      <sz val="9"/>
      <color rgb="FF002060"/>
      <name val="Calibri"/>
      <family val="2"/>
      <scheme val="minor"/>
    </font>
    <font>
      <b/>
      <sz val="11"/>
      <color rgb="FF000000"/>
      <name val="Calibri"/>
      <family val="2"/>
      <scheme val="minor"/>
    </font>
    <font>
      <sz val="10"/>
      <color rgb="FF000000"/>
      <name val="Calibri"/>
      <family val="2"/>
      <scheme val="minor"/>
    </font>
    <font>
      <b/>
      <i/>
      <sz val="9"/>
      <color indexed="8"/>
      <name val="Calibri"/>
      <family val="2"/>
      <scheme val="minor"/>
    </font>
    <font>
      <i/>
      <sz val="10"/>
      <name val="Arial"/>
      <family val="2"/>
    </font>
    <font>
      <i/>
      <sz val="8"/>
      <name val="Arial"/>
      <family val="2"/>
    </font>
    <font>
      <sz val="10"/>
      <name val="Arial"/>
      <family val="2"/>
    </font>
    <font>
      <b/>
      <sz val="9"/>
      <color rgb="FFFF0000"/>
      <name val="Calibri"/>
      <family val="2"/>
      <scheme val="minor"/>
    </font>
    <font>
      <strike/>
      <sz val="11"/>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b/>
      <i/>
      <sz val="12"/>
      <color theme="1"/>
      <name val="Calibri"/>
      <family val="2"/>
      <scheme val="minor"/>
    </font>
    <font>
      <b/>
      <i/>
      <sz val="9"/>
      <color theme="1"/>
      <name val="Calibri"/>
      <family val="2"/>
      <scheme val="minor"/>
    </font>
    <font>
      <sz val="8"/>
      <color theme="1"/>
      <name val="Calibri"/>
      <family val="2"/>
      <scheme val="minor"/>
    </font>
    <font>
      <b/>
      <sz val="8"/>
      <color theme="1"/>
      <name val="Calibri"/>
      <family val="2"/>
      <scheme val="minor"/>
    </font>
    <font>
      <sz val="8"/>
      <name val="Arial"/>
      <family val="2"/>
    </font>
    <font>
      <sz val="8"/>
      <name val="Arial"/>
      <family val="2"/>
    </font>
    <font>
      <b/>
      <i/>
      <sz val="10"/>
      <name val="Arial"/>
      <family val="2"/>
    </font>
  </fonts>
  <fills count="36">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rgb="FFFFEB9C"/>
      </patternFill>
    </fill>
    <fill>
      <patternFill patternType="solid">
        <fgColor theme="9"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rgb="FFFFFFC0"/>
      </patternFill>
    </fill>
    <fill>
      <patternFill patternType="solid">
        <fgColor rgb="FFFF0000"/>
        <bgColor indexed="64"/>
      </patternFill>
    </fill>
    <fill>
      <patternFill patternType="solid">
        <fgColor theme="5" tint="0.59999389629810485"/>
        <bgColor indexed="64"/>
      </patternFill>
    </fill>
    <fill>
      <patternFill patternType="solid">
        <fgColor rgb="FF00B050"/>
        <bgColor indexed="64"/>
      </patternFill>
    </fill>
    <fill>
      <patternFill patternType="solid">
        <fgColor theme="0" tint="-0.24994659260841701"/>
        <bgColor indexed="64"/>
      </patternFill>
    </fill>
    <fill>
      <patternFill patternType="solid">
        <fgColor theme="7" tint="0.59999389629810485"/>
        <bgColor indexed="64"/>
      </patternFill>
    </fill>
    <fill>
      <patternFill patternType="solid">
        <fgColor theme="7" tint="0.39994506668294322"/>
        <bgColor indexed="64"/>
      </patternFill>
    </fill>
    <fill>
      <patternFill patternType="solid">
        <fgColor them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7"/>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0.7999816888943144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medium">
        <color indexed="64"/>
      </top>
      <bottom/>
      <diagonal/>
    </border>
    <border>
      <left/>
      <right/>
      <top style="thin">
        <color indexed="64"/>
      </top>
      <bottom style="double">
        <color indexed="64"/>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7">
    <xf numFmtId="0" fontId="0" fillId="0" borderId="0"/>
    <xf numFmtId="0" fontId="6" fillId="0" borderId="0"/>
    <xf numFmtId="0" fontId="38" fillId="12" borderId="0" applyNumberFormat="0" applyBorder="0" applyAlignment="0" applyProtection="0"/>
    <xf numFmtId="0" fontId="4" fillId="0" borderId="0"/>
    <xf numFmtId="0" fontId="90" fillId="0" borderId="0"/>
    <xf numFmtId="9" fontId="99" fillId="0" borderId="0" applyFont="0" applyFill="0" applyBorder="0" applyAlignment="0" applyProtection="0"/>
    <xf numFmtId="0" fontId="102" fillId="0" borderId="0"/>
  </cellStyleXfs>
  <cellXfs count="877">
    <xf numFmtId="0" fontId="0" fillId="0" borderId="0" xfId="0"/>
    <xf numFmtId="0" fontId="0" fillId="0" borderId="1" xfId="0" applyBorder="1"/>
    <xf numFmtId="0" fontId="5" fillId="0" borderId="1" xfId="0" applyFont="1" applyBorder="1" applyAlignment="1">
      <alignment vertical="top" wrapText="1"/>
    </xf>
    <xf numFmtId="0" fontId="5" fillId="0" borderId="1" xfId="0" applyFont="1" applyBorder="1" applyAlignment="1">
      <alignment horizontal="left" vertical="center"/>
    </xf>
    <xf numFmtId="0" fontId="5" fillId="0" borderId="1" xfId="0" applyFont="1" applyBorder="1"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10" fillId="0" borderId="1" xfId="0" applyFont="1" applyBorder="1" applyAlignment="1">
      <alignment horizontal="center"/>
    </xf>
    <xf numFmtId="0" fontId="5" fillId="0" borderId="1" xfId="0" applyFont="1" applyBorder="1" applyAlignment="1">
      <alignment horizontal="center" wrapText="1"/>
    </xf>
    <xf numFmtId="0" fontId="5" fillId="0" borderId="1" xfId="0" applyFont="1" applyBorder="1" applyAlignment="1">
      <alignment horizontal="center" vertical="center" wrapText="1"/>
    </xf>
    <xf numFmtId="0" fontId="0" fillId="0" borderId="1" xfId="0" applyBorder="1" applyAlignment="1">
      <alignment vertical="center"/>
    </xf>
    <xf numFmtId="0" fontId="11" fillId="0" borderId="1" xfId="0" applyFont="1" applyBorder="1" applyAlignment="1">
      <alignment horizontal="center"/>
    </xf>
    <xf numFmtId="0" fontId="5" fillId="0" borderId="2" xfId="0" applyFont="1" applyBorder="1" applyAlignment="1">
      <alignment horizontal="left" vertical="top" wrapText="1"/>
    </xf>
    <xf numFmtId="0" fontId="6" fillId="0" borderId="2" xfId="0" applyFont="1" applyBorder="1"/>
    <xf numFmtId="0" fontId="5" fillId="0" borderId="2" xfId="0" applyFont="1" applyBorder="1" applyAlignment="1">
      <alignment horizontal="center" vertical="top" wrapText="1"/>
    </xf>
    <xf numFmtId="0" fontId="0" fillId="0" borderId="2" xfId="0" applyBorder="1"/>
    <xf numFmtId="0" fontId="0" fillId="0" borderId="3" xfId="0" applyBorder="1" applyAlignment="1">
      <alignment horizontal="center" vertical="center"/>
    </xf>
    <xf numFmtId="0" fontId="0" fillId="0" borderId="3" xfId="0" applyBorder="1"/>
    <xf numFmtId="0" fontId="0" fillId="2" borderId="4" xfId="0" applyFill="1" applyBorder="1"/>
    <xf numFmtId="0" fontId="0" fillId="2" borderId="4" xfId="0" applyFill="1" applyBorder="1" applyAlignment="1">
      <alignment horizontal="center" wrapText="1"/>
    </xf>
    <xf numFmtId="0" fontId="9"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vertical="center"/>
    </xf>
    <xf numFmtId="0" fontId="12" fillId="3" borderId="1" xfId="0" applyFont="1" applyFill="1" applyBorder="1" applyAlignment="1">
      <alignment horizontal="left"/>
    </xf>
    <xf numFmtId="0" fontId="11" fillId="3" borderId="1" xfId="0" applyFont="1" applyFill="1" applyBorder="1" applyAlignment="1">
      <alignment horizontal="left"/>
    </xf>
    <xf numFmtId="0" fontId="6" fillId="2" borderId="4" xfId="0" applyFont="1" applyFill="1" applyBorder="1" applyAlignment="1">
      <alignment wrapText="1"/>
    </xf>
    <xf numFmtId="0" fontId="12" fillId="0" borderId="1" xfId="0" applyFont="1" applyBorder="1" applyAlignment="1">
      <alignment horizontal="center"/>
    </xf>
    <xf numFmtId="0" fontId="6" fillId="0" borderId="1" xfId="0" applyFont="1" applyBorder="1"/>
    <xf numFmtId="0" fontId="10" fillId="4" borderId="1" xfId="0" applyFont="1" applyFill="1" applyBorder="1" applyAlignment="1">
      <alignment horizontal="center"/>
    </xf>
    <xf numFmtId="0" fontId="0" fillId="0" borderId="1" xfId="0" applyBorder="1" applyAlignment="1">
      <alignment horizontal="center" vertical="center"/>
    </xf>
    <xf numFmtId="0" fontId="12" fillId="4" borderId="1" xfId="0" applyFont="1" applyFill="1" applyBorder="1" applyAlignment="1">
      <alignment horizontal="center"/>
    </xf>
    <xf numFmtId="0" fontId="0" fillId="0" borderId="1" xfId="0" applyBorder="1" applyAlignment="1">
      <alignment vertical="center" wrapText="1"/>
    </xf>
    <xf numFmtId="0" fontId="11" fillId="4" borderId="1" xfId="0" applyFont="1" applyFill="1" applyBorder="1" applyAlignment="1">
      <alignment horizontal="center"/>
    </xf>
    <xf numFmtId="0" fontId="12" fillId="4" borderId="1" xfId="0" applyFont="1" applyFill="1" applyBorder="1" applyAlignment="1">
      <alignment horizontal="left"/>
    </xf>
    <xf numFmtId="0" fontId="12" fillId="4" borderId="1" xfId="0" applyFont="1" applyFill="1" applyBorder="1" applyAlignment="1">
      <alignment horizontal="center" wrapText="1"/>
    </xf>
    <xf numFmtId="0" fontId="11" fillId="0" borderId="1" xfId="0" applyFont="1" applyBorder="1" applyAlignment="1">
      <alignment horizontal="left"/>
    </xf>
    <xf numFmtId="0" fontId="12" fillId="0" borderId="1" xfId="0" applyFont="1" applyBorder="1" applyAlignment="1">
      <alignment horizontal="left"/>
    </xf>
    <xf numFmtId="0" fontId="6" fillId="0" borderId="1" xfId="0" applyFont="1" applyBorder="1" applyAlignment="1">
      <alignment horizontal="left" vertical="center"/>
    </xf>
    <xf numFmtId="0" fontId="8" fillId="0" borderId="1" xfId="0" applyFont="1" applyBorder="1" applyAlignment="1">
      <alignment vertical="center" wrapText="1"/>
    </xf>
    <xf numFmtId="0" fontId="16" fillId="0" borderId="1" xfId="0" applyFont="1" applyBorder="1" applyAlignment="1">
      <alignment vertical="center" wrapText="1"/>
    </xf>
    <xf numFmtId="0" fontId="5" fillId="0" borderId="2" xfId="0" applyFont="1" applyBorder="1" applyAlignment="1">
      <alignment vertical="center" wrapText="1"/>
    </xf>
    <xf numFmtId="0" fontId="5" fillId="0" borderId="1" xfId="0" applyFont="1" applyBorder="1" applyAlignment="1">
      <alignment horizontal="center" vertical="top" wrapText="1"/>
    </xf>
    <xf numFmtId="0" fontId="5" fillId="0" borderId="2" xfId="0" applyFont="1" applyBorder="1" applyAlignment="1">
      <alignment horizontal="center" vertical="center" wrapText="1"/>
    </xf>
    <xf numFmtId="0" fontId="0" fillId="0" borderId="2" xfId="0" applyBorder="1" applyAlignment="1">
      <alignment vertical="center"/>
    </xf>
    <xf numFmtId="0" fontId="22" fillId="0" borderId="1" xfId="0" applyFont="1" applyBorder="1" applyAlignment="1">
      <alignment vertical="center" wrapText="1"/>
    </xf>
    <xf numFmtId="0" fontId="22" fillId="0" borderId="1" xfId="0" applyFont="1" applyBorder="1" applyAlignment="1">
      <alignment horizontal="left" vertical="center" wrapText="1"/>
    </xf>
    <xf numFmtId="0" fontId="9" fillId="0" borderId="0" xfId="0" applyFont="1"/>
    <xf numFmtId="0" fontId="6" fillId="0" borderId="0" xfId="0" applyFont="1"/>
    <xf numFmtId="0" fontId="7" fillId="0" borderId="1" xfId="0" applyFont="1" applyBorder="1" applyAlignment="1">
      <alignment horizontal="center"/>
    </xf>
    <xf numFmtId="0" fontId="7" fillId="5" borderId="1" xfId="0" applyFont="1" applyFill="1" applyBorder="1" applyAlignment="1">
      <alignment horizontal="center"/>
    </xf>
    <xf numFmtId="0" fontId="7" fillId="6" borderId="1" xfId="0" applyFont="1" applyFill="1" applyBorder="1" applyAlignment="1">
      <alignment horizontal="center"/>
    </xf>
    <xf numFmtId="0" fontId="26" fillId="0" borderId="1" xfId="0" applyFont="1" applyBorder="1" applyAlignment="1">
      <alignment horizontal="center" vertical="center" wrapText="1"/>
    </xf>
    <xf numFmtId="0" fontId="27" fillId="0" borderId="1" xfId="0" applyFont="1" applyBorder="1" applyAlignment="1">
      <alignment horizontal="center" vertical="center"/>
    </xf>
    <xf numFmtId="0" fontId="23" fillId="0" borderId="1" xfId="0" applyFont="1" applyBorder="1" applyAlignment="1">
      <alignment vertical="center" wrapText="1"/>
    </xf>
    <xf numFmtId="0" fontId="22" fillId="0" borderId="1" xfId="0" applyFont="1" applyBorder="1" applyAlignment="1">
      <alignment horizontal="left" vertical="center"/>
    </xf>
    <xf numFmtId="0" fontId="23" fillId="0" borderId="1"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Border="1" applyAlignment="1">
      <alignment vertical="center"/>
    </xf>
    <xf numFmtId="0" fontId="22" fillId="0" borderId="2" xfId="0" applyFont="1" applyBorder="1" applyAlignment="1">
      <alignment vertical="center" wrapText="1"/>
    </xf>
    <xf numFmtId="0" fontId="28" fillId="0" borderId="1" xfId="0" applyFont="1" applyBorder="1" applyAlignment="1">
      <alignment vertical="center" wrapText="1"/>
    </xf>
    <xf numFmtId="0" fontId="7" fillId="6" borderId="1" xfId="0" applyFont="1" applyFill="1" applyBorder="1" applyAlignment="1">
      <alignment horizontal="left"/>
    </xf>
    <xf numFmtId="0" fontId="0" fillId="6" borderId="4" xfId="0" applyFill="1" applyBorder="1"/>
    <xf numFmtId="0" fontId="0" fillId="6" borderId="4" xfId="0" applyFill="1" applyBorder="1" applyAlignment="1">
      <alignment horizontal="center" wrapText="1"/>
    </xf>
    <xf numFmtId="17" fontId="29" fillId="6" borderId="4" xfId="0" applyNumberFormat="1" applyFont="1" applyFill="1" applyBorder="1" applyAlignment="1">
      <alignment horizontal="left" textRotation="90" wrapText="1"/>
    </xf>
    <xf numFmtId="0" fontId="27" fillId="0" borderId="1" xfId="0" applyFont="1" applyBorder="1" applyAlignment="1">
      <alignment horizontal="center" vertical="center" wrapText="1"/>
    </xf>
    <xf numFmtId="0" fontId="30" fillId="0" borderId="1" xfId="0" applyFont="1" applyBorder="1" applyAlignment="1">
      <alignment horizontal="center"/>
    </xf>
    <xf numFmtId="0" fontId="7" fillId="0" borderId="0" xfId="1" applyFont="1"/>
    <xf numFmtId="0" fontId="6" fillId="0" borderId="0" xfId="1"/>
    <xf numFmtId="0" fontId="6" fillId="0" borderId="0" xfId="1" applyAlignment="1">
      <alignment horizontal="left"/>
    </xf>
    <xf numFmtId="0" fontId="6" fillId="0" borderId="0" xfId="1" applyAlignment="1">
      <alignment horizontal="right"/>
    </xf>
    <xf numFmtId="0" fontId="5" fillId="0" borderId="0" xfId="1" applyFont="1" applyAlignment="1">
      <alignment vertical="top" wrapText="1"/>
    </xf>
    <xf numFmtId="0" fontId="5" fillId="0" borderId="0" xfId="1" applyFont="1" applyAlignment="1">
      <alignment wrapText="1"/>
    </xf>
    <xf numFmtId="0" fontId="6" fillId="0" borderId="0" xfId="1" applyAlignment="1">
      <alignment wrapText="1"/>
    </xf>
    <xf numFmtId="0" fontId="5" fillId="0" borderId="0" xfId="1" applyFont="1" applyAlignment="1">
      <alignment horizontal="left" wrapText="1"/>
    </xf>
    <xf numFmtId="0" fontId="0" fillId="0" borderId="0" xfId="0" applyAlignment="1">
      <alignment wrapText="1"/>
    </xf>
    <xf numFmtId="0" fontId="0" fillId="0" borderId="0" xfId="0" applyAlignment="1">
      <alignment horizontal="center"/>
    </xf>
    <xf numFmtId="0" fontId="7" fillId="0" borderId="0" xfId="0" applyFont="1" applyAlignment="1">
      <alignment horizontal="center"/>
    </xf>
    <xf numFmtId="0" fontId="6" fillId="0" borderId="1" xfId="0" applyFont="1" applyBorder="1" applyAlignment="1">
      <alignment wrapText="1"/>
    </xf>
    <xf numFmtId="0" fontId="0" fillId="0" borderId="1" xfId="0" applyBorder="1" applyAlignment="1">
      <alignment wrapText="1"/>
    </xf>
    <xf numFmtId="0" fontId="7" fillId="0" borderId="2" xfId="0" applyFont="1" applyBorder="1" applyAlignment="1">
      <alignment horizontal="center"/>
    </xf>
    <xf numFmtId="18" fontId="0" fillId="0" borderId="1" xfId="0" applyNumberFormat="1" applyBorder="1" applyAlignment="1">
      <alignment horizontal="center"/>
    </xf>
    <xf numFmtId="18" fontId="0" fillId="0" borderId="1" xfId="0" applyNumberFormat="1" applyBorder="1" applyAlignment="1">
      <alignment horizontal="center" wrapText="1"/>
    </xf>
    <xf numFmtId="18" fontId="6" fillId="0" borderId="1" xfId="0" applyNumberFormat="1" applyFont="1" applyBorder="1" applyAlignment="1">
      <alignment horizontal="center" wrapText="1"/>
    </xf>
    <xf numFmtId="0" fontId="6" fillId="0" borderId="1" xfId="0" applyFont="1" applyBorder="1" applyAlignment="1">
      <alignment horizontal="center" wrapText="1"/>
    </xf>
    <xf numFmtId="0" fontId="0" fillId="0" borderId="1" xfId="0" applyBorder="1" applyAlignment="1">
      <alignment horizontal="center" wrapText="1"/>
    </xf>
    <xf numFmtId="0" fontId="6" fillId="0" borderId="1" xfId="0" applyFont="1" applyBorder="1" applyAlignment="1">
      <alignment horizontal="center"/>
    </xf>
    <xf numFmtId="0" fontId="6" fillId="6" borderId="4" xfId="0" applyFont="1" applyFill="1" applyBorder="1" applyAlignment="1">
      <alignment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6" fillId="0" borderId="2" xfId="0" applyFont="1" applyBorder="1" applyAlignment="1">
      <alignment vertical="center"/>
    </xf>
    <xf numFmtId="0" fontId="0" fillId="0" borderId="0" xfId="0" pivotButton="1"/>
    <xf numFmtId="0" fontId="0" fillId="0" borderId="0" xfId="0" pivotButton="1" applyAlignment="1">
      <alignment wrapText="1"/>
    </xf>
    <xf numFmtId="0" fontId="7" fillId="0" borderId="5" xfId="0" applyFont="1" applyBorder="1" applyAlignment="1">
      <alignment vertical="center" wrapText="1"/>
    </xf>
    <xf numFmtId="0" fontId="9" fillId="0" borderId="0" xfId="0" applyFont="1" applyAlignment="1">
      <alignment vertical="top" wrapText="1"/>
    </xf>
    <xf numFmtId="0" fontId="9" fillId="0" borderId="0" xfId="0" applyFont="1" applyAlignment="1">
      <alignment vertical="top"/>
    </xf>
    <xf numFmtId="0" fontId="6" fillId="0" borderId="0" xfId="0" applyFont="1" applyAlignment="1">
      <alignment horizontal="center"/>
    </xf>
    <xf numFmtId="0" fontId="9" fillId="0" borderId="0" xfId="0" applyFont="1" applyAlignment="1">
      <alignment horizontal="center" vertical="top"/>
    </xf>
    <xf numFmtId="0" fontId="5" fillId="0" borderId="1" xfId="0" applyFont="1" applyBorder="1" applyAlignment="1">
      <alignment vertical="center"/>
    </xf>
    <xf numFmtId="0" fontId="26"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xf>
    <xf numFmtId="0" fontId="23" fillId="0" borderId="1" xfId="0" applyFont="1" applyBorder="1" applyAlignment="1">
      <alignment wrapText="1"/>
    </xf>
    <xf numFmtId="0" fontId="7" fillId="4" borderId="1" xfId="0" applyFont="1" applyFill="1" applyBorder="1" applyAlignment="1">
      <alignment horizontal="center"/>
    </xf>
    <xf numFmtId="0" fontId="7" fillId="0" borderId="1" xfId="0" applyFont="1" applyBorder="1" applyAlignment="1">
      <alignment horizontal="center" vertical="center"/>
    </xf>
    <xf numFmtId="0" fontId="0" fillId="0" borderId="0" xfId="0" applyAlignment="1">
      <alignment vertical="center"/>
    </xf>
    <xf numFmtId="0" fontId="7" fillId="8" borderId="1" xfId="0" applyFont="1" applyFill="1" applyBorder="1" applyAlignment="1">
      <alignment horizontal="center"/>
    </xf>
    <xf numFmtId="0" fontId="7" fillId="0" borderId="1" xfId="0" applyFont="1" applyBorder="1" applyAlignment="1">
      <alignment horizontal="center" wrapText="1"/>
    </xf>
    <xf numFmtId="17" fontId="29" fillId="9" borderId="4" xfId="0" applyNumberFormat="1" applyFont="1" applyFill="1" applyBorder="1" applyAlignment="1">
      <alignment horizontal="left" textRotation="90" wrapText="1"/>
    </xf>
    <xf numFmtId="0" fontId="7" fillId="10" borderId="1" xfId="0" applyFont="1" applyFill="1" applyBorder="1" applyAlignment="1">
      <alignment horizontal="center"/>
    </xf>
    <xf numFmtId="0" fontId="7" fillId="6" borderId="1" xfId="0" applyFont="1" applyFill="1" applyBorder="1" applyAlignment="1">
      <alignment horizontal="left" indent="1"/>
    </xf>
    <xf numFmtId="0" fontId="7" fillId="7" borderId="1" xfId="0" applyFont="1" applyFill="1" applyBorder="1" applyAlignment="1">
      <alignment horizontal="center"/>
    </xf>
    <xf numFmtId="0" fontId="7" fillId="5" borderId="1" xfId="0" applyFont="1" applyFill="1" applyBorder="1" applyAlignment="1">
      <alignment horizontal="left"/>
    </xf>
    <xf numFmtId="0" fontId="5" fillId="0" borderId="2" xfId="0" applyFont="1" applyBorder="1" applyAlignment="1">
      <alignment horizontal="left" vertical="center" wrapText="1"/>
    </xf>
    <xf numFmtId="0" fontId="7" fillId="6" borderId="1" xfId="0" applyFont="1" applyFill="1" applyBorder="1" applyAlignment="1">
      <alignment horizontal="center" vertical="center"/>
    </xf>
    <xf numFmtId="0" fontId="7" fillId="0" borderId="6" xfId="0" applyFont="1" applyBorder="1" applyAlignment="1">
      <alignment horizontal="center"/>
    </xf>
    <xf numFmtId="17" fontId="29" fillId="11" borderId="4" xfId="0" applyNumberFormat="1" applyFont="1" applyFill="1" applyBorder="1" applyAlignment="1">
      <alignment horizontal="left" textRotation="90" wrapText="1"/>
    </xf>
    <xf numFmtId="0" fontId="35" fillId="0" borderId="1" xfId="0" applyFont="1" applyBorder="1" applyAlignment="1">
      <alignment horizontal="center" vertical="center" wrapText="1"/>
    </xf>
    <xf numFmtId="17" fontId="35" fillId="0" borderId="1" xfId="0" applyNumberFormat="1" applyFont="1" applyBorder="1" applyAlignment="1">
      <alignment horizontal="center" vertical="center" wrapText="1"/>
    </xf>
    <xf numFmtId="0" fontId="35" fillId="0" borderId="1" xfId="0" applyFont="1" applyBorder="1" applyAlignment="1">
      <alignment horizontal="center" vertical="center"/>
    </xf>
    <xf numFmtId="0" fontId="7" fillId="0" borderId="1" xfId="0" applyFont="1" applyBorder="1" applyAlignment="1">
      <alignment horizontal="center" vertical="center" wrapText="1"/>
    </xf>
    <xf numFmtId="17" fontId="35" fillId="0" borderId="2" xfId="0" applyNumberFormat="1" applyFont="1" applyBorder="1" applyAlignment="1">
      <alignment horizontal="center" vertical="center" wrapText="1"/>
    </xf>
    <xf numFmtId="0" fontId="35" fillId="0" borderId="2" xfId="0" applyFont="1" applyBorder="1" applyAlignment="1">
      <alignment horizontal="center" vertical="center" wrapText="1"/>
    </xf>
    <xf numFmtId="0" fontId="7" fillId="13" borderId="1" xfId="0" applyFont="1" applyFill="1" applyBorder="1" applyAlignment="1">
      <alignment horizontal="center"/>
    </xf>
    <xf numFmtId="0" fontId="32" fillId="0" borderId="1" xfId="0" applyFont="1" applyBorder="1" applyAlignment="1">
      <alignment horizontal="left" vertical="center" wrapText="1"/>
    </xf>
    <xf numFmtId="17" fontId="29" fillId="14" borderId="4" xfId="0" applyNumberFormat="1" applyFont="1" applyFill="1" applyBorder="1" applyAlignment="1">
      <alignment horizontal="left" textRotation="90" wrapText="1"/>
    </xf>
    <xf numFmtId="17" fontId="35" fillId="0" borderId="1" xfId="0" applyNumberFormat="1" applyFont="1" applyBorder="1" applyAlignment="1">
      <alignment horizontal="center" vertical="center"/>
    </xf>
    <xf numFmtId="17" fontId="7" fillId="0" borderId="1" xfId="0" applyNumberFormat="1" applyFont="1" applyBorder="1" applyAlignment="1">
      <alignment horizontal="center" vertical="center"/>
    </xf>
    <xf numFmtId="0" fontId="40" fillId="0" borderId="1" xfId="0" applyFont="1" applyBorder="1" applyAlignment="1">
      <alignment horizontal="left" vertical="center" wrapText="1"/>
    </xf>
    <xf numFmtId="0" fontId="27" fillId="0" borderId="1" xfId="0" applyFont="1" applyBorder="1" applyAlignment="1">
      <alignment horizontal="center"/>
    </xf>
    <xf numFmtId="0" fontId="12" fillId="0" borderId="1" xfId="0" applyFont="1" applyBorder="1" applyAlignment="1">
      <alignment horizontal="center" wrapText="1"/>
    </xf>
    <xf numFmtId="0" fontId="7" fillId="0" borderId="9" xfId="0" applyFont="1" applyBorder="1" applyAlignment="1">
      <alignment horizontal="center"/>
    </xf>
    <xf numFmtId="0" fontId="7" fillId="15" borderId="1" xfId="0" applyFont="1" applyFill="1" applyBorder="1" applyAlignment="1">
      <alignment horizontal="center"/>
    </xf>
    <xf numFmtId="0" fontId="7" fillId="10" borderId="9" xfId="0" applyFont="1" applyFill="1" applyBorder="1" applyAlignment="1">
      <alignment horizontal="center" wrapText="1"/>
    </xf>
    <xf numFmtId="0" fontId="7" fillId="0" borderId="0" xfId="0" applyFont="1"/>
    <xf numFmtId="0" fontId="34" fillId="0" borderId="1" xfId="0" applyFont="1" applyBorder="1" applyAlignment="1">
      <alignment wrapText="1"/>
    </xf>
    <xf numFmtId="0" fontId="7" fillId="0" borderId="9" xfId="0" applyFont="1" applyBorder="1" applyAlignment="1">
      <alignment horizontal="center" wrapText="1"/>
    </xf>
    <xf numFmtId="0" fontId="7" fillId="14" borderId="1" xfId="0" applyFont="1" applyFill="1" applyBorder="1" applyAlignment="1">
      <alignment horizontal="center"/>
    </xf>
    <xf numFmtId="0" fontId="7" fillId="14" borderId="9" xfId="0" applyFont="1" applyFill="1" applyBorder="1" applyAlignment="1">
      <alignment horizontal="center"/>
    </xf>
    <xf numFmtId="0" fontId="6" fillId="0" borderId="2" xfId="0" applyFont="1" applyBorder="1" applyAlignment="1">
      <alignment horizontal="left" vertical="center" wrapText="1"/>
    </xf>
    <xf numFmtId="0" fontId="12" fillId="0" borderId="7" xfId="0" applyFont="1" applyBorder="1" applyAlignment="1">
      <alignment horizontal="center" vertical="center" wrapText="1"/>
    </xf>
    <xf numFmtId="0" fontId="7" fillId="5" borderId="0" xfId="0" applyFont="1" applyFill="1" applyAlignment="1">
      <alignment horizontal="center"/>
    </xf>
    <xf numFmtId="0" fontId="7" fillId="4" borderId="0" xfId="0" applyFont="1" applyFill="1" applyAlignment="1">
      <alignment horizontal="center"/>
    </xf>
    <xf numFmtId="0" fontId="0" fillId="0" borderId="9" xfId="0" applyBorder="1"/>
    <xf numFmtId="0" fontId="7" fillId="15" borderId="0" xfId="0" applyFont="1" applyFill="1" applyAlignment="1">
      <alignment horizontal="center"/>
    </xf>
    <xf numFmtId="0" fontId="7" fillId="4" borderId="9" xfId="0" applyFont="1" applyFill="1" applyBorder="1" applyAlignment="1">
      <alignment horizontal="center"/>
    </xf>
    <xf numFmtId="0" fontId="9" fillId="0" borderId="1" xfId="0" applyFont="1" applyBorder="1" applyAlignment="1">
      <alignment wrapText="1"/>
    </xf>
    <xf numFmtId="0" fontId="7" fillId="5" borderId="9" xfId="0" applyFont="1" applyFill="1" applyBorder="1" applyAlignment="1">
      <alignment horizontal="center"/>
    </xf>
    <xf numFmtId="0" fontId="35" fillId="0" borderId="0" xfId="0" applyFont="1" applyAlignment="1">
      <alignment horizontal="center" vertical="center" wrapText="1"/>
    </xf>
    <xf numFmtId="0" fontId="7" fillId="14" borderId="0" xfId="0" applyFont="1" applyFill="1" applyAlignment="1">
      <alignment horizontal="center"/>
    </xf>
    <xf numFmtId="0" fontId="7" fillId="0" borderId="0" xfId="0" applyFont="1" applyAlignment="1">
      <alignment horizontal="center" wrapText="1"/>
    </xf>
    <xf numFmtId="0" fontId="27" fillId="0" borderId="0" xfId="0" applyFont="1" applyAlignment="1">
      <alignment horizontal="center"/>
    </xf>
    <xf numFmtId="0" fontId="7" fillId="7" borderId="0" xfId="0" applyFont="1" applyFill="1" applyAlignment="1">
      <alignment horizontal="center"/>
    </xf>
    <xf numFmtId="0" fontId="7" fillId="10" borderId="0" xfId="0" applyFont="1" applyFill="1" applyAlignment="1">
      <alignment horizontal="center" wrapText="1"/>
    </xf>
    <xf numFmtId="0" fontId="0" fillId="0" borderId="9" xfId="0" applyBorder="1" applyAlignment="1">
      <alignment vertical="center"/>
    </xf>
    <xf numFmtId="0" fontId="0" fillId="0" borderId="4" xfId="0" applyBorder="1"/>
    <xf numFmtId="0" fontId="7" fillId="15" borderId="4" xfId="0" applyFont="1" applyFill="1" applyBorder="1" applyAlignment="1">
      <alignment horizontal="center"/>
    </xf>
    <xf numFmtId="0" fontId="0" fillId="0" borderId="4" xfId="0" applyBorder="1" applyAlignment="1">
      <alignment vertical="center"/>
    </xf>
    <xf numFmtId="0" fontId="0" fillId="0" borderId="5" xfId="0" applyBorder="1"/>
    <xf numFmtId="0" fontId="0" fillId="0" borderId="11" xfId="0" applyBorder="1"/>
    <xf numFmtId="0" fontId="7" fillId="15" borderId="2" xfId="0" applyFont="1" applyFill="1" applyBorder="1" applyAlignment="1">
      <alignment horizontal="center"/>
    </xf>
    <xf numFmtId="0" fontId="7" fillId="0" borderId="3" xfId="0" applyFont="1" applyBorder="1" applyAlignment="1">
      <alignment horizontal="center"/>
    </xf>
    <xf numFmtId="0" fontId="7" fillId="0" borderId="7" xfId="0" applyFont="1" applyBorder="1" applyAlignment="1">
      <alignment horizontal="center"/>
    </xf>
    <xf numFmtId="0" fontId="0" fillId="0" borderId="7" xfId="0" applyBorder="1"/>
    <xf numFmtId="0" fontId="7" fillId="15" borderId="7" xfId="0" applyFont="1" applyFill="1" applyBorder="1" applyAlignment="1">
      <alignment horizontal="center"/>
    </xf>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3" fillId="0" borderId="0" xfId="0" applyFont="1"/>
    <xf numFmtId="17" fontId="29" fillId="14" borderId="5" xfId="0" applyNumberFormat="1" applyFont="1" applyFill="1" applyBorder="1" applyAlignment="1">
      <alignment horizontal="left" textRotation="90" wrapText="1"/>
    </xf>
    <xf numFmtId="17" fontId="29" fillId="6" borderId="12" xfId="0" applyNumberFormat="1" applyFont="1" applyFill="1" applyBorder="1" applyAlignment="1">
      <alignment horizontal="left" textRotation="90" wrapText="1"/>
    </xf>
    <xf numFmtId="0" fontId="7" fillId="0" borderId="10" xfId="0" applyFont="1" applyBorder="1" applyAlignment="1">
      <alignment horizontal="center"/>
    </xf>
    <xf numFmtId="0" fontId="31" fillId="0" borderId="10" xfId="0" applyFont="1" applyBorder="1" applyAlignment="1">
      <alignment horizontal="center"/>
    </xf>
    <xf numFmtId="0" fontId="7" fillId="6" borderId="10" xfId="0" applyFont="1" applyFill="1" applyBorder="1" applyAlignment="1">
      <alignment horizontal="left"/>
    </xf>
    <xf numFmtId="0" fontId="7" fillId="6" borderId="10" xfId="0" applyFont="1" applyFill="1" applyBorder="1" applyAlignment="1">
      <alignment horizontal="center"/>
    </xf>
    <xf numFmtId="0" fontId="6" fillId="0" borderId="10" xfId="0" applyFont="1" applyBorder="1"/>
    <xf numFmtId="0" fontId="26" fillId="0" borderId="2" xfId="0" applyFont="1" applyBorder="1" applyAlignment="1">
      <alignment horizontal="center" vertical="center" wrapText="1"/>
    </xf>
    <xf numFmtId="0" fontId="27" fillId="0" borderId="2" xfId="0" applyFont="1" applyBorder="1" applyAlignment="1">
      <alignment horizontal="center" vertical="center"/>
    </xf>
    <xf numFmtId="0" fontId="0" fillId="0" borderId="7" xfId="0" applyBorder="1" applyAlignment="1">
      <alignment vertical="center"/>
    </xf>
    <xf numFmtId="0" fontId="27" fillId="0" borderId="2" xfId="0" applyFont="1" applyBorder="1" applyAlignment="1">
      <alignment horizontal="center" vertical="center" wrapText="1"/>
    </xf>
    <xf numFmtId="0" fontId="22" fillId="0" borderId="2" xfId="0" applyFont="1" applyBorder="1" applyAlignment="1">
      <alignment horizontal="left" vertical="center" wrapText="1"/>
    </xf>
    <xf numFmtId="0" fontId="7" fillId="6" borderId="1" xfId="0" applyFont="1" applyFill="1" applyBorder="1"/>
    <xf numFmtId="0" fontId="7" fillId="6" borderId="1" xfId="0" applyFont="1" applyFill="1" applyBorder="1" applyAlignment="1">
      <alignment horizontal="center" wrapText="1"/>
    </xf>
    <xf numFmtId="0" fontId="12" fillId="6" borderId="1" xfId="0" applyFont="1" applyFill="1" applyBorder="1" applyAlignment="1">
      <alignment horizontal="center" wrapText="1"/>
    </xf>
    <xf numFmtId="0" fontId="42" fillId="6" borderId="1" xfId="0" applyFont="1" applyFill="1" applyBorder="1" applyAlignment="1">
      <alignment horizontal="center" wrapText="1"/>
    </xf>
    <xf numFmtId="17" fontId="29" fillId="15" borderId="1" xfId="0" applyNumberFormat="1" applyFont="1" applyFill="1" applyBorder="1" applyAlignment="1">
      <alignment horizontal="left" textRotation="90" wrapText="1"/>
    </xf>
    <xf numFmtId="0" fontId="7" fillId="15" borderId="1" xfId="0" applyFont="1" applyFill="1" applyBorder="1" applyAlignment="1">
      <alignment horizontal="center" wrapText="1"/>
    </xf>
    <xf numFmtId="0" fontId="30" fillId="0" borderId="10" xfId="0" applyFont="1" applyBorder="1" applyAlignment="1">
      <alignment horizontal="center"/>
    </xf>
    <xf numFmtId="0" fontId="7" fillId="5" borderId="10" xfId="0" applyFont="1" applyFill="1" applyBorder="1" applyAlignment="1">
      <alignment horizontal="center"/>
    </xf>
    <xf numFmtId="0" fontId="7" fillId="4" borderId="10" xfId="0" applyFont="1" applyFill="1" applyBorder="1" applyAlignment="1">
      <alignment horizontal="center"/>
    </xf>
    <xf numFmtId="0" fontId="5" fillId="0" borderId="4" xfId="0" applyFont="1" applyBorder="1" applyAlignment="1">
      <alignment horizontal="left" vertical="center" wrapText="1"/>
    </xf>
    <xf numFmtId="0" fontId="22" fillId="0" borderId="4" xfId="0" applyFont="1" applyBorder="1" applyAlignment="1">
      <alignment horizontal="left" vertical="center" wrapText="1"/>
    </xf>
    <xf numFmtId="0" fontId="35" fillId="0" borderId="4" xfId="0" applyFont="1" applyBorder="1" applyAlignment="1">
      <alignment horizontal="center" vertical="center" wrapText="1"/>
    </xf>
    <xf numFmtId="0" fontId="27" fillId="0" borderId="4" xfId="0" applyFont="1" applyBorder="1" applyAlignment="1">
      <alignment horizontal="center" vertical="center"/>
    </xf>
    <xf numFmtId="0" fontId="12" fillId="0" borderId="4" xfId="0" applyFont="1" applyBorder="1" applyAlignment="1">
      <alignment horizontal="center" vertical="center" wrapText="1"/>
    </xf>
    <xf numFmtId="0" fontId="5" fillId="0" borderId="4" xfId="0" applyFont="1" applyBorder="1" applyAlignment="1">
      <alignment horizontal="center" vertical="center" wrapText="1"/>
    </xf>
    <xf numFmtId="0" fontId="27" fillId="0" borderId="4" xfId="0" applyFont="1" applyBorder="1" applyAlignment="1">
      <alignment horizontal="center" vertical="center" wrapText="1"/>
    </xf>
    <xf numFmtId="0" fontId="6" fillId="0" borderId="4" xfId="0" applyFont="1" applyBorder="1" applyAlignment="1">
      <alignment horizontal="left" vertical="center" wrapText="1"/>
    </xf>
    <xf numFmtId="0" fontId="5" fillId="0" borderId="4" xfId="0" applyFont="1" applyBorder="1" applyAlignment="1">
      <alignment vertical="center" wrapText="1"/>
    </xf>
    <xf numFmtId="0" fontId="22" fillId="0" borderId="4" xfId="0" applyFont="1" applyBorder="1" applyAlignment="1">
      <alignment vertical="center" wrapText="1"/>
    </xf>
    <xf numFmtId="0" fontId="6" fillId="0" borderId="4" xfId="0" applyFont="1" applyBorder="1" applyAlignment="1">
      <alignment vertical="center"/>
    </xf>
    <xf numFmtId="0" fontId="26" fillId="0" borderId="4" xfId="0" applyFont="1" applyBorder="1" applyAlignment="1">
      <alignment horizontal="center" vertical="center" wrapText="1"/>
    </xf>
    <xf numFmtId="0" fontId="5" fillId="0" borderId="7" xfId="0" applyFont="1" applyBorder="1" applyAlignment="1">
      <alignment vertical="center" wrapText="1"/>
    </xf>
    <xf numFmtId="0" fontId="22" fillId="0" borderId="7" xfId="0" applyFont="1" applyBorder="1" applyAlignment="1">
      <alignment vertical="center" wrapText="1"/>
    </xf>
    <xf numFmtId="0" fontId="5" fillId="0" borderId="7" xfId="0" applyFont="1" applyBorder="1" applyAlignment="1">
      <alignment horizontal="center" vertical="center" wrapText="1"/>
    </xf>
    <xf numFmtId="0" fontId="6" fillId="0" borderId="7" xfId="0" applyFont="1" applyBorder="1" applyAlignment="1">
      <alignment vertical="center"/>
    </xf>
    <xf numFmtId="0" fontId="7" fillId="0" borderId="4" xfId="0" applyFont="1" applyBorder="1" applyAlignment="1">
      <alignment horizontal="center" vertical="center" wrapText="1"/>
    </xf>
    <xf numFmtId="0" fontId="6" fillId="0" borderId="4" xfId="0" applyFont="1" applyBorder="1" applyAlignment="1">
      <alignment vertical="center" wrapText="1"/>
    </xf>
    <xf numFmtId="17" fontId="30" fillId="0" borderId="7" xfId="0" applyNumberFormat="1" applyFont="1" applyBorder="1" applyAlignment="1">
      <alignment horizontal="center" vertical="center" wrapText="1"/>
    </xf>
    <xf numFmtId="0" fontId="5" fillId="0" borderId="7" xfId="0" applyFont="1" applyBorder="1" applyAlignment="1">
      <alignment horizontal="left" vertical="center" wrapText="1"/>
    </xf>
    <xf numFmtId="0" fontId="22" fillId="0" borderId="7" xfId="0" applyFont="1" applyBorder="1" applyAlignment="1">
      <alignment horizontal="left" vertical="center" wrapText="1"/>
    </xf>
    <xf numFmtId="0" fontId="35" fillId="0" borderId="7" xfId="0" applyFont="1" applyBorder="1" applyAlignment="1">
      <alignment horizontal="center" vertical="center" wrapText="1"/>
    </xf>
    <xf numFmtId="0" fontId="27" fillId="0" borderId="7" xfId="0" applyFont="1" applyBorder="1" applyAlignment="1">
      <alignment horizontal="center" vertical="center"/>
    </xf>
    <xf numFmtId="0" fontId="6" fillId="0" borderId="7" xfId="0" applyFont="1" applyBorder="1" applyAlignment="1">
      <alignment horizontal="left" vertical="center" wrapText="1"/>
    </xf>
    <xf numFmtId="0" fontId="23" fillId="0" borderId="7" xfId="0" applyFont="1" applyBorder="1" applyAlignment="1">
      <alignment vertical="center" wrapText="1"/>
    </xf>
    <xf numFmtId="0" fontId="27" fillId="0" borderId="7" xfId="0" applyFont="1" applyBorder="1" applyAlignment="1">
      <alignment horizontal="center" vertical="center" wrapText="1"/>
    </xf>
    <xf numFmtId="0" fontId="5" fillId="0" borderId="7" xfId="0" applyFont="1" applyBorder="1" applyAlignment="1">
      <alignment horizontal="left" vertical="center"/>
    </xf>
    <xf numFmtId="0" fontId="35" fillId="0" borderId="7" xfId="0" applyFont="1" applyBorder="1" applyAlignment="1">
      <alignment horizontal="center" vertical="center"/>
    </xf>
    <xf numFmtId="17" fontId="35" fillId="0" borderId="7" xfId="0" applyNumberFormat="1" applyFont="1" applyBorder="1" applyAlignment="1">
      <alignment horizontal="center" vertical="center" wrapText="1"/>
    </xf>
    <xf numFmtId="0" fontId="39" fillId="0" borderId="7" xfId="2" applyFont="1" applyFill="1" applyBorder="1" applyAlignment="1">
      <alignment horizontal="center" vertical="center" wrapText="1"/>
    </xf>
    <xf numFmtId="0" fontId="23" fillId="0" borderId="7" xfId="0" applyFont="1" applyBorder="1" applyAlignment="1">
      <alignment horizontal="left" vertical="center" wrapText="1"/>
    </xf>
    <xf numFmtId="0" fontId="23" fillId="0" borderId="2" xfId="0" applyFont="1" applyBorder="1" applyAlignment="1">
      <alignment horizontal="left" vertical="center" wrapText="1"/>
    </xf>
    <xf numFmtId="0" fontId="0" fillId="0" borderId="7" xfId="0" applyBorder="1" applyAlignment="1">
      <alignment horizontal="left" vertical="center"/>
    </xf>
    <xf numFmtId="0" fontId="34" fillId="0" borderId="3" xfId="0" applyFont="1" applyBorder="1" applyAlignment="1">
      <alignment wrapText="1"/>
    </xf>
    <xf numFmtId="0" fontId="7" fillId="15" borderId="3" xfId="0" applyFont="1" applyFill="1" applyBorder="1" applyAlignment="1">
      <alignment horizontal="center"/>
    </xf>
    <xf numFmtId="0" fontId="28" fillId="0" borderId="7" xfId="0" applyFont="1" applyBorder="1" applyAlignment="1">
      <alignment vertical="center" wrapText="1"/>
    </xf>
    <xf numFmtId="0" fontId="6" fillId="0" borderId="7" xfId="0" applyFont="1" applyBorder="1" applyAlignment="1">
      <alignment vertical="center" wrapText="1"/>
    </xf>
    <xf numFmtId="17" fontId="29" fillId="15" borderId="1" xfId="0" applyNumberFormat="1" applyFont="1" applyFill="1" applyBorder="1" applyAlignment="1">
      <alignment horizontal="center" textRotation="90" wrapText="1"/>
    </xf>
    <xf numFmtId="17" fontId="7" fillId="0" borderId="1" xfId="0" applyNumberFormat="1" applyFont="1" applyBorder="1" applyAlignment="1">
      <alignment horizontal="center" vertical="center" wrapText="1"/>
    </xf>
    <xf numFmtId="0" fontId="7" fillId="6" borderId="7" xfId="0" applyFont="1" applyFill="1" applyBorder="1" applyAlignment="1">
      <alignment horizontal="center"/>
    </xf>
    <xf numFmtId="0" fontId="45" fillId="7" borderId="1" xfId="0" applyFont="1" applyFill="1" applyBorder="1" applyAlignment="1">
      <alignment horizontal="center" vertical="center" wrapText="1"/>
    </xf>
    <xf numFmtId="0" fontId="5" fillId="0" borderId="7" xfId="0" applyFont="1" applyBorder="1" applyAlignment="1">
      <alignment vertical="center"/>
    </xf>
    <xf numFmtId="0" fontId="5" fillId="0" borderId="4" xfId="0" applyFont="1" applyBorder="1" applyAlignment="1">
      <alignment vertical="top" wrapText="1"/>
    </xf>
    <xf numFmtId="0" fontId="9" fillId="0" borderId="2" xfId="0" applyFont="1" applyBorder="1" applyAlignment="1">
      <alignment wrapText="1"/>
    </xf>
    <xf numFmtId="0" fontId="9" fillId="0" borderId="4" xfId="0" applyFont="1" applyBorder="1" applyAlignment="1">
      <alignment horizontal="left" vertical="center" wrapText="1"/>
    </xf>
    <xf numFmtId="0" fontId="24" fillId="0" borderId="1" xfId="0" applyFont="1" applyBorder="1" applyAlignment="1">
      <alignment vertical="center" wrapText="1"/>
    </xf>
    <xf numFmtId="0" fontId="9" fillId="0" borderId="2" xfId="0" applyFont="1" applyBorder="1" applyAlignment="1">
      <alignment vertical="center" wrapText="1"/>
    </xf>
    <xf numFmtId="0" fontId="22" fillId="0" borderId="4" xfId="0" applyFont="1" applyBorder="1" applyAlignment="1">
      <alignment vertical="top" wrapText="1"/>
    </xf>
    <xf numFmtId="0" fontId="23" fillId="0" borderId="4" xfId="0" applyFont="1" applyBorder="1" applyAlignment="1">
      <alignment horizontal="left" vertical="center" wrapText="1"/>
    </xf>
    <xf numFmtId="0" fontId="9" fillId="0" borderId="4" xfId="0" applyFont="1" applyBorder="1" applyAlignment="1">
      <alignment vertical="center" wrapText="1"/>
    </xf>
    <xf numFmtId="0" fontId="9" fillId="0" borderId="7" xfId="0" applyFont="1" applyBorder="1" applyAlignment="1">
      <alignment vertical="center"/>
    </xf>
    <xf numFmtId="17" fontId="35" fillId="0" borderId="2" xfId="0" applyNumberFormat="1" applyFont="1" applyBorder="1" applyAlignment="1">
      <alignment horizontal="center" vertical="center"/>
    </xf>
    <xf numFmtId="0" fontId="36" fillId="0" borderId="1" xfId="0" applyFont="1" applyBorder="1" applyAlignment="1">
      <alignment horizontal="center" vertical="center" wrapText="1"/>
    </xf>
    <xf numFmtId="17" fontId="30" fillId="0" borderId="1" xfId="0" applyNumberFormat="1" applyFont="1" applyBorder="1" applyAlignment="1">
      <alignment horizontal="center" vertical="center" wrapText="1"/>
    </xf>
    <xf numFmtId="0" fontId="7" fillId="0" borderId="2" xfId="0" applyFont="1" applyBorder="1" applyAlignment="1">
      <alignment horizontal="center" vertical="center"/>
    </xf>
    <xf numFmtId="0" fontId="35" fillId="0" borderId="4" xfId="0" applyFont="1" applyBorder="1" applyAlignment="1">
      <alignment horizontal="center" vertical="top" wrapText="1"/>
    </xf>
    <xf numFmtId="17" fontId="35" fillId="0" borderId="4" xfId="0" applyNumberFormat="1" applyFont="1" applyBorder="1" applyAlignment="1">
      <alignment horizontal="center" vertical="center" wrapText="1"/>
    </xf>
    <xf numFmtId="0" fontId="26" fillId="0" borderId="7" xfId="0" applyFont="1" applyBorder="1" applyAlignment="1">
      <alignment horizontal="center" vertical="center" wrapText="1"/>
    </xf>
    <xf numFmtId="0" fontId="26" fillId="0" borderId="7" xfId="0" applyFont="1" applyBorder="1" applyAlignment="1">
      <alignment horizontal="center" vertical="center"/>
    </xf>
    <xf numFmtId="0" fontId="45" fillId="7" borderId="2" xfId="0" applyFont="1" applyFill="1" applyBorder="1" applyAlignment="1">
      <alignment horizontal="center" vertical="center" wrapText="1"/>
    </xf>
    <xf numFmtId="0" fontId="45" fillId="7" borderId="4" xfId="0" applyFont="1" applyFill="1" applyBorder="1" applyAlignment="1">
      <alignment horizontal="center" vertical="center" wrapText="1"/>
    </xf>
    <xf numFmtId="0" fontId="42" fillId="0" borderId="2" xfId="0" applyFont="1" applyBorder="1" applyAlignment="1">
      <alignment horizontal="center" vertical="center" wrapText="1"/>
    </xf>
    <xf numFmtId="0" fontId="42" fillId="0" borderId="4" xfId="0" applyFont="1" applyBorder="1" applyAlignment="1">
      <alignment horizontal="center" vertical="center" wrapText="1"/>
    </xf>
    <xf numFmtId="0" fontId="42" fillId="0" borderId="7" xfId="0" applyFont="1" applyBorder="1" applyAlignment="1">
      <alignment horizontal="center" vertical="center" wrapText="1"/>
    </xf>
    <xf numFmtId="0" fontId="42" fillId="0" borderId="7" xfId="0" applyFont="1" applyBorder="1" applyAlignment="1">
      <alignment horizontal="center" vertical="center"/>
    </xf>
    <xf numFmtId="0" fontId="43" fillId="0" borderId="2" xfId="0" applyFont="1" applyBorder="1"/>
    <xf numFmtId="0" fontId="12" fillId="0" borderId="7" xfId="0" applyFont="1" applyBorder="1" applyAlignment="1">
      <alignment horizontal="center" vertical="center"/>
    </xf>
    <xf numFmtId="0" fontId="5" fillId="0" borderId="7" xfId="0" applyFont="1" applyBorder="1" applyAlignment="1">
      <alignment horizontal="center" vertical="center"/>
    </xf>
    <xf numFmtId="0" fontId="0" fillId="0" borderId="2" xfId="0" applyBorder="1" applyAlignment="1">
      <alignment horizontal="center" vertical="center"/>
    </xf>
    <xf numFmtId="0" fontId="5" fillId="0" borderId="4" xfId="0" applyFont="1" applyBorder="1" applyAlignment="1">
      <alignment horizontal="center" wrapText="1"/>
    </xf>
    <xf numFmtId="0" fontId="6" fillId="0" borderId="7" xfId="0" applyFont="1" applyBorder="1" applyAlignment="1">
      <alignment horizontal="center"/>
    </xf>
    <xf numFmtId="0" fontId="6" fillId="0" borderId="7" xfId="0" applyFont="1" applyBorder="1" applyAlignment="1">
      <alignment horizontal="left" vertical="center"/>
    </xf>
    <xf numFmtId="0" fontId="7" fillId="0" borderId="10" xfId="0" applyFont="1" applyBorder="1" applyAlignment="1">
      <alignment horizontal="center" vertical="center"/>
    </xf>
    <xf numFmtId="0" fontId="27" fillId="10" borderId="1" xfId="0" applyFont="1" applyFill="1" applyBorder="1" applyAlignment="1">
      <alignment horizontal="center"/>
    </xf>
    <xf numFmtId="0" fontId="30" fillId="0" borderId="0" xfId="0" applyFont="1" applyAlignment="1">
      <alignment horizontal="center"/>
    </xf>
    <xf numFmtId="0" fontId="7" fillId="10" borderId="9" xfId="0" applyFont="1" applyFill="1" applyBorder="1" applyAlignment="1">
      <alignment horizontal="center"/>
    </xf>
    <xf numFmtId="0" fontId="7" fillId="10" borderId="1" xfId="0" applyFont="1" applyFill="1" applyBorder="1" applyAlignment="1">
      <alignment horizontal="center" wrapText="1"/>
    </xf>
    <xf numFmtId="0" fontId="7" fillId="0" borderId="11" xfId="0" applyFont="1" applyBorder="1" applyAlignment="1">
      <alignment horizontal="center"/>
    </xf>
    <xf numFmtId="0" fontId="7" fillId="0" borderId="4" xfId="0" applyFont="1" applyBorder="1" applyAlignment="1">
      <alignment horizontal="center"/>
    </xf>
    <xf numFmtId="0" fontId="7" fillId="10" borderId="3" xfId="0" applyFont="1" applyFill="1" applyBorder="1" applyAlignment="1">
      <alignment horizontal="center"/>
    </xf>
    <xf numFmtId="0" fontId="34" fillId="0" borderId="7" xfId="0" applyFont="1" applyBorder="1" applyAlignment="1">
      <alignment wrapText="1"/>
    </xf>
    <xf numFmtId="0" fontId="34" fillId="0" borderId="0" xfId="0" applyFont="1" applyAlignment="1">
      <alignment wrapText="1"/>
    </xf>
    <xf numFmtId="0" fontId="7" fillId="6" borderId="0" xfId="0" applyFont="1" applyFill="1" applyAlignment="1">
      <alignment horizontal="center"/>
    </xf>
    <xf numFmtId="0" fontId="7" fillId="15" borderId="5" xfId="0" applyFont="1" applyFill="1" applyBorder="1" applyAlignment="1">
      <alignment horizontal="center"/>
    </xf>
    <xf numFmtId="0" fontId="7" fillId="0" borderId="5" xfId="0" applyFont="1" applyBorder="1" applyAlignment="1">
      <alignment horizontal="center"/>
    </xf>
    <xf numFmtId="0" fontId="7" fillId="15" borderId="9" xfId="0" applyFont="1" applyFill="1" applyBorder="1" applyAlignment="1">
      <alignment horizontal="center"/>
    </xf>
    <xf numFmtId="0" fontId="7" fillId="15" borderId="11" xfId="0" applyFont="1" applyFill="1" applyBorder="1" applyAlignment="1">
      <alignment horizontal="center"/>
    </xf>
    <xf numFmtId="0" fontId="9" fillId="0" borderId="7" xfId="0" applyFont="1" applyBorder="1" applyAlignment="1">
      <alignment vertical="center" wrapText="1"/>
    </xf>
    <xf numFmtId="0" fontId="7" fillId="0" borderId="7" xfId="0" applyFont="1" applyBorder="1" applyAlignment="1">
      <alignment horizontal="center" vertical="center"/>
    </xf>
    <xf numFmtId="0" fontId="0" fillId="0" borderId="1" xfId="0" applyBorder="1" applyAlignment="1">
      <alignment horizontal="left" vertical="center"/>
    </xf>
    <xf numFmtId="0" fontId="46" fillId="5" borderId="1" xfId="0" applyFont="1" applyFill="1" applyBorder="1" applyAlignment="1">
      <alignment horizontal="center"/>
    </xf>
    <xf numFmtId="0" fontId="7" fillId="0" borderId="1" xfId="0" applyFont="1" applyBorder="1" applyAlignment="1">
      <alignment vertical="center"/>
    </xf>
    <xf numFmtId="0" fontId="7" fillId="0" borderId="4" xfId="0" applyFont="1" applyBorder="1" applyAlignment="1">
      <alignment vertical="center"/>
    </xf>
    <xf numFmtId="0" fontId="7" fillId="0" borderId="7" xfId="0" applyFont="1" applyBorder="1" applyAlignment="1">
      <alignment vertical="center"/>
    </xf>
    <xf numFmtId="0" fontId="46" fillId="5" borderId="1" xfId="0" applyFont="1" applyFill="1" applyBorder="1" applyAlignment="1">
      <alignment horizontal="center" wrapText="1"/>
    </xf>
    <xf numFmtId="0" fontId="7" fillId="5" borderId="1" xfId="0" applyFont="1" applyFill="1" applyBorder="1" applyAlignment="1">
      <alignment wrapText="1"/>
    </xf>
    <xf numFmtId="17" fontId="29" fillId="16" borderId="4" xfId="0" applyNumberFormat="1" applyFont="1" applyFill="1" applyBorder="1" applyAlignment="1">
      <alignment horizontal="left" textRotation="90" wrapText="1"/>
    </xf>
    <xf numFmtId="0" fontId="7" fillId="0" borderId="1" xfId="0" applyFont="1" applyBorder="1"/>
    <xf numFmtId="0" fontId="7" fillId="16" borderId="1" xfId="0" applyFont="1" applyFill="1" applyBorder="1" applyAlignment="1">
      <alignment horizontal="center"/>
    </xf>
    <xf numFmtId="0" fontId="0" fillId="0" borderId="1" xfId="0" applyBorder="1" applyAlignment="1">
      <alignment horizontal="center"/>
    </xf>
    <xf numFmtId="0" fontId="0" fillId="5" borderId="1" xfId="0" applyFill="1" applyBorder="1" applyAlignment="1">
      <alignment vertical="center"/>
    </xf>
    <xf numFmtId="0" fontId="7" fillId="17" borderId="1" xfId="0" applyFont="1" applyFill="1" applyBorder="1" applyAlignment="1">
      <alignment horizontal="center"/>
    </xf>
    <xf numFmtId="0" fontId="30" fillId="0" borderId="1" xfId="0" applyFont="1" applyBorder="1" applyAlignment="1">
      <alignment horizontal="center" vertical="center"/>
    </xf>
    <xf numFmtId="0" fontId="7" fillId="15" borderId="1" xfId="0" applyFont="1" applyFill="1" applyBorder="1" applyAlignment="1">
      <alignment horizontal="center" vertical="center"/>
    </xf>
    <xf numFmtId="17" fontId="29" fillId="18" borderId="4" xfId="0" applyNumberFormat="1" applyFont="1" applyFill="1" applyBorder="1" applyAlignment="1">
      <alignment horizontal="left" textRotation="90" wrapText="1"/>
    </xf>
    <xf numFmtId="0" fontId="6" fillId="18" borderId="1" xfId="0" applyFont="1" applyFill="1" applyBorder="1" applyAlignment="1">
      <alignment vertical="center"/>
    </xf>
    <xf numFmtId="0" fontId="6" fillId="18" borderId="1" xfId="0" applyFont="1" applyFill="1" applyBorder="1"/>
    <xf numFmtId="0" fontId="7" fillId="18" borderId="1" xfId="0" applyFont="1" applyFill="1" applyBorder="1" applyAlignment="1">
      <alignment horizontal="center"/>
    </xf>
    <xf numFmtId="0" fontId="7" fillId="4" borderId="7" xfId="0" applyFont="1" applyFill="1" applyBorder="1" applyAlignment="1">
      <alignment horizontal="center"/>
    </xf>
    <xf numFmtId="0" fontId="6" fillId="18" borderId="1" xfId="0" applyFont="1" applyFill="1" applyBorder="1" applyAlignment="1">
      <alignment vertical="center" wrapText="1"/>
    </xf>
    <xf numFmtId="0" fontId="9" fillId="0" borderId="1" xfId="0" applyFont="1" applyBorder="1"/>
    <xf numFmtId="0" fontId="7" fillId="4" borderId="3" xfId="0" applyFont="1" applyFill="1" applyBorder="1" applyAlignment="1">
      <alignment horizontal="center"/>
    </xf>
    <xf numFmtId="49" fontId="50" fillId="19" borderId="0" xfId="0" applyNumberFormat="1" applyFont="1" applyFill="1" applyAlignment="1">
      <alignment horizontal="left" vertical="top" wrapText="1"/>
    </xf>
    <xf numFmtId="49" fontId="50" fillId="0" borderId="0" xfId="0" applyNumberFormat="1" applyFont="1" applyAlignment="1">
      <alignment horizontal="left" vertical="top" wrapText="1"/>
    </xf>
    <xf numFmtId="0" fontId="49" fillId="0" borderId="8" xfId="0" applyFont="1" applyBorder="1"/>
    <xf numFmtId="49" fontId="50" fillId="0" borderId="0" xfId="0" applyNumberFormat="1" applyFont="1" applyAlignment="1">
      <alignment vertical="top" wrapText="1"/>
    </xf>
    <xf numFmtId="49" fontId="50" fillId="19" borderId="0" xfId="0" applyNumberFormat="1" applyFont="1" applyFill="1" applyAlignment="1">
      <alignment vertical="top" wrapText="1"/>
    </xf>
    <xf numFmtId="49" fontId="50" fillId="20" borderId="0" xfId="0" applyNumberFormat="1" applyFont="1" applyFill="1" applyAlignment="1">
      <alignment vertical="top" wrapText="1"/>
    </xf>
    <xf numFmtId="0" fontId="0" fillId="20" borderId="0" xfId="0" applyFill="1"/>
    <xf numFmtId="0" fontId="6" fillId="0" borderId="0" xfId="0" pivotButton="1" applyFont="1"/>
    <xf numFmtId="16" fontId="7" fillId="0" borderId="1" xfId="0" applyNumberFormat="1" applyFont="1" applyBorder="1" applyAlignment="1">
      <alignment horizontal="center"/>
    </xf>
    <xf numFmtId="0" fontId="42" fillId="0" borderId="1" xfId="0" applyFont="1" applyBorder="1" applyAlignment="1">
      <alignment horizontal="center"/>
    </xf>
    <xf numFmtId="0" fontId="0" fillId="18" borderId="1" xfId="0" applyFill="1" applyBorder="1"/>
    <xf numFmtId="0" fontId="6" fillId="18" borderId="1" xfId="0" applyFont="1" applyFill="1" applyBorder="1" applyAlignment="1">
      <alignment horizontal="center"/>
    </xf>
    <xf numFmtId="0" fontId="7" fillId="0" borderId="0" xfId="0" applyFont="1" applyAlignment="1">
      <alignment horizontal="center" vertical="center"/>
    </xf>
    <xf numFmtId="0" fontId="30" fillId="0" borderId="7" xfId="0" applyFont="1" applyBorder="1" applyAlignment="1">
      <alignment horizontal="center"/>
    </xf>
    <xf numFmtId="0" fontId="12" fillId="0" borderId="0" xfId="0" applyFont="1" applyAlignment="1">
      <alignment horizontal="center" vertical="center" wrapText="1"/>
    </xf>
    <xf numFmtId="0" fontId="5" fillId="0" borderId="0" xfId="0" applyFont="1" applyAlignment="1">
      <alignment horizontal="center" vertical="center" wrapText="1"/>
    </xf>
    <xf numFmtId="0" fontId="9" fillId="0" borderId="2" xfId="0" applyFont="1" applyBorder="1"/>
    <xf numFmtId="0" fontId="31" fillId="0" borderId="1" xfId="0" applyFont="1" applyBorder="1" applyAlignment="1">
      <alignment horizontal="center"/>
    </xf>
    <xf numFmtId="0" fontId="7" fillId="13" borderId="0" xfId="0" applyFont="1" applyFill="1" applyAlignment="1">
      <alignment horizontal="center"/>
    </xf>
    <xf numFmtId="0" fontId="7" fillId="5" borderId="4" xfId="0" applyFont="1" applyFill="1" applyBorder="1" applyAlignment="1">
      <alignment horizontal="center"/>
    </xf>
    <xf numFmtId="0" fontId="33" fillId="0" borderId="1" xfId="0" applyFont="1" applyBorder="1" applyAlignment="1">
      <alignment wrapText="1"/>
    </xf>
    <xf numFmtId="0" fontId="46" fillId="5" borderId="7" xfId="0" applyFont="1" applyFill="1" applyBorder="1" applyAlignment="1">
      <alignment horizontal="center"/>
    </xf>
    <xf numFmtId="0" fontId="7" fillId="16" borderId="0" xfId="0" applyFont="1" applyFill="1" applyAlignment="1">
      <alignment horizontal="center"/>
    </xf>
    <xf numFmtId="0" fontId="7" fillId="17" borderId="0" xfId="0" applyFont="1" applyFill="1" applyAlignment="1">
      <alignment horizontal="center"/>
    </xf>
    <xf numFmtId="0" fontId="6" fillId="18" borderId="0" xfId="0" applyFont="1" applyFill="1" applyAlignment="1">
      <alignment vertical="center"/>
    </xf>
    <xf numFmtId="0" fontId="6" fillId="18" borderId="0" xfId="0" applyFont="1" applyFill="1"/>
    <xf numFmtId="0" fontId="7" fillId="18" borderId="0" xfId="0" applyFont="1" applyFill="1" applyAlignment="1">
      <alignment horizontal="center"/>
    </xf>
    <xf numFmtId="0" fontId="9" fillId="0" borderId="0" xfId="0" applyFont="1" applyAlignment="1">
      <alignment wrapText="1"/>
    </xf>
    <xf numFmtId="0" fontId="0" fillId="18" borderId="0" xfId="0" applyFill="1"/>
    <xf numFmtId="0" fontId="6" fillId="18" borderId="4" xfId="0" applyFont="1" applyFill="1" applyBorder="1"/>
    <xf numFmtId="0" fontId="9" fillId="0" borderId="1" xfId="0" applyFont="1" applyBorder="1" applyAlignment="1">
      <alignment horizontal="center" wrapText="1"/>
    </xf>
    <xf numFmtId="0" fontId="47" fillId="0" borderId="4" xfId="0" applyFont="1" applyBorder="1" applyAlignment="1">
      <alignment vertical="center" wrapText="1"/>
    </xf>
    <xf numFmtId="0" fontId="24" fillId="0" borderId="7" xfId="0" applyFont="1" applyBorder="1" applyAlignment="1">
      <alignment vertical="center" wrapText="1"/>
    </xf>
    <xf numFmtId="0" fontId="7" fillId="0" borderId="7" xfId="0" applyFont="1" applyBorder="1" applyAlignment="1">
      <alignment horizontal="center" vertical="center" wrapText="1"/>
    </xf>
    <xf numFmtId="0" fontId="39" fillId="0" borderId="1" xfId="2" applyFont="1" applyFill="1" applyBorder="1" applyAlignment="1">
      <alignment horizontal="center" vertical="center" wrapText="1"/>
    </xf>
    <xf numFmtId="0" fontId="30" fillId="0" borderId="4" xfId="0" applyFont="1" applyBorder="1" applyAlignment="1">
      <alignment horizontal="center"/>
    </xf>
    <xf numFmtId="0" fontId="9" fillId="0" borderId="4" xfId="0" applyFont="1" applyBorder="1"/>
    <xf numFmtId="0" fontId="0" fillId="0" borderId="7" xfId="0" applyBorder="1" applyAlignment="1">
      <alignment vertical="center" wrapText="1"/>
    </xf>
    <xf numFmtId="0" fontId="7" fillId="0" borderId="4" xfId="0" applyFont="1" applyBorder="1" applyAlignment="1">
      <alignment vertical="center" wrapText="1"/>
    </xf>
    <xf numFmtId="0" fontId="7" fillId="8" borderId="10" xfId="0" applyFont="1" applyFill="1" applyBorder="1" applyAlignment="1">
      <alignment horizontal="center"/>
    </xf>
    <xf numFmtId="0" fontId="7" fillId="4" borderId="6" xfId="0" applyFont="1" applyFill="1" applyBorder="1" applyAlignment="1">
      <alignment horizontal="center"/>
    </xf>
    <xf numFmtId="0" fontId="7" fillId="10" borderId="0" xfId="0" applyFont="1" applyFill="1" applyAlignment="1">
      <alignment horizontal="center"/>
    </xf>
    <xf numFmtId="0" fontId="7" fillId="5" borderId="0" xfId="0" applyFont="1" applyFill="1" applyAlignment="1">
      <alignment horizontal="left"/>
    </xf>
    <xf numFmtId="0" fontId="7" fillId="0" borderId="3" xfId="0" applyFont="1" applyBorder="1" applyAlignment="1">
      <alignment horizontal="center" wrapText="1"/>
    </xf>
    <xf numFmtId="0" fontId="34" fillId="0" borderId="4" xfId="0" applyFont="1" applyBorder="1" applyAlignment="1">
      <alignment wrapText="1"/>
    </xf>
    <xf numFmtId="0" fontId="34" fillId="0" borderId="9" xfId="0" applyFont="1" applyBorder="1" applyAlignment="1">
      <alignment vertical="center" wrapText="1"/>
    </xf>
    <xf numFmtId="0" fontId="7" fillId="5" borderId="5" xfId="0" applyFont="1" applyFill="1" applyBorder="1" applyAlignment="1">
      <alignment horizontal="center"/>
    </xf>
    <xf numFmtId="0" fontId="34" fillId="0" borderId="0" xfId="0" applyFont="1" applyAlignment="1">
      <alignment vertical="center" wrapText="1"/>
    </xf>
    <xf numFmtId="0" fontId="0" fillId="0" borderId="3" xfId="0" applyBorder="1" applyAlignment="1">
      <alignment vertical="center"/>
    </xf>
    <xf numFmtId="0" fontId="7" fillId="10" borderId="7" xfId="0" applyFont="1" applyFill="1" applyBorder="1" applyAlignment="1">
      <alignment horizontal="center"/>
    </xf>
    <xf numFmtId="0" fontId="7" fillId="0" borderId="9" xfId="0" applyFont="1" applyBorder="1" applyAlignment="1">
      <alignment horizontal="center" vertical="center"/>
    </xf>
    <xf numFmtId="0" fontId="46" fillId="5" borderId="4" xfId="0" applyFont="1" applyFill="1" applyBorder="1" applyAlignment="1">
      <alignment horizontal="center"/>
    </xf>
    <xf numFmtId="0" fontId="7" fillId="15" borderId="7" xfId="0" applyFont="1" applyFill="1" applyBorder="1" applyAlignment="1">
      <alignment horizontal="center" vertical="center"/>
    </xf>
    <xf numFmtId="0" fontId="17" fillId="5" borderId="1" xfId="0" applyFont="1" applyFill="1" applyBorder="1" applyAlignment="1">
      <alignment horizontal="center" wrapText="1"/>
    </xf>
    <xf numFmtId="0" fontId="7" fillId="15" borderId="0" xfId="0" applyFont="1" applyFill="1" applyAlignment="1">
      <alignment horizontal="center" vertical="center"/>
    </xf>
    <xf numFmtId="0" fontId="46" fillId="5" borderId="9" xfId="0" applyFont="1" applyFill="1" applyBorder="1" applyAlignment="1">
      <alignment horizontal="center"/>
    </xf>
    <xf numFmtId="0" fontId="46" fillId="5" borderId="5" xfId="0" applyFont="1" applyFill="1" applyBorder="1" applyAlignment="1">
      <alignment horizontal="center"/>
    </xf>
    <xf numFmtId="0" fontId="7" fillId="17" borderId="7" xfId="0" applyFont="1" applyFill="1" applyBorder="1" applyAlignment="1">
      <alignment horizontal="center"/>
    </xf>
    <xf numFmtId="0" fontId="0" fillId="10" borderId="1" xfId="0" applyFill="1" applyBorder="1"/>
    <xf numFmtId="0" fontId="6" fillId="18" borderId="0" xfId="0" applyFont="1" applyFill="1" applyAlignment="1">
      <alignment vertical="center" wrapText="1"/>
    </xf>
    <xf numFmtId="0" fontId="6" fillId="18" borderId="0" xfId="0" applyFont="1" applyFill="1" applyAlignment="1">
      <alignment wrapText="1"/>
    </xf>
    <xf numFmtId="0" fontId="6" fillId="10" borderId="1" xfId="0" applyFont="1" applyFill="1" applyBorder="1"/>
    <xf numFmtId="0" fontId="6" fillId="5" borderId="1" xfId="0" applyFont="1" applyFill="1" applyBorder="1" applyAlignment="1">
      <alignment horizontal="center" wrapText="1"/>
    </xf>
    <xf numFmtId="0" fontId="0" fillId="0" borderId="4" xfId="0" applyBorder="1" applyAlignment="1">
      <alignment horizontal="center"/>
    </xf>
    <xf numFmtId="0" fontId="9" fillId="0" borderId="4" xfId="0" applyFont="1" applyBorder="1" applyAlignment="1">
      <alignment wrapText="1"/>
    </xf>
    <xf numFmtId="0" fontId="6" fillId="0" borderId="4" xfId="0" applyFont="1" applyBorder="1"/>
    <xf numFmtId="0" fontId="0" fillId="18" borderId="4" xfId="0" applyFill="1" applyBorder="1" applyAlignment="1">
      <alignment horizontal="center"/>
    </xf>
    <xf numFmtId="0" fontId="7" fillId="17" borderId="9" xfId="0" applyFont="1" applyFill="1" applyBorder="1" applyAlignment="1">
      <alignment horizontal="center"/>
    </xf>
    <xf numFmtId="0" fontId="51" fillId="0" borderId="9" xfId="0" applyFont="1" applyBorder="1" applyAlignment="1">
      <alignment wrapText="1"/>
    </xf>
    <xf numFmtId="0" fontId="0" fillId="18" borderId="9" xfId="0" applyFill="1" applyBorder="1"/>
    <xf numFmtId="0" fontId="52" fillId="0" borderId="7" xfId="0" applyFont="1" applyBorder="1" applyAlignment="1">
      <alignment horizontal="left" vertical="center" wrapText="1"/>
    </xf>
    <xf numFmtId="0" fontId="52" fillId="0" borderId="7" xfId="0" applyFont="1" applyBorder="1" applyAlignment="1">
      <alignment vertical="center" wrapText="1"/>
    </xf>
    <xf numFmtId="0" fontId="39" fillId="0" borderId="7" xfId="0" applyFont="1" applyBorder="1" applyAlignment="1">
      <alignment horizontal="left" vertical="center" wrapText="1"/>
    </xf>
    <xf numFmtId="17" fontId="54" fillId="0" borderId="7" xfId="0" applyNumberFormat="1" applyFont="1" applyBorder="1" applyAlignment="1">
      <alignment horizontal="center" vertical="center" wrapText="1"/>
    </xf>
    <xf numFmtId="0" fontId="55" fillId="0" borderId="7" xfId="0" applyFont="1" applyBorder="1" applyAlignment="1">
      <alignment horizontal="center" vertical="center" wrapText="1"/>
    </xf>
    <xf numFmtId="0" fontId="56" fillId="0" borderId="7" xfId="0" applyFont="1" applyBorder="1" applyAlignment="1">
      <alignment horizontal="center" vertical="center" wrapText="1"/>
    </xf>
    <xf numFmtId="0" fontId="52" fillId="0" borderId="7" xfId="0" applyFont="1" applyBorder="1" applyAlignment="1">
      <alignment horizontal="center" vertical="center" wrapText="1"/>
    </xf>
    <xf numFmtId="0" fontId="56" fillId="0" borderId="7" xfId="0" applyFont="1" applyBorder="1" applyAlignment="1">
      <alignment vertical="center"/>
    </xf>
    <xf numFmtId="0" fontId="56" fillId="0" borderId="1" xfId="0" applyFont="1" applyBorder="1" applyAlignment="1">
      <alignment horizontal="center"/>
    </xf>
    <xf numFmtId="0" fontId="56" fillId="6" borderId="1" xfId="0" applyFont="1" applyFill="1" applyBorder="1" applyAlignment="1">
      <alignment horizontal="center"/>
    </xf>
    <xf numFmtId="0" fontId="53" fillId="0" borderId="0" xfId="0" applyFont="1"/>
    <xf numFmtId="0" fontId="52" fillId="0" borderId="1" xfId="0" applyFont="1" applyBorder="1" applyAlignment="1">
      <alignment horizontal="left" vertical="center" wrapText="1"/>
    </xf>
    <xf numFmtId="0" fontId="52" fillId="0" borderId="1" xfId="0" applyFont="1" applyBorder="1" applyAlignment="1">
      <alignment vertical="center" wrapText="1"/>
    </xf>
    <xf numFmtId="0" fontId="54"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56" fillId="0" borderId="1" xfId="0" applyFont="1" applyBorder="1" applyAlignment="1">
      <alignment horizontal="center" vertical="center" wrapText="1"/>
    </xf>
    <xf numFmtId="0" fontId="52" fillId="0" borderId="1" xfId="0" applyFont="1" applyBorder="1" applyAlignment="1">
      <alignment horizontal="center" vertical="center" wrapText="1"/>
    </xf>
    <xf numFmtId="0" fontId="56" fillId="0" borderId="1" xfId="0" applyFont="1" applyBorder="1" applyAlignment="1">
      <alignment vertical="center"/>
    </xf>
    <xf numFmtId="0" fontId="53" fillId="0" borderId="1" xfId="0" applyFont="1" applyBorder="1" applyAlignment="1">
      <alignment horizontal="center"/>
    </xf>
    <xf numFmtId="0" fontId="52" fillId="0" borderId="2" xfId="0" applyFont="1" applyBorder="1" applyAlignment="1">
      <alignment vertical="center" wrapText="1"/>
    </xf>
    <xf numFmtId="0" fontId="52" fillId="0" borderId="2" xfId="0" applyFont="1" applyBorder="1" applyAlignment="1">
      <alignment horizontal="left" vertical="center" wrapText="1"/>
    </xf>
    <xf numFmtId="0" fontId="57" fillId="0" borderId="2" xfId="0" applyFont="1" applyBorder="1" applyAlignment="1">
      <alignment horizontal="left" vertical="center" wrapText="1"/>
    </xf>
    <xf numFmtId="17" fontId="54" fillId="0" borderId="2" xfId="0" applyNumberFormat="1" applyFont="1" applyBorder="1" applyAlignment="1">
      <alignment horizontal="center" vertical="center" wrapText="1"/>
    </xf>
    <xf numFmtId="0" fontId="56" fillId="0" borderId="2" xfId="0" applyFont="1" applyBorder="1" applyAlignment="1">
      <alignment horizontal="center" vertical="center" wrapText="1"/>
    </xf>
    <xf numFmtId="0" fontId="52" fillId="0" borderId="2" xfId="0" applyFont="1" applyBorder="1" applyAlignment="1">
      <alignment horizontal="center" vertical="center" wrapText="1"/>
    </xf>
    <xf numFmtId="0" fontId="56" fillId="0" borderId="2" xfId="0" applyFont="1" applyBorder="1" applyAlignment="1">
      <alignment vertical="center"/>
    </xf>
    <xf numFmtId="0" fontId="53" fillId="0" borderId="0" xfId="0" applyFont="1" applyAlignment="1">
      <alignment vertical="center"/>
    </xf>
    <xf numFmtId="0" fontId="53" fillId="0" borderId="4" xfId="0" applyFont="1" applyBorder="1" applyAlignment="1">
      <alignment horizontal="left" vertical="center" wrapText="1"/>
    </xf>
    <xf numFmtId="0" fontId="52" fillId="0" borderId="4" xfId="0" applyFont="1" applyBorder="1" applyAlignment="1">
      <alignment vertical="center" wrapText="1"/>
    </xf>
    <xf numFmtId="0" fontId="58" fillId="0" borderId="1" xfId="0" applyFont="1" applyBorder="1" applyAlignment="1">
      <alignment vertical="center" wrapText="1"/>
    </xf>
    <xf numFmtId="17" fontId="54" fillId="0" borderId="1" xfId="0" applyNumberFormat="1" applyFont="1" applyBorder="1" applyAlignment="1">
      <alignment horizontal="center" vertical="center" wrapText="1"/>
    </xf>
    <xf numFmtId="0" fontId="55" fillId="0" borderId="4" xfId="0" applyFont="1" applyBorder="1" applyAlignment="1">
      <alignment horizontal="center" vertical="center" wrapText="1"/>
    </xf>
    <xf numFmtId="0" fontId="56" fillId="0" borderId="4" xfId="0" applyFont="1" applyBorder="1" applyAlignment="1">
      <alignment horizontal="center" vertical="center" wrapText="1"/>
    </xf>
    <xf numFmtId="0" fontId="56" fillId="0" borderId="4" xfId="0" applyFont="1" applyBorder="1" applyAlignment="1">
      <alignment vertical="center"/>
    </xf>
    <xf numFmtId="0" fontId="56" fillId="17" borderId="1" xfId="0" applyFont="1" applyFill="1" applyBorder="1" applyAlignment="1">
      <alignment horizontal="center"/>
    </xf>
    <xf numFmtId="0" fontId="53" fillId="0" borderId="1" xfId="0" applyFont="1" applyBorder="1" applyAlignment="1">
      <alignment vertical="center"/>
    </xf>
    <xf numFmtId="0" fontId="56" fillId="0" borderId="0" xfId="0" applyFont="1" applyAlignment="1">
      <alignment horizontal="center"/>
    </xf>
    <xf numFmtId="0" fontId="53" fillId="0" borderId="1" xfId="0" applyFont="1" applyBorder="1" applyAlignment="1">
      <alignment horizontal="left" vertical="center" wrapText="1"/>
    </xf>
    <xf numFmtId="0" fontId="39" fillId="0" borderId="1" xfId="0" applyFont="1" applyBorder="1" applyAlignment="1">
      <alignment horizontal="left" vertical="center" wrapText="1"/>
    </xf>
    <xf numFmtId="0" fontId="54" fillId="0" borderId="2" xfId="0" applyFont="1" applyBorder="1" applyAlignment="1">
      <alignment horizontal="center" vertical="center" wrapText="1"/>
    </xf>
    <xf numFmtId="0" fontId="55" fillId="0" borderId="2" xfId="0" applyFont="1" applyBorder="1" applyAlignment="1">
      <alignment horizontal="center" vertical="center" wrapText="1"/>
    </xf>
    <xf numFmtId="0" fontId="53" fillId="0" borderId="1" xfId="0" applyFont="1" applyBorder="1"/>
    <xf numFmtId="0" fontId="53" fillId="0" borderId="1" xfId="0" applyFont="1" applyBorder="1" applyAlignment="1">
      <alignment horizontal="center" vertical="center"/>
    </xf>
    <xf numFmtId="0" fontId="53" fillId="0" borderId="1" xfId="0" applyFont="1" applyBorder="1" applyAlignment="1">
      <alignment vertical="center" wrapText="1"/>
    </xf>
    <xf numFmtId="0" fontId="56" fillId="0" borderId="1" xfId="0" applyFont="1" applyBorder="1" applyAlignment="1">
      <alignment vertical="center" wrapText="1"/>
    </xf>
    <xf numFmtId="0" fontId="56" fillId="14" borderId="1" xfId="0" applyFont="1" applyFill="1" applyBorder="1" applyAlignment="1">
      <alignment horizontal="center"/>
    </xf>
    <xf numFmtId="0" fontId="53" fillId="0" borderId="2" xfId="0" applyFont="1" applyBorder="1" applyAlignment="1">
      <alignment vertical="center" wrapText="1"/>
    </xf>
    <xf numFmtId="0" fontId="39" fillId="0" borderId="2" xfId="0" applyFont="1" applyBorder="1" applyAlignment="1">
      <alignment horizontal="left" vertical="center" wrapText="1"/>
    </xf>
    <xf numFmtId="0" fontId="53" fillId="0" borderId="7" xfId="0" applyFont="1" applyBorder="1" applyAlignment="1">
      <alignment horizontal="left" vertical="center" wrapText="1"/>
    </xf>
    <xf numFmtId="0" fontId="56" fillId="5" borderId="1" xfId="0" applyFont="1" applyFill="1" applyBorder="1" applyAlignment="1">
      <alignment horizontal="center"/>
    </xf>
    <xf numFmtId="0" fontId="52" fillId="0" borderId="7" xfId="0" applyFont="1" applyBorder="1" applyAlignment="1">
      <alignment vertical="top" wrapText="1"/>
    </xf>
    <xf numFmtId="0" fontId="54" fillId="0" borderId="7" xfId="0" applyFont="1" applyBorder="1" applyAlignment="1">
      <alignment horizontal="center" vertical="top" wrapText="1"/>
    </xf>
    <xf numFmtId="0" fontId="56" fillId="0" borderId="2" xfId="0" applyFont="1" applyBorder="1" applyAlignment="1">
      <alignment horizontal="center"/>
    </xf>
    <xf numFmtId="0" fontId="56" fillId="0" borderId="10" xfId="0" applyFont="1" applyBorder="1" applyAlignment="1">
      <alignment horizontal="center"/>
    </xf>
    <xf numFmtId="0" fontId="53" fillId="18" borderId="1" xfId="0" applyFont="1" applyFill="1" applyBorder="1" applyAlignment="1">
      <alignment horizontal="center"/>
    </xf>
    <xf numFmtId="0" fontId="53" fillId="0" borderId="1" xfId="0" applyFont="1" applyBorder="1" applyAlignment="1">
      <alignment wrapText="1"/>
    </xf>
    <xf numFmtId="0" fontId="56" fillId="17" borderId="10" xfId="0" applyFont="1" applyFill="1" applyBorder="1" applyAlignment="1">
      <alignment horizontal="center"/>
    </xf>
    <xf numFmtId="0" fontId="53" fillId="0" borderId="1" xfId="0" applyFont="1" applyBorder="1" applyAlignment="1">
      <alignment horizontal="center" wrapText="1"/>
    </xf>
    <xf numFmtId="0" fontId="52" fillId="0" borderId="4" xfId="0" applyFont="1" applyBorder="1" applyAlignment="1">
      <alignment horizontal="left" vertical="center" wrapText="1"/>
    </xf>
    <xf numFmtId="17" fontId="54" fillId="0" borderId="4" xfId="0" applyNumberFormat="1" applyFont="1" applyBorder="1" applyAlignment="1">
      <alignment horizontal="center" vertical="center" wrapText="1"/>
    </xf>
    <xf numFmtId="0" fontId="52" fillId="0" borderId="4" xfId="0" applyFont="1" applyBorder="1" applyAlignment="1">
      <alignment horizontal="center" vertical="center" wrapText="1"/>
    </xf>
    <xf numFmtId="0" fontId="53" fillId="17" borderId="1" xfId="0" applyFont="1" applyFill="1" applyBorder="1" applyAlignment="1">
      <alignment horizontal="center"/>
    </xf>
    <xf numFmtId="0" fontId="56" fillId="6" borderId="10" xfId="0" applyFont="1" applyFill="1" applyBorder="1" applyAlignment="1">
      <alignment horizontal="center"/>
    </xf>
    <xf numFmtId="17" fontId="56" fillId="0" borderId="1" xfId="0" applyNumberFormat="1" applyFont="1" applyBorder="1" applyAlignment="1">
      <alignment horizontal="center" vertical="center"/>
    </xf>
    <xf numFmtId="0" fontId="59" fillId="0" borderId="1" xfId="0" applyFont="1" applyBorder="1" applyAlignment="1">
      <alignment horizontal="left" vertical="center" wrapText="1"/>
    </xf>
    <xf numFmtId="0" fontId="39" fillId="0" borderId="7" xfId="0" applyFont="1" applyBorder="1" applyAlignment="1">
      <alignment vertical="center" wrapText="1"/>
    </xf>
    <xf numFmtId="0" fontId="60" fillId="0" borderId="1" xfId="0" applyFont="1" applyBorder="1" applyAlignment="1">
      <alignment horizontal="left" vertical="center" wrapText="1"/>
    </xf>
    <xf numFmtId="0" fontId="39" fillId="0" borderId="4" xfId="0" applyFont="1" applyBorder="1" applyAlignment="1">
      <alignment wrapText="1"/>
    </xf>
    <xf numFmtId="0" fontId="56" fillId="6" borderId="1" xfId="0" applyFont="1" applyFill="1" applyBorder="1" applyAlignment="1">
      <alignment horizontal="center" wrapText="1"/>
    </xf>
    <xf numFmtId="0" fontId="54" fillId="0" borderId="7" xfId="0" applyFont="1" applyBorder="1" applyAlignment="1">
      <alignment horizontal="center" vertical="center" wrapText="1"/>
    </xf>
    <xf numFmtId="0" fontId="56" fillId="0" borderId="1" xfId="0" applyFont="1" applyBorder="1" applyAlignment="1">
      <alignment horizontal="center" vertical="center"/>
    </xf>
    <xf numFmtId="0" fontId="56" fillId="0" borderId="7" xfId="0" applyFont="1" applyBorder="1" applyAlignment="1">
      <alignment horizontal="left" vertical="center"/>
    </xf>
    <xf numFmtId="0" fontId="58" fillId="0" borderId="7" xfId="0" applyFont="1" applyBorder="1" applyAlignment="1">
      <alignment vertical="center" wrapText="1"/>
    </xf>
    <xf numFmtId="0" fontId="52" fillId="0" borderId="1" xfId="0" applyFont="1" applyBorder="1" applyAlignment="1">
      <alignment horizontal="left" vertical="center"/>
    </xf>
    <xf numFmtId="0" fontId="54" fillId="0" borderId="1" xfId="0" applyFont="1" applyBorder="1" applyAlignment="1">
      <alignment horizontal="center" vertical="center"/>
    </xf>
    <xf numFmtId="17" fontId="54" fillId="0" borderId="1" xfId="0" applyNumberFormat="1" applyFont="1" applyBorder="1" applyAlignment="1">
      <alignment horizontal="center" vertical="center"/>
    </xf>
    <xf numFmtId="0" fontId="56" fillId="18" borderId="1" xfId="0" applyFont="1" applyFill="1" applyBorder="1" applyAlignment="1">
      <alignment horizontal="center"/>
    </xf>
    <xf numFmtId="0" fontId="56" fillId="0" borderId="1" xfId="0" applyFont="1" applyBorder="1" applyAlignment="1">
      <alignment horizontal="center" wrapText="1"/>
    </xf>
    <xf numFmtId="0" fontId="56" fillId="0" borderId="1" xfId="0" applyFont="1" applyBorder="1" applyAlignment="1">
      <alignment horizontal="left" vertical="center"/>
    </xf>
    <xf numFmtId="0" fontId="53" fillId="5" borderId="1" xfId="0" applyFont="1" applyFill="1" applyBorder="1" applyAlignment="1">
      <alignment horizontal="center"/>
    </xf>
    <xf numFmtId="0" fontId="39" fillId="0" borderId="1" xfId="0" applyFont="1" applyBorder="1" applyAlignment="1">
      <alignment vertical="center" wrapText="1"/>
    </xf>
    <xf numFmtId="0" fontId="56" fillId="17" borderId="4" xfId="0" applyFont="1" applyFill="1" applyBorder="1" applyAlignment="1">
      <alignment horizontal="center"/>
    </xf>
    <xf numFmtId="0" fontId="56" fillId="0" borderId="4" xfId="0" applyFont="1" applyBorder="1" applyAlignment="1">
      <alignment horizontal="center"/>
    </xf>
    <xf numFmtId="0" fontId="56" fillId="5" borderId="4" xfId="0" applyFont="1" applyFill="1" applyBorder="1" applyAlignment="1">
      <alignment horizontal="center"/>
    </xf>
    <xf numFmtId="0" fontId="56" fillId="6" borderId="0" xfId="0" applyFont="1" applyFill="1" applyAlignment="1">
      <alignment horizontal="center"/>
    </xf>
    <xf numFmtId="0" fontId="56" fillId="6" borderId="4" xfId="0" applyFont="1" applyFill="1" applyBorder="1" applyAlignment="1">
      <alignment horizontal="center"/>
    </xf>
    <xf numFmtId="0" fontId="39" fillId="0" borderId="2" xfId="0" applyFont="1" applyBorder="1" applyAlignment="1">
      <alignment vertical="center" wrapText="1"/>
    </xf>
    <xf numFmtId="0" fontId="56" fillId="17" borderId="1" xfId="0" applyFont="1" applyFill="1" applyBorder="1" applyAlignment="1">
      <alignment horizontal="center" vertical="center"/>
    </xf>
    <xf numFmtId="0" fontId="53" fillId="0" borderId="7" xfId="0" applyFont="1" applyBorder="1" applyAlignment="1">
      <alignment vertical="center"/>
    </xf>
    <xf numFmtId="0" fontId="56" fillId="0" borderId="7" xfId="0" applyFont="1" applyBorder="1" applyAlignment="1">
      <alignment horizontal="center" vertical="center"/>
    </xf>
    <xf numFmtId="0" fontId="56" fillId="0" borderId="2" xfId="0" applyFont="1" applyBorder="1" applyAlignment="1">
      <alignment vertical="center" wrapText="1"/>
    </xf>
    <xf numFmtId="0" fontId="56" fillId="17" borderId="1" xfId="0" applyFont="1" applyFill="1" applyBorder="1" applyAlignment="1">
      <alignment horizontal="center" wrapText="1"/>
    </xf>
    <xf numFmtId="0" fontId="56" fillId="6" borderId="1" xfId="0" applyFont="1" applyFill="1" applyBorder="1"/>
    <xf numFmtId="0" fontId="52" fillId="0" borderId="1" xfId="0" applyFont="1" applyBorder="1" applyAlignment="1">
      <alignment vertical="center"/>
    </xf>
    <xf numFmtId="0" fontId="55" fillId="0" borderId="1" xfId="0" applyFont="1" applyBorder="1" applyAlignment="1">
      <alignment horizontal="center" vertical="center"/>
    </xf>
    <xf numFmtId="0" fontId="52" fillId="0" borderId="1" xfId="0" applyFont="1" applyBorder="1" applyAlignment="1">
      <alignment horizontal="center" vertical="center"/>
    </xf>
    <xf numFmtId="17" fontId="56" fillId="0" borderId="1" xfId="0" applyNumberFormat="1" applyFont="1" applyBorder="1" applyAlignment="1">
      <alignment horizontal="center" vertical="center" wrapText="1"/>
    </xf>
    <xf numFmtId="0" fontId="54" fillId="0" borderId="4" xfId="0" applyFont="1" applyBorder="1" applyAlignment="1">
      <alignment horizontal="center" vertical="center" wrapText="1"/>
    </xf>
    <xf numFmtId="0" fontId="39" fillId="0" borderId="4" xfId="0" applyFont="1" applyBorder="1" applyAlignment="1">
      <alignment horizontal="left" vertical="center" wrapText="1"/>
    </xf>
    <xf numFmtId="0" fontId="54" fillId="0" borderId="4" xfId="0" applyFont="1" applyBorder="1" applyAlignment="1">
      <alignment horizontal="center" vertical="center"/>
    </xf>
    <xf numFmtId="16" fontId="54" fillId="0" borderId="1" xfId="0" applyNumberFormat="1" applyFont="1" applyBorder="1" applyAlignment="1">
      <alignment horizontal="center" vertical="center" wrapText="1"/>
    </xf>
    <xf numFmtId="0" fontId="53" fillId="0" borderId="2" xfId="0" applyFont="1" applyBorder="1" applyAlignment="1">
      <alignment vertical="center"/>
    </xf>
    <xf numFmtId="17" fontId="56" fillId="0" borderId="2" xfId="0" applyNumberFormat="1" applyFont="1" applyBorder="1" applyAlignment="1">
      <alignment horizontal="center" vertical="center"/>
    </xf>
    <xf numFmtId="0" fontId="53" fillId="0" borderId="2" xfId="0" applyFont="1" applyBorder="1" applyAlignment="1">
      <alignment horizontal="center" vertical="center"/>
    </xf>
    <xf numFmtId="0" fontId="52" fillId="0" borderId="1" xfId="0" applyFont="1" applyBorder="1" applyAlignment="1">
      <alignment vertical="top" wrapText="1"/>
    </xf>
    <xf numFmtId="17" fontId="62" fillId="14" borderId="1" xfId="0" applyNumberFormat="1" applyFont="1" applyFill="1" applyBorder="1" applyAlignment="1">
      <alignment horizontal="center" textRotation="90" wrapText="1"/>
    </xf>
    <xf numFmtId="0" fontId="56" fillId="18" borderId="0" xfId="0" applyFont="1" applyFill="1" applyAlignment="1">
      <alignment horizontal="center"/>
    </xf>
    <xf numFmtId="0" fontId="53" fillId="18" borderId="0" xfId="0" applyFont="1" applyFill="1"/>
    <xf numFmtId="0" fontId="53" fillId="18" borderId="0" xfId="0" applyFont="1" applyFill="1" applyAlignment="1">
      <alignment wrapText="1"/>
    </xf>
    <xf numFmtId="0" fontId="56" fillId="0" borderId="0" xfId="0" applyFont="1"/>
    <xf numFmtId="0" fontId="56" fillId="0" borderId="0" xfId="0" applyFont="1" applyAlignment="1">
      <alignment wrapText="1"/>
    </xf>
    <xf numFmtId="15" fontId="53" fillId="0" borderId="0" xfId="0" applyNumberFormat="1" applyFont="1" applyAlignment="1">
      <alignment horizontal="left"/>
    </xf>
    <xf numFmtId="0" fontId="53" fillId="0" borderId="0" xfId="0" applyFont="1" applyAlignment="1">
      <alignment wrapText="1"/>
    </xf>
    <xf numFmtId="0" fontId="52" fillId="0" borderId="0" xfId="0" applyFont="1" applyAlignment="1">
      <alignment horizontal="left" vertical="center"/>
    </xf>
    <xf numFmtId="0" fontId="53" fillId="0" borderId="0" xfId="0" applyFont="1" applyAlignment="1">
      <alignment horizontal="left" vertical="center" wrapText="1"/>
    </xf>
    <xf numFmtId="15" fontId="53" fillId="0" borderId="0" xfId="0" applyNumberFormat="1" applyFont="1" applyAlignment="1">
      <alignment horizontal="left" wrapText="1"/>
    </xf>
    <xf numFmtId="15" fontId="53" fillId="0" borderId="0" xfId="0" applyNumberFormat="1" applyFont="1" applyAlignment="1">
      <alignment wrapText="1"/>
    </xf>
    <xf numFmtId="0" fontId="52" fillId="0" borderId="0" xfId="0" applyFont="1" applyAlignment="1">
      <alignment vertical="center" wrapText="1"/>
    </xf>
    <xf numFmtId="0" fontId="53" fillId="0" borderId="0" xfId="0" applyFont="1" applyAlignment="1">
      <alignment vertical="top" wrapText="1"/>
    </xf>
    <xf numFmtId="0" fontId="56" fillId="21" borderId="0" xfId="0" applyFont="1" applyFill="1" applyAlignment="1">
      <alignment horizontal="center"/>
    </xf>
    <xf numFmtId="0" fontId="53" fillId="21" borderId="0" xfId="0" applyFont="1" applyFill="1"/>
    <xf numFmtId="0" fontId="53" fillId="21" borderId="0" xfId="0" applyFont="1" applyFill="1" applyAlignment="1">
      <alignment wrapText="1"/>
    </xf>
    <xf numFmtId="0" fontId="53" fillId="7" borderId="0" xfId="0" applyFont="1" applyFill="1"/>
    <xf numFmtId="0" fontId="53" fillId="7" borderId="0" xfId="0" applyFont="1" applyFill="1" applyAlignment="1">
      <alignment wrapText="1"/>
    </xf>
    <xf numFmtId="0" fontId="53" fillId="0" borderId="0" xfId="0" applyFont="1" applyAlignment="1">
      <alignment horizontal="left"/>
    </xf>
    <xf numFmtId="0" fontId="53" fillId="0" borderId="0" xfId="0" applyFont="1" applyAlignment="1">
      <alignment vertical="center" wrapText="1"/>
    </xf>
    <xf numFmtId="0" fontId="56" fillId="0" borderId="4" xfId="0" applyFont="1" applyBorder="1" applyAlignment="1">
      <alignment horizontal="center" wrapText="1"/>
    </xf>
    <xf numFmtId="0" fontId="63" fillId="0" borderId="1" xfId="0" applyFont="1" applyBorder="1" applyAlignment="1">
      <alignment vertical="center" wrapText="1"/>
    </xf>
    <xf numFmtId="17" fontId="64" fillId="0" borderId="1" xfId="0" applyNumberFormat="1" applyFont="1" applyBorder="1" applyAlignment="1">
      <alignment horizontal="center" vertical="center" wrapText="1"/>
    </xf>
    <xf numFmtId="0" fontId="65" fillId="0" borderId="1" xfId="0" applyFont="1" applyBorder="1" applyAlignment="1">
      <alignment vertical="center"/>
    </xf>
    <xf numFmtId="0" fontId="66" fillId="0" borderId="0" xfId="0" applyFont="1"/>
    <xf numFmtId="0" fontId="66" fillId="0" borderId="0" xfId="0" applyFont="1" applyAlignment="1">
      <alignment vertical="center"/>
    </xf>
    <xf numFmtId="0" fontId="67" fillId="0" borderId="0" xfId="0" applyFont="1"/>
    <xf numFmtId="0" fontId="65" fillId="0" borderId="0" xfId="0" applyFont="1" applyAlignment="1">
      <alignment horizontal="center"/>
    </xf>
    <xf numFmtId="0" fontId="68" fillId="0" borderId="0" xfId="0" applyFont="1"/>
    <xf numFmtId="0" fontId="66" fillId="0" borderId="0" xfId="0" applyFont="1" applyAlignment="1">
      <alignment horizontal="center"/>
    </xf>
    <xf numFmtId="0" fontId="53" fillId="0" borderId="10" xfId="0" applyFont="1" applyBorder="1" applyAlignment="1">
      <alignment horizontal="center"/>
    </xf>
    <xf numFmtId="0" fontId="53" fillId="0" borderId="7" xfId="0" applyFont="1" applyBorder="1" applyAlignment="1">
      <alignment wrapText="1"/>
    </xf>
    <xf numFmtId="0" fontId="52" fillId="0" borderId="2" xfId="0" applyFont="1" applyBorder="1" applyAlignment="1">
      <alignment vertical="top" wrapText="1"/>
    </xf>
    <xf numFmtId="0" fontId="39" fillId="0" borderId="1" xfId="0" applyFont="1" applyBorder="1" applyAlignment="1">
      <alignment wrapText="1"/>
    </xf>
    <xf numFmtId="0" fontId="57" fillId="0" borderId="1" xfId="0" applyFont="1" applyBorder="1" applyAlignment="1">
      <alignment horizontal="left" vertical="center" wrapText="1"/>
    </xf>
    <xf numFmtId="0" fontId="39" fillId="0" borderId="4" xfId="0" applyFont="1" applyBorder="1" applyAlignment="1">
      <alignment vertical="center" wrapText="1"/>
    </xf>
    <xf numFmtId="0" fontId="54" fillId="0" borderId="2" xfId="0" applyFont="1" applyBorder="1" applyAlignment="1">
      <alignment horizontal="center" vertical="top" wrapText="1"/>
    </xf>
    <xf numFmtId="17" fontId="54" fillId="0" borderId="0" xfId="0" applyNumberFormat="1" applyFont="1" applyAlignment="1">
      <alignment horizontal="center" vertical="center" wrapText="1"/>
    </xf>
    <xf numFmtId="0" fontId="54" fillId="0" borderId="7" xfId="0" applyFont="1" applyBorder="1" applyAlignment="1">
      <alignment horizontal="center" vertical="center"/>
    </xf>
    <xf numFmtId="17" fontId="54" fillId="0" borderId="7" xfId="0" applyNumberFormat="1" applyFont="1" applyBorder="1" applyAlignment="1">
      <alignment horizontal="center" vertical="center"/>
    </xf>
    <xf numFmtId="0" fontId="56" fillId="0" borderId="2" xfId="0" applyFont="1" applyBorder="1" applyAlignment="1">
      <alignment horizontal="left" vertical="center"/>
    </xf>
    <xf numFmtId="0" fontId="53" fillId="14" borderId="1" xfId="0" applyFont="1" applyFill="1" applyBorder="1" applyAlignment="1">
      <alignment horizontal="center"/>
    </xf>
    <xf numFmtId="0" fontId="52" fillId="0" borderId="4" xfId="0" applyFont="1" applyBorder="1" applyAlignment="1">
      <alignment vertical="center"/>
    </xf>
    <xf numFmtId="0" fontId="53" fillId="0" borderId="2" xfId="0" applyFont="1" applyBorder="1" applyAlignment="1">
      <alignment horizontal="left" vertical="center"/>
    </xf>
    <xf numFmtId="0" fontId="52" fillId="0" borderId="2" xfId="0" applyFont="1" applyBorder="1" applyAlignment="1">
      <alignment vertical="center"/>
    </xf>
    <xf numFmtId="0" fontId="69" fillId="0" borderId="4" xfId="0" applyFont="1" applyBorder="1" applyAlignment="1">
      <alignment horizontal="center" vertical="center" wrapText="1"/>
    </xf>
    <xf numFmtId="17" fontId="62" fillId="22" borderId="1" xfId="0" applyNumberFormat="1" applyFont="1" applyFill="1" applyBorder="1" applyAlignment="1">
      <alignment horizontal="center" textRotation="90" wrapText="1"/>
    </xf>
    <xf numFmtId="0" fontId="56" fillId="0" borderId="1" xfId="0" applyFont="1" applyBorder="1" applyAlignment="1">
      <alignment horizontal="left" vertical="center" wrapText="1"/>
    </xf>
    <xf numFmtId="0" fontId="69" fillId="0" borderId="1" xfId="0" applyFont="1" applyBorder="1" applyAlignment="1">
      <alignment horizontal="center" vertical="center" wrapText="1"/>
    </xf>
    <xf numFmtId="0" fontId="9" fillId="0" borderId="10" xfId="0" applyFont="1" applyBorder="1"/>
    <xf numFmtId="0" fontId="23" fillId="0" borderId="4" xfId="0" applyFont="1" applyBorder="1" applyAlignment="1">
      <alignment vertical="center" wrapText="1"/>
    </xf>
    <xf numFmtId="0" fontId="9" fillId="0" borderId="4" xfId="0" applyFont="1" applyBorder="1" applyAlignment="1">
      <alignment horizontal="center" wrapText="1"/>
    </xf>
    <xf numFmtId="0" fontId="70" fillId="0" borderId="1" xfId="0" applyFont="1" applyBorder="1" applyAlignment="1">
      <alignment horizontal="center" vertical="center" wrapText="1"/>
    </xf>
    <xf numFmtId="0" fontId="71" fillId="0" borderId="2" xfId="0" applyFont="1" applyBorder="1" applyAlignment="1">
      <alignment horizontal="left" vertical="center" wrapText="1"/>
    </xf>
    <xf numFmtId="0" fontId="69" fillId="0" borderId="2" xfId="0" applyFont="1" applyBorder="1" applyAlignment="1">
      <alignment horizontal="center" vertical="center" wrapText="1"/>
    </xf>
    <xf numFmtId="0" fontId="72" fillId="0" borderId="1" xfId="0" applyFont="1" applyBorder="1" applyAlignment="1">
      <alignment horizontal="center" vertical="center" wrapText="1"/>
    </xf>
    <xf numFmtId="0" fontId="66" fillId="0" borderId="1" xfId="0" applyFont="1" applyBorder="1" applyAlignment="1">
      <alignment vertical="center" wrapText="1"/>
    </xf>
    <xf numFmtId="0" fontId="66" fillId="0" borderId="1" xfId="0" applyFont="1" applyBorder="1" applyAlignment="1">
      <alignment horizontal="center" wrapText="1"/>
    </xf>
    <xf numFmtId="0" fontId="56" fillId="5" borderId="1" xfId="0" applyFont="1" applyFill="1" applyBorder="1" applyAlignment="1">
      <alignment horizontal="center" wrapText="1"/>
    </xf>
    <xf numFmtId="0" fontId="66" fillId="5" borderId="1" xfId="0" applyFont="1" applyFill="1" applyBorder="1" applyAlignment="1">
      <alignment horizontal="center" wrapText="1"/>
    </xf>
    <xf numFmtId="0" fontId="65" fillId="5" borderId="1" xfId="0" applyFont="1" applyFill="1" applyBorder="1" applyAlignment="1">
      <alignment horizontal="center" wrapText="1"/>
    </xf>
    <xf numFmtId="0" fontId="56" fillId="5" borderId="4" xfId="0" applyFont="1" applyFill="1" applyBorder="1" applyAlignment="1">
      <alignment horizontal="center" wrapText="1"/>
    </xf>
    <xf numFmtId="0" fontId="56" fillId="14" borderId="1" xfId="0" applyFont="1" applyFill="1" applyBorder="1" applyAlignment="1">
      <alignment horizontal="center" wrapText="1"/>
    </xf>
    <xf numFmtId="0" fontId="72" fillId="0" borderId="1" xfId="0" applyFont="1" applyBorder="1" applyAlignment="1">
      <alignment horizontal="center"/>
    </xf>
    <xf numFmtId="0" fontId="12" fillId="0" borderId="10" xfId="0" applyFont="1" applyBorder="1" applyAlignment="1">
      <alignment horizontal="center" vertical="center" wrapText="1"/>
    </xf>
    <xf numFmtId="0" fontId="56" fillId="14" borderId="4" xfId="0" applyFont="1" applyFill="1" applyBorder="1" applyAlignment="1">
      <alignment horizontal="center" wrapText="1"/>
    </xf>
    <xf numFmtId="0" fontId="66" fillId="0" borderId="1" xfId="0" applyFont="1" applyBorder="1" applyAlignment="1">
      <alignment horizontal="left" vertical="center" wrapText="1"/>
    </xf>
    <xf numFmtId="0" fontId="54" fillId="0" borderId="1" xfId="0" applyFont="1" applyBorder="1" applyAlignment="1">
      <alignment horizontal="center" vertical="top" wrapText="1"/>
    </xf>
    <xf numFmtId="0" fontId="9" fillId="0" borderId="7" xfId="0" applyFont="1" applyBorder="1"/>
    <xf numFmtId="0" fontId="66" fillId="5" borderId="4" xfId="0" applyFont="1" applyFill="1" applyBorder="1" applyAlignment="1">
      <alignment horizontal="center" wrapText="1"/>
    </xf>
    <xf numFmtId="0" fontId="74" fillId="0" borderId="1" xfId="0" applyFont="1" applyBorder="1" applyAlignment="1">
      <alignment horizontal="left" vertical="center" wrapText="1"/>
    </xf>
    <xf numFmtId="0" fontId="56" fillId="0" borderId="7" xfId="0" applyFont="1" applyBorder="1" applyAlignment="1">
      <alignment vertical="center" wrapText="1"/>
    </xf>
    <xf numFmtId="0" fontId="56" fillId="14" borderId="10" xfId="0" applyFont="1" applyFill="1" applyBorder="1" applyAlignment="1">
      <alignment horizontal="center" wrapText="1"/>
    </xf>
    <xf numFmtId="0" fontId="53" fillId="0" borderId="7" xfId="0" applyFont="1" applyBorder="1" applyAlignment="1">
      <alignment vertical="center" wrapText="1"/>
    </xf>
    <xf numFmtId="0" fontId="56" fillId="9" borderId="1" xfId="0" applyFont="1" applyFill="1" applyBorder="1" applyAlignment="1">
      <alignment horizontal="center"/>
    </xf>
    <xf numFmtId="0" fontId="53" fillId="0" borderId="4" xfId="0" applyFont="1" applyBorder="1" applyAlignment="1">
      <alignment vertical="center" wrapText="1"/>
    </xf>
    <xf numFmtId="164" fontId="53" fillId="0" borderId="1" xfId="0" applyNumberFormat="1" applyFont="1" applyBorder="1" applyAlignment="1">
      <alignment vertical="center" wrapText="1"/>
    </xf>
    <xf numFmtId="16" fontId="54" fillId="0" borderId="2" xfId="0" applyNumberFormat="1" applyFont="1" applyBorder="1" applyAlignment="1">
      <alignment horizontal="center" vertical="center" wrapText="1"/>
    </xf>
    <xf numFmtId="0" fontId="53" fillId="0" borderId="10" xfId="0" applyFont="1" applyBorder="1" applyAlignment="1">
      <alignment horizontal="center" vertical="center"/>
    </xf>
    <xf numFmtId="0" fontId="6" fillId="0" borderId="7" xfId="0" applyFont="1" applyBorder="1"/>
    <xf numFmtId="17" fontId="62" fillId="23" borderId="1" xfId="0" applyNumberFormat="1" applyFont="1" applyFill="1" applyBorder="1" applyAlignment="1">
      <alignment horizontal="center" textRotation="90" wrapText="1"/>
    </xf>
    <xf numFmtId="0" fontId="75" fillId="0" borderId="1" xfId="0" applyFont="1" applyBorder="1" applyAlignment="1">
      <alignment vertical="center" wrapText="1"/>
    </xf>
    <xf numFmtId="0" fontId="72" fillId="0" borderId="4" xfId="0" applyFont="1" applyBorder="1" applyAlignment="1">
      <alignment horizontal="center" vertical="center" wrapText="1"/>
    </xf>
    <xf numFmtId="0" fontId="76" fillId="0" borderId="1" xfId="0" applyFont="1" applyBorder="1" applyAlignment="1">
      <alignment horizontal="center" vertical="center" wrapText="1"/>
    </xf>
    <xf numFmtId="0" fontId="78" fillId="0" borderId="1" xfId="0" applyFont="1" applyBorder="1" applyAlignment="1">
      <alignment vertical="center" wrapText="1"/>
    </xf>
    <xf numFmtId="0" fontId="75" fillId="0" borderId="1" xfId="0" applyFont="1" applyBorder="1" applyAlignment="1">
      <alignment horizontal="left" vertical="center" wrapText="1"/>
    </xf>
    <xf numFmtId="0" fontId="68" fillId="0" borderId="1" xfId="0" applyFont="1" applyBorder="1" applyAlignment="1">
      <alignment horizontal="left" vertical="center" wrapText="1"/>
    </xf>
    <xf numFmtId="16" fontId="54" fillId="0" borderId="4" xfId="0" applyNumberFormat="1" applyFont="1" applyBorder="1" applyAlignment="1">
      <alignment horizontal="center" vertical="center" wrapText="1"/>
    </xf>
    <xf numFmtId="0" fontId="65" fillId="5" borderId="4" xfId="0" applyFont="1" applyFill="1" applyBorder="1" applyAlignment="1">
      <alignment horizontal="center" wrapText="1"/>
    </xf>
    <xf numFmtId="0" fontId="80" fillId="0" borderId="1" xfId="0" applyFont="1" applyBorder="1" applyAlignment="1">
      <alignment horizontal="center" vertical="center" wrapText="1"/>
    </xf>
    <xf numFmtId="0" fontId="81" fillId="0" borderId="1" xfId="0" applyFont="1" applyBorder="1" applyAlignment="1">
      <alignment horizontal="center" vertical="center" wrapText="1"/>
    </xf>
    <xf numFmtId="0" fontId="56" fillId="7" borderId="1" xfId="0" applyFont="1" applyFill="1" applyBorder="1" applyAlignment="1">
      <alignment horizontal="center"/>
    </xf>
    <xf numFmtId="0" fontId="56" fillId="24" borderId="1" xfId="0" applyFont="1" applyFill="1" applyBorder="1" applyAlignment="1">
      <alignment horizontal="center" wrapText="1"/>
    </xf>
    <xf numFmtId="0" fontId="56" fillId="24" borderId="1" xfId="0" applyFont="1" applyFill="1" applyBorder="1" applyAlignment="1">
      <alignment horizontal="center"/>
    </xf>
    <xf numFmtId="0" fontId="65" fillId="0" borderId="1" xfId="0" applyFont="1" applyBorder="1" applyAlignment="1">
      <alignment horizontal="center" wrapText="1"/>
    </xf>
    <xf numFmtId="0" fontId="65" fillId="0" borderId="4" xfId="0" applyFont="1" applyBorder="1" applyAlignment="1">
      <alignment horizontal="center" wrapText="1"/>
    </xf>
    <xf numFmtId="0" fontId="82" fillId="0" borderId="1" xfId="0" applyFont="1" applyBorder="1" applyAlignment="1">
      <alignment horizontal="center" vertical="center" wrapText="1"/>
    </xf>
    <xf numFmtId="17" fontId="54" fillId="7" borderId="1" xfId="0" applyNumberFormat="1" applyFont="1" applyFill="1" applyBorder="1" applyAlignment="1">
      <alignment horizontal="center" vertical="center" wrapText="1"/>
    </xf>
    <xf numFmtId="0" fontId="53" fillId="7" borderId="1" xfId="0" applyFont="1" applyFill="1" applyBorder="1" applyAlignment="1">
      <alignment horizontal="left" vertical="center" wrapText="1"/>
    </xf>
    <xf numFmtId="0" fontId="54" fillId="7" borderId="1" xfId="0" applyFont="1" applyFill="1" applyBorder="1" applyAlignment="1">
      <alignment horizontal="center" vertical="center" wrapText="1"/>
    </xf>
    <xf numFmtId="0" fontId="55" fillId="0" borderId="2" xfId="0" applyFont="1" applyBorder="1" applyAlignment="1">
      <alignment horizontal="center" vertical="center"/>
    </xf>
    <xf numFmtId="0" fontId="56" fillId="0" borderId="2" xfId="0" applyFont="1" applyBorder="1" applyAlignment="1">
      <alignment horizontal="center" vertical="center"/>
    </xf>
    <xf numFmtId="0" fontId="12" fillId="7" borderId="0" xfId="0" applyFont="1" applyFill="1" applyAlignment="1">
      <alignment horizontal="center" vertical="center" wrapText="1"/>
    </xf>
    <xf numFmtId="0" fontId="52" fillId="0" borderId="0" xfId="0" applyFont="1" applyAlignment="1">
      <alignment horizontal="center" vertical="center" wrapText="1"/>
    </xf>
    <xf numFmtId="0" fontId="12" fillId="7" borderId="1" xfId="0" applyFont="1" applyFill="1" applyBorder="1" applyAlignment="1">
      <alignment horizontal="center" vertical="center" wrapText="1"/>
    </xf>
    <xf numFmtId="0" fontId="66" fillId="0" borderId="1" xfId="0" applyFont="1" applyBorder="1"/>
    <xf numFmtId="0" fontId="67" fillId="0" borderId="1" xfId="0" applyFont="1" applyBorder="1"/>
    <xf numFmtId="0" fontId="65" fillId="0" borderId="1" xfId="0" applyFont="1" applyBorder="1" applyAlignment="1">
      <alignment horizontal="center"/>
    </xf>
    <xf numFmtId="0" fontId="68" fillId="0" borderId="1" xfId="0" applyFont="1" applyBorder="1"/>
    <xf numFmtId="0" fontId="66" fillId="0" borderId="1" xfId="0" applyFont="1" applyBorder="1" applyAlignment="1">
      <alignment horizontal="center"/>
    </xf>
    <xf numFmtId="0" fontId="83" fillId="0" borderId="1" xfId="0" applyFont="1" applyBorder="1"/>
    <xf numFmtId="0" fontId="83" fillId="0" borderId="0" xfId="0" applyFont="1"/>
    <xf numFmtId="17" fontId="76" fillId="0" borderId="1" xfId="0" applyNumberFormat="1" applyFont="1" applyBorder="1" applyAlignment="1">
      <alignment horizontal="center" vertical="center" wrapText="1"/>
    </xf>
    <xf numFmtId="0" fontId="53" fillId="0" borderId="2" xfId="0" applyFont="1" applyBorder="1" applyAlignment="1">
      <alignment horizontal="left" vertical="center" wrapText="1"/>
    </xf>
    <xf numFmtId="0" fontId="66" fillId="0" borderId="4" xfId="0" applyFont="1" applyBorder="1"/>
    <xf numFmtId="0" fontId="66" fillId="0" borderId="4" xfId="0" applyFont="1" applyBorder="1" applyAlignment="1">
      <alignment horizontal="center"/>
    </xf>
    <xf numFmtId="0" fontId="52" fillId="7" borderId="0" xfId="0" applyFont="1" applyFill="1" applyAlignment="1">
      <alignment horizontal="center" vertical="center" wrapText="1"/>
    </xf>
    <xf numFmtId="0" fontId="66" fillId="0" borderId="1" xfId="0" applyFont="1" applyBorder="1" applyAlignment="1">
      <alignment horizontal="center" vertical="center"/>
    </xf>
    <xf numFmtId="0" fontId="56" fillId="0" borderId="1" xfId="0" quotePrefix="1" applyFont="1" applyBorder="1" applyAlignment="1">
      <alignment horizontal="center" vertical="center"/>
    </xf>
    <xf numFmtId="0" fontId="9" fillId="0" borderId="0" xfId="0" applyFont="1" applyAlignment="1">
      <alignment vertical="center"/>
    </xf>
    <xf numFmtId="0" fontId="49" fillId="0" borderId="0" xfId="0" applyFont="1" applyAlignment="1">
      <alignment horizontal="center" vertical="center"/>
    </xf>
    <xf numFmtId="0" fontId="66" fillId="0" borderId="1" xfId="0" applyFont="1" applyBorder="1" applyAlignment="1">
      <alignment vertical="center"/>
    </xf>
    <xf numFmtId="0" fontId="53" fillId="0" borderId="1" xfId="0" applyFont="1" applyBorder="1" applyAlignment="1">
      <alignment horizontal="left" vertical="center"/>
    </xf>
    <xf numFmtId="0" fontId="12" fillId="0" borderId="4" xfId="0" applyFont="1" applyBorder="1" applyAlignment="1">
      <alignment horizontal="center" vertical="center"/>
    </xf>
    <xf numFmtId="0" fontId="56" fillId="0" borderId="4" xfId="0" applyFont="1" applyBorder="1" applyAlignment="1">
      <alignment horizontal="center" vertical="center"/>
    </xf>
    <xf numFmtId="0" fontId="84" fillId="0" borderId="1" xfId="0" applyFont="1" applyBorder="1" applyAlignment="1">
      <alignment horizontal="left" vertical="center" wrapText="1"/>
    </xf>
    <xf numFmtId="164" fontId="53" fillId="0" borderId="1" xfId="0" applyNumberFormat="1" applyFont="1" applyBorder="1" applyAlignment="1">
      <alignment horizontal="left" vertical="center" wrapText="1"/>
    </xf>
    <xf numFmtId="0" fontId="53" fillId="0" borderId="4" xfId="0" applyFont="1" applyBorder="1" applyAlignment="1">
      <alignment horizontal="left" vertical="center"/>
    </xf>
    <xf numFmtId="0" fontId="68" fillId="0" borderId="1" xfId="0" applyFont="1" applyBorder="1" applyAlignment="1">
      <alignment horizontal="center" vertical="center"/>
    </xf>
    <xf numFmtId="0" fontId="56" fillId="0" borderId="4" xfId="0" applyFont="1" applyBorder="1" applyAlignment="1">
      <alignment horizontal="left" vertical="center"/>
    </xf>
    <xf numFmtId="0" fontId="56" fillId="7" borderId="1" xfId="0" applyFont="1" applyFill="1" applyBorder="1" applyAlignment="1">
      <alignment horizontal="left" vertical="center"/>
    </xf>
    <xf numFmtId="0" fontId="56" fillId="0" borderId="5" xfId="0" applyFont="1" applyBorder="1" applyAlignment="1">
      <alignment horizontal="left" vertical="center"/>
    </xf>
    <xf numFmtId="0" fontId="68" fillId="0" borderId="1" xfId="0" applyFont="1" applyBorder="1" applyAlignment="1">
      <alignment horizontal="center" vertical="center" wrapText="1"/>
    </xf>
    <xf numFmtId="0" fontId="56" fillId="7" borderId="4" xfId="0" applyFont="1" applyFill="1" applyBorder="1" applyAlignment="1">
      <alignment horizontal="left" vertical="center"/>
    </xf>
    <xf numFmtId="0" fontId="67" fillId="0" borderId="1" xfId="0" applyFont="1" applyBorder="1" applyAlignment="1">
      <alignment horizontal="center" vertical="center"/>
    </xf>
    <xf numFmtId="0" fontId="68" fillId="0" borderId="4" xfId="0" applyFont="1" applyBorder="1" applyAlignment="1">
      <alignment horizontal="center" vertical="center"/>
    </xf>
    <xf numFmtId="0" fontId="56" fillId="5" borderId="2" xfId="0" applyFont="1" applyFill="1" applyBorder="1" applyAlignment="1">
      <alignment horizontal="center"/>
    </xf>
    <xf numFmtId="0" fontId="65" fillId="5" borderId="1" xfId="0" applyFont="1" applyFill="1" applyBorder="1" applyAlignment="1">
      <alignment horizontal="center"/>
    </xf>
    <xf numFmtId="0" fontId="86" fillId="0" borderId="1" xfId="0" applyFont="1" applyBorder="1" applyAlignment="1">
      <alignment horizontal="left" vertical="center" wrapText="1"/>
    </xf>
    <xf numFmtId="0" fontId="56" fillId="17" borderId="1" xfId="0" applyFont="1" applyFill="1" applyBorder="1" applyAlignment="1">
      <alignment horizontal="center" vertical="center" wrapText="1"/>
    </xf>
    <xf numFmtId="0" fontId="56" fillId="17" borderId="2" xfId="0" applyFont="1" applyFill="1" applyBorder="1" applyAlignment="1">
      <alignment horizontal="center" vertical="center" wrapText="1"/>
    </xf>
    <xf numFmtId="0" fontId="52" fillId="7" borderId="1" xfId="0" applyFont="1" applyFill="1" applyBorder="1" applyAlignment="1">
      <alignment horizontal="left" vertical="center" wrapText="1"/>
    </xf>
    <xf numFmtId="0" fontId="53" fillId="7" borderId="1" xfId="0" applyFont="1" applyFill="1" applyBorder="1" applyAlignment="1">
      <alignment horizontal="left" vertical="center"/>
    </xf>
    <xf numFmtId="0" fontId="87" fillId="0" borderId="1" xfId="0" applyFont="1" applyBorder="1" applyAlignment="1">
      <alignment horizontal="left" vertical="center" wrapText="1"/>
    </xf>
    <xf numFmtId="0" fontId="56" fillId="7" borderId="1" xfId="0" applyFont="1" applyFill="1" applyBorder="1" applyAlignment="1">
      <alignment horizontal="center" vertical="center" wrapText="1"/>
    </xf>
    <xf numFmtId="0" fontId="82" fillId="17" borderId="1" xfId="0" applyFont="1" applyFill="1" applyBorder="1" applyAlignment="1">
      <alignment horizontal="center" vertical="center" wrapText="1"/>
    </xf>
    <xf numFmtId="0" fontId="68" fillId="0" borderId="4" xfId="0" applyFont="1" applyBorder="1" applyAlignment="1">
      <alignment horizontal="center" vertical="center" wrapText="1"/>
    </xf>
    <xf numFmtId="0" fontId="56" fillId="4" borderId="1" xfId="0" applyFont="1" applyFill="1" applyBorder="1" applyAlignment="1">
      <alignment horizontal="center"/>
    </xf>
    <xf numFmtId="0" fontId="56" fillId="7" borderId="1" xfId="0" applyFont="1" applyFill="1" applyBorder="1" applyAlignment="1">
      <alignment horizontal="left" vertical="center" wrapText="1"/>
    </xf>
    <xf numFmtId="0" fontId="56" fillId="17" borderId="1" xfId="0" applyFont="1" applyFill="1" applyBorder="1" applyAlignment="1">
      <alignment horizontal="left" vertical="center"/>
    </xf>
    <xf numFmtId="16" fontId="56" fillId="0" borderId="1" xfId="0" quotePrefix="1" applyNumberFormat="1" applyFont="1" applyBorder="1" applyAlignment="1">
      <alignment horizontal="center" vertical="center"/>
    </xf>
    <xf numFmtId="0" fontId="56" fillId="4" borderId="1" xfId="0" applyFont="1" applyFill="1" applyBorder="1" applyAlignment="1">
      <alignment horizontal="center" wrapText="1"/>
    </xf>
    <xf numFmtId="0" fontId="67" fillId="0" borderId="1" xfId="0" applyFont="1" applyBorder="1" applyAlignment="1">
      <alignment horizontal="center"/>
    </xf>
    <xf numFmtId="0" fontId="67" fillId="0" borderId="0" xfId="0" applyFont="1" applyAlignment="1">
      <alignment horizontal="center"/>
    </xf>
    <xf numFmtId="165" fontId="53" fillId="0" borderId="1" xfId="0" applyNumberFormat="1" applyFont="1" applyBorder="1" applyAlignment="1">
      <alignment horizontal="center" vertical="center" wrapText="1"/>
    </xf>
    <xf numFmtId="165" fontId="53" fillId="0" borderId="1" xfId="0" applyNumberFormat="1" applyFont="1" applyBorder="1" applyAlignment="1">
      <alignment horizontal="center" vertical="center"/>
    </xf>
    <xf numFmtId="165" fontId="53" fillId="0" borderId="2" xfId="0" applyNumberFormat="1" applyFont="1" applyBorder="1" applyAlignment="1">
      <alignment horizontal="center" vertical="center" wrapText="1"/>
    </xf>
    <xf numFmtId="165" fontId="53" fillId="0" borderId="7" xfId="0" applyNumberFormat="1" applyFont="1" applyBorder="1" applyAlignment="1">
      <alignment horizontal="center" vertical="center" wrapText="1"/>
    </xf>
    <xf numFmtId="165" fontId="53" fillId="0" borderId="4" xfId="0" applyNumberFormat="1" applyFont="1" applyBorder="1" applyAlignment="1">
      <alignment horizontal="center" vertical="center" wrapText="1"/>
    </xf>
    <xf numFmtId="0" fontId="72" fillId="0" borderId="1" xfId="0" applyFont="1" applyBorder="1" applyAlignment="1">
      <alignment horizontal="left" vertical="center" wrapText="1"/>
    </xf>
    <xf numFmtId="0" fontId="56" fillId="20" borderId="1" xfId="0" quotePrefix="1" applyFont="1" applyFill="1" applyBorder="1" applyAlignment="1">
      <alignment horizontal="center" wrapText="1"/>
    </xf>
    <xf numFmtId="0" fontId="56" fillId="14" borderId="2" xfId="0" applyFont="1" applyFill="1" applyBorder="1" applyAlignment="1">
      <alignment horizontal="center" wrapText="1"/>
    </xf>
    <xf numFmtId="0" fontId="9" fillId="0" borderId="0" xfId="0" pivotButton="1" applyFont="1" applyAlignment="1">
      <alignment horizontal="center" vertical="top" wrapText="1"/>
    </xf>
    <xf numFmtId="0" fontId="9" fillId="0" borderId="0" xfId="0" pivotButton="1" applyFont="1" applyAlignment="1">
      <alignment vertical="top"/>
    </xf>
    <xf numFmtId="0" fontId="9" fillId="0" borderId="0" xfId="0" pivotButton="1" applyFont="1" applyAlignment="1">
      <alignment vertical="top" wrapText="1"/>
    </xf>
    <xf numFmtId="0" fontId="9" fillId="0" borderId="0" xfId="0" applyFont="1" applyAlignment="1">
      <alignment horizontal="left" vertical="top"/>
    </xf>
    <xf numFmtId="0" fontId="9" fillId="0" borderId="0" xfId="0" applyFont="1" applyAlignment="1">
      <alignment horizontal="left" vertical="top" wrapText="1"/>
    </xf>
    <xf numFmtId="0" fontId="9" fillId="0" borderId="0" xfId="0" applyFont="1" applyAlignment="1">
      <alignment horizontal="left" vertical="top" wrapText="1" indent="1"/>
    </xf>
    <xf numFmtId="0" fontId="9" fillId="0" borderId="0" xfId="0" applyFont="1" applyAlignment="1">
      <alignment horizontal="left" vertical="top" indent="1"/>
    </xf>
    <xf numFmtId="0" fontId="82" fillId="0" borderId="4" xfId="0" applyFont="1" applyBorder="1" applyAlignment="1">
      <alignment horizontal="center" vertical="center" wrapText="1"/>
    </xf>
    <xf numFmtId="0" fontId="56" fillId="7" borderId="4" xfId="0" applyFont="1" applyFill="1" applyBorder="1" applyAlignment="1">
      <alignment horizontal="center"/>
    </xf>
    <xf numFmtId="165" fontId="53" fillId="0" borderId="2" xfId="0" applyNumberFormat="1" applyFont="1" applyBorder="1" applyAlignment="1">
      <alignment horizontal="center" vertical="center"/>
    </xf>
    <xf numFmtId="0" fontId="12" fillId="0" borderId="10" xfId="0" applyFont="1" applyBorder="1" applyAlignment="1">
      <alignment horizontal="center" vertical="center"/>
    </xf>
    <xf numFmtId="0" fontId="83" fillId="0" borderId="7" xfId="0" applyFont="1" applyBorder="1"/>
    <xf numFmtId="0" fontId="12" fillId="7" borderId="7" xfId="0" applyFont="1" applyFill="1" applyBorder="1" applyAlignment="1">
      <alignment horizontal="center" vertical="center" wrapText="1"/>
    </xf>
    <xf numFmtId="0" fontId="56" fillId="0" borderId="4" xfId="0" applyFont="1" applyBorder="1" applyAlignment="1">
      <alignment horizontal="left" vertical="center" wrapText="1"/>
    </xf>
    <xf numFmtId="0" fontId="56" fillId="0" borderId="2" xfId="0" applyFont="1" applyBorder="1" applyAlignment="1">
      <alignment horizontal="center" wrapText="1"/>
    </xf>
    <xf numFmtId="0" fontId="65" fillId="0" borderId="2" xfId="0" applyFont="1" applyBorder="1" applyAlignment="1">
      <alignment horizontal="center" wrapText="1"/>
    </xf>
    <xf numFmtId="0" fontId="53" fillId="17" borderId="1" xfId="0" applyFont="1" applyFill="1" applyBorder="1" applyAlignment="1">
      <alignment horizontal="left" vertical="center"/>
    </xf>
    <xf numFmtId="16" fontId="56" fillId="0" borderId="1" xfId="0" applyNumberFormat="1" applyFont="1" applyBorder="1" applyAlignment="1">
      <alignment horizontal="center" vertical="center"/>
    </xf>
    <xf numFmtId="0" fontId="66" fillId="14" borderId="1" xfId="0" applyFont="1" applyFill="1" applyBorder="1"/>
    <xf numFmtId="0" fontId="52" fillId="0" borderId="9" xfId="0" applyFont="1" applyBorder="1" applyAlignment="1">
      <alignment horizontal="left" vertical="center" wrapText="1"/>
    </xf>
    <xf numFmtId="0" fontId="56" fillId="17" borderId="2" xfId="0" applyFont="1" applyFill="1" applyBorder="1" applyAlignment="1">
      <alignment horizontal="center"/>
    </xf>
    <xf numFmtId="0" fontId="56" fillId="25" borderId="1" xfId="0" applyFont="1" applyFill="1" applyBorder="1" applyAlignment="1">
      <alignment horizontal="center" wrapText="1"/>
    </xf>
    <xf numFmtId="20" fontId="0" fillId="0" borderId="1" xfId="0" applyNumberFormat="1" applyBorder="1"/>
    <xf numFmtId="0" fontId="56" fillId="26" borderId="1" xfId="0" applyFont="1" applyFill="1" applyBorder="1" applyAlignment="1">
      <alignment horizontal="center"/>
    </xf>
    <xf numFmtId="0" fontId="72" fillId="0" borderId="1" xfId="0" applyFont="1" applyBorder="1" applyAlignment="1">
      <alignment horizontal="center" vertical="center"/>
    </xf>
    <xf numFmtId="0" fontId="6" fillId="13" borderId="1" xfId="0" applyFont="1" applyFill="1" applyBorder="1"/>
    <xf numFmtId="0" fontId="6" fillId="27" borderId="1" xfId="0" applyFont="1" applyFill="1" applyBorder="1"/>
    <xf numFmtId="0" fontId="0" fillId="27" borderId="1" xfId="0" applyFill="1" applyBorder="1"/>
    <xf numFmtId="20" fontId="0" fillId="0" borderId="0" xfId="0" applyNumberFormat="1"/>
    <xf numFmtId="0" fontId="67" fillId="0" borderId="1" xfId="0" applyFont="1" applyBorder="1" applyAlignment="1">
      <alignment horizontal="left" vertical="center" wrapText="1"/>
    </xf>
    <xf numFmtId="0" fontId="53" fillId="0" borderId="9" xfId="0" applyFont="1" applyBorder="1" applyAlignment="1">
      <alignment horizontal="left" vertical="center" wrapText="1"/>
    </xf>
    <xf numFmtId="0" fontId="52" fillId="0" borderId="4" xfId="0" applyFont="1" applyBorder="1" applyAlignment="1">
      <alignment horizontal="left" vertical="center"/>
    </xf>
    <xf numFmtId="0" fontId="53" fillId="0" borderId="9" xfId="0" applyFont="1" applyBorder="1" applyAlignment="1">
      <alignment horizontal="left" vertical="center"/>
    </xf>
    <xf numFmtId="0" fontId="55" fillId="0" borderId="4" xfId="0" applyFont="1" applyBorder="1" applyAlignment="1">
      <alignment horizontal="center" vertical="center"/>
    </xf>
    <xf numFmtId="0" fontId="0" fillId="0" borderId="1" xfId="0" applyBorder="1" applyAlignment="1">
      <alignment horizontal="right"/>
    </xf>
    <xf numFmtId="20" fontId="0" fillId="0" borderId="1" xfId="0" applyNumberFormat="1" applyBorder="1" applyAlignment="1">
      <alignment horizontal="right"/>
    </xf>
    <xf numFmtId="0" fontId="53" fillId="17" borderId="1" xfId="0" applyFont="1" applyFill="1" applyBorder="1" applyAlignment="1">
      <alignment horizontal="left" vertical="center" wrapText="1"/>
    </xf>
    <xf numFmtId="0" fontId="52" fillId="17" borderId="1" xfId="0" applyFont="1" applyFill="1" applyBorder="1" applyAlignment="1">
      <alignment horizontal="left" vertical="center" wrapText="1"/>
    </xf>
    <xf numFmtId="165" fontId="53" fillId="17" borderId="1" xfId="0" applyNumberFormat="1" applyFont="1" applyFill="1" applyBorder="1" applyAlignment="1">
      <alignment horizontal="center" vertical="center" wrapText="1"/>
    </xf>
    <xf numFmtId="17" fontId="54" fillId="17" borderId="1" xfId="0" applyNumberFormat="1" applyFont="1" applyFill="1" applyBorder="1" applyAlignment="1">
      <alignment horizontal="center" vertical="center" wrapText="1"/>
    </xf>
    <xf numFmtId="0" fontId="89" fillId="0" borderId="1" xfId="0" applyFont="1" applyBorder="1" applyAlignment="1">
      <alignment vertical="center"/>
    </xf>
    <xf numFmtId="0" fontId="72" fillId="0" borderId="2" xfId="0" applyFont="1" applyBorder="1" applyAlignment="1">
      <alignment horizontal="left" vertical="center" wrapText="1"/>
    </xf>
    <xf numFmtId="0" fontId="6" fillId="0" borderId="1" xfId="0" applyFont="1" applyBorder="1" applyAlignment="1">
      <alignment horizontal="right"/>
    </xf>
    <xf numFmtId="0" fontId="84" fillId="0" borderId="2" xfId="0" applyFont="1" applyBorder="1" applyAlignment="1">
      <alignment horizontal="left" vertical="center" wrapText="1"/>
    </xf>
    <xf numFmtId="0" fontId="82" fillId="0" borderId="2" xfId="0" applyFont="1" applyBorder="1" applyAlignment="1">
      <alignment horizontal="center" vertical="center" wrapText="1"/>
    </xf>
    <xf numFmtId="0" fontId="56" fillId="17" borderId="0" xfId="0" applyFont="1" applyFill="1" applyAlignment="1">
      <alignment horizontal="center"/>
    </xf>
    <xf numFmtId="0" fontId="53" fillId="0" borderId="0" xfId="0" applyFont="1" applyAlignment="1">
      <alignment horizontal="left" vertical="center"/>
    </xf>
    <xf numFmtId="0" fontId="56" fillId="17" borderId="4" xfId="0" applyFont="1" applyFill="1" applyBorder="1" applyAlignment="1">
      <alignment horizontal="left" vertical="center"/>
    </xf>
    <xf numFmtId="0" fontId="56" fillId="17" borderId="20" xfId="0" applyFont="1" applyFill="1" applyBorder="1" applyAlignment="1">
      <alignment horizontal="center"/>
    </xf>
    <xf numFmtId="0" fontId="56" fillId="17" borderId="21" xfId="0" applyFont="1" applyFill="1" applyBorder="1" applyAlignment="1">
      <alignment horizontal="center"/>
    </xf>
    <xf numFmtId="0" fontId="84" fillId="0" borderId="4" xfId="0" applyFont="1" applyBorder="1" applyAlignment="1">
      <alignment horizontal="left" vertical="center" wrapText="1"/>
    </xf>
    <xf numFmtId="0" fontId="52" fillId="17" borderId="20" xfId="0" applyFont="1" applyFill="1" applyBorder="1" applyAlignment="1">
      <alignment horizontal="left" vertical="center" wrapText="1"/>
    </xf>
    <xf numFmtId="0" fontId="86" fillId="17" borderId="20" xfId="0" applyFont="1" applyFill="1" applyBorder="1" applyAlignment="1">
      <alignment horizontal="left" vertical="center" wrapText="1"/>
    </xf>
    <xf numFmtId="165" fontId="53" fillId="17" borderId="20" xfId="0" applyNumberFormat="1" applyFont="1" applyFill="1" applyBorder="1" applyAlignment="1">
      <alignment horizontal="center" vertical="center" wrapText="1"/>
    </xf>
    <xf numFmtId="0" fontId="53" fillId="17" borderId="20" xfId="0" applyFont="1" applyFill="1" applyBorder="1" applyAlignment="1">
      <alignment horizontal="left" vertical="center" wrapText="1"/>
    </xf>
    <xf numFmtId="17" fontId="54" fillId="17" borderId="20" xfId="0" applyNumberFormat="1" applyFont="1" applyFill="1" applyBorder="1" applyAlignment="1">
      <alignment horizontal="center" vertical="center" wrapText="1"/>
    </xf>
    <xf numFmtId="0" fontId="55" fillId="17" borderId="20" xfId="0" applyFont="1" applyFill="1" applyBorder="1" applyAlignment="1">
      <alignment horizontal="center" vertical="center" wrapText="1"/>
    </xf>
    <xf numFmtId="0" fontId="56" fillId="17" borderId="20" xfId="0" applyFont="1" applyFill="1" applyBorder="1" applyAlignment="1">
      <alignment horizontal="center" vertical="center" wrapText="1"/>
    </xf>
    <xf numFmtId="0" fontId="82" fillId="17" borderId="20" xfId="0" applyFont="1" applyFill="1" applyBorder="1" applyAlignment="1">
      <alignment horizontal="center" vertical="center" wrapText="1"/>
    </xf>
    <xf numFmtId="0" fontId="56" fillId="17" borderId="20" xfId="0" applyFont="1" applyFill="1" applyBorder="1" applyAlignment="1">
      <alignment horizontal="left" vertical="center"/>
    </xf>
    <xf numFmtId="0" fontId="66" fillId="17" borderId="0" xfId="0" applyFont="1" applyFill="1"/>
    <xf numFmtId="0" fontId="7" fillId="13" borderId="1" xfId="0" applyFont="1" applyFill="1" applyBorder="1"/>
    <xf numFmtId="0" fontId="92" fillId="0" borderId="1" xfId="0" applyFont="1" applyBorder="1" applyAlignment="1">
      <alignment horizontal="center" vertical="center" wrapText="1"/>
    </xf>
    <xf numFmtId="20" fontId="82" fillId="0" borderId="1" xfId="0" applyNumberFormat="1" applyFont="1" applyBorder="1" applyAlignment="1">
      <alignment horizontal="center" vertical="center" wrapText="1"/>
    </xf>
    <xf numFmtId="0" fontId="56" fillId="29" borderId="1" xfId="0" applyFont="1" applyFill="1" applyBorder="1" applyAlignment="1">
      <alignment horizontal="center" wrapText="1"/>
    </xf>
    <xf numFmtId="0" fontId="39" fillId="17" borderId="1" xfId="0" applyFont="1" applyFill="1" applyBorder="1" applyAlignment="1">
      <alignment horizontal="left" vertical="center" wrapText="1"/>
    </xf>
    <xf numFmtId="0" fontId="93" fillId="0" borderId="1" xfId="0" applyFont="1" applyBorder="1" applyAlignment="1">
      <alignment horizontal="left" vertical="center" wrapText="1"/>
    </xf>
    <xf numFmtId="0" fontId="52" fillId="0" borderId="2" xfId="0" applyFont="1" applyBorder="1" applyAlignment="1">
      <alignment horizontal="left" vertical="center"/>
    </xf>
    <xf numFmtId="0" fontId="72" fillId="0" borderId="2" xfId="0" applyFont="1" applyBorder="1" applyAlignment="1">
      <alignment horizontal="center" vertical="center" wrapText="1"/>
    </xf>
    <xf numFmtId="0" fontId="56" fillId="0" borderId="2" xfId="0" applyFont="1" applyBorder="1" applyAlignment="1">
      <alignment horizontal="left" vertical="center" wrapText="1"/>
    </xf>
    <xf numFmtId="0" fontId="65" fillId="17" borderId="1" xfId="0" applyFont="1" applyFill="1" applyBorder="1" applyAlignment="1">
      <alignment horizontal="center"/>
    </xf>
    <xf numFmtId="0" fontId="94" fillId="0" borderId="1" xfId="0" applyFont="1" applyBorder="1" applyAlignment="1">
      <alignment horizontal="center" vertical="center" wrapText="1"/>
    </xf>
    <xf numFmtId="0" fontId="53" fillId="0" borderId="1" xfId="0" applyFont="1" applyBorder="1" applyAlignment="1">
      <alignment horizontal="center" vertical="center" wrapText="1"/>
    </xf>
    <xf numFmtId="17" fontId="54" fillId="0" borderId="1" xfId="0" applyNumberFormat="1" applyFont="1" applyBorder="1" applyAlignment="1">
      <alignment horizontal="left" vertical="center" wrapText="1"/>
    </xf>
    <xf numFmtId="0" fontId="6" fillId="13" borderId="1" xfId="0" applyFont="1" applyFill="1" applyBorder="1" applyAlignment="1">
      <alignment horizontal="center"/>
    </xf>
    <xf numFmtId="0" fontId="0" fillId="0" borderId="0" xfId="0" applyAlignment="1">
      <alignment horizontal="left"/>
    </xf>
    <xf numFmtId="0" fontId="0" fillId="0" borderId="1" xfId="0" applyBorder="1" applyAlignment="1">
      <alignment horizontal="left"/>
    </xf>
    <xf numFmtId="10" fontId="0" fillId="0" borderId="0" xfId="0" applyNumberFormat="1"/>
    <xf numFmtId="14" fontId="0" fillId="0" borderId="0" xfId="0" applyNumberFormat="1"/>
    <xf numFmtId="0" fontId="0" fillId="0" borderId="1" xfId="0" pivotButton="1" applyBorder="1"/>
    <xf numFmtId="0" fontId="92" fillId="0" borderId="0" xfId="0" applyFont="1" applyAlignment="1">
      <alignment horizontal="center" vertical="center" wrapText="1"/>
    </xf>
    <xf numFmtId="0" fontId="82" fillId="0" borderId="10" xfId="0" applyFont="1" applyBorder="1" applyAlignment="1">
      <alignment horizontal="center" vertical="center" wrapText="1"/>
    </xf>
    <xf numFmtId="0" fontId="82" fillId="0" borderId="9" xfId="0" applyFont="1" applyBorder="1" applyAlignment="1">
      <alignment horizontal="center" vertical="center" wrapText="1"/>
    </xf>
    <xf numFmtId="0" fontId="82" fillId="0" borderId="19" xfId="0" applyFont="1" applyBorder="1" applyAlignment="1">
      <alignment horizontal="center" vertical="center" wrapText="1"/>
    </xf>
    <xf numFmtId="0" fontId="92" fillId="0" borderId="4" xfId="0" applyFont="1" applyBorder="1" applyAlignment="1">
      <alignment horizontal="center" vertical="center" wrapText="1"/>
    </xf>
    <xf numFmtId="0" fontId="7" fillId="13" borderId="4" xfId="0" applyFont="1" applyFill="1" applyBorder="1" applyAlignment="1">
      <alignment horizontal="center"/>
    </xf>
    <xf numFmtId="0" fontId="6" fillId="13" borderId="4" xfId="0" applyFont="1" applyFill="1" applyBorder="1" applyAlignment="1">
      <alignment horizontal="center"/>
    </xf>
    <xf numFmtId="0" fontId="9" fillId="28"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28" borderId="1" xfId="0" applyFont="1" applyFill="1" applyBorder="1" applyAlignment="1">
      <alignment horizontal="center" vertical="center"/>
    </xf>
    <xf numFmtId="0" fontId="9" fillId="7" borderId="1" xfId="0" applyFont="1" applyFill="1" applyBorder="1" applyAlignment="1">
      <alignment horizontal="center" vertical="center"/>
    </xf>
    <xf numFmtId="20" fontId="96" fillId="0" borderId="1" xfId="0" applyNumberFormat="1" applyFont="1" applyBorder="1" applyAlignment="1">
      <alignment horizontal="center" vertical="center" wrapText="1"/>
    </xf>
    <xf numFmtId="20" fontId="96" fillId="22" borderId="1" xfId="0" applyNumberFormat="1" applyFont="1" applyFill="1" applyBorder="1" applyAlignment="1">
      <alignment horizontal="center" vertical="center" wrapText="1"/>
    </xf>
    <xf numFmtId="0" fontId="96" fillId="22" borderId="1" xfId="0" applyFont="1" applyFill="1" applyBorder="1" applyAlignment="1">
      <alignment horizontal="center" vertical="center" wrapText="1"/>
    </xf>
    <xf numFmtId="0" fontId="96" fillId="0" borderId="1" xfId="0" applyFont="1" applyBorder="1" applyAlignment="1">
      <alignment horizontal="center" vertical="center" wrapText="1"/>
    </xf>
    <xf numFmtId="166" fontId="82" fillId="0" borderId="1" xfId="0" applyNumberFormat="1" applyFont="1" applyBorder="1" applyAlignment="1">
      <alignment horizontal="center" vertical="center" wrapText="1"/>
    </xf>
    <xf numFmtId="166" fontId="96" fillId="8" borderId="1" xfId="0" applyNumberFormat="1" applyFont="1" applyFill="1" applyBorder="1" applyAlignment="1">
      <alignment horizontal="center" vertical="center" wrapText="1"/>
    </xf>
    <xf numFmtId="166" fontId="96" fillId="22" borderId="1" xfId="0" applyNumberFormat="1" applyFont="1" applyFill="1" applyBorder="1" applyAlignment="1">
      <alignment horizontal="center" vertical="center" wrapText="1"/>
    </xf>
    <xf numFmtId="0" fontId="56" fillId="30" borderId="1" xfId="0" applyFont="1" applyFill="1" applyBorder="1" applyAlignment="1">
      <alignment horizontal="center"/>
    </xf>
    <xf numFmtId="20" fontId="96" fillId="17" borderId="1" xfId="0" applyNumberFormat="1" applyFont="1" applyFill="1" applyBorder="1" applyAlignment="1">
      <alignment horizontal="center" vertical="center" wrapText="1"/>
    </xf>
    <xf numFmtId="0" fontId="96" fillId="17" borderId="1" xfId="0" applyFont="1" applyFill="1" applyBorder="1" applyAlignment="1">
      <alignment horizontal="center" vertical="center" wrapText="1"/>
    </xf>
    <xf numFmtId="167" fontId="82" fillId="0" borderId="1" xfId="0" applyNumberFormat="1" applyFont="1" applyBorder="1" applyAlignment="1">
      <alignment horizontal="center" vertical="center" wrapText="1"/>
    </xf>
    <xf numFmtId="0" fontId="100" fillId="0" borderId="1" xfId="0" applyFont="1" applyBorder="1" applyAlignment="1">
      <alignment horizontal="left" vertical="center" wrapText="1"/>
    </xf>
    <xf numFmtId="0" fontId="84" fillId="7" borderId="1" xfId="0" applyFont="1" applyFill="1" applyBorder="1" applyAlignment="1">
      <alignment horizontal="left" vertical="center" wrapText="1"/>
    </xf>
    <xf numFmtId="0" fontId="53" fillId="7" borderId="1" xfId="0" applyFont="1" applyFill="1" applyBorder="1" applyAlignment="1">
      <alignment horizontal="center" vertical="center" wrapText="1"/>
    </xf>
    <xf numFmtId="9" fontId="7" fillId="31" borderId="1" xfId="5" applyFont="1" applyFill="1" applyBorder="1" applyAlignment="1">
      <alignment horizontal="center" vertical="center"/>
    </xf>
    <xf numFmtId="1" fontId="7" fillId="31" borderId="1" xfId="5" applyNumberFormat="1" applyFont="1" applyFill="1" applyBorder="1" applyAlignment="1">
      <alignment horizontal="center" vertical="center"/>
    </xf>
    <xf numFmtId="0" fontId="92" fillId="31" borderId="10" xfId="0" applyFont="1" applyFill="1" applyBorder="1" applyAlignment="1">
      <alignment horizontal="center" vertical="center" wrapText="1"/>
    </xf>
    <xf numFmtId="1" fontId="7" fillId="31" borderId="1" xfId="5" applyNumberFormat="1" applyFont="1" applyFill="1" applyBorder="1" applyAlignment="1">
      <alignment horizontal="center" vertical="center" wrapText="1"/>
    </xf>
    <xf numFmtId="0" fontId="39" fillId="0" borderId="0" xfId="0" applyFont="1" applyAlignment="1">
      <alignment horizontal="left" vertical="center" wrapText="1"/>
    </xf>
    <xf numFmtId="0" fontId="66" fillId="17" borderId="1" xfId="0" applyFont="1" applyFill="1" applyBorder="1" applyAlignment="1">
      <alignment horizontal="center"/>
    </xf>
    <xf numFmtId="0" fontId="101" fillId="0" borderId="1" xfId="0" applyFont="1" applyBorder="1" applyAlignment="1">
      <alignment horizontal="left" vertical="center"/>
    </xf>
    <xf numFmtId="0" fontId="76" fillId="0" borderId="4" xfId="0" applyFont="1" applyBorder="1" applyAlignment="1">
      <alignment horizontal="center" vertical="center" wrapText="1"/>
    </xf>
    <xf numFmtId="0" fontId="82" fillId="17" borderId="4" xfId="0" applyFont="1" applyFill="1" applyBorder="1" applyAlignment="1">
      <alignment horizontal="center" vertical="center" wrapText="1"/>
    </xf>
    <xf numFmtId="0" fontId="39" fillId="7"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82" fillId="6" borderId="1" xfId="0" applyFont="1" applyFill="1" applyBorder="1" applyAlignment="1">
      <alignment horizontal="center" vertical="center" wrapText="1"/>
    </xf>
    <xf numFmtId="165" fontId="84" fillId="0" borderId="1" xfId="0" applyNumberFormat="1" applyFont="1" applyBorder="1" applyAlignment="1">
      <alignment horizontal="left" vertical="center" wrapText="1"/>
    </xf>
    <xf numFmtId="167" fontId="96" fillId="22" borderId="1" xfId="0" applyNumberFormat="1" applyFont="1" applyFill="1" applyBorder="1" applyAlignment="1">
      <alignment horizontal="center" vertical="center" wrapText="1"/>
    </xf>
    <xf numFmtId="0" fontId="102" fillId="0" borderId="0" xfId="6"/>
    <xf numFmtId="168" fontId="102" fillId="0" borderId="23" xfId="6" applyNumberFormat="1" applyBorder="1"/>
    <xf numFmtId="0" fontId="103" fillId="0" borderId="0" xfId="6" applyFont="1" applyAlignment="1">
      <alignment horizontal="center" vertical="center"/>
    </xf>
    <xf numFmtId="0" fontId="102" fillId="0" borderId="0" xfId="6" applyAlignment="1">
      <alignment horizontal="center" vertical="center"/>
    </xf>
    <xf numFmtId="44" fontId="102" fillId="0" borderId="0" xfId="6" applyNumberFormat="1"/>
    <xf numFmtId="10" fontId="104" fillId="0" borderId="23" xfId="6" applyNumberFormat="1" applyFont="1" applyBorder="1" applyAlignment="1">
      <alignment horizontal="center" vertical="center"/>
    </xf>
    <xf numFmtId="168" fontId="102" fillId="0" borderId="23" xfId="6" applyNumberFormat="1" applyBorder="1" applyAlignment="1">
      <alignment horizontal="center" vertical="center"/>
    </xf>
    <xf numFmtId="0" fontId="102" fillId="0" borderId="23" xfId="6" applyBorder="1" applyAlignment="1">
      <alignment horizontal="center" vertical="center"/>
    </xf>
    <xf numFmtId="168" fontId="102" fillId="0" borderId="0" xfId="6" applyNumberFormat="1" applyAlignment="1">
      <alignment horizontal="center" vertical="center"/>
    </xf>
    <xf numFmtId="0" fontId="102" fillId="0" borderId="24" xfId="6" applyBorder="1"/>
    <xf numFmtId="0" fontId="102" fillId="0" borderId="25" xfId="6" applyBorder="1"/>
    <xf numFmtId="10" fontId="104" fillId="0" borderId="26" xfId="6" applyNumberFormat="1" applyFont="1" applyBorder="1" applyAlignment="1">
      <alignment horizontal="center" vertical="center"/>
    </xf>
    <xf numFmtId="168" fontId="102" fillId="0" borderId="26" xfId="6" applyNumberFormat="1" applyBorder="1" applyAlignment="1">
      <alignment horizontal="center" vertical="center"/>
    </xf>
    <xf numFmtId="0" fontId="102" fillId="0" borderId="28" xfId="6" applyBorder="1"/>
    <xf numFmtId="0" fontId="102" fillId="0" borderId="9" xfId="6" applyBorder="1"/>
    <xf numFmtId="10" fontId="104" fillId="0" borderId="1" xfId="6" applyNumberFormat="1" applyFont="1" applyBorder="1" applyAlignment="1">
      <alignment horizontal="center" vertical="center"/>
    </xf>
    <xf numFmtId="168" fontId="102" fillId="0" borderId="1" xfId="6" applyNumberFormat="1" applyBorder="1" applyAlignment="1">
      <alignment horizontal="center" vertical="center"/>
    </xf>
    <xf numFmtId="168" fontId="102" fillId="32" borderId="1" xfId="6" applyNumberFormat="1" applyFill="1" applyBorder="1" applyAlignment="1">
      <alignment horizontal="center" vertical="center"/>
    </xf>
    <xf numFmtId="168" fontId="102" fillId="13" borderId="1" xfId="6" applyNumberFormat="1" applyFill="1" applyBorder="1" applyAlignment="1">
      <alignment horizontal="center" vertical="center"/>
    </xf>
    <xf numFmtId="0" fontId="102" fillId="22" borderId="30" xfId="6" applyFill="1" applyBorder="1" applyAlignment="1">
      <alignment horizontal="center"/>
    </xf>
    <xf numFmtId="0" fontId="102" fillId="0" borderId="30" xfId="6" applyBorder="1"/>
    <xf numFmtId="0" fontId="102" fillId="0" borderId="0" xfId="6" applyAlignment="1">
      <alignment horizontal="center"/>
    </xf>
    <xf numFmtId="44" fontId="102" fillId="32" borderId="1" xfId="6" applyNumberFormat="1" applyFill="1" applyBorder="1"/>
    <xf numFmtId="0" fontId="103" fillId="32" borderId="1" xfId="6" applyFont="1" applyFill="1" applyBorder="1" applyAlignment="1">
      <alignment vertical="center"/>
    </xf>
    <xf numFmtId="165" fontId="102" fillId="33" borderId="1" xfId="6" applyNumberFormat="1" applyFill="1" applyBorder="1"/>
    <xf numFmtId="0" fontId="102" fillId="33" borderId="1" xfId="6" applyFill="1" applyBorder="1"/>
    <xf numFmtId="165" fontId="102" fillId="33" borderId="2" xfId="6" applyNumberFormat="1" applyFill="1" applyBorder="1"/>
    <xf numFmtId="0" fontId="102" fillId="33" borderId="2" xfId="6" applyFill="1" applyBorder="1"/>
    <xf numFmtId="0" fontId="105" fillId="34" borderId="33" xfId="6" applyFont="1" applyFill="1" applyBorder="1" applyAlignment="1">
      <alignment horizontal="center" vertical="center" wrapText="1"/>
    </xf>
    <xf numFmtId="0" fontId="105" fillId="34" borderId="34" xfId="6" applyFont="1" applyFill="1" applyBorder="1" applyAlignment="1">
      <alignment horizontal="center" vertical="center"/>
    </xf>
    <xf numFmtId="0" fontId="103" fillId="34" borderId="22" xfId="6" applyFont="1" applyFill="1" applyBorder="1" applyAlignment="1">
      <alignment horizontal="center" vertical="center"/>
    </xf>
    <xf numFmtId="0" fontId="103" fillId="34" borderId="22" xfId="6" applyFont="1" applyFill="1" applyBorder="1" applyAlignment="1">
      <alignment horizontal="center" vertical="center" wrapText="1"/>
    </xf>
    <xf numFmtId="0" fontId="103" fillId="34" borderId="35" xfId="6" applyFont="1" applyFill="1" applyBorder="1" applyAlignment="1">
      <alignment horizontal="center" vertical="center"/>
    </xf>
    <xf numFmtId="0" fontId="102" fillId="35" borderId="29" xfId="6" applyFill="1" applyBorder="1" applyAlignment="1">
      <alignment horizontal="center" vertical="center"/>
    </xf>
    <xf numFmtId="0" fontId="102" fillId="35" borderId="27" xfId="6" applyFill="1" applyBorder="1" applyAlignment="1">
      <alignment horizontal="center" vertical="center"/>
    </xf>
    <xf numFmtId="0" fontId="102" fillId="17" borderId="1" xfId="6" applyFill="1" applyBorder="1" applyAlignment="1">
      <alignment horizontal="center" vertical="center"/>
    </xf>
    <xf numFmtId="0" fontId="102" fillId="17" borderId="26" xfId="6" applyFill="1" applyBorder="1" applyAlignment="1">
      <alignment horizontal="center" vertical="center"/>
    </xf>
    <xf numFmtId="0" fontId="102" fillId="0" borderId="36" xfId="6" applyBorder="1"/>
    <xf numFmtId="20" fontId="82" fillId="0" borderId="0" xfId="0" applyNumberFormat="1" applyFont="1" applyAlignment="1">
      <alignment horizontal="center" vertical="center" wrapText="1"/>
    </xf>
    <xf numFmtId="166" fontId="82" fillId="0" borderId="0" xfId="0" applyNumberFormat="1" applyFont="1" applyAlignment="1">
      <alignment horizontal="center" vertical="center" wrapText="1"/>
    </xf>
    <xf numFmtId="0" fontId="82" fillId="0" borderId="0" xfId="0" applyFont="1" applyAlignment="1">
      <alignment horizontal="center" vertical="center" wrapText="1"/>
    </xf>
    <xf numFmtId="169" fontId="102" fillId="17" borderId="1" xfId="6" applyNumberFormat="1" applyFill="1" applyBorder="1" applyAlignment="1">
      <alignment horizontal="center" vertical="center"/>
    </xf>
    <xf numFmtId="169" fontId="102" fillId="17" borderId="26" xfId="6" applyNumberFormat="1" applyFill="1" applyBorder="1" applyAlignment="1">
      <alignment horizontal="center" vertical="center"/>
    </xf>
    <xf numFmtId="167" fontId="96" fillId="8" borderId="1" xfId="0" applyNumberFormat="1" applyFont="1" applyFill="1" applyBorder="1" applyAlignment="1">
      <alignment horizontal="center" vertical="center" wrapText="1"/>
    </xf>
    <xf numFmtId="0" fontId="105" fillId="34" borderId="22" xfId="6" applyFont="1" applyFill="1" applyBorder="1" applyAlignment="1">
      <alignment horizontal="center" vertical="center" wrapText="1"/>
    </xf>
    <xf numFmtId="0" fontId="102" fillId="32" borderId="1" xfId="6" applyFill="1" applyBorder="1"/>
    <xf numFmtId="0" fontId="102" fillId="32" borderId="1" xfId="6" applyFill="1" applyBorder="1" applyAlignment="1">
      <alignment wrapText="1"/>
    </xf>
    <xf numFmtId="0" fontId="102" fillId="0" borderId="1" xfId="6" applyBorder="1" applyAlignment="1">
      <alignment horizontal="center" vertical="center"/>
    </xf>
    <xf numFmtId="44" fontId="102" fillId="0" borderId="1" xfId="6" applyNumberFormat="1" applyBorder="1" applyAlignment="1">
      <alignment horizontal="center"/>
    </xf>
    <xf numFmtId="0" fontId="103" fillId="0" borderId="0" xfId="6" applyFont="1"/>
    <xf numFmtId="168" fontId="102" fillId="31" borderId="23" xfId="6" applyNumberFormat="1" applyFill="1" applyBorder="1"/>
    <xf numFmtId="10" fontId="104" fillId="31" borderId="23" xfId="6" applyNumberFormat="1" applyFont="1" applyFill="1" applyBorder="1" applyAlignment="1">
      <alignment horizontal="center" vertical="center"/>
    </xf>
    <xf numFmtId="0" fontId="53" fillId="0" borderId="2" xfId="0" applyFont="1" applyBorder="1" applyAlignment="1">
      <alignment horizontal="center" vertical="center" wrapText="1"/>
    </xf>
    <xf numFmtId="0" fontId="53" fillId="17" borderId="1" xfId="0" applyFont="1" applyFill="1" applyBorder="1" applyAlignment="1">
      <alignment horizontal="center" vertical="center" wrapText="1"/>
    </xf>
    <xf numFmtId="0" fontId="53" fillId="0" borderId="4" xfId="0" applyFont="1" applyBorder="1" applyAlignment="1">
      <alignment horizontal="center" vertical="center" wrapText="1"/>
    </xf>
    <xf numFmtId="0" fontId="92" fillId="17" borderId="10" xfId="0" applyFont="1" applyFill="1" applyBorder="1" applyAlignment="1">
      <alignment horizontal="center" vertical="center" wrapText="1"/>
    </xf>
    <xf numFmtId="0" fontId="2" fillId="0" borderId="1" xfId="0" applyFont="1" applyBorder="1" applyAlignment="1">
      <alignment horizontal="left" vertical="center" wrapText="1"/>
    </xf>
    <xf numFmtId="0" fontId="53" fillId="0" borderId="4" xfId="0" applyFont="1" applyBorder="1" applyAlignment="1">
      <alignment horizontal="center" vertical="center"/>
    </xf>
    <xf numFmtId="0" fontId="102" fillId="17" borderId="37" xfId="6" applyFill="1" applyBorder="1" applyAlignment="1">
      <alignment horizontal="center" vertical="center"/>
    </xf>
    <xf numFmtId="169" fontId="102" fillId="17" borderId="37" xfId="6" applyNumberFormat="1" applyFill="1" applyBorder="1" applyAlignment="1">
      <alignment horizontal="center" vertical="center"/>
    </xf>
    <xf numFmtId="168" fontId="102" fillId="32" borderId="37" xfId="6" applyNumberFormat="1" applyFill="1" applyBorder="1" applyAlignment="1">
      <alignment horizontal="center" vertical="center"/>
    </xf>
    <xf numFmtId="168" fontId="102" fillId="13" borderId="37" xfId="6" applyNumberFormat="1" applyFill="1" applyBorder="1" applyAlignment="1">
      <alignment horizontal="center" vertical="center"/>
    </xf>
    <xf numFmtId="168" fontId="102" fillId="0" borderId="37" xfId="6" applyNumberFormat="1" applyBorder="1" applyAlignment="1">
      <alignment horizontal="center" vertical="center"/>
    </xf>
    <xf numFmtId="10" fontId="104" fillId="0" borderId="37" xfId="6" applyNumberFormat="1" applyFont="1" applyBorder="1" applyAlignment="1">
      <alignment horizontal="center" vertical="center"/>
    </xf>
    <xf numFmtId="0" fontId="102" fillId="22" borderId="28" xfId="6" applyFill="1" applyBorder="1" applyAlignment="1">
      <alignment horizontal="center"/>
    </xf>
    <xf numFmtId="0" fontId="102" fillId="22" borderId="36" xfId="6" applyFill="1" applyBorder="1" applyAlignment="1">
      <alignment horizontal="center"/>
    </xf>
    <xf numFmtId="0" fontId="84" fillId="0" borderId="0" xfId="0" applyFont="1" applyAlignment="1">
      <alignment horizontal="left" vertical="center" wrapText="1"/>
    </xf>
    <xf numFmtId="0" fontId="53" fillId="0" borderId="0" xfId="0" applyFont="1" applyAlignment="1">
      <alignment horizontal="center" vertical="center" wrapText="1"/>
    </xf>
    <xf numFmtId="0" fontId="56" fillId="0" borderId="4" xfId="0" quotePrefix="1" applyFont="1" applyBorder="1" applyAlignment="1">
      <alignment horizontal="center" vertical="center"/>
    </xf>
    <xf numFmtId="0" fontId="7" fillId="0" borderId="4" xfId="0" applyFont="1" applyBorder="1" applyAlignment="1">
      <alignment horizontal="center" vertical="center"/>
    </xf>
    <xf numFmtId="0" fontId="49" fillId="27" borderId="9" xfId="0" applyFont="1" applyFill="1" applyBorder="1" applyAlignment="1">
      <alignment horizontal="center" vertical="center"/>
    </xf>
    <xf numFmtId="0" fontId="49" fillId="27" borderId="19" xfId="0" applyFont="1" applyFill="1" applyBorder="1" applyAlignment="1">
      <alignment horizontal="center" vertical="center"/>
    </xf>
    <xf numFmtId="0" fontId="49" fillId="27" borderId="10" xfId="0" applyFont="1" applyFill="1" applyBorder="1" applyAlignment="1">
      <alignment horizontal="center" vertical="center"/>
    </xf>
    <xf numFmtId="0" fontId="0" fillId="5" borderId="1" xfId="0" applyFill="1" applyBorder="1" applyAlignment="1">
      <alignment horizontal="center" vertical="center"/>
    </xf>
    <xf numFmtId="0" fontId="7" fillId="5" borderId="1" xfId="0" applyFont="1" applyFill="1" applyBorder="1" applyAlignment="1">
      <alignment horizontal="center" vertical="center"/>
    </xf>
    <xf numFmtId="0" fontId="6" fillId="17" borderId="1" xfId="0" applyFont="1" applyFill="1" applyBorder="1" applyAlignment="1">
      <alignment horizontal="left"/>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12" fillId="27" borderId="22" xfId="0" applyFont="1" applyFill="1" applyBorder="1" applyAlignment="1">
      <alignment horizontal="center" vertical="center"/>
    </xf>
    <xf numFmtId="0" fontId="12" fillId="27" borderId="2" xfId="0" applyFont="1" applyFill="1" applyBorder="1" applyAlignment="1">
      <alignment horizontal="center" vertical="center"/>
    </xf>
    <xf numFmtId="0" fontId="12" fillId="27" borderId="22" xfId="0" applyFont="1" applyFill="1" applyBorder="1" applyAlignment="1">
      <alignment horizontal="center" vertical="center" wrapText="1"/>
    </xf>
    <xf numFmtId="0" fontId="12" fillId="27" borderId="2" xfId="0" applyFont="1" applyFill="1" applyBorder="1" applyAlignment="1">
      <alignment horizontal="center" vertical="center" wrapText="1"/>
    </xf>
    <xf numFmtId="0" fontId="12" fillId="8" borderId="22"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2" fillId="22" borderId="22" xfId="0" applyFont="1" applyFill="1" applyBorder="1" applyAlignment="1">
      <alignment horizontal="center" vertical="center" wrapText="1"/>
    </xf>
    <xf numFmtId="0" fontId="12" fillId="22" borderId="2" xfId="0" applyFont="1" applyFill="1" applyBorder="1" applyAlignment="1">
      <alignment horizontal="center" vertical="center" wrapText="1"/>
    </xf>
    <xf numFmtId="0" fontId="12" fillId="0" borderId="22" xfId="0" applyFont="1" applyBorder="1" applyAlignment="1">
      <alignment horizontal="center" vertical="center" wrapText="1"/>
    </xf>
    <xf numFmtId="0" fontId="12" fillId="0" borderId="2" xfId="0" applyFont="1" applyBorder="1" applyAlignment="1">
      <alignment horizontal="center" vertical="center" wrapText="1"/>
    </xf>
    <xf numFmtId="0" fontId="111" fillId="13" borderId="9" xfId="0" applyFont="1" applyFill="1" applyBorder="1" applyAlignment="1">
      <alignment horizontal="center" vertical="center" wrapText="1"/>
    </xf>
    <xf numFmtId="0" fontId="7" fillId="13" borderId="19" xfId="0" applyFont="1" applyFill="1" applyBorder="1" applyAlignment="1">
      <alignment horizontal="center" vertical="center" wrapText="1"/>
    </xf>
    <xf numFmtId="0" fontId="7" fillId="13" borderId="10" xfId="0" applyFont="1" applyFill="1" applyBorder="1" applyAlignment="1">
      <alignment horizontal="center" vertical="center" wrapText="1"/>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7" fillId="13" borderId="9" xfId="0" applyFont="1" applyFill="1" applyBorder="1" applyAlignment="1">
      <alignment horizontal="center" vertical="center" wrapText="1"/>
    </xf>
    <xf numFmtId="0" fontId="0" fillId="0" borderId="0" xfId="0"/>
    <xf numFmtId="0" fontId="0" fillId="0" borderId="0" xfId="0" applyAlignment="1">
      <alignment horizontal="left" vertical="top" wrapText="1"/>
    </xf>
    <xf numFmtId="0" fontId="103" fillId="34" borderId="32" xfId="6" applyFont="1" applyFill="1" applyBorder="1" applyAlignment="1">
      <alignment horizontal="center" vertical="center"/>
    </xf>
    <xf numFmtId="0" fontId="103" fillId="34" borderId="31" xfId="6" applyFont="1" applyFill="1" applyBorder="1" applyAlignment="1">
      <alignment horizontal="center" vertical="center"/>
    </xf>
    <xf numFmtId="20" fontId="82" fillId="0" borderId="9" xfId="0" applyNumberFormat="1" applyFont="1" applyBorder="1" applyAlignment="1">
      <alignment horizontal="center" vertical="center" wrapText="1"/>
    </xf>
    <xf numFmtId="20" fontId="82" fillId="0" borderId="19" xfId="0" applyNumberFormat="1" applyFont="1" applyBorder="1" applyAlignment="1">
      <alignment horizontal="center" vertical="center" wrapText="1"/>
    </xf>
    <xf numFmtId="20" fontId="82" fillId="0" borderId="10" xfId="0" applyNumberFormat="1" applyFont="1" applyBorder="1" applyAlignment="1">
      <alignment horizontal="center" vertical="center" wrapText="1"/>
    </xf>
    <xf numFmtId="20" fontId="82" fillId="0" borderId="1" xfId="0" applyNumberFormat="1" applyFont="1" applyBorder="1" applyAlignment="1">
      <alignment horizontal="center" vertical="center" wrapText="1"/>
    </xf>
    <xf numFmtId="0" fontId="6" fillId="28" borderId="1" xfId="0" applyFont="1" applyFill="1" applyBorder="1" applyAlignment="1">
      <alignment horizontal="center"/>
    </xf>
    <xf numFmtId="0" fontId="0" fillId="28" borderId="1" xfId="0" applyFill="1" applyBorder="1" applyAlignment="1">
      <alignment horizontal="center"/>
    </xf>
    <xf numFmtId="0" fontId="6" fillId="13" borderId="9" xfId="0" applyFont="1" applyFill="1" applyBorder="1" applyAlignment="1">
      <alignment horizontal="center"/>
    </xf>
    <xf numFmtId="0" fontId="6" fillId="13" borderId="19" xfId="0" applyFont="1" applyFill="1" applyBorder="1" applyAlignment="1">
      <alignment horizontal="center"/>
    </xf>
    <xf numFmtId="0" fontId="6" fillId="13" borderId="10" xfId="0" applyFont="1" applyFill="1" applyBorder="1" applyAlignment="1">
      <alignment horizontal="center"/>
    </xf>
    <xf numFmtId="0" fontId="29" fillId="0" borderId="16" xfId="0" applyFont="1" applyBorder="1" applyAlignment="1">
      <alignment horizontal="center" vertical="center"/>
    </xf>
    <xf numFmtId="0" fontId="29" fillId="0" borderId="17" xfId="0" applyFont="1" applyBorder="1" applyAlignment="1">
      <alignment horizontal="center" vertical="center"/>
    </xf>
    <xf numFmtId="0" fontId="29" fillId="0" borderId="18" xfId="0" applyFont="1" applyBorder="1" applyAlignment="1">
      <alignment horizontal="center" vertical="center"/>
    </xf>
    <xf numFmtId="0" fontId="88" fillId="0" borderId="16" xfId="0" applyFont="1" applyBorder="1" applyAlignment="1">
      <alignment horizontal="center" vertical="center"/>
    </xf>
    <xf numFmtId="0" fontId="88" fillId="0" borderId="17" xfId="0" applyFont="1" applyBorder="1" applyAlignment="1">
      <alignment horizontal="center" vertical="center"/>
    </xf>
    <xf numFmtId="0" fontId="88" fillId="0" borderId="18" xfId="0" applyFont="1" applyBorder="1" applyAlignment="1">
      <alignment horizontal="center" vertical="center"/>
    </xf>
    <xf numFmtId="0" fontId="29" fillId="0" borderId="8" xfId="0" applyFont="1" applyBorder="1" applyAlignment="1">
      <alignment horizontal="center"/>
    </xf>
    <xf numFmtId="0" fontId="7" fillId="0" borderId="1" xfId="0" applyFont="1" applyBorder="1" applyAlignment="1">
      <alignment horizontal="center"/>
    </xf>
    <xf numFmtId="0" fontId="7" fillId="0" borderId="4" xfId="0" applyFont="1" applyBorder="1" applyAlignment="1">
      <alignment horizontal="center" wrapText="1"/>
    </xf>
    <xf numFmtId="0" fontId="7" fillId="0" borderId="1" xfId="0" applyFont="1" applyBorder="1" applyAlignment="1">
      <alignment horizontal="center" wrapText="1"/>
    </xf>
  </cellXfs>
  <cellStyles count="7">
    <cellStyle name="Neutral" xfId="2" builtinId="28"/>
    <cellStyle name="Normal" xfId="0" builtinId="0"/>
    <cellStyle name="Normal 2" xfId="1" xr:uid="{00000000-0005-0000-0000-000002000000}"/>
    <cellStyle name="Normal 3" xfId="4" xr:uid="{CD8A8E1D-9CC8-4A39-ACDC-23B17B029924}"/>
    <cellStyle name="Normal 4" xfId="6" xr:uid="{AE075FAD-F15C-40B6-A9FE-16B41DF4D5A9}"/>
    <cellStyle name="Normal 4 2 2 2 2 2 2 2 2" xfId="3" xr:uid="{F82AF5A0-88F1-4C33-BF8E-3859A8FE36F5}"/>
    <cellStyle name="Percent" xfId="5" builtinId="5"/>
  </cellStyles>
  <dxfs count="6083">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ont>
        <color theme="0"/>
      </font>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alignment wrapText="1" readingOrder="0"/>
    </dxf>
    <dxf>
      <alignment wrapText="1" readingOrder="0"/>
    </dxf>
    <dxf>
      <alignment wrapText="1" readingOrder="0"/>
    </dxf>
    <dxf>
      <alignment wrapText="1" readingOrder="0"/>
    </dxf>
    <dxf>
      <font>
        <b val="0"/>
      </font>
    </dxf>
    <dxf>
      <font>
        <b val="0"/>
      </font>
    </dxf>
    <dxf>
      <font>
        <b val="0"/>
      </font>
    </dxf>
    <dxf>
      <font>
        <b val="0"/>
      </font>
    </dxf>
    <dxf>
      <font>
        <b val="0"/>
      </font>
    </dxf>
    <dxf>
      <font>
        <b val="0"/>
      </font>
    </dxf>
    <dxf>
      <alignment wrapText="1" readingOrder="0"/>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9" tint="0.59996337778862885"/>
        </patternFill>
      </fill>
    </dxf>
    <dxf>
      <fill>
        <patternFill>
          <bgColor theme="7" tint="0.39994506668294322"/>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fill>
        <patternFill>
          <bgColor theme="6" tint="0.39994506668294322"/>
        </patternFill>
      </fill>
    </dxf>
    <dxf>
      <fill>
        <patternFill>
          <bgColor rgb="FFFFC7CE"/>
        </patternFill>
      </fill>
    </dxf>
    <dxf>
      <fill>
        <patternFill>
          <bgColor theme="0" tint="-0.14996795556505021"/>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19" formatCode="yyyy/mm/dd"/>
    </dxf>
    <dxf>
      <numFmt numFmtId="19" formatCode="yyyy/mm/dd"/>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0" tint="-0.24994659260841701"/>
        </patternFill>
      </fill>
    </dxf>
    <dxf>
      <fill>
        <patternFill>
          <bgColor theme="7" tint="0.39994506668294322"/>
        </patternFill>
      </fill>
    </dxf>
    <dxf>
      <fill>
        <patternFill>
          <bgColor theme="0" tint="-0.24994659260841701"/>
        </patternFill>
      </fill>
    </dxf>
    <dxf>
      <fill>
        <patternFill>
          <bgColor theme="9" tint="0.59996337778862885"/>
        </patternFill>
      </fill>
    </dxf>
    <dxf>
      <fill>
        <patternFill>
          <bgColor theme="9" tint="0.59996337778862885"/>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alignment horizontal="center" readingOrder="0"/>
    </dxf>
    <dxf>
      <alignment horizontal="center" readingOrder="0"/>
    </dxf>
    <dxf>
      <alignment horizontal="center" readingOrder="0"/>
    </dxf>
    <dxf>
      <alignment vertical="top" readingOrder="0"/>
    </dxf>
    <dxf>
      <font>
        <sz val="8"/>
      </font>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Service%20Trade/Quotation%20Cheat%20Sheet%20Template.xlsx" TargetMode="External"/><Relationship Id="rId2" Type="http://schemas.openxmlformats.org/officeDocument/2006/relationships/externalLinkPath" Target="https://cantec3403.sharepoint.com/sites/CantecCrew/Shared%20Documents/Cantec/Operations/Service%20Trade/Quotation%20Cheat%20Sheet%20Template.xlsx" TargetMode="External"/><Relationship Id="rId1" Type="http://schemas.openxmlformats.org/officeDocument/2006/relationships/externalLinkPath" Target="/sites/CantecCrew/Shared%20Documents/Cantec/Operations/Service%20Trade/Quotation%20Cheat%20Shee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uotation Cheat Sheet"/>
      <sheetName val="Service Calculator"/>
      <sheetName val="Special order guide"/>
      <sheetName val="Sheet1"/>
    </sheetNames>
    <sheetDataSet>
      <sheetData sheetId="0">
        <row r="61">
          <cell r="G61">
            <v>65</v>
          </cell>
        </row>
        <row r="62">
          <cell r="G62">
            <v>75</v>
          </cell>
        </row>
        <row r="63">
          <cell r="G63">
            <v>125</v>
          </cell>
        </row>
        <row r="64">
          <cell r="G64">
            <v>250</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Samantha D'Amour" id="{01B864A8-E386-4CF2-88C1-E7C076D2D15E}" userId="Samantha D'Amour" providerId="None"/>
  <person displayName="Daniel Park" id="{6D941203-C1AD-4E1E-8A7E-FB672C73977E}" userId="S::d.park@cantec.ca::85ebb90c-50bd-482a-9acf-bcd8e92bda36" providerId="AD"/>
  <person displayName="Jordan Zwicker" id="{0F4FE849-1AD1-4580-8D2C-8E04403287FE}" userId="S::j.zwicker@cantec.ca::ecd7b926-1c6a-449c-891d-59e7cb83089a" providerId="AD"/>
  <person displayName="Eric Turko" id="{F541C50C-D52D-4FF1-8412-27787AB09BDA}" userId="S::eric.turko@cantec.ca::cb3b89b2-ed10-4c85-a9e6-cc2996f607d2" providerId="AD"/>
  <person displayName="Kane Wyatt" id="{1AF03E4D-9DA7-4D94-9543-786F758B5DBB}" userId="S::kane.wyatt@cantec.ca::a2e621aa-5558-425a-ad20-5ceb9de2e551" providerId="AD"/>
  <person displayName="Noah Taron" id="{D05202FE-1972-4411-96AF-B2F4657F83E2}" userId="S::noah.taron@cantec.ca::dbc0223d-e45d-4f7c-8ec8-86c0beaf4847" providerId="AD"/>
  <person displayName="Carina Vogt" id="{0CA37331-ACFA-4294-B86C-E0EBFF72D29C}" userId="S::Carina.Vogt@cantec.ca::df63fdbb-8e38-4289-b19c-854c882fece8" providerId="AD"/>
  <person displayName="Amanda MacGarvey" id="{161D80D2-4B6B-44BA-85E2-74CADF4EFA44}" userId="S::a.macgarvey@cantec.ca::3a840413-c833-444a-8e0d-e3aa169d2129" providerId="AD"/>
  <person displayName="Denver Fatt" id="{46338045-EA3B-4341-9878-9D5DB6F5321E}" userId="S::denver.fatt@cantec.ca::48276679-3e6b-459d-9a28-d9b697a9319a" providerId="AD"/>
  <person displayName="Tanya Weston" id="{1A284580-F2B6-4554-A780-C3C0B3AF6C04}" userId="S::Tanya.Weston@cantec.ca::0e495c27-a742-45e1-9d61-e0657fbf3d6d" providerId="AD"/>
  <person displayName="Michelle Ungab" id="{3FF0B06B-6D44-40C6-B724-E5FE6F209B77}" userId="S::Michelle.ungab@cantec.ca::40504e4e-9f82-4967-94a2-af60308d6e1e" providerId="AD"/>
  <person displayName="Victor Valente" id="{6892FC56-EBC2-4FA3-A2DF-2119D1EF5406}" userId="S::victor.valente@cantec.ca::e91652f3-0d8f-44ce-a98c-48abfb4f033c" providerId="AD"/>
  <person displayName="Verena Heinrich" id="{D9869D98-2A20-4BB5-B2AE-FCB88690F823}" userId="S::Verena.Heinrich@cantec.ca::ebbd1493-55cc-4fc2-86ad-9112a3418a9d" providerId="AD"/>
  <person displayName="Daniella Newberry" id="{8CA2BCA9-03B0-417C-9581-783E31A941AB}" userId="S::daniella.newberry@cantec.ca::d004d63d-03db-4f65-8e16-461ed5aa7f6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ston, Tanya" refreshedDate="41584.320197453701" createdVersion="4" refreshedVersion="4" minRefreshableVersion="3" recordCount="131" xr:uid="{00000000-000A-0000-FFFF-FFFF02000000}">
  <cacheSource type="worksheet">
    <worksheetSource ref="A20:U20" sheet="Nov 2012-Oct 2017-don't use(tw)"/>
  </cacheSource>
  <cacheFields count="24">
    <cacheField name="ADDRESS" numFmtId="0">
      <sharedItems containsBlank="1" count="128">
        <s v="703 Broughton"/>
        <s v="1133A Reynolds"/>
        <s v="707 Courtney"/>
        <s v="770 Fisgard"/>
        <s v="545 Manchester/520 Dunedin"/>
        <s v="120 Douglas"/>
        <s v="945 McClure                                             "/>
        <s v="1436 Harrison                                                              "/>
        <s v="2211 Shelbourne"/>
        <s v="60 Dallas"/>
        <s v="515 Foul Bay"/>
        <s v="2020 Richmond                                      "/>
        <s v="502 Dallas"/>
        <s v="605 Cook                                                                   "/>
        <s v="655 Herald                                   "/>
        <s v="55 Songhees                                 "/>
        <s v="280 Douglas"/>
        <s v="1005 Broad                   "/>
        <s v="1207 Douglas  "/>
        <s v="1581 Hillside"/>
        <s v="2250 Oak Bay              "/>
        <s v="3045 Douglas Street                    "/>
        <s v="3400 Davidson             "/>
        <s v="50 &amp;  60 Bastion/ 1200 Government    "/>
        <s v="609 Broughton   "/>
        <s v="765-777 Broughton  "/>
        <s v="777 Fort      "/>
        <s v="825-827 Fort"/>
        <s v="914 Yates"/>
        <s v="1006 Fort"/>
        <s v="1000-1012 Douglas                            "/>
        <s v="838 Fort "/>
        <s v="230 Cook"/>
        <s v="1111 Hillside"/>
        <s v="1223 Johnson                        "/>
        <s v="546 Pandora"/>
        <s v="845 Yates"/>
        <s v="1821 Cook Street"/>
        <s v="836 Yates"/>
        <s v="1119 Pembroke"/>
        <s v="1947 Cook"/>
        <s v="2170 Mt.Newton X                                              "/>
        <s v="530 Fraser                                                         "/>
        <s v="625 Fisgard"/>
        <s v="940 Fort St"/>
        <s v="708 View"/>
        <s v="1034 Johnson"/>
        <s v="1510 Hillside"/>
        <s v="415 Linden"/>
        <s v="420 Parry"/>
        <s v="770 Cormorant                                              "/>
        <s v="1166 Rockland                             "/>
        <s v="31 Bastion"/>
        <s v="425-435 Simcoe"/>
        <s v="443 Superior"/>
        <s v="1252 Pandora"/>
        <s v="1366 Hillside                                                 "/>
        <s v="468 Belleville"/>
        <s v="710 Redbrick                                                   "/>
        <s v="#103-4475 Viewmont"/>
        <s v="1005 &amp; 1009 McKenzie"/>
        <s v="1012 Collinson                                                             "/>
        <s v="1560 Hillside                         "/>
        <s v="188 Douglas"/>
        <s v="1975 Lee"/>
        <s v="2119 Oak Bay"/>
        <s v="2757 Quadra"/>
        <s v="370-380 Waterfront            "/>
        <s v="670 Dallas"/>
        <s v="800 Johnson                                            "/>
        <s v="821 Princess"/>
        <s v="3939 Quadra     "/>
        <s v="1175 Cook"/>
        <s v="1205 Broad Street/650 View Street    "/>
        <s v="1368 Pandora                          "/>
        <s v="1000-1002 Government 536 Broughton "/>
        <s v="1005 Langley"/>
        <s v="1006 - 1010 Government"/>
        <s v="1117 Wharf"/>
        <s v="1640 Oak Bay"/>
        <s v="505 Fisgard"/>
        <s v="625 Hillside"/>
        <s v="725 Yates"/>
        <s v="1655 Begbie"/>
        <s v="3008-3010 Washington"/>
        <s v="909 Pembroke"/>
        <s v="613 Pandora"/>
        <s v="2151 Haultain"/>
        <s v="2230 Cadboro Bay"/>
        <s v="350 &amp; 360 Douglas"/>
        <s v="415 Michigan"/>
        <s v="435 Michigan"/>
        <s v="890 Academy"/>
        <s v="1230 Fort Street"/>
        <s v="410 Garbally                                           "/>
        <s v="415 Dunedin                            "/>
        <s v="1551 Cedar Hill X Rd            "/>
        <s v="3301 Douglas"/>
        <s v="595 Pandora"/>
        <s v="754 Fort  (was 752-756)"/>
        <s v="710 Fort"/>
        <s v="702 Fort"/>
        <s v="1019 Wharf"/>
        <s v="1221 Broad, 641 Yates, 1227 Broad"/>
        <s v="1149 Rockland"/>
        <s v="906 Southgate Street"/>
        <s v="1721 Quadra"/>
        <s v="950 Kings"/>
        <s v="636 Fisgard"/>
        <s v="727 Fisgard"/>
        <s v="713 Douglas"/>
        <s v="812 Wharf Street"/>
        <s v="209 Cook"/>
        <s v="911 Yates &amp; 990 View"/>
        <s v="2626 Blackwood"/>
        <s v="719-725 Yates"/>
        <s v="1205 Broad Street/650 View Street"/>
        <s v="10461 Resthaven "/>
        <s v="10459 Resthaven                                "/>
        <s v="812 Wharf Street                                                        "/>
        <s v="3244 Quadra                                           "/>
        <s v="1250 Quadra"/>
        <s v="851 Yates"/>
        <s v="1026 Johnson                                                 "/>
        <m/>
        <s v="1075 Pandora" u="1"/>
        <s v="1221 Broad" u="1"/>
        <s v="752-756 Fort" u="1"/>
      </sharedItems>
    </cacheField>
    <cacheField name="SITE NAME" numFmtId="0">
      <sharedItems containsBlank="1" count="3">
        <m/>
        <s v="n/a"/>
        <s v="The Pearl"/>
      </sharedItems>
    </cacheField>
    <cacheField name="MONITORING" numFmtId="0">
      <sharedItems containsBlank="1" count="4">
        <m/>
        <s v="M6   T     A"/>
        <s v="PRICES   T   A"/>
        <s v="none"/>
      </sharedItems>
    </cacheField>
    <cacheField name="PANEL" numFmtId="0">
      <sharedItems containsBlank="1" count="5">
        <m/>
        <s v="Edwards EST 6616"/>
        <s v="Mircom 1000"/>
        <s v="Edwards Custom 6500"/>
        <s v="Edwards 6616"/>
      </sharedItems>
    </cacheField>
    <cacheField name="MBT NOTES" numFmtId="0">
      <sharedItems containsBlank="1" count="4">
        <m/>
        <s v="in room by McDonalds 24hr drive thru.  Annunciator at 1581 lobby to 2nd floor"/>
        <s v="Entrance at left side of bldg. Elec. Rm off driveway.  Signal silence LED may not illuminate but bells will stop."/>
        <s v="Strata#1214 site contact Jerry 250-519-4728.  Lock Power Rm door. Press reset button on Mag-Lock supply box. Aux disconnect."/>
      </sharedItems>
    </cacheField>
    <cacheField name="PROPERTY MANAGER" numFmtId="0">
      <sharedItems containsBlank="1" count="58">
        <s v="486261 BC LTD"/>
        <s v="Abbeyfield S. Peters"/>
        <s v="AWM Alliance"/>
        <s v="Baywood"/>
        <s v="Boormans"/>
        <s v="Brian McLoughlin "/>
        <s v="Brown Bros"/>
        <s v="Brown Bros               "/>
        <s v="Colliers"/>
        <s v="Colliers "/>
        <s v="Colliers (230 Cook Street Holdings c/o Colliers)"/>
        <s v="Complete Residential"/>
        <s v="Cornerstone"/>
        <s v="Coronet Ventures"/>
        <s v="CRD"/>
        <s v="Europort"/>
        <s v="DVN Investments"/>
        <s v="Firm Management"/>
        <s v="Freelance"/>
        <s v="Gateway"/>
        <s v="Gibraltar "/>
        <s v="Greater Victoria Harbour Authority"/>
        <s v="Gulf Pacific"/>
        <s v="Hansbraun"/>
        <s v="Hutton"/>
        <s v="Invermay"/>
        <s v="Josef Krajc"/>
        <s v="Jorjorian "/>
        <s v="Larry Woolsey"/>
        <s v="Newport  "/>
        <s v="Pandale Place  "/>
        <s v="Pemberton Holmes"/>
        <s v="Primex Investments"/>
        <s v="Proline"/>
        <s v="Prov. Cap. Com."/>
        <s v="Quadra Pacific"/>
        <s v="Randall North"/>
        <s v="Richmond Prop."/>
        <s v="Ritz Hotel"/>
        <s v="Ritz Hotel (Cactus Club)"/>
        <s v="SDM Realty"/>
        <s v="Steiner Properties "/>
        <s v="Strata Plan Vis 248"/>
        <s v="Strata Plan Vis 742"/>
        <s v="Strata Plan Vis 5799"/>
        <s v="CDI College"/>
        <s v="Vic Chinese Sch"/>
        <s v="Victoria Place Prop"/>
        <s v="Workplace Solutions Inc. (WSI)"/>
        <s v="William Apartments"/>
        <s v="Wilson Kool            "/>
        <s v="Colliers (now with Newport)"/>
        <s v="Homewood"/>
        <s v="VR Cordero"/>
        <m/>
        <s v="Univ. Canada West" u="1"/>
        <s v="WCI-BLJC_x000a_" u="1"/>
        <s v="TPM Management" u="1"/>
      </sharedItems>
    </cacheField>
    <cacheField name="NOTES" numFmtId="0">
      <sharedItems containsBlank="1"/>
    </cacheField>
    <cacheField name="STATUS- (ACTIVE, CANCELLED, ON HOLD)" numFmtId="0">
      <sharedItems containsBlank="1" count="4">
        <s v="ACTIVE"/>
        <s v="ON HOLD"/>
        <s v="CANCELLED"/>
        <m/>
      </sharedItems>
    </cacheField>
    <cacheField name="KEYS" numFmtId="0">
      <sharedItems containsBlank="1" count="110">
        <s v="H 307"/>
        <s v="PQ 3311"/>
        <s v="A 707"/>
        <s v="RR 077"/>
        <s v="TT 545"/>
        <s v="AT 021"/>
        <s v="L 549"/>
        <s v="H 6341"/>
        <s v="GT 1122"/>
        <s v="FT 06"/>
        <s v="NO KEY, BSMT DOOR UNLOCKED"/>
        <s v="KEY AT SITE"/>
        <s v="CT 205"/>
        <s v="N 506"/>
        <s v="LL 556"/>
        <s v="AB 55"/>
        <s v="T 082"/>
        <s v="K 5001"/>
        <s v="L 7021"/>
        <s v="W 1851"/>
        <s v="E 0522"/>
        <s v="GH 5403"/>
        <s v="RS 0043"/>
        <s v="AA 0021"/>
        <s v="I 906"/>
        <s v="G 777"/>
        <s v="O 528"/>
        <s v="VV 419"/>
        <s v="ZZ 6001"/>
        <s v="J 2101"/>
        <s v="E 838"/>
        <s v="Z 032"/>
        <s v="OP 1111"/>
        <s v="II 3221"/>
        <s v="TU 645"/>
        <s v="NN 548"/>
        <s v="Z 1281"/>
        <s v="GG 638"/>
        <s v="NO KEY"/>
        <s v="SZ 049"/>
        <s v="MM 4301"/>
        <s v="BT 0151"/>
        <s v="R 514"/>
        <s v="ET 024"/>
        <s v="KK 077"/>
        <s v="K 6611"/>
        <s v="UU 13"/>
        <s v="DT 524"/>
        <s v="WW 344"/>
        <s v="UU 2521"/>
        <s v="A 6631"/>
        <s v="none"/>
        <m/>
        <s v="MN 5001"/>
        <s v="M 1201"/>
        <s v="B 0561"/>
        <s v="B 881"/>
        <s v="F 5791"/>
        <s v="P 9112"/>
        <s v="ST 7572"/>
        <s v="DE 083"/>
        <s v="O 076"/>
        <s v="FF 008"/>
        <s v="XR 128"/>
        <s v="JK 9393"/>
        <s v="S 5711"/>
        <s v="BB 5021"/>
        <s v="JJ 8631"/>
        <s v="OO 001"/>
        <s v="QR 5001"/>
        <s v="PP 6001"/>
        <s v="Q 7111"/>
        <s v="N 0461"/>
        <s v="GET KEYS FROM PAUL"/>
        <s v="Y 526"/>
        <s v="R 527"/>
        <s v="G 5561"/>
        <s v="CD 8003"/>
        <s v="M 909"/>
        <s v="C 1512"/>
        <s v="D 0322"/>
        <s v="T 053"/>
        <s v="U 514"/>
        <s v="V 534"/>
        <s v="S 098"/>
        <s v="OT 0321"/>
        <s v="EF 014/514"/>
        <s v="KL 1551"/>
        <s v="HI 1033"/>
        <s v="CC 595"/>
        <s v="F 257"/>
        <s v="MEET KEN COOPER"/>
        <s v="D 9101"/>
        <s v="XX 1221"/>
        <s v="J 9411"/>
        <s v="HT 609"/>
        <s v="P 1271"/>
        <s v="QQ 727"/>
        <s v="DD 218"/>
        <s v="Q 902"/>
        <s v="EE 099"/>
        <s v="NA"/>
        <s v="BB  5021"/>
        <s v="EF 014"/>
        <s v="FG 514"/>
        <s v="SS 0521"/>
        <s v="HH 6201"/>
        <s v="KEYS TO BE PROVIDED" u="1"/>
        <s v="?" u="1"/>
        <s v="S 881" u="1"/>
      </sharedItems>
    </cacheField>
    <cacheField name="ROUTE ORDER" numFmtId="0">
      <sharedItems containsString="0" containsBlank="1" containsNumber="1" containsInteger="1" minValue="1" maxValue="34" count="35">
        <n v="3"/>
        <m/>
        <n v="7"/>
        <n v="2"/>
        <n v="26"/>
        <n v="25"/>
        <n v="16"/>
        <n v="13"/>
        <n v="12"/>
        <n v="31"/>
        <n v="1"/>
        <n v="24"/>
        <n v="18"/>
        <n v="6"/>
        <n v="15"/>
        <n v="8"/>
        <n v="4"/>
        <n v="14"/>
        <n v="10"/>
        <n v="11"/>
        <n v="20"/>
        <n v="21"/>
        <n v="17"/>
        <n v="33"/>
        <n v="19"/>
        <n v="28"/>
        <n v="32"/>
        <n v="22"/>
        <n v="5"/>
        <n v="9"/>
        <n v="23"/>
        <n v="27"/>
        <n v="30"/>
        <n v="29"/>
        <n v="34"/>
      </sharedItems>
    </cacheField>
    <cacheField name="TEST DAY" numFmtId="0">
      <sharedItems containsBlank="1" count="5">
        <s v="W1"/>
        <s v="W4"/>
        <s v="W2"/>
        <s v="T"/>
        <m/>
      </sharedItems>
    </cacheField>
    <cacheField name="ANNUAL" numFmtId="0">
      <sharedItems containsBlank="1" count="26">
        <s v="April"/>
        <s v="May"/>
        <s v="Aug"/>
        <s v="Oct"/>
        <s v="June"/>
        <s v="Jan"/>
        <s v="Dec"/>
        <s v="Feb"/>
        <s v="July"/>
        <s v="Sept"/>
        <s v="March"/>
        <s v="Nov"/>
        <s v="Jan - TO"/>
        <s v="Mar"/>
        <s v="Oct- Edwards"/>
        <s v="August"/>
        <s v="Feb - TO"/>
        <s v="January"/>
        <s v="March- TO"/>
        <s v="May-by others"/>
        <s v="Sept - Edwards"/>
        <m/>
        <s v="Feb - by Others" u="1"/>
        <s v="Jan?" u="1"/>
        <s v="Jan by Others" u="1"/>
        <s v="NA" u="1"/>
      </sharedItems>
    </cacheField>
    <cacheField name="Nov-12" numFmtId="0">
      <sharedItems containsBlank="1"/>
    </cacheField>
    <cacheField name="Dec-12" numFmtId="0">
      <sharedItems containsBlank="1"/>
    </cacheField>
    <cacheField name="Jan-13" numFmtId="0">
      <sharedItems containsBlank="1"/>
    </cacheField>
    <cacheField name="Feb-13" numFmtId="0">
      <sharedItems containsBlank="1"/>
    </cacheField>
    <cacheField name="Mar-13" numFmtId="0">
      <sharedItems containsBlank="1"/>
    </cacheField>
    <cacheField name="Apr-13" numFmtId="0">
      <sharedItems containsBlank="1" count="5">
        <s v="A"/>
        <s v="Y"/>
        <s v="X"/>
        <m/>
        <s v="Cancelled"/>
      </sharedItems>
    </cacheField>
    <cacheField name="May-13" numFmtId="0">
      <sharedItems containsBlank="1"/>
    </cacheField>
    <cacheField name="Jun-13" numFmtId="0">
      <sharedItems containsBlank="1"/>
    </cacheField>
    <cacheField name="Jul-13" numFmtId="0">
      <sharedItems containsBlank="1"/>
    </cacheField>
    <cacheField name="Aug-13" numFmtId="0">
      <sharedItems containsBlank="1"/>
    </cacheField>
    <cacheField name="Sep-13" numFmtId="0">
      <sharedItems containsBlank="1"/>
    </cacheField>
    <cacheField name="Oct-13"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inrich, Verena" refreshedDate="43622.533755555552" createdVersion="4" refreshedVersion="6" minRefreshableVersion="3" recordCount="176" xr:uid="{00000000-000A-0000-FFFF-FFFF03000000}">
  <cacheSource type="worksheet">
    <worksheetSource ref="A1:I239" sheet="Nov 2012-Oct 2017-don't use(tw)"/>
  </cacheSource>
  <cacheFields count="9">
    <cacheField name="ADDRESS" numFmtId="0">
      <sharedItems containsBlank="1" count="168">
        <s v="727 Fisgard"/>
        <s v="2020 Richmond                                      "/>
        <s v="625 Hillside"/>
        <s v="770 Fisgard"/>
        <s v="1640 Oak Bay"/>
        <s v="625 Fisgard"/>
        <s v="31 Bastion"/>
        <s v="703 Broughton"/>
        <s v="1581 Hillside"/>
        <s v="1019 Wharf"/>
        <s v="50 &amp; 60 Bastion/ 1200 Government    "/>
        <s v="1560 Hillside                         "/>
        <s v="188 Douglas"/>
        <s v="470 Belleville"/>
        <s v="1510 Hillside"/>
        <s v="713 Douglas"/>
        <s v="535 Yates Street"/>
        <s v="280 Douglas"/>
        <s v="1366 Hillside                                                 "/>
        <s v="1221 Broad, 641 Yates, 1227 Broad"/>
        <s v="707 Courtney"/>
        <s v="2151 Haultain"/>
        <s v="702 Fort"/>
        <s v="1407 Government"/>
        <s v="2230 Cadboro Bay"/>
        <s v="1205 Broad Street/650 View Street    "/>
        <s v="911 Yates &amp; 990 View"/>
        <s v="710 Fort"/>
        <s v="2250 Oak Bay              "/>
        <s v="1031 Burdett"/>
        <s v="2119 Oak Bay (@2mths)"/>
        <s v="708 View"/>
        <s v="777 Fort      "/>
        <s v="1165 Meares Street"/>
        <s v="1975 Lee"/>
        <s v="613 Pandora"/>
        <s v="825-827 Fort Street"/>
        <s v="914 Yates"/>
        <s v="1615 Belcher Ave"/>
        <s v="838 Fort "/>
        <s v="845 Yates"/>
        <s v="1655 Begbie"/>
        <s v="765-777 Broughton  "/>
        <s v="812 Wharf Street"/>
        <s v="940 Fort St"/>
        <s v="609 Broughton   "/>
        <s v="836 Yates"/>
        <s v="2211 Shelbourne"/>
        <s v="1436 Harrison                                                              "/>
        <s v="800 Johnson                                            "/>
        <s v="734-736 Broughton"/>
        <s v="1000-1012 Douglas                            "/>
        <s v="1230 Fort Street"/>
        <s v="711 Johnson"/>
        <s v="945 McClure                                             "/>
        <s v="1166 Rockland                             "/>
        <s v="1026 Johnson                                                 "/>
        <s v="721-725 Yates"/>
        <s v="1207 Douglas  "/>
        <s v="1034 Johnson"/>
        <s v="1005 Broad Street          "/>
        <s v="1012 Collinson                                                             "/>
        <s v="1117 Wharf"/>
        <s v="1550 Richmond"/>
        <s v="1006 Fort"/>
        <s v="1223 Johnson                        "/>
        <s v="712 Yates"/>
        <s v="605 Cook                                                                   "/>
        <s v="1419 Stadacona/1545 Pandora Ave"/>
        <s v="1024 Fairfield"/>
        <s v="1175 Cook"/>
        <s v="1368 Pandora                          "/>
        <s v="1721 Quadra"/>
        <s v="709 Yates Street"/>
        <s v="415 Linden"/>
        <s v="1252 Pandora"/>
        <s v="1000-1002 Government 536 Broughton "/>
        <s v="230 Cook"/>
        <s v="670 Dallas"/>
        <s v="909 Pembroke"/>
        <s v="1821 Cook Street"/>
        <s v="1947 Cook"/>
        <s v="209 Cook"/>
        <s v="502 Dallas"/>
        <s v="770 Cormorant                                              "/>
        <s v="655 Herald                                   "/>
        <s v="1119 Pembroke"/>
        <s v="545 Manchester/520 Dunedin"/>
        <s v="515 Foul Bay"/>
        <s v="1006 - 1010 Government"/>
        <s v="120 Douglas"/>
        <s v="350 &amp; 360 Douglas"/>
        <s v="890 Academy Close"/>
        <s v="906 Southgate Street"/>
        <s v="777 Blanshard"/>
        <s v="420 Parry"/>
        <s v="415 Michigan"/>
        <s v="435 Michigan"/>
        <s v="60 Dallas"/>
        <s v="636 Fisgard"/>
        <s v="1149 Rockland"/>
        <s v="1205 Broad Street/650 View Street"/>
        <s v="1250 Quadra"/>
        <s v="443 Superior"/>
        <s v="468 Belleville"/>
        <s v="595 Pandora"/>
        <s v="812 Wharf Street                                                        "/>
        <s v="851 Yates"/>
        <s v="10459 Resthaven                                "/>
        <s v="10461 Resthaven "/>
        <s v="1551 Cedar Hill X Rd            "/>
        <s v="2626 Blackwood"/>
        <s v="3244 Quadra                                           "/>
        <s v="3301 Douglas"/>
        <s v="410 Garbally                                           "/>
        <s v="415 Dunedin                            "/>
        <s v="#103-4475 Viewmont"/>
        <s v="10 Paul Kane/11 Cooperage Plc"/>
        <s v="1005 Langley"/>
        <s v="1020 Pembroke"/>
        <s v="1019 Rockland Ave"/>
        <s v="1127 Wharf Street"/>
        <s v="1005 &amp; 1009 McKenzie"/>
        <s v="1055 Hillside Avenue"/>
        <s v="1111 Hillside"/>
        <s v="1133A Reynolds"/>
        <s v="1301 Fort Street"/>
        <s v="1150 Queens"/>
        <s v="160 Wilson Street"/>
        <s v="2170 Mt.Newton X                                              "/>
        <s v="2757 Quadra"/>
        <s v="1407 Fort Street"/>
        <s v="3008-3010 Washington"/>
        <s v="1433 Faircliff Lane"/>
        <s v="3045 Douglas Street                    "/>
        <s v="3400 Davidson             "/>
        <s v="206 Oswego Street"/>
        <s v="370-380 Waterfront            "/>
        <s v="3880 Shelbourne Street"/>
        <s v="425-435 Simcoe"/>
        <s v="3939 Quadra     "/>
        <s v="410 Garbally Road                                         "/>
        <s v="505 Fisgard"/>
        <s v="230 Oswego Street"/>
        <s v="415 Dunedin Avenue"/>
        <s v="639 Foul Bay Road"/>
        <s v="530 Fraser                                                         "/>
        <s v="546 Pandora / 3 Fan Tan Alley"/>
        <s v="55 Songhees                                 "/>
        <s v="710 Redbrick                                                   "/>
        <s v="719-725 Yates"/>
        <s v="750 Pemberton Rd"/>
        <s v="754 Fort  (was 752-756)"/>
        <s v="821 Princess"/>
        <s v="950 Kings"/>
        <s v="8 Bastion Square"/>
        <s v="971 Finlayson"/>
        <s v="909 Fairfield"/>
        <s v="950 Rockland Avenue"/>
        <m/>
        <s v="546 Pandora" u="1"/>
        <s v="890 Academy" u="1"/>
        <s v="1005 Broad                   " u="1"/>
        <s v="50 &amp;  60 Bastion/ 1200 Government    " u="1"/>
        <s v="725 Yates" u="1"/>
        <s v="2119 Oak Bay" u="1"/>
        <s v="1138 View Street" u="1"/>
        <s v="825-827 Fort" u="1"/>
      </sharedItems>
    </cacheField>
    <cacheField name="PROPERTY MANAGEMENT COMPANY" numFmtId="0">
      <sharedItems containsBlank="1" count="93">
        <s v="Victoria Place Prop"/>
        <s v="Brown Bros"/>
        <s v="Pemberton Holmes"/>
        <s v="AWM Alliance"/>
        <s v="CRD"/>
        <s v="Reliance Properties"/>
        <s v="Trillium Capital"/>
        <s v="Colliers"/>
        <s v="SDM Realty"/>
        <s v="Pemberton Holmes (was Colliers)"/>
        <s v="Hutton"/>
        <s v="Greater Victoria Harbour Authority"/>
        <s v="Firm Management"/>
        <s v="Workplace Solutions Inc. (WSI)"/>
        <m/>
        <s v="Brown Bros               "/>
        <s v="Gibraltar "/>
        <s v="Steiner Properties "/>
        <s v="Quadra Pacific"/>
        <s v="Cactus Club"/>
        <s v="South Island Property Mgmt"/>
        <s v="Newport  "/>
        <s v="Ritz Hotel"/>
        <s v="Pemberton Holmes DVN Investments"/>
        <s v="Colliers("/>
        <s v="Randall North"/>
        <s v="Prov. Cap. Com."/>
        <s v="Richmond Property Group"/>
        <s v="1,000,001 BC Ltd (new March 2015)"/>
        <s v="Cornerstone"/>
        <s v="Proline"/>
        <s v="Richmond "/>
        <s v="Europort"/>
        <s v="Coronet Ventures"/>
        <s v="Invermay"/>
        <s v="Breakwater Realty "/>
        <s v="Colliers "/>
        <s v="Torrent"/>
        <s v="Oakwood Property "/>
        <s v="Freelance"/>
        <s v="Churchill on Yates"/>
        <s v="Itziar Management"/>
        <s v="Complete Residential"/>
        <s v="Concert Properties"/>
        <s v="Larry Woolsey"/>
        <s v="Pandale Place  "/>
        <s v="Strata Plan Vis 5799"/>
        <s v="Churchill on Yates GP C/O Daniel Belanger"/>
        <s v="Brown Bros."/>
        <s v="William Apartments"/>
        <s v="Baywood"/>
        <s v="Brian McLoughlin "/>
        <s v="NOW DEVON PROP as of October 1/16  (was Larlyn Property Mgmt)"/>
        <s v="Breakwater Realty"/>
        <s v="South Island Property Mgmt (was Strata Plan Vis 742"/>
        <s v="NOW DEVON PROP (was Larlyn Property Mgmt)"/>
        <s v="Vic Chinese School"/>
        <s v="Strata Plan Vis 248"/>
        <s v="Colliers (now with Newport)"/>
        <s v="Gateway"/>
        <s v="Richmond Prop."/>
        <s v="Homewood"/>
        <s v="Hansbraun"/>
        <s v="Darcy's Pub"/>
        <s v="Abbeyfield St. Peters"/>
        <s v="Boormans"/>
        <s v="VR Cordero"/>
        <s v="Jorjorian "/>
        <s v="CMF Holdings Ltd. (was Allied Properties Reit)"/>
        <s v="Mrs A Hryb c/o Taras Hryb"/>
        <s v="Riser Realty (was League Holdings)"/>
        <s v="710 Redbrick Joint Venture"/>
        <s v="IGW Property… c/o  Riser Realty"/>
        <s v="Josef Krajc"/>
        <s v="CDI College"/>
        <s v="750 Pemberton Developments Ltd."/>
        <s v="Allied Properties Reit"/>
        <s v="Red Cross"/>
        <s v="Pacific Cove Property Management Ltd as Agent"/>
        <s v="Wilson Kool            " u="1"/>
        <s v="Breakwater (was Riser) Realty " u="1"/>
        <s v="Larlyn Property Mgmt" u="1"/>
        <s v="Richmond (was Gill-Am Investments c/o Colliers)" u="1"/>
        <s v="Colliers (Gill-Am Investments c/o Colliers)" u="1"/>
        <s v="The Churchill on Yates GP C/O Daniel Belanger" u="1"/>
        <s v="486261 BC LTD" u="1"/>
        <s v="Strata Plan Vis 742" u="1"/>
        <s v="Riser Realty " u="1"/>
        <s v="Abbeyfield S. Peters" u="1"/>
        <s v="Torrent (was Cornerstone until Dec 31/14)" u="1"/>
        <s v="Torrent " u="1"/>
        <s v="Vic Chinese Sch" u="1"/>
        <s v="Strata 755" u="1"/>
      </sharedItems>
    </cacheField>
    <cacheField name="NOTES" numFmtId="0">
      <sharedItems containsBlank="1"/>
    </cacheField>
    <cacheField name="start up date" numFmtId="0">
      <sharedItems containsNonDate="0" containsDate="1" containsString="0" containsBlank="1" minDate="2012-06-01T00:00:00" maxDate="2017-05-18T00:00:00"/>
    </cacheField>
    <cacheField name="STATUS- (ACTIVE, CANCELLED, ON HOLD)" numFmtId="0">
      <sharedItems containsBlank="1" count="5">
        <s v="ACTIVE"/>
        <s v="CANCELLED"/>
        <s v="ON HOLD"/>
        <m/>
        <s v="CANCELLED 11/14" u="1"/>
      </sharedItems>
    </cacheField>
    <cacheField name="KEYS" numFmtId="0">
      <sharedItems containsBlank="1"/>
    </cacheField>
    <cacheField name="ROUTE ORDER" numFmtId="0">
      <sharedItems containsBlank="1" containsMixedTypes="1" containsNumber="1" containsInteger="1" minValue="1" maxValue="37"/>
    </cacheField>
    <cacheField name="TEST DAY" numFmtId="0">
      <sharedItems containsBlank="1" count="7">
        <s v="W2"/>
        <s v="W1"/>
        <s v="T"/>
        <m/>
        <s v="W4"/>
        <s v="?" u="1"/>
        <s v="TBD" u="1"/>
      </sharedItems>
    </cacheField>
    <cacheField name="ANNUAL"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ston, Tanya" refreshedDate="45356.439502314817" createdVersion="8" refreshedVersion="8" minRefreshableVersion="3" recordCount="533" xr:uid="{40097C1D-A957-4464-B902-4C691151D4FC}">
  <cacheSource type="worksheet">
    <worksheetSource ref="A323:K323" sheet="Jan 2024-Dec 2024"/>
  </cacheSource>
  <cacheFields count="11">
    <cacheField name="ADDRESS" numFmtId="0">
      <sharedItems containsBlank="1" count="508">
        <s v="#103-4475 Viewmont"/>
        <s v="10 Paul Kane/11 Cooperage Place"/>
        <s v="1000-1012 Douglas                            "/>
        <s v="1001 Wharf Street"/>
        <s v="10016 3rd Street"/>
        <s v="1002 Pakington"/>
        <s v="1002 Wharf Street"/>
        <s v="10025 Resthaven Drive"/>
        <s v="10030 Resthaven"/>
        <s v="1004 Pemberton"/>
        <s v="1005 &amp; 1009 McKenzie"/>
        <s v="1005 Broad Street          "/>
        <s v="1005 Pakington"/>
        <s v="1006 Fort Street"/>
        <s v="1006 Tolmie"/>
        <s v="1007 Esquimalt Rd"/>
        <s v="1012 Collinson                                                             "/>
        <s v="1013 Vancouver"/>
        <s v="1015 Kings"/>
        <s v="10159 Third Street"/>
        <s v="1017 Queens"/>
        <s v="1019 McClure Street"/>
        <s v="1019 Rockland Ave"/>
        <s v="1020 Park Blvd"/>
        <s v="1020 Pembroke"/>
        <s v="1024 Fairfield"/>
        <s v="1025 Johnson Street"/>
        <s v="1026 Johnson                                                 "/>
        <s v="1030 Pendergast"/>
        <s v="1031 Burdett"/>
        <s v="1032 North Park"/>
        <s v="1035 Belmont Ave"/>
        <s v="1035 Pendergast"/>
        <s v="1036 Stellys Cross Road"/>
        <s v="104 Dallas Road"/>
        <s v="1040 Stellys Cross Road"/>
        <s v="1041 Fairfield"/>
        <s v="1041 Richardson Road"/>
        <s v="1045 McClure Street"/>
        <s v="10459 Resthaven"/>
        <s v="10461 Resthaven"/>
        <s v="1049 Southgate"/>
        <s v="1050 Park Blvd"/>
        <s v="1055 Hillside Avenue"/>
        <s v="1057 Moss Street"/>
        <s v="1060 Craigdarroch"/>
        <s v="1060 Goldstream"/>
        <s v="1060 Southgate"/>
        <s v="1066 Foul Bay"/>
        <s v="1069 Southgate"/>
        <s v="1090 Johnson Street"/>
        <s v="1097 View Street"/>
        <s v="110 Douglas Street"/>
        <s v="1106 Balmoral"/>
        <s v="1111 Hillside"/>
        <s v="1115 Craigflower"/>
        <s v="1120 Blanshard"/>
        <s v="1120 Richardson"/>
        <s v="1120 Yates"/>
        <s v="1122 Hilda"/>
        <s v="1122 McKenzie Street"/>
        <s v="1124 Dallas Road"/>
        <s v="1126 Rockland"/>
        <s v="1127 Wharf Street"/>
        <s v="1132 McClure"/>
        <s v="1133A Reynolds"/>
        <s v="1145 Bay Street"/>
        <s v="1150 Queens"/>
        <s v="1150 Rockland Ave."/>
        <s v="1160 Richardson "/>
        <s v="1165 Meares Street"/>
        <s v="1165 Yates Street"/>
        <s v="1166 Rockland                             "/>
        <s v="1177 Esquimalt Road"/>
        <s v="1178 Beach Drive"/>
        <s v="118 Croft"/>
        <s v="1180 Colville Road"/>
        <s v="1180 View Street"/>
        <s v="1185 Yates Street"/>
        <s v="1190 May"/>
        <s v="1194 Esquimalt Rd"/>
        <s v="1196 Clovelly Terrace"/>
        <s v="1196 Sluggett Road"/>
        <s v="120 Douglas"/>
        <s v="1208 Rockland"/>
        <s v="1209 &amp; 1229 Clarke"/>
        <s v="1216 Johnson"/>
        <s v="1220 Pandora"/>
        <s v="1222 Douglas"/>
        <s v="1229 Esquimalt Rd"/>
        <s v="1230 Fort Street"/>
        <s v="1230 Verdier Ave."/>
        <s v="1233 Fairfield"/>
        <s v="1234 Fort Street"/>
        <s v="1234 Wharf Street"/>
        <s v="1236 Pandora"/>
        <s v="1236 Verdier Ave."/>
        <s v="1249 Rockland"/>
        <s v="1250 Wharf Street"/>
        <s v="1252 Pandora"/>
        <s v="1255 Denman"/>
        <s v="127 Howe"/>
        <s v="1270 Beach Drive"/>
        <s v="1275 Oscar Street"/>
        <s v="129 Gorge Rd E"/>
        <s v="1291 Craigflower Road"/>
        <s v="1293 Craigflower Road"/>
        <s v="1295 Craigflower Road"/>
        <s v="1297 Craigflower Road"/>
        <s v="1300 Yates Street"/>
        <s v="1301 Fort Street"/>
        <s v="1301 Pandora"/>
        <s v="1308-1312 Douglas St"/>
        <s v="131 Gorge Rd E"/>
        <s v="1312 Beach Drive"/>
        <s v="1312 Blanshard Street"/>
        <s v="1317 Hillside"/>
        <s v="1319 Newport Avenue"/>
        <s v="1320 Rockland Avenue"/>
        <s v="1322 Blanshard"/>
        <s v="1325 Franklin Terrace"/>
        <s v="133 Gorge Rd E"/>
        <s v="1337 Saunders Street"/>
        <s v="1340 Sussex Road"/>
        <s v="135 Gorge Road E"/>
        <s v="1350 Stanley Ave"/>
        <s v="1354 Craigdarroch"/>
        <s v="1368 Pandora Ave"/>
        <s v="1369 Mitchell Street"/>
        <s v="1392 Rockland"/>
        <s v="1399 Stanley Ave"/>
        <s v="1400 Beach Drive"/>
        <s v="1407 Fort Street"/>
        <s v="1407 Government"/>
        <s v="1414 Hillside"/>
        <s v="1419 Fort Street"/>
        <s v="1419 Stadacona/1545 Pandora Ave"/>
        <s v="1430 Stadacona"/>
        <s v="1433 Faircliff Lane"/>
        <s v="1435 Elford"/>
        <s v="1436 Harrison                                                              "/>
        <s v="1445 Fort Street"/>
        <s v="146 Clarence"/>
        <s v="1461 Blanshard Street"/>
        <s v="1483 Douglas "/>
        <s v="1485 Fort Street"/>
        <s v="1488 Cook Street"/>
        <s v="1490 Garnet Road"/>
        <s v="1495 Admirals Rd"/>
        <s v="1501 Laurel Lane"/>
        <s v="1505 Belcher"/>
        <s v="1505 Morrison"/>
        <s v="151 St. Andrews"/>
        <s v="1510 Hillside"/>
        <s v="1510 Jubilee"/>
        <s v="1512 Keating Cross Road"/>
        <s v="1520 Belcher"/>
        <s v="1520 Jubilee"/>
        <s v="1527 Cedar Hill Cross Road"/>
        <s v="1530 Belcher"/>
        <s v="1550 Richmond"/>
        <s v="1550 Stockton Crescent"/>
        <s v="1555 Jubilee Ave"/>
        <s v="1555 Richmond"/>
        <s v="1573/1575 Begbie"/>
        <s v="1580 Hillside Ave"/>
        <s v="1581 Hillside"/>
        <s v="1585 Oak Bay Ave"/>
        <s v="1590 Fairfield Rd"/>
        <s v="1595 Rockland Avenue"/>
        <s v="160 Wilson Street"/>
        <s v="1612 Quadra Street"/>
        <s v="1615 Belcher Ave"/>
        <s v="1625 Richmond"/>
        <s v="1655 Begbie"/>
        <s v="1655 Chambers Street"/>
        <s v="1660 Fort Street"/>
        <s v="1669 Fairfield"/>
        <s v="1677 Hollywood Cres"/>
        <s v="1678 Fort Street"/>
        <s v="1720 Richmond Avenue"/>
        <s v="1721 Quadra"/>
        <s v="1731 Cook Street"/>
        <s v="1760 Fort"/>
        <s v="1791 Rockland"/>
        <s v="1809 Hovey"/>
        <s v="1818 Government"/>
        <s v="1821 Cook Street"/>
        <s v="1841 Oak Bay Ave"/>
        <s v="1860 Island Highway"/>
        <s v="188 Douglas"/>
        <s v="1885 Forest Park Dr"/>
        <s v="1901 Mt. Newton Cross Road"/>
        <s v="1903 Mt Newton Cross Road"/>
        <s v="1928 Lee Avenue"/>
        <s v="1939 Lee Avenue"/>
        <s v="1950-1952 Blanshard Street"/>
        <s v="1964 Fort Street"/>
        <s v="1975 Lee Avenue"/>
        <s v="20 Olympia"/>
        <s v="200 Dallas Road"/>
        <s v="2020 Richmond                                      "/>
        <s v="203 &amp; 205 Kimta Road"/>
        <s v="2030 Malaview_x000a_"/>
        <s v="2035 Mills Road"/>
        <s v="2040 White Birch Drive"/>
        <s v="2045 Carrick / _x000a_2060 Haultain"/>
        <s v="2050 White Birch Dr"/>
        <s v="206 Oswego Street"/>
        <s v="2065 Oak Bay "/>
        <s v="2067 Cadboro Bay"/>
        <s v="209 Cook Street"/>
        <s v="2100 Cadboro Bay"/>
        <s v="2120 Cadboro Bay"/>
        <s v="2129 Florence"/>
        <s v="2136 Ridge Road"/>
        <s v="214 Moss"/>
        <s v="2140 Cadboro Bay"/>
        <s v="215 Oswego Street"/>
        <s v="2150 Cadboro Bay"/>
        <s v="2151  Haultain"/>
        <s v="2151 Lannon Way"/>
        <s v="2170 Haultain"/>
        <s v="2181 Haultain Street"/>
        <s v="2184 Cadboro Bay"/>
        <s v="220 Douglas"/>
        <s v="2211 Shelbourne"/>
        <s v="2230 Cadboro Bay"/>
        <s v="2233 Bowker"/>
        <s v="2243 Beacon Avenue"/>
        <s v="2250 Oak Bay              "/>
        <s v="2261 Keating Cross Road"/>
        <s v="2286 Henry Avenue"/>
        <s v="2290 Henry Avenue"/>
        <s v="230 Cook Street"/>
        <s v="230 Oswego Street"/>
        <s v="2300 Henry Avenue"/>
        <s v="2311 Mills Road"/>
        <s v="2318 James White"/>
        <s v="2326 Harbour Road"/>
        <s v="2330 Cook Street"/>
        <s v="2339 Beacon Ave"/>
        <s v="235 Cook Street"/>
        <s v="2380 Brethour "/>
        <s v="240 Douglas"/>
        <s v="2421 Sidney Avenue"/>
        <s v="2427 Amherst Avenue"/>
        <s v="2433 Malaview Avenue"/>
        <s v="2440 Oakville Avenue"/>
        <s v="2447 Henry Avenue"/>
        <s v="2471 Sidney Avenue"/>
        <s v="2476 Mt. Newton Cross Road"/>
        <s v="2490 Bevan"/>
        <s v="251 &amp; 257 Cook Street"/>
        <s v="2511 Quadra Street"/>
        <s v="2512 Douglas Street"/>
        <s v="2530 Mt Newton Cross Road"/>
        <s v="2545 Oakville Avenue"/>
        <s v="2549 Dowler Place"/>
        <s v="2565 Beach Drive"/>
        <s v="260 Michigan"/>
        <s v="2605 Windsor Road"/>
        <s v="2608 Prior"/>
        <s v="2610 Graham Street"/>
        <s v="2626 Blackwood"/>
        <s v="2631 Prior Street"/>
        <s v="2644 Prior Street"/>
        <s v="2647 Graham Street"/>
        <s v="2648 Graham Street"/>
        <s v="268 Superior"/>
        <s v="2680 Blanshard"/>
        <s v="2680 Prior Street"/>
        <s v="2705 Cook Street"/>
        <s v="2720 Mill Bay Road"/>
        <s v="275 Burnside Road W"/>
        <s v="2751 Shelbourne"/>
        <s v="2770 Claude Road"/>
        <s v="2771 Jacklin Road"/>
        <s v="2790 Cedar Hill Cross Road"/>
        <s v="280 Douglas"/>
        <s v="283 Michigan Street"/>
        <s v="2830 Peatt Road"/>
        <s v="2840 Nanaimo"/>
        <s v="2840 Peatt Road"/>
        <s v="2849 Bryn Maur Road"/>
        <s v="2854 Peatt Road"/>
        <s v="2915 Douglas Street"/>
        <s v="2994 Douglas Street"/>
        <s v="3008-3010 Washington Avenue"/>
        <s v="3011 Merchant Way"/>
        <s v="3045 Douglas Street                    "/>
        <s v="31 Bastion Square"/>
        <s v="314 Cook Street"/>
        <s v="3159 Shelbourne"/>
        <s v="3185 Tillicum Road"/>
        <s v="3187 Shelbourne"/>
        <s v="3221 Cedar Hill Cross Road"/>
        <s v="323 Michigan"/>
        <s v="3255 Quadra"/>
        <s v="328-454 Burnside Rd W &amp; 3528-3628 Tillicum Rd"/>
        <s v="331/333 Robert"/>
        <s v="3319A Painter Road"/>
        <s v="3319B Painter Road"/>
        <s v="335 St. James Street"/>
        <s v="337 St. James Street"/>
        <s v="3381 Whittier Ave"/>
        <s v="3400 Davidson             "/>
        <s v="343 Simcoe"/>
        <s v="3475 Quadra Street"/>
        <s v="349 Cook Street"/>
        <s v="350 Douglas"/>
        <s v="360 Douglas"/>
        <s v="3610 + 3614 Richmond Road &amp;_x000a_1696 Pear Street "/>
        <s v="364 Moss Street"/>
        <s v="3861 Shelbourne Street"/>
        <s v="3880 Shelbourne Street"/>
        <s v="3905 Quadra"/>
        <s v="3914 Shelbourne St"/>
        <s v="3915 Carey Road"/>
        <s v="3949 Shelbourne"/>
        <s v="3958 Cedar Hill Road"/>
        <s v="3962 Cedar Hill Road"/>
        <s v="404 Dundas Street"/>
        <s v="404 Linden Avenue"/>
        <s v="406 Simcoe Street"/>
        <s v="410 Garbally Road                                         "/>
        <s v="4144 Wilkinson"/>
        <s v="415 Dunedin Avenue"/>
        <s v="415 Linden"/>
        <s v="415 Michigan"/>
        <s v="420 Catherine Street"/>
        <s v="420 Parry"/>
        <s v="423 Superior "/>
        <s v="4230 Commerce Circle"/>
        <s v="425 Wilson Street"/>
        <s v="429 Linden"/>
        <s v="435 Michigan"/>
        <s v="4398 W. Saanich Rd"/>
        <s v="440 Parry"/>
        <s v="4420 Chatterton Way"/>
        <s v="4420 West Saanich Road"/>
        <s v="4480-4494 Chatterton"/>
        <s v="465 Niagara "/>
        <s v="4678 Elk Lake Drive"/>
        <s v="470 Belleville"/>
        <s v="500 Rithet Street"/>
        <s v="502 Dallas Road"/>
        <s v="505 Quadra Street"/>
        <s v="505 Su'it (Trutch)"/>
        <s v="506 Fort Street"/>
        <s v="508 Toronto"/>
        <s v="5100 Pat Bay Hwy"/>
        <s v="516 Quadra Street"/>
        <s v="517 Fisgard St &amp; 528 Pandora Ave"/>
        <s v="520 Cook Street"/>
        <s v="520 Rithet"/>
        <s v="532/536 Herald"/>
        <s v="539-545 Fisgard Street"/>
        <s v="540 Pandora Avenue"/>
        <s v="545 Johnson Street"/>
        <s v="546 Pandora Avenue"/>
        <s v="55 Songhees                                 "/>
        <s v="553/563 Johnson Street"/>
        <s v="556 Herald"/>
        <s v="565 Manchester Road"/>
        <s v="60 Dallas Road"/>
        <s v="600 Douglas Street"/>
        <s v="600 Richmond Ave"/>
        <s v="601 Canteen Road"/>
        <s v="605 Cook Street                                                              "/>
        <s v="620 View Street"/>
        <s v="623 Fort Street."/>
        <s v="625 Fernhill Rd"/>
        <s v="625 Hillside"/>
        <s v="635 Battery"/>
        <s v="636 Fisgard"/>
        <s v="644 Linden Avenue"/>
        <s v="645 Fort Street"/>
        <s v="650 View (inc 658 View, 1203 &amp; 1205 Broad)"/>
        <s v="651 Jolly Place"/>
        <s v="655 Douglas Street"/>
        <s v="655 Herald                                   "/>
        <s v="663 Goldstream Avenue"/>
        <s v="6649 Butler Cresecent"/>
        <s v="670 Dallas Road"/>
        <s v="6772 Oldfield Road"/>
        <s v="6776 Oldfield Road"/>
        <s v="702 Fort + 1125 Douglas"/>
        <s v="703 Broughton / _x000a_933 Douglas"/>
        <s v="7088 Wallace Drive"/>
        <s v="709-715 Yates"/>
        <s v="710 Fort Street"/>
        <s v="710 Redbrick                                                   "/>
        <s v="712 Yates"/>
        <s v="7161 West Saanich"/>
        <s v="719-725 Yates"/>
        <s v="720 Vancouver"/>
        <s v="722 Johnson Street"/>
        <s v="723 Field Street"/>
        <s v="727 Fisgard"/>
        <s v="728 Yates"/>
        <s v="730 Vancouver"/>
        <s v="733 Goldstream Avenue"/>
        <s v="734 - 736 Broughton Street"/>
        <s v="738 Sayward Hill"/>
        <s v="747 Fort Street"/>
        <s v="750 Pemberton Rd"/>
        <s v="755 Market"/>
        <s v="760 Johnson Street"/>
        <s v="765 Hockley Ave"/>
        <s v="765 Vanalman"/>
        <s v="770 Cormorant                                              "/>
        <s v="772 Hockley Ave"/>
        <s v="777 Blanshard"/>
        <s v="777 Cook Street"/>
        <s v="777 Hockley Ave"/>
        <s v="777 Royal Oak (100)"/>
        <s v="778 Hockley Ave"/>
        <s v="780 Kings Road"/>
        <s v="784 Hockley"/>
        <s v="7840 Lochside Dr"/>
        <s v="7860 Wallace Drive"/>
        <s v="7878 E. Saanich Rd"/>
        <s v="790 Hockley"/>
        <s v="8 Bastion Square"/>
        <s v="800 Johnson                                            "/>
        <s v="803 Esquimalt"/>
        <s v="805 Academy Close"/>
        <s v="810 Blanshard"/>
        <s v="815 Queens"/>
        <s v="818 Broughton Street"/>
        <s v="818 Fort Street"/>
        <s v="821 Hockley Ave"/>
        <s v="825 Cook Street"/>
        <s v="830 Pembroke"/>
        <s v="831 Dunsmuir Rd"/>
        <s v="831 Fisgard Street"/>
        <s v="836 Yates"/>
        <s v="838 Fort Street"/>
        <s v="840 Fort Street"/>
        <s v="840 Humboldt"/>
        <s v="843 Craigflower Rd"/>
        <s v="844 Courtney Street"/>
        <s v="845 Yates"/>
        <s v="850 Cook Street"/>
        <s v="853 Burdett"/>
        <s v="855 Ellery Street"/>
        <s v="866 Craigflower Rd"/>
        <s v="877 Goldstream Avenue"/>
        <s v="879 Esquimalt"/>
        <s v="880 McKenzie Ave"/>
        <s v="890 Academy Close"/>
        <s v="894 Vernon Avenue"/>
        <s v="895 Fort Street"/>
        <s v="898 Vernon Avneue"/>
        <s v="899 Darwin Avenue"/>
        <s v="903 Esquimalt Rd"/>
        <s v="906 Southgate Street"/>
        <s v="908 Market St"/>
        <s v="908 Pandora Avenue"/>
        <s v="909 Fairfield"/>
        <s v="909 Pendergast Street"/>
        <s v="911 Yates &amp; 990 View"/>
        <s v="914 Yates Street"/>
        <s v="915 Cook Street"/>
        <s v="919 Fort Street"/>
        <s v="919 Market"/>
        <s v="920 Hillside"/>
        <s v="925 Esquimalt Rd"/>
        <s v="931 Foul Bay Road"/>
        <s v="938 Dunford Ave"/>
        <s v="942 Preston Way"/>
        <s v="945 Reunion"/>
        <s v="950 Rockland Ave"/>
        <s v="955 Cook Street"/>
        <s v="955 Reunion"/>
        <s v="964 Heywood Avenue"/>
        <s v="971 Finlayson"/>
        <s v="971 Market St"/>
        <s v="9710 2nd Street"/>
        <s v="9762 Third Street"/>
        <s v="9810 Seventh Street"/>
        <s v="9818 Fourth Street"/>
        <s v="9824-9830 Fourth Street"/>
        <s v="9830 Second Street"/>
        <s v="9836 Second Street"/>
        <s v="9843 Second Street"/>
        <s v="9851 Seaport Place"/>
        <s v="9851 Second Street"/>
        <s v="9858 Fifth Street"/>
        <s v="9861 Fifth Street"/>
        <s v="9861 Third"/>
        <s v="9870 Second Street"/>
        <s v="9871 Second Street"/>
        <s v="9880 Fourth Street"/>
        <s v="9891 Seaport Place"/>
        <s v="990 Fort Street"/>
        <s v="9900 Fifth Street"/>
        <s v="9905 Fifth Street"/>
        <s v="9911 McDonald Park"/>
        <s v="9919 Fourth"/>
        <s v="9924 Third Street"/>
        <s v="9950 4th Street"/>
        <s v="9960 4th Street"/>
        <s v="9960 Third Street"/>
        <s v="9972 Third Street"/>
        <s v="9993 Fourth Street"/>
        <m/>
      </sharedItems>
    </cacheField>
    <cacheField name="PROPERTY MANAGEMENT COMPANY" numFmtId="0">
      <sharedItems containsBlank="1"/>
    </cacheField>
    <cacheField name="NOTES" numFmtId="0">
      <sharedItems containsBlank="1"/>
    </cacheField>
    <cacheField name="Price/month" numFmtId="0">
      <sharedItems containsString="0" containsBlank="1" containsNumber="1" minValue="45" maxValue="375"/>
    </cacheField>
    <cacheField name="Area" numFmtId="0">
      <sharedItems containsBlank="1"/>
    </cacheField>
    <cacheField name="start up date" numFmtId="0">
      <sharedItems containsDate="1" containsBlank="1" containsMixedTypes="1" minDate="2010-11-01T00:00:00" maxDate="2024-03-25T00:00:00"/>
    </cacheField>
    <cacheField name="STATUS- (ACTIVE, CANCELLED, ON HOLD)" numFmtId="0">
      <sharedItems containsBlank="1" count="4">
        <s v="ACTIVE"/>
        <s v="CANCELLED"/>
        <s v="ON HOLD"/>
        <m/>
      </sharedItems>
    </cacheField>
    <cacheField name="KEYS" numFmtId="0">
      <sharedItems containsBlank="1" containsMixedTypes="1" containsNumber="1" containsInteger="1" minValue="3" maxValue="461" count="439">
        <s v="NONE"/>
        <s v="UV 01"/>
        <s v="J 2101_x000a_KK9-F1"/>
        <s v="NA 1001_x000a_K2-F1"/>
        <n v="358"/>
        <n v="146"/>
        <s v="At Reception"/>
        <n v="349"/>
        <s v="SC 03001"/>
        <s v="PB 4001"/>
        <s v="MN 5001"/>
        <s v="K 5001_x000a_K4"/>
        <n v="171"/>
        <s v="ZZ 6001_x000a_K3-F1"/>
        <n v="163"/>
        <s v="LT 7001"/>
        <s v="M 2101_x000a_K3"/>
        <n v="183"/>
        <s v="KQ 5101"/>
        <n v="93"/>
        <n v="111"/>
        <s v="CL 9101"/>
        <s v="JT 9101_x000a_K2"/>
        <n v="92"/>
        <s v="RT 0201_x000a_K2"/>
        <s v="WT 4201_x000a_K3"/>
        <s v="JD 5201_x000a_K5-F2"/>
        <s v="WS 6201_x000a_K4-F1"/>
        <s v="GT 0301"/>
        <s v="BA 1301_x000a_K2"/>
        <n v="435"/>
        <n v="445"/>
        <n v="424"/>
        <s v="SP 401_x000a_K1-F1"/>
        <n v="68"/>
        <s v="RR 1401"/>
        <n v="332"/>
        <n v="392"/>
        <n v="186"/>
        <s v="P 0501_x000a_K2"/>
        <s v="LM 5501"/>
        <s v="SM 7501"/>
        <n v="373"/>
        <n v="412"/>
        <n v="42"/>
        <n v="124"/>
        <n v="307"/>
        <s v="TM 0901"/>
        <s v="VS 7901"/>
        <n v="344"/>
        <n v="127"/>
        <s v="OP 1111"/>
        <s v="IW 5111_x000a_K6-G1"/>
        <s v="N/A"/>
        <n v="4"/>
        <n v="321"/>
        <n v="427"/>
        <n v="100"/>
        <n v="143"/>
        <s v="LD 6211"/>
        <s v="KEY AT SITE"/>
        <n v="162"/>
        <s v="PQ 3311"/>
        <n v="322"/>
        <n v="404"/>
        <n v="346"/>
        <n v="164"/>
        <s v="MA 5611_x000a_K2"/>
        <n v="340"/>
        <s v="K 6611_x000a_K3"/>
        <n v="368"/>
        <n v="108"/>
        <n v="366"/>
        <s v="CR 0811"/>
        <n v="386"/>
        <n v="409"/>
        <s v="FM 4911"/>
        <s v="No Key"/>
        <s v="OW 6911"/>
        <s v="AT 021_x000a_K3"/>
        <n v="133"/>
        <s v="CC 9021 _x000a_K4"/>
        <n v="180"/>
        <n v="136"/>
        <n v="405"/>
        <n v="178"/>
        <s v="CP 4321_x000a_K2"/>
        <s v="Key at Front Desk"/>
        <n v="137"/>
        <s v="TG 0521_x000a_K4"/>
        <s v="TA 2521_x000a_K2"/>
        <n v="408"/>
        <n v="101"/>
        <n v="306"/>
        <s v="OC 5721_x000a_K1"/>
        <n v="453"/>
        <n v="413"/>
        <s v="RA 0031_x000a_K2"/>
        <s v="YT 1031_x000a_K1"/>
        <s v="7/_x000a_153"/>
        <n v="339"/>
        <n v="3"/>
        <s v="CB 2131_x000a_K1-F2"/>
        <s v="XH 7131_x000a_K6"/>
        <s v="NA 9131"/>
        <n v="161"/>
        <n v="382"/>
        <n v="173"/>
        <n v="454"/>
        <s v="DS 7331"/>
        <n v="447"/>
        <s v="SA 0531"/>
        <n v="174"/>
        <s v="PP 8631"/>
        <s v="UC 9631_x000a_K2"/>
        <n v="30"/>
        <n v="452"/>
        <s v="BR 0041"/>
        <s v="ZT 7041_x000a_K2"/>
        <s v="GS 7041_x000a_K6"/>
        <n v="461"/>
        <s v="SC 9141_x000a_K2-F1"/>
        <n v="396"/>
        <s v="IT 3341_x000a_K3"/>
        <n v="395"/>
        <s v="H 6341_x000a_K1-F1"/>
        <n v="141"/>
        <n v="112"/>
        <s v="LD 1641"/>
        <s v="SA 3841"/>
        <n v="138"/>
        <n v="347"/>
        <s v="LA 0941"/>
        <s v="LL 1051_x000a_K2"/>
        <s v="140?"/>
        <s v="06"/>
        <n v="147"/>
        <s v="BT 0151_x000a_K6"/>
        <n v="95"/>
        <s v="onsite contact"/>
        <n v="97"/>
        <n v="96"/>
        <n v="107"/>
        <n v="60"/>
        <s v="OO 0551_x000a_K2"/>
        <s v="LY 0551"/>
        <s v="CJ 5551_x000a_[K2]"/>
        <n v="329"/>
        <n v="74"/>
        <s v="W 1851_x000a_K2"/>
        <n v="364"/>
        <s v="PG 5951_x000a_K1"/>
        <s v="PT061 _x000a_K3-F1"/>
        <n v="56"/>
        <s v="DD 5161_x000a_K2-F1"/>
        <n v="330"/>
        <s v="G 5561_x000a_K2"/>
        <s v="BR 5561"/>
        <n v="167"/>
        <n v="336"/>
        <n v="335"/>
        <s v="HC 8761_x000a_K2"/>
        <s v="QL 0271_x000a_K2"/>
        <s v="P 1271_x000a_K4"/>
        <n v="52"/>
        <n v="157"/>
        <n v="158"/>
        <s v="FH 9081"/>
        <n v="379"/>
        <s v="Z 1281_x000a_K5"/>
        <s v="OB 1481"/>
        <s v="B 881_x000a_K4-F1"/>
        <s v="FM 1091"/>
        <s v="MH 3091"/>
        <n v="175"/>
        <n v="384"/>
        <s v="AZ 0591_x000a_K3-F2"/>
        <n v="181"/>
        <s v="F 5791_x000a_K3"/>
        <n v="177"/>
        <n v="362"/>
        <s v="P 302"/>
        <s v="WB 0402"/>
        <s v="CH 5402_x000a_K2"/>
        <s v="C 602_x000a_K2"/>
        <n v="428"/>
        <n v="338"/>
        <s v="Q 902_x000a_K4"/>
        <n v="419"/>
        <n v="390"/>
        <n v="305"/>
        <s v="RG 6312"/>
        <n v="165"/>
        <s v="AQ 512_x000a_[K2,F1]"/>
        <n v="170"/>
        <n v="155"/>
        <n v="367"/>
        <n v="446"/>
        <n v="134"/>
        <n v="62"/>
        <s v="GT 1122_x000a_K2w"/>
        <n v="156"/>
        <m/>
        <s v="E 0522_x000a_K4"/>
        <s v="Call for access"/>
        <n v="429"/>
        <s v="Z 032_x000a_K1"/>
        <s v="D 032_x000a_K2"/>
        <s v="BV 1132"/>
        <n v="377"/>
        <s v="CK 0332"/>
        <s v="BP 9332"/>
        <n v="411"/>
        <n v="434"/>
        <n v="63"/>
        <n v="416"/>
        <s v="HS 7242"/>
        <s v="VW 3342"/>
        <s v="IL 0442"/>
        <n v="359"/>
        <n v="444"/>
        <s v="ON SITE"/>
        <n v="391"/>
        <n v="407"/>
        <s v="AQ 1152"/>
        <s v="DS 2152"/>
        <s v="CH 0487"/>
        <n v="35"/>
        <n v="98"/>
        <n v="73"/>
        <s v="WS 5062_x000a_K3"/>
        <n v="47"/>
        <n v="26"/>
        <s v="BC 6262"/>
        <s v="KT 1362"/>
        <n v="456"/>
        <s v="QR 7462"/>
        <n v="342"/>
        <n v="201"/>
        <n v="431"/>
        <n v="168"/>
        <n v="372"/>
        <s v="CM 5813"/>
        <n v="151"/>
        <n v="432"/>
        <n v="418"/>
        <n v="176"/>
        <s v="T 082_x000a_K3"/>
        <s v="VA 382_x000a_K3-F1"/>
        <s v="TP 0382"/>
        <n v="58"/>
        <n v="433"/>
        <n v="331"/>
        <s v="CD 8003"/>
        <s v="GH 5403"/>
        <s v="BQ 13_x000a_[K1]"/>
        <n v="121"/>
        <n v="438"/>
        <n v="437"/>
        <s v="IB 1223"/>
        <s v="MG 323_x000a_[K2]"/>
        <s v="RA 5523"/>
        <s v="PP 823_x000a_K7"/>
        <n v="75"/>
        <n v="333"/>
        <s v="CM 733"/>
        <n v="352"/>
        <s v="RS 0043"/>
        <n v="67"/>
        <n v="123"/>
        <n v="442"/>
        <s v="RG 0163"/>
        <s v="OS 463"/>
        <n v="172"/>
        <s v="TC 0883"/>
        <s v="402 (in extra binder no R4 ring)"/>
        <s v="SB 4193"/>
        <s v="C 5193_x000a_K2"/>
        <s v="MS 9493"/>
        <s v="HL 8593"/>
        <n v="145"/>
        <s v="TBD"/>
        <s v="CO 604"/>
        <s v="EF 014"/>
        <s v="WP 4414"/>
        <s v="R 514_x000a_K2"/>
        <s v="U 514_x000a_K3"/>
        <n v="104"/>
        <s v="ET 024_x000a_K1-F1"/>
        <n v="119"/>
        <s v="NO KEYS"/>
        <n v="169"/>
        <n v="61"/>
        <s v="V 534_x000a_K2"/>
        <n v="370"/>
        <s v="RS 044"/>
        <s v="CW 0244"/>
        <s v="BT 4944_x000a_[K7]"/>
        <n v="120"/>
        <s v="KL 8764"/>
        <s v="TB 074_x000a_K3"/>
        <s v="443 _x000a_(Ring 3) "/>
        <s v="CT 205_x000a_K3"/>
        <s v="QB 505"/>
        <n v="148"/>
        <n v="383"/>
        <n v="152"/>
        <s v="VC 0015_x000a_[K1]"/>
        <s v="HA 615_x000a_K3"/>
        <s v="YZ 715"/>
        <n v="423"/>
        <n v="403"/>
        <n v="179"/>
        <s v="FA 935"/>
        <s v="DR 045"/>
        <n v="401"/>
        <s v="HD 645"/>
        <s v="AB 55"/>
        <s v="400*"/>
        <n v="381"/>
        <n v="455"/>
        <s v="FT 06_x000a_K10"/>
        <s v="MC006"/>
        <s v="N 506_x000a_K3"/>
        <s v="FS 326_x000a_[K1]"/>
        <n v="448"/>
        <n v="436"/>
        <n v="343"/>
        <s v="BL 446"/>
        <s v="FB 056_x000a_K2"/>
        <s v="JP 156"/>
        <s v="QA 556"/>
        <s v="CW 556_x000a_K1-F2"/>
        <s v="MPW 366_x000a_K8-G1"/>
        <s v="BB 9466"/>
        <s v="O 076_x000a_K2-F1"/>
        <s v="OF 2776"/>
        <s v="MEET KEN COOPER"/>
        <s v="H 307_x000a_K4"/>
        <s v="R 527_x000a_K6-F1"/>
        <s v="NO 017"/>
        <s v="LW 217_x000a_K2-F1"/>
        <s v="BPV 1617"/>
        <n v="69"/>
        <s v="JS 227"/>
        <s v="LF 327"/>
        <s v="FI 727_x000a_K4-F1"/>
        <s v="TE 827"/>
        <n v="149"/>
        <n v="326"/>
        <s v="BL 437_x000a_K1"/>
        <s v="SH 837"/>
        <s v="RF 747"/>
        <s v="CP 057_x000a_K1"/>
        <n v="398"/>
        <s v="ND 067"/>
        <n v="388"/>
        <s v="LA 567"/>
        <s v="DP 077_x000a_K6-F1"/>
        <n v="328"/>
        <s v="TS 777_x000a_K3-F1"/>
        <n v="184"/>
        <n v="327"/>
        <s v="_x000a_CN 087"/>
        <s v="324B"/>
        <n v="421"/>
        <s v="324A"/>
        <s v="Y 8_x000a_K10"/>
        <s v="TH 008_x000a_K1"/>
        <s v="DC 308"/>
        <n v="399"/>
        <s v="N 018_x000a_K1"/>
        <n v="337"/>
        <s v="TO 818"/>
        <n v="353"/>
        <n v="51"/>
        <n v="154"/>
        <s v="460_x000a_[K6]"/>
        <s v="IM 138_x000a_K1"/>
        <s v="YC 638_x000a_K1-F1"/>
        <s v="E 838_x000a_K2-F1"/>
        <n v="414"/>
        <n v="122"/>
        <n v="450"/>
        <s v="V 448_x000a_K1-F1"/>
        <s v="TW 548_x000a_K1-F1"/>
        <n v="11"/>
        <n v="397"/>
        <n v="144"/>
        <n v="449"/>
        <s v="LT 778_x000a_K2"/>
        <n v="430"/>
        <s v="S 098_x000a_K2"/>
        <s v="CG 498"/>
        <n v="71"/>
        <n v="457"/>
        <s v="HT 609_x000a_K2"/>
        <s v="MS 809"/>
        <s v="PD 809"/>
        <s v="GT 909"/>
        <s v="HG 099_x000a_K7"/>
        <s v="PG 419_x000a_K2"/>
        <n v="185"/>
        <n v="131"/>
        <n v="376"/>
        <s v="385 _x000a_(K2)"/>
        <n v="451"/>
        <s v="AA 139_x000a_K1"/>
        <s v="TD 839_x000a_K3"/>
        <s v="RL 249_x000a_K3"/>
        <n v="459"/>
        <s v="VT 059_x000a_K2"/>
        <n v="50"/>
        <s v="WD 469"/>
        <s v="FG 179"/>
        <s v="MT 179"/>
        <n v="374"/>
        <s v="HD 2679"/>
        <s v="MM 0189"/>
        <s v="OR 8189"/>
        <s v="TA 0389"/>
        <n v="355"/>
        <s v="SC 3489"/>
        <s v="SEA 1598"/>
        <n v="415"/>
        <n v="360"/>
        <n v="354"/>
        <n v="441"/>
        <n v="389"/>
        <n v="357"/>
        <n v="380"/>
        <n v="159"/>
        <n v="369"/>
        <s v="FS 5099"/>
        <s v="FT 9199"/>
        <s v="IO 4299"/>
        <n v="350"/>
        <n v="375"/>
        <n v="417"/>
      </sharedItems>
    </cacheField>
    <cacheField name="TEST DAY" numFmtId="0">
      <sharedItems containsBlank="1" count="21">
        <s v="TU1-R6"/>
        <s v="TU2-R18"/>
        <s v="W1-R7"/>
        <s v="F1-R13"/>
        <s v="TU2-R17"/>
        <s v="F1-R19"/>
        <s v="M2-R15"/>
        <s v="M1-R3"/>
        <s v="W1-R8"/>
        <s v="W1-R10"/>
        <s v="TH1-R11"/>
        <s v="TH1-R20"/>
        <s v="M1-R1"/>
        <s v="M1-R2"/>
        <s v="TU2-R16"/>
        <s v="M2-R14"/>
        <s v="TU1-R5"/>
        <s v="W1-R9"/>
        <s v="TH1-R12"/>
        <s v="TU1-R4"/>
        <m/>
      </sharedItems>
    </cacheField>
    <cacheField name="ANNUAL" numFmtId="0">
      <sharedItems containsBlank="1"/>
    </cacheField>
    <cacheField name="Jan-24"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ver Fatt" refreshedDate="45882.528973842593" createdVersion="8" refreshedVersion="8" minRefreshableVersion="3" recordCount="619" xr:uid="{137269F3-2728-4AA4-8B83-3CC4567D34B4}">
  <cacheSource type="worksheet">
    <worksheetSource ref="A1:W1048576" sheet="Jan 2025 - Dec 2025"/>
  </cacheSource>
  <cacheFields count="22">
    <cacheField name="ADDRESS" numFmtId="0">
      <sharedItems containsBlank="1"/>
    </cacheField>
    <cacheField name="PROPERTY MANAGEMENT COMPANY" numFmtId="0">
      <sharedItems containsBlank="1"/>
    </cacheField>
    <cacheField name="NOTES" numFmtId="0">
      <sharedItems containsBlank="1" containsMixedTypes="1" containsNumber="1" containsInteger="1" minValue="5" maxValue="5"/>
    </cacheField>
    <cacheField name="Price/month" numFmtId="0">
      <sharedItems containsString="0" containsBlank="1" containsNumber="1" containsInteger="1" minValue="35" maxValue="375"/>
    </cacheField>
    <cacheField name="Area" numFmtId="0">
      <sharedItems containsBlank="1"/>
    </cacheField>
    <cacheField name="start up date" numFmtId="0">
      <sharedItems containsDate="1" containsBlank="1" containsMixedTypes="1" minDate="2010-11-01T00:00:00" maxDate="2025-08-26T00:00:00" count="145">
        <d v="2024-09-24T00:00:00"/>
        <d v="2014-04-01T00:00:00"/>
        <d v="2024-10-24T00:00:00"/>
        <d v="2018-08-01T00:00:00"/>
        <d v="2023-01-23T00:00:00"/>
        <d v="2025-07-25T00:00:00"/>
        <d v="2020-12-09T00:00:00"/>
        <d v="2021-02-01T00:00:00"/>
        <d v="2023-08-23T00:00:00"/>
        <m/>
        <d v="2025-02-25T00:00:00"/>
        <d v="2012-11-01T00:00:00"/>
        <d v="2025-02-24T00:00:00"/>
        <d v="2020-09-01T00:00:00"/>
        <d v="2023-11-23T00:00:00"/>
        <d v="2015-07-01T00:00:00"/>
        <d v="2016-04-16T00:00:00"/>
        <d v="2014-06-01T00:00:00"/>
        <d v="2023-04-01T00:00:00"/>
        <d v="2014-07-01T00:00:00"/>
        <d v="2023-09-23T00:00:00"/>
        <d v="2015-09-09T00:00:00"/>
        <d v="2023-04-23T00:00:00"/>
        <d v="2020-03-01T00:00:00"/>
        <d v="2023-06-01T00:00:00"/>
        <d v="2024-08-01T00:00:00"/>
        <d v="2021-12-29T00:00:00"/>
        <d v="2025-04-25T00:00:00"/>
        <d v="2016-11-15T00:00:00"/>
        <d v="2024-02-24T00:00:00"/>
        <d v="2025-06-25T00:00:00"/>
        <d v="2021-07-01T00:00:00"/>
        <d v="2012-09-01T00:00:00"/>
        <d v="2024-09-04T00:00:00"/>
        <d v="2023-09-01T00:00:00"/>
        <d v="2024-08-23T00:00:00"/>
        <d v="2025-08-25T00:00:00"/>
        <d v="2024-06-05T00:00:00"/>
        <d v="2024-11-24T00:00:00"/>
        <d v="2015-01-01T00:00:00"/>
        <d v="2021-04-01T00:00:00"/>
        <d v="2021-06-01T00:00:00"/>
        <d v="2020-12-20T00:00:00"/>
        <d v="2025-01-01T00:00:00"/>
        <d v="2024-11-23T00:00:00"/>
        <d v="2021-05-21T00:00:00"/>
        <d v="2019-02-01T00:00:00"/>
        <d v="2024-05-24T00:00:00"/>
        <d v="2020-12-02T00:00:00"/>
        <d v="2010-11-01T00:00:00"/>
        <d v="2022-08-01T00:00:00"/>
        <d v="2015-02-01T00:00:00"/>
        <d v="2022-07-01T00:00:00"/>
        <d v="2020-06-20T00:00:00"/>
        <d v="2023-12-06T00:00:00"/>
        <d v="2023-12-23T00:00:00"/>
        <d v="2021-11-01T00:00:00"/>
        <d v="2025-05-25T00:00:00"/>
        <d v="2015-09-01T00:00:00"/>
        <d v="2016-12-15T00:00:00"/>
        <d v="2017-04-01T00:00:00"/>
        <d v="2020-02-01T00:00:00"/>
        <d v="2018-11-18T00:00:00"/>
        <d v="2021-03-23T00:00:00"/>
        <d v="2020-01-01T00:00:00"/>
        <d v="2025-03-25T00:00:00"/>
        <d v="2024-03-24T00:00:00"/>
        <d v="2023-05-01T00:00:00"/>
        <d v="2020-08-01T00:00:00"/>
        <d v="2014-08-01T00:00:00"/>
        <d v="2024-06-24T00:00:00"/>
        <d v="2022-11-01T00:00:00"/>
        <d v="2019-12-01T00:00:00"/>
        <d v="2016-07-07T00:00:00"/>
        <d v="2020-12-24T00:00:00"/>
        <d v="2013-06-01T00:00:00"/>
        <d v="2020-02-20T00:00:00"/>
        <d v="2018-10-18T00:00:00"/>
        <d v="2013-07-01T00:00:00"/>
        <d v="2024-12-24T00:00:00"/>
        <d v="2024-08-24T00:00:00"/>
        <d v="2021-08-21T00:00:00"/>
        <d v="2021-08-01T00:00:00"/>
        <d v="2021-09-21T00:00:00"/>
        <d v="2023-07-23T00:00:00"/>
        <d v="2024-04-24T00:00:00"/>
        <d v="2024-06-01T00:00:00"/>
        <d v="2019-09-01T00:00:00"/>
        <s v="April"/>
        <d v="2020-08-20T00:00:00"/>
        <d v="2023-01-24T00:00:00"/>
        <d v="2022-09-01T00:00:00"/>
        <d v="2020-06-01T00:00:00"/>
        <d v="2023-03-01T00:00:00"/>
        <d v="2021-01-01T00:00:00"/>
        <d v="2015-12-15T00:00:00"/>
        <d v="2017-11-01T00:00:00"/>
        <d v="2021-05-01T00:00:00"/>
        <d v="2017-07-17T00:00:00"/>
        <d v="2021-01-21T00:00:00"/>
        <s v="December"/>
        <d v="2021-11-21T00:00:00"/>
        <d v="2024-07-01T00:00:00"/>
        <d v="2020-05-20T00:00:00"/>
        <d v="2016-06-01T00:00:00"/>
        <d v="2016-01-01T00:00:00"/>
        <d v="2020-12-01T00:00:00"/>
        <d v="2023-01-02T00:00:00"/>
        <d v="2019-06-01T00:00:00"/>
        <d v="2021-03-01T00:00:00"/>
        <d v="2024-01-24T00:00:00"/>
        <d v="2025-04-01T00:00:00"/>
        <s v="-"/>
        <d v="2023-05-23T00:00:00"/>
        <d v="2018-09-18T00:00:00"/>
        <d v="2024-07-24T00:00:00"/>
        <d v="2013-03-01T00:00:00"/>
        <d v="2025-01-15T00:00:00"/>
        <d v="2020-11-01T00:00:00"/>
        <d v="2020-09-20T00:00:00"/>
        <d v="2021-01-12T00:00:00"/>
        <s v="Restart Nov/22"/>
        <d v="2024-09-01T00:00:00"/>
        <d v="2016-09-01T00:00:00"/>
        <d v="2012-06-01T00:00:00"/>
        <d v="2015-08-21T00:00:00"/>
        <d v="2014-01-15T00:00:00"/>
        <d v="2023-07-01T00:00:00"/>
        <d v="2013-12-01T00:00:00"/>
        <d v="2015-11-04T00:00:00"/>
        <d v="2018-05-01T00:00:00"/>
        <d v="2021-01-13T00:00:00"/>
        <d v="2019-05-19T00:00:00"/>
        <d v="2018-10-05T00:00:00"/>
        <d v="2025-03-01T00:00:00"/>
        <s v="Oct-23"/>
        <s v="Jan"/>
        <d v="2024-01-01T00:00:00"/>
        <d v="2016-02-01T00:00:00"/>
        <d v="2023-10-23T00:00:00"/>
        <d v="2022-01-11T00:00:00"/>
        <d v="2017-02-01T00:00:00"/>
        <d v="2019-11-28T00:00:00"/>
        <d v="2022-06-01T00:00:00"/>
        <d v="2023-06-23T00:00:00"/>
      </sharedItems>
    </cacheField>
    <cacheField name="STATUS- (ACTIVE, CANCELLED, ON HOLD)" numFmtId="0">
      <sharedItems containsBlank="1" count="5">
        <s v="ACTIVE"/>
        <s v="CANCELLED"/>
        <s v="WAITING KEYS"/>
        <s v="ON HOLD"/>
        <m/>
      </sharedItems>
    </cacheField>
    <cacheField name="KEYS" numFmtId="0">
      <sharedItems containsBlank="1" containsMixedTypes="1" containsNumber="1" containsInteger="1" minValue="3" maxValue="461" count="518">
        <s v="NONE"/>
        <s v="UV 01"/>
        <s v="M 0001"/>
        <s v="D 2101"/>
        <s v="NA 1001_x000a_K2-F1"/>
        <n v="358"/>
        <s v="VG 71001"/>
        <n v="146"/>
        <s v="At Reception"/>
        <n v="349"/>
        <s v="SC 03001"/>
        <s v="PB 4001"/>
        <s v="MN 5001"/>
        <s v="K 5001_x000a_K4"/>
        <n v="171"/>
        <s v="HC 5001"/>
        <s v="ZZ 6001_x000a_K3-F1"/>
        <n v="163"/>
        <s v="LT 7001"/>
        <s v="OT 101"/>
        <s v="M 2101_x000a_K3"/>
        <n v="183"/>
        <s v="KQ 5101"/>
        <n v="93"/>
        <n v="111"/>
        <s v="CL 9101"/>
        <s v="ST 9101_x000a_K2"/>
        <n v="92"/>
        <s v="RT 0201_x000a_K2"/>
        <s v="WT 4201_x000a_K3"/>
        <s v="JD 5201_x000a_K5-F2"/>
        <s v="WS 6201_x000a_K4-F1"/>
        <s v="GT 0301"/>
        <s v="BA 1301_x000a_K2"/>
        <n v="435"/>
        <n v="445"/>
        <n v="424"/>
        <s v="SP 401_x000a_K1-F1"/>
        <n v="68"/>
        <s v="RR 1401"/>
        <n v="332"/>
        <n v="392"/>
        <n v="186"/>
        <s v="W 501"/>
        <s v="P 0501_x000a_K2"/>
        <s v="DN 02501"/>
        <s v="LM 5501"/>
        <s v="SM 7501"/>
        <n v="373"/>
        <n v="412"/>
        <n v="42"/>
        <n v="124"/>
        <n v="307"/>
        <s v="HJ 8801"/>
        <s v="A 901"/>
        <s v="TM 0901"/>
        <s v="VS 7901"/>
        <n v="344"/>
        <n v="127"/>
        <s v="MS 0111"/>
        <s v="OP 1111"/>
        <s v="IW 5111_x000a_K6-G1"/>
        <s v="N/A"/>
        <s v="B0211"/>
        <n v="4"/>
        <n v="321"/>
        <n v="427"/>
        <n v="100"/>
        <s v="MEET KEN COOPER"/>
        <s v="H 5211"/>
        <s v="LD 6211"/>
        <s v="KEY AT SITE"/>
        <s v="F 0311"/>
        <n v="162"/>
        <s v="PQ 3311"/>
        <s v="TY 7311"/>
        <n v="322"/>
        <s v="AH 0511"/>
        <n v="406"/>
        <n v="346"/>
        <s v="Pick keys at site (Lockbox)"/>
        <n v="164"/>
        <s v="MA 5611_x000a_K2"/>
        <n v="340"/>
        <s v="K 6611_x000a_K3"/>
        <n v="368"/>
        <n v="108"/>
        <n v="366"/>
        <s v="CR 0811"/>
        <n v="404"/>
        <n v="386"/>
        <n v="409"/>
        <s v="FM 4911"/>
        <s v="No Key"/>
        <s v="OW 6911"/>
        <s v="AT 021_x000a_K3"/>
        <m/>
        <n v="133"/>
        <s v="CC 9021 _x000a_K4"/>
        <s v="TT 0121"/>
        <n v="180"/>
        <s v="RP 7121"/>
        <n v="136"/>
        <s v="DR 2221"/>
        <s v="B4221"/>
        <s v="HJ 6221"/>
        <n v="405"/>
        <n v="440"/>
        <n v="178"/>
        <s v="CP 4321_x000a_K2"/>
        <s v="Key at Front Desk"/>
        <n v="137"/>
        <s v="TC 521"/>
        <s v="TG 0521_x000a_K4"/>
        <s v="TA 2521_x000a_K2"/>
        <n v="408"/>
        <n v="101"/>
        <n v="306"/>
        <s v="OC 5721_x000a_K1"/>
        <n v="453"/>
        <n v="413"/>
        <s v="RA 0031_x000a_K2"/>
        <s v="YT 1031_x000a_K1"/>
        <n v="153"/>
        <n v="339"/>
        <n v="3"/>
        <s v="CB 2131_x000a_K1-F2"/>
        <s v="XH 7131_x000a_K6"/>
        <s v="NA 9131"/>
        <n v="161"/>
        <s v="WF 1231"/>
        <n v="382"/>
        <n v="173"/>
        <s v="No keys"/>
        <n v="454"/>
        <s v="DS 7331"/>
        <n v="447"/>
        <s v="SA 0531"/>
        <n v="174"/>
        <s v="PP 8631"/>
        <s v="UC 9631_x000a_K2"/>
        <n v="30"/>
        <n v="452"/>
        <s v="BR 0041"/>
        <s v="DQ 0041"/>
        <s v="ZT 7041_x000a_K2"/>
        <s v="GS 7041_x000a_K6"/>
        <s v="FS 0141"/>
        <n v="461"/>
        <s v="SC 9141_x000a_K2-F1"/>
        <n v="396"/>
        <s v="IT 3341_x000a_K3"/>
        <n v="395"/>
        <s v="H 6341_x000a_K1-F1"/>
        <n v="141"/>
        <n v="112"/>
        <s v="LD 1641"/>
        <s v="FT 5641"/>
        <s v="SA 3841"/>
        <n v="138"/>
        <n v="347"/>
        <s v="LA 0941"/>
        <s v="LL 1051_x000a_K2"/>
        <n v="140"/>
        <s v="06"/>
        <n v="147"/>
        <s v="BT 0151_x000a_K6"/>
        <n v="95"/>
        <s v="onsite contact"/>
        <n v="97"/>
        <n v="96"/>
        <n v="107"/>
        <s v="TF 7251"/>
        <n v="60"/>
        <s v="OO 0551_x000a_K2"/>
        <s v="LY 0551"/>
        <s v="CJ 5551_x000a_[K2]"/>
        <n v="329"/>
        <n v="74"/>
        <s v="W 1851_x000a_K2"/>
        <n v="364"/>
        <s v="PG 5951_x000a_K1"/>
        <s v="PT061 _x000a_K3-F1"/>
        <n v="56"/>
        <s v="BC 5161"/>
        <n v="330"/>
        <s v="BO 3561"/>
        <s v="G 5561_x000a_K2"/>
        <s v="BR 5561"/>
        <n v="167"/>
        <n v="336"/>
        <n v="335"/>
        <s v="HC 8761_x000a_K2"/>
        <s v="QL 0271_x000a_K2"/>
        <s v="P 1271_x000a_K4"/>
        <n v="52"/>
        <n v="157"/>
        <n v="158"/>
        <n v="379"/>
        <s v="FH 9081"/>
        <s v="Z 1281_x000a_K5"/>
        <s v="KA 0381"/>
        <s v="OB 1481"/>
        <s v="B 881_x000a_K4-F1"/>
        <s v="FM 1091"/>
        <s v="MH 3091"/>
        <n v="175"/>
        <n v="384"/>
        <s v="AZ 0591_x000a_K3-F2"/>
        <n v="181"/>
        <s v="F 5791_x000a_K3"/>
        <s v="TF 0991"/>
        <n v="177"/>
        <n v="362"/>
        <s v="S 6002"/>
        <s v="P 302"/>
        <s v="WB 0402"/>
        <s v="CH 5402_x000a_K2"/>
        <s v="C 602_x000a_K2"/>
        <n v="428"/>
        <n v="338"/>
        <s v="Q 902_x000a_K4"/>
        <n v="419"/>
        <n v="390"/>
        <n v="305"/>
        <s v="RG 6312"/>
        <n v="165"/>
        <s v="AQ 512_x000a_[K2,F1]"/>
        <n v="170"/>
        <n v="155"/>
        <s v="H 1612"/>
        <s v="C 712"/>
        <n v="367"/>
        <n v="446"/>
        <n v="134"/>
        <n v="62"/>
        <s v="DA 0122"/>
        <s v="GT 1122_x000a_K2w"/>
        <n v="156"/>
        <n v="301"/>
        <s v="LB 522"/>
        <s v="E 0522_x000a_K4"/>
        <s v="Call for access"/>
        <n v="429"/>
        <s v="Z 032_x000a_K1"/>
        <s v="D 032_x000a_K2"/>
        <s v="BV 1132"/>
        <n v="377"/>
        <n v="425"/>
        <s v="CK 0332"/>
        <s v="BP 9332"/>
        <n v="411"/>
        <s v="CG 532"/>
        <n v="434"/>
        <n v="63"/>
        <n v="416"/>
        <s v="HS 7242"/>
        <s v="VW 3342"/>
        <s v="IL 0442"/>
        <n v="359"/>
        <n v="444"/>
        <n v="407"/>
        <s v="ON SITE"/>
        <n v="391"/>
        <s v="WG 052"/>
        <s v="AQ 1152"/>
        <s v="DS 2152"/>
        <s v="CH 0487"/>
        <n v="35"/>
        <s v="VB 0552"/>
        <n v="98"/>
        <s v="BD 0852"/>
        <n v="73"/>
        <s v="WS 5062_x000a_K3"/>
        <n v="47"/>
        <n v="26"/>
        <s v="BC 6262"/>
        <s v="KC 0362"/>
        <s v="KT 1362"/>
        <n v="456"/>
        <s v="KC 6462"/>
        <s v="QR 7462"/>
        <n v="342"/>
        <n v="201"/>
        <n v="431"/>
        <n v="168"/>
        <n v="372"/>
        <s v="S 8172"/>
        <s v="DQ 7472"/>
        <s v="KJ 9472"/>
        <s v="CM 5813"/>
        <n v="151"/>
        <n v="418"/>
        <s v="DQ 5872"/>
        <n v="176"/>
        <s v="T 082_x000a_K3"/>
        <s v="QU 1282"/>
        <s v="VA 382_x000a_K3-F1"/>
        <s v="TP 0382"/>
        <n v="58"/>
        <s v="433_x000a_F-1"/>
        <n v="331"/>
        <s v="DQ 1682"/>
        <s v="Q 1392"/>
        <s v="CK 5003"/>
        <s v="CD 8003"/>
        <s v="OC3303"/>
        <s v="OC5303"/>
        <s v="GH 5403"/>
        <s v="BQ 13_x000a_[K1]"/>
        <n v="121"/>
        <s v="AT 7506"/>
        <n v="438"/>
        <n v="437"/>
        <s v="IB 1223"/>
        <s v="A 6223"/>
        <s v="MG 323_x000a_[K2]"/>
        <s v="RA 5523"/>
        <s v="G 7723_x000a_K5lrg+7sm"/>
        <s v="PP 823_x000a_K7"/>
        <n v="75"/>
        <n v="333"/>
        <s v="CM 733"/>
        <n v="352"/>
        <s v="RS 0043"/>
        <s v="AL 143"/>
        <n v="67"/>
        <s v="SG 443"/>
        <s v="BL 547"/>
        <n v="123"/>
        <n v="442"/>
        <s v="SL 063"/>
        <s v="G 063"/>
        <s v="RG 0163"/>
        <s v="OS 463"/>
        <s v="RH 4273"/>
        <n v="172"/>
        <s v="TC 0883"/>
        <s v="402 (only key in R17 bag)"/>
        <s v="SB 4193"/>
        <s v="C 5193_x000a_K2"/>
        <s v="MS 9493"/>
        <s v="HD 8593"/>
        <s v="DQ 6204"/>
        <s v="HS 0304"/>
        <s v="DQ 6304"/>
        <n v="145"/>
        <s v="ND 404"/>
        <s v="EF 014"/>
        <s v="WP 4414"/>
        <s v="R 514_x000a_K2"/>
        <s v="U 514_x000a_K3"/>
        <n v="104"/>
        <s v="ET 024_x000a_K1-F1"/>
        <s v="VV 124"/>
        <n v="119"/>
        <s v="CG 524"/>
        <n v="169"/>
        <n v="61"/>
        <s v="V 534_x000a_K2"/>
        <n v="370"/>
        <s v="RS 044"/>
        <s v="CW 0244"/>
        <s v="BT 4944_x000a_[K7]"/>
        <n v="120"/>
        <s v="KL 8764"/>
        <s v="TB 074_x000a_K3"/>
        <s v="SB 394"/>
        <s v="-"/>
        <s v="443 _x000a_(Ring 3) "/>
        <s v="CT 205_x000a_K3"/>
        <s v="QB 505"/>
        <n v="148"/>
        <n v="383"/>
        <n v="152"/>
        <s v="VC 0015_x000a_[K1]"/>
        <s v="HA 615_x000a_K3"/>
        <s v="YZ 715"/>
        <n v="423"/>
        <n v="403"/>
        <s v="C425"/>
        <s v="BW 135"/>
        <n v="179"/>
        <s v="WS 2335"/>
        <s v="FA 935"/>
        <s v="DR 045"/>
        <s v="YB 045"/>
        <n v="401"/>
        <s v="HD 645"/>
        <s v="AB 55"/>
        <s v="400*"/>
        <n v="381"/>
        <n v="455"/>
        <s v="TN 565"/>
        <s v="FT 06_x000a_K10"/>
        <s v="MC006"/>
        <s v="N 506_x000a_K3"/>
        <s v="G 216"/>
        <s v="QS 416"/>
        <s v="DA 226"/>
        <s v="FS 326_x000a_[K1]"/>
        <n v="448"/>
        <n v="436"/>
        <n v="343"/>
        <s v="LD 636"/>
        <s v="SM 046"/>
        <s v="BL 446"/>
        <s v="FB 056_x000a_K2"/>
        <s v="JP 156"/>
        <s v="GD 456"/>
        <s v="QA 556"/>
        <s v="CW 556_x000a_K1-F2"/>
        <s v="MPW 366_x000a_K8-G1"/>
        <s v="BB 9466"/>
        <s v="O 076_x000a_K2-F1"/>
        <s v="OF 2776"/>
        <s v="AR 186"/>
        <s v="H 307_x000a_K4"/>
        <s v="VB 8807"/>
        <s v="R 527_x000a_K6-F1"/>
        <s v="NO 017"/>
        <s v="HD 117"/>
        <s v="LW 217_x000a_K2-F1"/>
        <s v="BPV 1617"/>
        <n v="69"/>
        <s v="JS 227"/>
        <s v="LF 327"/>
        <s v="FI 727_x000a_K4-F1"/>
        <s v="TE 827"/>
        <n v="149"/>
        <n v="326"/>
        <s v="BL 437_x000a_K1"/>
        <s v="SH 837"/>
        <s v="RF 747"/>
        <s v="CP 057_x000a_K1"/>
        <n v="398"/>
        <s v="ND 067"/>
        <s v="SC1167"/>
        <n v="327"/>
        <s v="LA 567"/>
        <s v="DP 077_x000a_K6-F1"/>
        <s v="TS 777_x000a_K3-F1"/>
        <n v="184"/>
        <s v="CN 087"/>
        <n v="421"/>
        <s v="Y 8_x000a_K10"/>
        <s v="TH 008_x000a_K1"/>
        <s v="DC 308"/>
        <n v="399"/>
        <s v="N 018_x000a_K1"/>
        <n v="337"/>
        <s v="TO 818"/>
        <n v="353"/>
        <n v="51"/>
        <s v="F 928"/>
        <n v="154"/>
        <s v="IM 138_x000a_K1"/>
        <s v="YC 638_x000a_K1-F1"/>
        <s v="E 838_x000a_K2-F1"/>
        <n v="414"/>
        <n v="122"/>
        <n v="450"/>
        <s v="V 448_x000a_K1-F1"/>
        <s v="TW 548_x000a_K1-F1"/>
        <n v="11"/>
        <n v="397"/>
        <n v="144"/>
        <n v="449"/>
        <s v="KP 578"/>
        <s v="LT 778_x000a_K2"/>
        <n v="430"/>
        <s v="S 098_x000a_K2"/>
        <s v="CG 498"/>
        <n v="71"/>
        <n v="457"/>
        <s v="HT 609_x000a_K2"/>
        <s v="MS 809"/>
        <s v="PD 809"/>
        <s v="GT 909"/>
        <s v="HG 099_x000a_K7"/>
        <s v="KK 219"/>
        <s v="PG 419_x000a_K2"/>
        <n v="185"/>
        <n v="131"/>
        <n v="376"/>
        <s v="385 _x000a_(K2)"/>
        <n v="451"/>
        <s v="AA 139_x000a_K1"/>
        <s v="TD 839_x000a_K3"/>
        <s v="RL 249_x000a_K3"/>
        <n v="459"/>
        <s v="VT 059_x000a_K2"/>
        <n v="50"/>
        <s v="WD 469"/>
        <s v="FG 179"/>
        <n v="374"/>
        <s v="HD 2679"/>
        <s v="MM 0189"/>
        <s v="TA 0389"/>
        <n v="355"/>
        <s v="ZM 489"/>
        <s v="SC 3489"/>
        <s v="SEA 1598"/>
        <n v="415"/>
        <n v="360"/>
        <n v="354"/>
        <n v="441"/>
        <n v="389"/>
        <n v="357"/>
        <n v="380"/>
        <n v="159"/>
        <n v="369"/>
        <s v="FS 5099"/>
        <s v="FT 9199"/>
        <s v="IO 4299"/>
        <n v="350"/>
        <n v="375"/>
        <n v="417"/>
      </sharedItems>
    </cacheField>
    <cacheField name="TEST DAY" numFmtId="0">
      <sharedItems containsBlank="1" count="24">
        <s v="TU1-R4"/>
        <s v="W1-R7"/>
        <s v="W1-R6"/>
        <s v="TH2-R15"/>
        <s v="F2-R16"/>
        <s v="TU3-R18"/>
        <s v="M1-R1"/>
        <s v="TH1-R9"/>
        <s v="M1-R2"/>
        <s v="W3-R20"/>
        <s v="TH1-R8"/>
        <s v="M1-R3"/>
        <s v="-"/>
        <s v="TU2-R12"/>
        <s v="M2-R11"/>
        <s v="TU1-R5"/>
        <s v="TU2-R13"/>
        <s v="W2-R22"/>
        <s v="TH3-R21"/>
        <s v="M3-R17"/>
        <s v="W2-R14"/>
        <s v="F1-R10"/>
        <s v="TU3-R19"/>
        <m/>
      </sharedItems>
    </cacheField>
    <cacheField name="ANNUAL" numFmtId="0">
      <sharedItems containsBlank="1" count="15">
        <s v="May"/>
        <s v="June"/>
        <s v="October"/>
        <s v="February"/>
        <s v="September"/>
        <s v="January"/>
        <s v="December"/>
        <s v="March"/>
        <s v="August"/>
        <s v="November"/>
        <s v="April"/>
        <s v="July"/>
        <s v="T.O"/>
        <m/>
        <s v="  "/>
      </sharedItems>
    </cacheField>
    <cacheField name="Jan-25" numFmtId="0">
      <sharedItems containsBlank="1" count="5">
        <s v="Y"/>
        <s v="X"/>
        <s v="ANNUAL"/>
        <s v="Y &amp; ANNUAL"/>
        <m/>
      </sharedItems>
    </cacheField>
    <cacheField name="Feb-25" numFmtId="0">
      <sharedItems containsBlank="1" count="6">
        <s v="Y"/>
        <s v="X"/>
        <s v="ANNUAL"/>
        <s v="Y &amp; ANNUAL"/>
        <s v=" ANNUAL"/>
        <m/>
      </sharedItems>
    </cacheField>
    <cacheField name="Mar-25" numFmtId="0">
      <sharedItems containsBlank="1" count="4">
        <s v="Y"/>
        <s v="ANNUAL"/>
        <s v="X"/>
        <m/>
      </sharedItems>
    </cacheField>
    <cacheField name="Apr-25" numFmtId="0">
      <sharedItems containsBlank="1" count="4">
        <s v="Y"/>
        <s v="X"/>
        <s v="ANNUAL"/>
        <m/>
      </sharedItems>
    </cacheField>
    <cacheField name="May-25" numFmtId="0">
      <sharedItems containsBlank="1"/>
    </cacheField>
    <cacheField name="Jun-25" numFmtId="0">
      <sharedItems containsBlank="1"/>
    </cacheField>
    <cacheField name="Jul-25" numFmtId="0">
      <sharedItems containsBlank="1" count="4">
        <s v="Y"/>
        <s v="X"/>
        <s v="ANNUAL"/>
        <m/>
      </sharedItems>
    </cacheField>
    <cacheField name="Aug-25" numFmtId="0">
      <sharedItems containsBlank="1" count="4">
        <s v="Y"/>
        <s v="X"/>
        <m/>
        <s v="ANNUAL"/>
      </sharedItems>
    </cacheField>
    <cacheField name="Sep-25" numFmtId="0">
      <sharedItems containsBlank="1" count="3">
        <m/>
        <s v="ANNUAL"/>
        <s v="Y"/>
      </sharedItems>
    </cacheField>
    <cacheField name="Oct-25" numFmtId="0">
      <sharedItems containsNonDate="0" containsString="0" containsBlank="1" count="1">
        <m/>
      </sharedItems>
    </cacheField>
    <cacheField name="Nov-25" numFmtId="0">
      <sharedItems containsNonDate="0" containsString="0" containsBlank="1" count="1">
        <m/>
      </sharedItems>
    </cacheField>
    <cacheField name="Dec-25"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31">
  <r>
    <x v="0"/>
    <x v="0"/>
    <x v="0"/>
    <x v="0"/>
    <x v="0"/>
    <x v="0"/>
    <s v="Feb 2013 - start CRA- EL &amp; EXT check"/>
    <x v="0"/>
    <x v="0"/>
    <x v="0"/>
    <x v="0"/>
    <x v="0"/>
    <s v="Y"/>
    <s v="Y"/>
    <s v="Y"/>
    <s v="Y"/>
    <s v="Y"/>
    <x v="0"/>
    <s v="Y"/>
    <s v="Y"/>
    <s v="Y"/>
    <s v="Y"/>
    <s v="Y"/>
    <s v="Y"/>
  </r>
  <r>
    <x v="1"/>
    <x v="0"/>
    <x v="0"/>
    <x v="0"/>
    <x v="0"/>
    <x v="1"/>
    <m/>
    <x v="0"/>
    <x v="1"/>
    <x v="1"/>
    <x v="1"/>
    <x v="1"/>
    <s v="Y"/>
    <s v="Y"/>
    <s v="Y"/>
    <s v="Y"/>
    <s v="Y"/>
    <x v="1"/>
    <s v="A"/>
    <s v="Y"/>
    <s v="Y"/>
    <s v="Y"/>
    <s v="Y"/>
    <s v="Y"/>
  </r>
  <r>
    <x v="2"/>
    <x v="0"/>
    <x v="0"/>
    <x v="0"/>
    <x v="0"/>
    <x v="2"/>
    <s v="@ $112.50/mth"/>
    <x v="0"/>
    <x v="2"/>
    <x v="2"/>
    <x v="0"/>
    <x v="2"/>
    <s v="Y"/>
    <s v="Y"/>
    <s v="Y"/>
    <s v="Y"/>
    <s v="Y"/>
    <x v="1"/>
    <s v="Y"/>
    <s v="A"/>
    <s v="Y"/>
    <s v="Y"/>
    <s v="Y"/>
    <s v="Y"/>
  </r>
  <r>
    <x v="3"/>
    <x v="0"/>
    <x v="0"/>
    <x v="0"/>
    <x v="0"/>
    <x v="2"/>
    <m/>
    <x v="0"/>
    <x v="3"/>
    <x v="3"/>
    <x v="2"/>
    <x v="3"/>
    <s v="X"/>
    <s v="Y"/>
    <s v="Y"/>
    <s v="Y"/>
    <s v="Y"/>
    <x v="1"/>
    <s v="Y"/>
    <s v="Y"/>
    <s v="Y"/>
    <s v="Y"/>
    <s v="Y"/>
    <s v="A"/>
  </r>
  <r>
    <x v="4"/>
    <x v="0"/>
    <x v="0"/>
    <x v="0"/>
    <x v="0"/>
    <x v="3"/>
    <m/>
    <x v="0"/>
    <x v="4"/>
    <x v="4"/>
    <x v="2"/>
    <x v="4"/>
    <s v="Y"/>
    <s v="Y"/>
    <s v="Y"/>
    <s v="Y"/>
    <s v="Y"/>
    <x v="1"/>
    <s v="Y"/>
    <s v="A"/>
    <s v="Y"/>
    <s v="Y"/>
    <s v="Y"/>
    <s v="Y"/>
  </r>
  <r>
    <x v="5"/>
    <x v="0"/>
    <x v="0"/>
    <x v="0"/>
    <x v="0"/>
    <x v="4"/>
    <m/>
    <x v="0"/>
    <x v="5"/>
    <x v="5"/>
    <x v="3"/>
    <x v="5"/>
    <s v="Y"/>
    <s v="Y"/>
    <s v="A"/>
    <s v="Y"/>
    <s v="Y"/>
    <x v="1"/>
    <s v="Y"/>
    <s v="Y"/>
    <s v="Y"/>
    <s v="Y"/>
    <s v="Y"/>
    <s v="Y"/>
  </r>
  <r>
    <x v="6"/>
    <x v="0"/>
    <x v="0"/>
    <x v="0"/>
    <x v="0"/>
    <x v="4"/>
    <m/>
    <x v="0"/>
    <x v="6"/>
    <x v="6"/>
    <x v="3"/>
    <x v="6"/>
    <s v="Y"/>
    <s v="A"/>
    <s v="Y"/>
    <s v="Y"/>
    <s v="Y"/>
    <x v="1"/>
    <s v="Y"/>
    <s v="Y"/>
    <s v="Y"/>
    <s v="Y"/>
    <s v="Y"/>
    <s v="Y"/>
  </r>
  <r>
    <x v="7"/>
    <x v="0"/>
    <x v="0"/>
    <x v="0"/>
    <x v="0"/>
    <x v="4"/>
    <m/>
    <x v="0"/>
    <x v="7"/>
    <x v="7"/>
    <x v="3"/>
    <x v="7"/>
    <s v="Y"/>
    <s v="Y"/>
    <s v="Y"/>
    <s v="A"/>
    <s v="Y"/>
    <x v="1"/>
    <s v="Y"/>
    <s v="Y"/>
    <s v="Y"/>
    <s v="Y"/>
    <s v="Y"/>
    <s v="Y"/>
  </r>
  <r>
    <x v="8"/>
    <x v="0"/>
    <x v="0"/>
    <x v="0"/>
    <x v="0"/>
    <x v="4"/>
    <s v="New Nov 2012, was done by site."/>
    <x v="0"/>
    <x v="8"/>
    <x v="8"/>
    <x v="3"/>
    <x v="5"/>
    <s v="Y"/>
    <s v="Y"/>
    <s v="A"/>
    <s v="Y"/>
    <s v="Y"/>
    <x v="1"/>
    <s v="Y"/>
    <s v="Y"/>
    <s v="Y"/>
    <s v="Y"/>
    <s v="Y"/>
    <s v="Y"/>
  </r>
  <r>
    <x v="9"/>
    <x v="0"/>
    <x v="0"/>
    <x v="0"/>
    <x v="0"/>
    <x v="4"/>
    <s v="New March 2013"/>
    <x v="0"/>
    <x v="9"/>
    <x v="9"/>
    <x v="3"/>
    <x v="3"/>
    <s v="X"/>
    <s v="X"/>
    <s v="X"/>
    <s v="X"/>
    <s v="Y"/>
    <x v="1"/>
    <s v="Y"/>
    <s v="Y"/>
    <s v="Y"/>
    <s v="Y"/>
    <s v="Y"/>
    <s v="A"/>
  </r>
  <r>
    <x v="10"/>
    <x v="0"/>
    <x v="0"/>
    <x v="0"/>
    <x v="0"/>
    <x v="5"/>
    <s v="Inv.5830 pd to Oct.31/13 @ $40/mth"/>
    <x v="0"/>
    <x v="10"/>
    <x v="4"/>
    <x v="0"/>
    <x v="0"/>
    <s v="Y"/>
    <s v="Y"/>
    <s v="Y"/>
    <s v="Y"/>
    <s v="Y"/>
    <x v="0"/>
    <s v="Y"/>
    <s v="Y"/>
    <s v="Y"/>
    <s v="Y"/>
    <s v="Y"/>
    <s v="Y"/>
  </r>
  <r>
    <x v="11"/>
    <x v="0"/>
    <x v="0"/>
    <x v="0"/>
    <x v="0"/>
    <x v="6"/>
    <m/>
    <x v="0"/>
    <x v="11"/>
    <x v="10"/>
    <x v="0"/>
    <x v="8"/>
    <s v="Y"/>
    <s v="Y"/>
    <s v="Y"/>
    <s v="Y"/>
    <s v="Y"/>
    <x v="1"/>
    <s v="Y"/>
    <s v="Y"/>
    <s v="A"/>
    <s v="Y"/>
    <s v="Y"/>
    <s v="Y"/>
  </r>
  <r>
    <x v="12"/>
    <x v="0"/>
    <x v="0"/>
    <x v="0"/>
    <x v="0"/>
    <x v="6"/>
    <m/>
    <x v="0"/>
    <x v="12"/>
    <x v="11"/>
    <x v="3"/>
    <x v="9"/>
    <s v="Y"/>
    <s v="Y"/>
    <s v="Y"/>
    <s v="Y"/>
    <s v="Y"/>
    <x v="1"/>
    <s v="Y"/>
    <s v="Y"/>
    <s v="Y"/>
    <s v="Y"/>
    <s v="A"/>
    <s v="Y"/>
  </r>
  <r>
    <x v="13"/>
    <x v="0"/>
    <x v="0"/>
    <x v="0"/>
    <x v="0"/>
    <x v="6"/>
    <m/>
    <x v="0"/>
    <x v="13"/>
    <x v="12"/>
    <x v="3"/>
    <x v="7"/>
    <s v="Y"/>
    <s v="Y"/>
    <s v="Y"/>
    <s v="A"/>
    <s v="Y"/>
    <x v="1"/>
    <s v="Y"/>
    <s v="Y"/>
    <s v="Y"/>
    <s v="Y"/>
    <s v="Y"/>
    <s v="Y"/>
  </r>
  <r>
    <x v="14"/>
    <x v="0"/>
    <x v="0"/>
    <x v="0"/>
    <x v="0"/>
    <x v="6"/>
    <m/>
    <x v="0"/>
    <x v="14"/>
    <x v="5"/>
    <x v="2"/>
    <x v="10"/>
    <s v="Y"/>
    <s v="Y"/>
    <s v="Y"/>
    <s v="Y"/>
    <s v="A"/>
    <x v="1"/>
    <s v="Y"/>
    <s v="Y"/>
    <s v="Y"/>
    <s v="Y"/>
    <s v="Y"/>
    <s v="Y"/>
  </r>
  <r>
    <x v="15"/>
    <x v="0"/>
    <x v="0"/>
    <x v="0"/>
    <x v="0"/>
    <x v="7"/>
    <m/>
    <x v="0"/>
    <x v="15"/>
    <x v="1"/>
    <x v="1"/>
    <x v="5"/>
    <s v="Y"/>
    <s v="Y"/>
    <s v="A"/>
    <s v="Y"/>
    <s v="Y"/>
    <x v="1"/>
    <s v="Y"/>
    <s v="Y"/>
    <s v="Y"/>
    <s v="Y"/>
    <s v="Y"/>
    <s v="Y"/>
  </r>
  <r>
    <x v="16"/>
    <x v="0"/>
    <x v="0"/>
    <x v="0"/>
    <x v="0"/>
    <x v="7"/>
    <m/>
    <x v="0"/>
    <x v="16"/>
    <x v="13"/>
    <x v="0"/>
    <x v="3"/>
    <s v="Y"/>
    <s v="Y"/>
    <s v="Y"/>
    <s v="Y"/>
    <s v="Y"/>
    <x v="2"/>
    <s v="Y"/>
    <s v="Y"/>
    <s v="Y"/>
    <s v="Y"/>
    <s v="Y"/>
    <s v="A"/>
  </r>
  <r>
    <x v="17"/>
    <x v="0"/>
    <x v="0"/>
    <x v="0"/>
    <x v="0"/>
    <x v="8"/>
    <m/>
    <x v="0"/>
    <x v="17"/>
    <x v="14"/>
    <x v="0"/>
    <x v="9"/>
    <s v="Y"/>
    <s v="Y"/>
    <s v="Y"/>
    <s v="Y"/>
    <s v="Y"/>
    <x v="1"/>
    <s v="Y"/>
    <s v="Y"/>
    <s v="Y"/>
    <s v="Y"/>
    <s v="A"/>
    <s v="Y"/>
  </r>
  <r>
    <x v="18"/>
    <x v="0"/>
    <x v="0"/>
    <x v="0"/>
    <x v="0"/>
    <x v="8"/>
    <m/>
    <x v="0"/>
    <x v="18"/>
    <x v="12"/>
    <x v="0"/>
    <x v="1"/>
    <s v="Y"/>
    <s v="Y"/>
    <s v="Y"/>
    <s v="Y"/>
    <s v="Y"/>
    <x v="1"/>
    <s v="A"/>
    <s v="Y"/>
    <s v="Y"/>
    <s v="Y"/>
    <s v="Y"/>
    <s v="Y"/>
  </r>
  <r>
    <x v="19"/>
    <x v="1"/>
    <x v="1"/>
    <x v="1"/>
    <x v="1"/>
    <x v="8"/>
    <m/>
    <x v="0"/>
    <x v="19"/>
    <x v="3"/>
    <x v="3"/>
    <x v="4"/>
    <s v="Y"/>
    <s v="Y"/>
    <s v="Y"/>
    <s v="Y"/>
    <s v="Y"/>
    <x v="1"/>
    <s v="Y"/>
    <s v="A"/>
    <s v="Y"/>
    <s v="Y"/>
    <s v="Y"/>
    <s v="Y"/>
  </r>
  <r>
    <x v="20"/>
    <x v="0"/>
    <x v="0"/>
    <x v="0"/>
    <x v="0"/>
    <x v="8"/>
    <m/>
    <x v="0"/>
    <x v="20"/>
    <x v="15"/>
    <x v="3"/>
    <x v="6"/>
    <s v="Y"/>
    <s v="A"/>
    <s v="Y"/>
    <s v="Y"/>
    <s v="Y"/>
    <x v="1"/>
    <s v="Y"/>
    <s v="Y"/>
    <s v="Y"/>
    <s v="Y"/>
    <s v="Y"/>
    <s v="Y"/>
  </r>
  <r>
    <x v="21"/>
    <x v="0"/>
    <x v="0"/>
    <x v="0"/>
    <x v="0"/>
    <x v="8"/>
    <m/>
    <x v="0"/>
    <x v="21"/>
    <x v="1"/>
    <x v="1"/>
    <x v="1"/>
    <s v="Y"/>
    <s v="Y"/>
    <s v="Y"/>
    <s v="Y"/>
    <s v="Y"/>
    <x v="1"/>
    <s v="A"/>
    <s v="Y"/>
    <s v="Y"/>
    <s v="Y"/>
    <s v="Y"/>
    <s v="Y"/>
  </r>
  <r>
    <x v="22"/>
    <x v="0"/>
    <x v="0"/>
    <x v="0"/>
    <x v="0"/>
    <x v="8"/>
    <m/>
    <x v="0"/>
    <x v="22"/>
    <x v="1"/>
    <x v="1"/>
    <x v="10"/>
    <s v="Y"/>
    <s v="Y"/>
    <s v="Y"/>
    <s v="Y"/>
    <s v="A"/>
    <x v="1"/>
    <s v="Y"/>
    <s v="Y"/>
    <s v="Y"/>
    <s v="Y"/>
    <s v="Y"/>
    <s v="Y"/>
  </r>
  <r>
    <x v="23"/>
    <x v="0"/>
    <x v="0"/>
    <x v="0"/>
    <x v="0"/>
    <x v="8"/>
    <m/>
    <x v="0"/>
    <x v="23"/>
    <x v="16"/>
    <x v="2"/>
    <x v="5"/>
    <s v="Y"/>
    <s v="Y"/>
    <s v="A"/>
    <s v="Y"/>
    <s v="Y"/>
    <x v="1"/>
    <s v="Y"/>
    <s v="Y"/>
    <s v="Y"/>
    <s v="Y"/>
    <s v="Y"/>
    <s v="Y"/>
  </r>
  <r>
    <x v="24"/>
    <x v="0"/>
    <x v="0"/>
    <x v="0"/>
    <x v="0"/>
    <x v="8"/>
    <m/>
    <x v="0"/>
    <x v="24"/>
    <x v="17"/>
    <x v="0"/>
    <x v="10"/>
    <s v="Y"/>
    <s v="Y"/>
    <s v="Y"/>
    <s v="Y"/>
    <s v="A"/>
    <x v="1"/>
    <s v="Y"/>
    <s v="Y"/>
    <s v="Y"/>
    <s v="Y"/>
    <s v="Y"/>
    <s v="Y"/>
  </r>
  <r>
    <x v="25"/>
    <x v="0"/>
    <x v="0"/>
    <x v="0"/>
    <x v="0"/>
    <x v="8"/>
    <m/>
    <x v="0"/>
    <x v="11"/>
    <x v="7"/>
    <x v="0"/>
    <x v="9"/>
    <s v="Y"/>
    <s v="Y"/>
    <s v="Y"/>
    <s v="Y"/>
    <s v="Y"/>
    <x v="1"/>
    <s v="Y"/>
    <s v="Y"/>
    <s v="Y"/>
    <s v="Y"/>
    <s v="A"/>
    <s v="Y"/>
  </r>
  <r>
    <x v="26"/>
    <x v="0"/>
    <x v="0"/>
    <x v="0"/>
    <x v="0"/>
    <x v="8"/>
    <m/>
    <x v="0"/>
    <x v="25"/>
    <x v="18"/>
    <x v="0"/>
    <x v="8"/>
    <s v="Y"/>
    <s v="Y"/>
    <s v="Y"/>
    <s v="Y"/>
    <s v="Y"/>
    <x v="1"/>
    <s v="Y"/>
    <s v="Y"/>
    <s v="A"/>
    <s v="Y"/>
    <s v="Y"/>
    <s v="Y"/>
  </r>
  <r>
    <x v="27"/>
    <x v="0"/>
    <x v="0"/>
    <x v="0"/>
    <x v="0"/>
    <x v="8"/>
    <m/>
    <x v="0"/>
    <x v="26"/>
    <x v="19"/>
    <x v="0"/>
    <x v="1"/>
    <s v="Y"/>
    <s v="Y"/>
    <s v="Y"/>
    <s v="Y"/>
    <s v="Y"/>
    <x v="1"/>
    <s v="A"/>
    <s v="Y"/>
    <s v="Y"/>
    <s v="Y"/>
    <s v="Y"/>
    <s v="Y"/>
  </r>
  <r>
    <x v="28"/>
    <x v="0"/>
    <x v="0"/>
    <x v="0"/>
    <x v="0"/>
    <x v="8"/>
    <m/>
    <x v="0"/>
    <x v="27"/>
    <x v="14"/>
    <x v="2"/>
    <x v="5"/>
    <s v="Y"/>
    <s v="Y"/>
    <s v="A"/>
    <s v="Y"/>
    <s v="Y"/>
    <x v="1"/>
    <s v="Y"/>
    <s v="Y"/>
    <s v="Y"/>
    <s v="Y"/>
    <s v="Y"/>
    <s v="Y"/>
  </r>
  <r>
    <x v="29"/>
    <x v="0"/>
    <x v="0"/>
    <x v="0"/>
    <x v="0"/>
    <x v="8"/>
    <s v="New Nov/12,  *** $75/month if special service call SEE NOV/12, $45/month starting March 2013"/>
    <x v="0"/>
    <x v="28"/>
    <x v="20"/>
    <x v="0"/>
    <x v="9"/>
    <s v="Y***"/>
    <s v="N/A"/>
    <s v="N/A"/>
    <s v="N/A"/>
    <s v="Y"/>
    <x v="1"/>
    <s v="Y"/>
    <s v="Y"/>
    <s v="Y"/>
    <s v="Y"/>
    <s v="Y"/>
    <s v="Y"/>
  </r>
  <r>
    <x v="30"/>
    <x v="0"/>
    <x v="0"/>
    <x v="0"/>
    <x v="0"/>
    <x v="9"/>
    <m/>
    <x v="0"/>
    <x v="29"/>
    <x v="6"/>
    <x v="0"/>
    <x v="9"/>
    <s v="Y"/>
    <s v="Y"/>
    <s v="Y"/>
    <s v="Y"/>
    <s v="Y"/>
    <x v="1"/>
    <s v="Y"/>
    <s v="Y"/>
    <s v="Y"/>
    <s v="Y"/>
    <s v="A"/>
    <s v="Y"/>
  </r>
  <r>
    <x v="31"/>
    <x v="0"/>
    <x v="0"/>
    <x v="0"/>
    <x v="0"/>
    <x v="9"/>
    <s v="Inv.7008 billed to Sept. 30/13"/>
    <x v="0"/>
    <x v="30"/>
    <x v="8"/>
    <x v="0"/>
    <x v="8"/>
    <s v="Y"/>
    <s v="Y"/>
    <s v="Y"/>
    <s v="Y"/>
    <s v="Y"/>
    <x v="1"/>
    <s v="Y"/>
    <s v="Y"/>
    <s v="A"/>
    <s v="X"/>
    <s v="Y"/>
    <s v="Y"/>
  </r>
  <r>
    <x v="32"/>
    <x v="0"/>
    <x v="0"/>
    <x v="0"/>
    <x v="0"/>
    <x v="10"/>
    <m/>
    <x v="0"/>
    <x v="31"/>
    <x v="21"/>
    <x v="3"/>
    <x v="3"/>
    <s v="Y"/>
    <s v="Y"/>
    <s v="Y"/>
    <s v="Y"/>
    <s v="Y"/>
    <x v="1"/>
    <s v="Y"/>
    <s v="Y"/>
    <s v="Y"/>
    <s v="Y"/>
    <s v="Y"/>
    <s v="A"/>
  </r>
  <r>
    <x v="33"/>
    <x v="0"/>
    <x v="0"/>
    <x v="0"/>
    <x v="0"/>
    <x v="11"/>
    <m/>
    <x v="0"/>
    <x v="32"/>
    <x v="1"/>
    <x v="1"/>
    <x v="11"/>
    <s v="A"/>
    <s v="Y"/>
    <s v="Y"/>
    <s v="Y"/>
    <s v="Y"/>
    <x v="1"/>
    <s v="Y"/>
    <s v="Y"/>
    <s v="Y"/>
    <s v="Y"/>
    <s v="Y"/>
    <s v="Y"/>
  </r>
  <r>
    <x v="34"/>
    <x v="0"/>
    <x v="0"/>
    <x v="0"/>
    <x v="0"/>
    <x v="11"/>
    <m/>
    <x v="0"/>
    <x v="33"/>
    <x v="20"/>
    <x v="2"/>
    <x v="5"/>
    <s v="Y"/>
    <s v="Y"/>
    <s v="A"/>
    <s v="Y"/>
    <s v="Y"/>
    <x v="1"/>
    <s v="Y"/>
    <s v="Y"/>
    <s v="Y"/>
    <s v="Y"/>
    <s v="Y"/>
    <s v="Y"/>
  </r>
  <r>
    <x v="35"/>
    <x v="0"/>
    <x v="0"/>
    <x v="0"/>
    <x v="0"/>
    <x v="12"/>
    <m/>
    <x v="0"/>
    <x v="34"/>
    <x v="1"/>
    <x v="1"/>
    <x v="0"/>
    <s v="Y"/>
    <s v="X"/>
    <s v="Y"/>
    <s v="Y"/>
    <s v="Y"/>
    <x v="0"/>
    <s v="Y"/>
    <s v="Y"/>
    <s v="Y"/>
    <s v="Y"/>
    <s v="Y"/>
    <s v="Y"/>
  </r>
  <r>
    <x v="36"/>
    <x v="0"/>
    <x v="0"/>
    <x v="0"/>
    <x v="0"/>
    <x v="12"/>
    <m/>
    <x v="0"/>
    <x v="35"/>
    <x v="6"/>
    <x v="2"/>
    <x v="12"/>
    <s v="Y"/>
    <s v="Y"/>
    <s v="A"/>
    <s v="Y"/>
    <s v="Y"/>
    <x v="1"/>
    <s v="Y"/>
    <s v="Y"/>
    <s v="Y"/>
    <s v="Y"/>
    <s v="Y"/>
    <s v="Y"/>
  </r>
  <r>
    <x v="37"/>
    <x v="0"/>
    <x v="0"/>
    <x v="0"/>
    <x v="0"/>
    <x v="12"/>
    <s v="starting June 2013"/>
    <x v="0"/>
    <x v="36"/>
    <x v="11"/>
    <x v="0"/>
    <x v="10"/>
    <s v="X"/>
    <s v="X"/>
    <s v="X"/>
    <s v="X"/>
    <s v="A"/>
    <x v="2"/>
    <s v="X"/>
    <s v="Y"/>
    <s v="Y"/>
    <s v="Y"/>
    <s v="Y"/>
    <s v="Y"/>
  </r>
  <r>
    <x v="38"/>
    <x v="0"/>
    <x v="0"/>
    <x v="0"/>
    <x v="0"/>
    <x v="13"/>
    <m/>
    <x v="0"/>
    <x v="37"/>
    <x v="22"/>
    <x v="2"/>
    <x v="13"/>
    <s v="Y"/>
    <s v="Y"/>
    <s v="Y"/>
    <s v="Y"/>
    <s v="A"/>
    <x v="1"/>
    <s v="Y"/>
    <s v="Y"/>
    <s v="Y"/>
    <s v="Y"/>
    <s v="Y"/>
    <s v="Y"/>
  </r>
  <r>
    <x v="39"/>
    <x v="0"/>
    <x v="0"/>
    <x v="0"/>
    <x v="0"/>
    <x v="14"/>
    <s v="Annual &amp; MBT - paid monthly"/>
    <x v="0"/>
    <x v="38"/>
    <x v="5"/>
    <x v="0"/>
    <x v="0"/>
    <s v="Y"/>
    <s v="Y"/>
    <s v="Y"/>
    <s v="Y"/>
    <s v="Y"/>
    <x v="0"/>
    <s v="Y"/>
    <s v="Y"/>
    <s v="Y"/>
    <s v="Y"/>
    <s v="Y"/>
    <s v="Y"/>
  </r>
  <r>
    <x v="40"/>
    <x v="0"/>
    <x v="0"/>
    <x v="0"/>
    <x v="0"/>
    <x v="14"/>
    <s v="Annual &amp; MBT - paid monthly"/>
    <x v="0"/>
    <x v="11"/>
    <x v="11"/>
    <x v="0"/>
    <x v="7"/>
    <s v="Y"/>
    <s v="Y"/>
    <s v="Y"/>
    <s v="A"/>
    <s v="Y"/>
    <x v="1"/>
    <s v="Y"/>
    <s v="Y"/>
    <s v="Y"/>
    <s v="Y"/>
    <s v="Y"/>
    <s v="Y"/>
  </r>
  <r>
    <x v="41"/>
    <x v="0"/>
    <x v="0"/>
    <x v="0"/>
    <x v="0"/>
    <x v="14"/>
    <s v="Annual &amp; MBT - paid monthly"/>
    <x v="0"/>
    <x v="11"/>
    <x v="1"/>
    <x v="1"/>
    <x v="5"/>
    <s v="Y"/>
    <s v="Y"/>
    <s v="A"/>
    <s v="Y"/>
    <s v="Y"/>
    <x v="1"/>
    <s v="Y"/>
    <s v="Y"/>
    <s v="Y"/>
    <s v="Y"/>
    <s v="Y"/>
    <s v="Y"/>
  </r>
  <r>
    <x v="42"/>
    <x v="0"/>
    <x v="0"/>
    <x v="0"/>
    <x v="0"/>
    <x v="14"/>
    <s v="Annual &amp; MBT - paid monthly"/>
    <x v="0"/>
    <x v="11"/>
    <x v="1"/>
    <x v="1"/>
    <x v="5"/>
    <s v="Y"/>
    <s v="Y"/>
    <s v="A"/>
    <s v="Y"/>
    <s v="Y"/>
    <x v="1"/>
    <s v="Y"/>
    <s v="Y"/>
    <s v="Y"/>
    <s v="Y"/>
    <s v="Y"/>
    <s v="Y"/>
  </r>
  <r>
    <x v="43"/>
    <x v="0"/>
    <x v="0"/>
    <x v="0"/>
    <x v="0"/>
    <x v="14"/>
    <s v="Annual &amp; MBT - paid monthly"/>
    <x v="0"/>
    <x v="11"/>
    <x v="23"/>
    <x v="3"/>
    <x v="14"/>
    <s v="Y"/>
    <s v="Y"/>
    <s v="Y"/>
    <s v="Y"/>
    <s v="Y"/>
    <x v="1"/>
    <s v="Y"/>
    <s v="Y"/>
    <s v="Y"/>
    <s v="Y"/>
    <s v="Y"/>
    <s v="A"/>
  </r>
  <r>
    <x v="44"/>
    <x v="0"/>
    <x v="0"/>
    <x v="0"/>
    <x v="0"/>
    <x v="15"/>
    <s v="Starting August 2013"/>
    <x v="0"/>
    <x v="39"/>
    <x v="7"/>
    <x v="0"/>
    <x v="3"/>
    <s v="X"/>
    <s v="X"/>
    <s v="X"/>
    <s v="X"/>
    <s v="X"/>
    <x v="2"/>
    <s v="X"/>
    <s v="X"/>
    <s v="X"/>
    <s v="Y"/>
    <s v="Y"/>
    <s v="A"/>
  </r>
  <r>
    <x v="45"/>
    <x v="0"/>
    <x v="0"/>
    <x v="0"/>
    <x v="0"/>
    <x v="16"/>
    <m/>
    <x v="0"/>
    <x v="11"/>
    <x v="18"/>
    <x v="2"/>
    <x v="6"/>
    <s v="X"/>
    <s v="A"/>
    <s v="X"/>
    <s v="X"/>
    <s v="X"/>
    <x v="1"/>
    <s v="Y"/>
    <s v="Y"/>
    <s v="Y"/>
    <s v="Y"/>
    <s v="Y"/>
    <s v="Y"/>
  </r>
  <r>
    <x v="46"/>
    <x v="0"/>
    <x v="0"/>
    <x v="0"/>
    <x v="0"/>
    <x v="17"/>
    <m/>
    <x v="0"/>
    <x v="40"/>
    <x v="24"/>
    <x v="2"/>
    <x v="3"/>
    <s v="Y"/>
    <s v="Y"/>
    <s v="Y"/>
    <s v="Y"/>
    <s v="Y"/>
    <x v="1"/>
    <s v="Y"/>
    <s v="Y"/>
    <s v="Y"/>
    <s v="Y"/>
    <s v="Y"/>
    <s v="A"/>
  </r>
  <r>
    <x v="47"/>
    <x v="2"/>
    <x v="2"/>
    <x v="2"/>
    <x v="2"/>
    <x v="17"/>
    <m/>
    <x v="0"/>
    <x v="41"/>
    <x v="16"/>
    <x v="3"/>
    <x v="10"/>
    <s v="Y"/>
    <s v="Y"/>
    <s v="Y"/>
    <s v="Y"/>
    <s v="A"/>
    <x v="1"/>
    <s v="Y"/>
    <s v="Y"/>
    <s v="Y"/>
    <s v="Y"/>
    <s v="Y"/>
    <s v="Y"/>
  </r>
  <r>
    <x v="48"/>
    <x v="0"/>
    <x v="0"/>
    <x v="0"/>
    <x v="0"/>
    <x v="17"/>
    <m/>
    <x v="0"/>
    <x v="42"/>
    <x v="24"/>
    <x v="3"/>
    <x v="4"/>
    <s v="Y"/>
    <s v="Y"/>
    <s v="Y"/>
    <s v="Y"/>
    <s v="Y"/>
    <x v="1"/>
    <s v="A"/>
    <s v="Y"/>
    <s v="Y"/>
    <s v="Y"/>
    <s v="Y"/>
    <s v="Y"/>
  </r>
  <r>
    <x v="49"/>
    <x v="0"/>
    <x v="0"/>
    <x v="0"/>
    <x v="0"/>
    <x v="17"/>
    <m/>
    <x v="0"/>
    <x v="43"/>
    <x v="25"/>
    <x v="3"/>
    <x v="7"/>
    <s v="Y"/>
    <s v="Y"/>
    <s v="Y"/>
    <s v="A"/>
    <s v="Y"/>
    <x v="1"/>
    <s v="Y"/>
    <s v="Y"/>
    <s v="Y"/>
    <s v="Y"/>
    <s v="Y"/>
    <s v="Y"/>
  </r>
  <r>
    <x v="50"/>
    <x v="0"/>
    <x v="0"/>
    <x v="0"/>
    <x v="0"/>
    <x v="17"/>
    <m/>
    <x v="0"/>
    <x v="44"/>
    <x v="11"/>
    <x v="2"/>
    <x v="4"/>
    <s v="Y"/>
    <s v="Y"/>
    <s v="Y"/>
    <s v="Y"/>
    <s v="Y"/>
    <x v="1"/>
    <s v="Y"/>
    <s v="A"/>
    <s v="Y"/>
    <s v="Y"/>
    <s v="Y"/>
    <s v="Y"/>
  </r>
  <r>
    <x v="51"/>
    <x v="0"/>
    <x v="0"/>
    <x v="0"/>
    <x v="0"/>
    <x v="18"/>
    <m/>
    <x v="0"/>
    <x v="45"/>
    <x v="14"/>
    <x v="3"/>
    <x v="5"/>
    <s v="Y"/>
    <s v="Y"/>
    <s v="A"/>
    <s v="Y"/>
    <s v="Y"/>
    <x v="1"/>
    <s v="Y"/>
    <s v="Y"/>
    <s v="Y"/>
    <s v="Y"/>
    <s v="Y"/>
    <s v="Y"/>
  </r>
  <r>
    <x v="52"/>
    <x v="0"/>
    <x v="0"/>
    <x v="0"/>
    <x v="0"/>
    <x v="19"/>
    <m/>
    <x v="0"/>
    <x v="46"/>
    <x v="0"/>
    <x v="2"/>
    <x v="8"/>
    <s v="Y"/>
    <s v="Y"/>
    <s v="Y"/>
    <s v="Y"/>
    <s v="Y"/>
    <x v="1"/>
    <s v="Y"/>
    <s v="Y"/>
    <s v="A"/>
    <s v="Y"/>
    <s v="Y"/>
    <s v="Y"/>
  </r>
  <r>
    <x v="53"/>
    <x v="0"/>
    <x v="0"/>
    <x v="0"/>
    <x v="0"/>
    <x v="19"/>
    <s v="PO REQUIRED"/>
    <x v="0"/>
    <x v="47"/>
    <x v="26"/>
    <x v="3"/>
    <x v="7"/>
    <s v="Y"/>
    <s v="Y"/>
    <s v="Y"/>
    <s v="A"/>
    <s v="Y"/>
    <x v="1"/>
    <s v="Y"/>
    <s v="Y"/>
    <s v="Y"/>
    <s v="Y"/>
    <s v="Y"/>
    <s v="Y"/>
  </r>
  <r>
    <x v="54"/>
    <x v="0"/>
    <x v="0"/>
    <x v="0"/>
    <x v="0"/>
    <x v="19"/>
    <s v="PO REQUIRED Inv.6992 billed to Aug. 31/13"/>
    <x v="0"/>
    <x v="48"/>
    <x v="2"/>
    <x v="2"/>
    <x v="3"/>
    <s v="Y"/>
    <s v="Y"/>
    <s v="Y"/>
    <s v="Y"/>
    <s v="Y"/>
    <x v="1"/>
    <s v="Y"/>
    <s v="Y"/>
    <s v="Y"/>
    <s v="Y"/>
    <s v="Y"/>
    <s v="A"/>
  </r>
  <r>
    <x v="55"/>
    <x v="0"/>
    <x v="0"/>
    <x v="0"/>
    <x v="0"/>
    <x v="20"/>
    <m/>
    <x v="0"/>
    <x v="49"/>
    <x v="27"/>
    <x v="2"/>
    <x v="15"/>
    <s v="Y"/>
    <s v="Y"/>
    <s v="Y"/>
    <s v="Y"/>
    <s v="Y"/>
    <x v="1"/>
    <s v="Y"/>
    <s v="Y"/>
    <s v="Y"/>
    <s v="A"/>
    <s v="Y"/>
    <s v="Y"/>
  </r>
  <r>
    <x v="56"/>
    <x v="0"/>
    <x v="0"/>
    <x v="0"/>
    <x v="0"/>
    <x v="20"/>
    <m/>
    <x v="0"/>
    <x v="50"/>
    <x v="28"/>
    <x v="3"/>
    <x v="1"/>
    <s v="Y"/>
    <s v="Y"/>
    <s v="Y"/>
    <s v="Y"/>
    <s v="Y"/>
    <x v="1"/>
    <s v="A"/>
    <s v="Y"/>
    <s v="Y"/>
    <s v="Y"/>
    <s v="Y"/>
    <s v="Y"/>
  </r>
  <r>
    <x v="57"/>
    <x v="0"/>
    <x v="0"/>
    <x v="0"/>
    <x v="0"/>
    <x v="21"/>
    <s v="started up in Nov 2012"/>
    <x v="0"/>
    <x v="51"/>
    <x v="13"/>
    <x v="2"/>
    <x v="6"/>
    <s v="Y"/>
    <s v="A"/>
    <s v="Y"/>
    <s v="Y"/>
    <s v="Y"/>
    <x v="1"/>
    <s v="Y"/>
    <s v="N/A"/>
    <s v="Y"/>
    <s v="N/A"/>
    <s v="Y"/>
    <s v="Y"/>
  </r>
  <r>
    <x v="58"/>
    <x v="0"/>
    <x v="0"/>
    <x v="0"/>
    <x v="0"/>
    <x v="22"/>
    <s v="KEYS NO 017- OLD KEYS NO LONGER IN USE"/>
    <x v="0"/>
    <x v="11"/>
    <x v="1"/>
    <x v="1"/>
    <x v="10"/>
    <s v="Y"/>
    <s v="Y"/>
    <s v="Y"/>
    <s v="Y"/>
    <s v="A"/>
    <x v="1"/>
    <s v="Y"/>
    <s v="Y"/>
    <s v="Y"/>
    <s v="Y"/>
    <s v="Y"/>
    <s v="Y"/>
  </r>
  <r>
    <x v="59"/>
    <x v="0"/>
    <x v="0"/>
    <x v="0"/>
    <x v="0"/>
    <x v="23"/>
    <s v=" (bill $75/month) start November 2012"/>
    <x v="0"/>
    <x v="52"/>
    <x v="1"/>
    <x v="1"/>
    <x v="3"/>
    <s v="Y"/>
    <s v="Y"/>
    <s v="Y"/>
    <s v="Y"/>
    <s v="Y"/>
    <x v="1"/>
    <s v="Y"/>
    <s v="Y"/>
    <s v="Y"/>
    <s v="Y"/>
    <s v="Y"/>
    <s v="A"/>
  </r>
  <r>
    <x v="60"/>
    <x v="0"/>
    <x v="0"/>
    <x v="0"/>
    <x v="0"/>
    <x v="24"/>
    <m/>
    <x v="0"/>
    <x v="53"/>
    <x v="1"/>
    <x v="1"/>
    <x v="16"/>
    <s v="Y"/>
    <s v="Y"/>
    <s v="Y"/>
    <s v="Y"/>
    <s v="Y"/>
    <x v="0"/>
    <s v="Y"/>
    <s v="Y"/>
    <s v="Y"/>
    <s v="Y"/>
    <s v="Y"/>
    <s v="Y"/>
  </r>
  <r>
    <x v="61"/>
    <x v="0"/>
    <x v="0"/>
    <x v="0"/>
    <x v="0"/>
    <x v="24"/>
    <m/>
    <x v="0"/>
    <x v="54"/>
    <x v="22"/>
    <x v="3"/>
    <x v="5"/>
    <s v="Y"/>
    <s v="Y"/>
    <s v="A"/>
    <s v="Y"/>
    <s v="Y"/>
    <x v="1"/>
    <s v="Y"/>
    <s v="Y"/>
    <s v="Y"/>
    <s v="Y"/>
    <s v="Y"/>
    <s v="Y"/>
  </r>
  <r>
    <x v="62"/>
    <x v="1"/>
    <x v="3"/>
    <x v="3"/>
    <x v="3"/>
    <x v="24"/>
    <m/>
    <x v="0"/>
    <x v="55"/>
    <x v="0"/>
    <x v="3"/>
    <x v="3"/>
    <s v="N/A"/>
    <s v="Y"/>
    <s v="Y"/>
    <s v="Y"/>
    <s v="Y"/>
    <x v="1"/>
    <s v="Y"/>
    <s v="Y"/>
    <s v="Y"/>
    <s v="Y"/>
    <s v="Y"/>
    <s v="A"/>
  </r>
  <r>
    <x v="63"/>
    <x v="0"/>
    <x v="0"/>
    <x v="0"/>
    <x v="0"/>
    <x v="24"/>
    <m/>
    <x v="0"/>
    <x v="56"/>
    <x v="28"/>
    <x v="0"/>
    <x v="0"/>
    <s v="Y"/>
    <s v="Y"/>
    <s v="Y"/>
    <s v="Y"/>
    <s v="Y"/>
    <x v="0"/>
    <s v="Y"/>
    <s v="Y"/>
    <s v="Y"/>
    <s v="Y"/>
    <s v="Y"/>
    <s v="Y"/>
  </r>
  <r>
    <x v="64"/>
    <x v="0"/>
    <x v="0"/>
    <x v="0"/>
    <x v="0"/>
    <x v="24"/>
    <m/>
    <x v="0"/>
    <x v="57"/>
    <x v="18"/>
    <x v="3"/>
    <x v="15"/>
    <s v="Y"/>
    <s v="Y"/>
    <s v="Y"/>
    <s v="Y"/>
    <s v="Y"/>
    <x v="1"/>
    <s v="A"/>
    <s v="Y"/>
    <s v="Y"/>
    <s v="Y"/>
    <s v="Y"/>
    <s v="Y"/>
  </r>
  <r>
    <x v="65"/>
    <x v="0"/>
    <x v="0"/>
    <x v="0"/>
    <x v="0"/>
    <x v="24"/>
    <s v=" (performed every 2 Months- OCT, DEC, FEB , APR, JUNE, AUG, OCT)"/>
    <x v="0"/>
    <x v="58"/>
    <x v="29"/>
    <x v="3"/>
    <x v="10"/>
    <s v="X"/>
    <s v="Y"/>
    <s v="X"/>
    <s v="Y"/>
    <s v="A"/>
    <x v="1"/>
    <s v="X"/>
    <s v="Y"/>
    <s v="X"/>
    <s v="Y"/>
    <s v="X"/>
    <s v="Y"/>
  </r>
  <r>
    <x v="66"/>
    <x v="0"/>
    <x v="0"/>
    <x v="0"/>
    <x v="0"/>
    <x v="24"/>
    <m/>
    <x v="0"/>
    <x v="59"/>
    <x v="1"/>
    <x v="1"/>
    <x v="5"/>
    <s v="Y"/>
    <s v="Y"/>
    <s v="A"/>
    <s v="Y"/>
    <s v="Y"/>
    <x v="1"/>
    <s v="Y"/>
    <s v="Y"/>
    <s v="Y"/>
    <s v="Y"/>
    <s v="Y"/>
    <s v="Y"/>
  </r>
  <r>
    <x v="67"/>
    <x v="0"/>
    <x v="0"/>
    <x v="0"/>
    <x v="0"/>
    <x v="24"/>
    <m/>
    <x v="0"/>
    <x v="60"/>
    <x v="1"/>
    <x v="1"/>
    <x v="4"/>
    <s v="Y"/>
    <s v="Y"/>
    <s v="Y"/>
    <s v="Y"/>
    <s v="Y"/>
    <x v="1"/>
    <s v="Y"/>
    <s v="Y"/>
    <s v="A"/>
    <s v="Y"/>
    <s v="Y"/>
    <s v="Y"/>
  </r>
  <r>
    <x v="68"/>
    <x v="0"/>
    <x v="0"/>
    <x v="0"/>
    <x v="0"/>
    <x v="24"/>
    <m/>
    <x v="0"/>
    <x v="61"/>
    <x v="30"/>
    <x v="3"/>
    <x v="9"/>
    <s v="Y"/>
    <s v="Y"/>
    <s v="Y"/>
    <s v="Y"/>
    <s v="Y"/>
    <x v="1"/>
    <s v="Y"/>
    <s v="Y"/>
    <s v="Y"/>
    <s v="Y"/>
    <s v="A"/>
    <s v="Y"/>
  </r>
  <r>
    <x v="69"/>
    <x v="0"/>
    <x v="0"/>
    <x v="0"/>
    <x v="0"/>
    <x v="25"/>
    <m/>
    <x v="0"/>
    <x v="62"/>
    <x v="12"/>
    <x v="2"/>
    <x v="13"/>
    <s v="Y"/>
    <s v="Y"/>
    <s v="Y"/>
    <s v="Y"/>
    <s v="A"/>
    <x v="1"/>
    <s v="Y"/>
    <s v="Y"/>
    <s v="Y"/>
    <s v="Y"/>
    <s v="Y"/>
    <s v="Y"/>
  </r>
  <r>
    <x v="70"/>
    <x v="0"/>
    <x v="0"/>
    <x v="0"/>
    <x v="0"/>
    <x v="26"/>
    <s v="start August 2013"/>
    <x v="0"/>
    <x v="63"/>
    <x v="1"/>
    <x v="1"/>
    <x v="1"/>
    <s v="X"/>
    <s v="X"/>
    <s v="X"/>
    <s v="X"/>
    <s v="X"/>
    <x v="2"/>
    <s v="A"/>
    <s v="X"/>
    <s v="X"/>
    <s v="Y"/>
    <s v="Y"/>
    <s v="Y"/>
  </r>
  <r>
    <x v="71"/>
    <x v="0"/>
    <x v="0"/>
    <x v="0"/>
    <x v="0"/>
    <x v="27"/>
    <m/>
    <x v="0"/>
    <x v="64"/>
    <x v="1"/>
    <x v="1"/>
    <x v="8"/>
    <s v="Y"/>
    <s v="Y"/>
    <s v="Y"/>
    <s v="Y"/>
    <s v="Y"/>
    <x v="1"/>
    <s v="Y"/>
    <s v="Y"/>
    <s v="A"/>
    <s v="Y"/>
    <s v="Y"/>
    <s v="Y"/>
  </r>
  <r>
    <x v="72"/>
    <x v="0"/>
    <x v="0"/>
    <x v="0"/>
    <x v="0"/>
    <x v="28"/>
    <m/>
    <x v="0"/>
    <x v="65"/>
    <x v="21"/>
    <x v="0"/>
    <x v="6"/>
    <s v="Y"/>
    <s v="A"/>
    <s v="Y"/>
    <s v="Y"/>
    <s v="Y"/>
    <x v="1"/>
    <s v="Y"/>
    <s v="Y"/>
    <s v="Y"/>
    <s v="Y"/>
    <s v="Y"/>
    <s v="Y"/>
  </r>
  <r>
    <x v="73"/>
    <x v="0"/>
    <x v="0"/>
    <x v="0"/>
    <x v="0"/>
    <x v="29"/>
    <m/>
    <x v="0"/>
    <x v="66"/>
    <x v="29"/>
    <x v="2"/>
    <x v="9"/>
    <s v="Y"/>
    <s v="Y"/>
    <s v="Y"/>
    <s v="Y"/>
    <s v="Y"/>
    <x v="0"/>
    <s v="Y"/>
    <s v="Y"/>
    <s v="Y"/>
    <s v="Y"/>
    <s v="N/A"/>
    <s v="Y"/>
  </r>
  <r>
    <x v="74"/>
    <x v="0"/>
    <x v="0"/>
    <x v="0"/>
    <x v="0"/>
    <x v="30"/>
    <m/>
    <x v="0"/>
    <x v="67"/>
    <x v="21"/>
    <x v="2"/>
    <x v="0"/>
    <s v="Y"/>
    <s v="Y"/>
    <s v="Y"/>
    <s v="Y"/>
    <s v="Y"/>
    <x v="0"/>
    <s v="Y"/>
    <s v="Y"/>
    <s v="Y"/>
    <s v="Y"/>
    <s v="Y"/>
    <s v="Y"/>
  </r>
  <r>
    <x v="75"/>
    <x v="0"/>
    <x v="0"/>
    <x v="0"/>
    <x v="0"/>
    <x v="31"/>
    <m/>
    <x v="0"/>
    <x v="68"/>
    <x v="30"/>
    <x v="2"/>
    <x v="11"/>
    <s v="A"/>
    <s v="Y"/>
    <s v="Y"/>
    <s v="Y"/>
    <s v="Y"/>
    <x v="1"/>
    <s v="Y"/>
    <s v="Y"/>
    <s v="Y"/>
    <s v="Y"/>
    <s v="Y"/>
    <s v="Y"/>
  </r>
  <r>
    <x v="76"/>
    <x v="0"/>
    <x v="0"/>
    <x v="0"/>
    <x v="0"/>
    <x v="31"/>
    <m/>
    <x v="0"/>
    <x v="69"/>
    <x v="1"/>
    <x v="1"/>
    <x v="1"/>
    <s v="Y"/>
    <s v="Y"/>
    <s v="Y"/>
    <s v="Y"/>
    <s v="N/A"/>
    <x v="1"/>
    <s v="A"/>
    <s v="Y"/>
    <s v="Y"/>
    <s v="Y"/>
    <s v="Y"/>
    <s v="Y"/>
  </r>
  <r>
    <x v="77"/>
    <x v="0"/>
    <x v="0"/>
    <x v="0"/>
    <x v="0"/>
    <x v="31"/>
    <s v="under construction, PANEL REMOVED MARCH 2013. Inv.6427 billed to Mar.31/13 "/>
    <x v="1"/>
    <x v="70"/>
    <x v="31"/>
    <x v="2"/>
    <x v="11"/>
    <s v="A"/>
    <s v="Y"/>
    <s v="Y"/>
    <s v="Y"/>
    <s v="Y"/>
    <x v="2"/>
    <s v="X"/>
    <s v="X"/>
    <s v="X"/>
    <s v="X"/>
    <s v="X"/>
    <s v="X"/>
  </r>
  <r>
    <x v="78"/>
    <x v="0"/>
    <x v="0"/>
    <x v="0"/>
    <x v="0"/>
    <x v="31"/>
    <m/>
    <x v="0"/>
    <x v="71"/>
    <x v="24"/>
    <x v="0"/>
    <x v="10"/>
    <s v="Y"/>
    <s v="Y"/>
    <s v="Y"/>
    <s v="Y"/>
    <s v="A"/>
    <x v="1"/>
    <s v="Y"/>
    <s v="Y"/>
    <s v="Y"/>
    <s v="Y"/>
    <s v="Y"/>
    <s v="Y"/>
  </r>
  <r>
    <x v="79"/>
    <x v="0"/>
    <x v="0"/>
    <x v="0"/>
    <x v="0"/>
    <x v="31"/>
    <m/>
    <x v="0"/>
    <x v="72"/>
    <x v="3"/>
    <x v="0"/>
    <x v="17"/>
    <s v="Y"/>
    <s v="Y"/>
    <s v="A"/>
    <s v="Y"/>
    <s v="Y"/>
    <x v="1"/>
    <s v="Y"/>
    <s v="Y"/>
    <s v="Y"/>
    <s v="Y"/>
    <s v="Y"/>
    <s v="Y"/>
  </r>
  <r>
    <x v="80"/>
    <x v="0"/>
    <x v="0"/>
    <x v="0"/>
    <x v="0"/>
    <x v="31"/>
    <m/>
    <x v="0"/>
    <x v="73"/>
    <x v="1"/>
    <x v="1"/>
    <x v="18"/>
    <s v="Y"/>
    <s v="Y"/>
    <s v="Y"/>
    <s v="Y"/>
    <s v="A"/>
    <x v="1"/>
    <s v="Y"/>
    <s v="Y"/>
    <s v="Y"/>
    <s v="Y"/>
    <s v="Y"/>
    <s v="Y"/>
  </r>
  <r>
    <x v="81"/>
    <x v="1"/>
    <x v="3"/>
    <x v="4"/>
    <x v="0"/>
    <x v="31"/>
    <m/>
    <x v="0"/>
    <x v="74"/>
    <x v="10"/>
    <x v="3"/>
    <x v="17"/>
    <s v="Y"/>
    <s v="Y"/>
    <s v="A"/>
    <s v="Y"/>
    <s v="Y"/>
    <x v="1"/>
    <s v="Y"/>
    <s v="Y"/>
    <s v="Y"/>
    <s v="Y"/>
    <s v="Y"/>
    <s v="Y"/>
  </r>
  <r>
    <x v="82"/>
    <x v="0"/>
    <x v="0"/>
    <x v="0"/>
    <x v="0"/>
    <x v="32"/>
    <m/>
    <x v="0"/>
    <x v="75"/>
    <x v="22"/>
    <x v="0"/>
    <x v="1"/>
    <s v="Y"/>
    <s v="Y"/>
    <s v="Y"/>
    <s v="Y"/>
    <s v="Y"/>
    <x v="1"/>
    <s v="A"/>
    <s v="Y"/>
    <s v="Y"/>
    <s v="Y"/>
    <s v="Y"/>
    <s v="Y"/>
  </r>
  <r>
    <x v="83"/>
    <x v="0"/>
    <x v="0"/>
    <x v="0"/>
    <x v="0"/>
    <x v="33"/>
    <m/>
    <x v="0"/>
    <x v="76"/>
    <x v="19"/>
    <x v="3"/>
    <x v="1"/>
    <s v="Y"/>
    <s v="Y"/>
    <s v="Y"/>
    <s v="Y"/>
    <s v="X"/>
    <x v="1"/>
    <s v="A"/>
    <s v="Y"/>
    <s v="Y"/>
    <s v="Y"/>
    <s v="Y"/>
    <s v="Y"/>
  </r>
  <r>
    <x v="84"/>
    <x v="0"/>
    <x v="0"/>
    <x v="0"/>
    <x v="0"/>
    <x v="33"/>
    <m/>
    <x v="0"/>
    <x v="77"/>
    <x v="1"/>
    <x v="1"/>
    <x v="6"/>
    <s v="Y"/>
    <s v="A"/>
    <s v="Y"/>
    <s v="Y"/>
    <s v="Y"/>
    <x v="1"/>
    <s v="Y"/>
    <s v="Y"/>
    <s v="Y"/>
    <s v="Y"/>
    <s v="Y"/>
    <s v="Y"/>
  </r>
  <r>
    <x v="85"/>
    <x v="0"/>
    <x v="0"/>
    <x v="0"/>
    <x v="0"/>
    <x v="33"/>
    <m/>
    <x v="0"/>
    <x v="78"/>
    <x v="30"/>
    <x v="0"/>
    <x v="17"/>
    <s v="Y"/>
    <s v="Y"/>
    <s v="A"/>
    <s v="Y"/>
    <s v="Y"/>
    <x v="1"/>
    <s v="Y"/>
    <s v="Y"/>
    <s v="Y"/>
    <s v="Y"/>
    <s v="Y"/>
    <s v="Y"/>
  </r>
  <r>
    <x v="86"/>
    <x v="0"/>
    <x v="0"/>
    <x v="0"/>
    <x v="0"/>
    <x v="34"/>
    <m/>
    <x v="0"/>
    <x v="11"/>
    <x v="19"/>
    <x v="2"/>
    <x v="10"/>
    <s v="Y"/>
    <s v="Y"/>
    <s v="Y"/>
    <s v="Y"/>
    <s v="A"/>
    <x v="1"/>
    <s v="Y"/>
    <s v="Y"/>
    <s v="Y"/>
    <s v="Y"/>
    <s v="Y"/>
    <s v="Y"/>
  </r>
  <r>
    <x v="87"/>
    <x v="0"/>
    <x v="0"/>
    <x v="0"/>
    <x v="0"/>
    <x v="35"/>
    <s v="PO REQUIRED"/>
    <x v="0"/>
    <x v="79"/>
    <x v="13"/>
    <x v="3"/>
    <x v="3"/>
    <s v="Y"/>
    <s v="Y"/>
    <s v="Y"/>
    <s v="Y"/>
    <s v="Y"/>
    <x v="1"/>
    <s v="Y"/>
    <s v="Y"/>
    <s v="Y"/>
    <s v="Y"/>
    <s v="Y"/>
    <s v="A"/>
  </r>
  <r>
    <x v="88"/>
    <x v="0"/>
    <x v="0"/>
    <x v="0"/>
    <x v="0"/>
    <x v="35"/>
    <s v="PO REQUIRED"/>
    <x v="0"/>
    <x v="80"/>
    <x v="2"/>
    <x v="3"/>
    <x v="11"/>
    <s v="A"/>
    <s v="Y"/>
    <s v="Y"/>
    <s v="Y"/>
    <s v="Y"/>
    <x v="1"/>
    <s v="Y"/>
    <s v="Y"/>
    <s v="Y"/>
    <s v="Y"/>
    <s v="Y"/>
    <s v="Y"/>
  </r>
  <r>
    <x v="89"/>
    <x v="0"/>
    <x v="0"/>
    <x v="0"/>
    <x v="0"/>
    <x v="35"/>
    <s v="PO REQUIRED"/>
    <x v="0"/>
    <x v="81"/>
    <x v="4"/>
    <x v="3"/>
    <x v="0"/>
    <s v="Y"/>
    <s v="Y"/>
    <s v="Y"/>
    <s v="Y"/>
    <s v="Y"/>
    <x v="0"/>
    <s v="Y"/>
    <s v="Y"/>
    <s v="Y"/>
    <s v="Y"/>
    <s v="Y"/>
    <s v="Y"/>
  </r>
  <r>
    <x v="90"/>
    <x v="0"/>
    <x v="0"/>
    <x v="0"/>
    <x v="0"/>
    <x v="35"/>
    <s v="PO REQUIRED"/>
    <x v="0"/>
    <x v="82"/>
    <x v="32"/>
    <x v="3"/>
    <x v="7"/>
    <s v="Y"/>
    <s v="Y"/>
    <s v="Y"/>
    <s v="A"/>
    <s v="Y"/>
    <x v="1"/>
    <s v="Y"/>
    <s v="Y"/>
    <s v="Y"/>
    <s v="Y"/>
    <s v="Y"/>
    <s v="Y"/>
  </r>
  <r>
    <x v="91"/>
    <x v="0"/>
    <x v="0"/>
    <x v="0"/>
    <x v="0"/>
    <x v="35"/>
    <s v="PO REQUIRED"/>
    <x v="0"/>
    <x v="83"/>
    <x v="33"/>
    <x v="3"/>
    <x v="7"/>
    <s v="Y"/>
    <s v="Y"/>
    <s v="Y"/>
    <s v="A"/>
    <s v="Y"/>
    <x v="1"/>
    <s v="Y"/>
    <s v="Y"/>
    <s v="Y"/>
    <s v="Y"/>
    <s v="Y"/>
    <s v="Y"/>
  </r>
  <r>
    <x v="92"/>
    <x v="0"/>
    <x v="0"/>
    <x v="0"/>
    <x v="0"/>
    <x v="35"/>
    <s v="PO REQUIRED"/>
    <x v="0"/>
    <x v="84"/>
    <x v="31"/>
    <x v="3"/>
    <x v="1"/>
    <s v="Y"/>
    <s v="Y"/>
    <s v="Y"/>
    <s v="Y"/>
    <s v="Y"/>
    <x v="1"/>
    <s v="A"/>
    <s v="Y"/>
    <s v="Y"/>
    <s v="Y"/>
    <s v="Y"/>
    <s v="Y"/>
  </r>
  <r>
    <x v="93"/>
    <x v="0"/>
    <x v="0"/>
    <x v="0"/>
    <x v="0"/>
    <x v="36"/>
    <s v="new Oct 2013"/>
    <x v="0"/>
    <x v="85"/>
    <x v="1"/>
    <x v="3"/>
    <x v="15"/>
    <s v="X"/>
    <s v="X"/>
    <s v="X"/>
    <s v="X"/>
    <s v="X"/>
    <x v="2"/>
    <s v="X"/>
    <s v="X"/>
    <s v="X"/>
    <s v="X"/>
    <s v="X"/>
    <s v="Y"/>
  </r>
  <r>
    <x v="94"/>
    <x v="0"/>
    <x v="0"/>
    <x v="0"/>
    <x v="0"/>
    <x v="37"/>
    <s v="new PM as of Dec 1, 2012"/>
    <x v="0"/>
    <x v="86"/>
    <x v="1"/>
    <x v="1"/>
    <x v="11"/>
    <s v="A"/>
    <s v="Y"/>
    <s v="NA"/>
    <s v="Y"/>
    <s v="Y"/>
    <x v="1"/>
    <s v="Y"/>
    <s v="Y"/>
    <s v="Y"/>
    <s v="Y"/>
    <s v="Y"/>
    <s v="Y"/>
  </r>
  <r>
    <x v="95"/>
    <x v="0"/>
    <x v="0"/>
    <x v="0"/>
    <x v="0"/>
    <x v="37"/>
    <s v="new PM as of Dec 1, 2012"/>
    <x v="0"/>
    <x v="86"/>
    <x v="1"/>
    <x v="1"/>
    <x v="11"/>
    <s v="A"/>
    <s v="Y"/>
    <s v="NA"/>
    <s v="Y"/>
    <s v="Y"/>
    <x v="1"/>
    <s v="Y"/>
    <s v="Y"/>
    <s v="Y"/>
    <s v="Y"/>
    <s v="Y"/>
    <s v="Y"/>
  </r>
  <r>
    <x v="96"/>
    <x v="0"/>
    <x v="0"/>
    <x v="0"/>
    <x v="0"/>
    <x v="37"/>
    <m/>
    <x v="0"/>
    <x v="87"/>
    <x v="1"/>
    <x v="1"/>
    <x v="9"/>
    <s v="Y"/>
    <s v="Y"/>
    <s v="Y"/>
    <s v="Y"/>
    <s v="Y"/>
    <x v="1"/>
    <s v="Y"/>
    <s v="Y"/>
    <s v="Y"/>
    <s v="Y"/>
    <s v="A"/>
    <s v="Y"/>
  </r>
  <r>
    <x v="97"/>
    <x v="0"/>
    <x v="0"/>
    <x v="0"/>
    <x v="0"/>
    <x v="37"/>
    <m/>
    <x v="0"/>
    <x v="88"/>
    <x v="1"/>
    <x v="1"/>
    <x v="7"/>
    <s v="Y"/>
    <s v="Y"/>
    <s v="Y"/>
    <s v="A"/>
    <s v="Y"/>
    <x v="1"/>
    <s v="Y"/>
    <s v="Y"/>
    <s v="Y"/>
    <s v="Y"/>
    <s v="Y"/>
    <s v="Y"/>
  </r>
  <r>
    <x v="98"/>
    <x v="0"/>
    <x v="0"/>
    <x v="0"/>
    <x v="0"/>
    <x v="37"/>
    <m/>
    <x v="0"/>
    <x v="89"/>
    <x v="8"/>
    <x v="2"/>
    <x v="1"/>
    <s v="Y"/>
    <s v="Y"/>
    <s v="Y"/>
    <s v="Y"/>
    <s v="Y"/>
    <x v="1"/>
    <s v="A"/>
    <s v="Y"/>
    <s v="Y"/>
    <s v="Y"/>
    <s v="Y"/>
    <s v="A"/>
  </r>
  <r>
    <x v="99"/>
    <x v="0"/>
    <x v="0"/>
    <x v="0"/>
    <x v="0"/>
    <x v="37"/>
    <s v="TRAINED APRIL 2013"/>
    <x v="2"/>
    <x v="90"/>
    <x v="1"/>
    <x v="0"/>
    <x v="17"/>
    <s v="Y"/>
    <s v="Y"/>
    <s v="A"/>
    <s v="Y"/>
    <s v="Y"/>
    <x v="1"/>
    <s v="X"/>
    <s v="X"/>
    <s v="X"/>
    <s v="X"/>
    <s v="X"/>
    <s v="X"/>
  </r>
  <r>
    <x v="100"/>
    <x v="0"/>
    <x v="0"/>
    <x v="0"/>
    <x v="0"/>
    <x v="38"/>
    <m/>
    <x v="0"/>
    <x v="91"/>
    <x v="29"/>
    <x v="0"/>
    <x v="8"/>
    <s v="Y"/>
    <s v="Y"/>
    <s v="Y"/>
    <s v="Y"/>
    <s v="Y"/>
    <x v="1"/>
    <s v="Y"/>
    <s v="Y"/>
    <s v="A"/>
    <s v="Y"/>
    <s v="Y"/>
    <s v="Y"/>
  </r>
  <r>
    <x v="101"/>
    <x v="0"/>
    <x v="0"/>
    <x v="0"/>
    <x v="0"/>
    <x v="39"/>
    <m/>
    <x v="0"/>
    <x v="91"/>
    <x v="15"/>
    <x v="0"/>
    <x v="3"/>
    <s v="Y"/>
    <s v="Y"/>
    <s v="Y"/>
    <s v="Y"/>
    <s v="Y"/>
    <x v="1"/>
    <s v="Y"/>
    <s v="Y"/>
    <s v="Y"/>
    <s v="Y"/>
    <s v="Y"/>
    <s v="A"/>
  </r>
  <r>
    <x v="102"/>
    <x v="0"/>
    <x v="0"/>
    <x v="0"/>
    <x v="0"/>
    <x v="40"/>
    <s v=" @ $50/mth, recommence June 2013"/>
    <x v="0"/>
    <x v="92"/>
    <x v="16"/>
    <x v="0"/>
    <x v="0"/>
    <s v="NA - Till Further notice"/>
    <m/>
    <m/>
    <m/>
    <m/>
    <x v="0"/>
    <s v="X"/>
    <s v="Y"/>
    <s v="Y"/>
    <s v="Y"/>
    <s v="Y"/>
    <s v="Y"/>
  </r>
  <r>
    <x v="103"/>
    <x v="0"/>
    <x v="0"/>
    <x v="0"/>
    <x v="0"/>
    <x v="41"/>
    <s v="*NEW JULY 2012"/>
    <x v="0"/>
    <x v="93"/>
    <x v="15"/>
    <x v="2"/>
    <x v="5"/>
    <s v="Y"/>
    <s v="Y"/>
    <s v="A"/>
    <s v="Y"/>
    <s v="Y"/>
    <x v="1"/>
    <s v="Y"/>
    <s v="Y"/>
    <s v="Y"/>
    <s v="Y"/>
    <s v="Y"/>
    <s v="Y"/>
  </r>
  <r>
    <x v="104"/>
    <x v="0"/>
    <x v="0"/>
    <x v="0"/>
    <x v="0"/>
    <x v="42"/>
    <m/>
    <x v="0"/>
    <x v="94"/>
    <x v="17"/>
    <x v="3"/>
    <x v="19"/>
    <s v="Y"/>
    <s v="Y"/>
    <s v="Y"/>
    <s v="Y"/>
    <s v="Y"/>
    <x v="1"/>
    <s v="A"/>
    <s v="Y"/>
    <s v="Y"/>
    <s v="Y"/>
    <s v="Y"/>
    <s v="Y"/>
  </r>
  <r>
    <x v="105"/>
    <x v="0"/>
    <x v="0"/>
    <x v="0"/>
    <x v="0"/>
    <x v="43"/>
    <s v="new July 2013"/>
    <x v="0"/>
    <x v="95"/>
    <x v="20"/>
    <x v="3"/>
    <x v="0"/>
    <s v="X"/>
    <s v="X"/>
    <s v="X"/>
    <s v="X"/>
    <s v="X"/>
    <x v="0"/>
    <s v="X"/>
    <s v="X"/>
    <s v="Y"/>
    <s v="Y"/>
    <s v="Y"/>
    <s v="Y"/>
  </r>
  <r>
    <x v="106"/>
    <x v="0"/>
    <x v="0"/>
    <x v="0"/>
    <x v="0"/>
    <x v="44"/>
    <m/>
    <x v="0"/>
    <x v="96"/>
    <x v="27"/>
    <x v="0"/>
    <x v="15"/>
    <s v="Y"/>
    <s v="Y"/>
    <s v="Y"/>
    <s v="Y"/>
    <s v="Y"/>
    <x v="1"/>
    <s v="Y"/>
    <s v="Y"/>
    <s v="Y"/>
    <s v="A"/>
    <s v="Y"/>
    <s v="Y"/>
  </r>
  <r>
    <x v="107"/>
    <x v="0"/>
    <x v="0"/>
    <x v="0"/>
    <x v="0"/>
    <x v="45"/>
    <m/>
    <x v="0"/>
    <x v="11"/>
    <x v="1"/>
    <x v="1"/>
    <x v="0"/>
    <s v="Y"/>
    <s v="Y"/>
    <s v="Y"/>
    <s v="Y"/>
    <s v="Y"/>
    <x v="0"/>
    <s v="Y"/>
    <s v="Y"/>
    <s v="Y"/>
    <s v="Y"/>
    <s v="Y"/>
    <s v="Y"/>
  </r>
  <r>
    <x v="108"/>
    <x v="0"/>
    <x v="0"/>
    <x v="0"/>
    <x v="0"/>
    <x v="46"/>
    <m/>
    <x v="0"/>
    <x v="11"/>
    <x v="34"/>
    <x v="3"/>
    <x v="5"/>
    <s v="Y"/>
    <s v="Y"/>
    <s v="A"/>
    <s v="Y"/>
    <s v="Y"/>
    <x v="1"/>
    <s v="Y"/>
    <s v="Y"/>
    <s v="N/A"/>
    <s v="N/A"/>
    <s v="Y"/>
    <s v="Y"/>
  </r>
  <r>
    <x v="109"/>
    <x v="0"/>
    <x v="0"/>
    <x v="0"/>
    <x v="0"/>
    <x v="47"/>
    <m/>
    <x v="0"/>
    <x v="97"/>
    <x v="10"/>
    <x v="2"/>
    <x v="9"/>
    <s v="Y"/>
    <s v="Y"/>
    <s v="Y"/>
    <s v="Y"/>
    <s v="Y"/>
    <x v="1"/>
    <s v="Y"/>
    <s v="Y"/>
    <s v="Y"/>
    <s v="A"/>
    <s v="Y"/>
    <s v="Y"/>
  </r>
  <r>
    <x v="110"/>
    <x v="0"/>
    <x v="0"/>
    <x v="0"/>
    <x v="0"/>
    <x v="48"/>
    <s v="requested to resume August per Jim Karakai requires monthly PO"/>
    <x v="0"/>
    <x v="11"/>
    <x v="28"/>
    <x v="2"/>
    <x v="20"/>
    <s v="N/A"/>
    <s v="Y"/>
    <s v="Y"/>
    <s v="Y"/>
    <s v="N/A"/>
    <x v="1"/>
    <s v="Y"/>
    <s v="Y"/>
    <s v="Y"/>
    <s v="N/A"/>
    <s v="A"/>
    <s v="X*** see comment"/>
  </r>
  <r>
    <x v="111"/>
    <x v="0"/>
    <x v="0"/>
    <x v="0"/>
    <x v="0"/>
    <x v="48"/>
    <s v="requested to resume August per Jim Karakai requires monthly PO"/>
    <x v="0"/>
    <x v="98"/>
    <x v="7"/>
    <x v="2"/>
    <x v="10"/>
    <s v="Y"/>
    <s v="Y"/>
    <s v="Y"/>
    <s v="Y"/>
    <s v="A"/>
    <x v="1"/>
    <s v="Y"/>
    <s v="Y"/>
    <s v="Y"/>
    <s v="Y"/>
    <s v="Y"/>
    <s v="Y"/>
  </r>
  <r>
    <x v="112"/>
    <x v="0"/>
    <x v="0"/>
    <x v="0"/>
    <x v="0"/>
    <x v="49"/>
    <m/>
    <x v="0"/>
    <x v="99"/>
    <x v="27"/>
    <x v="3"/>
    <x v="11"/>
    <s v="A"/>
    <s v="N/A"/>
    <s v="Y"/>
    <s v="Y"/>
    <s v="Y"/>
    <x v="1"/>
    <s v="Y"/>
    <s v="Y"/>
    <s v="Y"/>
    <s v="Y"/>
    <s v="Y"/>
    <s v="Y"/>
  </r>
  <r>
    <x v="113"/>
    <x v="0"/>
    <x v="0"/>
    <x v="0"/>
    <x v="0"/>
    <x v="50"/>
    <m/>
    <x v="0"/>
    <x v="100"/>
    <x v="17"/>
    <x v="2"/>
    <x v="11"/>
    <s v="A"/>
    <s v="Y"/>
    <s v="Y"/>
    <s v="Y"/>
    <s v="Y"/>
    <x v="1"/>
    <s v="Y"/>
    <s v="Y"/>
    <s v="Y"/>
    <s v="Y"/>
    <s v="Y"/>
    <s v="Y"/>
  </r>
  <r>
    <x v="114"/>
    <x v="0"/>
    <x v="0"/>
    <x v="0"/>
    <x v="0"/>
    <x v="6"/>
    <s v="Inv. 4838 pd to Feb.29/12 - 4838 cancelled - billing 11 mths to Firm "/>
    <x v="2"/>
    <x v="52"/>
    <x v="1"/>
    <x v="1"/>
    <x v="0"/>
    <m/>
    <m/>
    <m/>
    <m/>
    <m/>
    <x v="3"/>
    <m/>
    <m/>
    <m/>
    <m/>
    <m/>
    <m/>
  </r>
  <r>
    <x v="115"/>
    <x v="0"/>
    <x v="0"/>
    <x v="0"/>
    <x v="0"/>
    <x v="8"/>
    <s v="CANCELLED- Inv. 4888 Nov. 1/11 - Apr. 30/12"/>
    <x v="2"/>
    <x v="101"/>
    <x v="1"/>
    <x v="0"/>
    <x v="1"/>
    <m/>
    <m/>
    <m/>
    <m/>
    <m/>
    <x v="3"/>
    <m/>
    <m/>
    <m/>
    <m/>
    <m/>
    <m/>
  </r>
  <r>
    <x v="116"/>
    <x v="0"/>
    <x v="0"/>
    <x v="0"/>
    <x v="0"/>
    <x v="51"/>
    <s v="CANCELLED MAR 2012"/>
    <x v="2"/>
    <x v="102"/>
    <x v="1"/>
    <x v="2"/>
    <x v="0"/>
    <m/>
    <m/>
    <m/>
    <m/>
    <m/>
    <x v="3"/>
    <m/>
    <m/>
    <m/>
    <m/>
    <m/>
    <m/>
  </r>
  <r>
    <x v="114"/>
    <x v="0"/>
    <x v="0"/>
    <x v="0"/>
    <x v="0"/>
    <x v="17"/>
    <s v="cancelled Sept. 24/12 tw-billed to Aug.31/12 inv. 5378"/>
    <x v="2"/>
    <x v="52"/>
    <x v="1"/>
    <x v="1"/>
    <x v="0"/>
    <m/>
    <m/>
    <m/>
    <m/>
    <m/>
    <x v="3"/>
    <s v="A"/>
    <m/>
    <m/>
    <m/>
    <m/>
    <m/>
  </r>
  <r>
    <x v="94"/>
    <x v="0"/>
    <x v="0"/>
    <x v="0"/>
    <x v="0"/>
    <x v="52"/>
    <s v="CANCELLED- DEC 2012"/>
    <x v="2"/>
    <x v="103"/>
    <x v="1"/>
    <x v="1"/>
    <x v="11"/>
    <s v="A"/>
    <m/>
    <m/>
    <m/>
    <m/>
    <x v="3"/>
    <m/>
    <m/>
    <m/>
    <m/>
    <m/>
    <m/>
  </r>
  <r>
    <x v="95"/>
    <x v="0"/>
    <x v="0"/>
    <x v="0"/>
    <x v="0"/>
    <x v="52"/>
    <s v="CANCELLED- DEC 2012"/>
    <x v="2"/>
    <x v="104"/>
    <x v="1"/>
    <x v="1"/>
    <x v="11"/>
    <s v="A"/>
    <m/>
    <m/>
    <m/>
    <m/>
    <x v="3"/>
    <m/>
    <m/>
    <m/>
    <m/>
    <m/>
    <m/>
  </r>
  <r>
    <x v="117"/>
    <x v="0"/>
    <x v="0"/>
    <x v="0"/>
    <x v="0"/>
    <x v="24"/>
    <s v="cancelled July 26/12 tw-billed to June 30/12 inv. 5116"/>
    <x v="2"/>
    <x v="52"/>
    <x v="1"/>
    <x v="1"/>
    <x v="7"/>
    <m/>
    <m/>
    <m/>
    <s v="A"/>
    <m/>
    <x v="3"/>
    <m/>
    <m/>
    <m/>
    <m/>
    <m/>
    <m/>
  </r>
  <r>
    <x v="118"/>
    <x v="0"/>
    <x v="0"/>
    <x v="0"/>
    <x v="0"/>
    <x v="24"/>
    <s v="cancelled July 26/12 tw-billed to June 30/12 inv.5115"/>
    <x v="2"/>
    <x v="52"/>
    <x v="1"/>
    <x v="1"/>
    <x v="7"/>
    <m/>
    <m/>
    <m/>
    <s v="A"/>
    <m/>
    <x v="3"/>
    <m/>
    <m/>
    <m/>
    <m/>
    <m/>
    <m/>
  </r>
  <r>
    <x v="57"/>
    <x v="0"/>
    <x v="0"/>
    <x v="0"/>
    <x v="0"/>
    <x v="34"/>
    <s v="Mar- Oct 2012"/>
    <x v="2"/>
    <x v="52"/>
    <x v="1"/>
    <x v="2"/>
    <x v="6"/>
    <m/>
    <s v="A"/>
    <s v="Y"/>
    <m/>
    <m/>
    <x v="3"/>
    <m/>
    <m/>
    <m/>
    <m/>
    <m/>
    <m/>
  </r>
  <r>
    <x v="119"/>
    <x v="0"/>
    <x v="0"/>
    <x v="0"/>
    <x v="0"/>
    <x v="34"/>
    <s v="Cancelled by PCC, requested to resume August per Jim Karakai requires monthly PO"/>
    <x v="2"/>
    <x v="52"/>
    <x v="1"/>
    <x v="2"/>
    <x v="0"/>
    <m/>
    <m/>
    <m/>
    <m/>
    <s v="A"/>
    <x v="4"/>
    <m/>
    <m/>
    <m/>
    <m/>
    <m/>
    <m/>
  </r>
  <r>
    <x v="110"/>
    <x v="0"/>
    <x v="0"/>
    <x v="0"/>
    <x v="0"/>
    <x v="34"/>
    <s v="Cancelled by PCC, requested to resume August per Jim Karakai requires monthly PO"/>
    <x v="2"/>
    <x v="11"/>
    <x v="1"/>
    <x v="2"/>
    <x v="20"/>
    <m/>
    <m/>
    <m/>
    <m/>
    <m/>
    <x v="4"/>
    <m/>
    <m/>
    <m/>
    <m/>
    <s v="A"/>
    <m/>
  </r>
  <r>
    <x v="120"/>
    <x v="0"/>
    <x v="0"/>
    <x v="0"/>
    <x v="0"/>
    <x v="35"/>
    <s v="CANCELLED- DEC 2012"/>
    <x v="2"/>
    <x v="52"/>
    <x v="1"/>
    <x v="1"/>
    <x v="1"/>
    <m/>
    <m/>
    <m/>
    <m/>
    <m/>
    <x v="3"/>
    <s v="A"/>
    <m/>
    <m/>
    <m/>
    <m/>
    <m/>
  </r>
  <r>
    <x v="54"/>
    <x v="0"/>
    <x v="0"/>
    <x v="0"/>
    <x v="0"/>
    <x v="53"/>
    <m/>
    <x v="2"/>
    <x v="48"/>
    <x v="2"/>
    <x v="2"/>
    <x v="3"/>
    <s v="Y"/>
    <m/>
    <m/>
    <m/>
    <m/>
    <x v="3"/>
    <m/>
    <m/>
    <m/>
    <m/>
    <m/>
    <m/>
  </r>
  <r>
    <x v="121"/>
    <x v="0"/>
    <x v="0"/>
    <x v="0"/>
    <x v="0"/>
    <x v="29"/>
    <s v="trained on monthly bell test procedure - Mar 13/13. billed for Nov. 1/12-Feb. 28/13 inv.6351"/>
    <x v="2"/>
    <x v="105"/>
    <x v="7"/>
    <x v="2"/>
    <x v="5"/>
    <s v="Y"/>
    <s v="Y"/>
    <s v="A"/>
    <s v="Y"/>
    <s v="X"/>
    <x v="2"/>
    <s v="X"/>
    <s v="X"/>
    <s v="X"/>
    <s v="X"/>
    <s v="X"/>
    <s v="X"/>
  </r>
  <r>
    <x v="122"/>
    <x v="0"/>
    <x v="0"/>
    <x v="0"/>
    <x v="0"/>
    <x v="29"/>
    <s v="trained on monthly bell test procedure - Mar 13/13. billed for Nov. 1/12-Feb. 28/13 inv.6352"/>
    <x v="2"/>
    <x v="11"/>
    <x v="6"/>
    <x v="2"/>
    <x v="5"/>
    <s v="Y"/>
    <s v="Y"/>
    <s v="A"/>
    <s v="Y"/>
    <s v="X"/>
    <x v="2"/>
    <s v="X"/>
    <s v="X"/>
    <s v="X"/>
    <s v="X"/>
    <s v="X"/>
    <s v="X"/>
  </r>
  <r>
    <x v="123"/>
    <x v="0"/>
    <x v="0"/>
    <x v="0"/>
    <x v="0"/>
    <x v="17"/>
    <s v="trained on monthly bell test procedure - Mar 1/13. billed for Nov. 1/12-Feb. 28/13 inv.6263"/>
    <x v="2"/>
    <x v="106"/>
    <x v="20"/>
    <x v="2"/>
    <x v="15"/>
    <s v="Y"/>
    <s v="Y"/>
    <s v="Y"/>
    <s v="Y"/>
    <s v="X"/>
    <x v="2"/>
    <s v="X"/>
    <s v="X"/>
    <s v="X"/>
    <s v="A"/>
    <s v="X"/>
    <s v="X"/>
  </r>
  <r>
    <x v="124"/>
    <x v="0"/>
    <x v="0"/>
    <x v="0"/>
    <x v="0"/>
    <x v="54"/>
    <m/>
    <x v="3"/>
    <x v="52"/>
    <x v="1"/>
    <x v="4"/>
    <x v="21"/>
    <m/>
    <m/>
    <m/>
    <m/>
    <m/>
    <x v="3"/>
    <m/>
    <m/>
    <m/>
    <m/>
    <m/>
    <m/>
  </r>
</pivotCacheRecords>
</file>

<file path=xl/pivotCache/pivotCacheRecords2.xml><?xml version="1.0" encoding="utf-8"?>
<pivotCacheRecords xmlns="http://schemas.openxmlformats.org/spreadsheetml/2006/main" xmlns:r="http://schemas.openxmlformats.org/officeDocument/2006/relationships" count="176">
  <r>
    <x v="0"/>
    <x v="0"/>
    <m/>
    <m/>
    <x v="0"/>
    <s v="QQ 727"/>
    <n v="1"/>
    <x v="0"/>
    <s v="August"/>
  </r>
  <r>
    <x v="1"/>
    <x v="1"/>
    <m/>
    <m/>
    <x v="0"/>
    <s v="KEY AT SITE"/>
    <n v="1"/>
    <x v="1"/>
    <s v="July"/>
  </r>
  <r>
    <x v="2"/>
    <x v="2"/>
    <s v="site to start own testing November 2014 - cancelled (please change active to Cancelled under status once invoiced :) - tw&gt;&gt;&gt;"/>
    <m/>
    <x v="1"/>
    <s v="Y 526"/>
    <n v="1"/>
    <x v="2"/>
    <s v="Jan"/>
  </r>
  <r>
    <x v="3"/>
    <x v="3"/>
    <m/>
    <m/>
    <x v="0"/>
    <s v="RR 077"/>
    <n v="2"/>
    <x v="0"/>
    <s v="Oct"/>
  </r>
  <r>
    <x v="4"/>
    <x v="2"/>
    <s v="CANCELLED OCT.31/14"/>
    <m/>
    <x v="1"/>
    <s v="N 0461"/>
    <n v="2"/>
    <x v="1"/>
    <s v="Jan"/>
  </r>
  <r>
    <x v="5"/>
    <x v="4"/>
    <s v="new 2017 -invoiced in Oct (was paid monthly) @ $50/mth (fa only)"/>
    <m/>
    <x v="2"/>
    <s v="KEY AT SITE"/>
    <n v="2"/>
    <x v="2"/>
    <s v="Oct- Edwards"/>
  </r>
  <r>
    <x v="6"/>
    <x v="5"/>
    <s v="PO Required"/>
    <m/>
    <x v="0"/>
    <s v="YY 13"/>
    <n v="3"/>
    <x v="0"/>
    <s v="July"/>
  </r>
  <r>
    <x v="7"/>
    <x v="6"/>
    <m/>
    <m/>
    <x v="0"/>
    <s v="H 307"/>
    <n v="3"/>
    <x v="1"/>
    <s v="April"/>
  </r>
  <r>
    <x v="8"/>
    <x v="7"/>
    <m/>
    <m/>
    <x v="0"/>
    <s v="W 1851"/>
    <n v="3"/>
    <x v="2"/>
    <s v="June"/>
  </r>
  <r>
    <x v="9"/>
    <x v="8"/>
    <s v=" @ $50/mth, recommence June 2013"/>
    <d v="2013-06-01T00:00:00"/>
    <x v="0"/>
    <s v="D 9101"/>
    <n v="4"/>
    <x v="1"/>
    <s v="May"/>
  </r>
  <r>
    <x v="10"/>
    <x v="9"/>
    <s v="switched from Colliers Dec 1/2014"/>
    <m/>
    <x v="0"/>
    <s v="AA 0021"/>
    <n v="4"/>
    <x v="0"/>
    <s v="Jan"/>
  </r>
  <r>
    <x v="11"/>
    <x v="10"/>
    <m/>
    <m/>
    <x v="0"/>
    <s v="B 0561"/>
    <n v="4"/>
    <x v="2"/>
    <s v="Oct"/>
  </r>
  <r>
    <x v="12"/>
    <x v="10"/>
    <m/>
    <m/>
    <x v="0"/>
    <s v="B 881"/>
    <n v="5"/>
    <x v="1"/>
    <s v="April"/>
  </r>
  <r>
    <x v="13"/>
    <x v="11"/>
    <m/>
    <d v="2012-11-01T00:00:00"/>
    <x v="0"/>
    <s v="NONE"/>
    <n v="5"/>
    <x v="0"/>
    <s v="Nov"/>
  </r>
  <r>
    <x v="14"/>
    <x v="12"/>
    <m/>
    <m/>
    <x v="0"/>
    <s v="BT 0151"/>
    <n v="5"/>
    <x v="2"/>
    <s v="March"/>
  </r>
  <r>
    <x v="15"/>
    <x v="13"/>
    <s v="CANCELLED - MARCH 27/14 - PER DENIS FREDETTE - site sold to the City of Victoria_x000a_requested to resume August 2013 per Jim Karakai requires monthly PO. Inv.8150 sent Apr.11/14 for Nov.1/13-Mar.31/14"/>
    <m/>
    <x v="1"/>
    <s v="KEY AT SITE"/>
    <n v="5"/>
    <x v="0"/>
    <s v="Sept - Edwards"/>
  </r>
  <r>
    <x v="16"/>
    <x v="14"/>
    <s v="cancelled - invoiced Feb/17 inv#13582"/>
    <d v="2017-05-17T00:00:00"/>
    <x v="1"/>
    <s v="WW 535"/>
    <n v="6"/>
    <x v="0"/>
    <s v="Jan"/>
  </r>
  <r>
    <x v="17"/>
    <x v="15"/>
    <m/>
    <m/>
    <x v="0"/>
    <s v="T 082"/>
    <n v="6"/>
    <x v="1"/>
    <s v="Oct"/>
  </r>
  <r>
    <x v="18"/>
    <x v="16"/>
    <m/>
    <m/>
    <x v="0"/>
    <s v="A 6631"/>
    <n v="6"/>
    <x v="2"/>
    <s v="April"/>
  </r>
  <r>
    <x v="19"/>
    <x v="17"/>
    <m/>
    <d v="2012-07-01T00:00:00"/>
    <x v="0"/>
    <s v="XX 1221"/>
    <n v="7"/>
    <x v="0"/>
    <s v="Jan"/>
  </r>
  <r>
    <x v="20"/>
    <x v="3"/>
    <s v="@ $112.50/mth"/>
    <m/>
    <x v="0"/>
    <s v="A 707"/>
    <n v="7"/>
    <x v="1"/>
    <s v="June"/>
  </r>
  <r>
    <x v="21"/>
    <x v="18"/>
    <s v="PO Required"/>
    <d v="2014-12-31T00:00:00"/>
    <x v="1"/>
    <s v="C 1512"/>
    <n v="7"/>
    <x v="2"/>
    <s v="Oct"/>
  </r>
  <r>
    <x v="22"/>
    <x v="19"/>
    <m/>
    <d v="2012-09-01T00:00:00"/>
    <x v="0"/>
    <s v="MEET KEN COOPER"/>
    <n v="8"/>
    <x v="1"/>
    <s v="Oct"/>
  </r>
  <r>
    <x v="23"/>
    <x v="20"/>
    <m/>
    <d v="2015-09-01T00:00:00"/>
    <x v="0"/>
    <s v="ZZ 7041"/>
    <n v="8"/>
    <x v="0"/>
    <s v="Oct"/>
  </r>
  <r>
    <x v="24"/>
    <x v="18"/>
    <s v="PO REQUIRED, cancel as of December 31/14"/>
    <d v="2014-12-31T00:00:00"/>
    <x v="1"/>
    <s v="D 0322"/>
    <n v="8"/>
    <x v="2"/>
    <s v="Nov"/>
  </r>
  <r>
    <x v="25"/>
    <x v="21"/>
    <s v="Cancelled apr.30/15. invoiced for 6 months (nov. 1/14-apr.30/15) inv. 10140"/>
    <m/>
    <x v="1"/>
    <s v="BB 5021"/>
    <n v="9"/>
    <x v="0"/>
    <s v="Sept"/>
  </r>
  <r>
    <x v="26"/>
    <x v="7"/>
    <s v="MBT- start Feb 2017 - now colliers._x000a_building sold effective Nov 17/16. monthly testing cancelled"/>
    <m/>
    <x v="0"/>
    <s v="EE 099"/>
    <n v="9"/>
    <x v="0"/>
    <s v="Jan"/>
  </r>
  <r>
    <x v="27"/>
    <x v="22"/>
    <m/>
    <d v="2012-06-01T00:00:00"/>
    <x v="0"/>
    <s v="MEET KEN COOPER"/>
    <n v="9"/>
    <x v="1"/>
    <s v="July"/>
  </r>
  <r>
    <x v="28"/>
    <x v="7"/>
    <m/>
    <m/>
    <x v="0"/>
    <s v="E 0522"/>
    <n v="9"/>
    <x v="2"/>
    <s v="Dec"/>
  </r>
  <r>
    <x v="29"/>
    <x v="12"/>
    <s v="Bill for Sept/15"/>
    <d v="2015-09-09T00:00:00"/>
    <x v="0"/>
    <s v="DD 1301"/>
    <n v="10"/>
    <x v="0"/>
    <s v="April"/>
  </r>
  <r>
    <x v="30"/>
    <x v="10"/>
    <s v=" Performed every 2 Months- OCT, DEC, FEB , APR, JUNE, AUG, OCT"/>
    <m/>
    <x v="0"/>
    <s v="P 9112"/>
    <n v="10"/>
    <x v="2"/>
    <s v="March"/>
  </r>
  <r>
    <x v="31"/>
    <x v="23"/>
    <s v="CANCELLED AS OF OCT.31/14"/>
    <m/>
    <x v="1"/>
    <s v="KEY AT SITE"/>
    <n v="10"/>
    <x v="0"/>
    <s v="Dec"/>
  </r>
  <r>
    <x v="32"/>
    <x v="24"/>
    <m/>
    <m/>
    <x v="1"/>
    <s v="G 777"/>
    <n v="10"/>
    <x v="1"/>
    <s v="July"/>
  </r>
  <r>
    <x v="33"/>
    <x v="25"/>
    <m/>
    <d v="2015-01-01T00:00:00"/>
    <x v="0"/>
    <s v="CC 5611"/>
    <n v="11"/>
    <x v="0"/>
    <s v="Nov"/>
  </r>
  <r>
    <x v="34"/>
    <x v="10"/>
    <m/>
    <d v="2013-07-01T00:00:00"/>
    <x v="0"/>
    <s v="F 5791"/>
    <n v="11"/>
    <x v="2"/>
    <s v="May"/>
  </r>
  <r>
    <x v="35"/>
    <x v="26"/>
    <s v="CANCELLED MARCH 27/14 PER DENIS FREDETTE. Inv.8054 sent Mar. 4/14 for Nov.1/13-Feb.28/14"/>
    <m/>
    <x v="1"/>
    <s v="KEY AT SITE"/>
    <n v="11"/>
    <x v="0"/>
    <s v="March"/>
  </r>
  <r>
    <x v="36"/>
    <x v="27"/>
    <m/>
    <m/>
    <x v="0"/>
    <s v="O 528"/>
    <n v="11"/>
    <x v="1"/>
    <s v="April"/>
  </r>
  <r>
    <x v="37"/>
    <x v="7"/>
    <m/>
    <m/>
    <x v="0"/>
    <s v="VV 419"/>
    <n v="12"/>
    <x v="0"/>
    <s v="Jan"/>
  </r>
  <r>
    <x v="38"/>
    <x v="1"/>
    <m/>
    <d v="2014-07-01T00:00:00"/>
    <x v="0"/>
    <s v="DD 5161"/>
    <n v="12"/>
    <x v="2"/>
    <s v="March"/>
  </r>
  <r>
    <x v="39"/>
    <x v="28"/>
    <s v="Started again Oct/15 - billed for 12 mths"/>
    <d v="2013-10-01T00:00:00"/>
    <x v="0"/>
    <s v="E 838"/>
    <n v="12"/>
    <x v="1"/>
    <s v="Sept"/>
  </r>
  <r>
    <x v="40"/>
    <x v="29"/>
    <m/>
    <m/>
    <x v="0"/>
    <s v="NN 548"/>
    <n v="13"/>
    <x v="0"/>
    <s v="Jan - TO"/>
  </r>
  <r>
    <x v="41"/>
    <x v="30"/>
    <m/>
    <m/>
    <x v="0"/>
    <s v="G 5561"/>
    <n v="13"/>
    <x v="2"/>
    <s v="May"/>
  </r>
  <r>
    <x v="42"/>
    <x v="31"/>
    <s v="inv. 11568 for Nov &amp; Dec. 2015 to Gill-Am.  Richmond  as of January 1/2016"/>
    <d v="2016-01-15T00:00:00"/>
    <x v="0"/>
    <s v="KEY AT SITE"/>
    <n v="13"/>
    <x v="1"/>
    <s v="Sept"/>
  </r>
  <r>
    <x v="43"/>
    <x v="13"/>
    <s v="CANCELLED - MARCH 27/14 - PER DENIS FREDETTE_x000a_requested to resume August 2013 per Jim Karakai requires monthly PO. Inv.8148 sent Apr.11/14 for Nov.1/13-Feb.28/14"/>
    <m/>
    <x v="1"/>
    <s v="DD 218"/>
    <n v="13"/>
    <x v="0"/>
    <s v="March"/>
  </r>
  <r>
    <x v="44"/>
    <x v="32"/>
    <s v="Starting August 2013"/>
    <d v="2013-08-01T00:00:00"/>
    <x v="1"/>
    <s v="SZ 049"/>
    <n v="13"/>
    <x v="1"/>
    <s v="Oct"/>
  </r>
  <r>
    <x v="45"/>
    <x v="7"/>
    <m/>
    <m/>
    <x v="0"/>
    <s v="I 906"/>
    <n v="14"/>
    <x v="1"/>
    <s v="March"/>
  </r>
  <r>
    <x v="46"/>
    <x v="33"/>
    <m/>
    <m/>
    <x v="0"/>
    <s v="GG 638"/>
    <n v="14"/>
    <x v="0"/>
    <s v="March"/>
  </r>
  <r>
    <x v="47"/>
    <x v="20"/>
    <m/>
    <d v="2012-11-01T00:00:00"/>
    <x v="0"/>
    <s v="GT 1122"/>
    <n v="14"/>
    <x v="2"/>
    <s v="Jan"/>
  </r>
  <r>
    <x v="48"/>
    <x v="20"/>
    <m/>
    <m/>
    <x v="0"/>
    <s v="H 6341"/>
    <n v="15"/>
    <x v="2"/>
    <s v="Feb"/>
  </r>
  <r>
    <x v="49"/>
    <x v="34"/>
    <m/>
    <m/>
    <x v="0"/>
    <s v="FF 008"/>
    <n v="15"/>
    <x v="0"/>
    <s v="March"/>
  </r>
  <r>
    <x v="50"/>
    <x v="35"/>
    <s v=" (was Riser) "/>
    <d v="2014-07-01T00:00:00"/>
    <x v="0"/>
    <s v="BL 437"/>
    <n v="15"/>
    <x v="1"/>
    <s v="Feb"/>
  </r>
  <r>
    <x v="51"/>
    <x v="36"/>
    <m/>
    <m/>
    <x v="0"/>
    <s v="J 2101"/>
    <n v="16"/>
    <x v="1"/>
    <s v="Oct"/>
  </r>
  <r>
    <x v="52"/>
    <x v="25"/>
    <m/>
    <d v="2013-10-01T00:00:00"/>
    <x v="0"/>
    <s v="OT 0321"/>
    <n v="16"/>
    <x v="2"/>
    <s v="July"/>
  </r>
  <r>
    <x v="53"/>
    <x v="37"/>
    <s v="(was Cornerstone until Dec 31/14)"/>
    <d v="2016-06-14T00:00:00"/>
    <x v="0"/>
    <s v="SS 117"/>
    <n v="16"/>
    <x v="0"/>
    <s v="Sept"/>
  </r>
  <r>
    <x v="54"/>
    <x v="38"/>
    <s v="Dec 2014 -taught monthly, need to invoice for training and november monthly"/>
    <d v="2014-12-31T00:00:00"/>
    <x v="1"/>
    <s v="L 549"/>
    <n v="16"/>
    <x v="2"/>
    <s v="Sept"/>
  </r>
  <r>
    <x v="55"/>
    <x v="39"/>
    <m/>
    <m/>
    <x v="0"/>
    <s v="K 6611"/>
    <n v="17"/>
    <x v="2"/>
    <s v="Jan"/>
  </r>
  <r>
    <x v="56"/>
    <x v="12"/>
    <s v="see inhouse notes - do not charge for nov &amp; dec/16"/>
    <d v="2014-07-01T00:00:00"/>
    <x v="0"/>
    <s v="HH 6201"/>
    <n v="17"/>
    <x v="0"/>
    <s v="Nov"/>
  </r>
  <r>
    <x v="57"/>
    <x v="40"/>
    <m/>
    <m/>
    <x v="0"/>
    <s v="R 527"/>
    <n v="17"/>
    <x v="1"/>
    <s v="May"/>
  </r>
  <r>
    <x v="58"/>
    <x v="7"/>
    <m/>
    <m/>
    <x v="0"/>
    <s v="L 7021"/>
    <n v="18"/>
    <x v="1"/>
    <s v="May"/>
  </r>
  <r>
    <x v="59"/>
    <x v="3"/>
    <m/>
    <m/>
    <x v="0"/>
    <s v="MM 4301"/>
    <n v="18"/>
    <x v="0"/>
    <s v="Oct"/>
  </r>
  <r>
    <x v="60"/>
    <x v="27"/>
    <m/>
    <m/>
    <x v="0"/>
    <s v="K 5001"/>
    <n v="19"/>
    <x v="1"/>
    <s v="Sept"/>
  </r>
  <r>
    <x v="61"/>
    <x v="10"/>
    <m/>
    <m/>
    <x v="0"/>
    <s v="M 1201"/>
    <n v="19"/>
    <x v="2"/>
    <s v="Jan"/>
  </r>
  <r>
    <x v="62"/>
    <x v="2"/>
    <s v="switched to Capital City - March 2013. Inv. 8168 sent Feb. 28/14 for Nov. 1/13 - Feb. 28/14"/>
    <m/>
    <x v="1"/>
    <s v="Q 7111"/>
    <n v="19"/>
    <x v="1"/>
    <s v="March"/>
  </r>
  <r>
    <x v="63"/>
    <x v="41"/>
    <m/>
    <d v="2014-04-01T00:00:00"/>
    <x v="0"/>
    <s v="OO 0551"/>
    <n v="19"/>
    <x v="0"/>
    <s v="Feb"/>
  </r>
  <r>
    <x v="64"/>
    <x v="7"/>
    <s v=" $75/month if special service call SEE Inv. 5634"/>
    <d v="2012-11-01T00:00:00"/>
    <x v="0"/>
    <s v="ZZ 6001"/>
    <n v="20"/>
    <x v="1"/>
    <s v="Nov"/>
  </r>
  <r>
    <x v="65"/>
    <x v="42"/>
    <m/>
    <m/>
    <x v="1"/>
    <s v="II 3221"/>
    <n v="20"/>
    <x v="0"/>
    <s v="Jan"/>
  </r>
  <r>
    <x v="66"/>
    <x v="43"/>
    <m/>
    <d v="2014-01-15T00:00:00"/>
    <x v="0"/>
    <s v="LW 217"/>
    <n v="20"/>
    <x v="1"/>
    <s v="March"/>
  </r>
  <r>
    <x v="67"/>
    <x v="1"/>
    <m/>
    <m/>
    <x v="0"/>
    <s v="N 506"/>
    <n v="20"/>
    <x v="2"/>
    <s v="Feb"/>
  </r>
  <r>
    <x v="68"/>
    <x v="16"/>
    <m/>
    <d v="2016-12-15T00:00:00"/>
    <x v="0"/>
    <s v="BB 9141"/>
    <n v="20"/>
    <x v="0"/>
    <s v="Sept"/>
  </r>
  <r>
    <x v="69"/>
    <x v="12"/>
    <m/>
    <d v="2014-06-01T00:00:00"/>
    <x v="0"/>
    <s v="WT 4201"/>
    <n v="21"/>
    <x v="2"/>
    <s v="May"/>
  </r>
  <r>
    <x v="70"/>
    <x v="44"/>
    <s v="Dec. 31/16 changed to Equitex from Larry Woolsey.  Charged Equitex for Nov/16 &amp; Jan/17 per note on call slip 13415"/>
    <m/>
    <x v="1"/>
    <s v="S 5711"/>
    <n v="21"/>
    <x v="1"/>
    <s v="Dec"/>
  </r>
  <r>
    <x v="71"/>
    <x v="45"/>
    <m/>
    <m/>
    <x v="0"/>
    <s v="JJ 8631"/>
    <n v="21"/>
    <x v="0"/>
    <s v="April"/>
  </r>
  <r>
    <x v="72"/>
    <x v="46"/>
    <m/>
    <d v="2016-07-07T00:00:00"/>
    <x v="0"/>
    <s v="P 1271"/>
    <n v="22"/>
    <x v="1"/>
    <s v="August"/>
  </r>
  <r>
    <x v="73"/>
    <x v="47"/>
    <m/>
    <d v="2016-09-01T00:00:00"/>
    <x v="0"/>
    <m/>
    <n v="22"/>
    <x v="1"/>
    <s v="June"/>
  </r>
  <r>
    <x v="74"/>
    <x v="12"/>
    <m/>
    <m/>
    <x v="0"/>
    <s v="R 514"/>
    <n v="22"/>
    <x v="2"/>
    <s v="May"/>
  </r>
  <r>
    <x v="75"/>
    <x v="48"/>
    <m/>
    <m/>
    <x v="0"/>
    <s v="UU 2521"/>
    <n v="22"/>
    <x v="0"/>
    <s v="August"/>
  </r>
  <r>
    <x v="76"/>
    <x v="2"/>
    <s v="SITE SWITCHED TO CAPITAL CITY AS OF NOV 2013."/>
    <m/>
    <x v="1"/>
    <s v="OO 001"/>
    <n v="23"/>
    <x v="0"/>
    <s v="Nov"/>
  </r>
  <r>
    <x v="77"/>
    <x v="36"/>
    <m/>
    <m/>
    <x v="0"/>
    <s v="Z 032"/>
    <n v="23"/>
    <x v="2"/>
    <s v="Nov"/>
  </r>
  <r>
    <x v="78"/>
    <x v="10"/>
    <m/>
    <m/>
    <x v="0"/>
    <s v="O 076"/>
    <n v="23"/>
    <x v="2"/>
    <s v="Sept"/>
  </r>
  <r>
    <x v="79"/>
    <x v="30"/>
    <m/>
    <m/>
    <x v="0"/>
    <s v="M 909"/>
    <n v="23"/>
    <x v="1"/>
    <s v="Jan"/>
  </r>
  <r>
    <x v="80"/>
    <x v="29"/>
    <m/>
    <d v="2013-06-01T00:00:00"/>
    <x v="0"/>
    <s v="Z 1281"/>
    <n v="24"/>
    <x v="1"/>
    <s v="March"/>
  </r>
  <r>
    <x v="81"/>
    <x v="4"/>
    <s v="new 2017 -invoiced in Oct (was paid monthly) @ $90/mth (fa/el/ext)"/>
    <m/>
    <x v="2"/>
    <s v="KEY AT SITE"/>
    <n v="24"/>
    <x v="1"/>
    <s v="Feb"/>
  </r>
  <r>
    <x v="82"/>
    <x v="49"/>
    <m/>
    <m/>
    <x v="0"/>
    <s v="Q 902"/>
    <n v="24"/>
    <x v="2"/>
    <s v="Nov"/>
  </r>
  <r>
    <x v="83"/>
    <x v="1"/>
    <m/>
    <m/>
    <x v="0"/>
    <s v="CT 205"/>
    <n v="24"/>
    <x v="2"/>
    <s v="Sept"/>
  </r>
  <r>
    <x v="84"/>
    <x v="12"/>
    <m/>
    <m/>
    <x v="0"/>
    <s v="KK 077"/>
    <n v="24"/>
    <x v="0"/>
    <s v="June"/>
  </r>
  <r>
    <x v="85"/>
    <x v="1"/>
    <m/>
    <m/>
    <x v="0"/>
    <s v="LL 556"/>
    <n v="24"/>
    <x v="0"/>
    <s v="March"/>
  </r>
  <r>
    <x v="86"/>
    <x v="4"/>
    <s v="new 2017 -invoiced in Oct (was paid monthly) @ $50/mth (ext/el only)"/>
    <m/>
    <x v="2"/>
    <s v="NO KEY"/>
    <n v="25"/>
    <x v="1"/>
    <s v="Feb"/>
  </r>
  <r>
    <x v="87"/>
    <x v="50"/>
    <m/>
    <m/>
    <x v="0"/>
    <s v="TT 545"/>
    <n v="25"/>
    <x v="0"/>
    <s v="July"/>
  </r>
  <r>
    <x v="88"/>
    <x v="51"/>
    <s v="Inv.5830 pd to Oct.31/13 @ $40/mth, CANCELLED APRIL 2014 - inv. 8284 Nov. 1/13 - Mar. 31/14"/>
    <m/>
    <x v="1"/>
    <s v="NO KEY, BSMT DOOR UNLOCKED"/>
    <n v="26"/>
    <x v="1"/>
    <s v="April"/>
  </r>
  <r>
    <x v="89"/>
    <x v="2"/>
    <s v="under construction, PANEL REMOVED MARCH 2013. Inv.6427 billed to Mar.31/13 "/>
    <m/>
    <x v="1"/>
    <s v="PP 6001"/>
    <n v="27"/>
    <x v="0"/>
    <s v="Nov"/>
  </r>
  <r>
    <x v="90"/>
    <x v="10"/>
    <m/>
    <m/>
    <x v="0"/>
    <s v="AT 021"/>
    <n v="27"/>
    <x v="2"/>
    <s v="March"/>
  </r>
  <r>
    <x v="91"/>
    <x v="18"/>
    <s v="PO Required, CANCEL AS OF December 1/15. Inv. 11237 for Nov/15"/>
    <m/>
    <x v="1"/>
    <s v="T 053"/>
    <n v="28"/>
    <x v="2"/>
    <s v="April"/>
  </r>
  <r>
    <x v="91"/>
    <x v="52"/>
    <s v="Dec/15 performed tests at no charge as per TL"/>
    <d v="2015-12-15T00:00:00"/>
    <x v="0"/>
    <s v="T 053"/>
    <n v="28"/>
    <x v="2"/>
    <s v="May"/>
  </r>
  <r>
    <x v="92"/>
    <x v="53"/>
    <s v="PO Required"/>
    <m/>
    <x v="0"/>
    <s v="S 098"/>
    <n v="29"/>
    <x v="2"/>
    <s v="May"/>
  </r>
  <r>
    <x v="93"/>
    <x v="54"/>
    <m/>
    <d v="2013-07-01T00:00:00"/>
    <x v="0"/>
    <s v="HT 609"/>
    <n v="30"/>
    <x v="2"/>
    <s v="April"/>
  </r>
  <r>
    <x v="94"/>
    <x v="20"/>
    <m/>
    <d v="2013-12-01T00:00:00"/>
    <x v="0"/>
    <s v="TS 777"/>
    <n v="31"/>
    <x v="2"/>
    <s v="Dec"/>
  </r>
  <r>
    <x v="95"/>
    <x v="12"/>
    <m/>
    <m/>
    <x v="0"/>
    <s v="ET 024"/>
    <n v="32"/>
    <x v="2"/>
    <s v="Feb"/>
  </r>
  <r>
    <x v="96"/>
    <x v="18"/>
    <s v="PO Required, CANCEL AS OF December 1/15. Inv. 11235 for Nov/15"/>
    <m/>
    <x v="1"/>
    <s v="U 514"/>
    <n v="33"/>
    <x v="2"/>
    <s v="Feb"/>
  </r>
  <r>
    <x v="96"/>
    <x v="55"/>
    <s v="Dec/15 performed tests at no charge as per TL_x000a_Apr 11/17- tw- building OK for access as of Jan/17"/>
    <d v="2015-12-15T00:00:00"/>
    <x v="0"/>
    <s v="U 514"/>
    <n v="33"/>
    <x v="2"/>
    <s v="Feb"/>
  </r>
  <r>
    <x v="97"/>
    <x v="18"/>
    <s v="PO Required, CANCEL AS OF December 1/15. Inv. 11236 for Nov/15"/>
    <m/>
    <x v="1"/>
    <s v="V 534"/>
    <n v="34"/>
    <x v="2"/>
    <s v="Feb"/>
  </r>
  <r>
    <x v="97"/>
    <x v="55"/>
    <s v="Dec/15 performed tests at no charge as per TL_x000a__x000a_Apr 11/17- tw -as of March 11- building OK for access"/>
    <d v="2015-12-15T00:00:00"/>
    <x v="0"/>
    <s v="V 534"/>
    <n v="34"/>
    <x v="2"/>
    <s v="Feb"/>
  </r>
  <r>
    <x v="98"/>
    <x v="20"/>
    <s v="Ins was Oct now Sept new 2016"/>
    <d v="2013-03-01T00:00:00"/>
    <x v="0"/>
    <s v="FT 06"/>
    <n v="35"/>
    <x v="2"/>
    <s v="Sept"/>
  </r>
  <r>
    <x v="99"/>
    <x v="56"/>
    <s v="June 4/15- no tests (school closed) July/August 2015-requested by site"/>
    <m/>
    <x v="0"/>
    <s v="KEY AT SITE"/>
    <n v="36"/>
    <x v="2"/>
    <s v="Jan"/>
  </r>
  <r>
    <x v="100"/>
    <x v="57"/>
    <s v="CANCELLED JUNE 10/14 - inv.8508 Nov. 1/13-May 31/14"/>
    <m/>
    <x v="1"/>
    <s v="J 9411"/>
    <n v="37"/>
    <x v="2"/>
    <s v="May-by others"/>
  </r>
  <r>
    <x v="101"/>
    <x v="58"/>
    <s v="CANCELLED MAR 2012"/>
    <m/>
    <x v="1"/>
    <s v="BB 5021"/>
    <s v="W2"/>
    <x v="3"/>
    <s v="April"/>
  </r>
  <r>
    <x v="102"/>
    <x v="21"/>
    <s v="trained on monthly bell test procedure - Mar 13/13. billed for Nov. 1/12-Feb. 28/13 inv.6351"/>
    <m/>
    <x v="1"/>
    <s v="XSS 0521"/>
    <s v="W2"/>
    <x v="3"/>
    <s v="Jan"/>
  </r>
  <r>
    <x v="103"/>
    <x v="59"/>
    <s v="PO REQUIRED Inv.6992 billed to Aug. 31/13, SOLD TO CAPREIT, USES NATIONAL SERVICE PROVIDER"/>
    <m/>
    <x v="1"/>
    <s v="WW 344"/>
    <s v="W2"/>
    <x v="3"/>
    <s v="Oct"/>
  </r>
  <r>
    <x v="104"/>
    <x v="26"/>
    <s v="Mar- Oct 2012"/>
    <m/>
    <x v="1"/>
    <m/>
    <s v="W2"/>
    <x v="3"/>
    <s v="Dec"/>
  </r>
  <r>
    <x v="105"/>
    <x v="60"/>
    <s v="TRAINED NOV 28/13, keep keys in extra binder. Did not do in nov/13. invoiced till end of sept/13"/>
    <m/>
    <x v="1"/>
    <s v="CC 595"/>
    <s v="W2"/>
    <x v="3"/>
    <s v="Oct"/>
  </r>
  <r>
    <x v="15"/>
    <x v="26"/>
    <s v="Cancelled by PCC, requested to resume August per Jim Karakai requires monthly PO"/>
    <m/>
    <x v="1"/>
    <s v="KEY AT SITE"/>
    <s v="W2"/>
    <x v="3"/>
    <s v="Sept - Edwards"/>
  </r>
  <r>
    <x v="106"/>
    <x v="26"/>
    <s v="Cancelled by PCC, requested to resume August per Jim Karakai requires monthly PO"/>
    <m/>
    <x v="1"/>
    <m/>
    <s v="W2"/>
    <x v="3"/>
    <s v="April"/>
  </r>
  <r>
    <x v="107"/>
    <x v="21"/>
    <s v="trained on monthly bell test procedure - Mar 13/13. billed for Nov. 1/12-Feb. 28/13 inv.6352"/>
    <m/>
    <x v="1"/>
    <s v="KEY AT SITE"/>
    <s v="W2"/>
    <x v="3"/>
    <s v="Jan"/>
  </r>
  <r>
    <x v="108"/>
    <x v="10"/>
    <s v="cancelled July 26/12 tw-billed to June 30/12 inv.5115"/>
    <m/>
    <x v="1"/>
    <m/>
    <s v="W4"/>
    <x v="3"/>
    <s v="Feb"/>
  </r>
  <r>
    <x v="109"/>
    <x v="10"/>
    <s v="cancelled July 26/12 tw-billed to June 30/12 inv. 5116"/>
    <m/>
    <x v="1"/>
    <m/>
    <s v="W4"/>
    <x v="3"/>
    <s v="Feb"/>
  </r>
  <r>
    <x v="110"/>
    <x v="60"/>
    <s v="TRAINED NOV 28/13, keep keys in extra binder. Did not do in nov/13. invoiced till end of oct/13"/>
    <m/>
    <x v="1"/>
    <s v="KL 1551"/>
    <s v="W4"/>
    <x v="3"/>
    <s v="Sept"/>
  </r>
  <r>
    <x v="111"/>
    <x v="1"/>
    <s v="Inv. 4838 pd to Feb.29/12 - 4838 cancelled - billing 11 mths to Firm.  "/>
    <m/>
    <x v="1"/>
    <m/>
    <s v="W4"/>
    <x v="3"/>
    <s v="April"/>
  </r>
  <r>
    <x v="111"/>
    <x v="12"/>
    <s v="cancelled Sept. 24/12 tw-billed to Aug.31/12 inv. 5378"/>
    <m/>
    <x v="1"/>
    <m/>
    <s v="W4"/>
    <x v="3"/>
    <s v="April"/>
  </r>
  <r>
    <x v="112"/>
    <x v="18"/>
    <s v="CANCELLED- DEC 2012"/>
    <m/>
    <x v="1"/>
    <m/>
    <s v="W4"/>
    <x v="3"/>
    <s v="May"/>
  </r>
  <r>
    <x v="113"/>
    <x v="60"/>
    <s v="by site as of Nov/13"/>
    <m/>
    <x v="1"/>
    <s v="HI 1033"/>
    <s v="W4"/>
    <x v="3"/>
    <s v="Feb"/>
  </r>
  <r>
    <x v="114"/>
    <x v="61"/>
    <s v="CANCELLED- DEC 2012"/>
    <m/>
    <x v="1"/>
    <s v="EF 014"/>
    <s v="W4"/>
    <x v="3"/>
    <s v="Nov"/>
  </r>
  <r>
    <x v="114"/>
    <x v="60"/>
    <s v="new PM as of Dec 1, 2012, TRAINED NOV 18/13, keep keys in extra binder. Inv.7167 till end of oct/13"/>
    <m/>
    <x v="1"/>
    <s v="EF 014/514"/>
    <s v="W4"/>
    <x v="3"/>
    <s v="Nov"/>
  </r>
  <r>
    <x v="115"/>
    <x v="61"/>
    <s v="CANCELLED- DEC 2012"/>
    <m/>
    <x v="1"/>
    <s v="FG 514"/>
    <s v="W4"/>
    <x v="3"/>
    <s v="Nov"/>
  </r>
  <r>
    <x v="115"/>
    <x v="60"/>
    <s v="new PM as of Dec 1, 2012, TRAINED NOV 18/13, keep keys in extra binder. Inv. 7168 till end of oct/13"/>
    <m/>
    <x v="1"/>
    <s v="EF 014/514"/>
    <s v="W4"/>
    <x v="3"/>
    <s v="Nov"/>
  </r>
  <r>
    <x v="116"/>
    <x v="62"/>
    <s v=" $75/month start November 2012 MONTHLY E/L TESTS"/>
    <d v="2012-11-01T00:00:00"/>
    <x v="0"/>
    <s v="NONE"/>
    <m/>
    <x v="4"/>
    <s v="Oct"/>
  </r>
  <r>
    <x v="117"/>
    <x v="30"/>
    <m/>
    <d v="2014-04-01T00:00:00"/>
    <x v="0"/>
    <s v="UV 10"/>
    <m/>
    <x v="4"/>
    <s v="Jan"/>
  </r>
  <r>
    <x v="118"/>
    <x v="2"/>
    <s v="billed for nov. 1/14-jan. 28/15 inv.9887"/>
    <m/>
    <x v="1"/>
    <s v="QR 5001"/>
    <m/>
    <x v="4"/>
    <s v="May"/>
  </r>
  <r>
    <x v="119"/>
    <x v="1"/>
    <m/>
    <d v="2016-04-16T00:00:00"/>
    <x v="0"/>
    <s v="RT 0201"/>
    <m/>
    <x v="1"/>
    <s v="Nov"/>
  </r>
  <r>
    <x v="120"/>
    <x v="30"/>
    <s v="Start July 2015"/>
    <d v="2015-07-01T00:00:00"/>
    <x v="0"/>
    <s v="JT 9101"/>
    <m/>
    <x v="2"/>
    <s v="Sept"/>
  </r>
  <r>
    <x v="121"/>
    <x v="63"/>
    <m/>
    <d v="2014-06-01T00:00:00"/>
    <x v="0"/>
    <s v="KEY AT SITE"/>
    <m/>
    <x v="1"/>
    <s v="Sept"/>
  </r>
  <r>
    <x v="122"/>
    <x v="12"/>
    <s v="bill @ $60/mth - mthly bell test (A)"/>
    <m/>
    <x v="0"/>
    <s v="MN 5001"/>
    <m/>
    <x v="4"/>
    <s v="May-TO"/>
  </r>
  <r>
    <x v="123"/>
    <x v="12"/>
    <m/>
    <d v="2016-11-15T00:00:00"/>
    <x v="0"/>
    <s v="LM 5501"/>
    <m/>
    <x v="4"/>
    <s v="April"/>
  </r>
  <r>
    <x v="124"/>
    <x v="42"/>
    <m/>
    <m/>
    <x v="0"/>
    <s v="OP 1111"/>
    <m/>
    <x v="4"/>
    <s v="Nov"/>
  </r>
  <r>
    <x v="125"/>
    <x v="64"/>
    <m/>
    <m/>
    <x v="0"/>
    <s v="PQ 3311"/>
    <m/>
    <x v="4"/>
    <s v="May"/>
  </r>
  <r>
    <x v="23"/>
    <x v="65"/>
    <m/>
    <m/>
    <x v="1"/>
    <m/>
    <m/>
    <x v="0"/>
    <s v="Oct"/>
  </r>
  <r>
    <x v="126"/>
    <x v="30"/>
    <m/>
    <d v="2015-02-01T00:00:00"/>
    <x v="0"/>
    <s v="YT 1031"/>
    <m/>
    <x v="2"/>
    <s v="June"/>
  </r>
  <r>
    <x v="127"/>
    <x v="25"/>
    <m/>
    <d v="2014-01-01T00:00:00"/>
    <x v="0"/>
    <s v="BV 0511"/>
    <m/>
    <x v="4"/>
    <s v="Nov"/>
  </r>
  <r>
    <x v="128"/>
    <x v="30"/>
    <m/>
    <d v="2014-08-01T00:00:00"/>
    <x v="0"/>
    <s v="PT 061"/>
    <m/>
    <x v="4"/>
    <s v="July"/>
  </r>
  <r>
    <x v="129"/>
    <x v="4"/>
    <s v="new 2017 -invoiced in Oct (was paid monthly) @ $70/mth (fa/ext only)"/>
    <m/>
    <x v="2"/>
    <s v="KEY AT SITE"/>
    <m/>
    <x v="4"/>
    <s v="Jan"/>
  </r>
  <r>
    <x v="111"/>
    <x v="12"/>
    <m/>
    <d v="2015-12-15T00:00:00"/>
    <x v="0"/>
    <s v="BC 6262"/>
    <m/>
    <x v="4"/>
    <s v="August"/>
  </r>
  <r>
    <x v="130"/>
    <x v="10"/>
    <m/>
    <m/>
    <x v="0"/>
    <s v="ST 7572"/>
    <m/>
    <x v="4"/>
    <s v="Jan"/>
  </r>
  <r>
    <x v="131"/>
    <x v="30"/>
    <m/>
    <d v="2015-02-01T00:00:00"/>
    <x v="0"/>
    <s v="ZT 7041"/>
    <m/>
    <x v="2"/>
    <s v="April"/>
  </r>
  <r>
    <x v="132"/>
    <x v="30"/>
    <m/>
    <m/>
    <x v="0"/>
    <s v="CD 8003"/>
    <m/>
    <x v="4"/>
    <s v="Dec"/>
  </r>
  <r>
    <x v="133"/>
    <x v="16"/>
    <m/>
    <d v="2017-04-01T00:00:00"/>
    <x v="0"/>
    <s v="IT 3341"/>
    <m/>
    <x v="2"/>
    <s v="April"/>
  </r>
  <r>
    <x v="134"/>
    <x v="7"/>
    <s v="Jan. 1/17 pm changed to Richmond.  Inv. 13246 for Nov. &amp; Dec./16 to Colliers"/>
    <m/>
    <x v="0"/>
    <s v="GH 5403"/>
    <m/>
    <x v="4"/>
    <s v="May"/>
  </r>
  <r>
    <x v="135"/>
    <x v="7"/>
    <m/>
    <m/>
    <x v="0"/>
    <s v="RS 0043"/>
    <m/>
    <x v="4"/>
    <s v="March"/>
  </r>
  <r>
    <x v="136"/>
    <x v="25"/>
    <m/>
    <d v="2015-01-01T00:00:00"/>
    <x v="0"/>
    <s v="C 602"/>
    <m/>
    <x v="2"/>
    <s v="Oct"/>
  </r>
  <r>
    <x v="137"/>
    <x v="10"/>
    <s v="JUNE 16/17- tw- site switched, cancelled monthly as well,  returning keys to Hutton.  Billed 7 months on inv. 14163"/>
    <m/>
    <x v="1"/>
    <s v="DE 083"/>
    <m/>
    <x v="4"/>
    <s v="June"/>
  </r>
  <r>
    <x v="138"/>
    <x v="42"/>
    <m/>
    <d v="2016-06-01T00:00:00"/>
    <x v="0"/>
    <s v="TC 0883"/>
    <m/>
    <x v="4"/>
    <s v="August"/>
  </r>
  <r>
    <x v="139"/>
    <x v="59"/>
    <s v="OCT/13 - SITE SOLD TO CAPREIT USES OTHER SERVICE PROVIDER"/>
    <m/>
    <x v="1"/>
    <s v="DT 524"/>
    <m/>
    <x v="3"/>
    <s v="Feb"/>
  </r>
  <r>
    <x v="103"/>
    <x v="66"/>
    <m/>
    <m/>
    <x v="1"/>
    <s v="WW 344"/>
    <m/>
    <x v="0"/>
    <s v="Oct"/>
  </r>
  <r>
    <x v="140"/>
    <x v="67"/>
    <m/>
    <m/>
    <x v="0"/>
    <s v="JK 9393"/>
    <m/>
    <x v="4"/>
    <s v="July"/>
  </r>
  <r>
    <x v="141"/>
    <x v="27"/>
    <m/>
    <d v="2016-01-01T00:00:00"/>
    <x v="0"/>
    <s v="EF 014"/>
    <m/>
    <x v="4"/>
    <s v="Nov"/>
  </r>
  <r>
    <x v="142"/>
    <x v="2"/>
    <s v="CANCEL AS OF NOV 2014 - SITE TO START DOING OWN TESTING."/>
    <m/>
    <x v="1"/>
    <s v="Keys at Sour Pickle"/>
    <m/>
    <x v="4"/>
    <s v="March- TO"/>
  </r>
  <r>
    <x v="16"/>
    <x v="68"/>
    <s v="Inv. 12440 billed for Nov. 1/15 - July 31/16_x000a_CMF- as of Aug 2, 2016.  Inv. 12750 Aug.1/16-Oct.31/16.  Inv. 13582 Dec/16 &amp; Feb/17_x000a_"/>
    <d v="2015-03-01T00:00:00"/>
    <x v="1"/>
    <s v="WW 535"/>
    <m/>
    <x v="0"/>
    <s v="Jan"/>
  </r>
  <r>
    <x v="143"/>
    <x v="25"/>
    <m/>
    <d v="2015-01-01T00:00:00"/>
    <x v="0"/>
    <s v="D 032"/>
    <m/>
    <x v="2"/>
    <s v="Oct"/>
  </r>
  <r>
    <x v="144"/>
    <x v="27"/>
    <m/>
    <d v="2016-01-01T00:00:00"/>
    <x v="0"/>
    <s v="EF 014"/>
    <m/>
    <x v="4"/>
    <s v="Nov"/>
  </r>
  <r>
    <x v="145"/>
    <x v="69"/>
    <s v=" Inv. 11690 billed Nov. 1/15-Mar. 31/16"/>
    <d v="2015-07-01T00:00:00"/>
    <x v="1"/>
    <s v="site open"/>
    <m/>
    <x v="2"/>
    <s v="June"/>
  </r>
  <r>
    <x v="146"/>
    <x v="4"/>
    <s v="new 2017 -invoiced in Oct (was paid monthly) @ $90/mth (fa/el/ext)"/>
    <m/>
    <x v="2"/>
    <s v="KEY AT SITE"/>
    <m/>
    <x v="4"/>
    <s v="March"/>
  </r>
  <r>
    <x v="147"/>
    <x v="37"/>
    <s v=" (was Cornerstone until Dec 31/14)"/>
    <m/>
    <x v="0"/>
    <s v="TU 645"/>
    <m/>
    <x v="4"/>
    <s v="April"/>
  </r>
  <r>
    <x v="148"/>
    <x v="15"/>
    <m/>
    <m/>
    <x v="0"/>
    <s v="AB 55"/>
    <m/>
    <x v="4"/>
    <s v="Jan"/>
  </r>
  <r>
    <x v="149"/>
    <x v="70"/>
    <s v=" (bill $79/month) start November 2013 PER TL. New owners effective August 22, 2015"/>
    <d v="2013-11-01T00:00:00"/>
    <x v="1"/>
    <s v="NO 017"/>
    <m/>
    <x v="4"/>
    <s v="March"/>
  </r>
  <r>
    <x v="149"/>
    <x v="71"/>
    <m/>
    <d v="2015-08-21T00:00:00"/>
    <x v="0"/>
    <s v="NO 017"/>
    <m/>
    <x v="4"/>
    <s v="March"/>
  </r>
  <r>
    <x v="150"/>
    <x v="7"/>
    <s v="CANCELLED- Inv. 4888 Nov. 1/11 - Apr. 30/12_x000a_WAS W1"/>
    <m/>
    <x v="1"/>
    <s v="NA"/>
    <m/>
    <x v="3"/>
    <s v="May"/>
  </r>
  <r>
    <x v="50"/>
    <x v="72"/>
    <s v="NEW APRIL 2014. Cancelled  inv. 8510 Apr.1/14-June30/14. Property sold June 23/14"/>
    <m/>
    <x v="1"/>
    <s v="BL 437"/>
    <m/>
    <x v="1"/>
    <s v="Feb"/>
  </r>
  <r>
    <x v="151"/>
    <x v="65"/>
    <m/>
    <d v="2014-11-01T00:00:00"/>
    <x v="1"/>
    <s v="CP 057"/>
    <m/>
    <x v="1"/>
    <s v="April"/>
  </r>
  <r>
    <x v="152"/>
    <x v="68"/>
    <s v=" Inv. 12439 billed for Nov. 1/15 - July 31/16.  CMF- as of Aug 2, 2016.  Inv. 12751 Aug.1/16-Oct.31/16.  Inv. 13583 Nov.&amp;Dec/16 &amp; Feb/17"/>
    <d v="2013-11-01T00:00:00"/>
    <x v="1"/>
    <s v="F 257"/>
    <m/>
    <x v="1"/>
    <s v="Jan"/>
  </r>
  <r>
    <x v="152"/>
    <x v="60"/>
    <s v="TRAINED APRIL 2013 WAS W1"/>
    <m/>
    <x v="1"/>
    <s v="F 257"/>
    <m/>
    <x v="3"/>
    <s v="Jan"/>
  </r>
  <r>
    <x v="153"/>
    <x v="73"/>
    <m/>
    <d v="2013-08-01T00:00:00"/>
    <x v="0"/>
    <s v="XR 128"/>
    <m/>
    <x v="4"/>
    <s v="April"/>
  </r>
  <r>
    <x v="154"/>
    <x v="74"/>
    <m/>
    <m/>
    <x v="0"/>
    <s v="KEY AT SITE"/>
    <m/>
    <x v="4"/>
    <s v="June"/>
  </r>
  <r>
    <x v="151"/>
    <x v="75"/>
    <m/>
    <d v="2015-09-01T00:00:00"/>
    <x v="0"/>
    <s v="CP 057"/>
    <m/>
    <x v="1"/>
    <s v="April"/>
  </r>
  <r>
    <x v="155"/>
    <x v="27"/>
    <s v="was Allied Reit"/>
    <d v="2015-11-04T00:00:00"/>
    <x v="0"/>
    <s v="Y 8"/>
    <m/>
    <x v="1"/>
    <s v="Jan"/>
  </r>
  <r>
    <x v="155"/>
    <x v="76"/>
    <s v="PO required"/>
    <d v="2015-03-01T00:00:00"/>
    <x v="1"/>
    <s v="Y 8"/>
    <m/>
    <x v="1"/>
    <s v="Jan"/>
  </r>
  <r>
    <x v="156"/>
    <x v="25"/>
    <m/>
    <d v="2015-01-01T00:00:00"/>
    <x v="0"/>
    <s v="FG 179"/>
    <m/>
    <x v="4"/>
    <s v="Oct"/>
  </r>
  <r>
    <x v="157"/>
    <x v="77"/>
    <s v="new Feb 2016"/>
    <d v="2016-02-01T00:00:00"/>
    <x v="0"/>
    <s v="RT 909"/>
    <m/>
    <x v="2"/>
    <s v="April"/>
  </r>
  <r>
    <x v="158"/>
    <x v="78"/>
    <m/>
    <d v="2017-02-01T00:00:00"/>
    <x v="0"/>
    <s v="VT 059"/>
    <m/>
    <x v="2"/>
    <s v="Nov"/>
  </r>
  <r>
    <x v="159"/>
    <x v="14"/>
    <m/>
    <m/>
    <x v="3"/>
    <m/>
    <m/>
    <x v="3"/>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3">
  <r>
    <x v="0"/>
    <s v="Hansbraun"/>
    <s v=" $75/month (misc1) MONTHLY E/L TESTS"/>
    <n v="75"/>
    <s v="Saanich, BC"/>
    <d v="2012-11-01T00:00:00"/>
    <x v="0"/>
    <x v="0"/>
    <x v="0"/>
    <s v="April"/>
    <s v="Y"/>
  </r>
  <r>
    <x v="1"/>
    <s v="Proline"/>
    <m/>
    <n v="55"/>
    <s v="Esquimalt, BC"/>
    <d v="2014-04-01T00:00:00"/>
    <x v="0"/>
    <x v="1"/>
    <x v="1"/>
    <s v="May"/>
    <s v="Y"/>
  </r>
  <r>
    <x v="2"/>
    <s v="Colliers "/>
    <s v="PO Required"/>
    <n v="55"/>
    <s v="Victoria, BC"/>
    <d v="2011-09-01T00:00:00"/>
    <x v="0"/>
    <x v="2"/>
    <x v="2"/>
    <s v="June"/>
    <s v="Y"/>
  </r>
  <r>
    <x v="3"/>
    <s v="Pastoral Developments Ltd."/>
    <m/>
    <n v="55"/>
    <s v="Victoria, BC"/>
    <d v="2018-08-01T00:00:00"/>
    <x v="0"/>
    <x v="3"/>
    <x v="2"/>
    <s v="Oct"/>
    <s v="Y"/>
  </r>
  <r>
    <x v="4"/>
    <s v="Cornerstone"/>
    <m/>
    <n v="50"/>
    <s v="Sidney, BC"/>
    <d v="2023-01-23T00:00:00"/>
    <x v="0"/>
    <x v="4"/>
    <x v="3"/>
    <s v="Feb"/>
    <s v="Y"/>
  </r>
  <r>
    <x v="5"/>
    <s v="Devon Properties"/>
    <m/>
    <n v="50"/>
    <s v="Victoria, BC"/>
    <d v="2023-01-23T00:00:00"/>
    <x v="0"/>
    <x v="5"/>
    <x v="4"/>
    <s v="August"/>
    <s v="Y"/>
  </r>
  <r>
    <x v="6"/>
    <s v="Malahat Properties"/>
    <m/>
    <n v="55"/>
    <s v="Victoria, BC"/>
    <d v="2020-12-09T00:00:00"/>
    <x v="0"/>
    <x v="6"/>
    <x v="2"/>
    <s v="Nov"/>
    <s v="Y"/>
  </r>
  <r>
    <x v="7"/>
    <s v="Cornerstone"/>
    <m/>
    <n v="50"/>
    <s v="Sidney, BC"/>
    <d v="2023-01-23T00:00:00"/>
    <x v="0"/>
    <x v="7"/>
    <x v="5"/>
    <s v="Nov"/>
    <s v="Y"/>
  </r>
  <r>
    <x v="8"/>
    <s v="Raven Property Management Ltd."/>
    <s v="$75/month (MISC1)"/>
    <n v="75"/>
    <s v="Sidney, BC"/>
    <d v="2021-02-01T00:00:00"/>
    <x v="0"/>
    <x v="8"/>
    <x v="5"/>
    <s v="May"/>
    <s v="Y"/>
  </r>
  <r>
    <x v="9"/>
    <s v="Raul Caballero"/>
    <m/>
    <n v="70"/>
    <s v="Victoria, BC"/>
    <d v="2023-08-23T00:00:00"/>
    <x v="0"/>
    <x v="9"/>
    <x v="6"/>
    <s v="Nov"/>
    <s v="Y"/>
  </r>
  <r>
    <x v="10"/>
    <s v="Firm Management"/>
    <s v="$60/mth - mthly bell test (B)"/>
    <n v="60"/>
    <s v="Saanich, BC"/>
    <m/>
    <x v="0"/>
    <x v="10"/>
    <x v="7"/>
    <s v="April"/>
    <s v="Y"/>
  </r>
  <r>
    <x v="11"/>
    <s v="Richmond Property Group"/>
    <m/>
    <n v="55"/>
    <s v="Victoria, BC"/>
    <m/>
    <x v="0"/>
    <x v="11"/>
    <x v="2"/>
    <s v="March"/>
    <s v="Y"/>
  </r>
  <r>
    <x v="12"/>
    <s v="Century 21 Queenswood"/>
    <m/>
    <n v="50"/>
    <s v="Victoria, BC"/>
    <d v="2023-01-23T00:00:00"/>
    <x v="0"/>
    <x v="12"/>
    <x v="4"/>
    <s v="August"/>
    <s v="Y"/>
  </r>
  <r>
    <x v="13"/>
    <s v="Colliers"/>
    <s v="$75/month if special service call.  PO Required"/>
    <n v="75"/>
    <s v="Victoria, BC"/>
    <d v="2012-11-01T00:00:00"/>
    <x v="0"/>
    <x v="13"/>
    <x v="6"/>
    <s v="June"/>
    <s v="X"/>
  </r>
  <r>
    <x v="14"/>
    <s v="Century 21 Queenswood"/>
    <m/>
    <n v="60"/>
    <s v="Victoria, BC"/>
    <m/>
    <x v="0"/>
    <x v="14"/>
    <x v="6"/>
    <s v="Feb"/>
    <s v="Y"/>
  </r>
  <r>
    <x v="15"/>
    <s v="Sorenson &amp; Bowers "/>
    <m/>
    <n v="50"/>
    <s v="Esquimalt, BC"/>
    <m/>
    <x v="0"/>
    <x v="15"/>
    <x v="8"/>
    <s v="April"/>
    <s v="Y"/>
  </r>
  <r>
    <x v="16"/>
    <s v="Hutton"/>
    <m/>
    <n v="55"/>
    <s v="Victoria, BC"/>
    <m/>
    <x v="0"/>
    <x v="16"/>
    <x v="9"/>
    <s v="Oct"/>
    <s v="Y"/>
  </r>
  <r>
    <x v="17"/>
    <s v="Devon Properties"/>
    <m/>
    <n v="50"/>
    <s v="Victoria, BC"/>
    <d v="2023-01-23T00:00:00"/>
    <x v="0"/>
    <x v="17"/>
    <x v="10"/>
    <s v="April"/>
    <s v="Y"/>
  </r>
  <r>
    <x v="18"/>
    <s v="Darioush Diba"/>
    <m/>
    <n v="55"/>
    <s v="Victoria, BC"/>
    <d v="2020-09-01T00:00:00"/>
    <x v="0"/>
    <x v="18"/>
    <x v="7"/>
    <s v="June"/>
    <s v="Y"/>
  </r>
  <r>
    <x v="19"/>
    <s v="Realstar Management "/>
    <m/>
    <n v="55"/>
    <s v="Sidney, BC"/>
    <m/>
    <x v="0"/>
    <x v="19"/>
    <x v="5"/>
    <s v="Nov"/>
    <s v="Y"/>
  </r>
  <r>
    <x v="20"/>
    <s v="Starlight/Devon"/>
    <s v="Changed to R20 Jan/24"/>
    <n v="50"/>
    <s v="Victoria, BC"/>
    <d v="2023-01-23T00:00:00"/>
    <x v="0"/>
    <x v="20"/>
    <x v="11"/>
    <s v="Feb"/>
    <s v="Y"/>
  </r>
  <r>
    <x v="21"/>
    <s v="Strata Plan VIS 308"/>
    <m/>
    <n v="65"/>
    <s v="Victoria, BC"/>
    <d v="2023-11-23T00:00:00"/>
    <x v="0"/>
    <x v="21"/>
    <x v="10"/>
    <s v="April"/>
    <s v="Y"/>
  </r>
  <r>
    <x v="22"/>
    <s v="Proline"/>
    <m/>
    <n v="55"/>
    <s v="Victoria, BC"/>
    <d v="2015-07-01T00:00:00"/>
    <x v="0"/>
    <x v="22"/>
    <x v="12"/>
    <s v="Dec"/>
    <s v="Y"/>
  </r>
  <r>
    <x v="23"/>
    <s v="Pemberton Holmes"/>
    <m/>
    <n v="50"/>
    <s v="Victoria, BC"/>
    <d v="2023-01-23T00:00:00"/>
    <x v="0"/>
    <x v="23"/>
    <x v="4"/>
    <s v="Nov"/>
    <s v="Y"/>
  </r>
  <r>
    <x v="24"/>
    <s v="Brown Bros."/>
    <m/>
    <n v="55"/>
    <s v="Victoria, BC"/>
    <d v="2016-04-16T00:00:00"/>
    <x v="0"/>
    <x v="24"/>
    <x v="2"/>
    <s v="June"/>
    <s v="Y"/>
  </r>
  <r>
    <x v="25"/>
    <s v="Firm Management"/>
    <m/>
    <n v="55"/>
    <s v="Victoria, BC"/>
    <d v="2014-06-01T00:00:00"/>
    <x v="0"/>
    <x v="25"/>
    <x v="9"/>
    <s v="Dec"/>
    <s v="Y"/>
  </r>
  <r>
    <x v="26"/>
    <s v="Devon Properties"/>
    <m/>
    <n v="60"/>
    <s v="Victoria, BC"/>
    <d v="2023-04-01T00:00:00"/>
    <x v="0"/>
    <x v="26"/>
    <x v="13"/>
    <s v="Dec"/>
    <s v="Y"/>
  </r>
  <r>
    <x v="27"/>
    <s v="Firm Management"/>
    <m/>
    <n v="55"/>
    <s v="Victoria, BC"/>
    <d v="2014-07-01T00:00:00"/>
    <x v="0"/>
    <x v="27"/>
    <x v="13"/>
    <s v="July"/>
    <s v="Y"/>
  </r>
  <r>
    <x v="28"/>
    <s v="Devon Properties"/>
    <s v="REQUIRES NEW PO EVERY QUARTER"/>
    <n v="70"/>
    <s v="Victoria, BC"/>
    <d v="2023-09-23T00:00:00"/>
    <x v="0"/>
    <x v="28"/>
    <x v="4"/>
    <s v="June"/>
    <s v="Y"/>
  </r>
  <r>
    <x v="29"/>
    <s v="Hutton"/>
    <m/>
    <n v="55"/>
    <s v="Victoria, BC"/>
    <d v="2015-09-09T00:00:00"/>
    <x v="0"/>
    <x v="29"/>
    <x v="13"/>
    <s v="Dec"/>
    <s v="Y"/>
  </r>
  <r>
    <x v="30"/>
    <s v="Pacific Quorum $55"/>
    <m/>
    <n v="55"/>
    <s v="Victoria, BC"/>
    <d v="2023-04-23T00:00:00"/>
    <x v="0"/>
    <x v="30"/>
    <x v="10"/>
    <s v="March"/>
    <s v="Y"/>
  </r>
  <r>
    <x v="31"/>
    <s v="Belmont Properties"/>
    <s v="$47.50/m for 2023_x000a_$50/m for 2024"/>
    <n v="50"/>
    <s v="Victoria, BC"/>
    <d v="2023-04-01T00:00:00"/>
    <x v="0"/>
    <x v="31"/>
    <x v="13"/>
    <s v="March"/>
    <s v="Y"/>
  </r>
  <r>
    <x v="32"/>
    <s v="Devon Properties"/>
    <s v="REQUIRES NEW PO EVERY QUARTER"/>
    <n v="70"/>
    <s v="Victoria, BC"/>
    <d v="2023-09-23T00:00:00"/>
    <x v="0"/>
    <x v="28"/>
    <x v="4"/>
    <s v="June"/>
    <s v="Y"/>
  </r>
  <r>
    <x v="33"/>
    <s v="Devon Properties"/>
    <m/>
    <m/>
    <s v="Brentwood Bay, BC"/>
    <m/>
    <x v="0"/>
    <x v="32"/>
    <x v="14"/>
    <s v="Dec"/>
    <s v="Y"/>
  </r>
  <r>
    <x v="34"/>
    <s v="Strata #1374 The Dolphins"/>
    <m/>
    <n v="55"/>
    <s v="Victoria, BC"/>
    <d v="2020-03-01T00:00:00"/>
    <x v="0"/>
    <x v="33"/>
    <x v="9"/>
    <s v="July"/>
    <s v="Y"/>
  </r>
  <r>
    <x v="35"/>
    <s v="Devon Properties"/>
    <m/>
    <m/>
    <s v="Brentwood Bay, BC"/>
    <m/>
    <x v="0"/>
    <x v="32"/>
    <x v="14"/>
    <s v="Dec"/>
    <s v="Y"/>
  </r>
  <r>
    <x v="36"/>
    <s v="Pemberton Holmes"/>
    <m/>
    <m/>
    <s v="Victoria, BC"/>
    <m/>
    <x v="0"/>
    <x v="34"/>
    <x v="12"/>
    <s v="March"/>
    <s v="Y"/>
  </r>
  <r>
    <x v="37"/>
    <s v="Capital West"/>
    <m/>
    <n v="60"/>
    <s v="Victoria, BC"/>
    <d v="2023-06-01T00:00:00"/>
    <x v="0"/>
    <x v="35"/>
    <x v="13"/>
    <s v="June"/>
    <s v="Y"/>
  </r>
  <r>
    <x v="38"/>
    <s v="Brown Bros."/>
    <m/>
    <m/>
    <s v="Victoria, BC"/>
    <m/>
    <x v="0"/>
    <x v="36"/>
    <x v="12"/>
    <s v="Dec"/>
    <s v="Y"/>
  </r>
  <r>
    <x v="39"/>
    <s v="Proline"/>
    <m/>
    <n v="50"/>
    <s v="Sidney, BC"/>
    <d v="2023-01-23T00:00:00"/>
    <x v="0"/>
    <x v="37"/>
    <x v="5"/>
    <s v="May"/>
    <s v="Y"/>
  </r>
  <r>
    <x v="40"/>
    <s v="Proline"/>
    <m/>
    <n v="50"/>
    <s v="Sidney, BC"/>
    <d v="2023-01-23T00:00:00"/>
    <x v="0"/>
    <x v="37"/>
    <x v="5"/>
    <s v="May"/>
    <s v="Y"/>
  </r>
  <r>
    <x v="41"/>
    <s v="Devon Properties"/>
    <m/>
    <n v="50"/>
    <s v="Victoria, BC"/>
    <d v="2023-01-23T00:00:00"/>
    <x v="0"/>
    <x v="38"/>
    <x v="4"/>
    <s v="Sept"/>
    <s v="Y"/>
  </r>
  <r>
    <x v="42"/>
    <s v="Hutton"/>
    <s v="$60/month_x000a_(incl. hose, ext, mag lock check)"/>
    <n v="60"/>
    <s v="Victoria, BC"/>
    <d v="2021-12-29T00:00:00"/>
    <x v="0"/>
    <x v="39"/>
    <x v="15"/>
    <s v="Feb"/>
    <s v="Y"/>
  </r>
  <r>
    <x v="43"/>
    <s v="Firm Management"/>
    <m/>
    <n v="55"/>
    <s v="Victoria, BC"/>
    <d v="2016-11-15T00:00:00"/>
    <x v="0"/>
    <x v="40"/>
    <x v="7"/>
    <s v="Dec"/>
    <s v="Y"/>
  </r>
  <r>
    <x v="44"/>
    <s v="Tim Slater"/>
    <m/>
    <n v="60"/>
    <s v="Victoria, BC"/>
    <d v="2024-02-24T00:00:00"/>
    <x v="0"/>
    <x v="41"/>
    <x v="10"/>
    <s v="Sept"/>
    <s v="X"/>
  </r>
  <r>
    <x v="45"/>
    <s v="Pemberton Holmes"/>
    <m/>
    <m/>
    <s v="Esquimalt, BC"/>
    <m/>
    <x v="0"/>
    <x v="42"/>
    <x v="12"/>
    <s v="March"/>
    <s v="Y"/>
  </r>
  <r>
    <x v="46"/>
    <s v="Centurion Properties"/>
    <s v="Months on invoice"/>
    <n v="55"/>
    <s v="Langford, BC"/>
    <d v="2023-01-23T00:00:00"/>
    <x v="0"/>
    <x v="43"/>
    <x v="16"/>
    <s v="August"/>
    <s v="Y"/>
  </r>
  <r>
    <x v="47"/>
    <s v="Southgate Manor "/>
    <m/>
    <n v="50"/>
    <s v="Victoria, BC"/>
    <d v="2023-01-23T00:00:00"/>
    <x v="0"/>
    <x v="44"/>
    <x v="4"/>
    <s v="Sept"/>
    <s v="Y"/>
  </r>
  <r>
    <x v="48"/>
    <s v="Newport Property"/>
    <m/>
    <n v="50"/>
    <s v="Victoria, BC"/>
    <d v="2023-01-23T00:00:00"/>
    <x v="0"/>
    <x v="45"/>
    <x v="17"/>
    <s v="June"/>
    <s v="Y"/>
  </r>
  <r>
    <x v="49"/>
    <s v="Newport Property Management"/>
    <m/>
    <m/>
    <s v="Victoria, BC"/>
    <m/>
    <x v="0"/>
    <x v="46"/>
    <x v="12"/>
    <s v="March"/>
    <s v="Y"/>
  </r>
  <r>
    <x v="50"/>
    <s v="Firm Management"/>
    <m/>
    <n v="60"/>
    <s v="Victoria, BC"/>
    <d v="2023-04-01T00:00:00"/>
    <x v="0"/>
    <x v="47"/>
    <x v="13"/>
    <s v="March"/>
    <s v="Y"/>
  </r>
  <r>
    <x v="51"/>
    <s v="Firm Management "/>
    <s v="NEW FEB/24"/>
    <n v="125"/>
    <s v="Victoria, BC"/>
    <d v="2024-02-24T00:00:00"/>
    <x v="0"/>
    <x v="48"/>
    <x v="10"/>
    <s v="TBD"/>
    <s v="X"/>
  </r>
  <r>
    <x v="52"/>
    <s v="Devon Properties"/>
    <m/>
    <m/>
    <s v="Victoria, BC"/>
    <m/>
    <x v="0"/>
    <x v="49"/>
    <x v="7"/>
    <s v="August"/>
    <s v="Y"/>
  </r>
  <r>
    <x v="53"/>
    <s v="Peter Hejjas 45 + GST"/>
    <m/>
    <n v="50"/>
    <s v="Victoria, BC"/>
    <d v="2023-01-23T00:00:00"/>
    <x v="0"/>
    <x v="50"/>
    <x v="10"/>
    <s v="Jan"/>
    <s v="Y"/>
  </r>
  <r>
    <x v="54"/>
    <s v="Complete Residential"/>
    <m/>
    <n v="55"/>
    <s v="Victoria, BC"/>
    <m/>
    <x v="0"/>
    <x v="51"/>
    <x v="6"/>
    <s v="May"/>
    <s v="Y"/>
  </r>
  <r>
    <x v="55"/>
    <s v="Proline"/>
    <s v="$65/month (A)"/>
    <n v="65"/>
    <s v="Esquimalt, BC"/>
    <d v="2021-07-01T00:00:00"/>
    <x v="0"/>
    <x v="52"/>
    <x v="1"/>
    <s v="August"/>
    <s v="Y"/>
  </r>
  <r>
    <x v="56"/>
    <s v="Equitex "/>
    <m/>
    <n v="50"/>
    <s v="Victoria, BC"/>
    <d v="2023-01-23T00:00:00"/>
    <x v="0"/>
    <x v="53"/>
    <x v="18"/>
    <s v="Feb"/>
    <s v="Y"/>
  </r>
  <r>
    <x v="57"/>
    <s v="Gibraltar"/>
    <m/>
    <n v="50"/>
    <s v="Victoria, BC"/>
    <d v="2023-01-23T00:00:00"/>
    <x v="0"/>
    <x v="54"/>
    <x v="4"/>
    <s v="Sept"/>
    <s v="Y"/>
  </r>
  <r>
    <x v="58"/>
    <s v="Chard Property"/>
    <m/>
    <n v="50"/>
    <s v="Victoria, BC"/>
    <d v="2023-01-23T00:00:00"/>
    <x v="0"/>
    <x v="55"/>
    <x v="10"/>
    <s v="Nov"/>
    <s v="Y"/>
  </r>
  <r>
    <x v="59"/>
    <s v="Pemberton Strata"/>
    <m/>
    <m/>
    <s v="Victoria, BC"/>
    <m/>
    <x v="0"/>
    <x v="56"/>
    <x v="4"/>
    <s v="Oct"/>
    <s v="Y"/>
  </r>
  <r>
    <x v="60"/>
    <s v="Pemberton Holmes"/>
    <m/>
    <m/>
    <s v="Victoria, BC"/>
    <m/>
    <x v="0"/>
    <x v="57"/>
    <x v="12"/>
    <s v="March"/>
    <s v="Y"/>
  </r>
  <r>
    <x v="61"/>
    <s v="Brown Bros."/>
    <m/>
    <m/>
    <s v="Victoria, BC"/>
    <m/>
    <x v="0"/>
    <x v="58"/>
    <x v="12"/>
    <s v="June"/>
    <s v="Y"/>
  </r>
  <r>
    <x v="62"/>
    <s v="Devon Properties"/>
    <s v="REQUIRES NEW PO EVERY QUARTER"/>
    <n v="70"/>
    <s v="Victoria, BC"/>
    <d v="2023-09-01T00:00:00"/>
    <x v="0"/>
    <x v="59"/>
    <x v="10"/>
    <s v="June"/>
    <s v="Y"/>
  </r>
  <r>
    <x v="63"/>
    <s v="Darcy's Pub"/>
    <m/>
    <n v="55"/>
    <s v="Victoria, BC"/>
    <d v="2014-06-01T00:00:00"/>
    <x v="0"/>
    <x v="60"/>
    <x v="2"/>
    <s v="March"/>
    <s v="Y"/>
  </r>
  <r>
    <x v="64"/>
    <s v="Devon Properties"/>
    <m/>
    <n v="50"/>
    <s v="Victoria, BC"/>
    <d v="2023-01-23T00:00:00"/>
    <x v="0"/>
    <x v="61"/>
    <x v="4"/>
    <s v="August"/>
    <s v="Y"/>
  </r>
  <r>
    <x v="65"/>
    <s v="Abbeyfield St. Peters"/>
    <m/>
    <n v="55"/>
    <s v="Saanich, BC"/>
    <m/>
    <x v="0"/>
    <x v="62"/>
    <x v="7"/>
    <s v="Oct"/>
    <s v="Y"/>
  </r>
  <r>
    <x v="66"/>
    <s v="Ashton Oaks c/o Gateway Prop"/>
    <m/>
    <n v="50"/>
    <s v="Victoria, BC"/>
    <d v="2023-01-23T00:00:00"/>
    <x v="0"/>
    <x v="63"/>
    <x v="11"/>
    <s v="July"/>
    <s v="Y"/>
  </r>
  <r>
    <x v="67"/>
    <s v="Pacific Quorum"/>
    <m/>
    <n v="65"/>
    <s v="Victoria, BC"/>
    <m/>
    <x v="0"/>
    <x v="64"/>
    <x v="6"/>
    <s v="Jan"/>
    <s v="Annual &amp; Y"/>
  </r>
  <r>
    <x v="68"/>
    <s v="Pemberton Holmes"/>
    <m/>
    <m/>
    <s v="Victoria, BC"/>
    <m/>
    <x v="0"/>
    <x v="65"/>
    <x v="12"/>
    <s v="Sept"/>
    <s v="Y"/>
  </r>
  <r>
    <x v="69"/>
    <s v="Lee &amp; Sharpe"/>
    <m/>
    <m/>
    <s v="Victoria, BC"/>
    <m/>
    <x v="0"/>
    <x v="66"/>
    <x v="12"/>
    <s v="March"/>
    <s v="Y"/>
  </r>
  <r>
    <x v="70"/>
    <s v="Raven Property Management Ltd."/>
    <m/>
    <n v="55"/>
    <s v="Victoria, BC"/>
    <d v="2015-01-01T00:00:00"/>
    <x v="0"/>
    <x v="67"/>
    <x v="12"/>
    <s v="June "/>
    <s v="Y"/>
  </r>
  <r>
    <x v="71"/>
    <s v="Devon properties"/>
    <m/>
    <m/>
    <s v="Victoria, BC"/>
    <m/>
    <x v="0"/>
    <x v="68"/>
    <x v="12"/>
    <s v="Nov"/>
    <s v="Y"/>
  </r>
  <r>
    <x v="72"/>
    <s v="Freelance"/>
    <m/>
    <n v="55"/>
    <s v="Victoria, BC"/>
    <m/>
    <x v="0"/>
    <x v="69"/>
    <x v="9"/>
    <s v="August"/>
    <s v="Y"/>
  </r>
  <r>
    <x v="73"/>
    <s v="Devon Properties"/>
    <m/>
    <n v="50"/>
    <s v="Esquimalt, BC"/>
    <d v="2023-01-23T00:00:00"/>
    <x v="0"/>
    <x v="70"/>
    <x v="8"/>
    <s v="March"/>
    <s v="Y"/>
  </r>
  <r>
    <x v="74"/>
    <s v="Devon Properties"/>
    <m/>
    <n v="50"/>
    <s v="Oak Bay, BC"/>
    <d v="2023-01-23T00:00:00"/>
    <x v="0"/>
    <x v="71"/>
    <x v="17"/>
    <s v="May"/>
    <s v="Y"/>
  </r>
  <r>
    <x v="75"/>
    <s v="Brown Bros."/>
    <m/>
    <n v="50"/>
    <s v="Victoria, BC"/>
    <m/>
    <x v="0"/>
    <x v="72"/>
    <x v="4"/>
    <s v="April"/>
    <s v="Y"/>
  </r>
  <r>
    <x v="76"/>
    <s v="Starlight Properties c/o Devon Properties"/>
    <m/>
    <n v="65"/>
    <s v="Esquimalt, BC"/>
    <d v="2023-11-23T00:00:00"/>
    <x v="0"/>
    <x v="73"/>
    <x v="8"/>
    <s v="Sept"/>
    <s v="Y"/>
  </r>
  <r>
    <x v="77"/>
    <s v="Devon Properties"/>
    <m/>
    <m/>
    <s v="Victoria, BC"/>
    <m/>
    <x v="0"/>
    <x v="64"/>
    <x v="12"/>
    <s v="June"/>
    <s v="Y"/>
  </r>
  <r>
    <x v="78"/>
    <s v="Devon Properties"/>
    <m/>
    <n v="50"/>
    <s v="Victoria, BC"/>
    <d v="2023-01-23T00:00:00"/>
    <x v="0"/>
    <x v="74"/>
    <x v="10"/>
    <s v="Oct"/>
    <s v="Y"/>
  </r>
  <r>
    <x v="79"/>
    <s v="Devon Properties"/>
    <m/>
    <n v="50"/>
    <s v="Victoria, BC"/>
    <d v="2023-01-23T00:00:00"/>
    <x v="0"/>
    <x v="75"/>
    <x v="4"/>
    <s v="Feb"/>
    <s v="Y"/>
  </r>
  <r>
    <x v="80"/>
    <s v="Capital West"/>
    <m/>
    <n v="60"/>
    <s v="Esquimalt, BC"/>
    <d v="2023-06-01T00:00:00"/>
    <x v="0"/>
    <x v="76"/>
    <x v="8"/>
    <s v="March"/>
    <s v="Y"/>
  </r>
  <r>
    <x v="81"/>
    <s v="1196 Strata Corp VIS5164"/>
    <m/>
    <n v="55"/>
    <s v="Victoria, BC"/>
    <d v="2021-04-01T00:00:00"/>
    <x v="0"/>
    <x v="77"/>
    <x v="2"/>
    <s v="March"/>
    <s v="Y"/>
  </r>
  <r>
    <x v="82"/>
    <s v="Firm Management"/>
    <m/>
    <n v="55"/>
    <s v="Brentwood Bay, BC"/>
    <d v="2021-06-01T00:00:00"/>
    <x v="0"/>
    <x v="78"/>
    <x v="14"/>
    <s v="August"/>
    <s v="Y"/>
  </r>
  <r>
    <x v="83"/>
    <s v="Hutton"/>
    <m/>
    <n v="55"/>
    <s v="Victoria, BC"/>
    <m/>
    <x v="0"/>
    <x v="79"/>
    <x v="9"/>
    <s v="Sept"/>
    <s v="Y"/>
  </r>
  <r>
    <x v="84"/>
    <s v="Devon Properties"/>
    <m/>
    <n v="50"/>
    <s v="Victoria, BC"/>
    <d v="2023-01-23T00:00:00"/>
    <x v="0"/>
    <x v="80"/>
    <x v="10"/>
    <s v="March"/>
    <s v="Y"/>
  </r>
  <r>
    <x v="85"/>
    <s v="Central Saanich Municipality"/>
    <s v="$65/month (A).  _x000a_PO &amp; Months Required "/>
    <n v="65"/>
    <s v="Brentwood Bay, BC"/>
    <d v="2020-12-20T00:00:00"/>
    <x v="0"/>
    <x v="81"/>
    <x v="14"/>
    <s v="April"/>
    <s v="Y"/>
  </r>
  <r>
    <x v="86"/>
    <s v="Devon Properties"/>
    <m/>
    <n v="50"/>
    <s v="Victoria, BC"/>
    <d v="2023-01-23T00:00:00"/>
    <x v="0"/>
    <x v="82"/>
    <x v="10"/>
    <s v="Dec"/>
    <s v="Y"/>
  </r>
  <r>
    <x v="87"/>
    <s v="Devon Properties"/>
    <m/>
    <n v="50"/>
    <s v="Victoria, BC"/>
    <d v="2023-01-23T00:00:00"/>
    <x v="0"/>
    <x v="83"/>
    <x v="10"/>
    <s v="Nov"/>
    <s v="Y"/>
  </r>
  <r>
    <x v="88"/>
    <s v="Firm Management"/>
    <m/>
    <n v="50"/>
    <s v="Victoria, BC"/>
    <d v="2023-01-23T00:00:00"/>
    <x v="0"/>
    <x v="53"/>
    <x v="18"/>
    <s v="Oct"/>
    <s v="Y"/>
  </r>
  <r>
    <x v="89"/>
    <s v="Township of Esquimalt"/>
    <m/>
    <n v="55"/>
    <s v="Esquimalt, BC"/>
    <d v="2021-05-21T00:00:00"/>
    <x v="0"/>
    <x v="77"/>
    <x v="8"/>
    <s v="May"/>
    <s v="Y"/>
  </r>
  <r>
    <x v="90"/>
    <s v="Pacific Quorum"/>
    <m/>
    <n v="50"/>
    <s v="Victoria, BC"/>
    <d v="2023-01-23T00:00:00"/>
    <x v="0"/>
    <x v="84"/>
    <x v="10"/>
    <s v="March"/>
    <s v="Y"/>
  </r>
  <r>
    <x v="91"/>
    <s v="Starlight/Devon"/>
    <m/>
    <n v="50"/>
    <s v="Brentwood Bay, BC"/>
    <d v="2023-01-23T00:00:00"/>
    <x v="0"/>
    <x v="77"/>
    <x v="14"/>
    <s v="Nov"/>
    <s v="Y"/>
  </r>
  <r>
    <x v="92"/>
    <s v="Devon Properties"/>
    <m/>
    <n v="50"/>
    <s v="Victoria, BC"/>
    <d v="2023-01-23T00:00:00"/>
    <x v="0"/>
    <x v="85"/>
    <x v="4"/>
    <s v="March"/>
    <s v="Y"/>
  </r>
  <r>
    <x v="93"/>
    <s v="Hutton"/>
    <m/>
    <n v="55"/>
    <s v="Victoria, BC"/>
    <d v="2020-12-20T00:00:00"/>
    <x v="0"/>
    <x v="86"/>
    <x v="8"/>
    <s v="Feb"/>
    <s v="Y"/>
  </r>
  <r>
    <x v="94"/>
    <s v="Complete Residential"/>
    <m/>
    <n v="55"/>
    <s v="Victoria, BC"/>
    <d v="2019-02-01T00:00:00"/>
    <x v="0"/>
    <x v="87"/>
    <x v="2"/>
    <s v="August"/>
    <s v="Y"/>
  </r>
  <r>
    <x v="95"/>
    <s v="Devon Properties"/>
    <m/>
    <n v="50"/>
    <s v="Victoria, BC"/>
    <d v="2023-01-23T00:00:00"/>
    <x v="0"/>
    <x v="83"/>
    <x v="10"/>
    <s v="Nov"/>
    <s v="Y"/>
  </r>
  <r>
    <x v="96"/>
    <s v="Starlight/Devon"/>
    <m/>
    <n v="50"/>
    <s v="Brentwood Bay, BC"/>
    <d v="2023-01-23T00:00:00"/>
    <x v="0"/>
    <x v="77"/>
    <x v="14"/>
    <s v="Nov"/>
    <s v="Y"/>
  </r>
  <r>
    <x v="97"/>
    <s v="Rashida Malik"/>
    <m/>
    <m/>
    <s v="Victoria, BC"/>
    <m/>
    <x v="0"/>
    <x v="88"/>
    <x v="12"/>
    <s v="August"/>
    <s v="Y"/>
  </r>
  <r>
    <x v="98"/>
    <s v="Servissio Property Services Ltd."/>
    <m/>
    <n v="55"/>
    <s v="Victoria, BC"/>
    <d v="2020-12-02T00:00:00"/>
    <x v="0"/>
    <x v="89"/>
    <x v="2"/>
    <s v="Nov"/>
    <s v="Y"/>
  </r>
  <r>
    <x v="99"/>
    <s v="Brown Bros."/>
    <m/>
    <n v="55"/>
    <s v="Victoria, BC"/>
    <d v="2010-11-01T00:00:00"/>
    <x v="0"/>
    <x v="90"/>
    <x v="13"/>
    <s v="Dec"/>
    <s v="Y"/>
  </r>
  <r>
    <x v="100"/>
    <s v="Devon Properties"/>
    <s v="Changed to R20 Jan/24"/>
    <n v="50"/>
    <s v="Victoria, BC"/>
    <m/>
    <x v="0"/>
    <x v="91"/>
    <x v="11"/>
    <s v="March"/>
    <s v="Y"/>
  </r>
  <r>
    <x v="101"/>
    <s v="Newport Property"/>
    <m/>
    <n v="50"/>
    <s v="Victoria, BC"/>
    <d v="2023-01-23T00:00:00"/>
    <x v="0"/>
    <x v="92"/>
    <x v="4"/>
    <s v="Sept"/>
    <s v="Y"/>
  </r>
  <r>
    <x v="102"/>
    <s v="Cornerstone"/>
    <m/>
    <n v="50"/>
    <s v="Oak Bay, BC"/>
    <d v="2023-01-23T00:00:00"/>
    <x v="0"/>
    <x v="93"/>
    <x v="17"/>
    <s v="May"/>
    <s v="Y"/>
  </r>
  <r>
    <x v="103"/>
    <s v="Kura Holdings"/>
    <m/>
    <n v="55"/>
    <s v="Victoria, BC"/>
    <d v="2022-08-01T00:00:00"/>
    <x v="0"/>
    <x v="94"/>
    <x v="8"/>
    <s v="Dec"/>
    <s v="Y"/>
  </r>
  <r>
    <x v="104"/>
    <s v="Belmont Properties"/>
    <s v="$47.50/m for 2023_x000a_$50/m for 2024"/>
    <n v="47.5"/>
    <s v="Victoria, BC"/>
    <d v="2023-04-01T00:00:00"/>
    <x v="0"/>
    <x v="95"/>
    <x v="1"/>
    <m/>
    <s v="Y"/>
  </r>
  <r>
    <x v="105"/>
    <s v="Devon Properties"/>
    <m/>
    <n v="50"/>
    <s v="Esquimalt, BC"/>
    <d v="2023-01-23T00:00:00"/>
    <x v="0"/>
    <x v="96"/>
    <x v="1"/>
    <s v="May"/>
    <s v="Y"/>
  </r>
  <r>
    <x v="106"/>
    <s v="Devon Properties"/>
    <m/>
    <n v="50"/>
    <s v="Esquimalt, BC"/>
    <d v="2023-01-23T00:00:00"/>
    <x v="0"/>
    <x v="96"/>
    <x v="1"/>
    <s v="May"/>
    <s v="Y"/>
  </r>
  <r>
    <x v="107"/>
    <s v="Devon Properties"/>
    <m/>
    <n v="50"/>
    <s v="Esquimalt, BC"/>
    <d v="2023-01-23T00:00:00"/>
    <x v="0"/>
    <x v="96"/>
    <x v="1"/>
    <s v="May"/>
    <s v="Y"/>
  </r>
  <r>
    <x v="108"/>
    <s v="Devon Properties"/>
    <m/>
    <n v="50"/>
    <s v="Esquimalt, BC"/>
    <d v="2023-01-23T00:00:00"/>
    <x v="0"/>
    <x v="96"/>
    <x v="1"/>
    <s v="May"/>
    <s v="Y"/>
  </r>
  <r>
    <x v="109"/>
    <s v="Pacific Cove"/>
    <m/>
    <n v="55"/>
    <s v="Victoria, BC"/>
    <d v="2021-02-01T00:00:00"/>
    <x v="0"/>
    <x v="97"/>
    <x v="2"/>
    <s v="Oct"/>
    <s v="Y"/>
  </r>
  <r>
    <x v="110"/>
    <s v="Proline"/>
    <m/>
    <n v="55"/>
    <s v="Victoria, BC"/>
    <d v="2015-02-01T00:00:00"/>
    <x v="0"/>
    <x v="98"/>
    <x v="12"/>
    <s v="Nov"/>
    <s v="Y"/>
  </r>
  <r>
    <x v="111"/>
    <s v="Devon Properties"/>
    <m/>
    <n v="50"/>
    <s v="Victoria, BC"/>
    <d v="2023-01-23T00:00:00"/>
    <x v="0"/>
    <x v="99"/>
    <x v="10"/>
    <s v="April"/>
    <s v="Y"/>
  </r>
  <r>
    <x v="112"/>
    <s v="Exchequer"/>
    <m/>
    <n v="50"/>
    <s v="Victoria, BC"/>
    <d v="2023-01-23T00:00:00"/>
    <x v="0"/>
    <x v="100"/>
    <x v="18"/>
    <s v="May"/>
    <s v="Y"/>
  </r>
  <r>
    <x v="113"/>
    <s v="Belmont Properties"/>
    <s v="$47.50/m for 2023_x000a_$50/m for 2024"/>
    <n v="47.5"/>
    <s v="Victoria, BC"/>
    <d v="2023-04-01T00:00:00"/>
    <x v="0"/>
    <x v="95"/>
    <x v="1"/>
    <m/>
    <s v="Y"/>
  </r>
  <r>
    <x v="114"/>
    <s v="South Island"/>
    <m/>
    <n v="50"/>
    <s v="Oak Bay, BC"/>
    <m/>
    <x v="0"/>
    <x v="101"/>
    <x v="17"/>
    <s v="April"/>
    <s v="Y"/>
  </r>
  <r>
    <x v="115"/>
    <s v="Richmond Property Group"/>
    <m/>
    <n v="55"/>
    <s v="Victoria, BC"/>
    <d v="2022-07-01T00:00:00"/>
    <x v="0"/>
    <x v="102"/>
    <x v="2"/>
    <s v="June"/>
    <s v="Y"/>
  </r>
  <r>
    <x v="116"/>
    <s v="Vince Collard"/>
    <m/>
    <n v="55"/>
    <s v="Victoria, BC"/>
    <d v="2020-06-20T00:00:00"/>
    <x v="0"/>
    <x v="103"/>
    <x v="6"/>
    <s v="March"/>
    <s v="Y"/>
  </r>
  <r>
    <x v="117"/>
    <s v="Christiane Selenz"/>
    <m/>
    <n v="65"/>
    <s v="Oak Bay, BC"/>
    <d v="2023-12-06T00:00:00"/>
    <x v="0"/>
    <x v="104"/>
    <x v="17"/>
    <s v="August"/>
    <s v="Y"/>
  </r>
  <r>
    <x v="118"/>
    <s v="Brown Bros."/>
    <s v="We missed doing this during merger. Re-added to MBT in Dec/23"/>
    <n v="50"/>
    <s v="Victoria, BC"/>
    <d v="2023-12-23T00:00:00"/>
    <x v="0"/>
    <x v="105"/>
    <x v="10"/>
    <s v="July"/>
    <s v="X"/>
  </r>
  <r>
    <x v="119"/>
    <s v="Devon Properties"/>
    <m/>
    <n v="50"/>
    <s v="Victoria, BC"/>
    <d v="2023-01-23T00:00:00"/>
    <x v="0"/>
    <x v="106"/>
    <x v="18"/>
    <s v="Feb"/>
    <s v="Y"/>
  </r>
  <r>
    <x v="120"/>
    <s v="Newport Property Management"/>
    <m/>
    <m/>
    <s v="Victoria, BC"/>
    <m/>
    <x v="0"/>
    <x v="107"/>
    <x v="12"/>
    <s v="Sept"/>
    <s v="Y"/>
  </r>
  <r>
    <x v="121"/>
    <s v="Belmont Properties"/>
    <s v="$47.50/m for 2023_x000a_$50/m for 2024"/>
    <n v="47.5"/>
    <s v="Victoria, BC"/>
    <d v="2023-04-01T00:00:00"/>
    <x v="0"/>
    <x v="108"/>
    <x v="1"/>
    <m/>
    <s v="Y"/>
  </r>
  <r>
    <x v="122"/>
    <s v="Belmont Properties"/>
    <m/>
    <n v="55"/>
    <s v="Esquimalt, BC"/>
    <d v="2023-09-23T00:00:00"/>
    <x v="0"/>
    <x v="109"/>
    <x v="8"/>
    <s v="Sept"/>
    <s v="Y"/>
  </r>
  <r>
    <x v="123"/>
    <s v="Belmont Properties"/>
    <s v="$47.50/m for 2023_x000a_$50/m for 2024"/>
    <n v="47.5"/>
    <s v="Esquimalt, BC"/>
    <d v="2023-04-01T00:00:00"/>
    <x v="0"/>
    <x v="110"/>
    <x v="8"/>
    <s v="Dec"/>
    <s v="Y"/>
  </r>
  <r>
    <x v="124"/>
    <s v="Belmont Properties"/>
    <s v="$47.50/m for 2023_x000a_$50/m for 2024"/>
    <n v="47.5"/>
    <s v="Victoria, BC"/>
    <d v="2023-04-01T00:00:00"/>
    <x v="0"/>
    <x v="95"/>
    <x v="1"/>
    <m/>
    <s v="Y"/>
  </r>
  <r>
    <x v="125"/>
    <s v="Capital West"/>
    <m/>
    <n v="60"/>
    <s v="Victoria, BC"/>
    <d v="2023-06-01T00:00:00"/>
    <x v="0"/>
    <x v="111"/>
    <x v="13"/>
    <s v="March"/>
    <s v="Y"/>
  </r>
  <r>
    <x v="126"/>
    <s v="Newport Property management"/>
    <m/>
    <m/>
    <s v="Esquimalt, BC"/>
    <m/>
    <x v="0"/>
    <x v="112"/>
    <x v="12"/>
    <s v="May"/>
    <s v="Y"/>
  </r>
  <r>
    <x v="127"/>
    <s v="Capital West"/>
    <m/>
    <n v="60"/>
    <s v="Victoria, BC"/>
    <d v="2023-06-01T00:00:00"/>
    <x v="0"/>
    <x v="113"/>
    <x v="13"/>
    <s v="Oct"/>
    <s v="Y"/>
  </r>
  <r>
    <x v="128"/>
    <s v="Oak Bay United Church"/>
    <m/>
    <n v="55"/>
    <s v="Oak Bay, BC"/>
    <d v="2021-11-01T00:00:00"/>
    <x v="0"/>
    <x v="114"/>
    <x v="8"/>
    <s v="Dec"/>
    <s v="Y"/>
  </r>
  <r>
    <x v="129"/>
    <s v="Gibraltar "/>
    <m/>
    <m/>
    <s v="Victoria, BC"/>
    <m/>
    <x v="0"/>
    <x v="115"/>
    <x v="12"/>
    <s v="Sept"/>
    <s v="Y"/>
  </r>
  <r>
    <x v="130"/>
    <s v="Belmont Properties"/>
    <s v="$47.50/m for 2023_x000a_$50/m for 2024"/>
    <n v="47.5"/>
    <s v="Victoria, BC"/>
    <d v="2023-04-01T00:00:00"/>
    <x v="0"/>
    <x v="116"/>
    <x v="13"/>
    <s v="August"/>
    <s v="Y"/>
  </r>
  <r>
    <x v="131"/>
    <s v="Capital West"/>
    <m/>
    <n v="60"/>
    <s v="Oak Bay, BC"/>
    <d v="2023-06-01T00:00:00"/>
    <x v="0"/>
    <x v="117"/>
    <x v="17"/>
    <s v="Oct"/>
    <s v="Y"/>
  </r>
  <r>
    <x v="132"/>
    <s v="Proline"/>
    <m/>
    <n v="55"/>
    <s v="Victoria, BC"/>
    <d v="2015-02-01T00:00:00"/>
    <x v="0"/>
    <x v="118"/>
    <x v="8"/>
    <s v="Nov"/>
    <s v="Y"/>
  </r>
  <r>
    <x v="133"/>
    <s v="South Island Property Mgmt"/>
    <m/>
    <n v="55"/>
    <s v="Victoria, BC"/>
    <d v="2015-09-01T00:00:00"/>
    <x v="0"/>
    <x v="119"/>
    <x v="13"/>
    <s v="April"/>
    <s v="Y"/>
  </r>
  <r>
    <x v="134"/>
    <s v="Brown Bros."/>
    <m/>
    <m/>
    <s v="Victoria, BC"/>
    <m/>
    <x v="0"/>
    <x v="120"/>
    <x v="8"/>
    <s v="March"/>
    <s v="Y"/>
  </r>
  <r>
    <x v="135"/>
    <s v="Newport Property"/>
    <m/>
    <n v="65"/>
    <s v="Victoria, BC"/>
    <m/>
    <x v="0"/>
    <x v="53"/>
    <x v="6"/>
    <s v="July"/>
    <s v="Y"/>
  </r>
  <r>
    <x v="136"/>
    <s v="Gibraltar + Colliers"/>
    <m/>
    <n v="55"/>
    <s v="Victoria, BC"/>
    <d v="2016-12-15T00:00:00"/>
    <x v="0"/>
    <x v="121"/>
    <x v="13"/>
    <s v="May"/>
    <s v="Y"/>
  </r>
  <r>
    <x v="137"/>
    <s v="Devon Properties"/>
    <m/>
    <n v="60"/>
    <s v="Victoria, BC"/>
    <m/>
    <x v="0"/>
    <x v="122"/>
    <x v="6"/>
    <s v="T.O"/>
    <s v="Y"/>
  </r>
  <r>
    <x v="138"/>
    <s v="Gibraltar "/>
    <m/>
    <n v="55"/>
    <s v="Victoria, BC"/>
    <d v="2017-04-01T00:00:00"/>
    <x v="0"/>
    <x v="123"/>
    <x v="12"/>
    <s v="Nov"/>
    <s v="Y"/>
  </r>
  <r>
    <x v="139"/>
    <s v="TPM Management"/>
    <m/>
    <n v="65"/>
    <s v="Victoria, BC"/>
    <m/>
    <x v="0"/>
    <x v="124"/>
    <x v="6"/>
    <s v="July"/>
    <s v="Y"/>
  </r>
  <r>
    <x v="140"/>
    <s v="Firm Management"/>
    <m/>
    <n v="55"/>
    <s v="Victoria, BC"/>
    <d v="2022-08-01T00:00:00"/>
    <x v="0"/>
    <x v="125"/>
    <x v="8"/>
    <s v="May"/>
    <s v="Y"/>
  </r>
  <r>
    <x v="141"/>
    <s v="Brown Bros."/>
    <m/>
    <n v="50"/>
    <s v="Victoria, BC"/>
    <d v="2023-01-23T00:00:00"/>
    <x v="0"/>
    <x v="126"/>
    <x v="17"/>
    <s v="Dec"/>
    <s v="Y"/>
  </r>
  <r>
    <x v="142"/>
    <s v="Century 21 "/>
    <m/>
    <n v="50"/>
    <s v="Victoria, BC"/>
    <d v="2023-01-23T00:00:00"/>
    <x v="0"/>
    <x v="127"/>
    <x v="4"/>
    <s v="June"/>
    <s v="Y"/>
  </r>
  <r>
    <x v="143"/>
    <s v="Singleton Maintenance Solutions"/>
    <s v="Annual in Jan/24"/>
    <n v="60"/>
    <s v="Victoria, BC"/>
    <d v="2023-12-23T00:00:00"/>
    <x v="0"/>
    <x v="128"/>
    <x v="13"/>
    <s v="Jan "/>
    <s v="Annual &amp; Y"/>
  </r>
  <r>
    <x v="144"/>
    <s v="Porte Realty"/>
    <m/>
    <n v="55"/>
    <s v="Victoria, BC"/>
    <d v="2020-02-01T00:00:00"/>
    <x v="0"/>
    <x v="129"/>
    <x v="7"/>
    <s v="March"/>
    <s v="Y"/>
  </r>
  <r>
    <x v="145"/>
    <s v="Peter Hejjas"/>
    <m/>
    <n v="65"/>
    <s v="Victoria, BC"/>
    <m/>
    <x v="0"/>
    <x v="130"/>
    <x v="6"/>
    <s v="Jan"/>
    <s v="Y"/>
  </r>
  <r>
    <x v="146"/>
    <s v="Devon Properties"/>
    <s v="Month on invoice"/>
    <n v="85"/>
    <s v="Victoria, BC"/>
    <d v="2023-01-23T00:00:00"/>
    <x v="0"/>
    <x v="131"/>
    <x v="10"/>
    <s v="March"/>
    <s v="Y"/>
  </r>
  <r>
    <x v="147"/>
    <s v="Complete Residential"/>
    <m/>
    <n v="55"/>
    <s v="Saanich, BC"/>
    <d v="2018-11-18T00:00:00"/>
    <x v="0"/>
    <x v="132"/>
    <x v="7"/>
    <s v="Feb"/>
    <s v="Y"/>
  </r>
  <r>
    <x v="148"/>
    <s v="Thrifty Foods"/>
    <s v="Invoice Monthly starting Apr. 1/21 @ $275 (no TC06)  _x000a_Inv.23882 - Mar.31/21 @ $55 + TC06"/>
    <n v="275"/>
    <s v="Esquimalt, BC"/>
    <d v="2021-03-23T00:00:00"/>
    <x v="0"/>
    <x v="77"/>
    <x v="19"/>
    <s v="Oct"/>
    <s v="Y"/>
  </r>
  <r>
    <x v="149"/>
    <s v="SRL Fire Protection"/>
    <m/>
    <n v="55"/>
    <s v="Victoria, BC"/>
    <d v="2022-08-01T00:00:00"/>
    <x v="0"/>
    <x v="133"/>
    <x v="13"/>
    <s v="July"/>
    <s v="Y"/>
  </r>
  <r>
    <x v="150"/>
    <s v="Brown Bros."/>
    <m/>
    <n v="50"/>
    <s v="Victoria, BC"/>
    <d v="2023-01-23T00:00:00"/>
    <x v="0"/>
    <x v="134"/>
    <x v="17"/>
    <s v="August"/>
    <s v="Y"/>
  </r>
  <r>
    <x v="151"/>
    <s v="Newport Property management"/>
    <m/>
    <m/>
    <s v="Victoria, BC"/>
    <m/>
    <x v="0"/>
    <x v="135"/>
    <x v="12"/>
    <s v="Feb"/>
    <s v="Y"/>
  </r>
  <r>
    <x v="152"/>
    <s v="Devon Properties"/>
    <m/>
    <n v="50"/>
    <s v="Victoria, BC"/>
    <d v="2023-01-23T00:00:00"/>
    <x v="0"/>
    <x v="136"/>
    <x v="4"/>
    <s v="June"/>
    <s v="Y"/>
  </r>
  <r>
    <x v="153"/>
    <s v="South Island Property Mgmt"/>
    <m/>
    <n v="55"/>
    <s v="Victoria, BC"/>
    <m/>
    <x v="0"/>
    <x v="137"/>
    <x v="8"/>
    <s v="August"/>
    <s v="Y"/>
  </r>
  <r>
    <x v="154"/>
    <s v="Pemberton Holmes"/>
    <m/>
    <m/>
    <s v="Victoria, BC"/>
    <m/>
    <x v="0"/>
    <x v="138"/>
    <x v="12"/>
    <s v="May"/>
    <s v="Y"/>
  </r>
  <r>
    <x v="155"/>
    <s v="Central Saanich Municipality"/>
    <s v="$65/month (A).  _x000a_PO &amp; Months Required "/>
    <n v="65"/>
    <s v="Saanichton, BC"/>
    <d v="2020-01-01T00:00:00"/>
    <x v="0"/>
    <x v="139"/>
    <x v="14"/>
    <s v="June"/>
    <s v="Y"/>
  </r>
  <r>
    <x v="156"/>
    <s v="Pemberton Holmes"/>
    <m/>
    <n v="50"/>
    <s v="Victoria, BC"/>
    <d v="2023-01-23T00:00:00"/>
    <x v="0"/>
    <x v="140"/>
    <x v="17"/>
    <s v="March"/>
    <s v="Y"/>
  </r>
  <r>
    <x v="157"/>
    <s v="Pemberton Holmes"/>
    <m/>
    <n v="50"/>
    <s v="Victoria, BC"/>
    <d v="2023-01-23T00:00:00"/>
    <x v="0"/>
    <x v="141"/>
    <x v="17"/>
    <s v="June"/>
    <s v="Y"/>
  </r>
  <r>
    <x v="158"/>
    <s v="Devon Properties"/>
    <m/>
    <n v="50"/>
    <s v="Victoria, BC"/>
    <d v="2023-01-23T00:00:00"/>
    <x v="0"/>
    <x v="142"/>
    <x v="17"/>
    <s v="Nov"/>
    <s v="Y"/>
  </r>
  <r>
    <x v="159"/>
    <s v="Newport      Bornemann"/>
    <m/>
    <n v="50"/>
    <s v="Victoria, BC"/>
    <d v="2023-01-23T00:00:00"/>
    <x v="0"/>
    <x v="143"/>
    <x v="17"/>
    <s v="Oct"/>
    <s v="Y"/>
  </r>
  <r>
    <x v="160"/>
    <s v="Itziar Management"/>
    <m/>
    <n v="55"/>
    <s v="Victoria, BC"/>
    <d v="2014-04-01T00:00:00"/>
    <x v="0"/>
    <x v="144"/>
    <x v="12"/>
    <s v="August"/>
    <s v="Y"/>
  </r>
  <r>
    <x v="161"/>
    <s v="Devon Properties"/>
    <m/>
    <n v="55"/>
    <s v="Victoria, BC"/>
    <d v="2024-03-24T00:00:00"/>
    <x v="0"/>
    <x v="145"/>
    <x v="7"/>
    <s v="TBD"/>
    <s v="X"/>
  </r>
  <r>
    <x v="162"/>
    <s v="Devon Properties"/>
    <m/>
    <n v="60"/>
    <s v="Victoria, BC"/>
    <d v="2023-05-01T00:00:00"/>
    <x v="0"/>
    <x v="146"/>
    <x v="6"/>
    <s v="Feb"/>
    <s v="Y"/>
  </r>
  <r>
    <x v="163"/>
    <s v="Devon Properties"/>
    <m/>
    <n v="50"/>
    <s v="Victoria, BC"/>
    <d v="2023-01-23T00:00:00"/>
    <x v="0"/>
    <x v="147"/>
    <x v="17"/>
    <s v="Nov"/>
    <s v="Y"/>
  </r>
  <r>
    <x v="164"/>
    <s v="Devon Properties"/>
    <m/>
    <n v="50"/>
    <s v="Victoria, BC"/>
    <d v="2023-01-23T00:00:00"/>
    <x v="0"/>
    <x v="148"/>
    <x v="17"/>
    <s v="April"/>
    <s v="Y"/>
  </r>
  <r>
    <x v="165"/>
    <s v="Thrifty Foods"/>
    <s v="Invoice Monthly starting Apr. 1/21 @ $275 (no TC06)  "/>
    <n v="275"/>
    <s v="Victoria, BC"/>
    <d v="2021-04-01T00:00:00"/>
    <x v="0"/>
    <x v="77"/>
    <x v="19"/>
    <s v="March"/>
    <s v="Y"/>
  </r>
  <r>
    <x v="166"/>
    <s v="Colliers"/>
    <s v="PO Required_x000a_$55/month"/>
    <n v="55"/>
    <s v="Victoria, BC"/>
    <m/>
    <x v="0"/>
    <x v="149"/>
    <x v="8"/>
    <s v="Jan"/>
    <s v="Annual &amp; Y"/>
  </r>
  <r>
    <x v="167"/>
    <s v="Pemberton Holmes"/>
    <m/>
    <m/>
    <s v="Oak Bay, BC"/>
    <m/>
    <x v="0"/>
    <x v="150"/>
    <x v="12"/>
    <s v="July"/>
    <s v="Y"/>
  </r>
  <r>
    <x v="168"/>
    <s v="Thrifty Foods"/>
    <s v="Invoice Monthly starting Apr. 1/21 @ $275 (no TC06)  _x000a_Inv.23883 - Dec.1/20-Mar.31/21 @ $55 + TC06"/>
    <n v="275"/>
    <s v="Victoria, BC"/>
    <d v="2020-12-20T00:00:00"/>
    <x v="0"/>
    <x v="77"/>
    <x v="15"/>
    <s v="Feb"/>
    <s v="Y"/>
  </r>
  <r>
    <x v="169"/>
    <s v="J Gordon Enterprises Ltd"/>
    <m/>
    <n v="55"/>
    <s v="Victoria, BC"/>
    <d v="2020-08-01T00:00:00"/>
    <x v="0"/>
    <x v="151"/>
    <x v="12"/>
    <s v="Feb"/>
    <s v="Y"/>
  </r>
  <r>
    <x v="170"/>
    <s v="Proline"/>
    <m/>
    <n v="55"/>
    <s v="Victoria, BC"/>
    <d v="2014-08-01T00:00:00"/>
    <x v="0"/>
    <x v="152"/>
    <x v="1"/>
    <s v="March"/>
    <s v="Y"/>
  </r>
  <r>
    <x v="171"/>
    <s v="Yeung's Family Holdings"/>
    <m/>
    <n v="65"/>
    <s v="Victoria, BC"/>
    <m/>
    <x v="0"/>
    <x v="153"/>
    <x v="6"/>
    <s v="Nov"/>
    <s v="Y"/>
  </r>
  <r>
    <x v="172"/>
    <s v="South Island"/>
    <s v="Cancelled. Keys returned"/>
    <n v="55"/>
    <s v="Victoria, BC"/>
    <d v="2022-06-01T00:00:00"/>
    <x v="1"/>
    <x v="154"/>
    <x v="9"/>
    <s v="August"/>
    <s v="X"/>
  </r>
  <r>
    <x v="173"/>
    <s v="Devon Properties"/>
    <m/>
    <n v="50"/>
    <s v="Victoria, BC"/>
    <d v="2023-01-23T00:00:00"/>
    <x v="0"/>
    <x v="155"/>
    <x v="17"/>
    <s v="Nov"/>
    <s v="Y"/>
  </r>
  <r>
    <x v="174"/>
    <s v="Proline"/>
    <m/>
    <n v="55"/>
    <s v="Victoria, BC"/>
    <m/>
    <x v="0"/>
    <x v="156"/>
    <x v="8"/>
    <s v="Dec"/>
    <s v="Y"/>
  </r>
  <r>
    <x v="175"/>
    <s v="Pacific Cove Properties"/>
    <m/>
    <n v="65"/>
    <s v="Victoria, BC"/>
    <d v="2024-02-24T00:00:00"/>
    <x v="0"/>
    <x v="157"/>
    <x v="10"/>
    <s v="April"/>
    <s v="X"/>
  </r>
  <r>
    <x v="176"/>
    <s v="Century 21 "/>
    <m/>
    <m/>
    <s v="Victoria, BC"/>
    <m/>
    <x v="0"/>
    <x v="158"/>
    <x v="12"/>
    <s v="Sept"/>
    <s v="X"/>
  </r>
  <r>
    <x v="177"/>
    <s v="Newport Property Management"/>
    <m/>
    <m/>
    <s v="Victoria, BC"/>
    <m/>
    <x v="0"/>
    <x v="159"/>
    <x v="12"/>
    <s v="May"/>
    <s v="Y"/>
  </r>
  <r>
    <x v="178"/>
    <s v="Newport Property"/>
    <m/>
    <n v="50"/>
    <s v="Victoria, BC"/>
    <d v="2023-01-23T00:00:00"/>
    <x v="0"/>
    <x v="160"/>
    <x v="15"/>
    <s v="March"/>
    <s v="Y"/>
  </r>
  <r>
    <x v="179"/>
    <s v="Cascadia Comm. Solutions new late 2022) (was TPM Properties)"/>
    <m/>
    <n v="55"/>
    <s v="Victoria, BC"/>
    <d v="2022-11-01T00:00:00"/>
    <x v="0"/>
    <x v="161"/>
    <x v="8"/>
    <s v="Sept"/>
    <s v="Y"/>
  </r>
  <r>
    <x v="180"/>
    <s v="Proline"/>
    <m/>
    <n v="55"/>
    <s v="Victoria, BC"/>
    <d v="2019-12-01T00:00:00"/>
    <x v="0"/>
    <x v="162"/>
    <x v="12"/>
    <s v="August"/>
    <s v="Y"/>
  </r>
  <r>
    <x v="181"/>
    <s v="Strata Plan Vis 5799"/>
    <m/>
    <n v="55"/>
    <s v="Victoria, BC"/>
    <d v="2016-07-07T00:00:00"/>
    <x v="0"/>
    <x v="163"/>
    <x v="2"/>
    <s v="March"/>
    <s v="Y"/>
  </r>
  <r>
    <x v="182"/>
    <s v="Tri-Eagle $45"/>
    <m/>
    <n v="50"/>
    <s v="Victoria, BC"/>
    <d v="2023-01-23T00:00:00"/>
    <x v="0"/>
    <x v="164"/>
    <x v="10"/>
    <s v="June"/>
    <s v="Y"/>
  </r>
  <r>
    <x v="183"/>
    <s v="Pemberton Holmes"/>
    <m/>
    <m/>
    <s v="Victoria, BC"/>
    <m/>
    <x v="0"/>
    <x v="165"/>
    <x v="12"/>
    <s v="July"/>
    <s v="Y"/>
  </r>
  <r>
    <x v="184"/>
    <s v="Devon Properties"/>
    <m/>
    <n v="50"/>
    <s v="Victoria, BC"/>
    <d v="2023-01-23T00:00:00"/>
    <x v="0"/>
    <x v="166"/>
    <x v="17"/>
    <s v="March"/>
    <s v="Y"/>
  </r>
  <r>
    <x v="185"/>
    <s v="Central Saanich Municipality"/>
    <s v="$65/month (A).  _x000a_PO &amp; Months Required "/>
    <n v="65"/>
    <s v="Saanichton, BC"/>
    <d v="2020-12-24T00:00:00"/>
    <x v="0"/>
    <x v="167"/>
    <x v="14"/>
    <s v="Oct"/>
    <s v="Y"/>
  </r>
  <r>
    <x v="186"/>
    <s v="Devon Properties"/>
    <m/>
    <n v="50"/>
    <s v="Victoria, BC"/>
    <d v="2023-01-23T00:00:00"/>
    <x v="0"/>
    <x v="168"/>
    <x v="18"/>
    <s v="March"/>
    <s v="Y"/>
  </r>
  <r>
    <x v="187"/>
    <s v="Cornerstone"/>
    <m/>
    <n v="55"/>
    <s v="Victoria, BC"/>
    <d v="2013-06-01T00:00:00"/>
    <x v="0"/>
    <x v="169"/>
    <x v="2"/>
    <s v="Oct"/>
    <s v="Y"/>
  </r>
  <r>
    <x v="188"/>
    <s v="Starlight Properties c/o Devon Properties"/>
    <m/>
    <n v="70"/>
    <s v="Oak Bay, BC"/>
    <d v="2023-08-23T00:00:00"/>
    <x v="0"/>
    <x v="170"/>
    <x v="17"/>
    <s v="July"/>
    <s v="Y"/>
  </r>
  <r>
    <x v="189"/>
    <s v="Thrifty Foods"/>
    <s v="Invoice Monthly starting Apr. 1/21 @ $275 (no TC06)  "/>
    <n v="275"/>
    <s v="Langford, BC"/>
    <d v="2021-04-01T00:00:00"/>
    <x v="0"/>
    <x v="77"/>
    <x v="19"/>
    <s v="Sept"/>
    <s v="Y"/>
  </r>
  <r>
    <x v="190"/>
    <s v="Hutton"/>
    <m/>
    <n v="55"/>
    <s v="Victoria, BC"/>
    <m/>
    <x v="0"/>
    <x v="171"/>
    <x v="9"/>
    <s v="Oct"/>
    <s v="Y"/>
  </r>
  <r>
    <x v="191"/>
    <s v="Panorama Leisure"/>
    <m/>
    <n v="55"/>
    <s v="North Saanich, BC"/>
    <m/>
    <x v="0"/>
    <x v="77"/>
    <x v="5"/>
    <s v="Jan"/>
    <s v="ANNUAL"/>
  </r>
  <r>
    <x v="192"/>
    <s v="Central Saanich Municipality"/>
    <s v="$65/month (A).  _x000a_PO &amp; Months Required "/>
    <n v="65"/>
    <s v="Saanichton, BC"/>
    <d v="2020-12-24T00:00:00"/>
    <x v="0"/>
    <x v="172"/>
    <x v="14"/>
    <s v="April"/>
    <s v="Y"/>
  </r>
  <r>
    <x v="193"/>
    <s v="Central Saanich Municipality"/>
    <s v="$65/month (A).  _x000a_PO &amp; Months Required "/>
    <n v="65"/>
    <s v="Saanichton, BC"/>
    <d v="2020-02-20T00:00:00"/>
    <x v="0"/>
    <x v="173"/>
    <x v="14"/>
    <s v="April"/>
    <s v="Y"/>
  </r>
  <r>
    <x v="194"/>
    <s v="Starlight/Devon"/>
    <m/>
    <n v="50"/>
    <s v="Victoria, BC"/>
    <d v="2023-01-23T00:00:00"/>
    <x v="0"/>
    <x v="174"/>
    <x v="17"/>
    <s v="April"/>
    <s v="Y"/>
  </r>
  <r>
    <x v="195"/>
    <s v="TPM Property management"/>
    <m/>
    <m/>
    <s v="Victoria, BC"/>
    <m/>
    <x v="0"/>
    <x v="175"/>
    <x v="12"/>
    <s v="May"/>
    <s v="Y"/>
  </r>
  <r>
    <x v="196"/>
    <s v="RealHomes Management Corp."/>
    <m/>
    <n v="55"/>
    <s v="Victoria, BC"/>
    <d v="2018-10-18T00:00:00"/>
    <x v="0"/>
    <x v="176"/>
    <x v="13"/>
    <s v="Nov"/>
    <s v="Y"/>
  </r>
  <r>
    <x v="197"/>
    <s v="Hutton"/>
    <m/>
    <n v="50"/>
    <s v="Victoria, BC"/>
    <d v="2023-01-23T00:00:00"/>
    <x v="0"/>
    <x v="177"/>
    <x v="17"/>
    <s v="Nov"/>
    <s v="Y"/>
  </r>
  <r>
    <x v="198"/>
    <s v="Hutton"/>
    <m/>
    <n v="55"/>
    <s v="Victoria, BC"/>
    <d v="2013-07-01T00:00:00"/>
    <x v="0"/>
    <x v="178"/>
    <x v="9"/>
    <s v="Nov"/>
    <s v="Y"/>
  </r>
  <r>
    <x v="199"/>
    <s v="Devon Properties"/>
    <m/>
    <n v="50"/>
    <s v="Victoria, BC"/>
    <d v="2023-01-23T00:00:00"/>
    <x v="0"/>
    <x v="179"/>
    <x v="4"/>
    <s v="April"/>
    <s v="Y"/>
  </r>
  <r>
    <x v="200"/>
    <s v="Devon Properties"/>
    <m/>
    <n v="50"/>
    <s v="Victoria, BC"/>
    <d v="2023-01-23T00:00:00"/>
    <x v="0"/>
    <x v="180"/>
    <x v="4"/>
    <s v="May"/>
    <s v="Y"/>
  </r>
  <r>
    <x v="201"/>
    <s v="Brown Bros."/>
    <m/>
    <n v="55"/>
    <s v="Victoria, BC"/>
    <m/>
    <x v="0"/>
    <x v="60"/>
    <x v="2"/>
    <s v="Nov"/>
    <s v="Y"/>
  </r>
  <r>
    <x v="202"/>
    <s v="Firm Management"/>
    <m/>
    <n v="80"/>
    <s v="Victoria, BC"/>
    <d v="2021-08-21T00:00:00"/>
    <x v="0"/>
    <x v="181"/>
    <x v="1"/>
    <s v="March"/>
    <s v="Y"/>
  </r>
  <r>
    <x v="203"/>
    <s v="Slegg L.P. "/>
    <m/>
    <n v="50"/>
    <s v="Sidney, BC"/>
    <d v="2023-01-23T00:00:00"/>
    <x v="0"/>
    <x v="77"/>
    <x v="5"/>
    <s v="Jan"/>
    <s v="ANNUAL"/>
  </r>
  <r>
    <x v="204"/>
    <s v="Axys"/>
    <m/>
    <n v="60"/>
    <s v="Sidney, BC"/>
    <d v="2023-04-01T00:00:00"/>
    <x v="0"/>
    <x v="53"/>
    <x v="19"/>
    <s v="March"/>
    <s v="Y"/>
  </r>
  <r>
    <x v="205"/>
    <s v="South Island"/>
    <m/>
    <n v="55"/>
    <s v="Sidney, BC"/>
    <d v="2023-04-01T00:00:00"/>
    <x v="0"/>
    <x v="182"/>
    <x v="5"/>
    <s v="July"/>
    <s v="Y"/>
  </r>
  <r>
    <x v="206"/>
    <s v="St. Patrick's Church/_x000a_St. Clare Villa"/>
    <s v="$55/month for both sites (quoted by TW)"/>
    <n v="55"/>
    <s v="Victoria, BC"/>
    <d v="2021-08-01T00:00:00"/>
    <x v="0"/>
    <x v="183"/>
    <x v="8"/>
    <s v="April"/>
    <s v="Y"/>
  </r>
  <r>
    <x v="207"/>
    <s v="South Island"/>
    <m/>
    <n v="55"/>
    <s v="Sidney, BC"/>
    <d v="2023-04-01T00:00:00"/>
    <x v="0"/>
    <x v="182"/>
    <x v="5"/>
    <s v="July"/>
    <s v="Y"/>
  </r>
  <r>
    <x v="208"/>
    <s v="Dorset Realty"/>
    <m/>
    <n v="55"/>
    <s v="Victoria, BC"/>
    <d v="2015-01-01T00:00:00"/>
    <x v="0"/>
    <x v="184"/>
    <x v="12"/>
    <s v="April"/>
    <s v="Y"/>
  </r>
  <r>
    <x v="209"/>
    <s v="Brown Bros."/>
    <m/>
    <m/>
    <s v="Oak Bay, BC"/>
    <m/>
    <x v="0"/>
    <x v="185"/>
    <x v="17"/>
    <s v="Jan"/>
    <s v="Y"/>
  </r>
  <r>
    <x v="210"/>
    <s v="Devon Properties"/>
    <m/>
    <n v="50"/>
    <s v="Oak Bay, BC"/>
    <d v="2023-01-23T00:00:00"/>
    <x v="0"/>
    <x v="186"/>
    <x v="17"/>
    <s v="Oct"/>
    <s v="Y"/>
  </r>
  <r>
    <x v="211"/>
    <s v="Pemberton Holmes"/>
    <m/>
    <n v="55"/>
    <s v="Victoria, BC"/>
    <m/>
    <x v="0"/>
    <x v="187"/>
    <x v="9"/>
    <s v="April"/>
    <s v="Y"/>
  </r>
  <r>
    <x v="212"/>
    <s v="Pemberton Holmes"/>
    <m/>
    <n v="50"/>
    <s v="Oak Bay, BC"/>
    <m/>
    <x v="0"/>
    <x v="188"/>
    <x v="17"/>
    <s v="Oct"/>
    <s v="X"/>
  </r>
  <r>
    <x v="213"/>
    <s v="TPM Properties"/>
    <m/>
    <n v="50"/>
    <s v="Oak Bay, BC"/>
    <d v="2023-01-23T00:00:00"/>
    <x v="0"/>
    <x v="189"/>
    <x v="17"/>
    <s v="Feb"/>
    <s v="Y"/>
  </r>
  <r>
    <x v="214"/>
    <s v="Devon Properties"/>
    <m/>
    <n v="50"/>
    <s v="Victoria, BC"/>
    <d v="2023-01-23T00:00:00"/>
    <x v="0"/>
    <x v="190"/>
    <x v="17"/>
    <s v="Jan"/>
    <s v="Y"/>
  </r>
  <r>
    <x v="215"/>
    <s v="Brown Bros."/>
    <m/>
    <n v="70"/>
    <s v="Victoria, BC"/>
    <d v="2023-07-23T00:00:00"/>
    <x v="0"/>
    <x v="191"/>
    <x v="12"/>
    <s v="Oct"/>
    <s v="Y"/>
  </r>
  <r>
    <x v="216"/>
    <s v="Century 21 Queenswood"/>
    <m/>
    <n v="50"/>
    <s v="Victoria, BC"/>
    <d v="2023-01-23T00:00:00"/>
    <x v="0"/>
    <x v="192"/>
    <x v="4"/>
    <s v="Nov"/>
    <s v="Y"/>
  </r>
  <r>
    <x v="217"/>
    <s v="TPM Properties"/>
    <m/>
    <n v="50"/>
    <s v="Oak Bay, BC"/>
    <d v="2023-01-23T00:00:00"/>
    <x v="0"/>
    <x v="189"/>
    <x v="17"/>
    <s v="Feb"/>
    <s v="Y"/>
  </r>
  <r>
    <x v="218"/>
    <s v="Belmont Properties"/>
    <s v="$47.50/m for 2023_x000a_$50/m for 2024._x000a__x000a_Oct/23: On hold due to panel issues"/>
    <n v="50"/>
    <s v="Victoria, BC"/>
    <d v="2023-04-01T00:00:00"/>
    <x v="2"/>
    <x v="193"/>
    <x v="4"/>
    <s v="June"/>
    <s v="Y"/>
  </r>
  <r>
    <x v="219"/>
    <s v="Century 21 Queenswood"/>
    <m/>
    <n v="50"/>
    <s v="Oak Bay, BC"/>
    <d v="2023-01-23T00:00:00"/>
    <x v="0"/>
    <x v="194"/>
    <x v="17"/>
    <s v="Feb"/>
    <s v="Y"/>
  </r>
  <r>
    <x v="220"/>
    <s v="Devon Properties"/>
    <m/>
    <n v="50"/>
    <s v="Victoria, BC"/>
    <d v="2023-01-23T00:00:00"/>
    <x v="0"/>
    <x v="195"/>
    <x v="17"/>
    <s v="July"/>
    <s v="Y"/>
  </r>
  <r>
    <x v="221"/>
    <s v="Panorama Leisure"/>
    <m/>
    <n v="55"/>
    <s v="Sidney, BC"/>
    <m/>
    <x v="0"/>
    <x v="77"/>
    <x v="5"/>
    <s v="Feb"/>
    <s v="Y"/>
  </r>
  <r>
    <x v="222"/>
    <s v="Newport Property"/>
    <m/>
    <n v="50"/>
    <s v="Victoria, BC"/>
    <d v="2023-01-23T00:00:00"/>
    <x v="0"/>
    <x v="196"/>
    <x v="17"/>
    <s v="May"/>
    <s v="Y"/>
  </r>
  <r>
    <x v="223"/>
    <s v="Belmont Properties"/>
    <s v="$47.50/m for 2023_x000a_$50/m for 2024"/>
    <n v="50"/>
    <s v="Victoria, BC"/>
    <d v="2023-04-01T00:00:00"/>
    <x v="0"/>
    <x v="197"/>
    <x v="17"/>
    <s v="Feb"/>
    <s v="Y"/>
  </r>
  <r>
    <x v="224"/>
    <s v="Devon Properties"/>
    <m/>
    <n v="50"/>
    <s v="Oak Bay, BC"/>
    <d v="2023-01-23T00:00:00"/>
    <x v="0"/>
    <x v="198"/>
    <x v="17"/>
    <s v="July"/>
    <s v="Y"/>
  </r>
  <r>
    <x v="225"/>
    <s v="Devon Properties"/>
    <m/>
    <n v="50"/>
    <s v="Victoria, BC"/>
    <d v="2023-01-23T00:00:00"/>
    <x v="0"/>
    <x v="199"/>
    <x v="4"/>
    <s v="April"/>
    <s v="Y"/>
  </r>
  <r>
    <x v="226"/>
    <s v="South Island Property Mgmt"/>
    <m/>
    <n v="55"/>
    <s v="Victoria, BC"/>
    <d v="2012-11-01T00:00:00"/>
    <x v="0"/>
    <x v="200"/>
    <x v="8"/>
    <s v="July"/>
    <s v="Y"/>
  </r>
  <r>
    <x v="227"/>
    <s v="Devon Properties"/>
    <m/>
    <n v="50"/>
    <s v="Oak Bay, BC"/>
    <d v="2023-01-23T00:00:00"/>
    <x v="0"/>
    <x v="201"/>
    <x v="17"/>
    <s v="April"/>
    <s v="Y"/>
  </r>
  <r>
    <x v="228"/>
    <s v="Devon Properties"/>
    <m/>
    <n v="50"/>
    <s v="Victoria, BC"/>
    <d v="2023-01-23T00:00:00"/>
    <x v="0"/>
    <x v="202"/>
    <x v="17"/>
    <s v="July"/>
    <s v="Y"/>
  </r>
  <r>
    <x v="229"/>
    <s v="Mary Winspear Centre"/>
    <m/>
    <n v="50"/>
    <s v="Sidney, BC"/>
    <d v="2023-01-23T00:00:00"/>
    <x v="0"/>
    <x v="77"/>
    <x v="3"/>
    <s v="Jan"/>
    <s v="ANNUAL"/>
  </r>
  <r>
    <x v="230"/>
    <s v="Colliers"/>
    <s v="PO Required_x000a_$55/month"/>
    <n v="55"/>
    <s v="Victoria, BC"/>
    <m/>
    <x v="0"/>
    <x v="203"/>
    <x v="9"/>
    <s v="May"/>
    <s v="Y"/>
  </r>
  <r>
    <x v="231"/>
    <s v="Vancouver Island Commercial (VIC) Properties"/>
    <s v="$65/month (A)"/>
    <n v="65"/>
    <s v="Saanich, BC"/>
    <d v="2019-09-01T00:00:00"/>
    <x v="0"/>
    <x v="204"/>
    <x v="14"/>
    <s v="Jan"/>
    <s v="Annual &amp; Y"/>
  </r>
  <r>
    <x v="232"/>
    <s v="Claridge House"/>
    <m/>
    <m/>
    <s v="Sidney, BC"/>
    <m/>
    <x v="0"/>
    <x v="205"/>
    <x v="3"/>
    <s v="June"/>
    <s v="Y"/>
  </r>
  <r>
    <x v="233"/>
    <s v="Trillium Communites"/>
    <m/>
    <n v="60"/>
    <s v="Sidney, BC"/>
    <s v="April"/>
    <x v="0"/>
    <x v="53"/>
    <x v="3"/>
    <s v="Jan"/>
    <s v="Y"/>
  </r>
  <r>
    <x v="234"/>
    <s v="Cushman &amp; Wakefield  "/>
    <m/>
    <n v="55"/>
    <s v="Victoria, BC"/>
    <m/>
    <x v="0"/>
    <x v="206"/>
    <x v="9"/>
    <s v="March"/>
    <s v="Y"/>
  </r>
  <r>
    <x v="235"/>
    <s v="Dorset Realty"/>
    <m/>
    <n v="55"/>
    <s v="Victoria, BC"/>
    <d v="2015-01-01T00:00:00"/>
    <x v="0"/>
    <x v="207"/>
    <x v="12"/>
    <s v="April"/>
    <s v="Y"/>
  </r>
  <r>
    <x v="236"/>
    <s v="Trillium Communites"/>
    <m/>
    <n v="60"/>
    <s v="Sidney, BC"/>
    <s v="April"/>
    <x v="0"/>
    <x v="53"/>
    <x v="3"/>
    <s v="Jan"/>
    <s v="Y"/>
  </r>
  <r>
    <x v="237"/>
    <s v="Complete Residential"/>
    <s v="$65/month (A)"/>
    <n v="65"/>
    <s v="Sidney, BC"/>
    <d v="2020-08-20T00:00:00"/>
    <x v="0"/>
    <x v="208"/>
    <x v="5"/>
    <s v="March"/>
    <s v="Y"/>
  </r>
  <r>
    <x v="238"/>
    <s v="Gibraltar_x000a_Scott@gibraltermanagement.ca"/>
    <m/>
    <n v="50"/>
    <s v="Sidney, BC"/>
    <d v="2023-01-23T00:00:00"/>
    <x v="0"/>
    <x v="209"/>
    <x v="3"/>
    <s v="Oct"/>
    <s v="Y"/>
  </r>
  <r>
    <x v="239"/>
    <s v="Oakwood Property Management "/>
    <m/>
    <n v="50"/>
    <s v="Sidney, BC"/>
    <m/>
    <x v="0"/>
    <x v="77"/>
    <x v="5"/>
    <s v="April"/>
    <s v="Y"/>
  </r>
  <r>
    <x v="240"/>
    <s v="Devon Properties"/>
    <s v="NEW Jan/24"/>
    <n v="60"/>
    <s v="Victoria, BC"/>
    <d v="2023-01-24T00:00:00"/>
    <x v="0"/>
    <x v="210"/>
    <x v="11"/>
    <s v="Feb"/>
    <s v="Y"/>
  </r>
  <r>
    <x v="241"/>
    <s v="Richmond Property Group"/>
    <m/>
    <n v="65"/>
    <s v="Sidney, BC"/>
    <d v="2022-09-01T00:00:00"/>
    <x v="0"/>
    <x v="211"/>
    <x v="3"/>
    <s v="June"/>
    <s v="Y"/>
  </r>
  <r>
    <x v="242"/>
    <s v="Pacific Quorum"/>
    <m/>
    <n v="50"/>
    <s v="Victoria, BC"/>
    <m/>
    <x v="0"/>
    <x v="212"/>
    <x v="4"/>
    <s v="Feb"/>
    <s v="Y"/>
  </r>
  <r>
    <x v="243"/>
    <s v="Pemberton Strata"/>
    <m/>
    <m/>
    <s v="Sidney, BC"/>
    <m/>
    <x v="0"/>
    <x v="213"/>
    <x v="3"/>
    <s v="Oct"/>
    <s v="Y"/>
  </r>
  <r>
    <x v="244"/>
    <s v="Devon Properties"/>
    <m/>
    <n v="50"/>
    <s v="Victoria, BC"/>
    <d v="2023-01-23T00:00:00"/>
    <x v="0"/>
    <x v="214"/>
    <x v="4"/>
    <s v="Jan"/>
    <s v="Y"/>
  </r>
  <r>
    <x v="245"/>
    <s v="Cornerstone"/>
    <m/>
    <n v="50"/>
    <s v="Sidney, BC"/>
    <d v="2023-05-01T00:00:00"/>
    <x v="0"/>
    <x v="215"/>
    <x v="3"/>
    <s v="Nov"/>
    <s v="Y"/>
  </r>
  <r>
    <x v="246"/>
    <s v="Gibraltar"/>
    <m/>
    <n v="65"/>
    <s v="Sidney, BC"/>
    <d v="2023-09-23T00:00:00"/>
    <x v="0"/>
    <x v="216"/>
    <x v="3"/>
    <s v="Dec"/>
    <s v="Y"/>
  </r>
  <r>
    <x v="247"/>
    <s v="Devon Properties"/>
    <s v="Was cancelled, re-engaged Dec/23"/>
    <n v="60"/>
    <s v="Sidney, BC"/>
    <d v="2023-12-23T00:00:00"/>
    <x v="0"/>
    <x v="217"/>
    <x v="5"/>
    <s v="July"/>
    <s v="Y"/>
  </r>
  <r>
    <x v="248"/>
    <s v="Gibraltar Management Ltd."/>
    <s v="$65/month (A)"/>
    <n v="65"/>
    <s v="Sidney, BC"/>
    <d v="2020-06-01T00:00:00"/>
    <x v="0"/>
    <x v="218"/>
    <x v="3"/>
    <s v="July"/>
    <s v="Y"/>
  </r>
  <r>
    <x v="249"/>
    <s v="Firm Management"/>
    <m/>
    <n v="50"/>
    <s v="Sidney, BC"/>
    <d v="2023-01-23T00:00:00"/>
    <x v="0"/>
    <x v="219"/>
    <x v="3"/>
    <s v="Dec"/>
    <s v="Y"/>
  </r>
  <r>
    <x v="250"/>
    <s v="Devon Properties"/>
    <m/>
    <n v="50"/>
    <s v="Sidney, BC"/>
    <d v="2023-03-01T00:00:00"/>
    <x v="0"/>
    <x v="220"/>
    <x v="3"/>
    <s v="July"/>
    <s v="Y"/>
  </r>
  <r>
    <x v="251"/>
    <s v="Quality Inn"/>
    <s v="$65/month (A)"/>
    <n v="65"/>
    <s v="Saanichton, BC"/>
    <d v="2021-01-01T00:00:00"/>
    <x v="0"/>
    <x v="221"/>
    <x v="14"/>
    <s v="April"/>
    <s v="Y"/>
  </r>
  <r>
    <x v="252"/>
    <s v="Ocean Court"/>
    <s v="$45/month_x000a_for next 3yrs, then market rate (Nov 2021-2024)"/>
    <n v="45"/>
    <s v="Sidney, BC"/>
    <m/>
    <x v="0"/>
    <x v="222"/>
    <x v="3"/>
    <s v="March"/>
    <s v="Y"/>
  </r>
  <r>
    <x v="253"/>
    <s v="Devon properties"/>
    <m/>
    <m/>
    <s v="Victoria, BC"/>
    <m/>
    <x v="0"/>
    <x v="223"/>
    <x v="12"/>
    <s v="Feb"/>
    <s v="Y"/>
  </r>
  <r>
    <x v="254"/>
    <s v="Complete Residential"/>
    <m/>
    <n v="60"/>
    <s v="Victoria, BC"/>
    <d v="2024-02-24T00:00:00"/>
    <x v="0"/>
    <x v="224"/>
    <x v="11"/>
    <s v="June"/>
    <s v="X"/>
  </r>
  <r>
    <x v="255"/>
    <s v="Capital West"/>
    <m/>
    <n v="60"/>
    <s v="Victoria, BC"/>
    <d v="2023-06-01T00:00:00"/>
    <x v="0"/>
    <x v="225"/>
    <x v="11"/>
    <s v="March*"/>
    <s v="Y"/>
  </r>
  <r>
    <x v="256"/>
    <s v="Starlight/Devon"/>
    <m/>
    <m/>
    <s v="Saanichton, BC"/>
    <m/>
    <x v="0"/>
    <x v="226"/>
    <x v="14"/>
    <s v="Oct"/>
    <s v="Y"/>
  </r>
  <r>
    <x v="257"/>
    <s v="Sail Pointe"/>
    <m/>
    <n v="50"/>
    <s v="Sidney, BC"/>
    <d v="2023-01-23T00:00:00"/>
    <x v="0"/>
    <x v="77"/>
    <x v="3"/>
    <s v="June"/>
    <s v="Y"/>
  </r>
  <r>
    <x v="258"/>
    <s v="Century 21 Queenswood"/>
    <m/>
    <n v="50"/>
    <s v="Victoria, BC"/>
    <d v="2023-01-23T00:00:00"/>
    <x v="0"/>
    <x v="227"/>
    <x v="11"/>
    <s v="March*"/>
    <s v="Y"/>
  </r>
  <r>
    <x v="259"/>
    <s v="Starlight/Devon"/>
    <m/>
    <n v="50"/>
    <s v="Oak Bay, BC"/>
    <d v="2023-01-23T00:00:00"/>
    <x v="0"/>
    <x v="228"/>
    <x v="17"/>
    <s v="Feb"/>
    <s v="Y"/>
  </r>
  <r>
    <x v="260"/>
    <s v="Starlight/Devon"/>
    <m/>
    <n v="50"/>
    <s v="Victoria, BC"/>
    <d v="2023-01-23T00:00:00"/>
    <x v="0"/>
    <x v="229"/>
    <x v="4"/>
    <s v="July"/>
    <s v="Y"/>
  </r>
  <r>
    <x v="261"/>
    <s v="South Island Property Mgmt"/>
    <m/>
    <n v="55"/>
    <s v="Oak Bay, BC"/>
    <d v="2020-06-20T00:00:00"/>
    <x v="0"/>
    <x v="230"/>
    <x v="9"/>
    <s v="June"/>
    <s v="Y"/>
  </r>
  <r>
    <x v="262"/>
    <s v="South Island Prop. "/>
    <m/>
    <n v="50"/>
    <s v="Victoria, BC"/>
    <d v="2023-01-23T00:00:00"/>
    <x v="0"/>
    <x v="231"/>
    <x v="11"/>
    <s v="May"/>
    <s v="Y"/>
  </r>
  <r>
    <x v="263"/>
    <s v="Graham Manor_x000a_c/o Sutton Advantage"/>
    <m/>
    <n v="50"/>
    <s v="Victoria, BC"/>
    <d v="2023-01-23T00:00:00"/>
    <x v="0"/>
    <x v="232"/>
    <x v="11"/>
    <s v="Sept"/>
    <s v="Y"/>
  </r>
  <r>
    <x v="264"/>
    <s v="Firm Management"/>
    <m/>
    <n v="55"/>
    <s v="Victoria, BC"/>
    <d v="2015-12-15T00:00:00"/>
    <x v="0"/>
    <x v="233"/>
    <x v="7"/>
    <s v="Dec"/>
    <s v="Y"/>
  </r>
  <r>
    <x v="265"/>
    <s v="Strata Plan #787"/>
    <m/>
    <n v="55"/>
    <s v="Victoria, BC"/>
    <d v="2020-01-01T00:00:00"/>
    <x v="0"/>
    <x v="234"/>
    <x v="7"/>
    <s v="May"/>
    <s v="Y"/>
  </r>
  <r>
    <x v="266"/>
    <s v="Belmont Properties"/>
    <s v="$47.50/m for 2023_x000a_$50/m for 2024"/>
    <n v="47.5"/>
    <s v="Victoria, BC"/>
    <d v="2023-04-01T00:00:00"/>
    <x v="0"/>
    <x v="235"/>
    <x v="17"/>
    <s v="Sept"/>
    <s v="Y"/>
  </r>
  <r>
    <x v="267"/>
    <s v="Complete Residential"/>
    <m/>
    <n v="55"/>
    <s v="Victoria, BC"/>
    <d v="2017-11-01T00:00:00"/>
    <x v="0"/>
    <x v="236"/>
    <x v="7"/>
    <s v="May"/>
    <s v="Y"/>
  </r>
  <r>
    <x v="268"/>
    <s v="Starlight/Devon"/>
    <m/>
    <n v="50"/>
    <s v="Victoria, BC"/>
    <d v="2023-01-23T00:00:00"/>
    <x v="0"/>
    <x v="237"/>
    <x v="11"/>
    <s v="April"/>
    <s v="Y"/>
  </r>
  <r>
    <x v="269"/>
    <s v="Hadden Investments"/>
    <m/>
    <m/>
    <s v="Victoria, BC"/>
    <m/>
    <x v="0"/>
    <x v="238"/>
    <x v="12"/>
    <s v="Sept"/>
    <s v="Y"/>
  </r>
  <r>
    <x v="270"/>
    <s v="Groupe Denux"/>
    <m/>
    <n v="50"/>
    <s v="Victoria, BC"/>
    <m/>
    <x v="0"/>
    <x v="239"/>
    <x v="11"/>
    <s v="Nov"/>
    <s v="Y"/>
  </r>
  <r>
    <x v="271"/>
    <s v="Century 21 Queenswood"/>
    <m/>
    <n v="60"/>
    <s v="Victoria, BC"/>
    <m/>
    <x v="0"/>
    <x v="240"/>
    <x v="6"/>
    <s v="June"/>
    <s v="Y"/>
  </r>
  <r>
    <x v="272"/>
    <s v="Devon Properties"/>
    <m/>
    <n v="50"/>
    <s v="Victoria, BC"/>
    <d v="2023-01-23T00:00:00"/>
    <x v="0"/>
    <x v="241"/>
    <x v="11"/>
    <s v="March"/>
    <s v="Y"/>
  </r>
  <r>
    <x v="273"/>
    <s v="Thrifty Foods"/>
    <s v="Quoted $375 per month - May 2021 (sd')  Invoice monthly"/>
    <n v="375"/>
    <s v="Mill Bay, BC"/>
    <d v="2021-05-01T00:00:00"/>
    <x v="0"/>
    <x v="77"/>
    <x v="15"/>
    <s v="April"/>
    <s v="Y"/>
  </r>
  <r>
    <x v="274"/>
    <s v="Starlight Properties c/o Devon Properties"/>
    <m/>
    <n v="60"/>
    <s v="Victoria, BC"/>
    <d v="2023-12-23T00:00:00"/>
    <x v="0"/>
    <x v="242"/>
    <x v="1"/>
    <s v="March"/>
    <s v="Y"/>
  </r>
  <r>
    <x v="275"/>
    <s v="Devon Properties"/>
    <m/>
    <n v="50"/>
    <s v="Victoria, BC"/>
    <d v="2023-01-23T00:00:00"/>
    <x v="0"/>
    <x v="243"/>
    <x v="17"/>
    <s v="Oct"/>
    <s v="Y"/>
  </r>
  <r>
    <x v="276"/>
    <s v="Centurion Properties"/>
    <s v="Months on invoice._x000a_Condemned Nov/23. May be changed to &quot;2766 claude&quot;"/>
    <n v="55"/>
    <s v="Langford, BC"/>
    <m/>
    <x v="2"/>
    <x v="244"/>
    <x v="16"/>
    <s v="June"/>
    <s v="X"/>
  </r>
  <r>
    <x v="277"/>
    <s v="Groupe Denux"/>
    <m/>
    <n v="50"/>
    <s v="Langford, BC"/>
    <m/>
    <x v="0"/>
    <x v="245"/>
    <x v="16"/>
    <s v="Nov"/>
    <s v="Y"/>
  </r>
  <r>
    <x v="278"/>
    <s v="Century 21 Queenswood"/>
    <m/>
    <n v="50"/>
    <s v="Victoria, BC"/>
    <d v="2023-01-23T00:00:00"/>
    <x v="0"/>
    <x v="246"/>
    <x v="17"/>
    <s v="May"/>
    <s v="Y"/>
  </r>
  <r>
    <x v="279"/>
    <s v="Oakwood Property "/>
    <m/>
    <n v="55"/>
    <s v="Victoria, BC"/>
    <m/>
    <x v="0"/>
    <x v="247"/>
    <x v="9"/>
    <s v="Feb"/>
    <s v="Y"/>
  </r>
  <r>
    <x v="280"/>
    <s v="Devon Properties"/>
    <s v="$55/month_x000a_PO Required"/>
    <n v="55"/>
    <s v="Victoria, BC"/>
    <d v="2022-11-01T00:00:00"/>
    <x v="0"/>
    <x v="248"/>
    <x v="9"/>
    <s v="Sept"/>
    <s v="Y"/>
  </r>
  <r>
    <x v="281"/>
    <s v="Boardwalk General Partnership"/>
    <s v="NEW Feb/24 - PO #2951054 (Jan-June)"/>
    <n v="125"/>
    <s v="Langford, BC"/>
    <d v="2023-01-24T00:00:00"/>
    <x v="0"/>
    <x v="249"/>
    <x v="16"/>
    <s v="June"/>
    <s v="Y"/>
  </r>
  <r>
    <x v="282"/>
    <s v="Devon"/>
    <m/>
    <m/>
    <s v="Victoria, BC"/>
    <m/>
    <x v="0"/>
    <x v="250"/>
    <x v="1"/>
    <s v="June"/>
    <s v="Y"/>
  </r>
  <r>
    <x v="283"/>
    <s v="Cornerstone"/>
    <m/>
    <n v="50"/>
    <s v="Langford, BC"/>
    <m/>
    <x v="0"/>
    <x v="251"/>
    <x v="16"/>
    <s v="July"/>
    <s v="Y"/>
  </r>
  <r>
    <x v="284"/>
    <s v="Centurion Property Associates"/>
    <s v="Month on invoice"/>
    <n v="50"/>
    <s v="Langford, BC"/>
    <d v="2023-01-23T00:00:00"/>
    <x v="0"/>
    <x v="77"/>
    <x v="16"/>
    <s v="July"/>
    <s v="Y"/>
  </r>
  <r>
    <x v="285"/>
    <s v="Centurion Properties"/>
    <s v="Month on invoice"/>
    <n v="50"/>
    <s v="Langford, BC"/>
    <d v="2023-01-23T00:00:00"/>
    <x v="0"/>
    <x v="252"/>
    <x v="16"/>
    <s v="August"/>
    <s v="Y"/>
  </r>
  <r>
    <x v="286"/>
    <s v="PHS"/>
    <m/>
    <n v="55"/>
    <s v="Victoria, BC"/>
    <d v="2022-07-01T00:00:00"/>
    <x v="0"/>
    <x v="77"/>
    <x v="8"/>
    <s v="June"/>
    <s v="Y"/>
  </r>
  <r>
    <x v="287"/>
    <s v="BCGEU"/>
    <s v="$55/month_x000a_PO Required"/>
    <n v="55"/>
    <s v="Victoria, BC"/>
    <d v="2017-07-17T00:00:00"/>
    <x v="0"/>
    <x v="60"/>
    <x v="8"/>
    <s v="August"/>
    <s v="Y"/>
  </r>
  <r>
    <x v="288"/>
    <s v="Proline"/>
    <m/>
    <n v="55"/>
    <s v="Victoria, BC"/>
    <m/>
    <x v="0"/>
    <x v="253"/>
    <x v="1"/>
    <s v="March*"/>
    <s v="Y"/>
  </r>
  <r>
    <x v="289"/>
    <s v="Thrifty Foods"/>
    <s v="Invoice Monthly starting Apr. 1/21 @ $275 (no TC06)  _x000a_Inv.23884 - Mar.31/21 @ $65 + TC07"/>
    <n v="275"/>
    <s v="Langford, BC"/>
    <d v="2021-01-21T00:00:00"/>
    <x v="0"/>
    <x v="77"/>
    <x v="19"/>
    <s v="June"/>
    <s v="Y"/>
  </r>
  <r>
    <x v="290"/>
    <s v="Richmond Property Group"/>
    <m/>
    <n v="55"/>
    <s v="Victoria, BC"/>
    <m/>
    <x v="0"/>
    <x v="254"/>
    <x v="1"/>
    <s v="Oct"/>
    <s v="Y"/>
  </r>
  <r>
    <x v="291"/>
    <s v="Colliers"/>
    <m/>
    <n v="70"/>
    <s v="Victoria, BC"/>
    <d v="2023-05-01T00:00:00"/>
    <x v="0"/>
    <x v="255"/>
    <x v="15"/>
    <s v="July"/>
    <s v="Y"/>
  </r>
  <r>
    <x v="292"/>
    <s v="Pacific Quorum"/>
    <m/>
    <n v="50"/>
    <s v="Victoria, BC"/>
    <d v="2023-01-23T00:00:00"/>
    <x v="0"/>
    <x v="256"/>
    <x v="4"/>
    <s v="Nov"/>
    <s v="Y"/>
  </r>
  <r>
    <x v="293"/>
    <s v="Brown Bros."/>
    <m/>
    <m/>
    <s v="Saanich, BC"/>
    <m/>
    <x v="0"/>
    <x v="257"/>
    <x v="17"/>
    <s v="Sept"/>
    <s v="Y"/>
  </r>
  <r>
    <x v="294"/>
    <s v="Starlight Properties c/o Devon Properties"/>
    <m/>
    <n v="60"/>
    <s v="Victoria, BC"/>
    <d v="2023-12-23T00:00:00"/>
    <x v="0"/>
    <x v="242"/>
    <x v="1"/>
    <s v="March"/>
    <s v="Y"/>
  </r>
  <r>
    <x v="295"/>
    <s v="Devon"/>
    <m/>
    <n v="50"/>
    <s v="Saanich, BC"/>
    <d v="2023-01-23T00:00:00"/>
    <x v="0"/>
    <x v="258"/>
    <x v="17"/>
    <s v="Feb"/>
    <s v="Y"/>
  </r>
  <r>
    <x v="296"/>
    <s v="Beacon Community Services"/>
    <m/>
    <n v="55"/>
    <s v="Saanich, BC"/>
    <d v="2020-01-01T00:00:00"/>
    <x v="0"/>
    <x v="259"/>
    <x v="7"/>
    <s v="Oct"/>
    <s v="Y"/>
  </r>
  <r>
    <x v="297"/>
    <s v="Devon Properties"/>
    <m/>
    <n v="70"/>
    <s v="Victoria, BC"/>
    <d v="2023-07-23T00:00:00"/>
    <x v="0"/>
    <x v="260"/>
    <x v="9"/>
    <s v="March"/>
    <s v="Y"/>
  </r>
  <r>
    <x v="298"/>
    <s v="Devon Properties"/>
    <s v="REQUIRES NEW PO EVERY QUARTER"/>
    <n v="70"/>
    <s v="Victoria, BC"/>
    <d v="2023-09-23T00:00:00"/>
    <x v="0"/>
    <x v="261"/>
    <x v="7"/>
    <s v="June"/>
    <s v="Y"/>
  </r>
  <r>
    <x v="299"/>
    <s v="Pemberton Holmes (new July 31/22)"/>
    <s v="$195/month_x000a_7 FA Panels"/>
    <n v="195"/>
    <s v="Victoria, BC"/>
    <d v="2021-11-21T00:00:00"/>
    <x v="0"/>
    <x v="262"/>
    <x v="15"/>
    <s v="April"/>
    <s v="Y"/>
  </r>
  <r>
    <x v="300"/>
    <s v="Hutton"/>
    <m/>
    <n v="50"/>
    <s v="Victoria, BC"/>
    <d v="2023-01-23T00:00:00"/>
    <x v="0"/>
    <x v="263"/>
    <x v="8"/>
    <s v="Dec"/>
    <s v="Y"/>
  </r>
  <r>
    <x v="301"/>
    <s v="Pemberton Holmes"/>
    <m/>
    <n v="50"/>
    <s v="Langford, BC"/>
    <d v="2023-01-23T00:00:00"/>
    <x v="0"/>
    <x v="264"/>
    <x v="16"/>
    <s v="Sept"/>
    <s v="Y"/>
  </r>
  <r>
    <x v="302"/>
    <s v="Pemberton Holmes"/>
    <m/>
    <n v="50"/>
    <s v="Langford, BC"/>
    <d v="2023-01-23T00:00:00"/>
    <x v="0"/>
    <x v="264"/>
    <x v="16"/>
    <s v="Sept"/>
    <s v="Y"/>
  </r>
  <r>
    <x v="303"/>
    <s v="Devon Properties"/>
    <m/>
    <n v="50"/>
    <s v="Victoria, BC"/>
    <d v="2023-01-23T00:00:00"/>
    <x v="0"/>
    <x v="265"/>
    <x v="4"/>
    <s v="July"/>
    <s v="Y"/>
  </r>
  <r>
    <x v="304"/>
    <s v="Devon Properties"/>
    <m/>
    <n v="50"/>
    <s v="Victoria, BC"/>
    <d v="2023-01-23T00:00:00"/>
    <x v="0"/>
    <x v="265"/>
    <x v="4"/>
    <s v="July"/>
    <s v="Y"/>
  </r>
  <r>
    <x v="305"/>
    <s v="Centurion Properties"/>
    <s v="Month on invoice"/>
    <n v="50"/>
    <s v="Saanich, BC"/>
    <d v="2023-01-23T00:00:00"/>
    <x v="0"/>
    <x v="266"/>
    <x v="1"/>
    <s v="April"/>
    <s v="Y"/>
  </r>
  <r>
    <x v="306"/>
    <s v="Colliers"/>
    <s v="PO Required_x000a_$55/month"/>
    <n v="55"/>
    <s v="Victoria, BC"/>
    <m/>
    <x v="0"/>
    <x v="267"/>
    <x v="1"/>
    <s v="Sept"/>
    <s v="Y"/>
  </r>
  <r>
    <x v="307"/>
    <s v="Devon Properties"/>
    <m/>
    <n v="50"/>
    <s v="Victoria, BC"/>
    <d v="2023-01-23T00:00:00"/>
    <x v="0"/>
    <x v="268"/>
    <x v="4"/>
    <s v="August"/>
    <s v="Y"/>
  </r>
  <r>
    <x v="308"/>
    <s v="Thrifty Foods"/>
    <s v="Invoice Monthly starting Apr. 1/21 @ $275 (no TC06)  _x000a_Inv.23885 - Mar.31/21 @ $55 + TC06"/>
    <n v="275"/>
    <s v="Victoria, BC"/>
    <d v="2020-12-20T00:00:00"/>
    <x v="0"/>
    <x v="77"/>
    <x v="19"/>
    <s v="Sept"/>
    <s v="Y"/>
  </r>
  <r>
    <x v="309"/>
    <s v="Burr Properties "/>
    <m/>
    <n v="50"/>
    <s v="Victoria, BC"/>
    <d v="2023-01-23T00:00:00"/>
    <x v="0"/>
    <x v="269"/>
    <x v="4"/>
    <s v="June"/>
    <s v="Y"/>
  </r>
  <r>
    <x v="310"/>
    <s v="Devon"/>
    <m/>
    <m/>
    <s v="Victoria, BC"/>
    <m/>
    <x v="0"/>
    <x v="270"/>
    <x v="4"/>
    <s v="Oct"/>
    <s v="Y"/>
  </r>
  <r>
    <x v="311"/>
    <s v="Devon"/>
    <m/>
    <m/>
    <s v="Victoria, BC"/>
    <m/>
    <x v="0"/>
    <x v="270"/>
    <x v="4"/>
    <s v="Oct"/>
    <s v="Y"/>
  </r>
  <r>
    <x v="312"/>
    <s v="Firm Management"/>
    <m/>
    <n v="55"/>
    <s v="Victoria, BC"/>
    <d v="2020-05-20T00:00:00"/>
    <x v="0"/>
    <x v="271"/>
    <x v="7"/>
    <s v="May"/>
    <s v="Y"/>
  </r>
  <r>
    <x v="313"/>
    <s v="Gibraltar Management Ltd."/>
    <m/>
    <n v="65"/>
    <s v="Victoria, BC"/>
    <d v="2023-11-23T00:00:00"/>
    <x v="0"/>
    <x v="272"/>
    <x v="4"/>
    <s v="June"/>
    <s v="Y"/>
  </r>
  <r>
    <x v="314"/>
    <s v="Century 21 Queenswood"/>
    <m/>
    <n v="50"/>
    <s v="Saanich, BC"/>
    <d v="2023-01-23T00:00:00"/>
    <x v="0"/>
    <x v="273"/>
    <x v="17"/>
    <s v="June"/>
    <s v="Y"/>
  </r>
  <r>
    <x v="315"/>
    <s v="Complete Residential"/>
    <m/>
    <n v="55"/>
    <s v="Saanich, BC"/>
    <d v="2016-06-01T00:00:00"/>
    <x v="0"/>
    <x v="274"/>
    <x v="7"/>
    <s v="May"/>
    <s v="Y"/>
  </r>
  <r>
    <x v="316"/>
    <s v="Brown Bros."/>
    <m/>
    <n v="50"/>
    <s v="Victoria, BC"/>
    <m/>
    <x v="0"/>
    <x v="275"/>
    <x v="19"/>
    <s v="Nov"/>
    <s v="Y"/>
  </r>
  <r>
    <x v="317"/>
    <s v="Devon Properties"/>
    <m/>
    <n v="55"/>
    <s v="Victoria, BC"/>
    <d v="2023-12-23T00:00:00"/>
    <x v="0"/>
    <x v="276"/>
    <x v="7"/>
    <s v="Sept"/>
    <s v="Y"/>
  </r>
  <r>
    <x v="318"/>
    <s v="Firm Management"/>
    <s v="$65/month (A)"/>
    <n v="65"/>
    <s v="Saanich, BC"/>
    <d v="2021-06-01T00:00:00"/>
    <x v="0"/>
    <x v="277"/>
    <x v="15"/>
    <s v="August"/>
    <s v="Y"/>
  </r>
  <r>
    <x v="319"/>
    <s v="Servissio"/>
    <m/>
    <n v="70"/>
    <s v="Saanich, BC"/>
    <d v="2023-08-23T00:00:00"/>
    <x v="0"/>
    <x v="278"/>
    <x v="7"/>
    <s v="Dec"/>
    <s v="Y"/>
  </r>
  <r>
    <x v="320"/>
    <s v="Firm Management"/>
    <m/>
    <n v="50"/>
    <s v="Saanich, BC"/>
    <d v="2023-12-23T00:00:00"/>
    <x v="0"/>
    <x v="279"/>
    <x v="7"/>
    <m/>
    <s v="Y"/>
  </r>
  <r>
    <x v="321"/>
    <s v="Firm Management"/>
    <m/>
    <n v="50"/>
    <s v="Saanich, BC"/>
    <d v="2023-12-23T00:00:00"/>
    <x v="0"/>
    <x v="279"/>
    <x v="7"/>
    <m/>
    <s v="Y"/>
  </r>
  <r>
    <x v="322"/>
    <s v="Devon Properties"/>
    <m/>
    <n v="50"/>
    <s v="Victoria, BC"/>
    <d v="2023-01-23T00:00:00"/>
    <x v="0"/>
    <x v="280"/>
    <x v="8"/>
    <s v="June"/>
    <s v="Y"/>
  </r>
  <r>
    <x v="323"/>
    <s v="Steve Calder"/>
    <m/>
    <n v="65"/>
    <s v="Victoria, BC"/>
    <d v="2024-02-24T00:00:00"/>
    <x v="0"/>
    <x v="281"/>
    <x v="4"/>
    <s v="June"/>
    <s v="X"/>
  </r>
  <r>
    <x v="324"/>
    <s v="Firm Management"/>
    <m/>
    <n v="65"/>
    <s v="Victoria, BC"/>
    <d v="2023-10-23T00:00:00"/>
    <x v="0"/>
    <x v="282"/>
    <x v="9"/>
    <s v="June"/>
    <s v="X"/>
  </r>
  <r>
    <x v="325"/>
    <s v="Richmond Property Group"/>
    <m/>
    <n v="55"/>
    <s v="Victoria, BC"/>
    <d v="2016-01-01T00:00:00"/>
    <x v="0"/>
    <x v="283"/>
    <x v="1"/>
    <s v="May"/>
    <s v="Y"/>
  </r>
  <r>
    <x v="326"/>
    <s v="Colliers"/>
    <s v="PO Required_x000a_$55/month"/>
    <n v="55"/>
    <s v="Saanich, BC"/>
    <d v="2020-12-01T00:00:00"/>
    <x v="0"/>
    <x v="284"/>
    <x v="15"/>
    <s v="July"/>
    <s v="Y"/>
  </r>
  <r>
    <x v="327"/>
    <s v="Richmond Property Group"/>
    <m/>
    <n v="55"/>
    <s v="Victoria, BC"/>
    <d v="2016-01-01T00:00:00"/>
    <x v="0"/>
    <x v="283"/>
    <x v="1"/>
    <s v="May"/>
    <s v="Y"/>
  </r>
  <r>
    <x v="328"/>
    <s v="Gibraltar Management Ltd."/>
    <m/>
    <n v="55"/>
    <s v="Victoria, BC"/>
    <m/>
    <x v="0"/>
    <x v="285"/>
    <x v="12"/>
    <s v="Nov"/>
    <s v="Y"/>
  </r>
  <r>
    <x v="329"/>
    <s v="Starlight/Devon"/>
    <s v="$55/month _x000a_PO 700000"/>
    <n v="55"/>
    <s v="Victoria, BC"/>
    <d v="2015-12-15T00:00:00"/>
    <x v="0"/>
    <x v="286"/>
    <x v="9"/>
    <s v="August"/>
    <s v="Y"/>
  </r>
  <r>
    <x v="330"/>
    <s v="Pemberton Holmes"/>
    <m/>
    <n v="50"/>
    <s v="Victoria, BC"/>
    <d v="2023-01-23T00:00:00"/>
    <x v="0"/>
    <x v="287"/>
    <x v="8"/>
    <s v="Feb"/>
    <s v="Y"/>
  </r>
  <r>
    <x v="331"/>
    <s v="Firm Management"/>
    <m/>
    <n v="55"/>
    <s v="Victoria, BC"/>
    <m/>
    <x v="0"/>
    <x v="288"/>
    <x v="9"/>
    <s v="Oct"/>
    <s v="Y"/>
  </r>
  <r>
    <x v="332"/>
    <s v="Pacific Quorum"/>
    <m/>
    <m/>
    <s v="Victoria, BC"/>
    <m/>
    <x v="0"/>
    <x v="289"/>
    <x v="12"/>
    <s v="March"/>
    <s v="Y"/>
  </r>
  <r>
    <x v="333"/>
    <s v="Newport Property management"/>
    <s v="NEW Jan/24"/>
    <n v="65"/>
    <s v="Victoria, BC"/>
    <d v="2023-01-02T00:00:00"/>
    <x v="0"/>
    <x v="290"/>
    <x v="0"/>
    <s v="July"/>
    <s v="Y"/>
  </r>
  <r>
    <x v="334"/>
    <s v="Century 21 Queenswood"/>
    <m/>
    <n v="50"/>
    <s v="Victoria, BC"/>
    <d v="2023-01-23T00:00:00"/>
    <x v="0"/>
    <x v="291"/>
    <x v="6"/>
    <s v="August"/>
    <s v="Y"/>
  </r>
  <r>
    <x v="335"/>
    <s v="Gibraltar"/>
    <m/>
    <n v="50"/>
    <s v="Victoria, BC"/>
    <d v="2023-01-23T00:00:00"/>
    <x v="0"/>
    <x v="292"/>
    <x v="4"/>
    <s v="March"/>
    <s v="Y"/>
  </r>
  <r>
    <x v="336"/>
    <s v="Starlight/Devon"/>
    <s v="$55/month _x000a_PO 700000"/>
    <n v="55"/>
    <s v="Victoria, BC"/>
    <d v="2015-12-15T00:00:00"/>
    <x v="0"/>
    <x v="293"/>
    <x v="9"/>
    <s v="June "/>
    <s v="Y"/>
  </r>
  <r>
    <x v="337"/>
    <s v="Devon Properties"/>
    <m/>
    <n v="50"/>
    <s v="Saanich, BC"/>
    <d v="2023-01-23T00:00:00"/>
    <x v="0"/>
    <x v="294"/>
    <x v="0"/>
    <s v="Sept"/>
    <s v="Y"/>
  </r>
  <r>
    <x v="338"/>
    <s v="Oakwood Properties"/>
    <m/>
    <n v="55"/>
    <s v="Victoria, BC"/>
    <d v="2023-04-01T00:00:00"/>
    <x v="0"/>
    <x v="295"/>
    <x v="9"/>
    <s v="April"/>
    <s v="Y"/>
  </r>
  <r>
    <x v="339"/>
    <s v="Colliers"/>
    <s v="PO Required_x000a_$55/month"/>
    <n v="55"/>
    <s v="Saanich, BC"/>
    <d v="2019-06-01T00:00:00"/>
    <x v="0"/>
    <x v="296"/>
    <x v="0"/>
    <s v="April"/>
    <s v="Y"/>
  </r>
  <r>
    <x v="340"/>
    <s v="IIBG DBA COUNTRY GROCER [4420 WEST SAANICH]"/>
    <m/>
    <n v="55"/>
    <s v="Saanich, BC"/>
    <d v="2020-05-20T00:00:00"/>
    <x v="0"/>
    <x v="77"/>
    <x v="0"/>
    <s v="April"/>
    <s v="Y"/>
  </r>
  <r>
    <x v="341"/>
    <s v="Cornerstone"/>
    <s v="$175/mth (F)"/>
    <n v="175"/>
    <s v="Saanich, BC"/>
    <d v="2021-03-01T00:00:00"/>
    <x v="0"/>
    <x v="297"/>
    <x v="0"/>
    <s v="Nov"/>
    <s v="Y"/>
  </r>
  <r>
    <x v="342"/>
    <s v="Starlight/ Devon Properties"/>
    <m/>
    <m/>
    <s v="Victoria, BC"/>
    <m/>
    <x v="0"/>
    <x v="298"/>
    <x v="12"/>
    <s v="Feb"/>
    <s v="Y"/>
  </r>
  <r>
    <x v="343"/>
    <s v="Complete Residential"/>
    <s v="5 panels here. $55/panel/month"/>
    <n v="275"/>
    <s v="Saanich, BC"/>
    <d v="2024-01-24T00:00:00"/>
    <x v="0"/>
    <x v="299"/>
    <x v="0"/>
    <s v="Nov"/>
    <s v="X"/>
  </r>
  <r>
    <x v="344"/>
    <s v="Equitex Realty Ltd."/>
    <m/>
    <n v="55"/>
    <s v="Victoria, BC"/>
    <d v="2012-11-01T00:00:00"/>
    <x v="0"/>
    <x v="300"/>
    <x v="13"/>
    <s v="June"/>
    <s v="Y"/>
  </r>
  <r>
    <x v="345"/>
    <s v="Belmont Properties"/>
    <s v="$47.50/m for 2023_x000a_$50/m for 2024"/>
    <n v="47.5"/>
    <s v="Victoria, BC"/>
    <d v="2023-04-01T00:00:00"/>
    <x v="0"/>
    <x v="301"/>
    <x v="4"/>
    <s v="Jan"/>
    <s v="ANNUAL"/>
  </r>
  <r>
    <x v="346"/>
    <s v="Brown Bros."/>
    <m/>
    <n v="55"/>
    <s v="Victoria, BC"/>
    <m/>
    <x v="0"/>
    <x v="302"/>
    <x v="9"/>
    <s v="Feb"/>
    <s v="Y"/>
  </r>
  <r>
    <x v="347"/>
    <s v="Surfside Holdings Ltd. (Analogue Projects)"/>
    <m/>
    <n v="60"/>
    <s v="Victoria, BC"/>
    <d v="2023-05-23T00:00:00"/>
    <x v="0"/>
    <x v="303"/>
    <x v="15"/>
    <s v="April"/>
    <s v="Y"/>
  </r>
  <r>
    <x v="348"/>
    <s v="Devon Properties"/>
    <m/>
    <n v="50"/>
    <s v="Victoria, BC"/>
    <d v="2023-01-23T00:00:00"/>
    <x v="0"/>
    <x v="304"/>
    <x v="4"/>
    <s v="Feb"/>
    <s v="Y"/>
  </r>
  <r>
    <x v="349"/>
    <s v="Homesphere Properties "/>
    <m/>
    <n v="50"/>
    <s v="Victoria, BC"/>
    <m/>
    <x v="0"/>
    <x v="305"/>
    <x v="18"/>
    <s v="July"/>
    <s v="Y"/>
  </r>
  <r>
    <x v="350"/>
    <s v="Burr Properties"/>
    <m/>
    <n v="50"/>
    <s v="Victoria, BC"/>
    <d v="2023-01-23T00:00:00"/>
    <x v="0"/>
    <x v="306"/>
    <x v="4"/>
    <s v="June"/>
    <s v="Y"/>
  </r>
  <r>
    <x v="351"/>
    <s v="Victoria Rowing Society"/>
    <m/>
    <n v="55"/>
    <s v="Saanich, BC"/>
    <d v="2021-12-29T00:00:00"/>
    <x v="0"/>
    <x v="307"/>
    <x v="0"/>
    <s v="July"/>
    <s v="Y"/>
  </r>
  <r>
    <x v="352"/>
    <s v="Douglas Mgmt Corp. (was Hugh &amp; McKinnon - but same owner)"/>
    <m/>
    <n v="55"/>
    <s v="Victoria, BC"/>
    <d v="2022-11-01T00:00:00"/>
    <x v="0"/>
    <x v="308"/>
    <x v="6"/>
    <s v="March"/>
    <s v="Y"/>
  </r>
  <r>
    <x v="353"/>
    <s v="Proline"/>
    <m/>
    <n v="55"/>
    <s v="Victoria, BC"/>
    <d v="2018-09-18T00:00:00"/>
    <x v="0"/>
    <x v="309"/>
    <x v="7"/>
    <s v="Sept"/>
    <s v="Y"/>
  </r>
  <r>
    <x v="354"/>
    <s v="Newport "/>
    <m/>
    <m/>
    <s v="Victoria, BC"/>
    <m/>
    <x v="0"/>
    <x v="310"/>
    <x v="10"/>
    <s v="Feb"/>
    <s v="Y"/>
  </r>
  <r>
    <x v="355"/>
    <s v="Newport Property management"/>
    <m/>
    <m/>
    <s v="Victoria, BC"/>
    <m/>
    <x v="0"/>
    <x v="311"/>
    <x v="12"/>
    <s v="Jan"/>
    <s v="Y +  Annual"/>
  </r>
  <r>
    <x v="356"/>
    <s v="530/536 Herald St. Inc."/>
    <m/>
    <n v="50"/>
    <s v="Victoria, BC"/>
    <d v="2023-01-23T00:00:00"/>
    <x v="0"/>
    <x v="312"/>
    <x v="18"/>
    <s v="May"/>
    <s v="Y"/>
  </r>
  <r>
    <x v="357"/>
    <s v="Servissio"/>
    <m/>
    <n v="70"/>
    <s v="Victoria, BC"/>
    <d v="2023-04-01T00:00:00"/>
    <x v="0"/>
    <x v="313"/>
    <x v="9"/>
    <s v="Oct"/>
    <s v="Y"/>
  </r>
  <r>
    <x v="358"/>
    <s v="Pemberton Holmes"/>
    <m/>
    <n v="65"/>
    <s v="Victoria, BC"/>
    <d v="2023-11-23T00:00:00"/>
    <x v="0"/>
    <x v="314"/>
    <x v="18"/>
    <s v="August"/>
    <s v="Y"/>
  </r>
  <r>
    <x v="359"/>
    <s v="Devon Properties"/>
    <m/>
    <n v="50"/>
    <s v="Victoria, BC"/>
    <d v="2023-01-23T00:00:00"/>
    <x v="0"/>
    <x v="315"/>
    <x v="18"/>
    <s v="Jan"/>
    <s v="Y +  Annual"/>
  </r>
  <r>
    <x v="360"/>
    <s v="Servissio"/>
    <s v="Approved Dec/23"/>
    <n v="70"/>
    <s v="Victoria, BC"/>
    <d v="2023-12-23T00:00:00"/>
    <x v="0"/>
    <x v="316"/>
    <x v="18"/>
    <s v="Oct"/>
    <s v="Y"/>
  </r>
  <r>
    <x v="361"/>
    <s v="Brown Bros."/>
    <m/>
    <n v="55"/>
    <s v="Esquimalt, BC"/>
    <m/>
    <x v="0"/>
    <x v="317"/>
    <x v="1"/>
    <s v="August"/>
    <s v="Y"/>
  </r>
  <r>
    <x v="362"/>
    <s v="Devon Properties"/>
    <m/>
    <n v="50"/>
    <s v="Victoria, BC"/>
    <d v="2023-01-23T00:00:00"/>
    <x v="0"/>
    <x v="318"/>
    <x v="18"/>
    <s v="March*"/>
    <s v="Y"/>
  </r>
  <r>
    <x v="363"/>
    <s v="Devon Properties"/>
    <m/>
    <n v="50"/>
    <s v="Victoria, BC"/>
    <d v="2023-01-23T00:00:00"/>
    <x v="0"/>
    <x v="319"/>
    <x v="18"/>
    <s v="June"/>
    <s v="Y"/>
  </r>
  <r>
    <x v="364"/>
    <s v="Belmont Properties"/>
    <s v="$47.50/m for 2023_x000a_$50/m for 2024"/>
    <n v="50"/>
    <s v="Victoria, BC"/>
    <d v="2023-04-01T00:00:00"/>
    <x v="0"/>
    <x v="320"/>
    <x v="1"/>
    <s v="Jan"/>
    <s v="ANNUAL"/>
  </r>
  <r>
    <x v="365"/>
    <s v="South Island Property Mgmt"/>
    <m/>
    <n v="55"/>
    <s v="Victoria, BC"/>
    <d v="2013-03-01T00:00:00"/>
    <x v="0"/>
    <x v="321"/>
    <x v="9"/>
    <s v="April"/>
    <s v="Y"/>
  </r>
  <r>
    <x v="366"/>
    <s v="Nexcan Enterprises"/>
    <m/>
    <n v="85"/>
    <s v="Victoria, BC"/>
    <d v="2023-06-01T00:00:00"/>
    <x v="0"/>
    <x v="53"/>
    <x v="15"/>
    <s v="Sept"/>
    <s v="Y"/>
  </r>
  <r>
    <x v="367"/>
    <s v="St. Matthias Angelican Church"/>
    <m/>
    <n v="55"/>
    <s v="Victoria, BC"/>
    <d v="2023-04-01T00:00:00"/>
    <x v="0"/>
    <x v="322"/>
    <x v="15"/>
    <s v="April"/>
    <s v="Y"/>
  </r>
  <r>
    <x v="368"/>
    <s v="Township of Esquimalt"/>
    <m/>
    <n v="65"/>
    <s v="Esquimalt, BC"/>
    <d v="2024-02-24T00:00:00"/>
    <x v="0"/>
    <x v="53"/>
    <x v="8"/>
    <s v="Sept"/>
    <s v="X"/>
  </r>
  <r>
    <x v="369"/>
    <s v="Brown Bros."/>
    <m/>
    <n v="55"/>
    <s v="Victoria, BC"/>
    <m/>
    <x v="0"/>
    <x v="323"/>
    <x v="9"/>
    <s v="May"/>
    <s v="Y"/>
  </r>
  <r>
    <x v="370"/>
    <s v="Equitex"/>
    <m/>
    <n v="65"/>
    <s v="Victoria, BC"/>
    <m/>
    <x v="0"/>
    <x v="53"/>
    <x v="6"/>
    <s v="March"/>
    <s v="Y"/>
  </r>
  <r>
    <x v="371"/>
    <s v="Fort Street Properties "/>
    <m/>
    <n v="50"/>
    <s v="Victoria, BC"/>
    <d v="2023-01-23T00:00:00"/>
    <x v="0"/>
    <x v="324"/>
    <x v="18"/>
    <s v="March"/>
    <s v="Y"/>
  </r>
  <r>
    <x v="372"/>
    <s v="Belmont Properties"/>
    <s v="$47.50/m for 2023_x000a_$50/m for 2024"/>
    <n v="47.5"/>
    <s v="Esquimalt, BC"/>
    <d v="2023-04-01T00:00:00"/>
    <x v="0"/>
    <x v="325"/>
    <x v="8"/>
    <s v="March"/>
    <s v="Y"/>
  </r>
  <r>
    <x v="373"/>
    <s v="Devon"/>
    <m/>
    <m/>
    <s v="Victoria, BC"/>
    <m/>
    <x v="0"/>
    <x v="326"/>
    <x v="11"/>
    <s v="Jan"/>
    <s v="Y"/>
  </r>
  <r>
    <x v="374"/>
    <s v="Newport Property Management"/>
    <m/>
    <m/>
    <s v="Victoria, BC"/>
    <m/>
    <x v="0"/>
    <x v="327"/>
    <x v="12"/>
    <s v="Nov"/>
    <s v="Y"/>
  </r>
  <r>
    <x v="375"/>
    <s v="Vic Chinese School"/>
    <s v="$55/month_x000a_no testing in July or August as school is closed"/>
    <n v="55"/>
    <s v="Victoria, BC"/>
    <m/>
    <x v="0"/>
    <x v="60"/>
    <x v="9"/>
    <s v="May"/>
    <s v="X"/>
  </r>
  <r>
    <x v="376"/>
    <s v="Brown Bros."/>
    <m/>
    <n v="70"/>
    <s v="Victoria, BC"/>
    <d v="2023-09-23T00:00:00"/>
    <x v="0"/>
    <x v="328"/>
    <x v="4"/>
    <s v="July"/>
    <s v="Y"/>
  </r>
  <r>
    <x v="377"/>
    <s v="Newport Property"/>
    <m/>
    <n v="50"/>
    <s v="Victoria, BC"/>
    <d v="2023-01-23T00:00:00"/>
    <x v="0"/>
    <x v="53"/>
    <x v="18"/>
    <s v="May"/>
    <s v="Y"/>
  </r>
  <r>
    <x v="378"/>
    <s v="Servissio"/>
    <m/>
    <n v="55"/>
    <s v="Victoria, BC"/>
    <d v="2020-11-01T00:00:00"/>
    <x v="0"/>
    <x v="329"/>
    <x v="13"/>
    <s v="Oct"/>
    <s v="Y"/>
  </r>
  <r>
    <x v="379"/>
    <s v="Cornerstone"/>
    <m/>
    <n v="55"/>
    <s v="Victoria, BC"/>
    <d v="2020-09-20T00:00:00"/>
    <x v="0"/>
    <x v="330"/>
    <x v="0"/>
    <s v="Nov"/>
    <s v="Y"/>
  </r>
  <r>
    <x v="380"/>
    <s v="Concert Properties"/>
    <m/>
    <n v="60"/>
    <s v="Victoria, BC"/>
    <d v="2023-05-01T00:00:00"/>
    <x v="0"/>
    <x v="331"/>
    <x v="18"/>
    <s v="April"/>
    <s v="Y"/>
  </r>
  <r>
    <x v="381"/>
    <s v="Brown Bros."/>
    <m/>
    <n v="55"/>
    <s v="Victoria, BC"/>
    <m/>
    <x v="0"/>
    <x v="332"/>
    <x v="13"/>
    <s v="Sept"/>
    <s v="Y"/>
  </r>
  <r>
    <x v="382"/>
    <s v="Proline"/>
    <s v="$65/month (A)"/>
    <n v="65"/>
    <s v="Langford, BC"/>
    <d v="2021-01-12T00:00:00"/>
    <x v="0"/>
    <x v="333"/>
    <x v="16"/>
    <s v="June"/>
    <s v="Y"/>
  </r>
  <r>
    <x v="383"/>
    <s v="TPM Properties"/>
    <s v="$65/month (A)"/>
    <n v="65"/>
    <s v="Saanichton, BC"/>
    <d v="2021-08-01T00:00:00"/>
    <x v="0"/>
    <x v="334"/>
    <x v="14"/>
    <s v="June"/>
    <s v="Y"/>
  </r>
  <r>
    <x v="384"/>
    <s v="Proline"/>
    <m/>
    <n v="55"/>
    <s v="Victoria, BC"/>
    <s v="Restart Nov/22"/>
    <x v="0"/>
    <x v="335"/>
    <x v="9"/>
    <s v="June"/>
    <s v="Y"/>
  </r>
  <r>
    <x v="385"/>
    <s v="Colliers"/>
    <s v="PO Required_x000a_$65/month"/>
    <n v="65"/>
    <s v="Saanichton, BC"/>
    <d v="2022-06-01T00:00:00"/>
    <x v="0"/>
    <x v="336"/>
    <x v="14"/>
    <s v="Dec"/>
    <s v="Y"/>
  </r>
  <r>
    <x v="386"/>
    <s v="Colliers"/>
    <s v="PO Required_x000a_$65/month"/>
    <n v="65"/>
    <s v="Saanichton, BC"/>
    <d v="2022-06-01T00:00:00"/>
    <x v="0"/>
    <x v="336"/>
    <x v="14"/>
    <s v="Dec"/>
    <s v="Y"/>
  </r>
  <r>
    <x v="387"/>
    <s v="Arpeg Holdings Cactus Club"/>
    <m/>
    <n v="65"/>
    <s v="Victoria, BC"/>
    <d v="2012-09-01T00:00:00"/>
    <x v="0"/>
    <x v="337"/>
    <x v="2"/>
    <s v="April"/>
    <s v="X"/>
  </r>
  <r>
    <x v="388"/>
    <s v="Trillium Capital"/>
    <m/>
    <n v="55"/>
    <s v="Victoria, BC"/>
    <m/>
    <x v="0"/>
    <x v="338"/>
    <x v="2"/>
    <s v="Nov"/>
    <s v="Y"/>
  </r>
  <r>
    <x v="389"/>
    <s v="Capital West"/>
    <m/>
    <n v="60"/>
    <s v="Saanich, BC"/>
    <d v="2024-03-24T00:00:00"/>
    <x v="0"/>
    <x v="202"/>
    <x v="14"/>
    <s v="Jan"/>
    <s v="X"/>
  </r>
  <r>
    <x v="390"/>
    <s v="Churchill on Yates GP C/O Daniel Belanger"/>
    <m/>
    <n v="55"/>
    <s v="Victoria, BC"/>
    <d v="2016-09-01T00:00:00"/>
    <x v="0"/>
    <x v="339"/>
    <x v="2"/>
    <s v="Nov"/>
    <s v="Y"/>
  </r>
  <r>
    <x v="391"/>
    <s v="Ritz Hotel"/>
    <m/>
    <n v="55"/>
    <s v="Victoria, BC"/>
    <d v="2012-06-01T00:00:00"/>
    <x v="0"/>
    <x v="337"/>
    <x v="2"/>
    <s v="April"/>
    <s v="X"/>
  </r>
  <r>
    <x v="392"/>
    <s v="710 Redbrick Joint Venture"/>
    <m/>
    <n v="55"/>
    <s v="Victoria, BC"/>
    <d v="2015-08-21T00:00:00"/>
    <x v="0"/>
    <x v="340"/>
    <x v="1"/>
    <s v="July"/>
    <s v="Y"/>
  </r>
  <r>
    <x v="393"/>
    <s v="Concert Realty Services Ltd."/>
    <s v="PO Required_x000a_$55/month"/>
    <n v="55"/>
    <s v="Victoria, BC"/>
    <d v="2014-01-15T00:00:00"/>
    <x v="0"/>
    <x v="341"/>
    <x v="2"/>
    <s v="Sept"/>
    <s v="Y"/>
  </r>
  <r>
    <x v="394"/>
    <s v="Cornerstone"/>
    <s v="$65/month (A)"/>
    <n v="65"/>
    <s v="Brentwood Bay, BC"/>
    <d v="2021-05-01T00:00:00"/>
    <x v="0"/>
    <x v="342"/>
    <x v="14"/>
    <s v="June"/>
    <s v="Y"/>
  </r>
  <r>
    <x v="395"/>
    <s v="PCPM as Agent for the Churchill on Yates"/>
    <m/>
    <n v="55"/>
    <s v="Victoria, BC"/>
    <m/>
    <x v="0"/>
    <x v="339"/>
    <x v="2"/>
    <s v="Nov"/>
    <s v="Y"/>
  </r>
  <r>
    <x v="396"/>
    <s v="Century 21 Queenswood"/>
    <m/>
    <n v="50"/>
    <s v="Victoria, BC"/>
    <d v="2023-01-23T00:00:00"/>
    <x v="0"/>
    <x v="343"/>
    <x v="10"/>
    <s v="Dec"/>
    <s v="Y"/>
  </r>
  <r>
    <x v="397"/>
    <s v="722 Johnson Street Joint Venture  "/>
    <m/>
    <n v="65"/>
    <s v="Victoria, BC"/>
    <d v="2023-11-23T00:00:00"/>
    <x v="0"/>
    <x v="344"/>
    <x v="13"/>
    <s v="Nov"/>
    <s v="Y"/>
  </r>
  <r>
    <x v="398"/>
    <s v="Pemberton Holmes"/>
    <m/>
    <n v="65"/>
    <s v="Victoria, BC"/>
    <d v="2024-02-24T00:00:00"/>
    <x v="0"/>
    <x v="345"/>
    <x v="11"/>
    <s v="Oct"/>
    <s v="X"/>
  </r>
  <r>
    <x v="399"/>
    <s v="Colliers"/>
    <s v="PO Required_x000a_$55/month"/>
    <n v="55"/>
    <s v="Victoria, BC"/>
    <m/>
    <x v="0"/>
    <x v="346"/>
    <x v="13"/>
    <s v="Feb"/>
    <s v="Y"/>
  </r>
  <r>
    <x v="400"/>
    <s v="Tribe Management"/>
    <m/>
    <n v="85"/>
    <s v="Victoria, BC"/>
    <d v="2023-07-01T00:00:00"/>
    <x v="0"/>
    <x v="347"/>
    <x v="2"/>
    <s v="Nov"/>
    <s v="Y"/>
  </r>
  <r>
    <x v="401"/>
    <s v="Devon Properties"/>
    <m/>
    <n v="50"/>
    <s v="Victoria, BC"/>
    <d v="2023-01-23T00:00:00"/>
    <x v="0"/>
    <x v="348"/>
    <x v="10"/>
    <s v="April"/>
    <s v="Y"/>
  </r>
  <r>
    <x v="402"/>
    <s v="Starlight/Devon"/>
    <m/>
    <n v="50"/>
    <s v="Langford, BC"/>
    <d v="2023-01-23T00:00:00"/>
    <x v="0"/>
    <x v="349"/>
    <x v="16"/>
    <s v="April"/>
    <s v="Y"/>
  </r>
  <r>
    <x v="403"/>
    <s v="Richmond Property Group"/>
    <s v="PM's changed - bumped from $55 (Dec/23)"/>
    <n v="60"/>
    <s v="Victoria, BC"/>
    <d v="2014-07-01T00:00:00"/>
    <x v="0"/>
    <x v="350"/>
    <x v="2"/>
    <s v="August"/>
    <s v="Y"/>
  </r>
  <r>
    <x v="404"/>
    <s v="Firm Management"/>
    <m/>
    <n v="55"/>
    <s v="Saanich, BC"/>
    <d v="2021-01-12T00:00:00"/>
    <x v="0"/>
    <x v="351"/>
    <x v="0"/>
    <s v="April"/>
    <s v="Y"/>
  </r>
  <r>
    <x v="405"/>
    <s v="Richmond Property Group"/>
    <m/>
    <n v="65"/>
    <s v="Victoria, BC"/>
    <d v="2023-11-23T00:00:00"/>
    <x v="0"/>
    <x v="352"/>
    <x v="18"/>
    <s v="Jan"/>
    <s v="Y"/>
  </r>
  <r>
    <x v="406"/>
    <s v="750 Pemberton Developments Ltd."/>
    <m/>
    <n v="55"/>
    <s v="Victoria, BC"/>
    <d v="2015-09-01T00:00:00"/>
    <x v="0"/>
    <x v="353"/>
    <x v="12"/>
    <s v="Oct"/>
    <s v="Y"/>
  </r>
  <r>
    <x v="407"/>
    <s v="TPM $45"/>
    <m/>
    <n v="50"/>
    <s v="Victoria, BC"/>
    <d v="2023-01-23T00:00:00"/>
    <x v="0"/>
    <x v="354"/>
    <x v="11"/>
    <s v="May"/>
    <s v="Y"/>
  </r>
  <r>
    <x v="408"/>
    <s v="Tribe Management"/>
    <s v="Tall building. Special deal for this PM"/>
    <n v="60"/>
    <s v="Victoria, BC"/>
    <d v="2024-02-24T00:00:00"/>
    <x v="0"/>
    <x v="355"/>
    <x v="13"/>
    <m/>
    <s v="X"/>
  </r>
  <r>
    <x v="409"/>
    <s v="Centurion Property Associates"/>
    <s v="Month on invoice"/>
    <n v="50"/>
    <s v="Langford, BC"/>
    <d v="2023-01-23T00:00:00"/>
    <x v="0"/>
    <x v="356"/>
    <x v="16"/>
    <s v="Jan"/>
    <s v="Y +  Annual"/>
  </r>
  <r>
    <x v="410"/>
    <s v="Bosa Properties"/>
    <m/>
    <n v="70"/>
    <s v="Victoria, BC"/>
    <d v="2023-09-01T00:00:00"/>
    <x v="0"/>
    <x v="357"/>
    <x v="0"/>
    <s v="July"/>
    <s v="Y"/>
  </r>
  <r>
    <x v="411"/>
    <s v="Firm Management"/>
    <m/>
    <n v="55"/>
    <s v="Victoria, BC"/>
    <m/>
    <x v="0"/>
    <x v="358"/>
    <x v="13"/>
    <s v="Feb"/>
    <s v="Y"/>
  </r>
  <r>
    <x v="412"/>
    <s v="Centurion Property Associates"/>
    <s v="Month on invoice"/>
    <n v="50"/>
    <s v="Langford, BC"/>
    <d v="2023-01-23T00:00:00"/>
    <x v="0"/>
    <x v="359"/>
    <x v="16"/>
    <s v="July"/>
    <s v="Y"/>
  </r>
  <r>
    <x v="413"/>
    <s v="Proline"/>
    <m/>
    <n v="55"/>
    <s v="Victoria, BC"/>
    <d v="2013-12-01T00:00:00"/>
    <x v="0"/>
    <x v="360"/>
    <x v="9"/>
    <s v="July"/>
    <s v="Y"/>
  </r>
  <r>
    <x v="414"/>
    <s v="Devon Properties"/>
    <m/>
    <n v="50"/>
    <s v="Victoria, BC"/>
    <d v="2023-01-23T00:00:00"/>
    <x v="0"/>
    <x v="361"/>
    <x v="10"/>
    <s v="April"/>
    <s v="Y"/>
  </r>
  <r>
    <x v="415"/>
    <s v="Centurion Property Associates"/>
    <s v="Month on invoice"/>
    <n v="50"/>
    <s v="Langford, BC"/>
    <d v="2023-01-23T00:00:00"/>
    <x v="0"/>
    <x v="359"/>
    <x v="16"/>
    <s v="July"/>
    <s v="Y"/>
  </r>
  <r>
    <x v="416"/>
    <s v="Thrifty Foods"/>
    <s v="Invoice Monthly starting Apr. 1/21 @ $275 (no TC06)  _x000a_Inv.23887 - Mar.31/21 @ $55 + TC06"/>
    <n v="275"/>
    <s v="Saanich, BC"/>
    <d v="2021-03-01T00:00:00"/>
    <x v="0"/>
    <x v="77"/>
    <x v="19"/>
    <s v="Feb"/>
    <s v="Y"/>
  </r>
  <r>
    <x v="417"/>
    <s v="Centurion Property Associates"/>
    <s v="Month on invoice"/>
    <n v="50"/>
    <s v="Langford, BC"/>
    <d v="2023-01-23T00:00:00"/>
    <x v="0"/>
    <x v="362"/>
    <x v="16"/>
    <s v="July"/>
    <s v="Y"/>
  </r>
  <r>
    <x v="418"/>
    <s v="Chek TV"/>
    <m/>
    <n v="55"/>
    <s v="Victoria, BC"/>
    <d v="2023-03-01T00:00:00"/>
    <x v="0"/>
    <x v="363"/>
    <x v="15"/>
    <s v="Jan"/>
    <s v="Y"/>
  </r>
  <r>
    <x v="419"/>
    <s v="Centurion Property Associates"/>
    <s v="Month on invoice"/>
    <n v="50"/>
    <s v="Langford, BC"/>
    <d v="2023-01-23T00:00:00"/>
    <x v="0"/>
    <x v="364"/>
    <x v="16"/>
    <s v="July"/>
    <s v="Y"/>
  </r>
  <r>
    <x v="420"/>
    <s v="Starlight/Devon"/>
    <m/>
    <m/>
    <s v="Saanich, BC"/>
    <m/>
    <x v="0"/>
    <x v="226"/>
    <x v="14"/>
    <s v="Oct"/>
    <s v="Y"/>
  </r>
  <r>
    <x v="421"/>
    <s v="Thrifty Foods"/>
    <s v="Invoice Monthly starting Apr. 1/21 @ $275 (no TC06)  _x000a_Inv.23887 - Mar.31/21 @ $65 + TC07.  Was TH4"/>
    <n v="275"/>
    <s v="Saanichton, BC"/>
    <d v="2020-12-01T00:00:00"/>
    <x v="0"/>
    <x v="77"/>
    <x v="19"/>
    <s v="May"/>
    <s v="Y"/>
  </r>
  <r>
    <x v="422"/>
    <s v="Devon Properties"/>
    <m/>
    <n v="50"/>
    <s v="Saanichton, BC"/>
    <d v="2023-01-23T00:00:00"/>
    <x v="0"/>
    <x v="365"/>
    <x v="14"/>
    <s v="Sept"/>
    <s v="Y"/>
  </r>
  <r>
    <x v="423"/>
    <s v="Centurion Property Associates"/>
    <s v="Month on invoice"/>
    <n v="50"/>
    <s v="Langford, BC"/>
    <d v="2023-01-23T00:00:00"/>
    <x v="0"/>
    <x v="366"/>
    <x v="16"/>
    <s v="July"/>
    <s v="Y"/>
  </r>
  <r>
    <x v="424"/>
    <s v="Servissio - June 1/21_x000a_was Richmond Property Group"/>
    <s v="$55/month.  Inv. 25154 for 7 mths (Nov.1/20-May31/21) to Richmond"/>
    <n v="55"/>
    <s v="Victoria, BC"/>
    <d v="2015-11-04T00:00:00"/>
    <x v="0"/>
    <x v="367"/>
    <x v="2"/>
    <s v="Oct"/>
    <s v="Y"/>
  </r>
  <r>
    <x v="425"/>
    <s v="357689 BC LTD."/>
    <m/>
    <n v="55"/>
    <s v="Victoria, BC"/>
    <m/>
    <x v="0"/>
    <x v="368"/>
    <x v="13"/>
    <s v="July"/>
    <s v="Y"/>
  </r>
  <r>
    <x v="426"/>
    <s v="Capital West"/>
    <m/>
    <n v="60"/>
    <s v="Esquimalt, BC"/>
    <d v="2023-06-01T00:00:00"/>
    <x v="0"/>
    <x v="369"/>
    <x v="8"/>
    <s v="May"/>
    <s v="Y"/>
  </r>
  <r>
    <x v="427"/>
    <s v="TPM "/>
    <m/>
    <n v="50"/>
    <s v="Victoria, BC"/>
    <d v="2023-01-23T00:00:00"/>
    <x v="0"/>
    <x v="370"/>
    <x v="18"/>
    <s v="Dec"/>
    <s v="Y"/>
  </r>
  <r>
    <x v="428"/>
    <s v="Colliers"/>
    <s v="NO PO Required_x000a_$55/month"/>
    <n v="55"/>
    <s v="Victoria, BC"/>
    <d v="2018-05-01T00:00:00"/>
    <x v="0"/>
    <x v="371"/>
    <x v="2"/>
    <s v="June"/>
    <s v="Y"/>
  </r>
  <r>
    <x v="429"/>
    <s v="Devon Properties"/>
    <m/>
    <n v="50"/>
    <s v="Victoria, BC"/>
    <d v="2023-01-23T00:00:00"/>
    <x v="0"/>
    <x v="372"/>
    <x v="11"/>
    <s v="Jan"/>
    <s v="ANNUAL"/>
  </r>
  <r>
    <x v="430"/>
    <s v="Servissio"/>
    <m/>
    <n v="65"/>
    <s v="Victoria, BC"/>
    <d v="2023-11-23T00:00:00"/>
    <x v="0"/>
    <x v="373"/>
    <x v="18"/>
    <s v="June"/>
    <s v="Y"/>
  </r>
  <r>
    <x v="431"/>
    <s v="818 Fort Holdings c/o Servissio Property Services Ltd."/>
    <m/>
    <n v="55"/>
    <s v="Victoria, BC"/>
    <d v="2020-09-20T00:00:00"/>
    <x v="0"/>
    <x v="77"/>
    <x v="2"/>
    <s v="April"/>
    <s v="Y"/>
  </r>
  <r>
    <x v="432"/>
    <s v="Centurion Properties"/>
    <s v="Month on invoice"/>
    <n v="50"/>
    <s v="Langford, BC"/>
    <d v="2023-01-23T00:00:00"/>
    <x v="0"/>
    <x v="374"/>
    <x v="16"/>
    <s v="August"/>
    <s v="Y"/>
  </r>
  <r>
    <x v="433"/>
    <s v="Devon Properties"/>
    <m/>
    <n v="50"/>
    <s v="Victoria, BC"/>
    <d v="2023-01-23T00:00:00"/>
    <x v="0"/>
    <x v="375"/>
    <x v="10"/>
    <s v="July"/>
    <s v="Y"/>
  </r>
  <r>
    <x v="434"/>
    <s v="Devon Properties 45"/>
    <m/>
    <n v="50"/>
    <s v="Victoria, BC"/>
    <d v="2023-01-23T00:00:00"/>
    <x v="0"/>
    <x v="376"/>
    <x v="11"/>
    <s v="March"/>
    <s v="Y"/>
  </r>
  <r>
    <x v="435"/>
    <s v="Brown Bros."/>
    <m/>
    <n v="60"/>
    <s v="Victoria, BC"/>
    <d v="2023-04-01T00:00:00"/>
    <x v="0"/>
    <x v="377"/>
    <x v="8"/>
    <s v="March"/>
    <s v="Y"/>
  </r>
  <r>
    <x v="436"/>
    <s v="1134819 BC LTD."/>
    <m/>
    <n v="55"/>
    <s v="Victoria, BC"/>
    <d v="2021-01-13T00:00:00"/>
    <x v="0"/>
    <x v="378"/>
    <x v="13"/>
    <s v="Feb"/>
    <s v="Y"/>
  </r>
  <r>
    <x v="437"/>
    <s v="Colliers"/>
    <m/>
    <n v="55"/>
    <s v="Victoria, BC"/>
    <m/>
    <x v="0"/>
    <x v="379"/>
    <x v="13"/>
    <s v="Nov"/>
    <s v="Y"/>
  </r>
  <r>
    <x v="438"/>
    <s v="Minzar Holdings Ltd"/>
    <m/>
    <n v="55"/>
    <s v="Victoria, BC"/>
    <d v="2019-05-19T00:00:00"/>
    <x v="0"/>
    <x v="380"/>
    <x v="6"/>
    <s v="Oct"/>
    <s v="Y"/>
  </r>
  <r>
    <x v="439"/>
    <s v="Servisso Property Service "/>
    <m/>
    <n v="50"/>
    <s v="Victoria, BC"/>
    <m/>
    <x v="0"/>
    <x v="381"/>
    <x v="18"/>
    <s v="Dec"/>
    <s v="Y"/>
  </r>
  <r>
    <x v="440"/>
    <s v="Devon Properties"/>
    <s v="On hold until further notice. PM changed."/>
    <n v="50"/>
    <s v="Victoria, BC"/>
    <d v="2023-01-23T00:00:00"/>
    <x v="2"/>
    <x v="382"/>
    <x v="18"/>
    <s v="July"/>
    <s v="Y"/>
  </r>
  <r>
    <x v="441"/>
    <s v="Belmont Properties"/>
    <s v="$47.50/m for 2023_x000a_$50/m for 2024"/>
    <n v="47.5"/>
    <s v="Esquimalt, BC"/>
    <d v="2023-04-01T00:00:00"/>
    <x v="0"/>
    <x v="383"/>
    <x v="1"/>
    <s v="August"/>
    <s v="Y"/>
  </r>
  <r>
    <x v="442"/>
    <s v="Richmond Property Group"/>
    <m/>
    <n v="55"/>
    <s v="Victoria, BC"/>
    <d v="2018-10-05T00:00:00"/>
    <x v="0"/>
    <x v="384"/>
    <x v="2"/>
    <s v="Sept"/>
    <s v="Y"/>
  </r>
  <r>
    <x v="443"/>
    <s v="Firm Management"/>
    <m/>
    <n v="55"/>
    <s v="Victoria, BC"/>
    <m/>
    <x v="0"/>
    <x v="385"/>
    <x v="13"/>
    <s v="March-TO"/>
    <s v="Y"/>
  </r>
  <r>
    <x v="444"/>
    <s v="Newport C. Selenz"/>
    <m/>
    <n v="50"/>
    <s v="Victoria, BC"/>
    <d v="2023-01-23T00:00:00"/>
    <x v="0"/>
    <x v="386"/>
    <x v="10"/>
    <s v="August"/>
    <s v="Y"/>
  </r>
  <r>
    <x v="445"/>
    <s v="TPM "/>
    <m/>
    <n v="50"/>
    <s v="Victoria, BC"/>
    <d v="2023-01-23T00:00:00"/>
    <x v="0"/>
    <x v="387"/>
    <x v="18"/>
    <s v="May"/>
    <s v="Y"/>
  </r>
  <r>
    <x v="446"/>
    <s v="Devon Properties"/>
    <m/>
    <n v="50"/>
    <s v="Esquimalt, BC"/>
    <d v="2023-01-23T00:00:00"/>
    <x v="0"/>
    <x v="388"/>
    <x v="8"/>
    <s v="August"/>
    <s v="Y"/>
  </r>
  <r>
    <x v="447"/>
    <s v="Belmont Properties"/>
    <s v="$47.50/m for 2023_x000a_$50/m for 2024"/>
    <n v="47.5"/>
    <s v="Esquimalt, BC"/>
    <d v="2023-04-01T00:00:00"/>
    <x v="0"/>
    <x v="389"/>
    <x v="1"/>
    <s v="March"/>
    <s v="Y"/>
  </r>
  <r>
    <x v="448"/>
    <s v="Richmond Property Group"/>
    <s v="$65/month (A)"/>
    <n v="65"/>
    <s v="Langford, BC"/>
    <d v="2020-06-20T00:00:00"/>
    <x v="0"/>
    <x v="390"/>
    <x v="16"/>
    <s v="May"/>
    <s v="Y"/>
  </r>
  <r>
    <x v="449"/>
    <s v="Brown Bros."/>
    <m/>
    <m/>
    <s v="Esquimalt, BC"/>
    <m/>
    <x v="0"/>
    <x v="391"/>
    <x v="8"/>
    <s v="August"/>
    <s v="Y"/>
  </r>
  <r>
    <x v="450"/>
    <s v="St. Andrew's Regional High School"/>
    <m/>
    <n v="65"/>
    <s v="Victoria, BC"/>
    <s v="Oct-23"/>
    <x v="0"/>
    <x v="202"/>
    <x v="2"/>
    <s v="August"/>
    <s v="X"/>
  </r>
  <r>
    <x v="451"/>
    <s v="Breakwater Realty"/>
    <s v="PO Required_x000a_$55/month"/>
    <n v="55"/>
    <s v="Victoria, BC"/>
    <m/>
    <x v="0"/>
    <x v="392"/>
    <x v="9"/>
    <s v="Nov"/>
    <s v="Y"/>
  </r>
  <r>
    <x v="452"/>
    <s v="Firm Management"/>
    <m/>
    <n v="60"/>
    <s v="Victoria, BC"/>
    <d v="2023-04-01T00:00:00"/>
    <x v="0"/>
    <x v="393"/>
    <x v="7"/>
    <s v="March"/>
    <s v="Y"/>
  </r>
  <r>
    <x v="453"/>
    <s v="Pacific Arbour"/>
    <m/>
    <n v="65"/>
    <s v="Victoria, BC"/>
    <m/>
    <x v="0"/>
    <x v="394"/>
    <x v="6"/>
    <m/>
    <s v="Y"/>
  </r>
  <r>
    <x v="454"/>
    <s v="Firm Management"/>
    <m/>
    <n v="60"/>
    <s v="Victoria, BC"/>
    <d v="2023-04-01T00:00:00"/>
    <x v="0"/>
    <x v="393"/>
    <x v="7"/>
    <s v="March"/>
    <s v="Y"/>
  </r>
  <r>
    <x v="455"/>
    <s v="Firm Management"/>
    <m/>
    <n v="60"/>
    <s v="Victoria, BC"/>
    <d v="2023-04-01T00:00:00"/>
    <x v="0"/>
    <x v="393"/>
    <x v="7"/>
    <s v="March"/>
    <s v="Y"/>
  </r>
  <r>
    <x v="456"/>
    <s v="Proline Management"/>
    <m/>
    <n v="55"/>
    <s v="Esquimalt, BC"/>
    <d v="2023-03-01T00:00:00"/>
    <x v="0"/>
    <x v="395"/>
    <x v="8"/>
    <s v="August"/>
    <s v="Y"/>
  </r>
  <r>
    <x v="457"/>
    <s v="South Island Property Mgmt (was Strata Plan Vis 742"/>
    <m/>
    <n v="55"/>
    <s v="Victoria, BC"/>
    <d v="2013-07-01T00:00:00"/>
    <x v="0"/>
    <x v="396"/>
    <x v="9"/>
    <s v="July"/>
    <s v="Y"/>
  </r>
  <r>
    <x v="458"/>
    <s v="Starlight Properties c/o Devon Properties"/>
    <s v="NEW Jan/24"/>
    <n v="60"/>
    <s v="Victoria, BC"/>
    <s v="Jan"/>
    <x v="0"/>
    <x v="397"/>
    <x v="6"/>
    <s v="July"/>
    <s v="Y"/>
  </r>
  <r>
    <x v="459"/>
    <s v="Colliers"/>
    <s v="Annual in Dec/23, Service starts Jan/24"/>
    <n v="65"/>
    <s v="Victoria, BC"/>
    <d v="2024-01-01T00:00:00"/>
    <x v="0"/>
    <x v="398"/>
    <x v="2"/>
    <s v="Dec"/>
    <s v="Y"/>
  </r>
  <r>
    <x v="460"/>
    <s v="Red Cross"/>
    <m/>
    <n v="55"/>
    <s v="Victoria, BC"/>
    <d v="2016-02-01T00:00:00"/>
    <x v="0"/>
    <x v="60"/>
    <x v="9"/>
    <s v="Sept"/>
    <s v="Y"/>
  </r>
  <r>
    <x v="461"/>
    <s v="Devon Properties"/>
    <m/>
    <n v="65"/>
    <s v="Victoria, BC"/>
    <d v="2023-10-23T00:00:00"/>
    <x v="0"/>
    <x v="399"/>
    <x v="4"/>
    <s v="Sept"/>
    <s v="Y"/>
  </r>
  <r>
    <x v="462"/>
    <s v="Colliers"/>
    <s v="NO PO Required_x000a_$55/month"/>
    <n v="55"/>
    <s v="Victoria, BC"/>
    <m/>
    <x v="0"/>
    <x v="400"/>
    <x v="13"/>
    <s v="July"/>
    <s v="Y"/>
  </r>
  <r>
    <x v="463"/>
    <s v="Colliers"/>
    <s v="PO Required_x000a_$55/month"/>
    <n v="55"/>
    <s v="Victoria, BC"/>
    <m/>
    <x v="0"/>
    <x v="401"/>
    <x v="13"/>
    <s v="July"/>
    <s v="Y"/>
  </r>
  <r>
    <x v="464"/>
    <s v="Devon Properties"/>
    <m/>
    <n v="50"/>
    <s v="Victoria, BC"/>
    <d v="2023-01-23T00:00:00"/>
    <x v="0"/>
    <x v="402"/>
    <x v="10"/>
    <s v="April"/>
    <s v="Y"/>
  </r>
  <r>
    <x v="465"/>
    <s v="Newport"/>
    <m/>
    <n v="50"/>
    <s v="Victoria, BC"/>
    <d v="2023-01-23T00:00:00"/>
    <x v="0"/>
    <x v="403"/>
    <x v="10"/>
    <s v="April"/>
    <s v="Y"/>
  </r>
  <r>
    <x v="466"/>
    <s v="Pemberton Residential"/>
    <m/>
    <n v="50"/>
    <s v="Victoria, BC"/>
    <d v="2023-01-23T00:00:00"/>
    <x v="0"/>
    <x v="404"/>
    <x v="11"/>
    <s v="Sept"/>
    <s v="Y"/>
  </r>
  <r>
    <x v="467"/>
    <s v="Tetcum Property"/>
    <m/>
    <m/>
    <s v="Victoria, BC"/>
    <m/>
    <x v="0"/>
    <x v="405"/>
    <x v="11"/>
    <s v="Oct"/>
    <s v="Y"/>
  </r>
  <r>
    <x v="468"/>
    <s v="Belmont Properties"/>
    <s v="$47.50/m for 2023_x000a_$50/m for 2024"/>
    <n v="47.5"/>
    <s v="Esquimalt, BC"/>
    <d v="2023-04-01T00:00:00"/>
    <x v="0"/>
    <x v="406"/>
    <x v="8"/>
    <s v="March"/>
    <s v="Y"/>
  </r>
  <r>
    <x v="469"/>
    <s v="Abbeyfield Legacy Society"/>
    <m/>
    <n v="55"/>
    <s v="Victoria, BC"/>
    <d v="2021-08-01T00:00:00"/>
    <x v="0"/>
    <x v="407"/>
    <x v="8"/>
    <s v="April"/>
    <s v="Y"/>
  </r>
  <r>
    <x v="470"/>
    <s v="Tribe Management"/>
    <m/>
    <n v="65"/>
    <s v="Langford, BC"/>
    <d v="2022-01-11T00:00:00"/>
    <x v="0"/>
    <x v="408"/>
    <x v="16"/>
    <s v="August"/>
    <s v="Y"/>
  </r>
  <r>
    <x v="471"/>
    <s v="JKS Realty &amp; Property Management "/>
    <m/>
    <n v="65"/>
    <s v="Langford, BC"/>
    <d v="2020-01-01T00:00:00"/>
    <x v="0"/>
    <x v="409"/>
    <x v="16"/>
    <s v="May"/>
    <s v="Y"/>
  </r>
  <r>
    <x v="472"/>
    <s v="Killam Apartments REIT"/>
    <m/>
    <n v="50"/>
    <s v="Langford, BC"/>
    <m/>
    <x v="0"/>
    <x v="410"/>
    <x v="16"/>
    <s v="Feb"/>
    <s v="Y"/>
  </r>
  <r>
    <x v="473"/>
    <s v="Pacific Cove Property Management Ltd as Agent"/>
    <m/>
    <n v="55"/>
    <s v="Victoria, BC"/>
    <d v="2017-02-01T00:00:00"/>
    <x v="0"/>
    <x v="411"/>
    <x v="9"/>
    <s v="March"/>
    <s v="Y"/>
  </r>
  <r>
    <x v="474"/>
    <s v="Devon Properties"/>
    <m/>
    <n v="50"/>
    <s v="Victoria, BC"/>
    <d v="2023-01-23T00:00:00"/>
    <x v="0"/>
    <x v="412"/>
    <x v="10"/>
    <s v="May"/>
    <s v="Y"/>
  </r>
  <r>
    <x v="475"/>
    <s v="Killam Apartments REIT"/>
    <m/>
    <n v="50"/>
    <s v="Langford, BC"/>
    <m/>
    <x v="0"/>
    <x v="77"/>
    <x v="16"/>
    <s v="Feb"/>
    <s v="Y"/>
  </r>
  <r>
    <x v="476"/>
    <s v="Devon Properties"/>
    <m/>
    <n v="65"/>
    <s v="Victoria, BC"/>
    <d v="2023-10-23T00:00:00"/>
    <x v="0"/>
    <x v="413"/>
    <x v="4"/>
    <s v="Feb"/>
    <s v="Y"/>
  </r>
  <r>
    <x v="477"/>
    <s v="Pacific Quorum"/>
    <m/>
    <n v="55"/>
    <s v="Victoria, BC"/>
    <d v="2015-01-01T00:00:00"/>
    <x v="0"/>
    <x v="414"/>
    <x v="1"/>
    <s v="April"/>
    <s v="X"/>
  </r>
  <r>
    <x v="478"/>
    <s v="Brown Brothers Property Management"/>
    <s v="NEW JAN/24"/>
    <n v="60"/>
    <s v="Victoria, BC"/>
    <d v="2024-01-08T00:00:00"/>
    <x v="0"/>
    <x v="415"/>
    <x v="7"/>
    <s v="Dec"/>
    <s v="Y"/>
  </r>
  <r>
    <x v="479"/>
    <s v="Firm Management"/>
    <m/>
    <n v="50"/>
    <s v="Sidney, BC"/>
    <d v="2023-01-23T00:00:00"/>
    <x v="0"/>
    <x v="416"/>
    <x v="3"/>
    <s v="Oct"/>
    <s v="Y"/>
  </r>
  <r>
    <x v="480"/>
    <s v="Proline Management"/>
    <m/>
    <n v="65"/>
    <s v="Sidney, BC"/>
    <d v="2023-11-23T00:00:00"/>
    <x v="0"/>
    <x v="417"/>
    <x v="5"/>
    <s v="Sept"/>
    <s v="Y"/>
  </r>
  <r>
    <x v="481"/>
    <s v="Colliers - Mall"/>
    <s v="PO Required_x000a_$65/month"/>
    <n v="65"/>
    <s v="Sidney, BC"/>
    <d v="2021-06-01T00:00:00"/>
    <x v="0"/>
    <x v="418"/>
    <x v="3"/>
    <s v="July"/>
    <s v="Y"/>
  </r>
  <r>
    <x v="481"/>
    <s v="Thrifty Foods"/>
    <s v="Invoice Monthly starting Apr. 1/21 @ $275 (no TC06)  _x000a_Inv.23888 - Mar.31/21 @ $65 + TC07.   "/>
    <n v="275"/>
    <s v="Sidney, BC"/>
    <d v="2020-08-20T00:00:00"/>
    <x v="0"/>
    <x v="77"/>
    <x v="19"/>
    <s v="Nov"/>
    <s v="Y"/>
  </r>
  <r>
    <x v="482"/>
    <s v="Century 21"/>
    <s v="Cancelled annual &amp; switched providers. "/>
    <n v="65"/>
    <s v="Sidney, BC"/>
    <d v="2023-10-23T00:00:00"/>
    <x v="0"/>
    <x v="419"/>
    <x v="3"/>
    <s v="?"/>
    <s v="Y"/>
  </r>
  <r>
    <x v="483"/>
    <s v="RealHomes Management Corp."/>
    <s v="$65/month (A)"/>
    <n v="65"/>
    <s v="Sidney, BC"/>
    <d v="2019-11-28T00:00:00"/>
    <x v="0"/>
    <x v="420"/>
    <x v="3"/>
    <s v="Oct"/>
    <s v="Y"/>
  </r>
  <r>
    <x v="484"/>
    <s v="Firm Management"/>
    <m/>
    <n v="50"/>
    <s v="Sidney, BC"/>
    <d v="2023-01-23T00:00:00"/>
    <x v="0"/>
    <x v="421"/>
    <x v="3"/>
    <s v="March"/>
    <s v="Y"/>
  </r>
  <r>
    <x v="485"/>
    <s v="Devon Properties"/>
    <m/>
    <n v="50"/>
    <s v="Sidney, BC"/>
    <d v="2023-03-01T00:00:00"/>
    <x v="0"/>
    <x v="220"/>
    <x v="3"/>
    <s v="July"/>
    <s v="Y"/>
  </r>
  <r>
    <x v="486"/>
    <s v="Schibli, Walter"/>
    <s v="Restarted Sept/23:_x000a_$65/Month"/>
    <n v="65"/>
    <s v="Sidney, BC"/>
    <d v="2023-09-23T00:00:00"/>
    <x v="0"/>
    <x v="422"/>
    <x v="3"/>
    <s v="Feb"/>
    <s v="Y"/>
  </r>
  <r>
    <x v="487"/>
    <s v="Colliers"/>
    <s v="PO Required_x000a_$65/month"/>
    <n v="65"/>
    <s v="Sidney, BC"/>
    <d v="2021-02-01T00:00:00"/>
    <x v="0"/>
    <x v="423"/>
    <x v="3"/>
    <s v="April"/>
    <s v="Y"/>
  </r>
  <r>
    <x v="488"/>
    <s v="Firm Management"/>
    <m/>
    <n v="50"/>
    <s v="Sidney, BC"/>
    <m/>
    <x v="0"/>
    <x v="424"/>
    <x v="3"/>
    <s v="Nov"/>
    <s v="Y"/>
  </r>
  <r>
    <x v="489"/>
    <s v="Wexford Condominiums "/>
    <m/>
    <n v="50"/>
    <s v="Sidney, BC"/>
    <d v="2023-01-23T00:00:00"/>
    <x v="0"/>
    <x v="425"/>
    <x v="3"/>
    <s v="March"/>
    <s v="Y"/>
  </r>
  <r>
    <x v="490"/>
    <s v="Brown Bros."/>
    <m/>
    <n v="50"/>
    <s v="Sidney, BC"/>
    <d v="2023-01-23T00:00:00"/>
    <x v="0"/>
    <x v="426"/>
    <x v="3"/>
    <s v="July"/>
    <s v="Y"/>
  </r>
  <r>
    <x v="491"/>
    <s v="Cornerstone"/>
    <m/>
    <m/>
    <s v="Sidney, BC"/>
    <m/>
    <x v="0"/>
    <x v="427"/>
    <x v="3"/>
    <s v="March"/>
    <s v="Y"/>
  </r>
  <r>
    <x v="492"/>
    <s v="Gibraltar"/>
    <m/>
    <n v="50"/>
    <s v="Sidney, BC"/>
    <m/>
    <x v="0"/>
    <x v="428"/>
    <x v="3"/>
    <s v="Dec"/>
    <s v="Y"/>
  </r>
  <r>
    <x v="493"/>
    <s v="Harbour Front"/>
    <m/>
    <n v="50"/>
    <s v="Sidney, BC"/>
    <d v="2023-01-23T00:00:00"/>
    <x v="0"/>
    <x v="429"/>
    <x v="3"/>
    <s v="Oct"/>
    <s v="Y"/>
  </r>
  <r>
    <x v="494"/>
    <s v="Sutton"/>
    <m/>
    <n v="50"/>
    <s v="Sidney, BC"/>
    <d v="2023-01-23T00:00:00"/>
    <x v="0"/>
    <x v="430"/>
    <x v="3"/>
    <s v="August"/>
    <s v="Y"/>
  </r>
  <r>
    <x v="495"/>
    <s v="Colliers"/>
    <s v="PO Required_x000a_$65/month"/>
    <n v="65"/>
    <s v="Sidney, BC"/>
    <d v="2022-06-01T00:00:00"/>
    <x v="0"/>
    <x v="77"/>
    <x v="3"/>
    <s v="Feb"/>
    <s v="Y"/>
  </r>
  <r>
    <x v="496"/>
    <s v="Devon Properties"/>
    <m/>
    <n v="50"/>
    <s v="Victoria, BC"/>
    <d v="2023-01-23T00:00:00"/>
    <x v="0"/>
    <x v="431"/>
    <x v="10"/>
    <s v="May"/>
    <s v="Y"/>
  </r>
  <r>
    <x v="497"/>
    <s v="Edgeware Place"/>
    <m/>
    <n v="50"/>
    <s v="Sidney, BC"/>
    <d v="2023-01-23T00:00:00"/>
    <x v="0"/>
    <x v="432"/>
    <x v="3"/>
    <s v="Dec"/>
    <s v="Y"/>
  </r>
  <r>
    <x v="498"/>
    <s v="Pemberton Holmes"/>
    <s v="Starting Jan/24"/>
    <n v="60"/>
    <s v="Sidney, BC"/>
    <d v="2024-01-01T00:00:00"/>
    <x v="0"/>
    <x v="433"/>
    <x v="5"/>
    <s v="May"/>
    <s v="Y"/>
  </r>
  <r>
    <x v="499"/>
    <s v="Sherringham Industries "/>
    <m/>
    <n v="70"/>
    <s v="Sidney, BC"/>
    <d v="2023-06-23T00:00:00"/>
    <x v="0"/>
    <x v="202"/>
    <x v="19"/>
    <s v="March"/>
    <s v="Y"/>
  </r>
  <r>
    <x v="500"/>
    <s v="Gibraltar"/>
    <m/>
    <n v="70"/>
    <s v="Sidney, BC"/>
    <d v="2023-07-01T00:00:00"/>
    <x v="0"/>
    <x v="434"/>
    <x v="3"/>
    <s v="Feb"/>
    <s v="Y"/>
  </r>
  <r>
    <x v="501"/>
    <s v="Beacon Community Services"/>
    <s v="$65/month (A)"/>
    <n v="65"/>
    <s v="Sidney, BC"/>
    <d v="2020-01-01T00:00:00"/>
    <x v="0"/>
    <x v="435"/>
    <x v="3"/>
    <s v="Feb"/>
    <s v="Y"/>
  </r>
  <r>
    <x v="502"/>
    <s v="Freelance Strata Management "/>
    <m/>
    <n v="50"/>
    <s v="Sidney, BC"/>
    <d v="2023-01-23T00:00:00"/>
    <x v="0"/>
    <x v="436"/>
    <x v="3"/>
    <s v="May"/>
    <s v="Y"/>
  </r>
  <r>
    <x v="503"/>
    <s v="Freelance Strata Management "/>
    <m/>
    <n v="50"/>
    <s v="Sidney, BC"/>
    <d v="2023-01-23T00:00:00"/>
    <x v="0"/>
    <x v="437"/>
    <x v="3"/>
    <s v="May"/>
    <s v="Y"/>
  </r>
  <r>
    <x v="504"/>
    <s v="Highstreet Fourth Street (2023) LP"/>
    <m/>
    <n v="50"/>
    <s v="Sidney, BC"/>
    <d v="2023-01-23T00:00:00"/>
    <x v="0"/>
    <x v="77"/>
    <x v="3"/>
    <s v="Jan"/>
    <s v="ANNUAL"/>
  </r>
  <r>
    <x v="505"/>
    <s v="Highstreet Fourth Street (2023) LP"/>
    <m/>
    <n v="50"/>
    <s v="Sidney, BC"/>
    <d v="2023-01-23T00:00:00"/>
    <x v="0"/>
    <x v="77"/>
    <x v="3"/>
    <s v="Jan"/>
    <s v="ANNUAL"/>
  </r>
  <r>
    <x v="506"/>
    <s v="Complete Residential"/>
    <m/>
    <n v="50"/>
    <s v="Sidney, BC"/>
    <m/>
    <x v="0"/>
    <x v="438"/>
    <x v="3"/>
    <s v="April"/>
    <s v="Y"/>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r>
    <x v="507"/>
    <m/>
    <m/>
    <m/>
    <m/>
    <m/>
    <x v="3"/>
    <x v="202"/>
    <x v="20"/>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9">
  <r>
    <s v="#103-4475 Viewmont"/>
    <s v="Hansbraun"/>
    <s v="MONTHLY EXT &amp; ELU TESTS"/>
    <n v="75"/>
    <s v="Saanich, BC"/>
    <x v="0"/>
    <x v="0"/>
    <x v="0"/>
    <x v="0"/>
    <x v="0"/>
    <x v="0"/>
    <x v="0"/>
    <x v="0"/>
    <x v="0"/>
    <s v="ANNUAL"/>
    <s v="Y"/>
    <x v="0"/>
    <x v="0"/>
    <x v="0"/>
    <x v="0"/>
    <x v="0"/>
    <x v="0"/>
  </r>
  <r>
    <s v="10 Paul Kane/11 Cooperage Place"/>
    <s v="Proline"/>
    <m/>
    <n v="55"/>
    <s v="Esquimalt, BC"/>
    <x v="1"/>
    <x v="0"/>
    <x v="1"/>
    <x v="1"/>
    <x v="0"/>
    <x v="0"/>
    <x v="1"/>
    <x v="0"/>
    <x v="0"/>
    <s v="ANNUAL"/>
    <s v="X"/>
    <x v="0"/>
    <x v="0"/>
    <x v="0"/>
    <x v="0"/>
    <x v="0"/>
    <x v="0"/>
  </r>
  <r>
    <s v="1000 Mckenzie Avenue"/>
    <s v="Starlight/Devon"/>
    <m/>
    <n v="55"/>
    <s v="Saanich, BC"/>
    <x v="0"/>
    <x v="0"/>
    <x v="2"/>
    <x v="2"/>
    <x v="0"/>
    <x v="0"/>
    <x v="0"/>
    <x v="0"/>
    <x v="0"/>
    <s v="Y"/>
    <s v="ANNUAL"/>
    <x v="1"/>
    <x v="1"/>
    <x v="0"/>
    <x v="0"/>
    <x v="0"/>
    <x v="0"/>
  </r>
  <r>
    <s v="1000-1012 Douglas Street"/>
    <s v="Itziar Management Ltd. (0824606 BC Ltd.)"/>
    <m/>
    <n v="60"/>
    <s v="Victoria, BC"/>
    <x v="2"/>
    <x v="0"/>
    <x v="3"/>
    <x v="3"/>
    <x v="1"/>
    <x v="0"/>
    <x v="0"/>
    <x v="0"/>
    <x v="0"/>
    <s v="Y"/>
    <s v="Y"/>
    <x v="0"/>
    <x v="2"/>
    <x v="0"/>
    <x v="0"/>
    <x v="0"/>
    <x v="0"/>
  </r>
  <r>
    <s v="1001 Wharf Street"/>
    <s v="Pastoral Developments Ltd."/>
    <m/>
    <n v="55"/>
    <s v="Victoria, BC"/>
    <x v="3"/>
    <x v="0"/>
    <x v="4"/>
    <x v="3"/>
    <x v="2"/>
    <x v="0"/>
    <x v="0"/>
    <x v="0"/>
    <x v="0"/>
    <s v="Y"/>
    <s v="Y"/>
    <x v="0"/>
    <x v="2"/>
    <x v="0"/>
    <x v="0"/>
    <x v="0"/>
    <x v="0"/>
  </r>
  <r>
    <s v="10016 3rd Street"/>
    <s v="Cornerstone"/>
    <m/>
    <n v="50"/>
    <s v="Sidney, BC"/>
    <x v="4"/>
    <x v="0"/>
    <x v="5"/>
    <x v="4"/>
    <x v="3"/>
    <x v="0"/>
    <x v="0"/>
    <x v="1"/>
    <x v="0"/>
    <s v="Y"/>
    <s v="Y"/>
    <x v="0"/>
    <x v="2"/>
    <x v="0"/>
    <x v="0"/>
    <x v="0"/>
    <x v="0"/>
  </r>
  <r>
    <s v="10017 Avenger Way"/>
    <s v="Lumberworld Operations Ltd."/>
    <m/>
    <n v="75"/>
    <s v="Sidney, BC"/>
    <x v="5"/>
    <x v="0"/>
    <x v="6"/>
    <x v="4"/>
    <x v="2"/>
    <x v="1"/>
    <x v="1"/>
    <x v="2"/>
    <x v="1"/>
    <s v="X"/>
    <s v="X"/>
    <x v="1"/>
    <x v="2"/>
    <x v="0"/>
    <x v="0"/>
    <x v="0"/>
    <x v="0"/>
  </r>
  <r>
    <s v="1002 Mckenzie Avenue"/>
    <s v="Starlight/Devon"/>
    <m/>
    <n v="55"/>
    <s v="Saanich, BC"/>
    <x v="0"/>
    <x v="0"/>
    <x v="2"/>
    <x v="2"/>
    <x v="0"/>
    <x v="0"/>
    <x v="0"/>
    <x v="0"/>
    <x v="0"/>
    <s v="Y"/>
    <s v="ANNUAL"/>
    <x v="1"/>
    <x v="0"/>
    <x v="0"/>
    <x v="0"/>
    <x v="0"/>
    <x v="0"/>
  </r>
  <r>
    <s v="1002 Pakington"/>
    <s v="Devon Properties"/>
    <m/>
    <n v="50"/>
    <s v="Victoria, BC"/>
    <x v="4"/>
    <x v="0"/>
    <x v="7"/>
    <x v="5"/>
    <x v="4"/>
    <x v="0"/>
    <x v="0"/>
    <x v="0"/>
    <x v="0"/>
    <s v="Y"/>
    <s v="Y"/>
    <x v="0"/>
    <x v="2"/>
    <x v="1"/>
    <x v="0"/>
    <x v="0"/>
    <x v="0"/>
  </r>
  <r>
    <s v="1002 Wharf Street"/>
    <s v="Malahat Properties"/>
    <m/>
    <n v="55"/>
    <s v="Victoria, BC"/>
    <x v="6"/>
    <x v="0"/>
    <x v="8"/>
    <x v="3"/>
    <x v="5"/>
    <x v="0"/>
    <x v="2"/>
    <x v="0"/>
    <x v="0"/>
    <s v="Y"/>
    <s v="Y"/>
    <x v="0"/>
    <x v="2"/>
    <x v="0"/>
    <x v="0"/>
    <x v="0"/>
    <x v="0"/>
  </r>
  <r>
    <s v="10025 Resthaven Drive"/>
    <s v="Inken Roller c/o Richmond Property Group"/>
    <m/>
    <n v="50"/>
    <s v="Sidney, BC"/>
    <x v="4"/>
    <x v="0"/>
    <x v="9"/>
    <x v="4"/>
    <x v="3"/>
    <x v="0"/>
    <x v="2"/>
    <x v="2"/>
    <x v="0"/>
    <s v="Y"/>
    <s v="Y"/>
    <x v="0"/>
    <x v="2"/>
    <x v="0"/>
    <x v="0"/>
    <x v="0"/>
    <x v="0"/>
  </r>
  <r>
    <s v="10030 Resthaven Drive"/>
    <s v="Raven Property Management Ltd."/>
    <m/>
    <n v="75"/>
    <s v="Sidney, BC"/>
    <x v="7"/>
    <x v="0"/>
    <x v="10"/>
    <x v="4"/>
    <x v="0"/>
    <x v="0"/>
    <x v="0"/>
    <x v="0"/>
    <x v="0"/>
    <s v="Y"/>
    <s v="ANNUAL"/>
    <x v="0"/>
    <x v="2"/>
    <x v="0"/>
    <x v="0"/>
    <x v="0"/>
    <x v="0"/>
  </r>
  <r>
    <s v="1004 Pemberton Road"/>
    <s v="Raul Caballero"/>
    <m/>
    <n v="70"/>
    <s v="Victoria, BC"/>
    <x v="8"/>
    <x v="0"/>
    <x v="11"/>
    <x v="6"/>
    <x v="6"/>
    <x v="2"/>
    <x v="0"/>
    <x v="0"/>
    <x v="0"/>
    <s v="Y"/>
    <s v="Y"/>
    <x v="0"/>
    <x v="0"/>
    <x v="0"/>
    <x v="0"/>
    <x v="0"/>
    <x v="0"/>
  </r>
  <r>
    <s v="1005 &amp; 1009 McKenzie Avenue"/>
    <s v="Firm Management"/>
    <m/>
    <n v="60"/>
    <s v="Saanich, BC"/>
    <x v="9"/>
    <x v="0"/>
    <x v="12"/>
    <x v="0"/>
    <x v="0"/>
    <x v="1"/>
    <x v="1"/>
    <x v="2"/>
    <x v="1"/>
    <s v="X"/>
    <s v="ANNUAL"/>
    <x v="0"/>
    <x v="0"/>
    <x v="0"/>
    <x v="0"/>
    <x v="0"/>
    <x v="0"/>
  </r>
  <r>
    <s v="1005 Broad Street          "/>
    <s v="Richmond Property Group"/>
    <m/>
    <n v="55"/>
    <s v="Victoria, BC"/>
    <x v="9"/>
    <x v="0"/>
    <x v="13"/>
    <x v="3"/>
    <x v="7"/>
    <x v="0"/>
    <x v="0"/>
    <x v="1"/>
    <x v="0"/>
    <s v="Y"/>
    <s v="Y"/>
    <x v="0"/>
    <x v="2"/>
    <x v="0"/>
    <x v="0"/>
    <x v="0"/>
    <x v="0"/>
  </r>
  <r>
    <s v="1005 Pakington Street"/>
    <s v="Century 21 Queenswood"/>
    <m/>
    <n v="50"/>
    <s v="Victoria, BC"/>
    <x v="4"/>
    <x v="0"/>
    <x v="14"/>
    <x v="5"/>
    <x v="8"/>
    <x v="0"/>
    <x v="0"/>
    <x v="0"/>
    <x v="0"/>
    <s v="Y"/>
    <s v="Y"/>
    <x v="0"/>
    <x v="2"/>
    <x v="0"/>
    <x v="0"/>
    <x v="0"/>
    <x v="0"/>
  </r>
  <r>
    <s v="1005 St. Charles Street"/>
    <s v="Bross Holdings"/>
    <m/>
    <n v="55"/>
    <s v="Victoria, BC"/>
    <x v="10"/>
    <x v="0"/>
    <x v="15"/>
    <x v="7"/>
    <x v="0"/>
    <x v="1"/>
    <x v="0"/>
    <x v="0"/>
    <x v="0"/>
    <s v="Y"/>
    <s v="ANNUAL"/>
    <x v="0"/>
    <x v="0"/>
    <x v="0"/>
    <x v="0"/>
    <x v="0"/>
    <x v="0"/>
  </r>
  <r>
    <s v="1006 Fort Street"/>
    <s v="Colliers"/>
    <m/>
    <n v="75"/>
    <s v="Victoria, BC"/>
    <x v="11"/>
    <x v="0"/>
    <x v="16"/>
    <x v="8"/>
    <x v="4"/>
    <x v="0"/>
    <x v="0"/>
    <x v="0"/>
    <x v="0"/>
    <s v="Y"/>
    <s v="Y"/>
    <x v="0"/>
    <x v="3"/>
    <x v="0"/>
    <x v="0"/>
    <x v="0"/>
    <x v="0"/>
  </r>
  <r>
    <s v="1006 Tolmie Avenue"/>
    <s v="Century 21 Queenswood"/>
    <m/>
    <n v="60"/>
    <s v="Victoria, BC"/>
    <x v="9"/>
    <x v="0"/>
    <x v="17"/>
    <x v="6"/>
    <x v="5"/>
    <x v="0"/>
    <x v="2"/>
    <x v="0"/>
    <x v="0"/>
    <s v="Y"/>
    <s v="Y"/>
    <x v="0"/>
    <x v="0"/>
    <x v="0"/>
    <x v="0"/>
    <x v="0"/>
    <x v="0"/>
  </r>
  <r>
    <s v="1007 Esquimalt Road"/>
    <s v="Starlight Properties "/>
    <m/>
    <n v="50"/>
    <s v="Esquimalt, BC"/>
    <x v="9"/>
    <x v="0"/>
    <x v="18"/>
    <x v="1"/>
    <x v="0"/>
    <x v="0"/>
    <x v="0"/>
    <x v="0"/>
    <x v="0"/>
    <s v="ANNUAL"/>
    <s v="X"/>
    <x v="0"/>
    <x v="0"/>
    <x v="0"/>
    <x v="0"/>
    <x v="0"/>
    <x v="0"/>
  </r>
  <r>
    <s v="101 Ontario Street"/>
    <s v="Proline Property Management"/>
    <m/>
    <n v="55"/>
    <s v="Victoria, BC"/>
    <x v="12"/>
    <x v="0"/>
    <x v="19"/>
    <x v="9"/>
    <x v="9"/>
    <x v="1"/>
    <x v="0"/>
    <x v="0"/>
    <x v="0"/>
    <s v="Y"/>
    <s v="Y"/>
    <x v="0"/>
    <x v="2"/>
    <x v="0"/>
    <x v="0"/>
    <x v="0"/>
    <x v="0"/>
  </r>
  <r>
    <s v="1010 Mckenzie Avenue"/>
    <s v="Starlight/Devon"/>
    <m/>
    <n v="55"/>
    <s v="Saanich, BC"/>
    <x v="0"/>
    <x v="0"/>
    <x v="2"/>
    <x v="2"/>
    <x v="3"/>
    <x v="0"/>
    <x v="2"/>
    <x v="0"/>
    <x v="0"/>
    <s v="Y"/>
    <s v="X"/>
    <x v="1"/>
    <x v="0"/>
    <x v="0"/>
    <x v="0"/>
    <x v="0"/>
    <x v="0"/>
  </r>
  <r>
    <s v="1012 Collinson Street                                                         "/>
    <s v="Hutton"/>
    <m/>
    <n v="55"/>
    <s v="Victoria, BC"/>
    <x v="9"/>
    <x v="0"/>
    <x v="20"/>
    <x v="7"/>
    <x v="2"/>
    <x v="0"/>
    <x v="0"/>
    <x v="0"/>
    <x v="0"/>
    <s v="Y"/>
    <s v="Y"/>
    <x v="0"/>
    <x v="0"/>
    <x v="0"/>
    <x v="0"/>
    <x v="0"/>
    <x v="0"/>
  </r>
  <r>
    <s v="1013 Vancouver Street"/>
    <s v="Devon Properties"/>
    <m/>
    <n v="50"/>
    <s v="Victoria, BC"/>
    <x v="4"/>
    <x v="0"/>
    <x v="21"/>
    <x v="10"/>
    <x v="0"/>
    <x v="0"/>
    <x v="0"/>
    <x v="0"/>
    <x v="0"/>
    <s v="X"/>
    <s v="Y"/>
    <x v="0"/>
    <x v="0"/>
    <x v="0"/>
    <x v="0"/>
    <x v="0"/>
    <x v="0"/>
  </r>
  <r>
    <s v="1015 Kings Road"/>
    <s v="Darioush Diba"/>
    <m/>
    <n v="55"/>
    <s v="Victoria, BC"/>
    <x v="13"/>
    <x v="0"/>
    <x v="22"/>
    <x v="11"/>
    <x v="1"/>
    <x v="0"/>
    <x v="0"/>
    <x v="0"/>
    <x v="0"/>
    <s v="Y"/>
    <s v="ANNUAL"/>
    <x v="0"/>
    <x v="0"/>
    <x v="0"/>
    <x v="0"/>
    <x v="0"/>
    <x v="0"/>
  </r>
  <r>
    <s v="10159 Third Street"/>
    <s v="Realstar Management "/>
    <m/>
    <n v="55"/>
    <s v="Sidney, BC"/>
    <x v="9"/>
    <x v="0"/>
    <x v="23"/>
    <x v="4"/>
    <x v="9"/>
    <x v="0"/>
    <x v="0"/>
    <x v="0"/>
    <x v="0"/>
    <s v="Y"/>
    <s v="Y"/>
    <x v="0"/>
    <x v="2"/>
    <x v="0"/>
    <x v="0"/>
    <x v="0"/>
    <x v="0"/>
  </r>
  <r>
    <s v="1017 Queens Avenue"/>
    <s v="Starlight/Devon"/>
    <m/>
    <n v="50"/>
    <s v="Victoria, BC"/>
    <x v="4"/>
    <x v="0"/>
    <x v="24"/>
    <x v="11"/>
    <x v="7"/>
    <x v="0"/>
    <x v="0"/>
    <x v="0"/>
    <x v="2"/>
    <s v="Y"/>
    <s v="Y"/>
    <x v="0"/>
    <x v="0"/>
    <x v="0"/>
    <x v="0"/>
    <x v="0"/>
    <x v="0"/>
  </r>
  <r>
    <s v="1019 McClure Street"/>
    <s v="Strata Plan VIS 308"/>
    <m/>
    <n v="65"/>
    <s v="Victoria, BC"/>
    <x v="14"/>
    <x v="0"/>
    <x v="25"/>
    <x v="7"/>
    <x v="10"/>
    <x v="0"/>
    <x v="0"/>
    <x v="0"/>
    <x v="2"/>
    <s v="Y"/>
    <s v="Y"/>
    <x v="0"/>
    <x v="0"/>
    <x v="0"/>
    <x v="0"/>
    <x v="0"/>
    <x v="0"/>
  </r>
  <r>
    <s v="1019 Rockland Avenue"/>
    <s v="Proline"/>
    <m/>
    <n v="55"/>
    <s v="Victoria, BC"/>
    <x v="15"/>
    <x v="0"/>
    <x v="26"/>
    <x v="8"/>
    <x v="6"/>
    <x v="0"/>
    <x v="0"/>
    <x v="0"/>
    <x v="2"/>
    <s v="Y"/>
    <s v="Y"/>
    <x v="0"/>
    <x v="0"/>
    <x v="0"/>
    <x v="0"/>
    <x v="0"/>
    <x v="0"/>
  </r>
  <r>
    <s v="1020 Park Boulevard"/>
    <s v="Pemberton Holmes"/>
    <m/>
    <n v="50"/>
    <s v="Victoria, BC"/>
    <x v="4"/>
    <x v="0"/>
    <x v="27"/>
    <x v="5"/>
    <x v="9"/>
    <x v="0"/>
    <x v="0"/>
    <x v="0"/>
    <x v="0"/>
    <s v="Y"/>
    <s v="Y"/>
    <x v="0"/>
    <x v="2"/>
    <x v="0"/>
    <x v="0"/>
    <x v="0"/>
    <x v="0"/>
  </r>
  <r>
    <s v="1020 Pembroke Street"/>
    <s v="Brown Bros."/>
    <m/>
    <n v="55"/>
    <s v="Victoria, BC"/>
    <x v="16"/>
    <x v="0"/>
    <x v="28"/>
    <x v="11"/>
    <x v="11"/>
    <x v="0"/>
    <x v="0"/>
    <x v="0"/>
    <x v="0"/>
    <s v="Y"/>
    <s v="Y"/>
    <x v="2"/>
    <x v="0"/>
    <x v="0"/>
    <x v="0"/>
    <x v="0"/>
    <x v="0"/>
  </r>
  <r>
    <s v="1024 Fairfield Road"/>
    <s v="Firm Management"/>
    <m/>
    <n v="55"/>
    <s v="Victoria, BC"/>
    <x v="17"/>
    <x v="0"/>
    <x v="29"/>
    <x v="7"/>
    <x v="6"/>
    <x v="0"/>
    <x v="0"/>
    <x v="0"/>
    <x v="0"/>
    <s v="ANNUAL"/>
    <s v="Y"/>
    <x v="0"/>
    <x v="0"/>
    <x v="0"/>
    <x v="0"/>
    <x v="0"/>
    <x v="0"/>
  </r>
  <r>
    <s v="1025 Johnson Street"/>
    <s v="Devon Properties"/>
    <m/>
    <n v="60"/>
    <s v="Victoria, BC"/>
    <x v="18"/>
    <x v="0"/>
    <x v="30"/>
    <x v="10"/>
    <x v="5"/>
    <x v="2"/>
    <x v="0"/>
    <x v="0"/>
    <x v="0"/>
    <s v="Y"/>
    <s v="Y"/>
    <x v="0"/>
    <x v="0"/>
    <x v="0"/>
    <x v="0"/>
    <x v="0"/>
    <x v="0"/>
  </r>
  <r>
    <s v="1026 Johnson Street                                          "/>
    <s v="Firm Management"/>
    <m/>
    <n v="55"/>
    <s v="Victoria, BC"/>
    <x v="19"/>
    <x v="0"/>
    <x v="31"/>
    <x v="10"/>
    <x v="11"/>
    <x v="0"/>
    <x v="0"/>
    <x v="0"/>
    <x v="0"/>
    <s v="Y"/>
    <s v="Y"/>
    <x v="0"/>
    <x v="0"/>
    <x v="0"/>
    <x v="0"/>
    <x v="0"/>
    <x v="0"/>
  </r>
  <r>
    <s v="1030 Pendergast Street"/>
    <s v="Starlight/Devon"/>
    <m/>
    <n v="70"/>
    <s v="Victoria, BC"/>
    <x v="20"/>
    <x v="0"/>
    <x v="32"/>
    <x v="5"/>
    <x v="11"/>
    <x v="0"/>
    <x v="0"/>
    <x v="0"/>
    <x v="0"/>
    <s v="Y"/>
    <s v="Y"/>
    <x v="2"/>
    <x v="2"/>
    <x v="0"/>
    <x v="0"/>
    <x v="0"/>
    <x v="0"/>
  </r>
  <r>
    <s v="1031 Burdett Avenue"/>
    <s v="Hutton"/>
    <s v="cancelled service- Nov 8/24 (tw)"/>
    <n v="55"/>
    <s v="Victoria, BC"/>
    <x v="21"/>
    <x v="1"/>
    <x v="33"/>
    <x v="12"/>
    <x v="6"/>
    <x v="1"/>
    <x v="1"/>
    <x v="2"/>
    <x v="1"/>
    <s v="X"/>
    <s v="X"/>
    <x v="1"/>
    <x v="2"/>
    <x v="0"/>
    <x v="0"/>
    <x v="0"/>
    <x v="0"/>
  </r>
  <r>
    <s v="1032 North Park"/>
    <s v="Pacific Quorum $55"/>
    <m/>
    <n v="55"/>
    <s v="Victoria, BC"/>
    <x v="22"/>
    <x v="0"/>
    <x v="34"/>
    <x v="11"/>
    <x v="7"/>
    <x v="1"/>
    <x v="0"/>
    <x v="2"/>
    <x v="2"/>
    <s v="X"/>
    <s v="X"/>
    <x v="1"/>
    <x v="0"/>
    <x v="0"/>
    <x v="0"/>
    <x v="0"/>
    <x v="0"/>
  </r>
  <r>
    <s v="1035 Belmont Avenue"/>
    <s v="Belmont Properties"/>
    <m/>
    <n v="55"/>
    <s v="Victoria, BC"/>
    <x v="18"/>
    <x v="0"/>
    <x v="35"/>
    <x v="7"/>
    <x v="8"/>
    <x v="0"/>
    <x v="0"/>
    <x v="0"/>
    <x v="0"/>
    <s v="Y"/>
    <s v="Y"/>
    <x v="0"/>
    <x v="0"/>
    <x v="1"/>
    <x v="0"/>
    <x v="0"/>
    <x v="0"/>
  </r>
  <r>
    <s v="1035 Pendergast Street"/>
    <s v="Starlight/Devon"/>
    <m/>
    <n v="70"/>
    <s v="Victoria, BC"/>
    <x v="20"/>
    <x v="0"/>
    <x v="32"/>
    <x v="5"/>
    <x v="11"/>
    <x v="0"/>
    <x v="0"/>
    <x v="0"/>
    <x v="0"/>
    <s v="Y"/>
    <s v="Y"/>
    <x v="2"/>
    <x v="2"/>
    <x v="0"/>
    <x v="0"/>
    <x v="0"/>
    <x v="0"/>
  </r>
  <r>
    <s v="1036 Stellys Cross Road"/>
    <s v="Devon Properties"/>
    <m/>
    <n v="50"/>
    <s v="Brentwood Bay, BC"/>
    <x v="9"/>
    <x v="0"/>
    <x v="36"/>
    <x v="13"/>
    <x v="6"/>
    <x v="0"/>
    <x v="0"/>
    <x v="0"/>
    <x v="0"/>
    <s v="Y"/>
    <s v="Y"/>
    <x v="0"/>
    <x v="0"/>
    <x v="2"/>
    <x v="0"/>
    <x v="0"/>
    <x v="0"/>
  </r>
  <r>
    <s v="104 Dallas Road"/>
    <s v="Strata #1374 The Dolphins"/>
    <m/>
    <n v="55"/>
    <s v="Victoria, BC"/>
    <x v="23"/>
    <x v="0"/>
    <x v="37"/>
    <x v="9"/>
    <x v="8"/>
    <x v="0"/>
    <x v="0"/>
    <x v="0"/>
    <x v="0"/>
    <s v="Y"/>
    <s v="Y"/>
    <x v="0"/>
    <x v="3"/>
    <x v="0"/>
    <x v="0"/>
    <x v="0"/>
    <x v="0"/>
  </r>
  <r>
    <s v="1040 Stellys Cross Road"/>
    <s v="Devon Properties"/>
    <m/>
    <n v="50"/>
    <s v="Brentwood Bay, BC"/>
    <x v="9"/>
    <x v="0"/>
    <x v="36"/>
    <x v="13"/>
    <x v="6"/>
    <x v="0"/>
    <x v="0"/>
    <x v="0"/>
    <x v="0"/>
    <s v="Y"/>
    <s v="Y"/>
    <x v="0"/>
    <x v="0"/>
    <x v="2"/>
    <x v="0"/>
    <x v="0"/>
    <x v="0"/>
  </r>
  <r>
    <s v="1041 Fairfield Road"/>
    <s v="Pemberton Holmes"/>
    <m/>
    <n v="50"/>
    <s v="Victoria, BC"/>
    <x v="9"/>
    <x v="0"/>
    <x v="38"/>
    <x v="8"/>
    <x v="10"/>
    <x v="0"/>
    <x v="0"/>
    <x v="0"/>
    <x v="2"/>
    <s v="Y"/>
    <s v="Y"/>
    <x v="0"/>
    <x v="0"/>
    <x v="0"/>
    <x v="0"/>
    <x v="0"/>
    <x v="0"/>
  </r>
  <r>
    <s v="1041 Richardson Road"/>
    <s v="Capital West"/>
    <m/>
    <n v="60"/>
    <s v="Victoria, BC"/>
    <x v="24"/>
    <x v="0"/>
    <x v="39"/>
    <x v="7"/>
    <x v="1"/>
    <x v="0"/>
    <x v="0"/>
    <x v="0"/>
    <x v="0"/>
    <s v="ANNUAL"/>
    <s v="Y"/>
    <x v="0"/>
    <x v="0"/>
    <x v="0"/>
    <x v="0"/>
    <x v="0"/>
    <x v="0"/>
  </r>
  <r>
    <s v="1045 McClure Street"/>
    <s v="Brown Bros."/>
    <m/>
    <n v="50"/>
    <s v="Victoria, BC"/>
    <x v="9"/>
    <x v="0"/>
    <x v="40"/>
    <x v="8"/>
    <x v="6"/>
    <x v="0"/>
    <x v="0"/>
    <x v="0"/>
    <x v="0"/>
    <s v="Y"/>
    <s v="Y"/>
    <x v="0"/>
    <x v="0"/>
    <x v="0"/>
    <x v="0"/>
    <x v="0"/>
    <x v="0"/>
  </r>
  <r>
    <s v="10459 Resthaven Drive"/>
    <s v="Proline"/>
    <m/>
    <n v="50"/>
    <s v="Sidney, BC"/>
    <x v="4"/>
    <x v="0"/>
    <x v="41"/>
    <x v="4"/>
    <x v="0"/>
    <x v="0"/>
    <x v="0"/>
    <x v="0"/>
    <x v="0"/>
    <s v="Y"/>
    <s v="ANNUAL"/>
    <x v="0"/>
    <x v="2"/>
    <x v="0"/>
    <x v="0"/>
    <x v="0"/>
    <x v="0"/>
  </r>
  <r>
    <s v="10461 Resthaven Drive"/>
    <s v="Proline"/>
    <m/>
    <n v="50"/>
    <s v="Sidney, BC"/>
    <x v="4"/>
    <x v="0"/>
    <x v="41"/>
    <x v="4"/>
    <x v="0"/>
    <x v="0"/>
    <x v="0"/>
    <x v="0"/>
    <x v="0"/>
    <s v="Y"/>
    <s v="ANNUAL"/>
    <x v="0"/>
    <x v="2"/>
    <x v="0"/>
    <x v="0"/>
    <x v="0"/>
    <x v="0"/>
  </r>
  <r>
    <s v="1049 Southgate Street"/>
    <s v="Devon Properties"/>
    <m/>
    <n v="50"/>
    <s v="Victoria, BC"/>
    <x v="4"/>
    <x v="0"/>
    <x v="42"/>
    <x v="5"/>
    <x v="4"/>
    <x v="0"/>
    <x v="0"/>
    <x v="0"/>
    <x v="0"/>
    <s v="Y"/>
    <s v="Y"/>
    <x v="0"/>
    <x v="2"/>
    <x v="0"/>
    <x v="0"/>
    <x v="0"/>
    <x v="0"/>
  </r>
  <r>
    <s v="105 Wilson Street"/>
    <s v="Pacifica Housing"/>
    <m/>
    <n v="65"/>
    <s v="Esquimalt, BC"/>
    <x v="25"/>
    <x v="0"/>
    <x v="43"/>
    <x v="1"/>
    <x v="11"/>
    <x v="0"/>
    <x v="1"/>
    <x v="0"/>
    <x v="0"/>
    <s v="Y"/>
    <s v="Y"/>
    <x v="0"/>
    <x v="3"/>
    <x v="0"/>
    <x v="0"/>
    <x v="0"/>
    <x v="0"/>
  </r>
  <r>
    <s v="1050 Park Boulevard"/>
    <s v="Hutton"/>
    <s v="$60/month_x000a_(incl. hose, ext, mag lock check)"/>
    <n v="60"/>
    <s v="Victoria, BC"/>
    <x v="26"/>
    <x v="0"/>
    <x v="44"/>
    <x v="14"/>
    <x v="7"/>
    <x v="0"/>
    <x v="0"/>
    <x v="1"/>
    <x v="1"/>
    <s v="Y"/>
    <s v="Y"/>
    <x v="0"/>
    <x v="0"/>
    <x v="0"/>
    <x v="0"/>
    <x v="0"/>
    <x v="0"/>
  </r>
  <r>
    <s v="10520 McDonald Park"/>
    <s v="Complete Residential Property Management"/>
    <m/>
    <n v="75"/>
    <s v="Sidney, BC"/>
    <x v="27"/>
    <x v="0"/>
    <x v="45"/>
    <x v="4"/>
    <x v="9"/>
    <x v="1"/>
    <x v="1"/>
    <x v="2"/>
    <x v="0"/>
    <s v="Y"/>
    <s v="Y"/>
    <x v="0"/>
    <x v="2"/>
    <x v="0"/>
    <x v="0"/>
    <x v="0"/>
    <x v="0"/>
  </r>
  <r>
    <s v="1055 Hillside Avenue"/>
    <s v="Firm Management"/>
    <m/>
    <n v="55"/>
    <s v="Victoria, BC"/>
    <x v="28"/>
    <x v="0"/>
    <x v="46"/>
    <x v="2"/>
    <x v="5"/>
    <x v="2"/>
    <x v="0"/>
    <x v="0"/>
    <x v="0"/>
    <s v="Y"/>
    <s v="Y"/>
    <x v="0"/>
    <x v="0"/>
    <x v="0"/>
    <x v="0"/>
    <x v="0"/>
    <x v="0"/>
  </r>
  <r>
    <s v="1057 Moss Street"/>
    <s v="Tim Slater"/>
    <s v="Charge CC in ST and email receipt "/>
    <n v="60"/>
    <s v="Victoria, BC"/>
    <x v="29"/>
    <x v="0"/>
    <x v="47"/>
    <x v="7"/>
    <x v="4"/>
    <x v="0"/>
    <x v="0"/>
    <x v="0"/>
    <x v="0"/>
    <s v="Y"/>
    <s v="Y"/>
    <x v="0"/>
    <x v="0"/>
    <x v="0"/>
    <x v="0"/>
    <x v="0"/>
    <x v="0"/>
  </r>
  <r>
    <s v="1060 Craigdarroch Road"/>
    <s v="Pemberton Holmes"/>
    <m/>
    <n v="50"/>
    <s v="Esquimalt, BC"/>
    <x v="9"/>
    <x v="0"/>
    <x v="48"/>
    <x v="6"/>
    <x v="7"/>
    <x v="0"/>
    <x v="0"/>
    <x v="0"/>
    <x v="0"/>
    <s v="Y"/>
    <s v="Y"/>
    <x v="0"/>
    <x v="0"/>
    <x v="0"/>
    <x v="0"/>
    <x v="0"/>
    <x v="0"/>
  </r>
  <r>
    <s v="1060 Goldstream Avenue"/>
    <s v="Centurion Properties"/>
    <s v=" Months on invoice"/>
    <n v="55"/>
    <s v="Langford, BC"/>
    <x v="4"/>
    <x v="0"/>
    <x v="49"/>
    <x v="15"/>
    <x v="4"/>
    <x v="0"/>
    <x v="0"/>
    <x v="0"/>
    <x v="0"/>
    <s v="Y"/>
    <s v="Y"/>
    <x v="0"/>
    <x v="0"/>
    <x v="1"/>
    <x v="0"/>
    <x v="0"/>
    <x v="0"/>
  </r>
  <r>
    <s v="1060 Southgate Street"/>
    <s v="Southgate Manor "/>
    <m/>
    <n v="50"/>
    <s v="Victoria, BC"/>
    <x v="4"/>
    <x v="0"/>
    <x v="50"/>
    <x v="5"/>
    <x v="4"/>
    <x v="0"/>
    <x v="0"/>
    <x v="0"/>
    <x v="0"/>
    <s v="Y"/>
    <s v="Y"/>
    <x v="0"/>
    <x v="2"/>
    <x v="0"/>
    <x v="0"/>
    <x v="0"/>
    <x v="0"/>
  </r>
  <r>
    <s v="1066 Foul Bay Road"/>
    <s v="Newport Property"/>
    <m/>
    <n v="50"/>
    <s v="Victoria, BC"/>
    <x v="4"/>
    <x v="0"/>
    <x v="51"/>
    <x v="16"/>
    <x v="11"/>
    <x v="0"/>
    <x v="0"/>
    <x v="0"/>
    <x v="0"/>
    <s v="Y"/>
    <s v="ANNUAL"/>
    <x v="0"/>
    <x v="0"/>
    <x v="0"/>
    <x v="0"/>
    <x v="0"/>
    <x v="0"/>
  </r>
  <r>
    <s v="1069 Southgate Street"/>
    <s v="Newport Property Management"/>
    <m/>
    <n v="50"/>
    <s v="Victoria, BC"/>
    <x v="9"/>
    <x v="0"/>
    <x v="52"/>
    <x v="8"/>
    <x v="7"/>
    <x v="0"/>
    <x v="0"/>
    <x v="0"/>
    <x v="0"/>
    <s v="Y"/>
    <s v="Y"/>
    <x v="0"/>
    <x v="0"/>
    <x v="0"/>
    <x v="0"/>
    <x v="0"/>
    <x v="0"/>
  </r>
  <r>
    <s v="1088 Johnson Street"/>
    <s v="Centurion Property Associates Inc."/>
    <m/>
    <n v="125"/>
    <s v="Victoria, BC"/>
    <x v="30"/>
    <x v="0"/>
    <x v="53"/>
    <x v="10"/>
    <x v="0"/>
    <x v="1"/>
    <x v="1"/>
    <x v="2"/>
    <x v="1"/>
    <s v="Y"/>
    <s v="X"/>
    <x v="0"/>
    <x v="0"/>
    <x v="0"/>
    <x v="0"/>
    <x v="0"/>
    <x v="0"/>
  </r>
  <r>
    <s v="109 Wilson Street"/>
    <s v="Pacifica Housing"/>
    <m/>
    <n v="65"/>
    <s v="Esquimalt, BC"/>
    <x v="25"/>
    <x v="0"/>
    <x v="54"/>
    <x v="1"/>
    <x v="11"/>
    <x v="0"/>
    <x v="1"/>
    <x v="0"/>
    <x v="0"/>
    <s v="Y"/>
    <s v="Y"/>
    <x v="0"/>
    <x v="3"/>
    <x v="0"/>
    <x v="0"/>
    <x v="0"/>
    <x v="0"/>
  </r>
  <r>
    <s v="1090 Johnson Street"/>
    <s v="Firm Management"/>
    <m/>
    <n v="60"/>
    <s v="Victoria, BC"/>
    <x v="18"/>
    <x v="0"/>
    <x v="55"/>
    <x v="10"/>
    <x v="7"/>
    <x v="0"/>
    <x v="0"/>
    <x v="0"/>
    <x v="0"/>
    <s v="Y"/>
    <s v="Y"/>
    <x v="0"/>
    <x v="0"/>
    <x v="0"/>
    <x v="0"/>
    <x v="0"/>
    <x v="0"/>
  </r>
  <r>
    <s v="1097 View Street"/>
    <s v="Firm Management "/>
    <s v="NEW FEB/24"/>
    <n v="125"/>
    <s v="Victoria, BC"/>
    <x v="29"/>
    <x v="0"/>
    <x v="56"/>
    <x v="7"/>
    <x v="0"/>
    <x v="0"/>
    <x v="0"/>
    <x v="0"/>
    <x v="0"/>
    <s v="ANNUAL"/>
    <s v="Y"/>
    <x v="0"/>
    <x v="0"/>
    <x v="0"/>
    <x v="0"/>
    <x v="0"/>
    <x v="0"/>
  </r>
  <r>
    <s v="110 Douglas Street"/>
    <s v="Devon Properties"/>
    <m/>
    <n v="50"/>
    <s v="Victoria, BC"/>
    <x v="9"/>
    <x v="0"/>
    <x v="57"/>
    <x v="5"/>
    <x v="8"/>
    <x v="0"/>
    <x v="0"/>
    <x v="0"/>
    <x v="0"/>
    <s v="Y"/>
    <s v="Y"/>
    <x v="0"/>
    <x v="2"/>
    <x v="0"/>
    <x v="0"/>
    <x v="0"/>
    <x v="0"/>
  </r>
  <r>
    <s v="1106 Balmoral Road"/>
    <s v="Peter Hejjas"/>
    <m/>
    <n v="50"/>
    <s v="Victoria, BC"/>
    <x v="4"/>
    <x v="0"/>
    <x v="58"/>
    <x v="11"/>
    <x v="7"/>
    <x v="0"/>
    <x v="0"/>
    <x v="0"/>
    <x v="2"/>
    <s v="Y"/>
    <s v="Y"/>
    <x v="0"/>
    <x v="0"/>
    <x v="0"/>
    <x v="0"/>
    <x v="0"/>
    <x v="0"/>
  </r>
  <r>
    <s v="1110 Samar Crescent"/>
    <s v="Breakwater Realty Inc.  "/>
    <s v="Building A"/>
    <n v="75"/>
    <s v="Langford, BC"/>
    <x v="30"/>
    <x v="0"/>
    <x v="59"/>
    <x v="15"/>
    <x v="2"/>
    <x v="1"/>
    <x v="1"/>
    <x v="2"/>
    <x v="1"/>
    <s v="X"/>
    <s v="Y"/>
    <x v="0"/>
    <x v="0"/>
    <x v="0"/>
    <x v="0"/>
    <x v="0"/>
    <x v="0"/>
  </r>
  <r>
    <s v="1111 Hillside Avenue"/>
    <s v="Complete Residential"/>
    <m/>
    <n v="55"/>
    <s v="Victoria, BC"/>
    <x v="9"/>
    <x v="0"/>
    <x v="60"/>
    <x v="6"/>
    <x v="11"/>
    <x v="0"/>
    <x v="0"/>
    <x v="0"/>
    <x v="0"/>
    <s v="Y"/>
    <s v="Y"/>
    <x v="0"/>
    <x v="3"/>
    <x v="0"/>
    <x v="0"/>
    <x v="0"/>
    <x v="0"/>
  </r>
  <r>
    <s v="1114 Samar Crescent"/>
    <s v="Breakwater Realty Inc.  "/>
    <s v="Building B"/>
    <n v="75"/>
    <s v="Langford, BC"/>
    <x v="30"/>
    <x v="0"/>
    <x v="59"/>
    <x v="15"/>
    <x v="2"/>
    <x v="1"/>
    <x v="1"/>
    <x v="2"/>
    <x v="1"/>
    <s v="X"/>
    <s v="Y"/>
    <x v="0"/>
    <x v="0"/>
    <x v="0"/>
    <x v="0"/>
    <x v="0"/>
    <x v="0"/>
  </r>
  <r>
    <s v="1115 Craigflower Road"/>
    <s v="Proline"/>
    <s v="$65/month (A)"/>
    <n v="65"/>
    <s v="Esquimalt, BC"/>
    <x v="31"/>
    <x v="0"/>
    <x v="61"/>
    <x v="17"/>
    <x v="8"/>
    <x v="0"/>
    <x v="0"/>
    <x v="0"/>
    <x v="0"/>
    <s v="Y"/>
    <s v="Y"/>
    <x v="0"/>
    <x v="2"/>
    <x v="1"/>
    <x v="0"/>
    <x v="0"/>
    <x v="0"/>
  </r>
  <r>
    <s v="1120 Blanshard Street"/>
    <s v="Equitex "/>
    <m/>
    <n v="50"/>
    <s v="Victoria, BC"/>
    <x v="4"/>
    <x v="0"/>
    <x v="62"/>
    <x v="3"/>
    <x v="3"/>
    <x v="1"/>
    <x v="0"/>
    <x v="1"/>
    <x v="0"/>
    <s v="Y"/>
    <s v="Y"/>
    <x v="0"/>
    <x v="2"/>
    <x v="0"/>
    <x v="0"/>
    <x v="0"/>
    <x v="0"/>
  </r>
  <r>
    <s v="1120 Burdett Ave"/>
    <s v="Devon Properties"/>
    <m/>
    <n v="55"/>
    <s v="Victoria, BC"/>
    <x v="2"/>
    <x v="0"/>
    <x v="63"/>
    <x v="7"/>
    <x v="1"/>
    <x v="0"/>
    <x v="0"/>
    <x v="0"/>
    <x v="0"/>
    <s v="Y"/>
    <s v="Y"/>
    <x v="0"/>
    <x v="0"/>
    <x v="0"/>
    <x v="0"/>
    <x v="0"/>
    <x v="0"/>
  </r>
  <r>
    <s v="1120 Richardson Street"/>
    <s v="Gibraltar"/>
    <m/>
    <n v="50"/>
    <s v="Victoria, BC"/>
    <x v="4"/>
    <x v="0"/>
    <x v="64"/>
    <x v="7"/>
    <x v="4"/>
    <x v="0"/>
    <x v="0"/>
    <x v="0"/>
    <x v="0"/>
    <s v="Y"/>
    <s v="Y"/>
    <x v="0"/>
    <x v="0"/>
    <x v="0"/>
    <x v="0"/>
    <x v="0"/>
    <x v="0"/>
  </r>
  <r>
    <s v="1120 Yates Street"/>
    <s v="Chard Property "/>
    <m/>
    <n v="50"/>
    <s v="Victoria, BC"/>
    <x v="4"/>
    <x v="0"/>
    <x v="65"/>
    <x v="10"/>
    <x v="9"/>
    <x v="0"/>
    <x v="0"/>
    <x v="0"/>
    <x v="0"/>
    <s v="Y"/>
    <s v="X"/>
    <x v="1"/>
    <x v="0"/>
    <x v="0"/>
    <x v="0"/>
    <x v="0"/>
    <x v="0"/>
  </r>
  <r>
    <s v="1122 Hilda Street"/>
    <s v="Pemberton Strata"/>
    <m/>
    <n v="50"/>
    <s v="Victoria, BC"/>
    <x v="9"/>
    <x v="0"/>
    <x v="66"/>
    <x v="16"/>
    <x v="9"/>
    <x v="0"/>
    <x v="0"/>
    <x v="0"/>
    <x v="0"/>
    <s v="Y"/>
    <s v="Y"/>
    <x v="0"/>
    <x v="0"/>
    <x v="0"/>
    <x v="0"/>
    <x v="0"/>
    <x v="0"/>
  </r>
  <r>
    <s v="1122 McKenzie Street"/>
    <s v="Pemberton Holmes"/>
    <m/>
    <n v="50"/>
    <s v="Victoria, BC"/>
    <x v="9"/>
    <x v="0"/>
    <x v="67"/>
    <x v="8"/>
    <x v="7"/>
    <x v="0"/>
    <x v="0"/>
    <x v="1"/>
    <x v="0"/>
    <s v="Y"/>
    <s v="Y"/>
    <x v="0"/>
    <x v="0"/>
    <x v="0"/>
    <x v="0"/>
    <x v="0"/>
    <x v="0"/>
  </r>
  <r>
    <s v="1125 Douglas Street"/>
    <s v="Arpeg Holdings Cactus Club"/>
    <s v="single panel share with 702 Fort Street"/>
    <n v="65"/>
    <s v="Victoria, BC"/>
    <x v="32"/>
    <x v="0"/>
    <x v="68"/>
    <x v="3"/>
    <x v="10"/>
    <x v="0"/>
    <x v="0"/>
    <x v="0"/>
    <x v="0"/>
    <s v="Y"/>
    <s v="ANNUAL"/>
    <x v="0"/>
    <x v="2"/>
    <x v="0"/>
    <x v="0"/>
    <x v="0"/>
    <x v="0"/>
  </r>
  <r>
    <s v="1125 Hillside Avenue"/>
    <s v="Devon Properties"/>
    <m/>
    <n v="55"/>
    <s v="Victoria, BC"/>
    <x v="33"/>
    <x v="1"/>
    <x v="69"/>
    <x v="12"/>
    <x v="8"/>
    <x v="0"/>
    <x v="0"/>
    <x v="0"/>
    <x v="0"/>
    <s v="X"/>
    <s v="X"/>
    <x v="1"/>
    <x v="2"/>
    <x v="0"/>
    <x v="0"/>
    <x v="0"/>
    <x v="0"/>
  </r>
  <r>
    <s v="1126 Rockland Avenue"/>
    <s v="Starlight/Devon"/>
    <m/>
    <n v="70"/>
    <s v="Victoria, BC"/>
    <x v="34"/>
    <x v="0"/>
    <x v="70"/>
    <x v="7"/>
    <x v="1"/>
    <x v="0"/>
    <x v="0"/>
    <x v="0"/>
    <x v="0"/>
    <s v="Y"/>
    <s v="ANNUAL"/>
    <x v="0"/>
    <x v="0"/>
    <x v="0"/>
    <x v="0"/>
    <x v="0"/>
    <x v="0"/>
  </r>
  <r>
    <s v="1127 Wharf Street"/>
    <s v="Darcy's Pub"/>
    <m/>
    <n v="55"/>
    <s v="Victoria, BC"/>
    <x v="17"/>
    <x v="0"/>
    <x v="71"/>
    <x v="3"/>
    <x v="10"/>
    <x v="0"/>
    <x v="0"/>
    <x v="0"/>
    <x v="0"/>
    <s v="ANNUAL"/>
    <s v="Y"/>
    <x v="0"/>
    <x v="2"/>
    <x v="0"/>
    <x v="0"/>
    <x v="0"/>
    <x v="0"/>
  </r>
  <r>
    <s v="1130 Fort Street"/>
    <s v="Pacifica Housing"/>
    <m/>
    <n v="65"/>
    <s v="Victoria, BC"/>
    <x v="35"/>
    <x v="0"/>
    <x v="72"/>
    <x v="7"/>
    <x v="11"/>
    <x v="0"/>
    <x v="0"/>
    <x v="0"/>
    <x v="1"/>
    <s v="Y"/>
    <s v="Y"/>
    <x v="2"/>
    <x v="0"/>
    <x v="0"/>
    <x v="0"/>
    <x v="0"/>
    <x v="0"/>
  </r>
  <r>
    <s v="1132 McClure Street"/>
    <s v="Devon Properties"/>
    <m/>
    <n v="50"/>
    <s v="Victoria, BC"/>
    <x v="4"/>
    <x v="0"/>
    <x v="73"/>
    <x v="7"/>
    <x v="8"/>
    <x v="0"/>
    <x v="0"/>
    <x v="0"/>
    <x v="0"/>
    <s v="Y"/>
    <s v="Y"/>
    <x v="0"/>
    <x v="0"/>
    <x v="1"/>
    <x v="0"/>
    <x v="0"/>
    <x v="0"/>
  </r>
  <r>
    <s v="1133A Reynolds Road"/>
    <s v="Abbeyfield St. Peters"/>
    <m/>
    <n v="55"/>
    <s v="Saanich, BC"/>
    <x v="9"/>
    <x v="0"/>
    <x v="74"/>
    <x v="0"/>
    <x v="3"/>
    <x v="0"/>
    <x v="0"/>
    <x v="0"/>
    <x v="0"/>
    <s v="X"/>
    <s v="X"/>
    <x v="1"/>
    <x v="1"/>
    <x v="0"/>
    <x v="0"/>
    <x v="0"/>
    <x v="0"/>
  </r>
  <r>
    <s v="1137-1139 Yates Street"/>
    <s v="Equitex Property Management"/>
    <m/>
    <n v="75"/>
    <s v="Victoria, BC"/>
    <x v="36"/>
    <x v="2"/>
    <x v="75"/>
    <x v="6"/>
    <x v="2"/>
    <x v="1"/>
    <x v="1"/>
    <x v="2"/>
    <x v="1"/>
    <s v="X"/>
    <s v="X"/>
    <x v="0"/>
    <x v="0"/>
    <x v="0"/>
    <x v="0"/>
    <x v="0"/>
    <x v="0"/>
  </r>
  <r>
    <s v="1145 Bay Street"/>
    <s v="Ashton Oaks c/o Gateway Prop"/>
    <m/>
    <n v="50"/>
    <s v="Victoria, BC"/>
    <x v="4"/>
    <x v="0"/>
    <x v="76"/>
    <x v="11"/>
    <x v="4"/>
    <x v="0"/>
    <x v="0"/>
    <x v="0"/>
    <x v="0"/>
    <s v="Y"/>
    <s v="Y"/>
    <x v="0"/>
    <x v="3"/>
    <x v="0"/>
    <x v="0"/>
    <x v="0"/>
    <x v="0"/>
  </r>
  <r>
    <s v="1150 Hilda Street"/>
    <s v="Devon Properties"/>
    <m/>
    <n v="60"/>
    <s v="Victoria, BC"/>
    <x v="37"/>
    <x v="0"/>
    <x v="77"/>
    <x v="8"/>
    <x v="8"/>
    <x v="0"/>
    <x v="0"/>
    <x v="0"/>
    <x v="0"/>
    <s v="Y"/>
    <s v="Y"/>
    <x v="2"/>
    <x v="0"/>
    <x v="0"/>
    <x v="0"/>
    <x v="0"/>
    <x v="0"/>
  </r>
  <r>
    <s v="1150 Queens Avenue"/>
    <s v="Pacific Quorum"/>
    <m/>
    <n v="65"/>
    <s v="Victoria, BC"/>
    <x v="9"/>
    <x v="0"/>
    <x v="78"/>
    <x v="6"/>
    <x v="5"/>
    <x v="0"/>
    <x v="2"/>
    <x v="0"/>
    <x v="0"/>
    <s v="Y"/>
    <s v="Y"/>
    <x v="0"/>
    <x v="0"/>
    <x v="0"/>
    <x v="0"/>
    <x v="0"/>
    <x v="0"/>
  </r>
  <r>
    <s v="1150 Rockland Avenue"/>
    <s v="Pemberton Holmes"/>
    <m/>
    <n v="50"/>
    <s v="Victoria, BC"/>
    <x v="9"/>
    <x v="0"/>
    <x v="79"/>
    <x v="8"/>
    <x v="4"/>
    <x v="0"/>
    <x v="0"/>
    <x v="0"/>
    <x v="0"/>
    <s v="Y"/>
    <s v="Y"/>
    <x v="0"/>
    <x v="0"/>
    <x v="0"/>
    <x v="0"/>
    <x v="0"/>
    <x v="0"/>
  </r>
  <r>
    <s v="1160 Esquimalt Road"/>
    <s v="Starlight/Devon"/>
    <m/>
    <n v="55"/>
    <s v="Victoria, BC"/>
    <x v="38"/>
    <x v="0"/>
    <x v="80"/>
    <x v="1"/>
    <x v="6"/>
    <x v="2"/>
    <x v="0"/>
    <x v="2"/>
    <x v="0"/>
    <s v="Y"/>
    <s v="X"/>
    <x v="0"/>
    <x v="0"/>
    <x v="0"/>
    <x v="0"/>
    <x v="0"/>
    <x v="0"/>
  </r>
  <r>
    <s v="1160 Richardson Street"/>
    <s v="Lee &amp; Sharpe"/>
    <m/>
    <n v="50"/>
    <s v="Victoria, BC"/>
    <x v="9"/>
    <x v="0"/>
    <x v="81"/>
    <x v="8"/>
    <x v="7"/>
    <x v="0"/>
    <x v="0"/>
    <x v="0"/>
    <x v="2"/>
    <s v="Y"/>
    <s v="Y"/>
    <x v="0"/>
    <x v="0"/>
    <x v="0"/>
    <x v="0"/>
    <x v="0"/>
    <x v="0"/>
  </r>
  <r>
    <s v="1165 Meares Street"/>
    <s v="Pemberton Holmes (new June 13/24)"/>
    <m/>
    <n v="55"/>
    <s v="Victoria, BC"/>
    <x v="39"/>
    <x v="0"/>
    <x v="82"/>
    <x v="8"/>
    <x v="11"/>
    <x v="0"/>
    <x v="0"/>
    <x v="0"/>
    <x v="0"/>
    <s v="Y"/>
    <s v="ANNUAL"/>
    <x v="0"/>
    <x v="0"/>
    <x v="0"/>
    <x v="0"/>
    <x v="0"/>
    <x v="0"/>
  </r>
  <r>
    <s v="1165 Yates Street"/>
    <s v="Devon properties"/>
    <m/>
    <n v="50"/>
    <s v="Victoria, BC"/>
    <x v="9"/>
    <x v="0"/>
    <x v="83"/>
    <x v="6"/>
    <x v="3"/>
    <x v="0"/>
    <x v="3"/>
    <x v="0"/>
    <x v="0"/>
    <s v="Y"/>
    <s v="Y"/>
    <x v="0"/>
    <x v="0"/>
    <x v="0"/>
    <x v="0"/>
    <x v="0"/>
    <x v="0"/>
  </r>
  <r>
    <s v="1166 Rockland Avenue                      "/>
    <s v="Freelance"/>
    <m/>
    <n v="55"/>
    <s v="Victoria, BC"/>
    <x v="9"/>
    <x v="0"/>
    <x v="84"/>
    <x v="7"/>
    <x v="4"/>
    <x v="0"/>
    <x v="0"/>
    <x v="0"/>
    <x v="0"/>
    <s v="Y"/>
    <s v="Y"/>
    <x v="0"/>
    <x v="0"/>
    <x v="0"/>
    <x v="0"/>
    <x v="0"/>
    <x v="0"/>
  </r>
  <r>
    <s v="1177 Esquimalt Road"/>
    <s v="Devon Properties"/>
    <m/>
    <n v="50"/>
    <s v="Esquimalt, BC"/>
    <x v="4"/>
    <x v="0"/>
    <x v="85"/>
    <x v="1"/>
    <x v="10"/>
    <x v="0"/>
    <x v="0"/>
    <x v="0"/>
    <x v="2"/>
    <s v="Y"/>
    <s v="Y"/>
    <x v="0"/>
    <x v="0"/>
    <x v="0"/>
    <x v="0"/>
    <x v="0"/>
    <x v="0"/>
  </r>
  <r>
    <s v="1178 Beach Drive"/>
    <s v="Devon Properties"/>
    <m/>
    <n v="50"/>
    <s v="Oak Bay, BC"/>
    <x v="4"/>
    <x v="0"/>
    <x v="86"/>
    <x v="16"/>
    <x v="11"/>
    <x v="0"/>
    <x v="0"/>
    <x v="0"/>
    <x v="0"/>
    <s v="Y"/>
    <s v="Y"/>
    <x v="2"/>
    <x v="0"/>
    <x v="0"/>
    <x v="0"/>
    <x v="0"/>
    <x v="0"/>
  </r>
  <r>
    <s v="118 Croft Street"/>
    <s v="Brown Bros."/>
    <m/>
    <n v="50"/>
    <s v="Victoria, BC"/>
    <x v="9"/>
    <x v="0"/>
    <x v="87"/>
    <x v="9"/>
    <x v="0"/>
    <x v="0"/>
    <x v="0"/>
    <x v="0"/>
    <x v="0"/>
    <s v="ANNUAL"/>
    <s v="Y"/>
    <x v="0"/>
    <x v="2"/>
    <x v="0"/>
    <x v="0"/>
    <x v="0"/>
    <x v="0"/>
  </r>
  <r>
    <s v="1180 Colville Road"/>
    <s v="Starlight Properties c/o Devon Properties"/>
    <m/>
    <n v="65"/>
    <s v="Esquimalt, BC"/>
    <x v="14"/>
    <x v="0"/>
    <x v="88"/>
    <x v="17"/>
    <x v="4"/>
    <x v="0"/>
    <x v="0"/>
    <x v="0"/>
    <x v="0"/>
    <s v="Y"/>
    <s v="Y"/>
    <x v="0"/>
    <x v="2"/>
    <x v="0"/>
    <x v="0"/>
    <x v="0"/>
    <x v="0"/>
  </r>
  <r>
    <s v="1180 View Street"/>
    <s v="Devon Properties"/>
    <m/>
    <n v="50"/>
    <s v="Victoria, BC"/>
    <x v="9"/>
    <x v="0"/>
    <x v="89"/>
    <x v="6"/>
    <x v="11"/>
    <x v="0"/>
    <x v="0"/>
    <x v="0"/>
    <x v="0"/>
    <s v="Y"/>
    <s v="ANNUAL"/>
    <x v="0"/>
    <x v="0"/>
    <x v="0"/>
    <x v="0"/>
    <x v="0"/>
    <x v="0"/>
  </r>
  <r>
    <s v="1185 Yates Street"/>
    <s v="Devon Properties"/>
    <m/>
    <n v="50"/>
    <s v="Victoria, BC"/>
    <x v="4"/>
    <x v="0"/>
    <x v="90"/>
    <x v="7"/>
    <x v="0"/>
    <x v="0"/>
    <x v="0"/>
    <x v="0"/>
    <x v="0"/>
    <s v="ANNUAL"/>
    <s v="Y"/>
    <x v="1"/>
    <x v="0"/>
    <x v="0"/>
    <x v="0"/>
    <x v="0"/>
    <x v="0"/>
  </r>
  <r>
    <s v="1190 May Street"/>
    <s v="Devon Properties"/>
    <m/>
    <n v="50"/>
    <s v="Victoria, BC"/>
    <x v="4"/>
    <x v="0"/>
    <x v="91"/>
    <x v="16"/>
    <x v="3"/>
    <x v="0"/>
    <x v="2"/>
    <x v="0"/>
    <x v="0"/>
    <s v="Y"/>
    <s v="Y"/>
    <x v="1"/>
    <x v="0"/>
    <x v="0"/>
    <x v="0"/>
    <x v="0"/>
    <x v="0"/>
  </r>
  <r>
    <s v="1194 Esquimalt Road"/>
    <s v="Capital West"/>
    <m/>
    <n v="60"/>
    <s v="Esquimalt, BC"/>
    <x v="24"/>
    <x v="0"/>
    <x v="92"/>
    <x v="1"/>
    <x v="7"/>
    <x v="0"/>
    <x v="0"/>
    <x v="0"/>
    <x v="0"/>
    <s v="Y"/>
    <s v="Y"/>
    <x v="0"/>
    <x v="0"/>
    <x v="0"/>
    <x v="0"/>
    <x v="0"/>
    <x v="0"/>
  </r>
  <r>
    <s v="1196 Clovelly Terrace"/>
    <s v="1196 Strata Corp VIS5164"/>
    <m/>
    <n v="55"/>
    <s v="Victoria, BC"/>
    <x v="40"/>
    <x v="0"/>
    <x v="93"/>
    <x v="2"/>
    <x v="7"/>
    <x v="0"/>
    <x v="0"/>
    <x v="1"/>
    <x v="1"/>
    <s v="X"/>
    <s v="X"/>
    <x v="0"/>
    <x v="0"/>
    <x v="0"/>
    <x v="0"/>
    <x v="0"/>
    <x v="0"/>
  </r>
  <r>
    <s v="1196 Sluggett Road"/>
    <s v="Firm Management"/>
    <m/>
    <n v="55"/>
    <s v="Brentwood Bay, BC"/>
    <x v="41"/>
    <x v="0"/>
    <x v="94"/>
    <x v="13"/>
    <x v="8"/>
    <x v="0"/>
    <x v="0"/>
    <x v="0"/>
    <x v="1"/>
    <s v="Y"/>
    <s v="Y"/>
    <x v="0"/>
    <x v="0"/>
    <x v="1"/>
    <x v="0"/>
    <x v="0"/>
    <x v="0"/>
  </r>
  <r>
    <s v="120 Douglas Street"/>
    <s v="Oakwood"/>
    <m/>
    <n v="55"/>
    <s v="Victoria, BC"/>
    <x v="9"/>
    <x v="0"/>
    <x v="95"/>
    <x v="5"/>
    <x v="4"/>
    <x v="0"/>
    <x v="0"/>
    <x v="0"/>
    <x v="0"/>
    <s v="Y"/>
    <s v="Y"/>
    <x v="0"/>
    <x v="2"/>
    <x v="0"/>
    <x v="0"/>
    <x v="0"/>
    <x v="0"/>
  </r>
  <r>
    <s v="120 Gorge Road East - Building &quot;A&quot;"/>
    <s v="Victoria Native Friendship Centre  "/>
    <m/>
    <n v="55"/>
    <s v="Victoria, BC"/>
    <x v="36"/>
    <x v="2"/>
    <x v="96"/>
    <x v="17"/>
    <x v="3"/>
    <x v="1"/>
    <x v="1"/>
    <x v="2"/>
    <x v="1"/>
    <s v="X"/>
    <s v="X"/>
    <x v="1"/>
    <x v="2"/>
    <x v="0"/>
    <x v="0"/>
    <x v="0"/>
    <x v="0"/>
  </r>
  <r>
    <s v="120 Gorge Road East - Building &quot;B&quot;"/>
    <s v="Victoria Native Friendship Centre  "/>
    <m/>
    <n v="55"/>
    <s v="Victoria, BC"/>
    <x v="36"/>
    <x v="2"/>
    <x v="96"/>
    <x v="17"/>
    <x v="3"/>
    <x v="1"/>
    <x v="1"/>
    <x v="2"/>
    <x v="1"/>
    <s v="X"/>
    <s v="X"/>
    <x v="1"/>
    <x v="2"/>
    <x v="0"/>
    <x v="0"/>
    <x v="0"/>
    <x v="0"/>
  </r>
  <r>
    <s v="1208 Rockland Avenue"/>
    <s v="Devon Properties"/>
    <m/>
    <n v="50"/>
    <s v="Victoria, BC"/>
    <x v="4"/>
    <x v="0"/>
    <x v="97"/>
    <x v="7"/>
    <x v="7"/>
    <x v="0"/>
    <x v="0"/>
    <x v="0"/>
    <x v="2"/>
    <s v="Y"/>
    <s v="Y"/>
    <x v="0"/>
    <x v="0"/>
    <x v="0"/>
    <x v="0"/>
    <x v="0"/>
    <x v="0"/>
  </r>
  <r>
    <s v="1209 &amp; 1229 Clarke Road"/>
    <s v="Central Saanich Municipality"/>
    <s v="$65/month (A).  _x000a_PO &amp; Months Required "/>
    <n v="65"/>
    <s v="Brentwood Bay, BC"/>
    <x v="42"/>
    <x v="0"/>
    <x v="98"/>
    <x v="13"/>
    <x v="10"/>
    <x v="0"/>
    <x v="0"/>
    <x v="0"/>
    <x v="2"/>
    <s v="Y"/>
    <s v="Y"/>
    <x v="0"/>
    <x v="0"/>
    <x v="2"/>
    <x v="0"/>
    <x v="0"/>
    <x v="0"/>
  </r>
  <r>
    <s v="1210 Tattersall Drive"/>
    <s v="Bross Holdings"/>
    <m/>
    <n v="55"/>
    <s v="Victoria, BC"/>
    <x v="10"/>
    <x v="0"/>
    <x v="99"/>
    <x v="2"/>
    <x v="1"/>
    <x v="1"/>
    <x v="0"/>
    <x v="0"/>
    <x v="0"/>
    <s v="X"/>
    <s v="ANNUAL"/>
    <x v="1"/>
    <x v="1"/>
    <x v="0"/>
    <x v="0"/>
    <x v="0"/>
    <x v="0"/>
  </r>
  <r>
    <s v="1216 Johnson Street"/>
    <s v="Devon Properties"/>
    <m/>
    <n v="50"/>
    <s v="Victoria, BC"/>
    <x v="4"/>
    <x v="0"/>
    <x v="100"/>
    <x v="10"/>
    <x v="5"/>
    <x v="2"/>
    <x v="0"/>
    <x v="0"/>
    <x v="0"/>
    <s v="Y"/>
    <s v="X"/>
    <x v="0"/>
    <x v="0"/>
    <x v="0"/>
    <x v="0"/>
    <x v="0"/>
    <x v="0"/>
  </r>
  <r>
    <s v="1217 Pandora Avenue"/>
    <s v="South Island Property Management"/>
    <m/>
    <n v="55"/>
    <s v="Victoria, BC"/>
    <x v="43"/>
    <x v="0"/>
    <x v="101"/>
    <x v="10"/>
    <x v="9"/>
    <x v="1"/>
    <x v="0"/>
    <x v="0"/>
    <x v="0"/>
    <s v="X"/>
    <s v="Y"/>
    <x v="0"/>
    <x v="0"/>
    <x v="0"/>
    <x v="0"/>
    <x v="0"/>
    <x v="0"/>
  </r>
  <r>
    <s v="1220 Pandora Avenue"/>
    <s v="Devon Properties"/>
    <m/>
    <n v="50"/>
    <s v="Victoria, BC"/>
    <x v="4"/>
    <x v="0"/>
    <x v="102"/>
    <x v="11"/>
    <x v="9"/>
    <x v="0"/>
    <x v="0"/>
    <x v="0"/>
    <x v="1"/>
    <s v="Y"/>
    <s v="Y"/>
    <x v="0"/>
    <x v="0"/>
    <x v="0"/>
    <x v="0"/>
    <x v="0"/>
    <x v="0"/>
  </r>
  <r>
    <s v="1222 Douglas Street"/>
    <s v="Firm Management"/>
    <m/>
    <n v="50"/>
    <s v="Victoria, BC"/>
    <x v="4"/>
    <x v="0"/>
    <x v="103"/>
    <x v="3"/>
    <x v="2"/>
    <x v="0"/>
    <x v="0"/>
    <x v="0"/>
    <x v="0"/>
    <s v="Y"/>
    <s v="Y"/>
    <x v="0"/>
    <x v="2"/>
    <x v="0"/>
    <x v="0"/>
    <x v="0"/>
    <x v="0"/>
  </r>
  <r>
    <s v="1224 Balmoral Road"/>
    <s v="Devon Properties"/>
    <m/>
    <n v="55"/>
    <s v="Victoria, BC"/>
    <x v="44"/>
    <x v="0"/>
    <x v="104"/>
    <x v="11"/>
    <x v="1"/>
    <x v="0"/>
    <x v="0"/>
    <x v="0"/>
    <x v="0"/>
    <s v="Y"/>
    <s v="Y"/>
    <x v="0"/>
    <x v="3"/>
    <x v="0"/>
    <x v="0"/>
    <x v="0"/>
    <x v="0"/>
  </r>
  <r>
    <s v="1226 Johnson Street"/>
    <s v="Starling Properties Ltd.  "/>
    <m/>
    <n v="65"/>
    <s v="Victoria, BC"/>
    <x v="5"/>
    <x v="2"/>
    <x v="105"/>
    <x v="10"/>
    <x v="1"/>
    <x v="1"/>
    <x v="1"/>
    <x v="2"/>
    <x v="1"/>
    <s v="X"/>
    <s v="ANNUAL"/>
    <x v="0"/>
    <x v="1"/>
    <x v="0"/>
    <x v="0"/>
    <x v="0"/>
    <x v="0"/>
  </r>
  <r>
    <s v="1229 Esquimalt Road"/>
    <s v="Township of Esquimalt"/>
    <m/>
    <n v="55"/>
    <s v="Esquimalt, BC"/>
    <x v="45"/>
    <x v="0"/>
    <x v="93"/>
    <x v="1"/>
    <x v="0"/>
    <x v="0"/>
    <x v="0"/>
    <x v="0"/>
    <x v="0"/>
    <s v="ANNUAL"/>
    <s v="Y"/>
    <x v="0"/>
    <x v="0"/>
    <x v="0"/>
    <x v="0"/>
    <x v="0"/>
    <x v="0"/>
  </r>
  <r>
    <s v="1230 Fort Street"/>
    <s v="Pacific Quorum"/>
    <s v="Previously R8 - Changed in May 2025"/>
    <n v="50"/>
    <s v="Victoria, BC"/>
    <x v="4"/>
    <x v="0"/>
    <x v="106"/>
    <x v="7"/>
    <x v="7"/>
    <x v="0"/>
    <x v="0"/>
    <x v="0"/>
    <x v="2"/>
    <s v="Y"/>
    <s v="Y"/>
    <x v="0"/>
    <x v="0"/>
    <x v="0"/>
    <x v="0"/>
    <x v="0"/>
    <x v="0"/>
  </r>
  <r>
    <s v="1230 Verdier Avenue"/>
    <s v="Starlight/Devon"/>
    <m/>
    <n v="50"/>
    <s v="Brentwood Bay, BC"/>
    <x v="4"/>
    <x v="0"/>
    <x v="107"/>
    <x v="13"/>
    <x v="5"/>
    <x v="2"/>
    <x v="0"/>
    <x v="0"/>
    <x v="0"/>
    <s v="Y"/>
    <s v="Y"/>
    <x v="0"/>
    <x v="0"/>
    <x v="2"/>
    <x v="0"/>
    <x v="0"/>
    <x v="0"/>
  </r>
  <r>
    <s v="1233 Fairfield Road"/>
    <s v="Starlight/Devon"/>
    <m/>
    <n v="50"/>
    <s v="Victoria, BC"/>
    <x v="4"/>
    <x v="0"/>
    <x v="108"/>
    <x v="16"/>
    <x v="7"/>
    <x v="0"/>
    <x v="0"/>
    <x v="1"/>
    <x v="0"/>
    <s v="Y"/>
    <s v="Y"/>
    <x v="0"/>
    <x v="0"/>
    <x v="0"/>
    <x v="0"/>
    <x v="0"/>
    <x v="0"/>
  </r>
  <r>
    <s v="1234 Fort Street"/>
    <s v="Hutton"/>
    <s v="Previously R8 - Changed in May 2025"/>
    <n v="55"/>
    <s v="Victoria, BC"/>
    <x v="42"/>
    <x v="0"/>
    <x v="109"/>
    <x v="7"/>
    <x v="3"/>
    <x v="0"/>
    <x v="2"/>
    <x v="2"/>
    <x v="1"/>
    <s v="Y"/>
    <s v="Y"/>
    <x v="0"/>
    <x v="0"/>
    <x v="0"/>
    <x v="0"/>
    <x v="0"/>
    <x v="0"/>
  </r>
  <r>
    <s v="1234 Wharf Street"/>
    <s v="Complete Residential"/>
    <m/>
    <n v="55"/>
    <s v="Victoria, BC"/>
    <x v="46"/>
    <x v="1"/>
    <x v="110"/>
    <x v="12"/>
    <x v="8"/>
    <x v="1"/>
    <x v="1"/>
    <x v="2"/>
    <x v="1"/>
    <s v="X"/>
    <s v="X"/>
    <x v="1"/>
    <x v="2"/>
    <x v="0"/>
    <x v="0"/>
    <x v="0"/>
    <x v="0"/>
  </r>
  <r>
    <s v="1236 Pandora Avenue"/>
    <s v="Starlight/Devon"/>
    <m/>
    <n v="50"/>
    <s v="Victoria, BC"/>
    <x v="4"/>
    <x v="0"/>
    <x v="102"/>
    <x v="11"/>
    <x v="9"/>
    <x v="0"/>
    <x v="0"/>
    <x v="0"/>
    <x v="0"/>
    <s v="Y"/>
    <s v="Y"/>
    <x v="0"/>
    <x v="0"/>
    <x v="0"/>
    <x v="0"/>
    <x v="0"/>
    <x v="0"/>
  </r>
  <r>
    <s v="1236 Verdier Avenue"/>
    <s v="Starlight/Devon"/>
    <m/>
    <n v="50"/>
    <s v="Brentwood Bay, BC"/>
    <x v="4"/>
    <x v="0"/>
    <x v="107"/>
    <x v="13"/>
    <x v="5"/>
    <x v="2"/>
    <x v="0"/>
    <x v="0"/>
    <x v="0"/>
    <s v="Y"/>
    <s v="Y"/>
    <x v="0"/>
    <x v="0"/>
    <x v="2"/>
    <x v="0"/>
    <x v="0"/>
    <x v="0"/>
  </r>
  <r>
    <s v="1249 Rockland Avenue"/>
    <s v="Raven Property Management Ltd."/>
    <m/>
    <n v="50"/>
    <s v="Victoria, BC"/>
    <x v="9"/>
    <x v="0"/>
    <x v="111"/>
    <x v="8"/>
    <x v="8"/>
    <x v="0"/>
    <x v="0"/>
    <x v="0"/>
    <x v="0"/>
    <s v="Y"/>
    <s v="Y"/>
    <x v="0"/>
    <x v="0"/>
    <x v="0"/>
    <x v="0"/>
    <x v="0"/>
    <x v="0"/>
  </r>
  <r>
    <s v="125 Croft Street"/>
    <s v="Pacific Cove"/>
    <m/>
    <n v="60"/>
    <s v="Victoria, BC"/>
    <x v="47"/>
    <x v="0"/>
    <x v="112"/>
    <x v="9"/>
    <x v="5"/>
    <x v="2"/>
    <x v="0"/>
    <x v="0"/>
    <x v="0"/>
    <s v="Y"/>
    <s v="Y"/>
    <x v="0"/>
    <x v="2"/>
    <x v="0"/>
    <x v="0"/>
    <x v="0"/>
    <x v="0"/>
  </r>
  <r>
    <s v="1250 Wharf Street"/>
    <s v="Servissio Property Services Ltd."/>
    <m/>
    <n v="55"/>
    <s v="Victoria, BC"/>
    <x v="48"/>
    <x v="0"/>
    <x v="113"/>
    <x v="18"/>
    <x v="5"/>
    <x v="3"/>
    <x v="0"/>
    <x v="0"/>
    <x v="0"/>
    <s v="X"/>
    <s v="Y"/>
    <x v="0"/>
    <x v="2"/>
    <x v="0"/>
    <x v="0"/>
    <x v="0"/>
    <x v="0"/>
  </r>
  <r>
    <s v="1252 Pandora Avenue"/>
    <s v="Brown Bros."/>
    <m/>
    <n v="55"/>
    <s v="Victoria, BC"/>
    <x v="49"/>
    <x v="0"/>
    <x v="114"/>
    <x v="11"/>
    <x v="6"/>
    <x v="2"/>
    <x v="0"/>
    <x v="0"/>
    <x v="0"/>
    <s v="Y"/>
    <s v="Y"/>
    <x v="0"/>
    <x v="0"/>
    <x v="0"/>
    <x v="0"/>
    <x v="0"/>
    <x v="0"/>
  </r>
  <r>
    <s v="1255 Denman Street"/>
    <s v="Devon Properties"/>
    <m/>
    <n v="50"/>
    <s v="Victoria, BC"/>
    <x v="9"/>
    <x v="0"/>
    <x v="115"/>
    <x v="11"/>
    <x v="7"/>
    <x v="0"/>
    <x v="0"/>
    <x v="0"/>
    <x v="2"/>
    <s v="Y"/>
    <s v="Y"/>
    <x v="0"/>
    <x v="0"/>
    <x v="0"/>
    <x v="0"/>
    <x v="0"/>
    <x v="0"/>
  </r>
  <r>
    <s v="127 Howe Street"/>
    <s v="Newport Property"/>
    <m/>
    <n v="50"/>
    <s v="Victoria, BC"/>
    <x v="4"/>
    <x v="0"/>
    <x v="116"/>
    <x v="16"/>
    <x v="4"/>
    <x v="0"/>
    <x v="0"/>
    <x v="0"/>
    <x v="0"/>
    <s v="Y"/>
    <s v="Y"/>
    <x v="0"/>
    <x v="3"/>
    <x v="0"/>
    <x v="0"/>
    <x v="0"/>
    <x v="0"/>
  </r>
  <r>
    <s v="1270 Beach Drive"/>
    <s v="Cornerstone"/>
    <m/>
    <n v="50"/>
    <s v="Oak Bay, BC"/>
    <x v="4"/>
    <x v="0"/>
    <x v="117"/>
    <x v="16"/>
    <x v="11"/>
    <x v="0"/>
    <x v="0"/>
    <x v="0"/>
    <x v="0"/>
    <s v="Y"/>
    <s v="Y"/>
    <x v="2"/>
    <x v="0"/>
    <x v="0"/>
    <x v="0"/>
    <x v="0"/>
    <x v="0"/>
  </r>
  <r>
    <s v="1275 Oscar Street"/>
    <s v="1275 Oscar Street Holdings Ltd"/>
    <m/>
    <n v="55"/>
    <s v="Victoria, BC"/>
    <x v="50"/>
    <x v="0"/>
    <x v="118"/>
    <x v="16"/>
    <x v="10"/>
    <x v="0"/>
    <x v="0"/>
    <x v="0"/>
    <x v="2"/>
    <s v="Y"/>
    <s v="Y"/>
    <x v="0"/>
    <x v="0"/>
    <x v="0"/>
    <x v="0"/>
    <x v="0"/>
    <x v="0"/>
  </r>
  <r>
    <s v="129 Gorge Road E"/>
    <s v="Belmont Properties"/>
    <s v="months on invoice_x000a_"/>
    <n v="55"/>
    <s v="Victoria, BC"/>
    <x v="18"/>
    <x v="0"/>
    <x v="119"/>
    <x v="17"/>
    <x v="1"/>
    <x v="0"/>
    <x v="0"/>
    <x v="0"/>
    <x v="0"/>
    <s v="Y"/>
    <s v="Y"/>
    <x v="2"/>
    <x v="2"/>
    <x v="0"/>
    <x v="0"/>
    <x v="0"/>
    <x v="0"/>
  </r>
  <r>
    <s v="1291 Craigflower Road"/>
    <s v="Devon Properties"/>
    <m/>
    <n v="50"/>
    <s v="Esquimalt, BC"/>
    <x v="4"/>
    <x v="0"/>
    <x v="120"/>
    <x v="17"/>
    <x v="1"/>
    <x v="0"/>
    <x v="0"/>
    <x v="0"/>
    <x v="0"/>
    <s v="Y"/>
    <s v="ANNUAL"/>
    <x v="0"/>
    <x v="2"/>
    <x v="0"/>
    <x v="0"/>
    <x v="0"/>
    <x v="0"/>
  </r>
  <r>
    <s v="1293 Craigflower Road"/>
    <s v="Devon Properties"/>
    <m/>
    <n v="50"/>
    <s v="Esquimalt, BC"/>
    <x v="4"/>
    <x v="0"/>
    <x v="120"/>
    <x v="17"/>
    <x v="1"/>
    <x v="0"/>
    <x v="0"/>
    <x v="0"/>
    <x v="0"/>
    <s v="Y"/>
    <s v="ANNUAL"/>
    <x v="0"/>
    <x v="2"/>
    <x v="0"/>
    <x v="0"/>
    <x v="0"/>
    <x v="0"/>
  </r>
  <r>
    <s v="1295 Craigflower Road"/>
    <s v="Devon Properties"/>
    <m/>
    <n v="50"/>
    <s v="Esquimalt, BC"/>
    <x v="4"/>
    <x v="0"/>
    <x v="120"/>
    <x v="17"/>
    <x v="0"/>
    <x v="0"/>
    <x v="0"/>
    <x v="0"/>
    <x v="0"/>
    <s v="Y"/>
    <s v="ANNUAL"/>
    <x v="0"/>
    <x v="2"/>
    <x v="0"/>
    <x v="0"/>
    <x v="0"/>
    <x v="0"/>
  </r>
  <r>
    <s v="1297 Craigflower Road"/>
    <s v="Devon Properties"/>
    <m/>
    <n v="50"/>
    <s v="Esquimalt, BC"/>
    <x v="4"/>
    <x v="0"/>
    <x v="120"/>
    <x v="17"/>
    <x v="0"/>
    <x v="0"/>
    <x v="0"/>
    <x v="0"/>
    <x v="0"/>
    <s v="Y"/>
    <s v="ANNUAL"/>
    <x v="0"/>
    <x v="2"/>
    <x v="0"/>
    <x v="0"/>
    <x v="0"/>
    <x v="0"/>
  </r>
  <r>
    <s v="1300 Yates Street"/>
    <s v="Pacific Cove"/>
    <m/>
    <n v="55"/>
    <s v="Victoria, BC"/>
    <x v="7"/>
    <x v="0"/>
    <x v="121"/>
    <x v="10"/>
    <x v="2"/>
    <x v="0"/>
    <x v="0"/>
    <x v="0"/>
    <x v="0"/>
    <s v="Y"/>
    <s v="X"/>
    <x v="0"/>
    <x v="0"/>
    <x v="0"/>
    <x v="0"/>
    <x v="0"/>
    <x v="0"/>
  </r>
  <r>
    <s v="1301 Fort Street"/>
    <s v="Proline"/>
    <m/>
    <n v="55"/>
    <s v="Victoria, BC"/>
    <x v="51"/>
    <x v="0"/>
    <x v="122"/>
    <x v="8"/>
    <x v="9"/>
    <x v="0"/>
    <x v="0"/>
    <x v="0"/>
    <x v="0"/>
    <s v="Y"/>
    <s v="Y"/>
    <x v="0"/>
    <x v="0"/>
    <x v="0"/>
    <x v="0"/>
    <x v="0"/>
    <x v="0"/>
  </r>
  <r>
    <s v="1301 Pandora"/>
    <s v="Devon Properties"/>
    <m/>
    <n v="50"/>
    <s v="Victoria, BC"/>
    <x v="4"/>
    <x v="0"/>
    <x v="123"/>
    <x v="10"/>
    <x v="10"/>
    <x v="0"/>
    <x v="0"/>
    <x v="0"/>
    <x v="2"/>
    <s v="Y"/>
    <s v="Y"/>
    <x v="0"/>
    <x v="0"/>
    <x v="0"/>
    <x v="0"/>
    <x v="0"/>
    <x v="0"/>
  </r>
  <r>
    <s v="1308-1312 Douglas Street"/>
    <s v="Exchequer"/>
    <m/>
    <n v="50"/>
    <s v="Victoria, BC"/>
    <x v="4"/>
    <x v="0"/>
    <x v="124"/>
    <x v="18"/>
    <x v="0"/>
    <x v="0"/>
    <x v="0"/>
    <x v="0"/>
    <x v="0"/>
    <s v="Y"/>
    <s v="Y"/>
    <x v="0"/>
    <x v="3"/>
    <x v="0"/>
    <x v="0"/>
    <x v="0"/>
    <x v="0"/>
  </r>
  <r>
    <s v="131 Gorge Road E"/>
    <s v="Belmont Properties"/>
    <s v="months on invoice_x000a_"/>
    <n v="55"/>
    <s v="Victoria, BC"/>
    <x v="18"/>
    <x v="0"/>
    <x v="119"/>
    <x v="17"/>
    <x v="1"/>
    <x v="0"/>
    <x v="0"/>
    <x v="0"/>
    <x v="0"/>
    <s v="Y"/>
    <s v="Y"/>
    <x v="0"/>
    <x v="3"/>
    <x v="0"/>
    <x v="0"/>
    <x v="0"/>
    <x v="0"/>
  </r>
  <r>
    <s v="1312 Beach Drive"/>
    <s v="South Island"/>
    <m/>
    <n v="50"/>
    <s v="Oak Bay, BC"/>
    <x v="9"/>
    <x v="0"/>
    <x v="125"/>
    <x v="16"/>
    <x v="0"/>
    <x v="0"/>
    <x v="0"/>
    <x v="0"/>
    <x v="0"/>
    <s v="ANNUAL"/>
    <s v="Y"/>
    <x v="0"/>
    <x v="0"/>
    <x v="0"/>
    <x v="0"/>
    <x v="0"/>
    <x v="0"/>
  </r>
  <r>
    <s v="1312 Blanshard Street"/>
    <s v="Richmond Property Group"/>
    <m/>
    <n v="55"/>
    <s v="Victoria, BC"/>
    <x v="52"/>
    <x v="0"/>
    <x v="126"/>
    <x v="18"/>
    <x v="1"/>
    <x v="0"/>
    <x v="0"/>
    <x v="0"/>
    <x v="0"/>
    <s v="Y"/>
    <s v="Y"/>
    <x v="2"/>
    <x v="2"/>
    <x v="0"/>
    <x v="0"/>
    <x v="0"/>
    <x v="0"/>
  </r>
  <r>
    <s v="1317 Hillside"/>
    <s v="Vince Collard"/>
    <m/>
    <n v="55"/>
    <s v="Victoria, BC"/>
    <x v="53"/>
    <x v="0"/>
    <x v="127"/>
    <x v="6"/>
    <x v="7"/>
    <x v="0"/>
    <x v="0"/>
    <x v="1"/>
    <x v="0"/>
    <s v="Y"/>
    <s v="Y"/>
    <x v="0"/>
    <x v="0"/>
    <x v="0"/>
    <x v="0"/>
    <x v="0"/>
    <x v="0"/>
  </r>
  <r>
    <s v="1319 Newport Avenue"/>
    <s v="Christiane Selenz"/>
    <m/>
    <n v="65"/>
    <s v="Oak Bay, BC"/>
    <x v="54"/>
    <x v="0"/>
    <x v="128"/>
    <x v="16"/>
    <x v="8"/>
    <x v="0"/>
    <x v="0"/>
    <x v="0"/>
    <x v="0"/>
    <s v="Y"/>
    <s v="Y"/>
    <x v="0"/>
    <x v="3"/>
    <x v="0"/>
    <x v="0"/>
    <x v="0"/>
    <x v="0"/>
  </r>
  <r>
    <s v="1320 Rockland Avenue"/>
    <s v="Brown Bros."/>
    <s v="We missed doing this during merger. Re-added to MBT in Dec/23"/>
    <n v="50"/>
    <s v="Victoria, BC"/>
    <x v="55"/>
    <x v="0"/>
    <x v="129"/>
    <x v="7"/>
    <x v="11"/>
    <x v="0"/>
    <x v="0"/>
    <x v="0"/>
    <x v="0"/>
    <s v="Y"/>
    <s v="ANNUAL"/>
    <x v="0"/>
    <x v="0"/>
    <x v="0"/>
    <x v="0"/>
    <x v="0"/>
    <x v="0"/>
  </r>
  <r>
    <s v="1321 Fernwood Road"/>
    <s v="Victoria Native Friendship Centre"/>
    <m/>
    <n v="75"/>
    <s v="Victoria, BC"/>
    <x v="30"/>
    <x v="0"/>
    <x v="130"/>
    <x v="10"/>
    <x v="7"/>
    <x v="1"/>
    <x v="1"/>
    <x v="2"/>
    <x v="1"/>
    <s v="X"/>
    <s v="Y"/>
    <x v="0"/>
    <x v="0"/>
    <x v="0"/>
    <x v="0"/>
    <x v="0"/>
    <x v="0"/>
  </r>
  <r>
    <s v="1322 Blanshard Street"/>
    <s v="Devon Properties"/>
    <m/>
    <n v="50"/>
    <s v="Victoria, BC"/>
    <x v="4"/>
    <x v="0"/>
    <x v="131"/>
    <x v="18"/>
    <x v="0"/>
    <x v="0"/>
    <x v="0"/>
    <x v="0"/>
    <x v="0"/>
    <s v="ANNUAL"/>
    <s v="Y"/>
    <x v="0"/>
    <x v="2"/>
    <x v="0"/>
    <x v="0"/>
    <x v="0"/>
    <x v="0"/>
  </r>
  <r>
    <s v="1325 Franklin Terrace"/>
    <s v="Newport Property Management"/>
    <m/>
    <n v="50"/>
    <s v="Victoria, BC"/>
    <x v="9"/>
    <x v="0"/>
    <x v="132"/>
    <x v="8"/>
    <x v="4"/>
    <x v="0"/>
    <x v="0"/>
    <x v="0"/>
    <x v="0"/>
    <s v="Y"/>
    <s v="Y"/>
    <x v="0"/>
    <x v="0"/>
    <x v="1"/>
    <x v="0"/>
    <x v="0"/>
    <x v="0"/>
  </r>
  <r>
    <s v="1325 Government Street"/>
    <s v="Wing Lee Holdings Ltd."/>
    <m/>
    <n v="65"/>
    <s v="Victoria, BC"/>
    <x v="30"/>
    <x v="0"/>
    <x v="133"/>
    <x v="18"/>
    <x v="10"/>
    <x v="1"/>
    <x v="1"/>
    <x v="2"/>
    <x v="1"/>
    <s v="X"/>
    <s v="Y"/>
    <x v="1"/>
    <x v="2"/>
    <x v="0"/>
    <x v="0"/>
    <x v="0"/>
    <x v="0"/>
  </r>
  <r>
    <s v="133 Gorge Road E"/>
    <s v="Belmont Properties"/>
    <s v="months on invoice"/>
    <n v="50"/>
    <s v="Victoria, BC"/>
    <x v="18"/>
    <x v="1"/>
    <x v="134"/>
    <x v="12"/>
    <x v="1"/>
    <x v="1"/>
    <x v="1"/>
    <x v="2"/>
    <x v="1"/>
    <s v="X"/>
    <s v="X"/>
    <x v="1"/>
    <x v="2"/>
    <x v="0"/>
    <x v="0"/>
    <x v="0"/>
    <x v="0"/>
  </r>
  <r>
    <s v="1337 Saunders Street"/>
    <s v="Belmont Properties"/>
    <s v="months on invoice_x000a_"/>
    <n v="55"/>
    <s v="Esquimalt, BC"/>
    <x v="20"/>
    <x v="0"/>
    <x v="135"/>
    <x v="1"/>
    <x v="2"/>
    <x v="0"/>
    <x v="0"/>
    <x v="0"/>
    <x v="0"/>
    <s v="Y"/>
    <s v="Y"/>
    <x v="0"/>
    <x v="0"/>
    <x v="0"/>
    <x v="0"/>
    <x v="0"/>
    <x v="0"/>
  </r>
  <r>
    <s v="1340 Sussex Road"/>
    <s v="Belmont Properties"/>
    <s v="months on invoice_x000a_"/>
    <n v="55"/>
    <s v="Esquimalt, BC"/>
    <x v="18"/>
    <x v="0"/>
    <x v="136"/>
    <x v="1"/>
    <x v="6"/>
    <x v="0"/>
    <x v="0"/>
    <x v="0"/>
    <x v="0"/>
    <s v="ANNUAL"/>
    <s v="Y"/>
    <x v="0"/>
    <x v="0"/>
    <x v="0"/>
    <x v="0"/>
    <x v="0"/>
    <x v="0"/>
  </r>
  <r>
    <s v="135 Gorge Road E"/>
    <s v="Belmont Properties"/>
    <s v="months on invoice_x000a_"/>
    <n v="55"/>
    <s v="Victoria, BC"/>
    <x v="18"/>
    <x v="0"/>
    <x v="119"/>
    <x v="17"/>
    <x v="1"/>
    <x v="0"/>
    <x v="0"/>
    <x v="0"/>
    <x v="0"/>
    <s v="Y"/>
    <s v="Y"/>
    <x v="0"/>
    <x v="3"/>
    <x v="0"/>
    <x v="0"/>
    <x v="0"/>
    <x v="0"/>
  </r>
  <r>
    <s v="1350 Stanley Avenue"/>
    <s v="Capital West"/>
    <m/>
    <n v="60"/>
    <s v="Victoria, BC"/>
    <x v="24"/>
    <x v="0"/>
    <x v="137"/>
    <x v="10"/>
    <x v="7"/>
    <x v="0"/>
    <x v="0"/>
    <x v="0"/>
    <x v="0"/>
    <s v="Y"/>
    <s v="Y"/>
    <x v="0"/>
    <x v="3"/>
    <x v="0"/>
    <x v="0"/>
    <x v="0"/>
    <x v="0"/>
  </r>
  <r>
    <s v="1354 Craigdarroch Road"/>
    <s v="Newport Property management"/>
    <m/>
    <n v="50"/>
    <s v="Esquimalt, BC"/>
    <x v="9"/>
    <x v="0"/>
    <x v="138"/>
    <x v="6"/>
    <x v="0"/>
    <x v="0"/>
    <x v="0"/>
    <x v="0"/>
    <x v="0"/>
    <s v="ANNUAL"/>
    <s v="Y"/>
    <x v="0"/>
    <x v="0"/>
    <x v="0"/>
    <x v="0"/>
    <x v="0"/>
    <x v="0"/>
  </r>
  <r>
    <s v="1368 Pandora Avenue"/>
    <s v="Capital West"/>
    <m/>
    <n v="60"/>
    <s v="Victoria, BC"/>
    <x v="24"/>
    <x v="0"/>
    <x v="139"/>
    <x v="11"/>
    <x v="2"/>
    <x v="0"/>
    <x v="0"/>
    <x v="0"/>
    <x v="0"/>
    <s v="Y"/>
    <s v="Y"/>
    <x v="0"/>
    <x v="0"/>
    <x v="0"/>
    <x v="0"/>
    <x v="0"/>
    <x v="0"/>
  </r>
  <r>
    <s v="1369 Mitchell Street"/>
    <s v="Oak Bay United Church"/>
    <m/>
    <n v="55"/>
    <s v="Oak Bay, BC"/>
    <x v="56"/>
    <x v="0"/>
    <x v="140"/>
    <x v="16"/>
    <x v="5"/>
    <x v="2"/>
    <x v="0"/>
    <x v="0"/>
    <x v="0"/>
    <s v="Y"/>
    <s v="Y"/>
    <x v="0"/>
    <x v="0"/>
    <x v="0"/>
    <x v="0"/>
    <x v="0"/>
    <x v="0"/>
  </r>
  <r>
    <s v="1392 Rockland Avenue"/>
    <s v="Gibraltar "/>
    <m/>
    <n v="50"/>
    <s v="Victoria, BC"/>
    <x v="9"/>
    <x v="0"/>
    <x v="141"/>
    <x v="6"/>
    <x v="4"/>
    <x v="0"/>
    <x v="0"/>
    <x v="0"/>
    <x v="0"/>
    <s v="Y"/>
    <s v="Y"/>
    <x v="0"/>
    <x v="0"/>
    <x v="0"/>
    <x v="0"/>
    <x v="0"/>
    <x v="0"/>
  </r>
  <r>
    <s v="1399 Stanley Avenue"/>
    <s v="Belmont Properties"/>
    <s v="months on invoice_x000a_3 months free between August / October 2025 - Projects"/>
    <n v="55"/>
    <s v="Victoria, BC"/>
    <x v="18"/>
    <x v="0"/>
    <x v="142"/>
    <x v="10"/>
    <x v="8"/>
    <x v="0"/>
    <x v="0"/>
    <x v="0"/>
    <x v="0"/>
    <s v="Y"/>
    <s v="Y"/>
    <x v="0"/>
    <x v="1"/>
    <x v="0"/>
    <x v="0"/>
    <x v="0"/>
    <x v="0"/>
  </r>
  <r>
    <s v="1400 Beach Drive"/>
    <s v="Capital West"/>
    <m/>
    <n v="60"/>
    <s v="Oak Bay, BC"/>
    <x v="24"/>
    <x v="0"/>
    <x v="143"/>
    <x v="16"/>
    <x v="2"/>
    <x v="0"/>
    <x v="0"/>
    <x v="0"/>
    <x v="0"/>
    <s v="Y"/>
    <s v="Y"/>
    <x v="0"/>
    <x v="0"/>
    <x v="0"/>
    <x v="0"/>
    <x v="0"/>
    <x v="0"/>
  </r>
  <r>
    <s v="1400 Quadra Street"/>
    <s v="Starlight Properties c/o Devon Properties Ltd."/>
    <s v="Kane sent an email about the by inhibit situation. Put on hold. 26 June 2025"/>
    <n v="125"/>
    <s v="Victoria, BC"/>
    <x v="57"/>
    <x v="0"/>
    <x v="144"/>
    <x v="10"/>
    <x v="7"/>
    <x v="1"/>
    <x v="1"/>
    <x v="2"/>
    <x v="1"/>
    <s v="Y"/>
    <s v="Y"/>
    <x v="1"/>
    <x v="0"/>
    <x v="0"/>
    <x v="0"/>
    <x v="0"/>
    <x v="0"/>
  </r>
  <r>
    <s v="1407 Fort Street"/>
    <s v="Proline"/>
    <m/>
    <n v="55"/>
    <s v="Victoria, BC"/>
    <x v="51"/>
    <x v="0"/>
    <x v="145"/>
    <x v="10"/>
    <x v="9"/>
    <x v="0"/>
    <x v="0"/>
    <x v="0"/>
    <x v="0"/>
    <s v="Y"/>
    <s v="X"/>
    <x v="1"/>
    <x v="1"/>
    <x v="0"/>
    <x v="0"/>
    <x v="0"/>
    <x v="0"/>
  </r>
  <r>
    <s v="1407 Government Street"/>
    <s v="South Island Property Mgmt"/>
    <m/>
    <n v="55"/>
    <s v="Victoria, BC"/>
    <x v="58"/>
    <x v="0"/>
    <x v="146"/>
    <x v="18"/>
    <x v="1"/>
    <x v="0"/>
    <x v="0"/>
    <x v="0"/>
    <x v="0"/>
    <s v="ANNUAL"/>
    <s v="Y"/>
    <x v="0"/>
    <x v="2"/>
    <x v="0"/>
    <x v="0"/>
    <x v="0"/>
    <x v="0"/>
  </r>
  <r>
    <s v="1410 Fort Street"/>
    <s v="Devon"/>
    <m/>
    <n v="55"/>
    <s v="Victoria, BC"/>
    <x v="0"/>
    <x v="0"/>
    <x v="147"/>
    <x v="8"/>
    <x v="11"/>
    <x v="0"/>
    <x v="0"/>
    <x v="0"/>
    <x v="0"/>
    <s v="Y"/>
    <s v="Y"/>
    <x v="0"/>
    <x v="3"/>
    <x v="0"/>
    <x v="0"/>
    <x v="0"/>
    <x v="0"/>
  </r>
  <r>
    <s v="1414 Hillside Avenue"/>
    <s v="Brown Bros."/>
    <m/>
    <n v="50"/>
    <s v="Victoria, BC"/>
    <x v="9"/>
    <x v="0"/>
    <x v="148"/>
    <x v="2"/>
    <x v="1"/>
    <x v="0"/>
    <x v="0"/>
    <x v="0"/>
    <x v="0"/>
    <s v="Y"/>
    <s v="ANNUAL"/>
    <x v="0"/>
    <x v="0"/>
    <x v="0"/>
    <x v="0"/>
    <x v="0"/>
    <x v="0"/>
  </r>
  <r>
    <s v="1419 Fort Street"/>
    <s v="Newport Property"/>
    <m/>
    <n v="65"/>
    <s v="Victoria, BC"/>
    <x v="9"/>
    <x v="0"/>
    <x v="62"/>
    <x v="6"/>
    <x v="11"/>
    <x v="0"/>
    <x v="0"/>
    <x v="0"/>
    <x v="0"/>
    <s v="Y"/>
    <s v="Y"/>
    <x v="2"/>
    <x v="0"/>
    <x v="0"/>
    <x v="0"/>
    <x v="0"/>
    <x v="0"/>
  </r>
  <r>
    <s v="1419 Stadacona Avenue &amp; 1545 Pandora Avenue"/>
    <s v="Gibraltar + Colliers"/>
    <m/>
    <n v="55"/>
    <s v="Victoria, BC"/>
    <x v="59"/>
    <x v="0"/>
    <x v="149"/>
    <x v="11"/>
    <x v="0"/>
    <x v="0"/>
    <x v="0"/>
    <x v="0"/>
    <x v="0"/>
    <s v="Y"/>
    <s v="Y"/>
    <x v="0"/>
    <x v="0"/>
    <x v="1"/>
    <x v="0"/>
    <x v="0"/>
    <x v="0"/>
  </r>
  <r>
    <s v="1430 Stadacona Avenue"/>
    <s v="Starlight/Devon"/>
    <m/>
    <n v="60"/>
    <s v="Victoria, BC"/>
    <x v="9"/>
    <x v="0"/>
    <x v="150"/>
    <x v="6"/>
    <x v="12"/>
    <x v="0"/>
    <x v="0"/>
    <x v="0"/>
    <x v="0"/>
    <s v="X"/>
    <s v="Y"/>
    <x v="0"/>
    <x v="0"/>
    <x v="0"/>
    <x v="0"/>
    <x v="0"/>
    <x v="0"/>
  </r>
  <r>
    <s v="1433 Faircliff Lane"/>
    <s v="Gibraltar "/>
    <m/>
    <n v="55"/>
    <s v="Victoria, BC"/>
    <x v="60"/>
    <x v="0"/>
    <x v="151"/>
    <x v="16"/>
    <x v="9"/>
    <x v="0"/>
    <x v="0"/>
    <x v="0"/>
    <x v="0"/>
    <s v="Y"/>
    <s v="Y"/>
    <x v="0"/>
    <x v="0"/>
    <x v="1"/>
    <x v="0"/>
    <x v="0"/>
    <x v="0"/>
  </r>
  <r>
    <s v="1435 Elford Street"/>
    <s v="TPM Management"/>
    <m/>
    <n v="65"/>
    <s v="Victoria, BC"/>
    <x v="9"/>
    <x v="0"/>
    <x v="152"/>
    <x v="6"/>
    <x v="11"/>
    <x v="0"/>
    <x v="0"/>
    <x v="0"/>
    <x v="0"/>
    <s v="Y"/>
    <s v="Y"/>
    <x v="0"/>
    <x v="0"/>
    <x v="0"/>
    <x v="0"/>
    <x v="0"/>
    <x v="0"/>
  </r>
  <r>
    <s v="1436 Harrison Street                                                       "/>
    <s v="Firm Management"/>
    <m/>
    <n v="55"/>
    <s v="Victoria, BC"/>
    <x v="50"/>
    <x v="0"/>
    <x v="153"/>
    <x v="10"/>
    <x v="7"/>
    <x v="0"/>
    <x v="0"/>
    <x v="1"/>
    <x v="0"/>
    <s v="Y"/>
    <s v="Y"/>
    <x v="0"/>
    <x v="0"/>
    <x v="0"/>
    <x v="0"/>
    <x v="0"/>
    <x v="0"/>
  </r>
  <r>
    <s v="1445 Fort Street"/>
    <s v="Brown Bros."/>
    <m/>
    <n v="50"/>
    <s v="Victoria, BC"/>
    <x v="4"/>
    <x v="0"/>
    <x v="154"/>
    <x v="10"/>
    <x v="5"/>
    <x v="2"/>
    <x v="0"/>
    <x v="0"/>
    <x v="0"/>
    <s v="Y"/>
    <s v="Y"/>
    <x v="0"/>
    <x v="0"/>
    <x v="0"/>
    <x v="0"/>
    <x v="0"/>
    <x v="0"/>
  </r>
  <r>
    <s v="146 Clarence Street"/>
    <s v="Century 21 "/>
    <m/>
    <n v="50"/>
    <s v="Victoria, BC"/>
    <x v="4"/>
    <x v="0"/>
    <x v="155"/>
    <x v="9"/>
    <x v="4"/>
    <x v="0"/>
    <x v="0"/>
    <x v="0"/>
    <x v="0"/>
    <s v="Y"/>
    <s v="Y"/>
    <x v="0"/>
    <x v="2"/>
    <x v="0"/>
    <x v="0"/>
    <x v="0"/>
    <x v="0"/>
  </r>
  <r>
    <s v="1461 Blanshard Street"/>
    <s v="Congregation Emanu-el"/>
    <m/>
    <n v="60"/>
    <s v="Victoria, BC"/>
    <x v="55"/>
    <x v="0"/>
    <x v="156"/>
    <x v="10"/>
    <x v="5"/>
    <x v="3"/>
    <x v="0"/>
    <x v="0"/>
    <x v="0"/>
    <s v="Y"/>
    <s v="Y"/>
    <x v="1"/>
    <x v="1"/>
    <x v="0"/>
    <x v="0"/>
    <x v="0"/>
    <x v="0"/>
  </r>
  <r>
    <s v="1465 Fort Street"/>
    <s v="Brown Brothers Property Management"/>
    <m/>
    <n v="75"/>
    <s v="Victoria, BC"/>
    <x v="5"/>
    <x v="0"/>
    <x v="157"/>
    <x v="6"/>
    <x v="6"/>
    <x v="1"/>
    <x v="1"/>
    <x v="2"/>
    <x v="1"/>
    <s v="X"/>
    <s v="X"/>
    <x v="0"/>
    <x v="0"/>
    <x v="0"/>
    <x v="0"/>
    <x v="0"/>
    <x v="0"/>
  </r>
  <r>
    <s v="1483 Douglas Street"/>
    <s v="Porte Realty"/>
    <m/>
    <n v="55"/>
    <s v="Victoria, BC"/>
    <x v="61"/>
    <x v="0"/>
    <x v="158"/>
    <x v="18"/>
    <x v="0"/>
    <x v="0"/>
    <x v="0"/>
    <x v="0"/>
    <x v="0"/>
    <s v="ANNUAL"/>
    <s v="Y"/>
    <x v="0"/>
    <x v="2"/>
    <x v="0"/>
    <x v="0"/>
    <x v="0"/>
    <x v="0"/>
  </r>
  <r>
    <s v="1485 Fort Street"/>
    <s v="Peter Hejjas"/>
    <m/>
    <n v="65"/>
    <s v="Victoria, BC"/>
    <x v="9"/>
    <x v="0"/>
    <x v="159"/>
    <x v="6"/>
    <x v="5"/>
    <x v="0"/>
    <x v="0"/>
    <x v="0"/>
    <x v="2"/>
    <s v="Y"/>
    <s v="Y"/>
    <x v="0"/>
    <x v="0"/>
    <x v="0"/>
    <x v="0"/>
    <x v="0"/>
    <x v="0"/>
  </r>
  <r>
    <s v="1488 Cook Street"/>
    <s v="Centurion Properties"/>
    <s v="Month on invoice"/>
    <n v="85"/>
    <s v="Victoria, BC"/>
    <x v="4"/>
    <x v="0"/>
    <x v="160"/>
    <x v="10"/>
    <x v="10"/>
    <x v="0"/>
    <x v="0"/>
    <x v="0"/>
    <x v="0"/>
    <s v="ANNUAL"/>
    <s v="X"/>
    <x v="0"/>
    <x v="0"/>
    <x v="0"/>
    <x v="0"/>
    <x v="0"/>
    <x v="0"/>
  </r>
  <r>
    <s v="1490 Garnet Road"/>
    <s v="Complete Residential"/>
    <m/>
    <n v="55"/>
    <s v="Saanich, BC"/>
    <x v="62"/>
    <x v="0"/>
    <x v="161"/>
    <x v="0"/>
    <x v="3"/>
    <x v="0"/>
    <x v="2"/>
    <x v="0"/>
    <x v="0"/>
    <s v="Y"/>
    <s v="Y"/>
    <x v="0"/>
    <x v="0"/>
    <x v="0"/>
    <x v="0"/>
    <x v="0"/>
    <x v="0"/>
  </r>
  <r>
    <s v="1495 Admirals Road"/>
    <s v="Thrifty Foods"/>
    <s v="Invoice Monthly starting Apr. 1/21 @ $275 (no TC06)  _x000a_Inv.23882 - Mar.31/21 @ $55 + TC06"/>
    <n v="275"/>
    <s v="Esquimalt, BC"/>
    <x v="63"/>
    <x v="0"/>
    <x v="93"/>
    <x v="19"/>
    <x v="2"/>
    <x v="0"/>
    <x v="0"/>
    <x v="0"/>
    <x v="0"/>
    <s v="Y"/>
    <s v="Y"/>
    <x v="0"/>
    <x v="2"/>
    <x v="0"/>
    <x v="0"/>
    <x v="0"/>
    <x v="0"/>
  </r>
  <r>
    <s v="1501 Laurel Lane"/>
    <s v="SRL Fire Protection"/>
    <m/>
    <n v="55"/>
    <s v="Victoria, BC"/>
    <x v="50"/>
    <x v="0"/>
    <x v="162"/>
    <x v="7"/>
    <x v="11"/>
    <x v="0"/>
    <x v="0"/>
    <x v="0"/>
    <x v="0"/>
    <s v="Y"/>
    <s v="Y"/>
    <x v="2"/>
    <x v="0"/>
    <x v="0"/>
    <x v="0"/>
    <x v="0"/>
    <x v="0"/>
  </r>
  <r>
    <s v="1505 Belcher Avenue"/>
    <s v="Brown Bros."/>
    <m/>
    <n v="50"/>
    <s v="Victoria, BC"/>
    <x v="4"/>
    <x v="0"/>
    <x v="163"/>
    <x v="20"/>
    <x v="8"/>
    <x v="0"/>
    <x v="0"/>
    <x v="0"/>
    <x v="0"/>
    <s v="Y"/>
    <s v="Y"/>
    <x v="0"/>
    <x v="3"/>
    <x v="0"/>
    <x v="0"/>
    <x v="0"/>
    <x v="0"/>
  </r>
  <r>
    <s v="1505 Morrison Street"/>
    <s v="Newport Property management"/>
    <m/>
    <n v="50"/>
    <s v="Victoria, BC"/>
    <x v="9"/>
    <x v="0"/>
    <x v="164"/>
    <x v="6"/>
    <x v="3"/>
    <x v="0"/>
    <x v="2"/>
    <x v="0"/>
    <x v="0"/>
    <s v="Y"/>
    <s v="Y"/>
    <x v="0"/>
    <x v="0"/>
    <x v="0"/>
    <x v="0"/>
    <x v="0"/>
    <x v="0"/>
  </r>
  <r>
    <s v="151 St. Andrews Street"/>
    <s v="Devon Properties"/>
    <m/>
    <n v="50"/>
    <s v="Victoria, BC"/>
    <x v="4"/>
    <x v="0"/>
    <x v="165"/>
    <x v="5"/>
    <x v="11"/>
    <x v="0"/>
    <x v="0"/>
    <x v="0"/>
    <x v="0"/>
    <s v="Y"/>
    <s v="Y"/>
    <x v="2"/>
    <x v="2"/>
    <x v="0"/>
    <x v="0"/>
    <x v="0"/>
    <x v="0"/>
  </r>
  <r>
    <s v="1510 Hillside Avenue"/>
    <s v="South Island Property Mgmt"/>
    <m/>
    <n v="55"/>
    <s v="Victoria, BC"/>
    <x v="9"/>
    <x v="0"/>
    <x v="166"/>
    <x v="2"/>
    <x v="8"/>
    <x v="0"/>
    <x v="0"/>
    <x v="0"/>
    <x v="0"/>
    <s v="Y"/>
    <s v="Y"/>
    <x v="0"/>
    <x v="0"/>
    <x v="0"/>
    <x v="0"/>
    <x v="0"/>
    <x v="0"/>
  </r>
  <r>
    <s v="1510 Jubilee Avenue"/>
    <s v="Pemberton Holmes"/>
    <m/>
    <n v="50"/>
    <s v="Victoria, BC"/>
    <x v="9"/>
    <x v="0"/>
    <x v="167"/>
    <x v="6"/>
    <x v="11"/>
    <x v="0"/>
    <x v="0"/>
    <x v="0"/>
    <x v="0"/>
    <s v="Y"/>
    <s v="Y"/>
    <x v="2"/>
    <x v="0"/>
    <x v="0"/>
    <x v="0"/>
    <x v="0"/>
    <x v="0"/>
  </r>
  <r>
    <s v="1512 Keating Cross Road"/>
    <s v="Central Saanich Municipality"/>
    <s v="$65/month (A).  _x000a_PO &amp; Months Required "/>
    <n v="65"/>
    <s v="Saanichton, BC"/>
    <x v="64"/>
    <x v="0"/>
    <x v="168"/>
    <x v="13"/>
    <x v="1"/>
    <x v="0"/>
    <x v="0"/>
    <x v="0"/>
    <x v="0"/>
    <s v="Y"/>
    <s v="Y"/>
    <x v="2"/>
    <x v="0"/>
    <x v="2"/>
    <x v="0"/>
    <x v="0"/>
    <x v="0"/>
  </r>
  <r>
    <s v="1520 Belcher Avenue"/>
    <s v="Pemberton Holmes"/>
    <s v="Free of charge for 3 months after September 2025 - Projects"/>
    <n v="50"/>
    <s v="Victoria, BC"/>
    <x v="4"/>
    <x v="0"/>
    <x v="169"/>
    <x v="20"/>
    <x v="7"/>
    <x v="0"/>
    <x v="0"/>
    <x v="1"/>
    <x v="0"/>
    <s v="Y"/>
    <s v="X"/>
    <x v="1"/>
    <x v="1"/>
    <x v="0"/>
    <x v="0"/>
    <x v="0"/>
    <x v="0"/>
  </r>
  <r>
    <s v="1520 Jubilee Avenue"/>
    <s v="Pemberton Holmes"/>
    <m/>
    <n v="50"/>
    <s v="Victoria, BC"/>
    <x v="4"/>
    <x v="0"/>
    <x v="170"/>
    <x v="20"/>
    <x v="1"/>
    <x v="0"/>
    <x v="0"/>
    <x v="0"/>
    <x v="0"/>
    <s v="Y"/>
    <s v="ANNUAL"/>
    <x v="0"/>
    <x v="2"/>
    <x v="0"/>
    <x v="0"/>
    <x v="0"/>
    <x v="0"/>
  </r>
  <r>
    <s v="1527 Cedar Hill Cross Road"/>
    <s v="Devon Properties"/>
    <m/>
    <n v="50"/>
    <s v="Victoria, BC"/>
    <x v="4"/>
    <x v="0"/>
    <x v="171"/>
    <x v="2"/>
    <x v="9"/>
    <x v="0"/>
    <x v="0"/>
    <x v="0"/>
    <x v="0"/>
    <s v="Y"/>
    <s v="Y"/>
    <x v="1"/>
    <x v="0"/>
    <x v="0"/>
    <x v="0"/>
    <x v="0"/>
    <x v="0"/>
  </r>
  <r>
    <s v="1527 Fort Street"/>
    <s v="Pemberton Holmes Ltd."/>
    <m/>
    <n v="65"/>
    <s v="Victoria, BC"/>
    <x v="65"/>
    <x v="0"/>
    <x v="172"/>
    <x v="6"/>
    <x v="11"/>
    <x v="1"/>
    <x v="1"/>
    <x v="0"/>
    <x v="0"/>
    <s v="Y"/>
    <s v="Y"/>
    <x v="0"/>
    <x v="3"/>
    <x v="0"/>
    <x v="0"/>
    <x v="0"/>
    <x v="0"/>
  </r>
  <r>
    <s v="1530 Belcher Avenue"/>
    <s v="Newport      Bornemann"/>
    <m/>
    <n v="50"/>
    <s v="Victoria, BC"/>
    <x v="4"/>
    <x v="1"/>
    <x v="173"/>
    <x v="12"/>
    <x v="2"/>
    <x v="0"/>
    <x v="1"/>
    <x v="2"/>
    <x v="1"/>
    <s v="X"/>
    <s v="X"/>
    <x v="1"/>
    <x v="2"/>
    <x v="0"/>
    <x v="0"/>
    <x v="0"/>
    <x v="0"/>
  </r>
  <r>
    <s v="1550 Richmond Road"/>
    <s v="Itziar Management"/>
    <m/>
    <n v="55"/>
    <s v="Victoria, BC"/>
    <x v="1"/>
    <x v="0"/>
    <x v="174"/>
    <x v="20"/>
    <x v="8"/>
    <x v="0"/>
    <x v="0"/>
    <x v="2"/>
    <x v="1"/>
    <s v="X"/>
    <s v="Y"/>
    <x v="0"/>
    <x v="3"/>
    <x v="0"/>
    <x v="0"/>
    <x v="0"/>
    <x v="0"/>
  </r>
  <r>
    <s v="1550 Stockton Crescent"/>
    <s v="Devon Properties"/>
    <m/>
    <n v="55"/>
    <s v="Victoria, BC"/>
    <x v="66"/>
    <x v="0"/>
    <x v="175"/>
    <x v="0"/>
    <x v="4"/>
    <x v="0"/>
    <x v="0"/>
    <x v="0"/>
    <x v="0"/>
    <s v="Y"/>
    <s v="Y"/>
    <x v="0"/>
    <x v="0"/>
    <x v="0"/>
    <x v="0"/>
    <x v="0"/>
    <x v="0"/>
  </r>
  <r>
    <s v="1555 Jubilee Avenue"/>
    <s v="Devon Properties"/>
    <m/>
    <n v="60"/>
    <s v="Victoria, BC"/>
    <x v="67"/>
    <x v="0"/>
    <x v="176"/>
    <x v="6"/>
    <x v="3"/>
    <x v="0"/>
    <x v="0"/>
    <x v="1"/>
    <x v="0"/>
    <s v="Y"/>
    <s v="Y"/>
    <x v="0"/>
    <x v="0"/>
    <x v="0"/>
    <x v="0"/>
    <x v="0"/>
    <x v="0"/>
  </r>
  <r>
    <s v="1555 Richmond Road"/>
    <s v="Devon Properties"/>
    <m/>
    <n v="50"/>
    <s v="Victoria, BC"/>
    <x v="4"/>
    <x v="0"/>
    <x v="177"/>
    <x v="20"/>
    <x v="9"/>
    <x v="0"/>
    <x v="0"/>
    <x v="0"/>
    <x v="0"/>
    <s v="Y"/>
    <s v="Y"/>
    <x v="0"/>
    <x v="2"/>
    <x v="0"/>
    <x v="0"/>
    <x v="0"/>
    <x v="0"/>
  </r>
  <r>
    <s v="1573/1575 Begbie Street"/>
    <s v="Devon Properties"/>
    <m/>
    <n v="50"/>
    <s v="Victoria, BC"/>
    <x v="4"/>
    <x v="0"/>
    <x v="178"/>
    <x v="11"/>
    <x v="0"/>
    <x v="0"/>
    <x v="0"/>
    <x v="0"/>
    <x v="0"/>
    <s v="Y"/>
    <s v="ANNUAL"/>
    <x v="0"/>
    <x v="1"/>
    <x v="0"/>
    <x v="0"/>
    <x v="0"/>
    <x v="0"/>
  </r>
  <r>
    <s v="1580 Hillside Avenue"/>
    <s v="Thrifty Foods"/>
    <s v="Invoice Monthly starting Apr. 1/21 @ $275 (no TC06)  "/>
    <n v="275"/>
    <s v="Victoria, BC"/>
    <x v="40"/>
    <x v="0"/>
    <x v="93"/>
    <x v="19"/>
    <x v="7"/>
    <x v="0"/>
    <x v="0"/>
    <x v="1"/>
    <x v="0"/>
    <s v="Y"/>
    <s v="Y"/>
    <x v="0"/>
    <x v="2"/>
    <x v="0"/>
    <x v="0"/>
    <x v="0"/>
    <x v="0"/>
  </r>
  <r>
    <s v="1581 Hillside Avenue"/>
    <s v="Brown Brothers Property Management"/>
    <m/>
    <n v="55"/>
    <s v="Victoria, BC"/>
    <x v="9"/>
    <x v="0"/>
    <x v="179"/>
    <x v="2"/>
    <x v="5"/>
    <x v="3"/>
    <x v="0"/>
    <x v="0"/>
    <x v="0"/>
    <s v="Y"/>
    <s v="Y"/>
    <x v="0"/>
    <x v="0"/>
    <x v="0"/>
    <x v="0"/>
    <x v="0"/>
    <x v="0"/>
  </r>
  <r>
    <s v="1585 Oak Bay Avenue"/>
    <s v="Pemberton Holmes"/>
    <m/>
    <n v="50"/>
    <s v="Oak Bay, BC"/>
    <x v="9"/>
    <x v="0"/>
    <x v="180"/>
    <x v="6"/>
    <x v="11"/>
    <x v="0"/>
    <x v="0"/>
    <x v="0"/>
    <x v="0"/>
    <s v="Y"/>
    <s v="Y"/>
    <x v="2"/>
    <x v="0"/>
    <x v="0"/>
    <x v="0"/>
    <x v="0"/>
    <x v="0"/>
  </r>
  <r>
    <s v="1590 Fairfield Road"/>
    <s v="Thrifty Foods"/>
    <s v="Invoice Monthly starting Apr. 1/21 @ $275 (no TC06)  _x000a_Inv.23883 - Dec.1/20-Mar.31/21 @ $55 + TC06"/>
    <n v="275"/>
    <s v="Victoria, BC"/>
    <x v="42"/>
    <x v="0"/>
    <x v="93"/>
    <x v="14"/>
    <x v="3"/>
    <x v="0"/>
    <x v="0"/>
    <x v="0"/>
    <x v="1"/>
    <s v="Y"/>
    <s v="Y"/>
    <x v="0"/>
    <x v="0"/>
    <x v="0"/>
    <x v="0"/>
    <x v="0"/>
    <x v="0"/>
  </r>
  <r>
    <s v="1595 Rockland Avenue"/>
    <s v="J Gordon Enterprises Ltd"/>
    <m/>
    <n v="55"/>
    <s v="Victoria, BC"/>
    <x v="68"/>
    <x v="0"/>
    <x v="181"/>
    <x v="6"/>
    <x v="10"/>
    <x v="0"/>
    <x v="0"/>
    <x v="0"/>
    <x v="0"/>
    <s v="ANNUAL"/>
    <s v="Y"/>
    <x v="0"/>
    <x v="0"/>
    <x v="0"/>
    <x v="0"/>
    <x v="0"/>
    <x v="0"/>
  </r>
  <r>
    <s v="160 Wilson Street"/>
    <s v="Proline"/>
    <m/>
    <n v="55"/>
    <s v="Victoria, BC"/>
    <x v="69"/>
    <x v="0"/>
    <x v="182"/>
    <x v="1"/>
    <x v="7"/>
    <x v="0"/>
    <x v="1"/>
    <x v="0"/>
    <x v="2"/>
    <s v="Y"/>
    <s v="Y"/>
    <x v="0"/>
    <x v="0"/>
    <x v="0"/>
    <x v="0"/>
    <x v="0"/>
    <x v="0"/>
  </r>
  <r>
    <s v="1612 Quadra Street"/>
    <s v="Yeung's Family Holdings"/>
    <s v="Apply credit from QB to invoices "/>
    <n v="65"/>
    <s v="Victoria, BC"/>
    <x v="9"/>
    <x v="0"/>
    <x v="183"/>
    <x v="8"/>
    <x v="0"/>
    <x v="0"/>
    <x v="0"/>
    <x v="0"/>
    <x v="0"/>
    <s v="ANNUAL"/>
    <s v="Y"/>
    <x v="0"/>
    <x v="0"/>
    <x v="0"/>
    <x v="0"/>
    <x v="0"/>
    <x v="0"/>
  </r>
  <r>
    <s v="1615 Belcher Avenue"/>
    <s v="Strata Plan VIS 457"/>
    <m/>
    <n v="65"/>
    <s v="Victoria, BC"/>
    <x v="10"/>
    <x v="0"/>
    <x v="184"/>
    <x v="20"/>
    <x v="10"/>
    <x v="1"/>
    <x v="0"/>
    <x v="0"/>
    <x v="2"/>
    <s v="Y"/>
    <s v="Y"/>
    <x v="0"/>
    <x v="2"/>
    <x v="0"/>
    <x v="0"/>
    <x v="0"/>
    <x v="0"/>
  </r>
  <r>
    <s v="1625 Richmond Road"/>
    <s v="Devon Properties"/>
    <m/>
    <n v="50"/>
    <s v="Victoria, BC"/>
    <x v="4"/>
    <x v="0"/>
    <x v="185"/>
    <x v="20"/>
    <x v="9"/>
    <x v="0"/>
    <x v="0"/>
    <x v="0"/>
    <x v="0"/>
    <s v="Y"/>
    <s v="X"/>
    <x v="0"/>
    <x v="2"/>
    <x v="0"/>
    <x v="0"/>
    <x v="0"/>
    <x v="0"/>
  </r>
  <r>
    <s v="1653 Oak Bay Ave"/>
    <s v="Century 21"/>
    <s v="*CREDIT ON QB* Accidentally billed July/23-Apr/24. Beginning MBT June/24"/>
    <n v="70"/>
    <s v="Victoria, BC"/>
    <x v="70"/>
    <x v="0"/>
    <x v="186"/>
    <x v="6"/>
    <x v="7"/>
    <x v="0"/>
    <x v="0"/>
    <x v="0"/>
    <x v="2"/>
    <s v="Y"/>
    <s v="Y"/>
    <x v="0"/>
    <x v="0"/>
    <x v="0"/>
    <x v="0"/>
    <x v="0"/>
    <x v="0"/>
  </r>
  <r>
    <s v="1655 Begbie Street"/>
    <s v="Proline"/>
    <m/>
    <n v="55"/>
    <s v="Victoria, BC"/>
    <x v="9"/>
    <x v="0"/>
    <x v="187"/>
    <x v="11"/>
    <x v="3"/>
    <x v="0"/>
    <x v="2"/>
    <x v="0"/>
    <x v="0"/>
    <s v="Y"/>
    <s v="Y"/>
    <x v="0"/>
    <x v="0"/>
    <x v="0"/>
    <x v="0"/>
    <x v="0"/>
    <x v="0"/>
  </r>
  <r>
    <s v="1655 Chambers Street"/>
    <s v="Pacific Cove Properties"/>
    <m/>
    <n v="65"/>
    <s v="Victoria, BC"/>
    <x v="29"/>
    <x v="0"/>
    <x v="188"/>
    <x v="11"/>
    <x v="10"/>
    <x v="0"/>
    <x v="0"/>
    <x v="0"/>
    <x v="2"/>
    <s v="Y"/>
    <s v="Y"/>
    <x v="0"/>
    <x v="0"/>
    <x v="0"/>
    <x v="0"/>
    <x v="0"/>
    <x v="0"/>
  </r>
  <r>
    <s v="1660 Fort Street"/>
    <s v="Century 21 "/>
    <m/>
    <n v="50"/>
    <s v="Victoria, BC"/>
    <x v="9"/>
    <x v="0"/>
    <x v="189"/>
    <x v="6"/>
    <x v="4"/>
    <x v="0"/>
    <x v="0"/>
    <x v="0"/>
    <x v="0"/>
    <s v="Y"/>
    <s v="Y"/>
    <x v="0"/>
    <x v="0"/>
    <x v="0"/>
    <x v="0"/>
    <x v="0"/>
    <x v="0"/>
  </r>
  <r>
    <s v="1669 Fairfield Road"/>
    <s v="Newport Property Management"/>
    <m/>
    <n v="50"/>
    <s v="Victoria, BC"/>
    <x v="9"/>
    <x v="0"/>
    <x v="190"/>
    <x v="6"/>
    <x v="0"/>
    <x v="0"/>
    <x v="0"/>
    <x v="0"/>
    <x v="0"/>
    <s v="ANNUAL"/>
    <s v="Y"/>
    <x v="0"/>
    <x v="0"/>
    <x v="0"/>
    <x v="0"/>
    <x v="0"/>
    <x v="0"/>
  </r>
  <r>
    <s v="1677 Hollywood Crescent"/>
    <s v="Newport Property"/>
    <m/>
    <n v="50"/>
    <s v="Victoria, BC"/>
    <x v="4"/>
    <x v="0"/>
    <x v="191"/>
    <x v="14"/>
    <x v="7"/>
    <x v="0"/>
    <x v="0"/>
    <x v="1"/>
    <x v="1"/>
    <s v="Y"/>
    <s v="Y"/>
    <x v="0"/>
    <x v="0"/>
    <x v="0"/>
    <x v="0"/>
    <x v="0"/>
    <x v="0"/>
  </r>
  <r>
    <s v="1678 Fort Street"/>
    <s v="Cascadia Comm. Solutions new late 2022) (was TPM Properties)"/>
    <m/>
    <n v="55"/>
    <s v="Victoria, BC"/>
    <x v="71"/>
    <x v="0"/>
    <x v="192"/>
    <x v="11"/>
    <x v="4"/>
    <x v="0"/>
    <x v="0"/>
    <x v="0"/>
    <x v="0"/>
    <s v="Y"/>
    <s v="Y"/>
    <x v="0"/>
    <x v="0"/>
    <x v="1"/>
    <x v="0"/>
    <x v="0"/>
    <x v="0"/>
  </r>
  <r>
    <s v="1720 Richmond Avenue"/>
    <s v="Proline"/>
    <m/>
    <n v="55"/>
    <s v="Victoria, BC"/>
    <x v="72"/>
    <x v="0"/>
    <x v="193"/>
    <x v="6"/>
    <x v="2"/>
    <x v="0"/>
    <x v="0"/>
    <x v="0"/>
    <x v="0"/>
    <s v="Y"/>
    <s v="Y"/>
    <x v="0"/>
    <x v="0"/>
    <x v="0"/>
    <x v="0"/>
    <x v="0"/>
    <x v="0"/>
  </r>
  <r>
    <s v="1721 Quadra Street"/>
    <s v="Strata Plan Vis 5799"/>
    <m/>
    <n v="55"/>
    <s v="Victoria, BC"/>
    <x v="73"/>
    <x v="0"/>
    <x v="194"/>
    <x v="11"/>
    <x v="7"/>
    <x v="0"/>
    <x v="0"/>
    <x v="0"/>
    <x v="0"/>
    <s v="ANNUAL"/>
    <s v="Y"/>
    <x v="0"/>
    <x v="0"/>
    <x v="0"/>
    <x v="0"/>
    <x v="0"/>
    <x v="0"/>
  </r>
  <r>
    <s v="1731 Cook Street"/>
    <s v="Tri-Eagle"/>
    <m/>
    <n v="50"/>
    <s v="Victoria, BC"/>
    <x v="4"/>
    <x v="0"/>
    <x v="195"/>
    <x v="11"/>
    <x v="11"/>
    <x v="0"/>
    <x v="0"/>
    <x v="0"/>
    <x v="0"/>
    <s v="Y"/>
    <s v="Y"/>
    <x v="2"/>
    <x v="0"/>
    <x v="0"/>
    <x v="0"/>
    <x v="0"/>
    <x v="0"/>
  </r>
  <r>
    <s v="1760 Fort Street"/>
    <s v="Pemberton Holmes"/>
    <m/>
    <n v="50"/>
    <s v="Victoria, BC"/>
    <x v="9"/>
    <x v="0"/>
    <x v="196"/>
    <x v="6"/>
    <x v="8"/>
    <x v="0"/>
    <x v="0"/>
    <x v="0"/>
    <x v="0"/>
    <s v="Y"/>
    <s v="Y"/>
    <x v="2"/>
    <x v="0"/>
    <x v="0"/>
    <x v="0"/>
    <x v="0"/>
    <x v="0"/>
  </r>
  <r>
    <s v="1791 Rockland Avenue"/>
    <s v="Devon Properties"/>
    <m/>
    <n v="50"/>
    <s v="Victoria, BC"/>
    <x v="4"/>
    <x v="0"/>
    <x v="197"/>
    <x v="20"/>
    <x v="7"/>
    <x v="0"/>
    <x v="2"/>
    <x v="0"/>
    <x v="0"/>
    <s v="Y"/>
    <s v="Y"/>
    <x v="0"/>
    <x v="2"/>
    <x v="0"/>
    <x v="0"/>
    <x v="0"/>
    <x v="0"/>
  </r>
  <r>
    <s v="1802-1826 Government Street"/>
    <s v="Devon Properties"/>
    <m/>
    <n v="50"/>
    <s v="Victoria, BC"/>
    <x v="4"/>
    <x v="0"/>
    <x v="198"/>
    <x v="18"/>
    <x v="10"/>
    <x v="0"/>
    <x v="0"/>
    <x v="0"/>
    <x v="2"/>
    <s v="Y"/>
    <s v="Y"/>
    <x v="0"/>
    <x v="2"/>
    <x v="0"/>
    <x v="0"/>
    <x v="0"/>
    <x v="0"/>
  </r>
  <r>
    <s v="1809 Hovey Road"/>
    <s v="Panorma Recreation Centre"/>
    <m/>
    <n v="65"/>
    <s v="Saanichton, BC"/>
    <x v="74"/>
    <x v="0"/>
    <x v="199"/>
    <x v="13"/>
    <x v="9"/>
    <x v="0"/>
    <x v="1"/>
    <x v="0"/>
    <x v="0"/>
    <s v="Y"/>
    <s v="Y"/>
    <x v="0"/>
    <x v="0"/>
    <x v="2"/>
    <x v="0"/>
    <x v="0"/>
    <x v="0"/>
  </r>
  <r>
    <s v="1821 Cook Street"/>
    <s v="Cornerstone"/>
    <m/>
    <n v="55"/>
    <s v="Victoria, BC"/>
    <x v="75"/>
    <x v="0"/>
    <x v="200"/>
    <x v="11"/>
    <x v="2"/>
    <x v="0"/>
    <x v="0"/>
    <x v="0"/>
    <x v="0"/>
    <s v="Y"/>
    <s v="Y"/>
    <x v="0"/>
    <x v="0"/>
    <x v="0"/>
    <x v="0"/>
    <x v="0"/>
    <x v="0"/>
  </r>
  <r>
    <s v="1830 Oak Bay Avenue"/>
    <s v="Richmond Property Group"/>
    <s v="R14 changed to R15 in Sep/24"/>
    <n v="65"/>
    <s v="Oak Bay, BC"/>
    <x v="47"/>
    <x v="0"/>
    <x v="201"/>
    <x v="3"/>
    <x v="8"/>
    <x v="0"/>
    <x v="0"/>
    <x v="0"/>
    <x v="0"/>
    <s v="Y"/>
    <s v="Y"/>
    <x v="0"/>
    <x v="2"/>
    <x v="0"/>
    <x v="0"/>
    <x v="0"/>
    <x v="0"/>
  </r>
  <r>
    <s v="1841 Oak Bay Avenue"/>
    <s v="Starlight Properties c/o Devon Properties"/>
    <m/>
    <n v="70"/>
    <s v="Oak Bay, BC"/>
    <x v="8"/>
    <x v="0"/>
    <x v="202"/>
    <x v="20"/>
    <x v="11"/>
    <x v="0"/>
    <x v="0"/>
    <x v="0"/>
    <x v="0"/>
    <s v="Y"/>
    <s v="Y"/>
    <x v="2"/>
    <x v="2"/>
    <x v="0"/>
    <x v="0"/>
    <x v="0"/>
    <x v="0"/>
  </r>
  <r>
    <s v="1860 Island Highway"/>
    <s v="Thrifty Foods"/>
    <s v="Invoice Monthly starting Apr. 1/21 @ $275 (no TC06)  "/>
    <n v="275"/>
    <s v="Langford, BC"/>
    <x v="40"/>
    <x v="0"/>
    <x v="93"/>
    <x v="19"/>
    <x v="4"/>
    <x v="0"/>
    <x v="0"/>
    <x v="1"/>
    <x v="0"/>
    <s v="Y"/>
    <s v="Y"/>
    <x v="0"/>
    <x v="2"/>
    <x v="0"/>
    <x v="0"/>
    <x v="0"/>
    <x v="0"/>
  </r>
  <r>
    <s v="188 Douglas Street"/>
    <s v="Hutton"/>
    <m/>
    <n v="55"/>
    <s v="Victoria, BC"/>
    <x v="9"/>
    <x v="1"/>
    <x v="203"/>
    <x v="12"/>
    <x v="2"/>
    <x v="1"/>
    <x v="1"/>
    <x v="2"/>
    <x v="1"/>
    <s v="X"/>
    <s v="X"/>
    <x v="1"/>
    <x v="2"/>
    <x v="0"/>
    <x v="0"/>
    <x v="0"/>
    <x v="0"/>
  </r>
  <r>
    <s v="1885 Forest Park Drive"/>
    <s v="Panorama Leisure"/>
    <m/>
    <n v="55"/>
    <s v="North Saanich, BC"/>
    <x v="9"/>
    <x v="0"/>
    <x v="93"/>
    <x v="4"/>
    <x v="5"/>
    <x v="0"/>
    <x v="2"/>
    <x v="0"/>
    <x v="1"/>
    <s v="X"/>
    <s v="X"/>
    <x v="1"/>
    <x v="2"/>
    <x v="0"/>
    <x v="0"/>
    <x v="0"/>
    <x v="0"/>
  </r>
  <r>
    <s v="1901 Mt. Newton Cross Road"/>
    <s v="Central Saanich Municipality"/>
    <s v="$65/month (A).  _x000a_PO &amp; Months Required "/>
    <n v="65"/>
    <s v="Saanichton, BC"/>
    <x v="74"/>
    <x v="0"/>
    <x v="204"/>
    <x v="13"/>
    <x v="10"/>
    <x v="0"/>
    <x v="0"/>
    <x v="0"/>
    <x v="2"/>
    <s v="Y"/>
    <s v="Y"/>
    <x v="0"/>
    <x v="0"/>
    <x v="2"/>
    <x v="0"/>
    <x v="0"/>
    <x v="0"/>
  </r>
  <r>
    <s v="1903 Mt Newton Cross Road"/>
    <s v="Central Saanich Municipality"/>
    <s v="$65/month (A).  _x000a_PO &amp; Months Required "/>
    <n v="65"/>
    <s v="Saanichton, BC"/>
    <x v="76"/>
    <x v="0"/>
    <x v="205"/>
    <x v="13"/>
    <x v="10"/>
    <x v="0"/>
    <x v="0"/>
    <x v="0"/>
    <x v="2"/>
    <s v="Y"/>
    <s v="Y"/>
    <x v="0"/>
    <x v="0"/>
    <x v="2"/>
    <x v="0"/>
    <x v="0"/>
    <x v="0"/>
  </r>
  <r>
    <s v="1928 Lee Avenue"/>
    <s v="Starlight/Devon"/>
    <m/>
    <n v="50"/>
    <s v="Victoria, BC"/>
    <x v="4"/>
    <x v="0"/>
    <x v="206"/>
    <x v="20"/>
    <x v="0"/>
    <x v="0"/>
    <x v="0"/>
    <x v="0"/>
    <x v="0"/>
    <s v="Y"/>
    <s v="Y"/>
    <x v="2"/>
    <x v="2"/>
    <x v="0"/>
    <x v="0"/>
    <x v="0"/>
    <x v="0"/>
  </r>
  <r>
    <s v="1939 Lee Avenue"/>
    <s v="TPM Property management"/>
    <m/>
    <n v="50"/>
    <s v="Victoria, BC"/>
    <x v="9"/>
    <x v="0"/>
    <x v="207"/>
    <x v="20"/>
    <x v="1"/>
    <x v="1"/>
    <x v="0"/>
    <x v="0"/>
    <x v="0"/>
    <s v="Y"/>
    <s v="ANNUAL"/>
    <x v="0"/>
    <x v="2"/>
    <x v="0"/>
    <x v="0"/>
    <x v="0"/>
    <x v="0"/>
  </r>
  <r>
    <s v="1950-1952 Blanshard Street"/>
    <s v="RealHomes Management Corp."/>
    <m/>
    <n v="55"/>
    <s v="Victoria, BC"/>
    <x v="77"/>
    <x v="0"/>
    <x v="208"/>
    <x v="18"/>
    <x v="9"/>
    <x v="0"/>
    <x v="0"/>
    <x v="0"/>
    <x v="0"/>
    <s v="Y"/>
    <s v="Y"/>
    <x v="0"/>
    <x v="2"/>
    <x v="0"/>
    <x v="0"/>
    <x v="0"/>
    <x v="0"/>
  </r>
  <r>
    <s v="1964 Fort Street"/>
    <s v="Hutton"/>
    <m/>
    <n v="50"/>
    <s v="Victoria, BC"/>
    <x v="4"/>
    <x v="0"/>
    <x v="209"/>
    <x v="20"/>
    <x v="5"/>
    <x v="2"/>
    <x v="0"/>
    <x v="0"/>
    <x v="0"/>
    <s v="Y"/>
    <s v="Y"/>
    <x v="0"/>
    <x v="2"/>
    <x v="0"/>
    <x v="0"/>
    <x v="0"/>
    <x v="0"/>
  </r>
  <r>
    <s v="1975 Lee Avenue"/>
    <s v="Hutton"/>
    <m/>
    <n v="55"/>
    <s v="Victoria, BC"/>
    <x v="78"/>
    <x v="0"/>
    <x v="210"/>
    <x v="20"/>
    <x v="3"/>
    <x v="0"/>
    <x v="2"/>
    <x v="0"/>
    <x v="0"/>
    <s v="Y"/>
    <s v="Y"/>
    <x v="0"/>
    <x v="2"/>
    <x v="0"/>
    <x v="0"/>
    <x v="0"/>
    <x v="0"/>
  </r>
  <r>
    <s v="1990 Fort Street"/>
    <s v="Devon Properties"/>
    <m/>
    <n v="55"/>
    <s v="Victoria, BC"/>
    <x v="79"/>
    <x v="0"/>
    <x v="211"/>
    <x v="20"/>
    <x v="4"/>
    <x v="1"/>
    <x v="1"/>
    <x v="0"/>
    <x v="0"/>
    <s v="Y"/>
    <s v="Y"/>
    <x v="0"/>
    <x v="3"/>
    <x v="0"/>
    <x v="0"/>
    <x v="0"/>
    <x v="0"/>
  </r>
  <r>
    <s v="20 Olympia Avenue"/>
    <s v="Devon Properties"/>
    <m/>
    <n v="50"/>
    <s v="Victoria, BC"/>
    <x v="4"/>
    <x v="0"/>
    <x v="212"/>
    <x v="9"/>
    <x v="0"/>
    <x v="0"/>
    <x v="0"/>
    <x v="0"/>
    <x v="0"/>
    <s v="ANNUAL"/>
    <s v="Y"/>
    <x v="0"/>
    <x v="2"/>
    <x v="0"/>
    <x v="0"/>
    <x v="0"/>
    <x v="0"/>
  </r>
  <r>
    <s v="200 Dallas Road"/>
    <s v="Devon Properties"/>
    <m/>
    <n v="50"/>
    <s v="Victoria, BC"/>
    <x v="4"/>
    <x v="0"/>
    <x v="213"/>
    <x v="9"/>
    <x v="0"/>
    <x v="0"/>
    <x v="0"/>
    <x v="0"/>
    <x v="0"/>
    <s v="Y"/>
    <s v="ANNUAL"/>
    <x v="0"/>
    <x v="2"/>
    <x v="0"/>
    <x v="0"/>
    <x v="0"/>
    <x v="0"/>
  </r>
  <r>
    <s v="2006 Sooke Road"/>
    <s v="Pacifica Housing"/>
    <m/>
    <n v="65"/>
    <s v="Langford, BC"/>
    <x v="80"/>
    <x v="0"/>
    <x v="214"/>
    <x v="15"/>
    <x v="6"/>
    <x v="1"/>
    <x v="0"/>
    <x v="0"/>
    <x v="0"/>
    <s v="Y"/>
    <s v="Y"/>
    <x v="1"/>
    <x v="3"/>
    <x v="0"/>
    <x v="0"/>
    <x v="0"/>
    <x v="0"/>
  </r>
  <r>
    <s v="2020 Richmond Road                                  "/>
    <s v="Brown Bros."/>
    <m/>
    <n v="55"/>
    <s v="Victoria, BC"/>
    <x v="9"/>
    <x v="0"/>
    <x v="71"/>
    <x v="3"/>
    <x v="9"/>
    <x v="0"/>
    <x v="0"/>
    <x v="0"/>
    <x v="0"/>
    <s v="Y"/>
    <s v="X"/>
    <x v="0"/>
    <x v="2"/>
    <x v="0"/>
    <x v="0"/>
    <x v="0"/>
    <x v="0"/>
  </r>
  <r>
    <s v="203 Kimta Road"/>
    <s v="Firm Management"/>
    <m/>
    <n v="40"/>
    <s v="Victoria, BC"/>
    <x v="81"/>
    <x v="0"/>
    <x v="215"/>
    <x v="1"/>
    <x v="10"/>
    <x v="0"/>
    <x v="0"/>
    <x v="2"/>
    <x v="0"/>
    <s v="ANNUAL"/>
    <s v="Y"/>
    <x v="0"/>
    <x v="0"/>
    <x v="0"/>
    <x v="0"/>
    <x v="0"/>
    <x v="0"/>
  </r>
  <r>
    <s v="2030 Malaview Drive"/>
    <s v="Slegg L.P. "/>
    <m/>
    <n v="50"/>
    <s v="Sidney, BC"/>
    <x v="4"/>
    <x v="0"/>
    <x v="93"/>
    <x v="4"/>
    <x v="5"/>
    <x v="0"/>
    <x v="2"/>
    <x v="0"/>
    <x v="0"/>
    <s v="Y"/>
    <s v="Y"/>
    <x v="0"/>
    <x v="2"/>
    <x v="0"/>
    <x v="0"/>
    <x v="0"/>
    <x v="0"/>
  </r>
  <r>
    <s v="2035 Mills Road"/>
    <s v="Axys"/>
    <m/>
    <n v="60"/>
    <s v="Sidney, BC"/>
    <x v="18"/>
    <x v="0"/>
    <x v="62"/>
    <x v="19"/>
    <x v="7"/>
    <x v="0"/>
    <x v="0"/>
    <x v="1"/>
    <x v="0"/>
    <s v="Y"/>
    <s v="Y"/>
    <x v="0"/>
    <x v="2"/>
    <x v="0"/>
    <x v="0"/>
    <x v="0"/>
    <x v="0"/>
  </r>
  <r>
    <s v="2040 White Birch Drive"/>
    <s v="Marina Park Apartments"/>
    <m/>
    <n v="55"/>
    <s v="Sidney, BC"/>
    <x v="18"/>
    <x v="0"/>
    <x v="216"/>
    <x v="4"/>
    <x v="4"/>
    <x v="0"/>
    <x v="0"/>
    <x v="0"/>
    <x v="0"/>
    <s v="Y"/>
    <s v="Y"/>
    <x v="0"/>
    <x v="3"/>
    <x v="0"/>
    <x v="0"/>
    <x v="0"/>
    <x v="0"/>
  </r>
  <r>
    <s v="2045 Carrick / _x000a_2060 Haultain"/>
    <s v="St. Patrick's Church/_x000a_St. Clare Villa"/>
    <s v="$55/month for both sites (quoted by TW)"/>
    <n v="55"/>
    <s v="Victoria, BC"/>
    <x v="82"/>
    <x v="0"/>
    <x v="217"/>
    <x v="20"/>
    <x v="10"/>
    <x v="0"/>
    <x v="0"/>
    <x v="0"/>
    <x v="0"/>
    <s v="ANNUAL"/>
    <s v="Y"/>
    <x v="0"/>
    <x v="2"/>
    <x v="0"/>
    <x v="0"/>
    <x v="0"/>
    <x v="0"/>
  </r>
  <r>
    <s v="205 Kimta Road"/>
    <s v="Firm Management"/>
    <m/>
    <n v="40"/>
    <s v="Victoria, BC"/>
    <x v="83"/>
    <x v="0"/>
    <x v="215"/>
    <x v="1"/>
    <x v="0"/>
    <x v="0"/>
    <x v="0"/>
    <x v="2"/>
    <x v="0"/>
    <s v="ANNUAL"/>
    <s v="Y"/>
    <x v="0"/>
    <x v="0"/>
    <x v="0"/>
    <x v="0"/>
    <x v="0"/>
    <x v="0"/>
  </r>
  <r>
    <s v="2050 White Birch Drive"/>
    <s v="Marina Park Apartments"/>
    <m/>
    <n v="55"/>
    <s v="Sidney, BC"/>
    <x v="18"/>
    <x v="0"/>
    <x v="216"/>
    <x v="4"/>
    <x v="4"/>
    <x v="0"/>
    <x v="0"/>
    <x v="0"/>
    <x v="0"/>
    <s v="Y"/>
    <s v="Y"/>
    <x v="0"/>
    <x v="3"/>
    <x v="0"/>
    <x v="0"/>
    <x v="0"/>
    <x v="0"/>
  </r>
  <r>
    <s v="206 Oswego Street"/>
    <s v="Dorset Realty"/>
    <m/>
    <n v="55"/>
    <s v="Victoria, BC"/>
    <x v="39"/>
    <x v="0"/>
    <x v="218"/>
    <x v="8"/>
    <x v="10"/>
    <x v="0"/>
    <x v="0"/>
    <x v="0"/>
    <x v="0"/>
    <s v="ANNUAL"/>
    <s v="Y"/>
    <x v="0"/>
    <x v="0"/>
    <x v="0"/>
    <x v="0"/>
    <x v="0"/>
    <x v="0"/>
  </r>
  <r>
    <s v="2065 Oak Bay Avenue"/>
    <s v="Brown Bros."/>
    <m/>
    <n v="55"/>
    <s v="Oak Bay, BC"/>
    <x v="9"/>
    <x v="0"/>
    <x v="219"/>
    <x v="16"/>
    <x v="5"/>
    <x v="0"/>
    <x v="0"/>
    <x v="0"/>
    <x v="0"/>
    <s v="ANNUAL"/>
    <s v="Y"/>
    <x v="0"/>
    <x v="0"/>
    <x v="0"/>
    <x v="0"/>
    <x v="0"/>
    <x v="0"/>
  </r>
  <r>
    <s v="2067 Cadboro Bay"/>
    <s v="Devon Properties"/>
    <m/>
    <n v="50"/>
    <s v="Oak Bay, BC"/>
    <x v="4"/>
    <x v="0"/>
    <x v="220"/>
    <x v="20"/>
    <x v="2"/>
    <x v="0"/>
    <x v="0"/>
    <x v="0"/>
    <x v="0"/>
    <s v="Y"/>
    <s v="Y"/>
    <x v="0"/>
    <x v="2"/>
    <x v="0"/>
    <x v="0"/>
    <x v="0"/>
    <x v="0"/>
  </r>
  <r>
    <s v="209 Cook Street"/>
    <s v="Pemberton Holmes"/>
    <m/>
    <n v="55"/>
    <s v="Victoria, BC"/>
    <x v="9"/>
    <x v="0"/>
    <x v="221"/>
    <x v="5"/>
    <x v="10"/>
    <x v="0"/>
    <x v="0"/>
    <x v="0"/>
    <x v="2"/>
    <s v="Y"/>
    <s v="Y"/>
    <x v="0"/>
    <x v="2"/>
    <x v="0"/>
    <x v="0"/>
    <x v="0"/>
    <x v="0"/>
  </r>
  <r>
    <s v="2100 Cadboro Bay"/>
    <s v="Pemberton Holmes"/>
    <m/>
    <n v="50"/>
    <s v="Oak Bay, BC"/>
    <x v="9"/>
    <x v="0"/>
    <x v="222"/>
    <x v="20"/>
    <x v="2"/>
    <x v="0"/>
    <x v="0"/>
    <x v="0"/>
    <x v="0"/>
    <s v="Y"/>
    <s v="Y"/>
    <x v="0"/>
    <x v="2"/>
    <x v="0"/>
    <x v="0"/>
    <x v="0"/>
    <x v="0"/>
  </r>
  <r>
    <s v="2120 Cadboro Bay"/>
    <s v="TPM Properties"/>
    <m/>
    <n v="50"/>
    <s v="Oak Bay, BC"/>
    <x v="4"/>
    <x v="0"/>
    <x v="223"/>
    <x v="20"/>
    <x v="11"/>
    <x v="0"/>
    <x v="0"/>
    <x v="0"/>
    <x v="0"/>
    <s v="Y"/>
    <s v="Y"/>
    <x v="2"/>
    <x v="2"/>
    <x v="0"/>
    <x v="0"/>
    <x v="0"/>
    <x v="0"/>
  </r>
  <r>
    <s v="2129 Florence Street"/>
    <s v="Devon Properties"/>
    <m/>
    <n v="50"/>
    <s v="Victoria, BC"/>
    <x v="4"/>
    <x v="0"/>
    <x v="224"/>
    <x v="20"/>
    <x v="5"/>
    <x v="0"/>
    <x v="0"/>
    <x v="1"/>
    <x v="0"/>
    <s v="Y"/>
    <s v="Y"/>
    <x v="0"/>
    <x v="2"/>
    <x v="0"/>
    <x v="0"/>
    <x v="0"/>
    <x v="0"/>
  </r>
  <r>
    <s v="2136 Ridge Road"/>
    <s v="Brown Bros."/>
    <m/>
    <n v="70"/>
    <s v="Victoria, BC"/>
    <x v="84"/>
    <x v="0"/>
    <x v="225"/>
    <x v="6"/>
    <x v="2"/>
    <x v="0"/>
    <x v="0"/>
    <x v="0"/>
    <x v="0"/>
    <s v="Y"/>
    <s v="Y"/>
    <x v="0"/>
    <x v="0"/>
    <x v="0"/>
    <x v="0"/>
    <x v="0"/>
    <x v="0"/>
  </r>
  <r>
    <s v="214 Moss Street"/>
    <s v="Century 21 Queenswood"/>
    <m/>
    <n v="50"/>
    <s v="Victoria, BC"/>
    <x v="4"/>
    <x v="0"/>
    <x v="226"/>
    <x v="16"/>
    <x v="9"/>
    <x v="1"/>
    <x v="0"/>
    <x v="0"/>
    <x v="0"/>
    <s v="Y"/>
    <s v="Y"/>
    <x v="0"/>
    <x v="0"/>
    <x v="0"/>
    <x v="0"/>
    <x v="0"/>
    <x v="0"/>
  </r>
  <r>
    <s v="2140 Cadboro Bay"/>
    <s v="TPM Properties"/>
    <m/>
    <n v="50"/>
    <s v="Oak Bay, BC"/>
    <x v="4"/>
    <x v="0"/>
    <x v="223"/>
    <x v="20"/>
    <x v="11"/>
    <x v="0"/>
    <x v="0"/>
    <x v="0"/>
    <x v="0"/>
    <s v="Y"/>
    <s v="Y"/>
    <x v="2"/>
    <x v="2"/>
    <x v="0"/>
    <x v="0"/>
    <x v="0"/>
    <x v="0"/>
  </r>
  <r>
    <s v="215 Oswego Street"/>
    <s v="Belmont Properties"/>
    <s v="Months on invoices_x000a_"/>
    <n v="60"/>
    <s v="Victoria, BC"/>
    <x v="18"/>
    <x v="0"/>
    <x v="227"/>
    <x v="9"/>
    <x v="1"/>
    <x v="0"/>
    <x v="0"/>
    <x v="0"/>
    <x v="0"/>
    <s v="Y"/>
    <s v="Y"/>
    <x v="0"/>
    <x v="3"/>
    <x v="0"/>
    <x v="0"/>
    <x v="0"/>
    <x v="0"/>
  </r>
  <r>
    <s v="2150 Cadboro Bay"/>
    <s v="Century 21 Queenswood"/>
    <m/>
    <n v="50"/>
    <s v="Oak Bay, BC"/>
    <x v="4"/>
    <x v="0"/>
    <x v="228"/>
    <x v="20"/>
    <x v="3"/>
    <x v="0"/>
    <x v="2"/>
    <x v="0"/>
    <x v="0"/>
    <s v="Y"/>
    <s v="Y"/>
    <x v="0"/>
    <x v="2"/>
    <x v="0"/>
    <x v="0"/>
    <x v="0"/>
    <x v="0"/>
  </r>
  <r>
    <s v="2151 Haultain Street"/>
    <s v="Devon Properties"/>
    <m/>
    <n v="50"/>
    <s v="Victoria, BC"/>
    <x v="4"/>
    <x v="0"/>
    <x v="229"/>
    <x v="20"/>
    <x v="4"/>
    <x v="0"/>
    <x v="0"/>
    <x v="0"/>
    <x v="0"/>
    <s v="Y"/>
    <s v="Y"/>
    <x v="2"/>
    <x v="2"/>
    <x v="0"/>
    <x v="0"/>
    <x v="0"/>
    <x v="0"/>
  </r>
  <r>
    <s v="2151 Lannon Way"/>
    <s v="Panorama Leisure"/>
    <m/>
    <n v="55"/>
    <s v="Sidney, BC"/>
    <x v="9"/>
    <x v="0"/>
    <x v="93"/>
    <x v="4"/>
    <x v="7"/>
    <x v="0"/>
    <x v="0"/>
    <x v="1"/>
    <x v="1"/>
    <s v="X"/>
    <s v="Y"/>
    <x v="1"/>
    <x v="2"/>
    <x v="0"/>
    <x v="0"/>
    <x v="0"/>
    <x v="0"/>
  </r>
  <r>
    <s v="2161 Haultain Street"/>
    <s v="Brookridge "/>
    <m/>
    <n v="60"/>
    <s v="Victoria, BC"/>
    <x v="0"/>
    <x v="0"/>
    <x v="230"/>
    <x v="20"/>
    <x v="1"/>
    <x v="0"/>
    <x v="0"/>
    <x v="0"/>
    <x v="0"/>
    <s v="Y"/>
    <s v="Y"/>
    <x v="0"/>
    <x v="2"/>
    <x v="0"/>
    <x v="0"/>
    <x v="0"/>
    <x v="0"/>
  </r>
  <r>
    <s v="217 Cook Street"/>
    <s v="Brown Bros."/>
    <m/>
    <n v="42"/>
    <s v="Victoria, BC"/>
    <x v="9"/>
    <x v="1"/>
    <x v="231"/>
    <x v="12"/>
    <x v="13"/>
    <x v="1"/>
    <x v="1"/>
    <x v="2"/>
    <x v="1"/>
    <s v="X"/>
    <s v="X"/>
    <x v="1"/>
    <x v="2"/>
    <x v="0"/>
    <x v="0"/>
    <x v="0"/>
    <x v="0"/>
  </r>
  <r>
    <s v="2170 Haultain Street"/>
    <s v="750 Pemberton Developments Ltd."/>
    <m/>
    <n v="50"/>
    <s v="Victoria, BC"/>
    <x v="4"/>
    <x v="0"/>
    <x v="232"/>
    <x v="20"/>
    <x v="0"/>
    <x v="0"/>
    <x v="0"/>
    <x v="2"/>
    <x v="0"/>
    <s v="ANNUAL"/>
    <s v="Y"/>
    <x v="0"/>
    <x v="2"/>
    <x v="0"/>
    <x v="0"/>
    <x v="0"/>
    <x v="0"/>
  </r>
  <r>
    <s v="2181 Haultain Street"/>
    <s v="Belmont Properties"/>
    <s v="Months on invoices"/>
    <n v="55"/>
    <s v="Victoria, BC"/>
    <x v="18"/>
    <x v="0"/>
    <x v="233"/>
    <x v="20"/>
    <x v="3"/>
    <x v="0"/>
    <x v="0"/>
    <x v="0"/>
    <x v="2"/>
    <s v="X"/>
    <s v="Y"/>
    <x v="0"/>
    <x v="2"/>
    <x v="0"/>
    <x v="0"/>
    <x v="0"/>
    <x v="0"/>
  </r>
  <r>
    <s v="2184 Cadboro Bay Road"/>
    <s v="Devon Properties"/>
    <m/>
    <n v="50"/>
    <s v="Oak Bay, BC"/>
    <x v="4"/>
    <x v="0"/>
    <x v="234"/>
    <x v="20"/>
    <x v="8"/>
    <x v="0"/>
    <x v="0"/>
    <x v="0"/>
    <x v="0"/>
    <s v="Y"/>
    <s v="Y"/>
    <x v="0"/>
    <x v="3"/>
    <x v="0"/>
    <x v="0"/>
    <x v="0"/>
    <x v="0"/>
  </r>
  <r>
    <s v="220 Douglas Street"/>
    <s v="Devon Properties"/>
    <m/>
    <n v="50"/>
    <s v="Victoria, BC"/>
    <x v="4"/>
    <x v="0"/>
    <x v="235"/>
    <x v="5"/>
    <x v="7"/>
    <x v="0"/>
    <x v="0"/>
    <x v="1"/>
    <x v="0"/>
    <s v="Y"/>
    <s v="Y"/>
    <x v="0"/>
    <x v="2"/>
    <x v="0"/>
    <x v="0"/>
    <x v="0"/>
    <x v="0"/>
  </r>
  <r>
    <s v="2210 Cadboro Bay Road"/>
    <s v="Brown Bros."/>
    <m/>
    <n v="65"/>
    <s v="Oak Bay, BC"/>
    <x v="85"/>
    <x v="0"/>
    <x v="236"/>
    <x v="20"/>
    <x v="5"/>
    <x v="2"/>
    <x v="0"/>
    <x v="0"/>
    <x v="0"/>
    <s v="Y"/>
    <s v="Y"/>
    <x v="0"/>
    <x v="2"/>
    <x v="0"/>
    <x v="0"/>
    <x v="0"/>
    <x v="0"/>
  </r>
  <r>
    <s v="2211 Shelbourne Street"/>
    <s v="South Island Property Mgmt"/>
    <m/>
    <n v="55"/>
    <s v="Victoria, BC"/>
    <x v="11"/>
    <x v="0"/>
    <x v="237"/>
    <x v="11"/>
    <x v="11"/>
    <x v="0"/>
    <x v="0"/>
    <x v="0"/>
    <x v="0"/>
    <s v="Y"/>
    <s v="Y"/>
    <x v="2"/>
    <x v="0"/>
    <x v="0"/>
    <x v="0"/>
    <x v="0"/>
    <x v="0"/>
  </r>
  <r>
    <s v="2230 Cadboro Bay Road"/>
    <s v="Devon Properties"/>
    <m/>
    <n v="50"/>
    <s v="Oak Bay, BC"/>
    <x v="4"/>
    <x v="0"/>
    <x v="238"/>
    <x v="20"/>
    <x v="0"/>
    <x v="0"/>
    <x v="0"/>
    <x v="0"/>
    <x v="0"/>
    <s v="Y"/>
    <s v="ANNUAL"/>
    <x v="0"/>
    <x v="2"/>
    <x v="0"/>
    <x v="0"/>
    <x v="0"/>
    <x v="0"/>
  </r>
  <r>
    <s v="2233 Bowker Avenue"/>
    <s v="Devon Properties"/>
    <m/>
    <n v="50"/>
    <s v="Victoria, BC"/>
    <x v="4"/>
    <x v="0"/>
    <x v="239"/>
    <x v="20"/>
    <x v="4"/>
    <x v="0"/>
    <x v="0"/>
    <x v="0"/>
    <x v="1"/>
    <s v="Y"/>
    <s v="Y"/>
    <x v="2"/>
    <x v="2"/>
    <x v="0"/>
    <x v="0"/>
    <x v="0"/>
    <x v="0"/>
  </r>
  <r>
    <s v="2243 Beacon Avenue"/>
    <s v="Mary Winspear Centre"/>
    <m/>
    <n v="50"/>
    <s v="Sidney, BC"/>
    <x v="4"/>
    <x v="0"/>
    <x v="93"/>
    <x v="21"/>
    <x v="5"/>
    <x v="0"/>
    <x v="2"/>
    <x v="2"/>
    <x v="1"/>
    <s v="Y"/>
    <s v="Y"/>
    <x v="0"/>
    <x v="0"/>
    <x v="0"/>
    <x v="0"/>
    <x v="0"/>
    <x v="0"/>
  </r>
  <r>
    <s v="225 Bellville Street"/>
    <s v="Brown Bros."/>
    <m/>
    <n v="125"/>
    <s v="Victoria, BC"/>
    <x v="86"/>
    <x v="0"/>
    <x v="240"/>
    <x v="9"/>
    <x v="4"/>
    <x v="0"/>
    <x v="0"/>
    <x v="0"/>
    <x v="0"/>
    <s v="Y"/>
    <s v="Y"/>
    <x v="0"/>
    <x v="2"/>
    <x v="0"/>
    <x v="0"/>
    <x v="0"/>
    <x v="0"/>
  </r>
  <r>
    <s v="2250 Oak Bay Avenue        "/>
    <s v="Colliers"/>
    <s v="PO Required_x000a_$55/month"/>
    <n v="55"/>
    <s v="Victoria, BC"/>
    <x v="9"/>
    <x v="0"/>
    <x v="241"/>
    <x v="16"/>
    <x v="0"/>
    <x v="0"/>
    <x v="0"/>
    <x v="0"/>
    <x v="0"/>
    <s v="Y"/>
    <s v="ANNUAL"/>
    <x v="0"/>
    <x v="0"/>
    <x v="0"/>
    <x v="0"/>
    <x v="0"/>
    <x v="0"/>
  </r>
  <r>
    <s v="2261 Keating Cross Road"/>
    <s v="Vancouver Island Commercial (VIC) Properties"/>
    <s v="$65/month (A)"/>
    <n v="65"/>
    <s v="Saanich, BC"/>
    <x v="87"/>
    <x v="0"/>
    <x v="242"/>
    <x v="13"/>
    <x v="3"/>
    <x v="1"/>
    <x v="2"/>
    <x v="0"/>
    <x v="0"/>
    <s v="Y"/>
    <s v="Y"/>
    <x v="0"/>
    <x v="1"/>
    <x v="2"/>
    <x v="0"/>
    <x v="0"/>
    <x v="0"/>
  </r>
  <r>
    <s v="2286 Henry Avenue"/>
    <s v="Claridge House"/>
    <m/>
    <n v="50"/>
    <s v="Sidney, BC"/>
    <x v="9"/>
    <x v="0"/>
    <x v="243"/>
    <x v="4"/>
    <x v="1"/>
    <x v="0"/>
    <x v="0"/>
    <x v="0"/>
    <x v="0"/>
    <s v="Y"/>
    <s v="Y"/>
    <x v="2"/>
    <x v="2"/>
    <x v="0"/>
    <x v="0"/>
    <x v="0"/>
    <x v="0"/>
  </r>
  <r>
    <s v="2290 Henry Avenue"/>
    <s v="Trillium Communites"/>
    <m/>
    <n v="60"/>
    <s v="Sidney, BC"/>
    <x v="88"/>
    <x v="0"/>
    <x v="62"/>
    <x v="4"/>
    <x v="3"/>
    <x v="0"/>
    <x v="2"/>
    <x v="0"/>
    <x v="0"/>
    <s v="Y"/>
    <s v="X"/>
    <x v="0"/>
    <x v="2"/>
    <x v="0"/>
    <x v="0"/>
    <x v="0"/>
    <x v="0"/>
  </r>
  <r>
    <s v="230 Cook Street"/>
    <s v="Richmond Property Group"/>
    <m/>
    <n v="55"/>
    <s v="Victoria, BC"/>
    <x v="9"/>
    <x v="0"/>
    <x v="244"/>
    <x v="5"/>
    <x v="11"/>
    <x v="0"/>
    <x v="0"/>
    <x v="0"/>
    <x v="0"/>
    <s v="Y"/>
    <s v="Y"/>
    <x v="2"/>
    <x v="2"/>
    <x v="0"/>
    <x v="0"/>
    <x v="0"/>
    <x v="0"/>
  </r>
  <r>
    <s v="230 Oswego Street"/>
    <s v="Dorset Realty"/>
    <m/>
    <n v="55"/>
    <s v="Victoria, BC"/>
    <x v="39"/>
    <x v="0"/>
    <x v="245"/>
    <x v="8"/>
    <x v="10"/>
    <x v="0"/>
    <x v="0"/>
    <x v="0"/>
    <x v="0"/>
    <s v="ANNUAL"/>
    <s v="Y"/>
    <x v="0"/>
    <x v="0"/>
    <x v="0"/>
    <x v="0"/>
    <x v="0"/>
    <x v="0"/>
  </r>
  <r>
    <s v="2300 Henry Avenue"/>
    <s v="Trillium Communites"/>
    <m/>
    <n v="60"/>
    <s v="Sidney, BC"/>
    <x v="88"/>
    <x v="0"/>
    <x v="62"/>
    <x v="4"/>
    <x v="3"/>
    <x v="0"/>
    <x v="2"/>
    <x v="0"/>
    <x v="0"/>
    <s v="Y"/>
    <s v="Y"/>
    <x v="0"/>
    <x v="2"/>
    <x v="0"/>
    <x v="0"/>
    <x v="0"/>
    <x v="0"/>
  </r>
  <r>
    <s v="2311 Mills Road"/>
    <s v="Complete Residential"/>
    <s v="$65/month (A)"/>
    <n v="65"/>
    <s v="Sidney, BC"/>
    <x v="89"/>
    <x v="0"/>
    <x v="246"/>
    <x v="4"/>
    <x v="7"/>
    <x v="0"/>
    <x v="0"/>
    <x v="1"/>
    <x v="1"/>
    <s v="Y"/>
    <s v="Y"/>
    <x v="0"/>
    <x v="2"/>
    <x v="0"/>
    <x v="0"/>
    <x v="0"/>
    <x v="0"/>
  </r>
  <r>
    <s v="2318 James White"/>
    <s v="Colyvan Pacific"/>
    <s v="Rate increasing from $50 - $65 on November 2025 after the completion of the Annual Inspection in October."/>
    <n v="50"/>
    <s v="Sidney, BC"/>
    <x v="4"/>
    <x v="0"/>
    <x v="247"/>
    <x v="21"/>
    <x v="2"/>
    <x v="0"/>
    <x v="0"/>
    <x v="0"/>
    <x v="0"/>
    <s v="Y"/>
    <s v="Y"/>
    <x v="0"/>
    <x v="0"/>
    <x v="0"/>
    <x v="0"/>
    <x v="0"/>
    <x v="0"/>
  </r>
  <r>
    <s v="2326 Harbour Road"/>
    <s v="Miraloma Strata Council VIS 5766 "/>
    <m/>
    <n v="50"/>
    <s v="Sidney, BC"/>
    <x v="9"/>
    <x v="0"/>
    <x v="248"/>
    <x v="4"/>
    <x v="4"/>
    <x v="0"/>
    <x v="0"/>
    <x v="0"/>
    <x v="0"/>
    <s v="Y"/>
    <s v="Y"/>
    <x v="0"/>
    <x v="2"/>
    <x v="0"/>
    <x v="0"/>
    <x v="0"/>
    <x v="0"/>
  </r>
  <r>
    <s v="2330 Cook Street"/>
    <s v="Devon Properties"/>
    <m/>
    <n v="60"/>
    <s v="Victoria, BC"/>
    <x v="90"/>
    <x v="0"/>
    <x v="249"/>
    <x v="11"/>
    <x v="3"/>
    <x v="0"/>
    <x v="0"/>
    <x v="1"/>
    <x v="0"/>
    <s v="Y"/>
    <s v="Y"/>
    <x v="0"/>
    <x v="0"/>
    <x v="0"/>
    <x v="0"/>
    <x v="0"/>
    <x v="0"/>
  </r>
  <r>
    <s v="2339 Beacon Avenue"/>
    <s v="Richmond Property Group"/>
    <m/>
    <n v="65"/>
    <s v="Sidney, BC"/>
    <x v="91"/>
    <x v="0"/>
    <x v="250"/>
    <x v="4"/>
    <x v="4"/>
    <x v="0"/>
    <x v="0"/>
    <x v="0"/>
    <x v="0"/>
    <s v="Y"/>
    <s v="Y"/>
    <x v="0"/>
    <x v="2"/>
    <x v="1"/>
    <x v="0"/>
    <x v="0"/>
    <x v="0"/>
  </r>
  <r>
    <s v="235 Cook Street"/>
    <s v="Pacific Quorum"/>
    <m/>
    <n v="50"/>
    <s v="Victoria, BC"/>
    <x v="9"/>
    <x v="0"/>
    <x v="251"/>
    <x v="5"/>
    <x v="3"/>
    <x v="0"/>
    <x v="2"/>
    <x v="0"/>
    <x v="0"/>
    <s v="Y"/>
    <s v="Y"/>
    <x v="0"/>
    <x v="2"/>
    <x v="0"/>
    <x v="0"/>
    <x v="0"/>
    <x v="0"/>
  </r>
  <r>
    <s v="235 Michigan Street"/>
    <s v="Brown Brothers Property Management"/>
    <s v="First 3 months are free"/>
    <n v="75"/>
    <s v="Victoria, BC"/>
    <x v="5"/>
    <x v="0"/>
    <x v="252"/>
    <x v="9"/>
    <x v="5"/>
    <x v="1"/>
    <x v="1"/>
    <x v="2"/>
    <x v="1"/>
    <s v="X"/>
    <s v="X"/>
    <x v="0"/>
    <x v="2"/>
    <x v="0"/>
    <x v="0"/>
    <x v="0"/>
    <x v="0"/>
  </r>
  <r>
    <s v="2380 Brethour Avenue"/>
    <s v="Pemberton Strata"/>
    <m/>
    <n v="50"/>
    <s v="Sidney, BC"/>
    <x v="9"/>
    <x v="0"/>
    <x v="253"/>
    <x v="21"/>
    <x v="2"/>
    <x v="0"/>
    <x v="0"/>
    <x v="0"/>
    <x v="0"/>
    <s v="Y"/>
    <s v="Y"/>
    <x v="0"/>
    <x v="0"/>
    <x v="0"/>
    <x v="0"/>
    <x v="0"/>
    <x v="0"/>
  </r>
  <r>
    <s v="240 Douglas Street"/>
    <s v="Devon Properties"/>
    <m/>
    <n v="50"/>
    <s v="Victoria, BC"/>
    <x v="4"/>
    <x v="0"/>
    <x v="254"/>
    <x v="5"/>
    <x v="7"/>
    <x v="0"/>
    <x v="0"/>
    <x v="1"/>
    <x v="0"/>
    <s v="Y"/>
    <s v="Y"/>
    <x v="0"/>
    <x v="2"/>
    <x v="0"/>
    <x v="0"/>
    <x v="0"/>
    <x v="0"/>
  </r>
  <r>
    <s v="2421 Sidney Avenue"/>
    <s v="Complete Residential"/>
    <m/>
    <n v="50"/>
    <s v="Sidney, BC"/>
    <x v="67"/>
    <x v="0"/>
    <x v="255"/>
    <x v="21"/>
    <x v="5"/>
    <x v="0"/>
    <x v="2"/>
    <x v="0"/>
    <x v="0"/>
    <s v="Y"/>
    <s v="Y"/>
    <x v="0"/>
    <x v="0"/>
    <x v="0"/>
    <x v="0"/>
    <x v="0"/>
    <x v="0"/>
  </r>
  <r>
    <s v="2427 Amherst Avenue"/>
    <s v="Colyvan Pacific"/>
    <m/>
    <n v="65"/>
    <s v="Sidney, BC"/>
    <x v="20"/>
    <x v="0"/>
    <x v="256"/>
    <x v="4"/>
    <x v="6"/>
    <x v="0"/>
    <x v="0"/>
    <x v="0"/>
    <x v="0"/>
    <s v="Y"/>
    <s v="Y"/>
    <x v="0"/>
    <x v="2"/>
    <x v="0"/>
    <x v="0"/>
    <x v="0"/>
    <x v="0"/>
  </r>
  <r>
    <s v="2433 Malaview Avenue"/>
    <s v="Starlight Properties"/>
    <s v="Was cancelled, re-engaged Dec/23"/>
    <n v="60"/>
    <s v="Sidney, BC"/>
    <x v="55"/>
    <x v="0"/>
    <x v="257"/>
    <x v="4"/>
    <x v="11"/>
    <x v="0"/>
    <x v="0"/>
    <x v="0"/>
    <x v="0"/>
    <s v="Y"/>
    <s v="Y"/>
    <x v="0"/>
    <x v="3"/>
    <x v="0"/>
    <x v="0"/>
    <x v="0"/>
    <x v="0"/>
  </r>
  <r>
    <s v="2440 Oakville Avenue"/>
    <s v="Colyvan Pacific"/>
    <m/>
    <n v="65"/>
    <s v="Sidney, BC"/>
    <x v="92"/>
    <x v="0"/>
    <x v="258"/>
    <x v="4"/>
    <x v="11"/>
    <x v="0"/>
    <x v="0"/>
    <x v="0"/>
    <x v="0"/>
    <s v="Y"/>
    <s v="Y"/>
    <x v="2"/>
    <x v="2"/>
    <x v="0"/>
    <x v="0"/>
    <x v="0"/>
    <x v="0"/>
  </r>
  <r>
    <s v="2447 Henry Avenue"/>
    <s v="Converge Condo Management "/>
    <m/>
    <n v="50"/>
    <s v="Sidney, BC"/>
    <x v="4"/>
    <x v="0"/>
    <x v="259"/>
    <x v="21"/>
    <x v="6"/>
    <x v="0"/>
    <x v="0"/>
    <x v="0"/>
    <x v="0"/>
    <s v="Y"/>
    <s v="Y"/>
    <x v="0"/>
    <x v="0"/>
    <x v="0"/>
    <x v="0"/>
    <x v="0"/>
    <x v="0"/>
  </r>
  <r>
    <s v="2471 Sidney Avenue"/>
    <s v="Devon Properties"/>
    <m/>
    <n v="50"/>
    <s v="Sidney, BC"/>
    <x v="93"/>
    <x v="0"/>
    <x v="260"/>
    <x v="21"/>
    <x v="11"/>
    <x v="0"/>
    <x v="0"/>
    <x v="0"/>
    <x v="0"/>
    <s v="Y"/>
    <s v="Y"/>
    <x v="2"/>
    <x v="0"/>
    <x v="0"/>
    <x v="0"/>
    <x v="0"/>
    <x v="0"/>
  </r>
  <r>
    <s v="247-271 Cook Street"/>
    <s v="Devon properties"/>
    <s v="Moved to R2 in August 2025 (was R18)"/>
    <n v="50"/>
    <s v="Victoria, BC"/>
    <x v="9"/>
    <x v="0"/>
    <x v="261"/>
    <x v="8"/>
    <x v="3"/>
    <x v="0"/>
    <x v="0"/>
    <x v="1"/>
    <x v="0"/>
    <s v="Y"/>
    <s v="Y"/>
    <x v="0"/>
    <x v="0"/>
    <x v="0"/>
    <x v="0"/>
    <x v="0"/>
    <x v="0"/>
  </r>
  <r>
    <s v="2476 Mt. Newton Cross Road"/>
    <s v="Quality Inn"/>
    <s v="$65/month (A)"/>
    <n v="65"/>
    <s v="Saanichton, BC"/>
    <x v="94"/>
    <x v="0"/>
    <x v="262"/>
    <x v="13"/>
    <x v="0"/>
    <x v="0"/>
    <x v="0"/>
    <x v="2"/>
    <x v="0"/>
    <s v="ANNUAL"/>
    <s v="Y"/>
    <x v="0"/>
    <x v="0"/>
    <x v="2"/>
    <x v="0"/>
    <x v="0"/>
    <x v="0"/>
  </r>
  <r>
    <s v="2490 Bevan Avenue"/>
    <s v="Ocean Court"/>
    <m/>
    <n v="50"/>
    <s v="Sidney, BC"/>
    <x v="9"/>
    <x v="0"/>
    <x v="263"/>
    <x v="4"/>
    <x v="11"/>
    <x v="0"/>
    <x v="0"/>
    <x v="0"/>
    <x v="0"/>
    <s v="Y"/>
    <s v="ANNUAL"/>
    <x v="0"/>
    <x v="2"/>
    <x v="0"/>
    <x v="0"/>
    <x v="0"/>
    <x v="0"/>
  </r>
  <r>
    <s v="250 Oswego Street"/>
    <s v="Starlight Properties c/o Devon Properties Ltd."/>
    <m/>
    <n v="55"/>
    <s v="Victoria, BC"/>
    <x v="65"/>
    <x v="0"/>
    <x v="264"/>
    <x v="9"/>
    <x v="4"/>
    <x v="1"/>
    <x v="1"/>
    <x v="0"/>
    <x v="2"/>
    <s v="Y"/>
    <s v="Y"/>
    <x v="0"/>
    <x v="2"/>
    <x v="0"/>
    <x v="0"/>
    <x v="0"/>
    <x v="0"/>
  </r>
  <r>
    <s v="2511 Quadra Street"/>
    <s v="Complete Residential"/>
    <m/>
    <n v="60"/>
    <s v="Victoria, BC"/>
    <x v="29"/>
    <x v="0"/>
    <x v="265"/>
    <x v="11"/>
    <x v="11"/>
    <x v="0"/>
    <x v="0"/>
    <x v="0"/>
    <x v="0"/>
    <s v="Y"/>
    <s v="Y"/>
    <x v="2"/>
    <x v="0"/>
    <x v="0"/>
    <x v="0"/>
    <x v="0"/>
    <x v="0"/>
  </r>
  <r>
    <s v="2512 Douglas Street"/>
    <s v="Capital West"/>
    <m/>
    <n v="60"/>
    <s v="Victoria, BC"/>
    <x v="24"/>
    <x v="0"/>
    <x v="266"/>
    <x v="22"/>
    <x v="7"/>
    <x v="0"/>
    <x v="0"/>
    <x v="1"/>
    <x v="0"/>
    <s v="Y"/>
    <s v="Y"/>
    <x v="0"/>
    <x v="2"/>
    <x v="0"/>
    <x v="0"/>
    <x v="0"/>
    <x v="0"/>
  </r>
  <r>
    <s v="2530 Mt Newton Cross Road"/>
    <s v="Starlight/Devon"/>
    <m/>
    <n v="50"/>
    <s v="Saanichton, BC"/>
    <x v="9"/>
    <x v="0"/>
    <x v="267"/>
    <x v="13"/>
    <x v="2"/>
    <x v="0"/>
    <x v="0"/>
    <x v="2"/>
    <x v="0"/>
    <s v="Y"/>
    <s v="Y"/>
    <x v="0"/>
    <x v="0"/>
    <x v="2"/>
    <x v="0"/>
    <x v="0"/>
    <x v="0"/>
  </r>
  <r>
    <s v="2545 Oakville Avenue"/>
    <s v="Strata 1952"/>
    <s v="MUST BE MAILED"/>
    <n v="50"/>
    <s v="Sidney, BC"/>
    <x v="4"/>
    <x v="0"/>
    <x v="93"/>
    <x v="4"/>
    <x v="1"/>
    <x v="0"/>
    <x v="0"/>
    <x v="0"/>
    <x v="0"/>
    <s v="Y"/>
    <s v="ANNUAL"/>
    <x v="0"/>
    <x v="2"/>
    <x v="0"/>
    <x v="0"/>
    <x v="0"/>
    <x v="0"/>
  </r>
  <r>
    <s v="2549 Dowler Place"/>
    <s v="Century 21 Queenswood"/>
    <m/>
    <n v="50"/>
    <s v="Victoria, BC"/>
    <x v="4"/>
    <x v="0"/>
    <x v="268"/>
    <x v="11"/>
    <x v="7"/>
    <x v="0"/>
    <x v="0"/>
    <x v="0"/>
    <x v="2"/>
    <s v="Y"/>
    <s v="Y"/>
    <x v="0"/>
    <x v="0"/>
    <x v="0"/>
    <x v="0"/>
    <x v="0"/>
    <x v="0"/>
  </r>
  <r>
    <s v="2550 Bevan Avenue"/>
    <s v="Pemberton Holmes - Strata (Sidney)"/>
    <s v="Graham Wright - 250 885 4917 (monitoring)"/>
    <n v="55"/>
    <s v="Sidney, BC"/>
    <x v="10"/>
    <x v="0"/>
    <x v="269"/>
    <x v="4"/>
    <x v="10"/>
    <x v="1"/>
    <x v="0"/>
    <x v="0"/>
    <x v="2"/>
    <s v="Y"/>
    <s v="Y"/>
    <x v="0"/>
    <x v="2"/>
    <x v="0"/>
    <x v="0"/>
    <x v="0"/>
    <x v="0"/>
  </r>
  <r>
    <s v="2565 Beach Drive"/>
    <s v="Starlight/Devon"/>
    <m/>
    <n v="50"/>
    <s v="Oak Bay, BC"/>
    <x v="4"/>
    <x v="0"/>
    <x v="270"/>
    <x v="20"/>
    <x v="10"/>
    <x v="0"/>
    <x v="0"/>
    <x v="0"/>
    <x v="2"/>
    <s v="Y"/>
    <s v="Y"/>
    <x v="0"/>
    <x v="2"/>
    <x v="0"/>
    <x v="0"/>
    <x v="0"/>
    <x v="0"/>
  </r>
  <r>
    <s v="2580 Cadboro Bay"/>
    <s v="Strata Plan 4934"/>
    <m/>
    <n v="65"/>
    <s v="Victoria, BC"/>
    <x v="27"/>
    <x v="0"/>
    <x v="271"/>
    <x v="20"/>
    <x v="7"/>
    <x v="1"/>
    <x v="1"/>
    <x v="1"/>
    <x v="0"/>
    <s v="Y"/>
    <s v="Y"/>
    <x v="0"/>
    <x v="2"/>
    <x v="0"/>
    <x v="0"/>
    <x v="0"/>
    <x v="0"/>
  </r>
  <r>
    <s v="260 Michigan Street"/>
    <s v="Starlight/Devon"/>
    <m/>
    <n v="50"/>
    <s v="Victoria, BC"/>
    <x v="4"/>
    <x v="0"/>
    <x v="272"/>
    <x v="9"/>
    <x v="11"/>
    <x v="0"/>
    <x v="0"/>
    <x v="0"/>
    <x v="0"/>
    <s v="Y"/>
    <s v="Y"/>
    <x v="2"/>
    <x v="2"/>
    <x v="0"/>
    <x v="0"/>
    <x v="0"/>
    <x v="0"/>
  </r>
  <r>
    <s v="2605 Windsor Road"/>
    <s v="South Island Property Mgmt"/>
    <m/>
    <n v="55"/>
    <s v="Oak Bay, BC"/>
    <x v="53"/>
    <x v="0"/>
    <x v="273"/>
    <x v="16"/>
    <x v="1"/>
    <x v="0"/>
    <x v="0"/>
    <x v="0"/>
    <x v="0"/>
    <s v="Y"/>
    <s v="Y"/>
    <x v="0"/>
    <x v="3"/>
    <x v="0"/>
    <x v="0"/>
    <x v="0"/>
    <x v="0"/>
  </r>
  <r>
    <s v="2608 Prior Street"/>
    <s v="South Island Prop. "/>
    <m/>
    <n v="50"/>
    <s v="Victoria, BC"/>
    <x v="4"/>
    <x v="0"/>
    <x v="274"/>
    <x v="2"/>
    <x v="6"/>
    <x v="0"/>
    <x v="0"/>
    <x v="0"/>
    <x v="0"/>
    <s v="Y"/>
    <s v="Y"/>
    <x v="0"/>
    <x v="0"/>
    <x v="0"/>
    <x v="0"/>
    <x v="0"/>
    <x v="0"/>
  </r>
  <r>
    <s v="2610 Graham Street"/>
    <s v="Graham Manor_x000a_c/o Raven Property"/>
    <m/>
    <n v="50"/>
    <s v="Victoria, BC"/>
    <x v="4"/>
    <x v="0"/>
    <x v="275"/>
    <x v="2"/>
    <x v="2"/>
    <x v="0"/>
    <x v="0"/>
    <x v="0"/>
    <x v="0"/>
    <s v="Y"/>
    <s v="Y"/>
    <x v="0"/>
    <x v="0"/>
    <x v="0"/>
    <x v="0"/>
    <x v="0"/>
    <x v="0"/>
  </r>
  <r>
    <s v="2626 Blackwood Street"/>
    <s v="Firm Management"/>
    <m/>
    <n v="55"/>
    <s v="Victoria, BC"/>
    <x v="95"/>
    <x v="0"/>
    <x v="276"/>
    <x v="2"/>
    <x v="6"/>
    <x v="1"/>
    <x v="2"/>
    <x v="0"/>
    <x v="0"/>
    <s v="Y"/>
    <s v="Y"/>
    <x v="0"/>
    <x v="0"/>
    <x v="0"/>
    <x v="0"/>
    <x v="0"/>
    <x v="0"/>
  </r>
  <r>
    <s v="2630 Cook Street"/>
    <s v="Devon Properties"/>
    <s v="Cancelled before start tests in April 2025"/>
    <n v="55"/>
    <s v="Victoria, BC"/>
    <x v="27"/>
    <x v="1"/>
    <x v="277"/>
    <x v="12"/>
    <x v="11"/>
    <x v="1"/>
    <x v="1"/>
    <x v="2"/>
    <x v="1"/>
    <s v="X"/>
    <s v="X"/>
    <x v="1"/>
    <x v="2"/>
    <x v="0"/>
    <x v="0"/>
    <x v="0"/>
    <x v="0"/>
  </r>
  <r>
    <s v="2631 Prior Street"/>
    <s v="Strata Plan #787"/>
    <m/>
    <n v="55"/>
    <s v="Victoria, BC"/>
    <x v="64"/>
    <x v="0"/>
    <x v="278"/>
    <x v="2"/>
    <x v="1"/>
    <x v="0"/>
    <x v="0"/>
    <x v="0"/>
    <x v="0"/>
    <s v="Y"/>
    <s v="ANNUAL"/>
    <x v="0"/>
    <x v="0"/>
    <x v="0"/>
    <x v="0"/>
    <x v="0"/>
    <x v="0"/>
  </r>
  <r>
    <s v="2644 Prior Street"/>
    <s v="Belmont Properties"/>
    <s v="Months on invoices_x000a_$55 after June 2025"/>
    <n v="55"/>
    <s v="Victoria, BC"/>
    <x v="18"/>
    <x v="0"/>
    <x v="279"/>
    <x v="2"/>
    <x v="2"/>
    <x v="0"/>
    <x v="0"/>
    <x v="0"/>
    <x v="0"/>
    <s v="Y"/>
    <s v="Y"/>
    <x v="0"/>
    <x v="0"/>
    <x v="0"/>
    <x v="0"/>
    <x v="0"/>
    <x v="0"/>
  </r>
  <r>
    <s v="2646 Cook Street"/>
    <s v="Devon Properties"/>
    <s v="Cancelled before start tests in April 2025"/>
    <n v="55"/>
    <s v="Victoria, BC"/>
    <x v="27"/>
    <x v="1"/>
    <x v="280"/>
    <x v="12"/>
    <x v="6"/>
    <x v="1"/>
    <x v="1"/>
    <x v="2"/>
    <x v="1"/>
    <s v="X"/>
    <s v="X"/>
    <x v="1"/>
    <x v="2"/>
    <x v="0"/>
    <x v="0"/>
    <x v="0"/>
    <x v="0"/>
  </r>
  <r>
    <s v="2647 Graham Street"/>
    <s v="Complete Residential"/>
    <m/>
    <n v="55"/>
    <s v="Victoria, BC"/>
    <x v="96"/>
    <x v="0"/>
    <x v="281"/>
    <x v="2"/>
    <x v="0"/>
    <x v="0"/>
    <x v="0"/>
    <x v="0"/>
    <x v="0"/>
    <s v="ANNUAL"/>
    <s v="Y"/>
    <x v="0"/>
    <x v="0"/>
    <x v="0"/>
    <x v="0"/>
    <x v="0"/>
    <x v="0"/>
  </r>
  <r>
    <s v="2648 Graham Street"/>
    <s v="Starlight/Devon"/>
    <m/>
    <n v="50"/>
    <s v="Victoria, BC"/>
    <x v="4"/>
    <x v="0"/>
    <x v="282"/>
    <x v="2"/>
    <x v="0"/>
    <x v="0"/>
    <x v="0"/>
    <x v="0"/>
    <x v="0"/>
    <s v="Y"/>
    <s v="Y"/>
    <x v="0"/>
    <x v="0"/>
    <x v="0"/>
    <x v="0"/>
    <x v="0"/>
    <x v="0"/>
  </r>
  <r>
    <s v="268 Superior Street"/>
    <s v="Hadden Investments"/>
    <s v="CHARGE CC IN QB"/>
    <n v="50"/>
    <s v="Victoria, BC"/>
    <x v="9"/>
    <x v="0"/>
    <x v="283"/>
    <x v="9"/>
    <x v="4"/>
    <x v="0"/>
    <x v="0"/>
    <x v="0"/>
    <x v="0"/>
    <s v="Y"/>
    <s v="Y"/>
    <x v="0"/>
    <x v="2"/>
    <x v="0"/>
    <x v="0"/>
    <x v="0"/>
    <x v="0"/>
  </r>
  <r>
    <s v="2680 Blanshard Street"/>
    <s v="Groupe Denux"/>
    <m/>
    <n v="50"/>
    <s v="Victoria, BC"/>
    <x v="9"/>
    <x v="1"/>
    <x v="284"/>
    <x v="12"/>
    <x v="3"/>
    <x v="0"/>
    <x v="1"/>
    <x v="0"/>
    <x v="1"/>
    <s v="X"/>
    <s v="X"/>
    <x v="1"/>
    <x v="2"/>
    <x v="0"/>
    <x v="0"/>
    <x v="0"/>
    <x v="0"/>
  </r>
  <r>
    <s v="2680 Prior Street"/>
    <s v="Century 21 Queenswood"/>
    <m/>
    <n v="60"/>
    <s v="Victoria, BC"/>
    <x v="9"/>
    <x v="0"/>
    <x v="285"/>
    <x v="6"/>
    <x v="1"/>
    <x v="0"/>
    <x v="0"/>
    <x v="0"/>
    <x v="1"/>
    <s v="Y"/>
    <s v="ANNUAL"/>
    <x v="0"/>
    <x v="0"/>
    <x v="0"/>
    <x v="0"/>
    <x v="0"/>
    <x v="0"/>
  </r>
  <r>
    <s v="2705 Cook Street"/>
    <s v="Devon Properties"/>
    <m/>
    <n v="50"/>
    <s v="Victoria, BC"/>
    <x v="4"/>
    <x v="0"/>
    <x v="286"/>
    <x v="2"/>
    <x v="7"/>
    <x v="0"/>
    <x v="0"/>
    <x v="0"/>
    <x v="2"/>
    <s v="Y"/>
    <s v="Y"/>
    <x v="0"/>
    <x v="0"/>
    <x v="0"/>
    <x v="0"/>
    <x v="0"/>
    <x v="0"/>
  </r>
  <r>
    <s v="2718 Strathmore Road"/>
    <s v="Pemberton Holmes"/>
    <m/>
    <n v="65"/>
    <s v="Langford, BC"/>
    <x v="38"/>
    <x v="0"/>
    <x v="287"/>
    <x v="15"/>
    <x v="2"/>
    <x v="0"/>
    <x v="0"/>
    <x v="0"/>
    <x v="0"/>
    <s v="Y"/>
    <s v="Y"/>
    <x v="0"/>
    <x v="0"/>
    <x v="0"/>
    <x v="0"/>
    <x v="0"/>
    <x v="0"/>
  </r>
  <r>
    <s v="2720 Mill Bay Road"/>
    <s v="Thrifty Foods"/>
    <s v="Quoted $375 per month - May 2021 (sd')  Invoice monthly"/>
    <n v="375"/>
    <s v="Mill Bay, BC"/>
    <x v="97"/>
    <x v="0"/>
    <x v="93"/>
    <x v="14"/>
    <x v="10"/>
    <x v="0"/>
    <x v="0"/>
    <x v="0"/>
    <x v="2"/>
    <s v="Y"/>
    <s v="Y"/>
    <x v="0"/>
    <x v="0"/>
    <x v="0"/>
    <x v="0"/>
    <x v="0"/>
    <x v="0"/>
  </r>
  <r>
    <s v="2747 Quadra Street"/>
    <s v="Colyvan Pacific"/>
    <m/>
    <n v="55"/>
    <s v="Victoria, BC"/>
    <x v="47"/>
    <x v="0"/>
    <x v="288"/>
    <x v="2"/>
    <x v="3"/>
    <x v="0"/>
    <x v="2"/>
    <x v="0"/>
    <x v="0"/>
    <s v="Y"/>
    <s v="Y"/>
    <x v="0"/>
    <x v="0"/>
    <x v="0"/>
    <x v="0"/>
    <x v="0"/>
    <x v="0"/>
  </r>
  <r>
    <s v="2749 Jacklin Road"/>
    <s v="Proline Property Management Ltd."/>
    <m/>
    <n v="75"/>
    <s v="Langford, BC"/>
    <x v="36"/>
    <x v="0"/>
    <x v="289"/>
    <x v="15"/>
    <x v="2"/>
    <x v="1"/>
    <x v="1"/>
    <x v="2"/>
    <x v="1"/>
    <s v="X"/>
    <s v="X"/>
    <x v="1"/>
    <x v="0"/>
    <x v="0"/>
    <x v="0"/>
    <x v="0"/>
    <x v="0"/>
  </r>
  <r>
    <s v="275 Burnside Road W"/>
    <s v="Starlight Properties c/o Devon Properties"/>
    <m/>
    <n v="60"/>
    <s v="Victoria, BC"/>
    <x v="55"/>
    <x v="0"/>
    <x v="290"/>
    <x v="0"/>
    <x v="7"/>
    <x v="0"/>
    <x v="0"/>
    <x v="0"/>
    <x v="0"/>
    <s v="ANNUAL"/>
    <s v="Y"/>
    <x v="0"/>
    <x v="0"/>
    <x v="0"/>
    <x v="0"/>
    <x v="0"/>
    <x v="0"/>
  </r>
  <r>
    <s v="2751 Shelbourne Street"/>
    <s v="Devon Properties"/>
    <m/>
    <n v="50"/>
    <s v="Victoria, BC"/>
    <x v="4"/>
    <x v="0"/>
    <x v="291"/>
    <x v="2"/>
    <x v="9"/>
    <x v="0"/>
    <x v="0"/>
    <x v="2"/>
    <x v="0"/>
    <s v="Y"/>
    <s v="Y"/>
    <x v="0"/>
    <x v="0"/>
    <x v="0"/>
    <x v="0"/>
    <x v="0"/>
    <x v="0"/>
  </r>
  <r>
    <s v="2771 Jacklin Road"/>
    <s v="Groupe Denux"/>
    <m/>
    <n v="50"/>
    <s v="Langford, BC"/>
    <x v="9"/>
    <x v="0"/>
    <x v="292"/>
    <x v="15"/>
    <x v="5"/>
    <x v="0"/>
    <x v="2"/>
    <x v="0"/>
    <x v="0"/>
    <s v="Y"/>
    <s v="Y"/>
    <x v="0"/>
    <x v="0"/>
    <x v="0"/>
    <x v="0"/>
    <x v="0"/>
    <x v="0"/>
  </r>
  <r>
    <s v="2785 Quadra Street"/>
    <s v="Pacific Cove Property Management Ltd."/>
    <m/>
    <n v="75"/>
    <s v="Victoria, BC"/>
    <x v="5"/>
    <x v="0"/>
    <x v="293"/>
    <x v="2"/>
    <x v="4"/>
    <x v="1"/>
    <x v="1"/>
    <x v="2"/>
    <x v="1"/>
    <s v="X"/>
    <s v="X"/>
    <x v="0"/>
    <x v="0"/>
    <x v="1"/>
    <x v="0"/>
    <x v="0"/>
    <x v="0"/>
  </r>
  <r>
    <s v="2790 Cedar Hill Road"/>
    <s v="Century 21 Queenswood"/>
    <m/>
    <n v="50"/>
    <s v="Victoria, BC"/>
    <x v="4"/>
    <x v="0"/>
    <x v="294"/>
    <x v="2"/>
    <x v="1"/>
    <x v="1"/>
    <x v="1"/>
    <x v="0"/>
    <x v="1"/>
    <s v="ANNUAL"/>
    <s v="X"/>
    <x v="1"/>
    <x v="1"/>
    <x v="0"/>
    <x v="0"/>
    <x v="0"/>
    <x v="0"/>
  </r>
  <r>
    <s v="280 Douglas Street"/>
    <s v="Oakwood Property "/>
    <m/>
    <n v="55"/>
    <s v="Victoria, BC"/>
    <x v="9"/>
    <x v="0"/>
    <x v="295"/>
    <x v="5"/>
    <x v="3"/>
    <x v="0"/>
    <x v="0"/>
    <x v="0"/>
    <x v="0"/>
    <s v="ANNUAL"/>
    <s v="Y"/>
    <x v="0"/>
    <x v="2"/>
    <x v="0"/>
    <x v="0"/>
    <x v="0"/>
    <x v="0"/>
  </r>
  <r>
    <s v="2821 Quesnel Street"/>
    <s v="Colyvan Pacific"/>
    <m/>
    <n v="65"/>
    <s v="Victoria, BC"/>
    <x v="47"/>
    <x v="0"/>
    <x v="296"/>
    <x v="22"/>
    <x v="4"/>
    <x v="0"/>
    <x v="0"/>
    <x v="0"/>
    <x v="0"/>
    <s v="Y"/>
    <s v="Y"/>
    <x v="0"/>
    <x v="2"/>
    <x v="0"/>
    <x v="0"/>
    <x v="0"/>
    <x v="0"/>
  </r>
  <r>
    <s v="283 Michigan Street"/>
    <s v="Starlight/Devon"/>
    <s v="$55/month_x000a_PO Required"/>
    <n v="55"/>
    <s v="Victoria, BC"/>
    <x v="71"/>
    <x v="0"/>
    <x v="297"/>
    <x v="9"/>
    <x v="4"/>
    <x v="0"/>
    <x v="0"/>
    <x v="0"/>
    <x v="0"/>
    <s v="Y"/>
    <s v="Y"/>
    <x v="0"/>
    <x v="2"/>
    <x v="0"/>
    <x v="0"/>
    <x v="0"/>
    <x v="0"/>
  </r>
  <r>
    <s v="2830 Peatt Road"/>
    <s v="Boardwalk General Partnership"/>
    <m/>
    <n v="125"/>
    <s v="Langford, BC"/>
    <x v="90"/>
    <x v="0"/>
    <x v="298"/>
    <x v="15"/>
    <x v="11"/>
    <x v="0"/>
    <x v="0"/>
    <x v="0"/>
    <x v="0"/>
    <s v="Y"/>
    <s v="Y"/>
    <x v="2"/>
    <x v="0"/>
    <x v="0"/>
    <x v="0"/>
    <x v="0"/>
    <x v="0"/>
  </r>
  <r>
    <s v="2840 Nanaimo Street"/>
    <s v="Devon"/>
    <m/>
    <n v="50"/>
    <s v="Victoria, BC"/>
    <x v="9"/>
    <x v="0"/>
    <x v="299"/>
    <x v="22"/>
    <x v="11"/>
    <x v="0"/>
    <x v="0"/>
    <x v="0"/>
    <x v="0"/>
    <s v="Y"/>
    <s v="ANNUAL"/>
    <x v="0"/>
    <x v="2"/>
    <x v="0"/>
    <x v="0"/>
    <x v="0"/>
    <x v="0"/>
  </r>
  <r>
    <s v="2840 Peatt Road"/>
    <s v="Cornerstone"/>
    <m/>
    <n v="50"/>
    <s v="Langford, BC"/>
    <x v="9"/>
    <x v="0"/>
    <x v="300"/>
    <x v="15"/>
    <x v="11"/>
    <x v="0"/>
    <x v="0"/>
    <x v="0"/>
    <x v="0"/>
    <s v="Y"/>
    <s v="Y"/>
    <x v="2"/>
    <x v="0"/>
    <x v="0"/>
    <x v="0"/>
    <x v="0"/>
    <x v="0"/>
  </r>
  <r>
    <s v="2849 Bryn Maur Road"/>
    <s v="Centurion Property Associates"/>
    <s v="Month on invoice"/>
    <n v="55"/>
    <s v="Langford, BC"/>
    <x v="4"/>
    <x v="0"/>
    <x v="93"/>
    <x v="15"/>
    <x v="4"/>
    <x v="1"/>
    <x v="0"/>
    <x v="0"/>
    <x v="1"/>
    <s v="Y"/>
    <s v="Y"/>
    <x v="0"/>
    <x v="0"/>
    <x v="1"/>
    <x v="0"/>
    <x v="0"/>
    <x v="0"/>
  </r>
  <r>
    <s v="2854 Peatt Road"/>
    <s v="Centurion Properties"/>
    <s v="Month on invoice"/>
    <n v="55"/>
    <s v="Langford, BC"/>
    <x v="4"/>
    <x v="0"/>
    <x v="301"/>
    <x v="15"/>
    <x v="4"/>
    <x v="0"/>
    <x v="0"/>
    <x v="0"/>
    <x v="0"/>
    <s v="Y"/>
    <s v="Y"/>
    <x v="0"/>
    <x v="0"/>
    <x v="0"/>
    <x v="0"/>
    <x v="0"/>
    <x v="0"/>
  </r>
  <r>
    <s v="2861 Quadra Street"/>
    <s v="Pacific Cove Property Management Ltd."/>
    <s v="Price change approved in July 2025"/>
    <n v="210"/>
    <s v="Victoria, BC"/>
    <x v="5"/>
    <x v="0"/>
    <x v="302"/>
    <x v="2"/>
    <x v="8"/>
    <x v="1"/>
    <x v="1"/>
    <x v="2"/>
    <x v="1"/>
    <s v="X"/>
    <s v="X"/>
    <x v="0"/>
    <x v="0"/>
    <x v="0"/>
    <x v="0"/>
    <x v="0"/>
    <x v="0"/>
  </r>
  <r>
    <s v="2915 Douglas Street"/>
    <s v="PHS"/>
    <m/>
    <n v="55"/>
    <s v="Victoria, BC"/>
    <x v="52"/>
    <x v="0"/>
    <x v="93"/>
    <x v="22"/>
    <x v="1"/>
    <x v="0"/>
    <x v="0"/>
    <x v="0"/>
    <x v="0"/>
    <s v="Y"/>
    <s v="ANNUAL"/>
    <x v="0"/>
    <x v="2"/>
    <x v="0"/>
    <x v="0"/>
    <x v="0"/>
    <x v="0"/>
  </r>
  <r>
    <s v="2931 Qu'Appelle Street"/>
    <s v="Castera Properties"/>
    <m/>
    <n v="55"/>
    <s v="Victoria, BC"/>
    <x v="2"/>
    <x v="0"/>
    <x v="303"/>
    <x v="17"/>
    <x v="8"/>
    <x v="0"/>
    <x v="0"/>
    <x v="0"/>
    <x v="0"/>
    <s v="Y"/>
    <s v="Y"/>
    <x v="0"/>
    <x v="3"/>
    <x v="0"/>
    <x v="0"/>
    <x v="0"/>
    <x v="0"/>
  </r>
  <r>
    <s v="2947 Qu'Appelle Street"/>
    <s v="Castera Properties"/>
    <m/>
    <n v="55"/>
    <s v="Victoria, BC"/>
    <x v="2"/>
    <x v="0"/>
    <x v="303"/>
    <x v="17"/>
    <x v="8"/>
    <x v="0"/>
    <x v="0"/>
    <x v="0"/>
    <x v="0"/>
    <s v="Y"/>
    <s v="Y"/>
    <x v="0"/>
    <x v="3"/>
    <x v="0"/>
    <x v="0"/>
    <x v="0"/>
    <x v="0"/>
  </r>
  <r>
    <s v="2994 Douglas Street"/>
    <s v="BCGEU"/>
    <s v="Increase to $65 after June 2025 _x000a_PO Required"/>
    <n v="65"/>
    <s v="Victoria, BC"/>
    <x v="98"/>
    <x v="0"/>
    <x v="71"/>
    <x v="22"/>
    <x v="8"/>
    <x v="0"/>
    <x v="0"/>
    <x v="0"/>
    <x v="0"/>
    <s v="Y"/>
    <s v="Y"/>
    <x v="0"/>
    <x v="3"/>
    <x v="0"/>
    <x v="0"/>
    <x v="0"/>
    <x v="0"/>
  </r>
  <r>
    <s v="3005 Cook Street"/>
    <s v="Kiwanis Village Society"/>
    <m/>
    <n v="65"/>
    <s v="Victoria, BC"/>
    <x v="10"/>
    <x v="0"/>
    <x v="304"/>
    <x v="2"/>
    <x v="5"/>
    <x v="2"/>
    <x v="0"/>
    <x v="0"/>
    <x v="0"/>
    <s v="Y"/>
    <s v="Y"/>
    <x v="0"/>
    <x v="0"/>
    <x v="0"/>
    <x v="0"/>
    <x v="0"/>
    <x v="0"/>
  </r>
  <r>
    <s v="3008-3010 Washington Avenue"/>
    <s v="Proline"/>
    <m/>
    <n v="55"/>
    <s v="Victoria, BC"/>
    <x v="9"/>
    <x v="0"/>
    <x v="305"/>
    <x v="17"/>
    <x v="7"/>
    <x v="0"/>
    <x v="0"/>
    <x v="1"/>
    <x v="0"/>
    <s v="Y"/>
    <s v="Y"/>
    <x v="0"/>
    <x v="2"/>
    <x v="0"/>
    <x v="0"/>
    <x v="0"/>
    <x v="0"/>
  </r>
  <r>
    <s v="3011 Merchant Way"/>
    <s v="Thrifty Foods"/>
    <s v="Invoice Monthly starting Apr. 1/21 @ $275 (no TC06)  _x000a_Inv.23884 - Mar.31/21 @ $65 + TC07"/>
    <n v="275"/>
    <s v="Langford, BC"/>
    <x v="99"/>
    <x v="0"/>
    <x v="93"/>
    <x v="19"/>
    <x v="1"/>
    <x v="0"/>
    <x v="0"/>
    <x v="0"/>
    <x v="0"/>
    <s v="Y"/>
    <s v="ANNUAL"/>
    <x v="0"/>
    <x v="2"/>
    <x v="0"/>
    <x v="0"/>
    <x v="0"/>
    <x v="0"/>
  </r>
  <r>
    <s v="3033 Cook Street"/>
    <s v="Kiwanis Village Society"/>
    <m/>
    <n v="65"/>
    <s v="Victoria, BC"/>
    <x v="100"/>
    <x v="0"/>
    <x v="306"/>
    <x v="2"/>
    <x v="3"/>
    <x v="0"/>
    <x v="3"/>
    <x v="0"/>
    <x v="0"/>
    <s v="Y"/>
    <s v="Y"/>
    <x v="0"/>
    <x v="0"/>
    <x v="0"/>
    <x v="0"/>
    <x v="0"/>
    <x v="0"/>
  </r>
  <r>
    <s v="3035 Cook Street"/>
    <s v="Kiwanis Village Society"/>
    <m/>
    <n v="65"/>
    <s v="Victoria, BC"/>
    <x v="100"/>
    <x v="0"/>
    <x v="307"/>
    <x v="2"/>
    <x v="10"/>
    <x v="0"/>
    <x v="0"/>
    <x v="0"/>
    <x v="0"/>
    <s v="Y &amp; ANNUAL"/>
    <s v="Y"/>
    <x v="0"/>
    <x v="0"/>
    <x v="0"/>
    <x v="0"/>
    <x v="0"/>
    <x v="0"/>
  </r>
  <r>
    <s v="3045 Douglas Street                    "/>
    <s v="Richmond Property Group"/>
    <m/>
    <n v="55"/>
    <s v="Victoria, BC"/>
    <x v="9"/>
    <x v="0"/>
    <x v="308"/>
    <x v="22"/>
    <x v="2"/>
    <x v="2"/>
    <x v="0"/>
    <x v="0"/>
    <x v="0"/>
    <s v="Y"/>
    <s v="Y"/>
    <x v="0"/>
    <x v="2"/>
    <x v="0"/>
    <x v="0"/>
    <x v="0"/>
    <x v="0"/>
  </r>
  <r>
    <s v="31 Bastion Square"/>
    <s v="Colliers"/>
    <m/>
    <n v="70"/>
    <s v="Victoria, BC"/>
    <x v="67"/>
    <x v="0"/>
    <x v="309"/>
    <x v="14"/>
    <x v="2"/>
    <x v="0"/>
    <x v="0"/>
    <x v="0"/>
    <x v="1"/>
    <s v="Y"/>
    <s v="Y"/>
    <x v="0"/>
    <x v="0"/>
    <x v="0"/>
    <x v="0"/>
    <x v="0"/>
    <x v="0"/>
  </r>
  <r>
    <s v="314 Cook Street"/>
    <s v="Pacific Quorum"/>
    <m/>
    <n v="50"/>
    <s v="Victoria, BC"/>
    <x v="4"/>
    <x v="0"/>
    <x v="310"/>
    <x v="5"/>
    <x v="9"/>
    <x v="0"/>
    <x v="0"/>
    <x v="0"/>
    <x v="0"/>
    <s v="Y"/>
    <s v="Y"/>
    <x v="0"/>
    <x v="2"/>
    <x v="0"/>
    <x v="0"/>
    <x v="0"/>
    <x v="0"/>
  </r>
  <r>
    <s v="3157 Tillicum Road"/>
    <s v="Firm Management"/>
    <m/>
    <n v="65"/>
    <s v="Victoria, BC"/>
    <x v="0"/>
    <x v="0"/>
    <x v="311"/>
    <x v="0"/>
    <x v="4"/>
    <x v="0"/>
    <x v="0"/>
    <x v="0"/>
    <x v="0"/>
    <s v="Y"/>
    <s v="X"/>
    <x v="0"/>
    <x v="0"/>
    <x v="0"/>
    <x v="0"/>
    <x v="0"/>
    <x v="0"/>
  </r>
  <r>
    <s v="3159 Shelbourne Street"/>
    <s v="Brown Bros."/>
    <m/>
    <n v="55"/>
    <s v="Saanich, BC"/>
    <x v="9"/>
    <x v="0"/>
    <x v="312"/>
    <x v="2"/>
    <x v="6"/>
    <x v="0"/>
    <x v="0"/>
    <x v="0"/>
    <x v="0"/>
    <s v="Y"/>
    <s v="Y"/>
    <x v="0"/>
    <x v="0"/>
    <x v="0"/>
    <x v="0"/>
    <x v="0"/>
    <x v="0"/>
  </r>
  <r>
    <s v="3160 Albina Street"/>
    <s v="Firm Management"/>
    <m/>
    <n v="65"/>
    <s v="Victoria, BC"/>
    <x v="0"/>
    <x v="0"/>
    <x v="311"/>
    <x v="0"/>
    <x v="4"/>
    <x v="0"/>
    <x v="0"/>
    <x v="0"/>
    <x v="0"/>
    <s v="Y"/>
    <s v="X"/>
    <x v="0"/>
    <x v="0"/>
    <x v="0"/>
    <x v="0"/>
    <x v="0"/>
    <x v="0"/>
  </r>
  <r>
    <s v="3185 Tillicum Road"/>
    <s v="Starlight Properties c/o Devon Properties"/>
    <m/>
    <n v="60"/>
    <s v="Victoria, BC"/>
    <x v="55"/>
    <x v="0"/>
    <x v="290"/>
    <x v="0"/>
    <x v="7"/>
    <x v="0"/>
    <x v="0"/>
    <x v="0"/>
    <x v="0"/>
    <s v="ANNUAL"/>
    <s v="X"/>
    <x v="0"/>
    <x v="0"/>
    <x v="0"/>
    <x v="0"/>
    <x v="0"/>
    <x v="0"/>
  </r>
  <r>
    <s v="3187 Shelbourne Street"/>
    <s v="Devon"/>
    <m/>
    <n v="50"/>
    <s v="Saanich, BC"/>
    <x v="4"/>
    <x v="0"/>
    <x v="313"/>
    <x v="2"/>
    <x v="3"/>
    <x v="0"/>
    <x v="0"/>
    <x v="1"/>
    <x v="0"/>
    <s v="Y"/>
    <s v="Y"/>
    <x v="0"/>
    <x v="0"/>
    <x v="0"/>
    <x v="0"/>
    <x v="0"/>
    <x v="0"/>
  </r>
  <r>
    <s v="3221 Cedar Hill Cross Road"/>
    <s v="Beacon Community Services"/>
    <m/>
    <n v="55"/>
    <s v="Saanich, BC"/>
    <x v="64"/>
    <x v="0"/>
    <x v="314"/>
    <x v="2"/>
    <x v="2"/>
    <x v="0"/>
    <x v="0"/>
    <x v="0"/>
    <x v="0"/>
    <s v="Y"/>
    <s v="X"/>
    <x v="1"/>
    <x v="0"/>
    <x v="0"/>
    <x v="0"/>
    <x v="0"/>
    <x v="0"/>
  </r>
  <r>
    <s v="3226 Alder Street"/>
    <s v="Pacifica Housing"/>
    <m/>
    <n v="65"/>
    <s v="Saanich, BC"/>
    <x v="80"/>
    <x v="0"/>
    <x v="315"/>
    <x v="22"/>
    <x v="1"/>
    <x v="0"/>
    <x v="0"/>
    <x v="0"/>
    <x v="0"/>
    <s v="X"/>
    <s v="ANNUAL"/>
    <x v="0"/>
    <x v="2"/>
    <x v="0"/>
    <x v="0"/>
    <x v="0"/>
    <x v="0"/>
  </r>
  <r>
    <s v="323 Michigan Street"/>
    <s v="Devon Properties"/>
    <m/>
    <n v="70"/>
    <s v="Victoria, BC"/>
    <x v="84"/>
    <x v="0"/>
    <x v="316"/>
    <x v="9"/>
    <x v="7"/>
    <x v="0"/>
    <x v="0"/>
    <x v="1"/>
    <x v="0"/>
    <s v="Y"/>
    <s v="Y"/>
    <x v="0"/>
    <x v="2"/>
    <x v="0"/>
    <x v="0"/>
    <x v="0"/>
    <x v="0"/>
  </r>
  <r>
    <s v="3255 Quadra Street"/>
    <s v="Devon Properties"/>
    <m/>
    <n v="70"/>
    <s v="Victoria, BC"/>
    <x v="20"/>
    <x v="0"/>
    <x v="317"/>
    <x v="22"/>
    <x v="8"/>
    <x v="0"/>
    <x v="0"/>
    <x v="0"/>
    <x v="0"/>
    <s v="Y"/>
    <s v="Y"/>
    <x v="2"/>
    <x v="2"/>
    <x v="0"/>
    <x v="0"/>
    <x v="0"/>
    <x v="0"/>
  </r>
  <r>
    <s v="3277 Glasgow Avenue"/>
    <s v="South Island Property Management"/>
    <m/>
    <n v="60"/>
    <s v="Saanich, BC"/>
    <x v="2"/>
    <x v="0"/>
    <x v="318"/>
    <x v="22"/>
    <x v="4"/>
    <x v="0"/>
    <x v="1"/>
    <x v="0"/>
    <x v="0"/>
    <s v="X"/>
    <s v="X"/>
    <x v="0"/>
    <x v="2"/>
    <x v="1"/>
    <x v="0"/>
    <x v="0"/>
    <x v="0"/>
  </r>
  <r>
    <s v="328-454 Burnside Road W &amp; 3528-3628 Tillicum Road"/>
    <s v="Pemberton Holmes (new July 31/22)"/>
    <s v="$195/month_x000a_7 FA Panels"/>
    <n v="195"/>
    <s v="Victoria, BC"/>
    <x v="101"/>
    <x v="0"/>
    <x v="319"/>
    <x v="14"/>
    <x v="8"/>
    <x v="0"/>
    <x v="0"/>
    <x v="0"/>
    <x v="1"/>
    <s v="Y"/>
    <s v="Y"/>
    <x v="0"/>
    <x v="3"/>
    <x v="0"/>
    <x v="0"/>
    <x v="0"/>
    <x v="0"/>
  </r>
  <r>
    <s v="331/333 Robert Street"/>
    <s v="Hutton"/>
    <m/>
    <n v="50"/>
    <s v="Victoria, BC"/>
    <x v="4"/>
    <x v="0"/>
    <x v="320"/>
    <x v="1"/>
    <x v="6"/>
    <x v="0"/>
    <x v="0"/>
    <x v="0"/>
    <x v="0"/>
    <s v="Y"/>
    <s v="Y"/>
    <x v="0"/>
    <x v="0"/>
    <x v="0"/>
    <x v="0"/>
    <x v="0"/>
    <x v="0"/>
  </r>
  <r>
    <s v="3319A Painter Road"/>
    <s v="Pemberton Holmes"/>
    <m/>
    <n v="50"/>
    <s v="Langford, BC"/>
    <x v="4"/>
    <x v="0"/>
    <x v="321"/>
    <x v="15"/>
    <x v="4"/>
    <x v="0"/>
    <x v="0"/>
    <x v="0"/>
    <x v="0"/>
    <s v="Y"/>
    <s v="Y"/>
    <x v="0"/>
    <x v="0"/>
    <x v="0"/>
    <x v="0"/>
    <x v="0"/>
    <x v="0"/>
  </r>
  <r>
    <s v="3319B Painter Road"/>
    <s v="Pemberton Holmes"/>
    <m/>
    <n v="50"/>
    <s v="Langford, BC"/>
    <x v="4"/>
    <x v="0"/>
    <x v="321"/>
    <x v="15"/>
    <x v="4"/>
    <x v="0"/>
    <x v="0"/>
    <x v="0"/>
    <x v="0"/>
    <s v="Y"/>
    <s v="Y"/>
    <x v="0"/>
    <x v="0"/>
    <x v="0"/>
    <x v="0"/>
    <x v="0"/>
    <x v="0"/>
  </r>
  <r>
    <s v="335 St. James Street"/>
    <s v="Devon Properties"/>
    <m/>
    <n v="50"/>
    <s v="Victoria, BC"/>
    <x v="4"/>
    <x v="0"/>
    <x v="322"/>
    <x v="9"/>
    <x v="11"/>
    <x v="0"/>
    <x v="0"/>
    <x v="0"/>
    <x v="0"/>
    <s v="Y"/>
    <s v="Y"/>
    <x v="0"/>
    <x v="2"/>
    <x v="0"/>
    <x v="0"/>
    <x v="0"/>
    <x v="0"/>
  </r>
  <r>
    <s v="337 St. James Street"/>
    <s v="Devon Properties"/>
    <m/>
    <n v="50"/>
    <s v="Victoria, BC"/>
    <x v="4"/>
    <x v="0"/>
    <x v="322"/>
    <x v="9"/>
    <x v="11"/>
    <x v="0"/>
    <x v="0"/>
    <x v="0"/>
    <x v="0"/>
    <s v="Y"/>
    <s v="Y"/>
    <x v="0"/>
    <x v="2"/>
    <x v="0"/>
    <x v="0"/>
    <x v="0"/>
    <x v="0"/>
  </r>
  <r>
    <s v="3381 Whittier Avenue"/>
    <s v="Centurion Properties"/>
    <s v="Month on invoice"/>
    <n v="55"/>
    <s v="Saanich, BC"/>
    <x v="4"/>
    <x v="0"/>
    <x v="323"/>
    <x v="22"/>
    <x v="0"/>
    <x v="0"/>
    <x v="0"/>
    <x v="0"/>
    <x v="0"/>
    <s v="ANNUAL"/>
    <s v="Y"/>
    <x v="0"/>
    <x v="2"/>
    <x v="0"/>
    <x v="0"/>
    <x v="0"/>
    <x v="0"/>
  </r>
  <r>
    <s v="3400 Davidson Avenue         "/>
    <s v="Colliers"/>
    <s v="PO Required_x000a_$55/month"/>
    <n v="55"/>
    <s v="Victoria, BC"/>
    <x v="9"/>
    <x v="0"/>
    <x v="324"/>
    <x v="22"/>
    <x v="4"/>
    <x v="0"/>
    <x v="0"/>
    <x v="0"/>
    <x v="0"/>
    <s v="Y"/>
    <s v="Y"/>
    <x v="2"/>
    <x v="2"/>
    <x v="0"/>
    <x v="0"/>
    <x v="0"/>
    <x v="0"/>
  </r>
  <r>
    <s v="341 Latoria Boulevard"/>
    <s v="Devon Properties"/>
    <s v="Not starting until July/24"/>
    <n v="65"/>
    <s v="Colwood, BC"/>
    <x v="102"/>
    <x v="0"/>
    <x v="325"/>
    <x v="15"/>
    <x v="10"/>
    <x v="0"/>
    <x v="0"/>
    <x v="0"/>
    <x v="0"/>
    <s v="Y"/>
    <s v="ANNUAL"/>
    <x v="0"/>
    <x v="0"/>
    <x v="0"/>
    <x v="0"/>
    <x v="0"/>
    <x v="0"/>
  </r>
  <r>
    <s v="343 Simcoe Street"/>
    <s v="Devon Properties"/>
    <m/>
    <n v="50"/>
    <s v="Victoria, BC"/>
    <x v="4"/>
    <x v="0"/>
    <x v="326"/>
    <x v="9"/>
    <x v="8"/>
    <x v="0"/>
    <x v="0"/>
    <x v="0"/>
    <x v="0"/>
    <s v="Y"/>
    <s v="Y"/>
    <x v="0"/>
    <x v="2"/>
    <x v="0"/>
    <x v="0"/>
    <x v="0"/>
    <x v="0"/>
  </r>
  <r>
    <s v="344 Goldstream Avenue"/>
    <s v="Pemberton Holmes"/>
    <s v="Change to R17 in August 2025 (previously R5)"/>
    <n v="55"/>
    <s v="Langford, BC"/>
    <x v="79"/>
    <x v="0"/>
    <x v="327"/>
    <x v="19"/>
    <x v="8"/>
    <x v="1"/>
    <x v="0"/>
    <x v="0"/>
    <x v="0"/>
    <s v="Y"/>
    <s v="Y"/>
    <x v="0"/>
    <x v="2"/>
    <x v="0"/>
    <x v="0"/>
    <x v="0"/>
    <x v="0"/>
  </r>
  <r>
    <s v="345 Latoria Boulevard"/>
    <s v="Warrington PCI Managment"/>
    <m/>
    <n v="65"/>
    <s v="Langford, BC"/>
    <x v="70"/>
    <x v="0"/>
    <x v="328"/>
    <x v="15"/>
    <x v="0"/>
    <x v="0"/>
    <x v="0"/>
    <x v="0"/>
    <x v="0"/>
    <s v="Y"/>
    <s v="Y"/>
    <x v="0"/>
    <x v="3"/>
    <x v="0"/>
    <x v="0"/>
    <x v="0"/>
    <x v="0"/>
  </r>
  <r>
    <s v="345 Latoria Boulevard"/>
    <s v="Warrington PCI Managment"/>
    <m/>
    <n v="65"/>
    <s v="Langford, BC"/>
    <x v="70"/>
    <x v="0"/>
    <x v="328"/>
    <x v="15"/>
    <x v="0"/>
    <x v="0"/>
    <x v="0"/>
    <x v="0"/>
    <x v="0"/>
    <s v="Y"/>
    <s v="Y"/>
    <x v="0"/>
    <x v="3"/>
    <x v="0"/>
    <x v="0"/>
    <x v="0"/>
    <x v="0"/>
  </r>
  <r>
    <s v="345 Latoria Boulevard"/>
    <s v="Warrington PCI Managment"/>
    <m/>
    <n v="65"/>
    <s v="Langford, BC"/>
    <x v="70"/>
    <x v="0"/>
    <x v="328"/>
    <x v="15"/>
    <x v="0"/>
    <x v="0"/>
    <x v="0"/>
    <x v="0"/>
    <x v="0"/>
    <s v="Y"/>
    <s v="Y"/>
    <x v="0"/>
    <x v="3"/>
    <x v="0"/>
    <x v="0"/>
    <x v="0"/>
    <x v="0"/>
  </r>
  <r>
    <s v="345 Latoria Boulevard"/>
    <s v="Warrington PCI Managment"/>
    <m/>
    <n v="65"/>
    <s v="Langford, BC"/>
    <x v="70"/>
    <x v="0"/>
    <x v="328"/>
    <x v="15"/>
    <x v="0"/>
    <x v="0"/>
    <x v="0"/>
    <x v="0"/>
    <x v="0"/>
    <s v="Y"/>
    <s v="Y"/>
    <x v="0"/>
    <x v="3"/>
    <x v="0"/>
    <x v="0"/>
    <x v="0"/>
    <x v="0"/>
  </r>
  <r>
    <s v="3475 Quadra Street"/>
    <s v="Thrifty Foods"/>
    <s v="Invoice Monthly starting Apr. 1/21 @ $275 (no TC06)  _x000a_Inv.23885 - Mar.31/21 @ $55 + TC06"/>
    <n v="275"/>
    <s v="Victoria, BC"/>
    <x v="42"/>
    <x v="0"/>
    <x v="93"/>
    <x v="19"/>
    <x v="4"/>
    <x v="0"/>
    <x v="0"/>
    <x v="0"/>
    <x v="0"/>
    <s v="Y"/>
    <s v="Y"/>
    <x v="0"/>
    <x v="2"/>
    <x v="0"/>
    <x v="0"/>
    <x v="0"/>
    <x v="0"/>
  </r>
  <r>
    <s v="349 Cook Street"/>
    <s v="AQP Property Management (was Burr)"/>
    <s v="MBT only - Annual done by others"/>
    <n v="50"/>
    <s v="Victoria, BC"/>
    <x v="4"/>
    <x v="0"/>
    <x v="329"/>
    <x v="5"/>
    <x v="1"/>
    <x v="0"/>
    <x v="0"/>
    <x v="0"/>
    <x v="0"/>
    <s v="Y"/>
    <s v="Y"/>
    <x v="0"/>
    <x v="2"/>
    <x v="0"/>
    <x v="0"/>
    <x v="0"/>
    <x v="0"/>
  </r>
  <r>
    <s v="350 Douglas Street"/>
    <s v="Starlight/Devon"/>
    <m/>
    <n v="50"/>
    <s v="Victoria, BC"/>
    <x v="9"/>
    <x v="0"/>
    <x v="330"/>
    <x v="5"/>
    <x v="6"/>
    <x v="0"/>
    <x v="0"/>
    <x v="0"/>
    <x v="0"/>
    <s v="Y"/>
    <s v="Y"/>
    <x v="0"/>
    <x v="2"/>
    <x v="0"/>
    <x v="0"/>
    <x v="0"/>
    <x v="0"/>
  </r>
  <r>
    <s v="360 Dallas Road"/>
    <s v="Complete Residenial Property Management"/>
    <m/>
    <n v="60"/>
    <s v="Victoria, BC"/>
    <x v="0"/>
    <x v="0"/>
    <x v="331"/>
    <x v="9"/>
    <x v="1"/>
    <x v="0"/>
    <x v="0"/>
    <x v="0"/>
    <x v="0"/>
    <s v="Y"/>
    <s v="ANNUAL"/>
    <x v="0"/>
    <x v="2"/>
    <x v="0"/>
    <x v="0"/>
    <x v="0"/>
    <x v="0"/>
  </r>
  <r>
    <s v="360 Douglas Street"/>
    <s v="Starlight/Devon"/>
    <m/>
    <n v="50"/>
    <s v="Victoria, BC"/>
    <x v="9"/>
    <x v="0"/>
    <x v="330"/>
    <x v="5"/>
    <x v="6"/>
    <x v="0"/>
    <x v="0"/>
    <x v="0"/>
    <x v="0"/>
    <s v="Y"/>
    <s v="Y"/>
    <x v="0"/>
    <x v="2"/>
    <x v="0"/>
    <x v="0"/>
    <x v="0"/>
    <x v="0"/>
  </r>
  <r>
    <s v="360 Gorge Road E"/>
    <s v="Pacifica Housing"/>
    <m/>
    <n v="65"/>
    <s v="Victoria, BC"/>
    <x v="80"/>
    <x v="1"/>
    <x v="332"/>
    <x v="12"/>
    <x v="13"/>
    <x v="1"/>
    <x v="1"/>
    <x v="2"/>
    <x v="1"/>
    <s v="X"/>
    <s v="X"/>
    <x v="1"/>
    <x v="2"/>
    <x v="0"/>
    <x v="0"/>
    <x v="0"/>
    <x v="0"/>
  </r>
  <r>
    <s v="3610 + 3614 Richmond Road &amp;_x000a_1696 Pear Street "/>
    <s v="Firm Management"/>
    <m/>
    <n v="55"/>
    <s v="Victoria, BC"/>
    <x v="103"/>
    <x v="0"/>
    <x v="333"/>
    <x v="20"/>
    <x v="0"/>
    <x v="0"/>
    <x v="0"/>
    <x v="0"/>
    <x v="0"/>
    <s v="Y"/>
    <s v="ANNUAL"/>
    <x v="0"/>
    <x v="2"/>
    <x v="0"/>
    <x v="0"/>
    <x v="0"/>
    <x v="0"/>
  </r>
  <r>
    <s v="364 Moss Street"/>
    <s v="Gibraltar Management Ltd."/>
    <m/>
    <n v="65"/>
    <s v="Victoria, BC"/>
    <x v="14"/>
    <x v="0"/>
    <x v="334"/>
    <x v="16"/>
    <x v="11"/>
    <x v="0"/>
    <x v="0"/>
    <x v="0"/>
    <x v="0"/>
    <s v="Y"/>
    <s v="ANNUAL"/>
    <x v="1"/>
    <x v="0"/>
    <x v="0"/>
    <x v="0"/>
    <x v="0"/>
    <x v="0"/>
  </r>
  <r>
    <s v="3724 Harriet Road"/>
    <s v="Proline Property Management Ltd."/>
    <m/>
    <n v="75"/>
    <s v="Victoria, BC"/>
    <x v="36"/>
    <x v="2"/>
    <x v="335"/>
    <x v="22"/>
    <x v="10"/>
    <x v="1"/>
    <x v="1"/>
    <x v="2"/>
    <x v="1"/>
    <s v="X"/>
    <s v="X"/>
    <x v="1"/>
    <x v="2"/>
    <x v="0"/>
    <x v="0"/>
    <x v="0"/>
    <x v="0"/>
  </r>
  <r>
    <s v="3861 Shelbourne Street"/>
    <s v="Century 21 Queenswood"/>
    <m/>
    <n v="50"/>
    <s v="Saanich, BC"/>
    <x v="4"/>
    <x v="0"/>
    <x v="336"/>
    <x v="0"/>
    <x v="8"/>
    <x v="0"/>
    <x v="0"/>
    <x v="0"/>
    <x v="0"/>
    <s v="Y"/>
    <s v="X"/>
    <x v="2"/>
    <x v="1"/>
    <x v="0"/>
    <x v="0"/>
    <x v="0"/>
    <x v="0"/>
  </r>
  <r>
    <s v="3880 Shelbourne Street"/>
    <s v="Complete Residential"/>
    <m/>
    <n v="55"/>
    <s v="Saanich, BC"/>
    <x v="104"/>
    <x v="0"/>
    <x v="337"/>
    <x v="0"/>
    <x v="0"/>
    <x v="0"/>
    <x v="0"/>
    <x v="0"/>
    <x v="0"/>
    <s v="ANNUAL"/>
    <s v="X"/>
    <x v="0"/>
    <x v="1"/>
    <x v="0"/>
    <x v="0"/>
    <x v="0"/>
    <x v="0"/>
  </r>
  <r>
    <s v="3905 Quadra Street"/>
    <s v="Brown Bros."/>
    <m/>
    <n v="50"/>
    <s v="Victoria, BC"/>
    <x v="9"/>
    <x v="0"/>
    <x v="338"/>
    <x v="19"/>
    <x v="9"/>
    <x v="0"/>
    <x v="0"/>
    <x v="0"/>
    <x v="0"/>
    <s v="Y"/>
    <s v="Y"/>
    <x v="0"/>
    <x v="2"/>
    <x v="0"/>
    <x v="0"/>
    <x v="0"/>
    <x v="0"/>
  </r>
  <r>
    <s v="3914 Shelbourne Street"/>
    <s v="Devon Properties"/>
    <m/>
    <n v="55"/>
    <s v="Victoria, BC"/>
    <x v="55"/>
    <x v="0"/>
    <x v="339"/>
    <x v="0"/>
    <x v="4"/>
    <x v="0"/>
    <x v="0"/>
    <x v="0"/>
    <x v="0"/>
    <s v="Y"/>
    <s v="Y"/>
    <x v="0"/>
    <x v="0"/>
    <x v="0"/>
    <x v="0"/>
    <x v="0"/>
    <x v="0"/>
  </r>
  <r>
    <s v="3915 Carey Road"/>
    <s v="Firm Management"/>
    <s v="$65/month (A)"/>
    <n v="65"/>
    <s v="Saanich, BC"/>
    <x v="41"/>
    <x v="0"/>
    <x v="340"/>
    <x v="14"/>
    <x v="8"/>
    <x v="0"/>
    <x v="0"/>
    <x v="0"/>
    <x v="1"/>
    <s v="Y"/>
    <s v="Y"/>
    <x v="0"/>
    <x v="0"/>
    <x v="0"/>
    <x v="0"/>
    <x v="0"/>
    <x v="0"/>
  </r>
  <r>
    <s v="3949 Shelbourne Street"/>
    <s v="HS Canada 3949 Shelbourne Street, L.P"/>
    <m/>
    <n v="70"/>
    <s v="Saanich, BC"/>
    <x v="8"/>
    <x v="0"/>
    <x v="341"/>
    <x v="0"/>
    <x v="6"/>
    <x v="0"/>
    <x v="0"/>
    <x v="1"/>
    <x v="0"/>
    <s v="Y"/>
    <s v="Y"/>
    <x v="0"/>
    <x v="0"/>
    <x v="0"/>
    <x v="0"/>
    <x v="0"/>
    <x v="0"/>
  </r>
  <r>
    <s v="3958 Cedar Hill Road"/>
    <s v="Firm Management"/>
    <m/>
    <n v="50"/>
    <s v="Saanich, BC"/>
    <x v="55"/>
    <x v="0"/>
    <x v="342"/>
    <x v="0"/>
    <x v="5"/>
    <x v="0"/>
    <x v="4"/>
    <x v="0"/>
    <x v="0"/>
    <s v="Y"/>
    <s v="Y"/>
    <x v="0"/>
    <x v="0"/>
    <x v="0"/>
    <x v="0"/>
    <x v="0"/>
    <x v="0"/>
  </r>
  <r>
    <s v="3962 Cedar Hill Road"/>
    <s v="Firm Management"/>
    <m/>
    <n v="50"/>
    <s v="Saanich, BC"/>
    <x v="55"/>
    <x v="0"/>
    <x v="342"/>
    <x v="0"/>
    <x v="5"/>
    <x v="2"/>
    <x v="0"/>
    <x v="0"/>
    <x v="0"/>
    <s v="Y"/>
    <s v="Y"/>
    <x v="0"/>
    <x v="0"/>
    <x v="0"/>
    <x v="0"/>
    <x v="0"/>
    <x v="0"/>
  </r>
  <r>
    <s v="4026 Quadra Street"/>
    <s v="Starlight/Devon"/>
    <m/>
    <n v="55"/>
    <s v="Victoria, BC"/>
    <x v="79"/>
    <x v="0"/>
    <x v="343"/>
    <x v="2"/>
    <x v="11"/>
    <x v="0"/>
    <x v="0"/>
    <x v="0"/>
    <x v="0"/>
    <s v="Y"/>
    <s v="X"/>
    <x v="2"/>
    <x v="0"/>
    <x v="0"/>
    <x v="0"/>
    <x v="0"/>
    <x v="0"/>
  </r>
  <r>
    <s v="4030 Shelbourne Street"/>
    <s v="Pemberton Holmes Ltd."/>
    <m/>
    <n v="75"/>
    <s v="Victoria, BC"/>
    <x v="57"/>
    <x v="0"/>
    <x v="344"/>
    <x v="2"/>
    <x v="0"/>
    <x v="1"/>
    <x v="1"/>
    <x v="2"/>
    <x v="1"/>
    <s v="X"/>
    <s v="Y"/>
    <x v="1"/>
    <x v="1"/>
    <x v="0"/>
    <x v="0"/>
    <x v="0"/>
    <x v="0"/>
  </r>
  <r>
    <s v="4036 Quadra Street"/>
    <s v="Devon Properties"/>
    <m/>
    <n v="55"/>
    <s v="Victoria, BC"/>
    <x v="38"/>
    <x v="0"/>
    <x v="345"/>
    <x v="2"/>
    <x v="0"/>
    <x v="0"/>
    <x v="0"/>
    <x v="0"/>
    <x v="0"/>
    <s v="ANNUAL"/>
    <s v="X"/>
    <x v="1"/>
    <x v="1"/>
    <x v="0"/>
    <x v="0"/>
    <x v="0"/>
    <x v="0"/>
  </r>
  <r>
    <s v="4038 Quadra Street"/>
    <s v="Devon Properties"/>
    <m/>
    <n v="55"/>
    <s v="Victoria, BC"/>
    <x v="38"/>
    <x v="0"/>
    <x v="345"/>
    <x v="2"/>
    <x v="0"/>
    <x v="0"/>
    <x v="0"/>
    <x v="0"/>
    <x v="0"/>
    <s v="ANNUAL"/>
    <s v="X"/>
    <x v="1"/>
    <x v="1"/>
    <x v="0"/>
    <x v="0"/>
    <x v="0"/>
    <x v="0"/>
  </r>
  <r>
    <s v="404 Dundas Street"/>
    <s v="Devon Properties"/>
    <m/>
    <n v="50"/>
    <s v="Victoria, BC"/>
    <x v="4"/>
    <x v="0"/>
    <x v="346"/>
    <x v="1"/>
    <x v="1"/>
    <x v="0"/>
    <x v="0"/>
    <x v="0"/>
    <x v="0"/>
    <s v="Y"/>
    <s v="Y"/>
    <x v="2"/>
    <x v="0"/>
    <x v="0"/>
    <x v="0"/>
    <x v="0"/>
    <x v="0"/>
  </r>
  <r>
    <s v="404 Linden Avenue"/>
    <s v="Steve Calder"/>
    <m/>
    <n v="65"/>
    <s v="Victoria, BC"/>
    <x v="29"/>
    <x v="0"/>
    <x v="347"/>
    <x v="16"/>
    <x v="1"/>
    <x v="0"/>
    <x v="0"/>
    <x v="0"/>
    <x v="0"/>
    <s v="Y"/>
    <s v="ANNUAL"/>
    <x v="0"/>
    <x v="0"/>
    <x v="0"/>
    <x v="0"/>
    <x v="0"/>
    <x v="0"/>
  </r>
  <r>
    <s v="410 Garbally Road                                         "/>
    <s v="Richmond Property Group"/>
    <m/>
    <n v="55"/>
    <s v="Victoria, BC"/>
    <x v="105"/>
    <x v="0"/>
    <x v="348"/>
    <x v="22"/>
    <x v="1"/>
    <x v="1"/>
    <x v="0"/>
    <x v="0"/>
    <x v="0"/>
    <s v="Y"/>
    <s v="Y"/>
    <x v="2"/>
    <x v="2"/>
    <x v="0"/>
    <x v="0"/>
    <x v="0"/>
    <x v="0"/>
  </r>
  <r>
    <s v="4144 Wilkinson Road"/>
    <s v="Colliers"/>
    <s v="PO Required_x000a_$55/month"/>
    <n v="55"/>
    <s v="Saanich, BC"/>
    <x v="106"/>
    <x v="0"/>
    <x v="349"/>
    <x v="14"/>
    <x v="11"/>
    <x v="0"/>
    <x v="0"/>
    <x v="0"/>
    <x v="1"/>
    <s v="Y"/>
    <s v="Y"/>
    <x v="0"/>
    <x v="0"/>
    <x v="0"/>
    <x v="0"/>
    <x v="0"/>
    <x v="0"/>
  </r>
  <r>
    <s v="415 Dunedin Avenue"/>
    <s v="Richmond Property Group"/>
    <m/>
    <n v="55"/>
    <s v="Victoria, BC"/>
    <x v="105"/>
    <x v="0"/>
    <x v="348"/>
    <x v="22"/>
    <x v="1"/>
    <x v="1"/>
    <x v="0"/>
    <x v="0"/>
    <x v="1"/>
    <s v="Y"/>
    <s v="Y"/>
    <x v="2"/>
    <x v="2"/>
    <x v="0"/>
    <x v="0"/>
    <x v="0"/>
    <x v="0"/>
  </r>
  <r>
    <s v="415 Linden Avenue"/>
    <s v="Gibraltar Management Ltd."/>
    <m/>
    <n v="55"/>
    <s v="Victoria, BC"/>
    <x v="9"/>
    <x v="0"/>
    <x v="350"/>
    <x v="8"/>
    <x v="9"/>
    <x v="0"/>
    <x v="2"/>
    <x v="0"/>
    <x v="0"/>
    <s v="Y"/>
    <s v="Y"/>
    <x v="0"/>
    <x v="0"/>
    <x v="0"/>
    <x v="0"/>
    <x v="0"/>
    <x v="0"/>
  </r>
  <r>
    <s v="415 Michigan Street"/>
    <s v="Starlight/Devon"/>
    <s v="$55/month _x000a_PO 700000"/>
    <n v="55"/>
    <s v="Victoria, BC"/>
    <x v="95"/>
    <x v="0"/>
    <x v="351"/>
    <x v="9"/>
    <x v="4"/>
    <x v="0"/>
    <x v="0"/>
    <x v="0"/>
    <x v="0"/>
    <s v="Y"/>
    <s v="Y"/>
    <x v="0"/>
    <x v="3"/>
    <x v="0"/>
    <x v="0"/>
    <x v="0"/>
    <x v="0"/>
  </r>
  <r>
    <s v="420 Catherine Street"/>
    <s v="Pemberton Holmes"/>
    <m/>
    <n v="50"/>
    <s v="Victoria, BC"/>
    <x v="4"/>
    <x v="0"/>
    <x v="352"/>
    <x v="1"/>
    <x v="3"/>
    <x v="0"/>
    <x v="0"/>
    <x v="1"/>
    <x v="0"/>
    <s v="Y"/>
    <s v="Y"/>
    <x v="1"/>
    <x v="0"/>
    <x v="0"/>
    <x v="0"/>
    <x v="0"/>
    <x v="0"/>
  </r>
  <r>
    <s v="420 Parry Street"/>
    <s v="Firm Management"/>
    <s v="Cancelled on June 2025 - R20"/>
    <n v="55"/>
    <s v="Victoria, BC"/>
    <x v="9"/>
    <x v="1"/>
    <x v="353"/>
    <x v="12"/>
    <x v="2"/>
    <x v="0"/>
    <x v="0"/>
    <x v="0"/>
    <x v="0"/>
    <s v="Y"/>
    <s v="X"/>
    <x v="1"/>
    <x v="2"/>
    <x v="0"/>
    <x v="0"/>
    <x v="0"/>
    <x v="0"/>
  </r>
  <r>
    <s v="421 Vancouver Street"/>
    <s v="Bross Holdings"/>
    <m/>
    <n v="55"/>
    <s v="Victoria, BC"/>
    <x v="10"/>
    <x v="0"/>
    <x v="354"/>
    <x v="5"/>
    <x v="1"/>
    <x v="1"/>
    <x v="0"/>
    <x v="0"/>
    <x v="0"/>
    <s v="Y"/>
    <s v="ANNUAL"/>
    <x v="0"/>
    <x v="2"/>
    <x v="0"/>
    <x v="0"/>
    <x v="0"/>
    <x v="0"/>
  </r>
  <r>
    <s v="423 Superior Street"/>
    <s v="Pacific Quorum"/>
    <m/>
    <n v="50"/>
    <s v="Victoria, BC"/>
    <x v="9"/>
    <x v="0"/>
    <x v="355"/>
    <x v="8"/>
    <x v="7"/>
    <x v="0"/>
    <x v="0"/>
    <x v="0"/>
    <x v="0"/>
    <s v="Y"/>
    <s v="Y"/>
    <x v="2"/>
    <x v="0"/>
    <x v="0"/>
    <x v="0"/>
    <x v="0"/>
    <x v="0"/>
  </r>
  <r>
    <s v="4230 Commerce Circle"/>
    <s v="Newport Property management"/>
    <s v="NEW Jan/24"/>
    <n v="65"/>
    <s v="Victoria, BC"/>
    <x v="107"/>
    <x v="0"/>
    <x v="133"/>
    <x v="0"/>
    <x v="11"/>
    <x v="0"/>
    <x v="0"/>
    <x v="0"/>
    <x v="0"/>
    <s v="Y"/>
    <s v="Y &amp; ANNUAL"/>
    <x v="0"/>
    <x v="0"/>
    <x v="0"/>
    <x v="0"/>
    <x v="0"/>
    <x v="0"/>
  </r>
  <r>
    <s v="425 Michigan Street "/>
    <s v="Starlight Properties c/o Devon Properties Ltd."/>
    <m/>
    <n v="65"/>
    <s v="Victoria, BC"/>
    <x v="30"/>
    <x v="0"/>
    <x v="356"/>
    <x v="9"/>
    <x v="9"/>
    <x v="1"/>
    <x v="1"/>
    <x v="2"/>
    <x v="1"/>
    <s v="X"/>
    <s v="Y"/>
    <x v="0"/>
    <x v="2"/>
    <x v="0"/>
    <x v="0"/>
    <x v="0"/>
    <x v="0"/>
  </r>
  <r>
    <s v="425 Wilson Street"/>
    <s v="Century 21 Queenswood"/>
    <m/>
    <n v="50"/>
    <s v="Victoria, BC"/>
    <x v="4"/>
    <x v="0"/>
    <x v="357"/>
    <x v="1"/>
    <x v="4"/>
    <x v="0"/>
    <x v="1"/>
    <x v="0"/>
    <x v="0"/>
    <s v="Y"/>
    <s v="Y"/>
    <x v="0"/>
    <x v="3"/>
    <x v="0"/>
    <x v="0"/>
    <x v="0"/>
    <x v="0"/>
  </r>
  <r>
    <s v="429 Linden Avenue"/>
    <s v="Gibraltar now Colyvan Pacific"/>
    <m/>
    <n v="50"/>
    <s v="Victoria, BC"/>
    <x v="4"/>
    <x v="0"/>
    <x v="358"/>
    <x v="16"/>
    <x v="10"/>
    <x v="0"/>
    <x v="0"/>
    <x v="0"/>
    <x v="0"/>
    <s v="ANNUAL"/>
    <s v="Y"/>
    <x v="0"/>
    <x v="0"/>
    <x v="0"/>
    <x v="0"/>
    <x v="0"/>
    <x v="0"/>
  </r>
  <r>
    <s v="435 Michigan Street"/>
    <s v="Starlight/Devon"/>
    <m/>
    <n v="55"/>
    <s v="Victoria, BC"/>
    <x v="95"/>
    <x v="0"/>
    <x v="359"/>
    <x v="9"/>
    <x v="11"/>
    <x v="0"/>
    <x v="0"/>
    <x v="0"/>
    <x v="0"/>
    <s v="Y"/>
    <s v="Y"/>
    <x v="2"/>
    <x v="2"/>
    <x v="0"/>
    <x v="0"/>
    <x v="0"/>
    <x v="0"/>
  </r>
  <r>
    <s v="4398 W. Saanich Rd"/>
    <s v="Devon Properties"/>
    <m/>
    <n v="50"/>
    <s v="Saanich, BC"/>
    <x v="4"/>
    <x v="0"/>
    <x v="360"/>
    <x v="0"/>
    <x v="4"/>
    <x v="0"/>
    <x v="0"/>
    <x v="0"/>
    <x v="0"/>
    <s v="Y"/>
    <s v="Y"/>
    <x v="0"/>
    <x v="0"/>
    <x v="0"/>
    <x v="0"/>
    <x v="0"/>
    <x v="0"/>
  </r>
  <r>
    <s v="440 Parry Street"/>
    <s v="Oakwood Properties"/>
    <m/>
    <n v="55"/>
    <s v="Victoria, BC"/>
    <x v="18"/>
    <x v="0"/>
    <x v="361"/>
    <x v="9"/>
    <x v="10"/>
    <x v="0"/>
    <x v="0"/>
    <x v="0"/>
    <x v="2"/>
    <s v="Y"/>
    <s v="Y"/>
    <x v="0"/>
    <x v="2"/>
    <x v="0"/>
    <x v="0"/>
    <x v="0"/>
    <x v="0"/>
  </r>
  <r>
    <s v="4420 Chatterton Way"/>
    <s v="Colliers"/>
    <s v="PO Required_x000a_$55/month. Panel replaced in June 25. 3 free months after June 2025"/>
    <n v="55"/>
    <s v="Saanich, BC"/>
    <x v="108"/>
    <x v="0"/>
    <x v="362"/>
    <x v="0"/>
    <x v="10"/>
    <x v="0"/>
    <x v="0"/>
    <x v="0"/>
    <x v="2"/>
    <s v="Y"/>
    <s v="Y"/>
    <x v="0"/>
    <x v="1"/>
    <x v="0"/>
    <x v="0"/>
    <x v="0"/>
    <x v="0"/>
  </r>
  <r>
    <s v="4420 West Saanich Road"/>
    <s v="IIBG DBA COUNTRY GROCER [4420 WEST SAANICH]"/>
    <m/>
    <n v="55"/>
    <s v="Saanich, BC"/>
    <x v="103"/>
    <x v="0"/>
    <x v="93"/>
    <x v="0"/>
    <x v="10"/>
    <x v="0"/>
    <x v="0"/>
    <x v="0"/>
    <x v="2"/>
    <s v="Y"/>
    <s v="Y"/>
    <x v="0"/>
    <x v="0"/>
    <x v="0"/>
    <x v="0"/>
    <x v="0"/>
    <x v="0"/>
  </r>
  <r>
    <s v="4480 Chatterton Way"/>
    <s v="Cornerstone"/>
    <s v="$175/mth total for 5 building. 1/5"/>
    <n v="35"/>
    <s v="Saanich, BC"/>
    <x v="109"/>
    <x v="0"/>
    <x v="363"/>
    <x v="0"/>
    <x v="9"/>
    <x v="0"/>
    <x v="0"/>
    <x v="0"/>
    <x v="0"/>
    <s v="Y"/>
    <s v="Y"/>
    <x v="0"/>
    <x v="0"/>
    <x v="0"/>
    <x v="0"/>
    <x v="0"/>
    <x v="0"/>
  </r>
  <r>
    <s v="4484 Chatterton Way"/>
    <s v="Cornerstone"/>
    <s v="$175/mth total for 5 building. 2/5"/>
    <n v="35"/>
    <s v="Saanich, BC"/>
    <x v="109"/>
    <x v="0"/>
    <x v="363"/>
    <x v="0"/>
    <x v="9"/>
    <x v="0"/>
    <x v="0"/>
    <x v="0"/>
    <x v="0"/>
    <s v="Y"/>
    <s v="Y"/>
    <x v="0"/>
    <x v="0"/>
    <x v="0"/>
    <x v="0"/>
    <x v="0"/>
    <x v="0"/>
  </r>
  <r>
    <s v="4488 Chatterton Way"/>
    <s v="Cornerstone"/>
    <s v="$175/mth total for 5 building. 3/5"/>
    <n v="35"/>
    <s v="Saanich, BC"/>
    <x v="109"/>
    <x v="0"/>
    <x v="363"/>
    <x v="0"/>
    <x v="9"/>
    <x v="0"/>
    <x v="0"/>
    <x v="0"/>
    <x v="0"/>
    <s v="Y"/>
    <s v="Y"/>
    <x v="0"/>
    <x v="0"/>
    <x v="0"/>
    <x v="0"/>
    <x v="0"/>
    <x v="0"/>
  </r>
  <r>
    <s v="4490 Chatterton Way"/>
    <s v="Cornerstone"/>
    <s v="$175/mth total for 5 building. 4/5"/>
    <n v="35"/>
    <s v="Saanich, BC"/>
    <x v="109"/>
    <x v="0"/>
    <x v="363"/>
    <x v="0"/>
    <x v="9"/>
    <x v="0"/>
    <x v="0"/>
    <x v="0"/>
    <x v="0"/>
    <s v="Y"/>
    <s v="Y"/>
    <x v="0"/>
    <x v="1"/>
    <x v="0"/>
    <x v="0"/>
    <x v="0"/>
    <x v="0"/>
  </r>
  <r>
    <s v="4494  Chatterton Way"/>
    <s v="Cornerstone"/>
    <s v="$175/mth total for 5 building. 5/5"/>
    <n v="35"/>
    <s v="Saanich, BC"/>
    <x v="109"/>
    <x v="0"/>
    <x v="363"/>
    <x v="0"/>
    <x v="9"/>
    <x v="0"/>
    <x v="0"/>
    <x v="0"/>
    <x v="0"/>
    <s v="Y"/>
    <s v="Y"/>
    <x v="0"/>
    <x v="0"/>
    <x v="0"/>
    <x v="0"/>
    <x v="0"/>
    <x v="0"/>
  </r>
  <r>
    <s v="465 Niagara Street"/>
    <s v="Devon Properties"/>
    <m/>
    <n v="50"/>
    <s v="Victoria, BC"/>
    <x v="9"/>
    <x v="0"/>
    <x v="364"/>
    <x v="8"/>
    <x v="3"/>
    <x v="0"/>
    <x v="0"/>
    <x v="1"/>
    <x v="0"/>
    <s v="Y"/>
    <s v="Y"/>
    <x v="0"/>
    <x v="0"/>
    <x v="0"/>
    <x v="0"/>
    <x v="0"/>
    <x v="0"/>
  </r>
  <r>
    <s v="4678 Elk Lake Drive"/>
    <s v="Complete Residential"/>
    <s v="Building A"/>
    <n v="55"/>
    <s v="Saanich, BC"/>
    <x v="110"/>
    <x v="0"/>
    <x v="365"/>
    <x v="13"/>
    <x v="9"/>
    <x v="0"/>
    <x v="0"/>
    <x v="0"/>
    <x v="0"/>
    <s v="Y"/>
    <s v="Y"/>
    <x v="0"/>
    <x v="0"/>
    <x v="2"/>
    <x v="0"/>
    <x v="0"/>
    <x v="0"/>
  </r>
  <r>
    <s v="4678 Elk Lake Drive"/>
    <s v="Complete Residential"/>
    <s v="Building B"/>
    <n v="55"/>
    <s v="Saanich, BC"/>
    <x v="110"/>
    <x v="0"/>
    <x v="365"/>
    <x v="13"/>
    <x v="9"/>
    <x v="0"/>
    <x v="0"/>
    <x v="0"/>
    <x v="0"/>
    <s v="Y"/>
    <s v="Y"/>
    <x v="0"/>
    <x v="0"/>
    <x v="2"/>
    <x v="0"/>
    <x v="0"/>
    <x v="0"/>
  </r>
  <r>
    <s v="4678 Elk Lake Drive"/>
    <s v="Complete Residential"/>
    <s v="Building C"/>
    <n v="55"/>
    <s v="Saanich, BC"/>
    <x v="110"/>
    <x v="0"/>
    <x v="365"/>
    <x v="13"/>
    <x v="9"/>
    <x v="0"/>
    <x v="0"/>
    <x v="0"/>
    <x v="0"/>
    <s v="Y"/>
    <s v="Y"/>
    <x v="0"/>
    <x v="0"/>
    <x v="2"/>
    <x v="0"/>
    <x v="0"/>
    <x v="0"/>
  </r>
  <r>
    <s v="4678 Elk Lake Drive"/>
    <s v="Complete Residential"/>
    <s v="Building D"/>
    <n v="55"/>
    <s v="Saanich, BC"/>
    <x v="110"/>
    <x v="0"/>
    <x v="365"/>
    <x v="13"/>
    <x v="9"/>
    <x v="0"/>
    <x v="0"/>
    <x v="0"/>
    <x v="0"/>
    <s v="Y"/>
    <s v="Y"/>
    <x v="0"/>
    <x v="0"/>
    <x v="2"/>
    <x v="0"/>
    <x v="0"/>
    <x v="0"/>
  </r>
  <r>
    <s v="4678 Elk Lake Drive"/>
    <s v="Complete Residential"/>
    <s v="Building E"/>
    <n v="55"/>
    <s v="Saanich, BC"/>
    <x v="110"/>
    <x v="0"/>
    <x v="365"/>
    <x v="13"/>
    <x v="9"/>
    <x v="0"/>
    <x v="0"/>
    <x v="0"/>
    <x v="0"/>
    <s v="Y"/>
    <s v="Y"/>
    <x v="0"/>
    <x v="0"/>
    <x v="2"/>
    <x v="0"/>
    <x v="0"/>
    <x v="0"/>
  </r>
  <r>
    <s v="470 Belleville Street"/>
    <s v="Equitex Realty Ltd."/>
    <m/>
    <n v="55"/>
    <s v="Victoria, BC"/>
    <x v="11"/>
    <x v="0"/>
    <x v="366"/>
    <x v="9"/>
    <x v="11"/>
    <x v="1"/>
    <x v="1"/>
    <x v="2"/>
    <x v="1"/>
    <s v="Y"/>
    <s v="Y"/>
    <x v="0"/>
    <x v="2"/>
    <x v="0"/>
    <x v="0"/>
    <x v="0"/>
    <x v="0"/>
  </r>
  <r>
    <s v="493 Burnside Road East"/>
    <s v="Devon Properties"/>
    <m/>
    <n v="55"/>
    <s v="Victoria, BC"/>
    <x v="111"/>
    <x v="0"/>
    <x v="367"/>
    <x v="22"/>
    <x v="5"/>
    <x v="1"/>
    <x v="1"/>
    <x v="2"/>
    <x v="0"/>
    <s v="Y"/>
    <s v="Y"/>
    <x v="0"/>
    <x v="2"/>
    <x v="0"/>
    <x v="0"/>
    <x v="0"/>
    <x v="0"/>
  </r>
  <r>
    <s v="500 Fort Street"/>
    <s v="The Keg (Says Crest on ST)"/>
    <m/>
    <n v="55"/>
    <s v="Victoria, BC"/>
    <x v="112"/>
    <x v="0"/>
    <x v="368"/>
    <x v="3"/>
    <x v="1"/>
    <x v="1"/>
    <x v="1"/>
    <x v="2"/>
    <x v="0"/>
    <s v="Y"/>
    <s v="ANNUAL"/>
    <x v="0"/>
    <x v="2"/>
    <x v="0"/>
    <x v="0"/>
    <x v="0"/>
    <x v="0"/>
  </r>
  <r>
    <s v="500 Rithet Street"/>
    <s v="Belmont Properties"/>
    <s v="$50/m for 2024"/>
    <n v="60"/>
    <s v="Victoria, BC"/>
    <x v="18"/>
    <x v="0"/>
    <x v="369"/>
    <x v="9"/>
    <x v="5"/>
    <x v="0"/>
    <x v="0"/>
    <x v="0"/>
    <x v="0"/>
    <s v="Y"/>
    <s v="Y"/>
    <x v="0"/>
    <x v="2"/>
    <x v="0"/>
    <x v="0"/>
    <x v="0"/>
    <x v="0"/>
  </r>
  <r>
    <s v="502 Dallas Road"/>
    <s v="Brown Bros."/>
    <m/>
    <n v="55"/>
    <s v="Victoria, BC"/>
    <x v="9"/>
    <x v="0"/>
    <x v="370"/>
    <x v="9"/>
    <x v="0"/>
    <x v="0"/>
    <x v="0"/>
    <x v="0"/>
    <x v="0"/>
    <s v="X"/>
    <s v="ANNUAL"/>
    <x v="0"/>
    <x v="2"/>
    <x v="0"/>
    <x v="0"/>
    <x v="0"/>
    <x v="0"/>
  </r>
  <r>
    <s v="505 Quadra Street"/>
    <s v="Surfside Holdings Ltd. (Analogue Projects)"/>
    <m/>
    <n v="60"/>
    <s v="Victoria, BC"/>
    <x v="113"/>
    <x v="0"/>
    <x v="371"/>
    <x v="14"/>
    <x v="0"/>
    <x v="0"/>
    <x v="0"/>
    <x v="0"/>
    <x v="1"/>
    <s v="Y"/>
    <s v="ANNUAL"/>
    <x v="0"/>
    <x v="0"/>
    <x v="0"/>
    <x v="0"/>
    <x v="0"/>
    <x v="0"/>
  </r>
  <r>
    <s v="505 Su'it Street"/>
    <s v="Devon Properties"/>
    <s v="Formerly 505 Trutch"/>
    <n v="50"/>
    <s v="Victoria, BC"/>
    <x v="4"/>
    <x v="0"/>
    <x v="372"/>
    <x v="7"/>
    <x v="3"/>
    <x v="0"/>
    <x v="0"/>
    <x v="0"/>
    <x v="2"/>
    <s v="Y"/>
    <s v="Y"/>
    <x v="0"/>
    <x v="1"/>
    <x v="0"/>
    <x v="0"/>
    <x v="0"/>
    <x v="0"/>
  </r>
  <r>
    <s v="506 Fort Street"/>
    <s v="Homesphere Properties "/>
    <m/>
    <n v="50"/>
    <s v="Victoria, BC"/>
    <x v="9"/>
    <x v="0"/>
    <x v="373"/>
    <x v="3"/>
    <x v="8"/>
    <x v="0"/>
    <x v="0"/>
    <x v="0"/>
    <x v="0"/>
    <s v="Y"/>
    <s v="Y"/>
    <x v="2"/>
    <x v="2"/>
    <x v="0"/>
    <x v="0"/>
    <x v="0"/>
    <x v="0"/>
  </r>
  <r>
    <s v="507 Government Street"/>
    <s v="The Garth Homer Society"/>
    <m/>
    <n v="65"/>
    <s v="Victoria, BC"/>
    <x v="38"/>
    <x v="0"/>
    <x v="133"/>
    <x v="9"/>
    <x v="8"/>
    <x v="0"/>
    <x v="0"/>
    <x v="0"/>
    <x v="0"/>
    <s v="Y"/>
    <s v="Y"/>
    <x v="0"/>
    <x v="2"/>
    <x v="0"/>
    <x v="0"/>
    <x v="0"/>
    <x v="0"/>
  </r>
  <r>
    <s v="508 Toronto Street"/>
    <s v="Burr Properties"/>
    <m/>
    <n v="50"/>
    <s v="Victoria, BC"/>
    <x v="4"/>
    <x v="0"/>
    <x v="374"/>
    <x v="9"/>
    <x v="1"/>
    <x v="0"/>
    <x v="0"/>
    <x v="0"/>
    <x v="0"/>
    <s v="Y"/>
    <s v="Y"/>
    <x v="0"/>
    <x v="2"/>
    <x v="0"/>
    <x v="0"/>
    <x v="0"/>
    <x v="0"/>
  </r>
  <r>
    <s v="5100 Pat Bay Highway"/>
    <s v="Victoria Rowing Society"/>
    <m/>
    <n v="55"/>
    <s v="Saanich, BC"/>
    <x v="26"/>
    <x v="0"/>
    <x v="375"/>
    <x v="13"/>
    <x v="11"/>
    <x v="0"/>
    <x v="0"/>
    <x v="0"/>
    <x v="0"/>
    <s v="Y"/>
    <s v="ANNUAL"/>
    <x v="0"/>
    <x v="0"/>
    <x v="2"/>
    <x v="0"/>
    <x v="0"/>
    <x v="0"/>
  </r>
  <r>
    <s v="516 Quadra Street"/>
    <s v="Douglas Mgmt Corp. (was Hugh &amp; McKinnon - but same owner)"/>
    <m/>
    <n v="55"/>
    <s v="Victoria, BC"/>
    <x v="71"/>
    <x v="0"/>
    <x v="376"/>
    <x v="8"/>
    <x v="7"/>
    <x v="0"/>
    <x v="0"/>
    <x v="0"/>
    <x v="2"/>
    <s v="Y"/>
    <s v="Y"/>
    <x v="0"/>
    <x v="0"/>
    <x v="0"/>
    <x v="0"/>
    <x v="0"/>
    <x v="0"/>
  </r>
  <r>
    <s v="517 Fisgard Street &amp; 528 Pandora Avenue"/>
    <s v="Proline"/>
    <s v="cancelled service- Oct 8/24 (tw)"/>
    <n v="55"/>
    <s v="Victoria, BC"/>
    <x v="114"/>
    <x v="1"/>
    <x v="377"/>
    <x v="12"/>
    <x v="4"/>
    <x v="1"/>
    <x v="1"/>
    <x v="2"/>
    <x v="1"/>
    <s v="X"/>
    <s v="X"/>
    <x v="1"/>
    <x v="2"/>
    <x v="0"/>
    <x v="0"/>
    <x v="0"/>
    <x v="0"/>
  </r>
  <r>
    <s v="520 Cook Street"/>
    <s v="Newport "/>
    <m/>
    <n v="50"/>
    <s v="Victoria, BC"/>
    <x v="9"/>
    <x v="0"/>
    <x v="378"/>
    <x v="7"/>
    <x v="3"/>
    <x v="0"/>
    <x v="2"/>
    <x v="0"/>
    <x v="0"/>
    <s v="Y"/>
    <s v="Y"/>
    <x v="0"/>
    <x v="0"/>
    <x v="0"/>
    <x v="0"/>
    <x v="0"/>
    <x v="0"/>
  </r>
  <r>
    <s v="520 Rithet Street"/>
    <s v="Newport Property management"/>
    <m/>
    <n v="50"/>
    <s v="Victoria, BC"/>
    <x v="9"/>
    <x v="0"/>
    <x v="379"/>
    <x v="8"/>
    <x v="5"/>
    <x v="2"/>
    <x v="0"/>
    <x v="0"/>
    <x v="0"/>
    <s v="Y"/>
    <s v="Y"/>
    <x v="0"/>
    <x v="0"/>
    <x v="0"/>
    <x v="0"/>
    <x v="0"/>
    <x v="0"/>
  </r>
  <r>
    <s v="524 Culduthel Road"/>
    <s v="Devon Properties"/>
    <m/>
    <n v="55"/>
    <s v="Saanich, BC"/>
    <x v="0"/>
    <x v="0"/>
    <x v="380"/>
    <x v="6"/>
    <x v="11"/>
    <x v="1"/>
    <x v="0"/>
    <x v="0"/>
    <x v="0"/>
    <s v="Y"/>
    <s v="ANNUAL"/>
    <x v="0"/>
    <x v="0"/>
    <x v="0"/>
    <x v="0"/>
    <x v="0"/>
    <x v="0"/>
  </r>
  <r>
    <s v="531 West Bay Terrace"/>
    <s v="Starlight Properties c/o Devon Properties Ltd."/>
    <s v="May 2025 PO 1367338_x000a_June 2025PO 1367341"/>
    <n v="65"/>
    <s v="Victoria, BC"/>
    <x v="57"/>
    <x v="0"/>
    <x v="381"/>
    <x v="1"/>
    <x v="6"/>
    <x v="1"/>
    <x v="1"/>
    <x v="2"/>
    <x v="1"/>
    <s v="Y"/>
    <s v="Y"/>
    <x v="0"/>
    <x v="0"/>
    <x v="0"/>
    <x v="0"/>
    <x v="0"/>
    <x v="0"/>
  </r>
  <r>
    <s v="532 &amp; 536 Herald Street"/>
    <s v="Belmont Properties"/>
    <s v="Updated managing Company to Belmont, price to $55. Formerly 530/536 Herald St. Inc"/>
    <n v="55"/>
    <s v="Victoria, BC"/>
    <x v="4"/>
    <x v="0"/>
    <x v="382"/>
    <x v="18"/>
    <x v="0"/>
    <x v="0"/>
    <x v="0"/>
    <x v="2"/>
    <x v="1"/>
    <s v="X"/>
    <s v="ANNUAL"/>
    <x v="0"/>
    <x v="2"/>
    <x v="0"/>
    <x v="0"/>
    <x v="0"/>
    <x v="0"/>
  </r>
  <r>
    <s v="5332 Sayward Hill Crescent "/>
    <s v="Firm Management"/>
    <m/>
    <n v="55"/>
    <s v="Saanich, BC"/>
    <x v="79"/>
    <x v="0"/>
    <x v="383"/>
    <x v="13"/>
    <x v="4"/>
    <x v="0"/>
    <x v="0"/>
    <x v="0"/>
    <x v="0"/>
    <s v="Y"/>
    <s v="Y"/>
    <x v="0"/>
    <x v="0"/>
    <x v="1"/>
    <x v="0"/>
    <x v="0"/>
    <x v="0"/>
  </r>
  <r>
    <s v="539-545 Fisgard Street"/>
    <s v="Servissio"/>
    <m/>
    <n v="70"/>
    <s v="Victoria, BC"/>
    <x v="18"/>
    <x v="0"/>
    <x v="384"/>
    <x v="18"/>
    <x v="5"/>
    <x v="2"/>
    <x v="0"/>
    <x v="0"/>
    <x v="0"/>
    <s v="Y"/>
    <s v="Y"/>
    <x v="0"/>
    <x v="2"/>
    <x v="0"/>
    <x v="0"/>
    <x v="0"/>
    <x v="0"/>
  </r>
  <r>
    <s v="540 Pandora Avenue"/>
    <s v="Pemberton Holmes"/>
    <m/>
    <n v="65"/>
    <s v="Victoria, BC"/>
    <x v="14"/>
    <x v="0"/>
    <x v="385"/>
    <x v="18"/>
    <x v="8"/>
    <x v="0"/>
    <x v="0"/>
    <x v="0"/>
    <x v="0"/>
    <s v="Y"/>
    <s v="Y"/>
    <x v="0"/>
    <x v="3"/>
    <x v="0"/>
    <x v="0"/>
    <x v="0"/>
    <x v="0"/>
  </r>
  <r>
    <s v="540 West Bay Terrace"/>
    <s v="Devon Properties"/>
    <m/>
    <n v="65"/>
    <s v="Esquimalt, BC"/>
    <x v="86"/>
    <x v="0"/>
    <x v="386"/>
    <x v="1"/>
    <x v="7"/>
    <x v="0"/>
    <x v="0"/>
    <x v="0"/>
    <x v="0"/>
    <s v="Y"/>
    <s v="Y"/>
    <x v="0"/>
    <x v="0"/>
    <x v="0"/>
    <x v="0"/>
    <x v="0"/>
    <x v="0"/>
  </r>
  <r>
    <s v="545 Johnson Street"/>
    <s v="Devon Properties"/>
    <m/>
    <n v="50"/>
    <s v="Victoria, BC"/>
    <x v="4"/>
    <x v="0"/>
    <x v="387"/>
    <x v="18"/>
    <x v="5"/>
    <x v="0"/>
    <x v="0"/>
    <x v="0"/>
    <x v="0"/>
    <s v="Y"/>
    <s v="Y"/>
    <x v="0"/>
    <x v="2"/>
    <x v="0"/>
    <x v="0"/>
    <x v="0"/>
    <x v="0"/>
  </r>
  <r>
    <s v="546 Pandora Avenue"/>
    <s v="Servissio"/>
    <s v="Approved Dec/23"/>
    <n v="70"/>
    <s v="Victoria, BC"/>
    <x v="55"/>
    <x v="0"/>
    <x v="388"/>
    <x v="18"/>
    <x v="2"/>
    <x v="0"/>
    <x v="0"/>
    <x v="0"/>
    <x v="0"/>
    <s v="Y"/>
    <s v="Y"/>
    <x v="0"/>
    <x v="2"/>
    <x v="0"/>
    <x v="0"/>
    <x v="0"/>
    <x v="0"/>
  </r>
  <r>
    <s v="55 Songhees Road                                 "/>
    <s v="Brown Bros."/>
    <m/>
    <n v="55"/>
    <s v="Esquimalt, BC"/>
    <x v="9"/>
    <x v="0"/>
    <x v="389"/>
    <x v="1"/>
    <x v="2"/>
    <x v="0"/>
    <x v="1"/>
    <x v="0"/>
    <x v="0"/>
    <s v="Y"/>
    <s v="Y"/>
    <x v="0"/>
    <x v="0"/>
    <x v="0"/>
    <x v="0"/>
    <x v="0"/>
    <x v="0"/>
  </r>
  <r>
    <s v="553/563 Johnson Street"/>
    <s v="Devon Properties"/>
    <m/>
    <n v="50"/>
    <s v="Victoria, BC"/>
    <x v="4"/>
    <x v="0"/>
    <x v="390"/>
    <x v="18"/>
    <x v="7"/>
    <x v="0"/>
    <x v="0"/>
    <x v="1"/>
    <x v="0"/>
    <s v="Y"/>
    <s v="Y"/>
    <x v="0"/>
    <x v="2"/>
    <x v="0"/>
    <x v="0"/>
    <x v="0"/>
    <x v="0"/>
  </r>
  <r>
    <s v="556 Herald Street"/>
    <s v="Devon Properties"/>
    <m/>
    <n v="50"/>
    <s v="Victoria, BC"/>
    <x v="4"/>
    <x v="0"/>
    <x v="391"/>
    <x v="18"/>
    <x v="7"/>
    <x v="0"/>
    <x v="0"/>
    <x v="1"/>
    <x v="0"/>
    <s v="Y"/>
    <s v="Y"/>
    <x v="0"/>
    <x v="2"/>
    <x v="0"/>
    <x v="0"/>
    <x v="0"/>
    <x v="0"/>
  </r>
  <r>
    <s v="565 Manchester Road"/>
    <s v="Belmont Properties"/>
    <s v="$50/m for 2024_x000a_Belmont sold - effective end of day September 6/24-tw)"/>
    <n v="50"/>
    <s v="Victoria, BC"/>
    <x v="18"/>
    <x v="1"/>
    <x v="392"/>
    <x v="12"/>
    <x v="5"/>
    <x v="1"/>
    <x v="1"/>
    <x v="2"/>
    <x v="1"/>
    <s v="X"/>
    <s v="X"/>
    <x v="1"/>
    <x v="2"/>
    <x v="0"/>
    <x v="0"/>
    <x v="0"/>
    <x v="0"/>
  </r>
  <r>
    <s v="565 Toronto Street"/>
    <s v="Devon Properties"/>
    <m/>
    <n v="55"/>
    <s v="Victoria, BC"/>
    <x v="115"/>
    <x v="0"/>
    <x v="393"/>
    <x v="9"/>
    <x v="7"/>
    <x v="0"/>
    <x v="0"/>
    <x v="0"/>
    <x v="0"/>
    <s v="Y"/>
    <s v="Y"/>
    <x v="0"/>
    <x v="2"/>
    <x v="0"/>
    <x v="0"/>
    <x v="0"/>
    <x v="0"/>
  </r>
  <r>
    <s v="60 Dallas Road"/>
    <s v="South Island Property Mgmt"/>
    <m/>
    <n v="55"/>
    <s v="Victoria, BC"/>
    <x v="116"/>
    <x v="0"/>
    <x v="394"/>
    <x v="9"/>
    <x v="11"/>
    <x v="0"/>
    <x v="0"/>
    <x v="0"/>
    <x v="0"/>
    <s v="Y"/>
    <s v="Y"/>
    <x v="2"/>
    <x v="2"/>
    <x v="0"/>
    <x v="0"/>
    <x v="0"/>
    <x v="0"/>
  </r>
  <r>
    <s v="600 Douglas Street"/>
    <s v="Nexcan Enterprises"/>
    <m/>
    <n v="85"/>
    <s v="Victoria, BC"/>
    <x v="24"/>
    <x v="0"/>
    <x v="62"/>
    <x v="14"/>
    <x v="2"/>
    <x v="0"/>
    <x v="0"/>
    <x v="0"/>
    <x v="1"/>
    <s v="Y"/>
    <s v="Y"/>
    <x v="0"/>
    <x v="0"/>
    <x v="0"/>
    <x v="0"/>
    <x v="0"/>
    <x v="0"/>
  </r>
  <r>
    <s v="600 Richmond Road"/>
    <s v="St. Matthias Angelican Church"/>
    <m/>
    <n v="55"/>
    <s v="Victoria, BC"/>
    <x v="18"/>
    <x v="0"/>
    <x v="395"/>
    <x v="14"/>
    <x v="7"/>
    <x v="0"/>
    <x v="0"/>
    <x v="0"/>
    <x v="2"/>
    <s v="Y"/>
    <s v="Y"/>
    <x v="0"/>
    <x v="0"/>
    <x v="0"/>
    <x v="0"/>
    <x v="0"/>
    <x v="0"/>
  </r>
  <r>
    <s v="601 Canteen Road"/>
    <s v="Township of Esquimalt"/>
    <m/>
    <n v="65"/>
    <s v="Esquimalt, BC"/>
    <x v="29"/>
    <x v="0"/>
    <x v="62"/>
    <x v="1"/>
    <x v="4"/>
    <x v="0"/>
    <x v="0"/>
    <x v="0"/>
    <x v="0"/>
    <s v="Y"/>
    <s v="Y"/>
    <x v="0"/>
    <x v="0"/>
    <x v="0"/>
    <x v="0"/>
    <x v="0"/>
    <x v="0"/>
  </r>
  <r>
    <s v="605 Cook Street                                                              "/>
    <s v="Brown Bros."/>
    <m/>
    <n v="55"/>
    <s v="Victoria, BC"/>
    <x v="9"/>
    <x v="0"/>
    <x v="396"/>
    <x v="7"/>
    <x v="11"/>
    <x v="0"/>
    <x v="0"/>
    <x v="0"/>
    <x v="0"/>
    <s v="Y"/>
    <s v="ANNUAL"/>
    <x v="0"/>
    <x v="0"/>
    <x v="0"/>
    <x v="0"/>
    <x v="0"/>
    <x v="0"/>
  </r>
  <r>
    <s v="612 Goldstream Avenue"/>
    <s v="Pacifica Housing"/>
    <m/>
    <n v="65"/>
    <s v="Langford, BC"/>
    <x v="80"/>
    <x v="0"/>
    <x v="397"/>
    <x v="15"/>
    <x v="2"/>
    <x v="1"/>
    <x v="0"/>
    <x v="0"/>
    <x v="0"/>
    <s v="Y"/>
    <s v="Y"/>
    <x v="0"/>
    <x v="0"/>
    <x v="0"/>
    <x v="0"/>
    <x v="0"/>
    <x v="0"/>
  </r>
  <r>
    <s v="614 Esquimalt Road"/>
    <s v="Horizon Contracting Ltd"/>
    <m/>
    <n v="65"/>
    <s v="Victoria, BC"/>
    <x v="57"/>
    <x v="0"/>
    <x v="398"/>
    <x v="1"/>
    <x v="10"/>
    <x v="1"/>
    <x v="1"/>
    <x v="2"/>
    <x v="2"/>
    <s v="Y"/>
    <s v="Y"/>
    <x v="0"/>
    <x v="0"/>
    <x v="0"/>
    <x v="0"/>
    <x v="0"/>
    <x v="0"/>
  </r>
  <r>
    <s v="616 Goldstream Avenue"/>
    <s v="Pacifica Housing"/>
    <m/>
    <n v="65"/>
    <s v="Langford, BC"/>
    <x v="80"/>
    <x v="0"/>
    <x v="397"/>
    <x v="15"/>
    <x v="2"/>
    <x v="1"/>
    <x v="0"/>
    <x v="0"/>
    <x v="0"/>
    <s v="Y"/>
    <s v="Y"/>
    <x v="0"/>
    <x v="0"/>
    <x v="0"/>
    <x v="0"/>
    <x v="0"/>
    <x v="0"/>
  </r>
  <r>
    <s v="620 View Street"/>
    <s v="Equitex"/>
    <s v="$65 noted starting April 2025. Previously $50 - Not really sure when it changed"/>
    <n v="65"/>
    <s v="Victoria, BC"/>
    <x v="9"/>
    <x v="0"/>
    <x v="62"/>
    <x v="8"/>
    <x v="7"/>
    <x v="0"/>
    <x v="0"/>
    <x v="0"/>
    <x v="2"/>
    <s v="X"/>
    <s v="Y"/>
    <x v="0"/>
    <x v="0"/>
    <x v="0"/>
    <x v="0"/>
    <x v="0"/>
    <x v="0"/>
  </r>
  <r>
    <s v="622 Admirals Road"/>
    <s v="Chartwell Retirement Residences"/>
    <s v="Email sended Dec 10"/>
    <n v="125"/>
    <s v="Victoria, BC"/>
    <x v="43"/>
    <x v="0"/>
    <x v="399"/>
    <x v="1"/>
    <x v="0"/>
    <x v="0"/>
    <x v="0"/>
    <x v="0"/>
    <x v="0"/>
    <s v="ANNUAL"/>
    <s v="Y"/>
    <x v="0"/>
    <x v="0"/>
    <x v="0"/>
    <x v="0"/>
    <x v="0"/>
    <x v="0"/>
  </r>
  <r>
    <s v="623 Fort Street"/>
    <s v="Fort Street Properties  (Colliers)"/>
    <m/>
    <n v="50"/>
    <s v="Victoria, BC"/>
    <x v="4"/>
    <x v="0"/>
    <x v="400"/>
    <x v="3"/>
    <x v="7"/>
    <x v="0"/>
    <x v="0"/>
    <x v="0"/>
    <x v="0"/>
    <s v="Y"/>
    <s v="Y"/>
    <x v="0"/>
    <x v="2"/>
    <x v="0"/>
    <x v="0"/>
    <x v="0"/>
    <x v="0"/>
  </r>
  <r>
    <s v="625 Fernhill Road"/>
    <s v="Belmont Properties"/>
    <s v="_x000a_$50/m for 2024_x000a_$55 after June 2025"/>
    <n v="55"/>
    <s v="Esquimalt, BC"/>
    <x v="18"/>
    <x v="0"/>
    <x v="401"/>
    <x v="1"/>
    <x v="7"/>
    <x v="0"/>
    <x v="0"/>
    <x v="0"/>
    <x v="0"/>
    <s v="ANNUAL"/>
    <s v="Y"/>
    <x v="0"/>
    <x v="0"/>
    <x v="0"/>
    <x v="0"/>
    <x v="0"/>
    <x v="0"/>
  </r>
  <r>
    <s v="625 Hillside Avenue"/>
    <s v="Devon"/>
    <s v="Keys delivered May 2025"/>
    <n v="50"/>
    <s v="Victoria, BC"/>
    <x v="9"/>
    <x v="1"/>
    <x v="402"/>
    <x v="12"/>
    <x v="5"/>
    <x v="0"/>
    <x v="0"/>
    <x v="2"/>
    <x v="2"/>
    <s v="X"/>
    <s v="X"/>
    <x v="1"/>
    <x v="2"/>
    <x v="0"/>
    <x v="0"/>
    <x v="0"/>
    <x v="0"/>
  </r>
  <r>
    <s v="635 Battery Street"/>
    <s v="Newport Property Management"/>
    <m/>
    <n v="50"/>
    <s v="Victoria, BC"/>
    <x v="9"/>
    <x v="0"/>
    <x v="403"/>
    <x v="8"/>
    <x v="9"/>
    <x v="0"/>
    <x v="0"/>
    <x v="0"/>
    <x v="0"/>
    <s v="Y"/>
    <s v="Y"/>
    <x v="0"/>
    <x v="0"/>
    <x v="0"/>
    <x v="0"/>
    <x v="0"/>
    <x v="0"/>
  </r>
  <r>
    <s v="636 Dallas Road"/>
    <s v="Devon Properties"/>
    <m/>
    <n v="55"/>
    <s v="Victoria, BC"/>
    <x v="65"/>
    <x v="0"/>
    <x v="404"/>
    <x v="8"/>
    <x v="10"/>
    <x v="1"/>
    <x v="1"/>
    <x v="0"/>
    <x v="0"/>
    <s v="X"/>
    <s v="ANNUAL"/>
    <x v="0"/>
    <x v="0"/>
    <x v="0"/>
    <x v="0"/>
    <x v="0"/>
    <x v="0"/>
  </r>
  <r>
    <s v="636 Fisgard Street"/>
    <s v="Vic Chinese School"/>
    <s v="$55/month_x000a_no testing in July or August as school is closed"/>
    <n v="55"/>
    <s v="Victoria, BC"/>
    <x v="9"/>
    <x v="0"/>
    <x v="71"/>
    <x v="18"/>
    <x v="0"/>
    <x v="1"/>
    <x v="0"/>
    <x v="2"/>
    <x v="1"/>
    <s v="Y"/>
    <s v="ANNUAL"/>
    <x v="1"/>
    <x v="1"/>
    <x v="0"/>
    <x v="0"/>
    <x v="0"/>
    <x v="0"/>
  </r>
  <r>
    <s v="640 Michigan Street"/>
    <s v="Tribe Management Inc "/>
    <m/>
    <n v="75"/>
    <s v="Victoria, BC"/>
    <x v="117"/>
    <x v="0"/>
    <x v="405"/>
    <x v="9"/>
    <x v="9"/>
    <x v="0"/>
    <x v="0"/>
    <x v="0"/>
    <x v="0"/>
    <s v="Y"/>
    <s v="Y"/>
    <x v="0"/>
    <x v="2"/>
    <x v="0"/>
    <x v="0"/>
    <x v="0"/>
    <x v="0"/>
  </r>
  <r>
    <s v="644 Linden Avenue"/>
    <s v="Brown Bros."/>
    <m/>
    <n v="50"/>
    <s v="Victoria, BC"/>
    <x v="20"/>
    <x v="1"/>
    <x v="406"/>
    <x v="12"/>
    <x v="8"/>
    <x v="1"/>
    <x v="1"/>
    <x v="2"/>
    <x v="1"/>
    <s v="X"/>
    <s v="X"/>
    <x v="1"/>
    <x v="2"/>
    <x v="0"/>
    <x v="0"/>
    <x v="0"/>
    <x v="0"/>
  </r>
  <r>
    <s v="645 Fort Street"/>
    <s v="Newport Property"/>
    <m/>
    <n v="50"/>
    <s v="Victoria, BC"/>
    <x v="4"/>
    <x v="0"/>
    <x v="62"/>
    <x v="3"/>
    <x v="0"/>
    <x v="0"/>
    <x v="0"/>
    <x v="0"/>
    <x v="0"/>
    <s v="Y"/>
    <s v="ANNUAL"/>
    <x v="0"/>
    <x v="2"/>
    <x v="0"/>
    <x v="0"/>
    <x v="0"/>
    <x v="0"/>
  </r>
  <r>
    <s v="650 View Street"/>
    <s v="Servissio"/>
    <s v="(includes 658 View, 1203 &amp; 1205 Broad)"/>
    <n v="55"/>
    <s v="Victoria, BC"/>
    <x v="118"/>
    <x v="0"/>
    <x v="407"/>
    <x v="3"/>
    <x v="2"/>
    <x v="0"/>
    <x v="0"/>
    <x v="0"/>
    <x v="0"/>
    <s v="Y"/>
    <s v="X"/>
    <x v="0"/>
    <x v="2"/>
    <x v="0"/>
    <x v="0"/>
    <x v="0"/>
    <x v="0"/>
  </r>
  <r>
    <s v="651 Jolly Place"/>
    <s v="Cornerstone"/>
    <m/>
    <n v="55"/>
    <s v="Victoria, BC"/>
    <x v="119"/>
    <x v="0"/>
    <x v="408"/>
    <x v="0"/>
    <x v="5"/>
    <x v="0"/>
    <x v="2"/>
    <x v="0"/>
    <x v="0"/>
    <s v="Y"/>
    <s v="X"/>
    <x v="0"/>
    <x v="0"/>
    <x v="0"/>
    <x v="0"/>
    <x v="0"/>
    <x v="0"/>
  </r>
  <r>
    <s v="654 Granderson Road"/>
    <s v="Pemberton Holmes - Residential"/>
    <m/>
    <n v="65"/>
    <s v="Victoria, BC"/>
    <x v="36"/>
    <x v="0"/>
    <x v="409"/>
    <x v="15"/>
    <x v="11"/>
    <x v="1"/>
    <x v="1"/>
    <x v="2"/>
    <x v="1"/>
    <s v="X"/>
    <s v="ANNUAL"/>
    <x v="0"/>
    <x v="0"/>
    <x v="0"/>
    <x v="0"/>
    <x v="0"/>
    <x v="0"/>
  </r>
  <r>
    <s v="655 Douglas Street"/>
    <s v="Concert Properties"/>
    <m/>
    <n v="60"/>
    <s v="Victoria, BC"/>
    <x v="67"/>
    <x v="0"/>
    <x v="410"/>
    <x v="5"/>
    <x v="10"/>
    <x v="0"/>
    <x v="2"/>
    <x v="0"/>
    <x v="0"/>
    <s v="ANNUAL"/>
    <s v="Y"/>
    <x v="0"/>
    <x v="2"/>
    <x v="0"/>
    <x v="0"/>
    <x v="0"/>
    <x v="0"/>
  </r>
  <r>
    <s v="655 Herald Street                     "/>
    <s v="Brown Bros."/>
    <m/>
    <n v="55"/>
    <s v="Victoria, BC"/>
    <x v="9"/>
    <x v="0"/>
    <x v="411"/>
    <x v="18"/>
    <x v="4"/>
    <x v="0"/>
    <x v="0"/>
    <x v="0"/>
    <x v="0"/>
    <s v="Y"/>
    <s v="Y"/>
    <x v="0"/>
    <x v="2"/>
    <x v="0"/>
    <x v="0"/>
    <x v="0"/>
    <x v="0"/>
  </r>
  <r>
    <s v="663 Goldstream Avenue"/>
    <s v="Proline"/>
    <s v="$65/month (A)"/>
    <n v="65"/>
    <s v="Langford, BC"/>
    <x v="120"/>
    <x v="0"/>
    <x v="412"/>
    <x v="15"/>
    <x v="1"/>
    <x v="1"/>
    <x v="0"/>
    <x v="0"/>
    <x v="0"/>
    <s v="Y"/>
    <s v="ANNUAL"/>
    <x v="0"/>
    <x v="0"/>
    <x v="0"/>
    <x v="0"/>
    <x v="0"/>
    <x v="0"/>
  </r>
  <r>
    <s v="6649 Butler Cresecent"/>
    <s v="TPM Properties"/>
    <s v="$65/month (A)"/>
    <n v="65"/>
    <s v="Saanichton, BC"/>
    <x v="82"/>
    <x v="0"/>
    <x v="413"/>
    <x v="13"/>
    <x v="1"/>
    <x v="0"/>
    <x v="0"/>
    <x v="0"/>
    <x v="0"/>
    <s v="Y"/>
    <s v="ANNUAL"/>
    <x v="0"/>
    <x v="0"/>
    <x v="2"/>
    <x v="0"/>
    <x v="0"/>
    <x v="0"/>
  </r>
  <r>
    <s v="670 Dallas Road"/>
    <s v="Proline"/>
    <m/>
    <n v="55"/>
    <s v="Victoria, BC"/>
    <x v="121"/>
    <x v="0"/>
    <x v="414"/>
    <x v="9"/>
    <x v="11"/>
    <x v="0"/>
    <x v="0"/>
    <x v="0"/>
    <x v="0"/>
    <s v="Y"/>
    <s v="Y"/>
    <x v="2"/>
    <x v="2"/>
    <x v="0"/>
    <x v="0"/>
    <x v="0"/>
    <x v="0"/>
  </r>
  <r>
    <s v="6772 Oldfield Road"/>
    <s v="Capital West"/>
    <s v="PO Required_x000a_$60/month"/>
    <n v="60"/>
    <s v="Saanichton, BC"/>
    <x v="122"/>
    <x v="0"/>
    <x v="415"/>
    <x v="13"/>
    <x v="6"/>
    <x v="0"/>
    <x v="0"/>
    <x v="0"/>
    <x v="0"/>
    <s v="Y"/>
    <s v="Y"/>
    <x v="0"/>
    <x v="0"/>
    <x v="2"/>
    <x v="0"/>
    <x v="0"/>
    <x v="0"/>
  </r>
  <r>
    <s v="6776 Oldfield Road"/>
    <s v="Capital West"/>
    <s v="PO Required_x000a_$60/month"/>
    <n v="60"/>
    <s v="Saanichton, BC"/>
    <x v="122"/>
    <x v="0"/>
    <x v="415"/>
    <x v="13"/>
    <x v="6"/>
    <x v="0"/>
    <x v="0"/>
    <x v="0"/>
    <x v="0"/>
    <s v="Y"/>
    <s v="Y"/>
    <x v="0"/>
    <x v="0"/>
    <x v="2"/>
    <x v="0"/>
    <x v="0"/>
    <x v="0"/>
  </r>
  <r>
    <s v="681 Allandale Road"/>
    <s v="Sherringham Holdings"/>
    <s v="Building B"/>
    <n v="55"/>
    <s v="Langford, BC"/>
    <x v="70"/>
    <x v="0"/>
    <x v="416"/>
    <x v="15"/>
    <x v="6"/>
    <x v="0"/>
    <x v="0"/>
    <x v="0"/>
    <x v="0"/>
    <s v="Y"/>
    <s v="Y"/>
    <x v="0"/>
    <x v="0"/>
    <x v="0"/>
    <x v="0"/>
    <x v="0"/>
    <x v="0"/>
  </r>
  <r>
    <s v="681 Allandale Road"/>
    <s v="Sherringham Holdings"/>
    <s v="Building C"/>
    <n v="55"/>
    <s v="Langford, BC"/>
    <x v="70"/>
    <x v="0"/>
    <x v="416"/>
    <x v="15"/>
    <x v="9"/>
    <x v="0"/>
    <x v="0"/>
    <x v="0"/>
    <x v="0"/>
    <s v="Y"/>
    <s v="Y"/>
    <x v="0"/>
    <x v="0"/>
    <x v="0"/>
    <x v="0"/>
    <x v="0"/>
    <x v="0"/>
  </r>
  <r>
    <s v="681 Allandale Road"/>
    <s v="Sherringham Holdings"/>
    <s v="Building D"/>
    <n v="55"/>
    <s v="Langford, BC"/>
    <x v="70"/>
    <x v="0"/>
    <x v="416"/>
    <x v="15"/>
    <x v="9"/>
    <x v="0"/>
    <x v="0"/>
    <x v="0"/>
    <x v="0"/>
    <s v="Y"/>
    <s v="Y"/>
    <x v="0"/>
    <x v="0"/>
    <x v="0"/>
    <x v="0"/>
    <x v="0"/>
    <x v="0"/>
  </r>
  <r>
    <s v="681 Allandale Road"/>
    <s v="Sherringham Holdings"/>
    <s v="Building E"/>
    <n v="55"/>
    <s v="Langford, BC"/>
    <x v="70"/>
    <x v="0"/>
    <x v="416"/>
    <x v="15"/>
    <x v="9"/>
    <x v="0"/>
    <x v="0"/>
    <x v="0"/>
    <x v="0"/>
    <s v="Y"/>
    <s v="Y"/>
    <x v="0"/>
    <x v="0"/>
    <x v="0"/>
    <x v="0"/>
    <x v="0"/>
    <x v="0"/>
  </r>
  <r>
    <s v="703 Broughton Street"/>
    <s v="Devon Properties"/>
    <s v="single panel share with 933 Douglas Street. Effective April 2025, managed by Devon"/>
    <n v="65"/>
    <s v="Victoria, BC"/>
    <x v="9"/>
    <x v="0"/>
    <x v="417"/>
    <x v="3"/>
    <x v="9"/>
    <x v="0"/>
    <x v="0"/>
    <x v="0"/>
    <x v="0"/>
    <s v="Y"/>
    <s v="Y"/>
    <x v="0"/>
    <x v="2"/>
    <x v="0"/>
    <x v="0"/>
    <x v="0"/>
    <x v="0"/>
  </r>
  <r>
    <s v="7088 Wallace Drive"/>
    <s v="Capital West"/>
    <m/>
    <n v="60"/>
    <s v="Saanich, BC"/>
    <x v="66"/>
    <x v="0"/>
    <x v="418"/>
    <x v="13"/>
    <x v="3"/>
    <x v="0"/>
    <x v="2"/>
    <x v="0"/>
    <x v="0"/>
    <s v="Y"/>
    <s v="Y"/>
    <x v="0"/>
    <x v="0"/>
    <x v="2"/>
    <x v="0"/>
    <x v="0"/>
    <x v="0"/>
  </r>
  <r>
    <s v="709-715 Yates Street"/>
    <s v="Churchill on Yates GP C/O Daniel Belanger"/>
    <m/>
    <n v="55"/>
    <s v="Victoria, BC"/>
    <x v="123"/>
    <x v="0"/>
    <x v="419"/>
    <x v="3"/>
    <x v="5"/>
    <x v="2"/>
    <x v="0"/>
    <x v="0"/>
    <x v="0"/>
    <s v="Y"/>
    <s v="Y"/>
    <x v="0"/>
    <x v="2"/>
    <x v="0"/>
    <x v="0"/>
    <x v="0"/>
    <x v="0"/>
  </r>
  <r>
    <s v="710 Fort Street"/>
    <s v="Ritz Hotel -Arpeg Group of Companies"/>
    <m/>
    <n v="55"/>
    <s v="Victoria, BC"/>
    <x v="124"/>
    <x v="0"/>
    <x v="68"/>
    <x v="3"/>
    <x v="10"/>
    <x v="0"/>
    <x v="0"/>
    <x v="0"/>
    <x v="0"/>
    <s v="Y"/>
    <s v="ANNUAL"/>
    <x v="0"/>
    <x v="2"/>
    <x v="0"/>
    <x v="0"/>
    <x v="0"/>
    <x v="0"/>
  </r>
  <r>
    <s v="710 Redbrick Street                                            "/>
    <s v="710 Redbrick Joint Venture"/>
    <m/>
    <n v="55"/>
    <s v="Victoria, BC"/>
    <x v="125"/>
    <x v="0"/>
    <x v="420"/>
    <x v="22"/>
    <x v="11"/>
    <x v="0"/>
    <x v="0"/>
    <x v="0"/>
    <x v="0"/>
    <s v="Y"/>
    <s v="Y"/>
    <x v="2"/>
    <x v="2"/>
    <x v="0"/>
    <x v="0"/>
    <x v="0"/>
    <x v="0"/>
  </r>
  <r>
    <s v="711 Hillside Avenue"/>
    <s v="Pacific Cove Property Management Ltd."/>
    <m/>
    <n v="65"/>
    <s v="Victoria, BC"/>
    <x v="30"/>
    <x v="0"/>
    <x v="421"/>
    <x v="22"/>
    <x v="7"/>
    <x v="1"/>
    <x v="1"/>
    <x v="2"/>
    <x v="1"/>
    <s v="X"/>
    <s v="Y"/>
    <x v="0"/>
    <x v="2"/>
    <x v="0"/>
    <x v="0"/>
    <x v="0"/>
    <x v="0"/>
  </r>
  <r>
    <s v="712 Yates Street"/>
    <s v="Concert Realty Services Ltd."/>
    <s v="PO Required_x000a_$55/month"/>
    <n v="55"/>
    <s v="Victoria, BC"/>
    <x v="126"/>
    <x v="0"/>
    <x v="422"/>
    <x v="18"/>
    <x v="4"/>
    <x v="0"/>
    <x v="0"/>
    <x v="0"/>
    <x v="0"/>
    <s v="Y"/>
    <s v="Y"/>
    <x v="0"/>
    <x v="2"/>
    <x v="0"/>
    <x v="0"/>
    <x v="0"/>
    <x v="0"/>
  </r>
  <r>
    <s v="7161 West Saanich Road"/>
    <s v="Cornerstone"/>
    <s v="$65/month (A)"/>
    <n v="65"/>
    <s v="Brentwood Bay, BC"/>
    <x v="97"/>
    <x v="0"/>
    <x v="423"/>
    <x v="13"/>
    <x v="1"/>
    <x v="0"/>
    <x v="0"/>
    <x v="0"/>
    <x v="0"/>
    <s v="Y"/>
    <s v="Y"/>
    <x v="0"/>
    <x v="3"/>
    <x v="2"/>
    <x v="0"/>
    <x v="0"/>
    <x v="0"/>
  </r>
  <r>
    <s v="719-725 Yates Street"/>
    <s v="PCPM as Agent for the Churchill on Yates"/>
    <m/>
    <n v="55"/>
    <s v="Victoria, BC"/>
    <x v="9"/>
    <x v="3"/>
    <x v="419"/>
    <x v="3"/>
    <x v="5"/>
    <x v="2"/>
    <x v="0"/>
    <x v="0"/>
    <x v="0"/>
    <s v="Y"/>
    <s v="Y"/>
    <x v="0"/>
    <x v="2"/>
    <x v="0"/>
    <x v="0"/>
    <x v="0"/>
    <x v="0"/>
  </r>
  <r>
    <s v="720 Vancouver Street"/>
    <s v="Century 21 Queenswood"/>
    <m/>
    <n v="50"/>
    <s v="Victoria, BC"/>
    <x v="4"/>
    <x v="0"/>
    <x v="424"/>
    <x v="7"/>
    <x v="5"/>
    <x v="3"/>
    <x v="0"/>
    <x v="0"/>
    <x v="0"/>
    <s v="Y"/>
    <s v="Y"/>
    <x v="0"/>
    <x v="0"/>
    <x v="0"/>
    <x v="0"/>
    <x v="0"/>
    <x v="0"/>
  </r>
  <r>
    <s v="722 Johnson Street"/>
    <s v="722 Johnson Street Joint Venture  "/>
    <m/>
    <n v="65"/>
    <s v="Victoria, BC"/>
    <x v="14"/>
    <x v="0"/>
    <x v="425"/>
    <x v="18"/>
    <x v="9"/>
    <x v="0"/>
    <x v="0"/>
    <x v="0"/>
    <x v="0"/>
    <s v="Y"/>
    <s v="Y"/>
    <x v="0"/>
    <x v="2"/>
    <x v="0"/>
    <x v="0"/>
    <x v="0"/>
    <x v="0"/>
  </r>
  <r>
    <s v="723 Field Street"/>
    <s v="Pemberton Holmes"/>
    <m/>
    <n v="65"/>
    <s v="Victoria, BC"/>
    <x v="29"/>
    <x v="0"/>
    <x v="426"/>
    <x v="18"/>
    <x v="2"/>
    <x v="0"/>
    <x v="0"/>
    <x v="0"/>
    <x v="0"/>
    <s v="Y"/>
    <s v="Y"/>
    <x v="0"/>
    <x v="2"/>
    <x v="0"/>
    <x v="0"/>
    <x v="0"/>
    <x v="0"/>
  </r>
  <r>
    <s v="727 Fisgard Street"/>
    <s v="Colliers"/>
    <s v="PO Required_x000a_$55/month"/>
    <n v="55"/>
    <s v="Victoria, BC"/>
    <x v="9"/>
    <x v="1"/>
    <x v="427"/>
    <x v="12"/>
    <x v="3"/>
    <x v="0"/>
    <x v="1"/>
    <x v="2"/>
    <x v="1"/>
    <s v="X"/>
    <s v="X"/>
    <x v="1"/>
    <x v="2"/>
    <x v="0"/>
    <x v="0"/>
    <x v="0"/>
    <x v="0"/>
  </r>
  <r>
    <s v="728 Yates Street"/>
    <s v="Tribe Management"/>
    <m/>
    <n v="85"/>
    <s v="Victoria, BC"/>
    <x v="127"/>
    <x v="0"/>
    <x v="428"/>
    <x v="18"/>
    <x v="9"/>
    <x v="2"/>
    <x v="0"/>
    <x v="0"/>
    <x v="0"/>
    <s v="Y"/>
    <s v="Y"/>
    <x v="0"/>
    <x v="2"/>
    <x v="0"/>
    <x v="0"/>
    <x v="0"/>
    <x v="0"/>
  </r>
  <r>
    <s v="730 Vancouver Street"/>
    <s v="Devon Properties"/>
    <m/>
    <n v="50"/>
    <s v="Victoria, BC"/>
    <x v="4"/>
    <x v="0"/>
    <x v="429"/>
    <x v="7"/>
    <x v="10"/>
    <x v="0"/>
    <x v="0"/>
    <x v="0"/>
    <x v="0"/>
    <s v="ANNUAL"/>
    <s v="Y"/>
    <x v="0"/>
    <x v="0"/>
    <x v="0"/>
    <x v="0"/>
    <x v="0"/>
    <x v="0"/>
  </r>
  <r>
    <s v="733 Goldstream Avenue"/>
    <s v="Starlight/Devon"/>
    <m/>
    <n v="50"/>
    <s v="Langford, BC"/>
    <x v="4"/>
    <x v="0"/>
    <x v="430"/>
    <x v="15"/>
    <x v="10"/>
    <x v="1"/>
    <x v="0"/>
    <x v="0"/>
    <x v="0"/>
    <s v="Y"/>
    <s v="Y"/>
    <x v="0"/>
    <x v="0"/>
    <x v="1"/>
    <x v="0"/>
    <x v="0"/>
    <x v="0"/>
  </r>
  <r>
    <s v="734 - 736 Broughton Street"/>
    <s v="Richmond Property Group"/>
    <m/>
    <n v="60"/>
    <s v="Victoria, BC"/>
    <x v="19"/>
    <x v="0"/>
    <x v="431"/>
    <x v="3"/>
    <x v="8"/>
    <x v="0"/>
    <x v="0"/>
    <x v="0"/>
    <x v="0"/>
    <s v="Y"/>
    <s v="Y"/>
    <x v="0"/>
    <x v="2"/>
    <x v="0"/>
    <x v="0"/>
    <x v="0"/>
    <x v="0"/>
  </r>
  <r>
    <s v="738 Sayward Hill"/>
    <s v="Firm Management"/>
    <n v="5"/>
    <n v="55"/>
    <s v="Saanich, BC"/>
    <x v="120"/>
    <x v="0"/>
    <x v="432"/>
    <x v="13"/>
    <x v="10"/>
    <x v="0"/>
    <x v="0"/>
    <x v="0"/>
    <x v="0"/>
    <s v="ANNUAL"/>
    <s v="Y"/>
    <x v="0"/>
    <x v="0"/>
    <x v="2"/>
    <x v="0"/>
    <x v="0"/>
    <x v="0"/>
  </r>
  <r>
    <s v="747 Fort Street"/>
    <s v="Associated Building Credits Ltd. c/o Breakwater Realty Inc."/>
    <m/>
    <n v="65"/>
    <s v="Victoria, BC"/>
    <x v="14"/>
    <x v="0"/>
    <x v="433"/>
    <x v="3"/>
    <x v="5"/>
    <x v="0"/>
    <x v="0"/>
    <x v="0"/>
    <x v="0"/>
    <s v="Y"/>
    <s v="ANNUAL"/>
    <x v="0"/>
    <x v="2"/>
    <x v="0"/>
    <x v="0"/>
    <x v="0"/>
    <x v="0"/>
  </r>
  <r>
    <s v="750 Pemberton Road"/>
    <s v="750 Pemberton Developments Ltd."/>
    <m/>
    <n v="55"/>
    <s v="Victoria, BC"/>
    <x v="58"/>
    <x v="0"/>
    <x v="434"/>
    <x v="6"/>
    <x v="2"/>
    <x v="0"/>
    <x v="0"/>
    <x v="0"/>
    <x v="0"/>
    <s v="Y"/>
    <s v="Y"/>
    <x v="0"/>
    <x v="0"/>
    <x v="0"/>
    <x v="0"/>
    <x v="0"/>
    <x v="0"/>
  </r>
  <r>
    <s v="755 Market Street"/>
    <s v="TPM $45"/>
    <m/>
    <n v="50"/>
    <s v="Victoria, BC"/>
    <x v="4"/>
    <x v="0"/>
    <x v="435"/>
    <x v="22"/>
    <x v="0"/>
    <x v="0"/>
    <x v="0"/>
    <x v="0"/>
    <x v="0"/>
    <s v="Y"/>
    <s v="ANNUAL"/>
    <x v="0"/>
    <x v="2"/>
    <x v="0"/>
    <x v="0"/>
    <x v="0"/>
    <x v="0"/>
  </r>
  <r>
    <s v="760 Johnson Street"/>
    <s v="Tribe Management"/>
    <s v="Tall building. Special deal for this PM"/>
    <n v="60"/>
    <s v="Victoria, BC"/>
    <x v="29"/>
    <x v="0"/>
    <x v="436"/>
    <x v="18"/>
    <x v="2"/>
    <x v="0"/>
    <x v="0"/>
    <x v="0"/>
    <x v="0"/>
    <s v="Y"/>
    <s v="Y"/>
    <x v="0"/>
    <x v="2"/>
    <x v="0"/>
    <x v="0"/>
    <x v="0"/>
    <x v="0"/>
  </r>
  <r>
    <s v="7611 Central Saanich Road"/>
    <s v="Victoria Native Friendship Centre"/>
    <m/>
    <n v="75"/>
    <s v="Saanich, BC"/>
    <x v="36"/>
    <x v="0"/>
    <x v="437"/>
    <x v="13"/>
    <x v="9"/>
    <x v="1"/>
    <x v="1"/>
    <x v="2"/>
    <x v="1"/>
    <s v="X"/>
    <s v="X"/>
    <x v="1"/>
    <x v="0"/>
    <x v="2"/>
    <x v="0"/>
    <x v="0"/>
    <x v="0"/>
  </r>
  <r>
    <s v="765 Hockley Avenue"/>
    <s v="Centurion Property Associates"/>
    <s v="Month on invoice"/>
    <n v="55"/>
    <s v="Langford, BC"/>
    <x v="4"/>
    <x v="0"/>
    <x v="438"/>
    <x v="15"/>
    <x v="7"/>
    <x v="0"/>
    <x v="0"/>
    <x v="1"/>
    <x v="0"/>
    <s v="Y"/>
    <s v="Y"/>
    <x v="0"/>
    <x v="0"/>
    <x v="0"/>
    <x v="0"/>
    <x v="0"/>
    <x v="0"/>
  </r>
  <r>
    <s v="765 Vanalman Avenue"/>
    <s v="Bosa Properties"/>
    <m/>
    <n v="70"/>
    <s v="Victoria, BC"/>
    <x v="34"/>
    <x v="0"/>
    <x v="439"/>
    <x v="0"/>
    <x v="11"/>
    <x v="0"/>
    <x v="0"/>
    <x v="0"/>
    <x v="0"/>
    <s v="Y"/>
    <s v="Y"/>
    <x v="0"/>
    <x v="0"/>
    <x v="0"/>
    <x v="0"/>
    <x v="0"/>
    <x v="0"/>
  </r>
  <r>
    <s v="770 Cormorant Street                                        "/>
    <s v="Firm Management"/>
    <m/>
    <n v="55"/>
    <s v="Victoria, BC"/>
    <x v="9"/>
    <x v="0"/>
    <x v="440"/>
    <x v="18"/>
    <x v="3"/>
    <x v="0"/>
    <x v="2"/>
    <x v="0"/>
    <x v="0"/>
    <s v="Y"/>
    <s v="Y"/>
    <x v="0"/>
    <x v="2"/>
    <x v="0"/>
    <x v="0"/>
    <x v="0"/>
    <x v="0"/>
  </r>
  <r>
    <s v="772 Hockley Avenue"/>
    <s v="Centurion Property Associates"/>
    <s v="Month on invoice"/>
    <n v="55"/>
    <s v="Langford, BC"/>
    <x v="4"/>
    <x v="0"/>
    <x v="438"/>
    <x v="15"/>
    <x v="11"/>
    <x v="0"/>
    <x v="0"/>
    <x v="0"/>
    <x v="0"/>
    <s v="Y"/>
    <s v="Y"/>
    <x v="0"/>
    <x v="3"/>
    <x v="0"/>
    <x v="0"/>
    <x v="0"/>
    <x v="0"/>
  </r>
  <r>
    <s v="777 Blanshard Street"/>
    <s v="Proline"/>
    <m/>
    <n v="55"/>
    <s v="Victoria, BC"/>
    <x v="128"/>
    <x v="0"/>
    <x v="441"/>
    <x v="3"/>
    <x v="8"/>
    <x v="0"/>
    <x v="0"/>
    <x v="0"/>
    <x v="0"/>
    <s v="Y"/>
    <s v="Y"/>
    <x v="0"/>
    <x v="2"/>
    <x v="1"/>
    <x v="0"/>
    <x v="0"/>
    <x v="0"/>
  </r>
  <r>
    <s v="777 Cook Street"/>
    <s v="Devon Properties"/>
    <m/>
    <n v="50"/>
    <s v="Victoria, BC"/>
    <x v="4"/>
    <x v="0"/>
    <x v="442"/>
    <x v="7"/>
    <x v="10"/>
    <x v="0"/>
    <x v="0"/>
    <x v="0"/>
    <x v="0"/>
    <s v="Y"/>
    <s v="ANNUAL"/>
    <x v="0"/>
    <x v="0"/>
    <x v="0"/>
    <x v="0"/>
    <x v="0"/>
    <x v="0"/>
  </r>
  <r>
    <s v="777 Hockley Avenue"/>
    <s v="Centurion Property Associates"/>
    <s v="Month on invoice"/>
    <n v="55"/>
    <s v="Langford, BC"/>
    <x v="4"/>
    <x v="0"/>
    <x v="438"/>
    <x v="15"/>
    <x v="11"/>
    <x v="0"/>
    <x v="0"/>
    <x v="0"/>
    <x v="0"/>
    <s v="Y"/>
    <s v="Y"/>
    <x v="0"/>
    <x v="3"/>
    <x v="0"/>
    <x v="0"/>
    <x v="0"/>
    <x v="0"/>
  </r>
  <r>
    <s v="777 Royal Oak Drive (100)"/>
    <s v="Thrifty Foods"/>
    <s v="Invoice Monthly starting Apr. 1/21 @ $275 (no TC06)  _x000a_Inv.23887 - Mar.31/21 @ $55 + TC06"/>
    <n v="275"/>
    <s v="Saanich, BC"/>
    <x v="109"/>
    <x v="0"/>
    <x v="93"/>
    <x v="19"/>
    <x v="3"/>
    <x v="0"/>
    <x v="2"/>
    <x v="0"/>
    <x v="0"/>
    <s v="Y"/>
    <s v="Y"/>
    <x v="0"/>
    <x v="2"/>
    <x v="0"/>
    <x v="0"/>
    <x v="0"/>
    <x v="0"/>
  </r>
  <r>
    <s v="778 Hockley Avenue"/>
    <s v="Centurion Property Associates"/>
    <s v="Month on invoice"/>
    <n v="55"/>
    <s v="Langford, BC"/>
    <x v="4"/>
    <x v="0"/>
    <x v="438"/>
    <x v="15"/>
    <x v="11"/>
    <x v="0"/>
    <x v="0"/>
    <x v="0"/>
    <x v="0"/>
    <s v="Y"/>
    <s v="Y"/>
    <x v="0"/>
    <x v="3"/>
    <x v="0"/>
    <x v="0"/>
    <x v="0"/>
    <x v="0"/>
  </r>
  <r>
    <s v="780 Kings Road"/>
    <s v="Chek TV"/>
    <m/>
    <n v="55"/>
    <s v="Victoria, BC"/>
    <x v="93"/>
    <x v="0"/>
    <x v="443"/>
    <x v="14"/>
    <x v="5"/>
    <x v="1"/>
    <x v="0"/>
    <x v="0"/>
    <x v="1"/>
    <s v="X"/>
    <s v="Y"/>
    <x v="0"/>
    <x v="0"/>
    <x v="0"/>
    <x v="0"/>
    <x v="0"/>
    <x v="0"/>
  </r>
  <r>
    <s v="784 Hockley Avenue"/>
    <s v="Centurion Property Associates"/>
    <s v="Month on invoice"/>
    <n v="55"/>
    <s v="Langford, BC"/>
    <x v="4"/>
    <x v="0"/>
    <x v="438"/>
    <x v="15"/>
    <x v="8"/>
    <x v="0"/>
    <x v="0"/>
    <x v="0"/>
    <x v="0"/>
    <s v="Y"/>
    <s v="Y"/>
    <x v="0"/>
    <x v="3"/>
    <x v="0"/>
    <x v="0"/>
    <x v="0"/>
    <x v="0"/>
  </r>
  <r>
    <s v="7840 Lochside Drive"/>
    <s v="Starlight/Devon"/>
    <m/>
    <n v="50"/>
    <s v="Saanich, BC"/>
    <x v="9"/>
    <x v="0"/>
    <x v="267"/>
    <x v="13"/>
    <x v="2"/>
    <x v="0"/>
    <x v="0"/>
    <x v="2"/>
    <x v="0"/>
    <s v="Y"/>
    <s v="Y"/>
    <x v="0"/>
    <x v="0"/>
    <x v="2"/>
    <x v="0"/>
    <x v="0"/>
    <x v="0"/>
  </r>
  <r>
    <s v="7860 Wallace Drive"/>
    <s v="Thrifty Foods"/>
    <s v="Invoice Monthly starting Apr. 1/21 @ $275 (no TC06)  _x000a_Inv.23887 - Mar.31/21 @ $65 + TC07.  Was TH4"/>
    <n v="275"/>
    <s v="Saanichton, BC"/>
    <x v="106"/>
    <x v="0"/>
    <x v="93"/>
    <x v="19"/>
    <x v="0"/>
    <x v="0"/>
    <x v="0"/>
    <x v="0"/>
    <x v="1"/>
    <s v="ANNUAL"/>
    <s v="Y"/>
    <x v="0"/>
    <x v="2"/>
    <x v="0"/>
    <x v="0"/>
    <x v="0"/>
    <x v="0"/>
  </r>
  <r>
    <s v="7878 E. Saanich Road"/>
    <s v="Devon Properties"/>
    <m/>
    <n v="50"/>
    <s v="Saanichton, BC"/>
    <x v="4"/>
    <x v="0"/>
    <x v="444"/>
    <x v="13"/>
    <x v="4"/>
    <x v="0"/>
    <x v="0"/>
    <x v="2"/>
    <x v="0"/>
    <s v="Y"/>
    <s v="Y"/>
    <x v="0"/>
    <x v="0"/>
    <x v="2"/>
    <x v="0"/>
    <x v="0"/>
    <x v="0"/>
  </r>
  <r>
    <s v="790 Hockley Avenue"/>
    <s v="Centurion Property Associates"/>
    <s v="Month on invoice"/>
    <n v="50"/>
    <s v="Langford, BC"/>
    <x v="4"/>
    <x v="0"/>
    <x v="438"/>
    <x v="15"/>
    <x v="11"/>
    <x v="0"/>
    <x v="0"/>
    <x v="0"/>
    <x v="0"/>
    <s v="Y"/>
    <s v="Y"/>
    <x v="0"/>
    <x v="3"/>
    <x v="0"/>
    <x v="0"/>
    <x v="0"/>
    <x v="0"/>
  </r>
  <r>
    <s v="8 Bastion Square"/>
    <s v="Servissio "/>
    <s v="$55/month. "/>
    <n v="55"/>
    <s v="Victoria, BC"/>
    <x v="129"/>
    <x v="0"/>
    <x v="445"/>
    <x v="3"/>
    <x v="2"/>
    <x v="0"/>
    <x v="0"/>
    <x v="0"/>
    <x v="0"/>
    <s v="Y"/>
    <s v="Y"/>
    <x v="0"/>
    <x v="2"/>
    <x v="0"/>
    <x v="0"/>
    <x v="0"/>
    <x v="0"/>
  </r>
  <r>
    <s v="800 Johnson Street                                       "/>
    <s v="357689 BC LTD."/>
    <m/>
    <n v="55"/>
    <s v="Victoria, BC"/>
    <x v="9"/>
    <x v="0"/>
    <x v="446"/>
    <x v="10"/>
    <x v="11"/>
    <x v="0"/>
    <x v="0"/>
    <x v="0"/>
    <x v="0"/>
    <s v="Y"/>
    <s v="Y"/>
    <x v="2"/>
    <x v="0"/>
    <x v="0"/>
    <x v="0"/>
    <x v="0"/>
    <x v="0"/>
  </r>
  <r>
    <s v="803 Esquimalt Road"/>
    <s v="Capital West"/>
    <m/>
    <n v="60"/>
    <s v="Esquimalt, BC"/>
    <x v="24"/>
    <x v="0"/>
    <x v="447"/>
    <x v="1"/>
    <x v="0"/>
    <x v="0"/>
    <x v="0"/>
    <x v="0"/>
    <x v="0"/>
    <s v="Y"/>
    <s v="ANNUAL"/>
    <x v="0"/>
    <x v="0"/>
    <x v="0"/>
    <x v="0"/>
    <x v="0"/>
    <x v="0"/>
  </r>
  <r>
    <s v="805 Academy Close"/>
    <s v="TPM "/>
    <m/>
    <n v="50"/>
    <s v="Victoria, BC"/>
    <x v="4"/>
    <x v="0"/>
    <x v="448"/>
    <x v="5"/>
    <x v="6"/>
    <x v="0"/>
    <x v="0"/>
    <x v="0"/>
    <x v="0"/>
    <s v="Y"/>
    <s v="Y"/>
    <x v="0"/>
    <x v="2"/>
    <x v="0"/>
    <x v="0"/>
    <x v="0"/>
    <x v="0"/>
  </r>
  <r>
    <s v="810 Blanshard Street"/>
    <s v="Colliers"/>
    <s v="NO PO Required_x000a_$55/month"/>
    <n v="55"/>
    <s v="Victoria, BC"/>
    <x v="130"/>
    <x v="0"/>
    <x v="449"/>
    <x v="3"/>
    <x v="11"/>
    <x v="0"/>
    <x v="1"/>
    <x v="2"/>
    <x v="0"/>
    <s v="X"/>
    <s v="X"/>
    <x v="2"/>
    <x v="2"/>
    <x v="0"/>
    <x v="0"/>
    <x v="0"/>
    <x v="0"/>
  </r>
  <r>
    <s v="815 Queens Avenue"/>
    <s v="Devon Properties"/>
    <m/>
    <n v="50"/>
    <s v="Victoria, BC"/>
    <x v="4"/>
    <x v="0"/>
    <x v="450"/>
    <x v="11"/>
    <x v="5"/>
    <x v="0"/>
    <x v="2"/>
    <x v="0"/>
    <x v="0"/>
    <s v="Y"/>
    <s v="Y"/>
    <x v="0"/>
    <x v="0"/>
    <x v="0"/>
    <x v="0"/>
    <x v="0"/>
    <x v="0"/>
  </r>
  <r>
    <s v="818 Broughton Street"/>
    <s v="Servissio"/>
    <m/>
    <n v="65"/>
    <s v="Victoria, BC"/>
    <x v="14"/>
    <x v="0"/>
    <x v="451"/>
    <x v="3"/>
    <x v="1"/>
    <x v="0"/>
    <x v="0"/>
    <x v="0"/>
    <x v="0"/>
    <s v="Y"/>
    <s v="Y"/>
    <x v="0"/>
    <x v="3"/>
    <x v="0"/>
    <x v="0"/>
    <x v="0"/>
    <x v="0"/>
  </r>
  <r>
    <s v="818 Fort Street"/>
    <s v="818 Fort Holdings c/o Servissio Property Services Ltd."/>
    <m/>
    <n v="55"/>
    <s v="Victoria, BC"/>
    <x v="119"/>
    <x v="0"/>
    <x v="93"/>
    <x v="3"/>
    <x v="10"/>
    <x v="0"/>
    <x v="0"/>
    <x v="2"/>
    <x v="0"/>
    <s v="Y"/>
    <s v="Y"/>
    <x v="0"/>
    <x v="2"/>
    <x v="0"/>
    <x v="0"/>
    <x v="0"/>
    <x v="0"/>
  </r>
  <r>
    <s v="821 Hockley Avenue"/>
    <s v="Centurion Properties"/>
    <s v="Month on invoice"/>
    <n v="55"/>
    <s v="Langford, BC"/>
    <x v="4"/>
    <x v="0"/>
    <x v="452"/>
    <x v="15"/>
    <x v="4"/>
    <x v="0"/>
    <x v="0"/>
    <x v="0"/>
    <x v="0"/>
    <s v="Y"/>
    <s v="Y"/>
    <x v="0"/>
    <x v="0"/>
    <x v="0"/>
    <x v="0"/>
    <x v="0"/>
    <x v="0"/>
  </r>
  <r>
    <s v="825 Cook Street"/>
    <s v="Devon Properties"/>
    <m/>
    <n v="50"/>
    <s v="Victoria, BC"/>
    <x v="4"/>
    <x v="0"/>
    <x v="453"/>
    <x v="7"/>
    <x v="11"/>
    <x v="0"/>
    <x v="0"/>
    <x v="0"/>
    <x v="0"/>
    <s v="Y"/>
    <s v="ANNUAL"/>
    <x v="0"/>
    <x v="0"/>
    <x v="0"/>
    <x v="0"/>
    <x v="0"/>
    <x v="0"/>
  </r>
  <r>
    <s v="829 Fisgard Street"/>
    <s v="Pacifica Housing"/>
    <m/>
    <n v="65"/>
    <s v="Victoria, BC"/>
    <x v="80"/>
    <x v="0"/>
    <x v="454"/>
    <x v="11"/>
    <x v="2"/>
    <x v="0"/>
    <x v="0"/>
    <x v="0"/>
    <x v="0"/>
    <s v="X"/>
    <s v="Y"/>
    <x v="0"/>
    <x v="0"/>
    <x v="0"/>
    <x v="0"/>
    <x v="0"/>
    <x v="0"/>
  </r>
  <r>
    <s v="830 Pembroke Street"/>
    <s v="Devon Properties 45"/>
    <m/>
    <n v="50"/>
    <s v="Victoria, BC"/>
    <x v="4"/>
    <x v="0"/>
    <x v="455"/>
    <x v="11"/>
    <x v="7"/>
    <x v="1"/>
    <x v="0"/>
    <x v="0"/>
    <x v="2"/>
    <s v="Y"/>
    <s v="Y"/>
    <x v="0"/>
    <x v="0"/>
    <x v="0"/>
    <x v="0"/>
    <x v="0"/>
    <x v="0"/>
  </r>
  <r>
    <s v="831 Fisgard Street"/>
    <s v="1134819 BC LTD."/>
    <m/>
    <n v="55"/>
    <s v="Victoria, BC"/>
    <x v="131"/>
    <x v="0"/>
    <x v="456"/>
    <x v="11"/>
    <x v="3"/>
    <x v="0"/>
    <x v="2"/>
    <x v="0"/>
    <x v="0"/>
    <s v="Y"/>
    <s v="Y"/>
    <x v="0"/>
    <x v="0"/>
    <x v="0"/>
    <x v="0"/>
    <x v="0"/>
    <x v="0"/>
  </r>
  <r>
    <s v="836 Yates Street"/>
    <s v="Colliers"/>
    <m/>
    <n v="55"/>
    <s v="Victoria, BC"/>
    <x v="9"/>
    <x v="0"/>
    <x v="457"/>
    <x v="10"/>
    <x v="11"/>
    <x v="0"/>
    <x v="0"/>
    <x v="0"/>
    <x v="0"/>
    <s v="X"/>
    <s v="X"/>
    <x v="2"/>
    <x v="1"/>
    <x v="0"/>
    <x v="0"/>
    <x v="0"/>
    <x v="0"/>
  </r>
  <r>
    <s v="838 Fort Street"/>
    <s v="Minzar Holdings Ltd"/>
    <m/>
    <n v="55"/>
    <s v="Victoria, BC"/>
    <x v="132"/>
    <x v="0"/>
    <x v="458"/>
    <x v="8"/>
    <x v="5"/>
    <x v="0"/>
    <x v="2"/>
    <x v="0"/>
    <x v="0"/>
    <s v="Y"/>
    <s v="Y"/>
    <x v="0"/>
    <x v="0"/>
    <x v="0"/>
    <x v="0"/>
    <x v="0"/>
    <x v="0"/>
  </r>
  <r>
    <s v="840 Fort Street"/>
    <s v="Servisso Property Service "/>
    <m/>
    <n v="50"/>
    <s v="Victoria, BC"/>
    <x v="9"/>
    <x v="0"/>
    <x v="459"/>
    <x v="3"/>
    <x v="6"/>
    <x v="0"/>
    <x v="0"/>
    <x v="0"/>
    <x v="0"/>
    <s v="Y"/>
    <s v="Y"/>
    <x v="0"/>
    <x v="2"/>
    <x v="0"/>
    <x v="0"/>
    <x v="0"/>
    <x v="0"/>
  </r>
  <r>
    <s v="840 Humboldt Street"/>
    <s v="Devon Properties"/>
    <s v="Apr/24: ownership changed. On hold until we hear back"/>
    <n v="50"/>
    <s v="Victoria, BC"/>
    <x v="4"/>
    <x v="3"/>
    <x v="460"/>
    <x v="12"/>
    <x v="11"/>
    <x v="1"/>
    <x v="1"/>
    <x v="2"/>
    <x v="1"/>
    <s v="X"/>
    <s v="X"/>
    <x v="1"/>
    <x v="2"/>
    <x v="0"/>
    <x v="0"/>
    <x v="0"/>
    <x v="0"/>
  </r>
  <r>
    <s v="843 Craigflower Road"/>
    <s v="Belmont Properties"/>
    <s v="_x000a_$50/m for 2024_x000a_$55 after June 2025"/>
    <n v="55"/>
    <s v="Esquimalt, BC"/>
    <x v="18"/>
    <x v="0"/>
    <x v="461"/>
    <x v="17"/>
    <x v="2"/>
    <x v="0"/>
    <x v="1"/>
    <x v="0"/>
    <x v="0"/>
    <s v="Y"/>
    <s v="Y"/>
    <x v="0"/>
    <x v="2"/>
    <x v="0"/>
    <x v="0"/>
    <x v="0"/>
    <x v="0"/>
  </r>
  <r>
    <s v="844 Courtney Street"/>
    <s v="Richmond Property Group"/>
    <m/>
    <n v="55"/>
    <s v="Victoria, BC"/>
    <x v="133"/>
    <x v="0"/>
    <x v="462"/>
    <x v="3"/>
    <x v="4"/>
    <x v="0"/>
    <x v="0"/>
    <x v="0"/>
    <x v="0"/>
    <s v="Y"/>
    <s v="Y"/>
    <x v="0"/>
    <x v="2"/>
    <x v="0"/>
    <x v="0"/>
    <x v="0"/>
    <x v="0"/>
  </r>
  <r>
    <s v="845 Yates Street"/>
    <s v="Firm Management"/>
    <m/>
    <n v="55"/>
    <s v="Victoria, BC"/>
    <x v="9"/>
    <x v="0"/>
    <x v="463"/>
    <x v="10"/>
    <x v="7"/>
    <x v="0"/>
    <x v="0"/>
    <x v="0"/>
    <x v="0"/>
    <s v="X"/>
    <s v="X"/>
    <x v="1"/>
    <x v="0"/>
    <x v="0"/>
    <x v="0"/>
    <x v="0"/>
    <x v="0"/>
  </r>
  <r>
    <s v="850 Cook Street"/>
    <s v="Newport C. Selenz"/>
    <m/>
    <n v="50"/>
    <s v="Victoria, BC"/>
    <x v="4"/>
    <x v="0"/>
    <x v="464"/>
    <x v="7"/>
    <x v="4"/>
    <x v="0"/>
    <x v="0"/>
    <x v="0"/>
    <x v="0"/>
    <s v="Y"/>
    <s v="Y"/>
    <x v="0"/>
    <x v="0"/>
    <x v="1"/>
    <x v="0"/>
    <x v="0"/>
    <x v="0"/>
  </r>
  <r>
    <s v="853 Burdett Avenue"/>
    <s v="TPM "/>
    <m/>
    <n v="50"/>
    <s v="Victoria, BC"/>
    <x v="4"/>
    <x v="0"/>
    <x v="465"/>
    <x v="3"/>
    <x v="1"/>
    <x v="1"/>
    <x v="0"/>
    <x v="0"/>
    <x v="0"/>
    <s v="Y"/>
    <s v="ANNUAL"/>
    <x v="0"/>
    <x v="2"/>
    <x v="0"/>
    <x v="0"/>
    <x v="0"/>
    <x v="0"/>
  </r>
  <r>
    <s v="855 Ellery Street"/>
    <s v="Devon Properties"/>
    <m/>
    <n v="50"/>
    <s v="Esquimalt, BC"/>
    <x v="4"/>
    <x v="0"/>
    <x v="466"/>
    <x v="17"/>
    <x v="8"/>
    <x v="0"/>
    <x v="1"/>
    <x v="0"/>
    <x v="0"/>
    <s v="Y"/>
    <s v="Y"/>
    <x v="0"/>
    <x v="3"/>
    <x v="0"/>
    <x v="0"/>
    <x v="0"/>
    <x v="0"/>
  </r>
  <r>
    <s v="866 Craigflower Road"/>
    <s v="Belmont Properties"/>
    <s v="_x000a_$50/m for 2024_x000a_$55 after June 2025"/>
    <n v="55"/>
    <s v="Esquimalt, BC"/>
    <x v="18"/>
    <x v="0"/>
    <x v="467"/>
    <x v="17"/>
    <x v="7"/>
    <x v="0"/>
    <x v="1"/>
    <x v="0"/>
    <x v="0"/>
    <s v="ANNUAL"/>
    <s v="Y"/>
    <x v="0"/>
    <x v="2"/>
    <x v="0"/>
    <x v="0"/>
    <x v="0"/>
    <x v="0"/>
  </r>
  <r>
    <s v="875 North Park Street"/>
    <s v="North Park Manor Society  "/>
    <m/>
    <n v="125"/>
    <s v="Victoria, BC"/>
    <x v="134"/>
    <x v="0"/>
    <x v="468"/>
    <x v="11"/>
    <x v="4"/>
    <x v="1"/>
    <x v="1"/>
    <x v="0"/>
    <x v="0"/>
    <s v="Y"/>
    <s v="Y"/>
    <x v="0"/>
    <x v="0"/>
    <x v="0"/>
    <x v="0"/>
    <x v="0"/>
    <x v="0"/>
  </r>
  <r>
    <s v="877 Goldstream Avenue"/>
    <s v="Richmond Property Group"/>
    <s v="$65/month (A)"/>
    <n v="65"/>
    <s v="Langford, BC"/>
    <x v="53"/>
    <x v="1"/>
    <x v="469"/>
    <x v="23"/>
    <x v="0"/>
    <x v="0"/>
    <x v="0"/>
    <x v="0"/>
    <x v="1"/>
    <s v="X"/>
    <s v="X"/>
    <x v="1"/>
    <x v="2"/>
    <x v="0"/>
    <x v="0"/>
    <x v="0"/>
    <x v="0"/>
  </r>
  <r>
    <s v="879 Esquimalt Road"/>
    <s v="Brown Bros."/>
    <m/>
    <n v="50"/>
    <s v="Esquimalt, BC"/>
    <x v="9"/>
    <x v="0"/>
    <x v="470"/>
    <x v="1"/>
    <x v="4"/>
    <x v="0"/>
    <x v="0"/>
    <x v="0"/>
    <x v="0"/>
    <s v="Y"/>
    <s v="Y"/>
    <x v="0"/>
    <x v="0"/>
    <x v="0"/>
    <x v="0"/>
    <x v="0"/>
    <x v="0"/>
  </r>
  <r>
    <s v="880 McKenzie Avenue"/>
    <s v="St. Andrew's Regional High School"/>
    <m/>
    <n v="65"/>
    <s v="Victoria, BC"/>
    <x v="135"/>
    <x v="0"/>
    <x v="96"/>
    <x v="0"/>
    <x v="8"/>
    <x v="1"/>
    <x v="1"/>
    <x v="0"/>
    <x v="0"/>
    <s v="Y"/>
    <s v="X"/>
    <x v="1"/>
    <x v="3"/>
    <x v="0"/>
    <x v="0"/>
    <x v="0"/>
    <x v="0"/>
  </r>
  <r>
    <s v="890 Academy Close"/>
    <s v="Breakwater Realty"/>
    <s v="PO Required_x000a_$55/month"/>
    <n v="55"/>
    <s v="Victoria, BC"/>
    <x v="9"/>
    <x v="0"/>
    <x v="471"/>
    <x v="5"/>
    <x v="5"/>
    <x v="2"/>
    <x v="0"/>
    <x v="0"/>
    <x v="0"/>
    <s v="Y"/>
    <s v="Y"/>
    <x v="0"/>
    <x v="2"/>
    <x v="0"/>
    <x v="0"/>
    <x v="0"/>
    <x v="0"/>
  </r>
  <r>
    <s v="894 Vernon Avenue"/>
    <s v="Firm Management"/>
    <m/>
    <n v="60"/>
    <s v="Victoria, BC"/>
    <x v="18"/>
    <x v="0"/>
    <x v="472"/>
    <x v="22"/>
    <x v="0"/>
    <x v="0"/>
    <x v="0"/>
    <x v="0"/>
    <x v="0"/>
    <s v="ANNUAL"/>
    <s v="Y"/>
    <x v="0"/>
    <x v="2"/>
    <x v="0"/>
    <x v="0"/>
    <x v="0"/>
    <x v="0"/>
  </r>
  <r>
    <s v="895 Fort Street"/>
    <s v="Pacific Arbour"/>
    <m/>
    <n v="65"/>
    <s v="Victoria, BC"/>
    <x v="9"/>
    <x v="0"/>
    <x v="473"/>
    <x v="8"/>
    <x v="14"/>
    <x v="0"/>
    <x v="0"/>
    <x v="0"/>
    <x v="0"/>
    <s v="Y"/>
    <s v="Y"/>
    <x v="0"/>
    <x v="0"/>
    <x v="0"/>
    <x v="0"/>
    <x v="0"/>
    <x v="0"/>
  </r>
  <r>
    <s v="898 Vernon Avneue"/>
    <s v="Firm Management"/>
    <m/>
    <n v="60"/>
    <s v="Victoria, BC"/>
    <x v="18"/>
    <x v="0"/>
    <x v="472"/>
    <x v="22"/>
    <x v="0"/>
    <x v="0"/>
    <x v="0"/>
    <x v="0"/>
    <x v="0"/>
    <s v="ANNUAL"/>
    <s v="Y"/>
    <x v="0"/>
    <x v="2"/>
    <x v="0"/>
    <x v="0"/>
    <x v="0"/>
    <x v="0"/>
  </r>
  <r>
    <s v="899 Darwin Avenue"/>
    <s v="Firm Management"/>
    <m/>
    <n v="60"/>
    <s v="Victoria, BC"/>
    <x v="18"/>
    <x v="0"/>
    <x v="472"/>
    <x v="22"/>
    <x v="0"/>
    <x v="0"/>
    <x v="0"/>
    <x v="0"/>
    <x v="0"/>
    <s v="ANNUAL"/>
    <s v="Y"/>
    <x v="0"/>
    <x v="2"/>
    <x v="0"/>
    <x v="0"/>
    <x v="0"/>
    <x v="0"/>
  </r>
  <r>
    <s v="903 Esquimalt Road"/>
    <s v="Proline Management"/>
    <m/>
    <n v="55"/>
    <s v="Esquimalt, BC"/>
    <x v="93"/>
    <x v="0"/>
    <x v="474"/>
    <x v="1"/>
    <x v="8"/>
    <x v="0"/>
    <x v="0"/>
    <x v="0"/>
    <x v="0"/>
    <s v="Y"/>
    <s v="Y"/>
    <x v="0"/>
    <x v="0"/>
    <x v="1"/>
    <x v="0"/>
    <x v="0"/>
    <x v="0"/>
  </r>
  <r>
    <s v="906 Southgate Street"/>
    <s v="South Island Property Mgmt (was Strata Plan Vis 742"/>
    <m/>
    <n v="55"/>
    <s v="Victoria, BC"/>
    <x v="78"/>
    <x v="0"/>
    <x v="475"/>
    <x v="5"/>
    <x v="5"/>
    <x v="2"/>
    <x v="0"/>
    <x v="0"/>
    <x v="0"/>
    <s v="Y"/>
    <s v="Y"/>
    <x v="0"/>
    <x v="2"/>
    <x v="0"/>
    <x v="0"/>
    <x v="0"/>
    <x v="0"/>
  </r>
  <r>
    <s v="908 Market Street"/>
    <s v="Starlight Properties c/o Devon Properties"/>
    <s v="NEW Jan/24"/>
    <n v="60"/>
    <s v="Victoria, BC"/>
    <x v="136"/>
    <x v="0"/>
    <x v="476"/>
    <x v="6"/>
    <x v="4"/>
    <x v="0"/>
    <x v="0"/>
    <x v="0"/>
    <x v="0"/>
    <s v="Y"/>
    <s v="Y"/>
    <x v="2"/>
    <x v="0"/>
    <x v="0"/>
    <x v="0"/>
    <x v="0"/>
    <x v="0"/>
  </r>
  <r>
    <s v="908 Pandora Avenue"/>
    <s v="Colliers"/>
    <s v="Annual in Dec/23, Service starts Jan/24"/>
    <n v="65"/>
    <s v="Victoria, BC"/>
    <x v="137"/>
    <x v="0"/>
    <x v="477"/>
    <x v="3"/>
    <x v="6"/>
    <x v="2"/>
    <x v="0"/>
    <x v="0"/>
    <x v="0"/>
    <s v="Y"/>
    <s v="Y"/>
    <x v="0"/>
    <x v="2"/>
    <x v="0"/>
    <x v="0"/>
    <x v="0"/>
    <x v="0"/>
  </r>
  <r>
    <s v="909 Fairfield Road"/>
    <s v="Red Cross"/>
    <s v="APPLY CREDIT MEMO FOR Q2 (2025)"/>
    <n v="55"/>
    <s v="Victoria, BC"/>
    <x v="138"/>
    <x v="0"/>
    <x v="71"/>
    <x v="5"/>
    <x v="4"/>
    <x v="0"/>
    <x v="0"/>
    <x v="0"/>
    <x v="0"/>
    <s v="Y"/>
    <s v="Y"/>
    <x v="0"/>
    <x v="2"/>
    <x v="0"/>
    <x v="0"/>
    <x v="0"/>
    <x v="0"/>
  </r>
  <r>
    <s v="909 Pendergast Street"/>
    <s v="Devon Properties"/>
    <s v="Moved to R2 in August 2025 (was R18)"/>
    <n v="65"/>
    <s v="Victoria, BC"/>
    <x v="139"/>
    <x v="0"/>
    <x v="478"/>
    <x v="8"/>
    <x v="4"/>
    <x v="0"/>
    <x v="0"/>
    <x v="0"/>
    <x v="0"/>
    <s v="Y"/>
    <s v="Y"/>
    <x v="0"/>
    <x v="0"/>
    <x v="1"/>
    <x v="0"/>
    <x v="0"/>
    <x v="0"/>
  </r>
  <r>
    <s v="911 Yates Street &amp; 990 View Street"/>
    <s v="Colliers"/>
    <s v="NO PO Required_x000a_$55/month"/>
    <n v="55"/>
    <s v="Victoria, BC"/>
    <x v="9"/>
    <x v="0"/>
    <x v="479"/>
    <x v="10"/>
    <x v="4"/>
    <x v="0"/>
    <x v="0"/>
    <x v="0"/>
    <x v="0"/>
    <s v="X"/>
    <s v="X"/>
    <x v="1"/>
    <x v="1"/>
    <x v="1"/>
    <x v="0"/>
    <x v="0"/>
    <x v="0"/>
  </r>
  <r>
    <s v="912 Selkirk Avenue"/>
    <s v="Century 21 Queenswood Realty Ltd."/>
    <m/>
    <n v="75"/>
    <s v="Victoria, BC"/>
    <x v="30"/>
    <x v="2"/>
    <x v="480"/>
    <x v="17"/>
    <x v="6"/>
    <x v="1"/>
    <x v="1"/>
    <x v="2"/>
    <x v="1"/>
    <s v="X"/>
    <s v="Y"/>
    <x v="0"/>
    <x v="2"/>
    <x v="0"/>
    <x v="0"/>
    <x v="0"/>
    <x v="0"/>
  </r>
  <r>
    <s v="914 Yates Street"/>
    <s v="Colliers"/>
    <s v="PO Required_x000a_$55/month"/>
    <n v="55"/>
    <s v="Victoria, BC"/>
    <x v="9"/>
    <x v="0"/>
    <x v="481"/>
    <x v="10"/>
    <x v="4"/>
    <x v="0"/>
    <x v="0"/>
    <x v="0"/>
    <x v="0"/>
    <s v="X"/>
    <s v="X"/>
    <x v="1"/>
    <x v="1"/>
    <x v="1"/>
    <x v="0"/>
    <x v="0"/>
    <x v="0"/>
  </r>
  <r>
    <s v="915 Cook Street"/>
    <s v="Devon Properties"/>
    <m/>
    <n v="50"/>
    <s v="Victoria, BC"/>
    <x v="4"/>
    <x v="0"/>
    <x v="482"/>
    <x v="7"/>
    <x v="10"/>
    <x v="0"/>
    <x v="0"/>
    <x v="0"/>
    <x v="0"/>
    <s v="ANNUAL"/>
    <s v="Y"/>
    <x v="0"/>
    <x v="0"/>
    <x v="0"/>
    <x v="0"/>
    <x v="0"/>
    <x v="0"/>
  </r>
  <r>
    <s v="919 Fort Street"/>
    <s v="Newport"/>
    <m/>
    <n v="50"/>
    <s v="Victoria, BC"/>
    <x v="4"/>
    <x v="0"/>
    <x v="483"/>
    <x v="10"/>
    <x v="1"/>
    <x v="0"/>
    <x v="0"/>
    <x v="0"/>
    <x v="0"/>
    <s v="Y"/>
    <s v="ANNUAL"/>
    <x v="0"/>
    <x v="0"/>
    <x v="0"/>
    <x v="0"/>
    <x v="0"/>
    <x v="0"/>
  </r>
  <r>
    <s v="919 Market Street"/>
    <s v="Pemberton Residential"/>
    <m/>
    <n v="50"/>
    <s v="Victoria, BC"/>
    <x v="4"/>
    <x v="0"/>
    <x v="484"/>
    <x v="22"/>
    <x v="4"/>
    <x v="2"/>
    <x v="0"/>
    <x v="0"/>
    <x v="0"/>
    <s v="Y"/>
    <s v="Y"/>
    <x v="0"/>
    <x v="2"/>
    <x v="0"/>
    <x v="0"/>
    <x v="0"/>
    <x v="0"/>
  </r>
  <r>
    <s v="920 Hillside Avenue"/>
    <s v="Tetcum Property"/>
    <m/>
    <n v="50"/>
    <s v="Victoria, BC"/>
    <x v="18"/>
    <x v="0"/>
    <x v="485"/>
    <x v="22"/>
    <x v="2"/>
    <x v="0"/>
    <x v="0"/>
    <x v="0"/>
    <x v="0"/>
    <s v="Y"/>
    <s v="Y"/>
    <x v="0"/>
    <x v="2"/>
    <x v="0"/>
    <x v="0"/>
    <x v="0"/>
    <x v="0"/>
  </r>
  <r>
    <s v="925 Esquimalt Road"/>
    <s v="Belmont Properties"/>
    <s v="$50/m for 2024_x000a_$55 after June 2025"/>
    <n v="55"/>
    <s v="Esquimalt, BC"/>
    <x v="18"/>
    <x v="0"/>
    <x v="486"/>
    <x v="1"/>
    <x v="7"/>
    <x v="0"/>
    <x v="0"/>
    <x v="0"/>
    <x v="2"/>
    <s v="Y"/>
    <s v="Y"/>
    <x v="0"/>
    <x v="0"/>
    <x v="0"/>
    <x v="0"/>
    <x v="0"/>
    <x v="0"/>
  </r>
  <r>
    <s v="931 Foul Bay Road"/>
    <s v="Abbeyfield Legacy Society"/>
    <m/>
    <n v="55"/>
    <s v="Victoria, BC"/>
    <x v="82"/>
    <x v="0"/>
    <x v="487"/>
    <x v="16"/>
    <x v="7"/>
    <x v="0"/>
    <x v="0"/>
    <x v="1"/>
    <x v="0"/>
    <s v="Y"/>
    <s v="Y"/>
    <x v="0"/>
    <x v="0"/>
    <x v="0"/>
    <x v="0"/>
    <x v="0"/>
    <x v="0"/>
  </r>
  <r>
    <s v="938 Dunford Ave"/>
    <s v="Tribe Management"/>
    <m/>
    <n v="65"/>
    <s v="Langford, BC"/>
    <x v="140"/>
    <x v="0"/>
    <x v="488"/>
    <x v="15"/>
    <x v="8"/>
    <x v="0"/>
    <x v="1"/>
    <x v="2"/>
    <x v="0"/>
    <s v="Y"/>
    <s v="Y"/>
    <x v="0"/>
    <x v="0"/>
    <x v="0"/>
    <x v="0"/>
    <x v="0"/>
    <x v="0"/>
  </r>
  <r>
    <s v="942 Preston Way"/>
    <s v="JKS Realty &amp; Property Management "/>
    <m/>
    <n v="65"/>
    <s v="Langford, BC"/>
    <x v="64"/>
    <x v="0"/>
    <x v="489"/>
    <x v="15"/>
    <x v="10"/>
    <x v="0"/>
    <x v="0"/>
    <x v="0"/>
    <x v="0"/>
    <s v="ANNUAL"/>
    <s v="Y"/>
    <x v="0"/>
    <x v="0"/>
    <x v="0"/>
    <x v="0"/>
    <x v="0"/>
    <x v="0"/>
  </r>
  <r>
    <s v="945 Reunion Avenue "/>
    <s v="Killam Apartments REIT"/>
    <s v="Shares panel with &amp; 955 Reunion Avenue ($50 per builidng) - Change to R17 in August 2025 (previously R5)"/>
    <n v="100"/>
    <s v="Langford, BC"/>
    <x v="9"/>
    <x v="0"/>
    <x v="490"/>
    <x v="19"/>
    <x v="3"/>
    <x v="0"/>
    <x v="0"/>
    <x v="0"/>
    <x v="2"/>
    <s v="Y"/>
    <s v="Y"/>
    <x v="0"/>
    <x v="2"/>
    <x v="0"/>
    <x v="0"/>
    <x v="0"/>
    <x v="0"/>
  </r>
  <r>
    <s v="950 Rockland Avenue"/>
    <s v="Pacific Cove Property Management Ltd as Agent"/>
    <m/>
    <n v="55"/>
    <s v="Victoria, BC"/>
    <x v="141"/>
    <x v="0"/>
    <x v="491"/>
    <x v="10"/>
    <x v="7"/>
    <x v="0"/>
    <x v="0"/>
    <x v="1"/>
    <x v="0"/>
    <s v="Y"/>
    <s v="Y"/>
    <x v="0"/>
    <x v="0"/>
    <x v="0"/>
    <x v="0"/>
    <x v="0"/>
    <x v="0"/>
  </r>
  <r>
    <s v="955 Cook Street"/>
    <s v="Devon Properties"/>
    <m/>
    <n v="50"/>
    <s v="Victoria, BC"/>
    <x v="4"/>
    <x v="0"/>
    <x v="492"/>
    <x v="7"/>
    <x v="0"/>
    <x v="0"/>
    <x v="0"/>
    <x v="0"/>
    <x v="0"/>
    <s v="ANNUAL"/>
    <s v="Y"/>
    <x v="0"/>
    <x v="0"/>
    <x v="0"/>
    <x v="0"/>
    <x v="0"/>
    <x v="0"/>
  </r>
  <r>
    <s v="964 Heywood Avenue"/>
    <s v="Devon Properties"/>
    <m/>
    <n v="65"/>
    <s v="Victoria, BC"/>
    <x v="139"/>
    <x v="0"/>
    <x v="493"/>
    <x v="5"/>
    <x v="3"/>
    <x v="0"/>
    <x v="2"/>
    <x v="0"/>
    <x v="0"/>
    <s v="Y"/>
    <s v="Y"/>
    <x v="0"/>
    <x v="2"/>
    <x v="0"/>
    <x v="0"/>
    <x v="0"/>
    <x v="0"/>
  </r>
  <r>
    <s v="971 Finlayson Street"/>
    <s v="Pacific Quorum"/>
    <m/>
    <n v="55"/>
    <s v="Victoria, BC"/>
    <x v="39"/>
    <x v="0"/>
    <x v="494"/>
    <x v="22"/>
    <x v="0"/>
    <x v="0"/>
    <x v="0"/>
    <x v="0"/>
    <x v="0"/>
    <s v="ANNUAL"/>
    <s v="Y"/>
    <x v="0"/>
    <x v="2"/>
    <x v="0"/>
    <x v="0"/>
    <x v="0"/>
    <x v="0"/>
  </r>
  <r>
    <s v="9710 2nd Street"/>
    <s v="Firm Management"/>
    <m/>
    <n v="50"/>
    <s v="Sidney, BC"/>
    <x v="4"/>
    <x v="0"/>
    <x v="495"/>
    <x v="4"/>
    <x v="2"/>
    <x v="0"/>
    <x v="0"/>
    <x v="0"/>
    <x v="0"/>
    <s v="Y"/>
    <s v="Y"/>
    <x v="1"/>
    <x v="2"/>
    <x v="0"/>
    <x v="0"/>
    <x v="0"/>
    <x v="0"/>
  </r>
  <r>
    <s v="9762 Third Street"/>
    <s v="Proline Management"/>
    <s v="Also referred to as 9764 Third"/>
    <n v="65"/>
    <s v="Sidney, BC"/>
    <x v="14"/>
    <x v="0"/>
    <x v="496"/>
    <x v="4"/>
    <x v="4"/>
    <x v="0"/>
    <x v="0"/>
    <x v="0"/>
    <x v="0"/>
    <s v="Y"/>
    <s v="Y"/>
    <x v="0"/>
    <x v="2"/>
    <x v="0"/>
    <x v="0"/>
    <x v="0"/>
    <x v="0"/>
  </r>
  <r>
    <s v="9810 Seventh Street"/>
    <s v="Thrifty Foods"/>
    <s v="Invoice Monthly starting Apr. 1/21 @ $275 (no TC06)  _x000a_Inv.23888 - Mar.31/21 @ $65 + TC07.   "/>
    <n v="275"/>
    <s v="Sidney, BC"/>
    <x v="89"/>
    <x v="0"/>
    <x v="93"/>
    <x v="19"/>
    <x v="9"/>
    <x v="0"/>
    <x v="0"/>
    <x v="0"/>
    <x v="0"/>
    <s v="X"/>
    <s v="Y"/>
    <x v="0"/>
    <x v="2"/>
    <x v="0"/>
    <x v="0"/>
    <x v="0"/>
    <x v="0"/>
  </r>
  <r>
    <s v="9810 Seventh Street"/>
    <s v="Colliers - Mall"/>
    <s v="PO Required_x000a_$65/month"/>
    <n v="65"/>
    <s v="Sidney, BC"/>
    <x v="41"/>
    <x v="0"/>
    <x v="497"/>
    <x v="21"/>
    <x v="11"/>
    <x v="1"/>
    <x v="0"/>
    <x v="0"/>
    <x v="0"/>
    <s v="Y"/>
    <s v="Y"/>
    <x v="0"/>
    <x v="0"/>
    <x v="0"/>
    <x v="0"/>
    <x v="0"/>
    <x v="0"/>
  </r>
  <r>
    <s v="9824-9830 Fourth Street"/>
    <s v="RealHomes Management Corp."/>
    <s v="$65/month (A)"/>
    <n v="65"/>
    <s v="Sidney, BC"/>
    <x v="142"/>
    <x v="0"/>
    <x v="498"/>
    <x v="21"/>
    <x v="2"/>
    <x v="0"/>
    <x v="0"/>
    <x v="0"/>
    <x v="0"/>
    <s v="Y"/>
    <s v="Y"/>
    <x v="0"/>
    <x v="0"/>
    <x v="0"/>
    <x v="0"/>
    <x v="0"/>
    <x v="0"/>
  </r>
  <r>
    <s v="9830 Second Street"/>
    <s v="Firm Management"/>
    <m/>
    <n v="50"/>
    <s v="Sidney, BC"/>
    <x v="4"/>
    <x v="0"/>
    <x v="499"/>
    <x v="21"/>
    <x v="7"/>
    <x v="0"/>
    <x v="0"/>
    <x v="0"/>
    <x v="0"/>
    <s v="ANNUAL"/>
    <s v="Y"/>
    <x v="0"/>
    <x v="0"/>
    <x v="0"/>
    <x v="0"/>
    <x v="0"/>
    <x v="0"/>
  </r>
  <r>
    <s v="9836 Second Street"/>
    <s v="Devon Properties"/>
    <m/>
    <n v="50"/>
    <s v="Sidney, BC"/>
    <x v="93"/>
    <x v="0"/>
    <x v="260"/>
    <x v="21"/>
    <x v="11"/>
    <x v="0"/>
    <x v="0"/>
    <x v="0"/>
    <x v="0"/>
    <s v="Y"/>
    <s v="Y"/>
    <x v="2"/>
    <x v="0"/>
    <x v="0"/>
    <x v="0"/>
    <x v="0"/>
    <x v="0"/>
  </r>
  <r>
    <s v="984 Mckenzie Avenue"/>
    <s v="Starlight/Devon"/>
    <m/>
    <n v="55"/>
    <s v="Saanich, BC"/>
    <x v="0"/>
    <x v="0"/>
    <x v="500"/>
    <x v="2"/>
    <x v="5"/>
    <x v="0"/>
    <x v="0"/>
    <x v="0"/>
    <x v="0"/>
    <s v="Y"/>
    <s v="X"/>
    <x v="1"/>
    <x v="0"/>
    <x v="0"/>
    <x v="0"/>
    <x v="0"/>
    <x v="0"/>
  </r>
  <r>
    <s v="9843 Second Street"/>
    <s v="Devon Properties"/>
    <s v="Restarted Sept/23:_x000a_$65/Month"/>
    <n v="65"/>
    <s v="Sidney, BC"/>
    <x v="20"/>
    <x v="0"/>
    <x v="501"/>
    <x v="21"/>
    <x v="3"/>
    <x v="0"/>
    <x v="2"/>
    <x v="0"/>
    <x v="0"/>
    <s v="Y"/>
    <s v="Y"/>
    <x v="0"/>
    <x v="1"/>
    <x v="0"/>
    <x v="0"/>
    <x v="0"/>
    <x v="0"/>
  </r>
  <r>
    <s v="9851 Seaport Place"/>
    <s v="Shops at the Port of Sidney_x000a_C/O The Marker Group"/>
    <s v="PO Required_x000a_$65/month"/>
    <n v="65"/>
    <s v="Sidney, BC"/>
    <x v="7"/>
    <x v="0"/>
    <x v="502"/>
    <x v="21"/>
    <x v="10"/>
    <x v="0"/>
    <x v="0"/>
    <x v="0"/>
    <x v="2"/>
    <s v="X"/>
    <s v="Y"/>
    <x v="0"/>
    <x v="0"/>
    <x v="0"/>
    <x v="0"/>
    <x v="0"/>
    <x v="0"/>
  </r>
  <r>
    <s v="9851 Second Street"/>
    <s v="Firm Management"/>
    <m/>
    <n v="50"/>
    <s v="Sidney, BC"/>
    <x v="9"/>
    <x v="0"/>
    <x v="503"/>
    <x v="21"/>
    <x v="6"/>
    <x v="1"/>
    <x v="1"/>
    <x v="0"/>
    <x v="0"/>
    <s v="Y"/>
    <s v="Y"/>
    <x v="0"/>
    <x v="0"/>
    <x v="0"/>
    <x v="0"/>
    <x v="0"/>
    <x v="0"/>
  </r>
  <r>
    <s v="9858 Fifth Street"/>
    <s v="Wexford Condominiums "/>
    <m/>
    <n v="50"/>
    <s v="Sidney, BC"/>
    <x v="4"/>
    <x v="0"/>
    <x v="504"/>
    <x v="21"/>
    <x v="10"/>
    <x v="0"/>
    <x v="0"/>
    <x v="0"/>
    <x v="2"/>
    <s v="Y"/>
    <s v="Y"/>
    <x v="0"/>
    <x v="0"/>
    <x v="0"/>
    <x v="0"/>
    <x v="0"/>
    <x v="0"/>
  </r>
  <r>
    <s v="9861 Fifth Street"/>
    <s v="Brown Bros."/>
    <m/>
    <n v="50"/>
    <s v="Sidney, BC"/>
    <x v="4"/>
    <x v="0"/>
    <x v="505"/>
    <x v="21"/>
    <x v="8"/>
    <x v="0"/>
    <x v="0"/>
    <x v="0"/>
    <x v="0"/>
    <s v="Y"/>
    <s v="Y"/>
    <x v="2"/>
    <x v="0"/>
    <x v="0"/>
    <x v="0"/>
    <x v="0"/>
    <x v="0"/>
  </r>
  <r>
    <s v="9861 Third Street"/>
    <s v="Colyvan Pacific"/>
    <s v="Effective 02/28/25, Associa no longer manage location"/>
    <n v="55"/>
    <s v="Sidney, BC"/>
    <x v="9"/>
    <x v="0"/>
    <x v="506"/>
    <x v="21"/>
    <x v="7"/>
    <x v="0"/>
    <x v="0"/>
    <x v="1"/>
    <x v="0"/>
    <s v="Y"/>
    <s v="Y"/>
    <x v="0"/>
    <x v="0"/>
    <x v="0"/>
    <x v="0"/>
    <x v="0"/>
    <x v="0"/>
  </r>
  <r>
    <s v="9870 Second Street"/>
    <s v="Gibraltar"/>
    <m/>
    <n v="50"/>
    <s v="Sidney, BC"/>
    <x v="9"/>
    <x v="0"/>
    <x v="507"/>
    <x v="21"/>
    <x v="6"/>
    <x v="0"/>
    <x v="0"/>
    <x v="0"/>
    <x v="0"/>
    <s v="Y"/>
    <s v="Y"/>
    <x v="0"/>
    <x v="0"/>
    <x v="0"/>
    <x v="0"/>
    <x v="0"/>
    <x v="0"/>
  </r>
  <r>
    <s v="9871 Second Street"/>
    <s v="Harbour Front"/>
    <m/>
    <n v="50"/>
    <s v="Sidney, BC"/>
    <x v="4"/>
    <x v="0"/>
    <x v="508"/>
    <x v="21"/>
    <x v="2"/>
    <x v="0"/>
    <x v="0"/>
    <x v="0"/>
    <x v="0"/>
    <s v="Y"/>
    <s v="Y"/>
    <x v="0"/>
    <x v="0"/>
    <x v="0"/>
    <x v="0"/>
    <x v="0"/>
    <x v="0"/>
  </r>
  <r>
    <s v="9880 Fourth Street"/>
    <s v="Sutton"/>
    <m/>
    <n v="55"/>
    <s v="Sidney, BC"/>
    <x v="4"/>
    <x v="0"/>
    <x v="509"/>
    <x v="21"/>
    <x v="0"/>
    <x v="0"/>
    <x v="0"/>
    <x v="0"/>
    <x v="0"/>
    <s v="ANNUAL"/>
    <s v="Y"/>
    <x v="0"/>
    <x v="0"/>
    <x v="0"/>
    <x v="0"/>
    <x v="0"/>
    <x v="0"/>
  </r>
  <r>
    <s v="9891 Seaport Place"/>
    <s v="Shops at the Port of Sidney_x000a_C/O The Marker Group"/>
    <s v="PO Required_x000a_$65/month"/>
    <n v="65"/>
    <s v="Sidney, BC"/>
    <x v="143"/>
    <x v="0"/>
    <x v="93"/>
    <x v="21"/>
    <x v="3"/>
    <x v="0"/>
    <x v="0"/>
    <x v="1"/>
    <x v="0"/>
    <s v="Y"/>
    <s v="Y"/>
    <x v="0"/>
    <x v="0"/>
    <x v="0"/>
    <x v="0"/>
    <x v="0"/>
    <x v="0"/>
  </r>
  <r>
    <s v="990 Fort Street"/>
    <s v="Devon Properties"/>
    <m/>
    <n v="50"/>
    <s v="Victoria, BC"/>
    <x v="4"/>
    <x v="0"/>
    <x v="510"/>
    <x v="10"/>
    <x v="1"/>
    <x v="0"/>
    <x v="0"/>
    <x v="0"/>
    <x v="0"/>
    <s v="Y"/>
    <s v="ANNUAL"/>
    <x v="0"/>
    <x v="0"/>
    <x v="0"/>
    <x v="0"/>
    <x v="0"/>
    <x v="0"/>
  </r>
  <r>
    <s v="9900 Fifth Street"/>
    <s v="Edgeware Place"/>
    <m/>
    <n v="50"/>
    <s v="Sidney, BC"/>
    <x v="4"/>
    <x v="0"/>
    <x v="511"/>
    <x v="21"/>
    <x v="6"/>
    <x v="0"/>
    <x v="0"/>
    <x v="0"/>
    <x v="0"/>
    <s v="Y"/>
    <s v="Y"/>
    <x v="0"/>
    <x v="0"/>
    <x v="0"/>
    <x v="0"/>
    <x v="0"/>
    <x v="0"/>
  </r>
  <r>
    <s v="9905 Fifth Street"/>
    <s v="Pemberton Holmes"/>
    <s v="Starting Jan/24"/>
    <n v="60"/>
    <s v="Sidney, BC"/>
    <x v="137"/>
    <x v="0"/>
    <x v="512"/>
    <x v="21"/>
    <x v="0"/>
    <x v="0"/>
    <x v="0"/>
    <x v="0"/>
    <x v="0"/>
    <s v="Y"/>
    <s v="ANNUAL"/>
    <x v="0"/>
    <x v="0"/>
    <x v="0"/>
    <x v="0"/>
    <x v="0"/>
    <x v="0"/>
  </r>
  <r>
    <s v="9911 McDonald Park"/>
    <s v="Sherringham Industries "/>
    <m/>
    <n v="70"/>
    <s v="Sidney, BC"/>
    <x v="144"/>
    <x v="0"/>
    <x v="96"/>
    <x v="19"/>
    <x v="7"/>
    <x v="0"/>
    <x v="0"/>
    <x v="0"/>
    <x v="2"/>
    <s v="X"/>
    <s v="Y"/>
    <x v="0"/>
    <x v="2"/>
    <x v="0"/>
    <x v="0"/>
    <x v="0"/>
    <x v="0"/>
  </r>
  <r>
    <s v="9919 Fourth Street"/>
    <s v="Gibraltar"/>
    <m/>
    <n v="70"/>
    <s v="Sidney, BC"/>
    <x v="127"/>
    <x v="0"/>
    <x v="513"/>
    <x v="21"/>
    <x v="3"/>
    <x v="0"/>
    <x v="2"/>
    <x v="0"/>
    <x v="0"/>
    <s v="Y"/>
    <s v="Y"/>
    <x v="0"/>
    <x v="0"/>
    <x v="0"/>
    <x v="0"/>
    <x v="0"/>
    <x v="0"/>
  </r>
  <r>
    <s v="9924 Third Street"/>
    <s v="Beacon Community Services"/>
    <s v="$65/month (A)"/>
    <n v="65"/>
    <s v="Sidney, BC"/>
    <x v="64"/>
    <x v="0"/>
    <x v="514"/>
    <x v="21"/>
    <x v="3"/>
    <x v="0"/>
    <x v="0"/>
    <x v="1"/>
    <x v="0"/>
    <s v="Y"/>
    <s v="Y"/>
    <x v="0"/>
    <x v="0"/>
    <x v="0"/>
    <x v="0"/>
    <x v="0"/>
    <x v="0"/>
  </r>
  <r>
    <s v="9950 4th Street"/>
    <s v="Freelance Strata Management "/>
    <m/>
    <n v="50"/>
    <s v="Sidney, BC"/>
    <x v="4"/>
    <x v="0"/>
    <x v="515"/>
    <x v="21"/>
    <x v="0"/>
    <x v="0"/>
    <x v="0"/>
    <x v="0"/>
    <x v="0"/>
    <s v="ANNUAL"/>
    <s v="Y"/>
    <x v="0"/>
    <x v="0"/>
    <x v="0"/>
    <x v="0"/>
    <x v="0"/>
    <x v="0"/>
  </r>
  <r>
    <s v="9960 4th Street"/>
    <s v="Freelance Strata Management "/>
    <m/>
    <n v="50"/>
    <s v="Sidney, BC"/>
    <x v="4"/>
    <x v="0"/>
    <x v="516"/>
    <x v="21"/>
    <x v="0"/>
    <x v="0"/>
    <x v="1"/>
    <x v="0"/>
    <x v="0"/>
    <s v="Y"/>
    <s v="ANNUAL"/>
    <x v="0"/>
    <x v="0"/>
    <x v="0"/>
    <x v="0"/>
    <x v="0"/>
    <x v="0"/>
  </r>
  <r>
    <s v="9960 Third Street"/>
    <s v="Highstreet Fourth Street (2023) LP"/>
    <m/>
    <n v="50"/>
    <s v="Sidney, BC"/>
    <x v="4"/>
    <x v="1"/>
    <x v="93"/>
    <x v="12"/>
    <x v="5"/>
    <x v="0"/>
    <x v="1"/>
    <x v="2"/>
    <x v="1"/>
    <s v="X"/>
    <s v="X"/>
    <x v="1"/>
    <x v="2"/>
    <x v="0"/>
    <x v="0"/>
    <x v="0"/>
    <x v="0"/>
  </r>
  <r>
    <s v="9972 Third Street"/>
    <s v="Highstreet Fourth Street (2023) LP"/>
    <m/>
    <n v="50"/>
    <s v="Sidney, BC"/>
    <x v="4"/>
    <x v="0"/>
    <x v="93"/>
    <x v="21"/>
    <x v="5"/>
    <x v="0"/>
    <x v="2"/>
    <x v="0"/>
    <x v="0"/>
    <s v="Y"/>
    <s v="Y"/>
    <x v="0"/>
    <x v="0"/>
    <x v="0"/>
    <x v="0"/>
    <x v="0"/>
    <x v="0"/>
  </r>
  <r>
    <s v="9975 Fifth Street"/>
    <s v="Strata Corporation VIS 2278"/>
    <m/>
    <n v="55"/>
    <s v="Sidney, BC"/>
    <x v="9"/>
    <x v="3"/>
    <x v="368"/>
    <x v="21"/>
    <x v="2"/>
    <x v="1"/>
    <x v="1"/>
    <x v="2"/>
    <x v="1"/>
    <s v="X"/>
    <s v="X"/>
    <x v="1"/>
    <x v="1"/>
    <x v="0"/>
    <x v="0"/>
    <x v="0"/>
    <x v="0"/>
  </r>
  <r>
    <s v="9993 Fourth Street"/>
    <s v="Complete Residential"/>
    <m/>
    <n v="50"/>
    <s v="Sidney, BC"/>
    <x v="9"/>
    <x v="0"/>
    <x v="517"/>
    <x v="21"/>
    <x v="10"/>
    <x v="0"/>
    <x v="0"/>
    <x v="0"/>
    <x v="2"/>
    <s v="Y"/>
    <s v="Y"/>
    <x v="0"/>
    <x v="0"/>
    <x v="0"/>
    <x v="0"/>
    <x v="0"/>
    <x v="0"/>
  </r>
  <r>
    <m/>
    <m/>
    <m/>
    <m/>
    <m/>
    <x v="9"/>
    <x v="4"/>
    <x v="96"/>
    <x v="23"/>
    <x v="13"/>
    <x v="4"/>
    <x v="5"/>
    <x v="3"/>
    <x v="3"/>
    <m/>
    <m/>
    <x v="3"/>
    <x v="2"/>
    <x v="0"/>
    <x v="0"/>
    <x v="0"/>
    <x v="0"/>
  </r>
  <r>
    <m/>
    <m/>
    <m/>
    <m/>
    <m/>
    <x v="9"/>
    <x v="4"/>
    <x v="96"/>
    <x v="23"/>
    <x v="13"/>
    <x v="4"/>
    <x v="5"/>
    <x v="3"/>
    <x v="3"/>
    <m/>
    <m/>
    <x v="3"/>
    <x v="2"/>
    <x v="0"/>
    <x v="0"/>
    <x v="0"/>
    <x v="0"/>
  </r>
  <r>
    <m/>
    <m/>
    <m/>
    <m/>
    <m/>
    <x v="9"/>
    <x v="4"/>
    <x v="96"/>
    <x v="23"/>
    <x v="13"/>
    <x v="4"/>
    <x v="5"/>
    <x v="3"/>
    <x v="3"/>
    <m/>
    <m/>
    <x v="3"/>
    <x v="2"/>
    <x v="0"/>
    <x v="0"/>
    <x v="0"/>
    <x v="0"/>
  </r>
  <r>
    <m/>
    <m/>
    <m/>
    <m/>
    <m/>
    <x v="9"/>
    <x v="4"/>
    <x v="96"/>
    <x v="23"/>
    <x v="13"/>
    <x v="4"/>
    <x v="5"/>
    <x v="3"/>
    <x v="3"/>
    <m/>
    <m/>
    <x v="3"/>
    <x v="2"/>
    <x v="0"/>
    <x v="0"/>
    <x v="0"/>
    <x v="0"/>
  </r>
  <r>
    <m/>
    <m/>
    <m/>
    <m/>
    <m/>
    <x v="9"/>
    <x v="4"/>
    <x v="96"/>
    <x v="23"/>
    <x v="13"/>
    <x v="4"/>
    <x v="5"/>
    <x v="3"/>
    <x v="3"/>
    <m/>
    <m/>
    <x v="3"/>
    <x v="2"/>
    <x v="0"/>
    <x v="0"/>
    <x v="0"/>
    <x v="0"/>
  </r>
  <r>
    <m/>
    <m/>
    <m/>
    <m/>
    <m/>
    <x v="9"/>
    <x v="4"/>
    <x v="96"/>
    <x v="23"/>
    <x v="13"/>
    <x v="4"/>
    <x v="5"/>
    <x v="3"/>
    <x v="3"/>
    <m/>
    <m/>
    <x v="3"/>
    <x v="2"/>
    <x v="0"/>
    <x v="0"/>
    <x v="0"/>
    <x v="0"/>
  </r>
  <r>
    <m/>
    <m/>
    <m/>
    <m/>
    <m/>
    <x v="9"/>
    <x v="4"/>
    <x v="96"/>
    <x v="23"/>
    <x v="13"/>
    <x v="4"/>
    <x v="5"/>
    <x v="3"/>
    <x v="3"/>
    <m/>
    <m/>
    <x v="3"/>
    <x v="2"/>
    <x v="0"/>
    <x v="0"/>
    <x v="0"/>
    <x v="0"/>
  </r>
  <r>
    <m/>
    <m/>
    <m/>
    <m/>
    <m/>
    <x v="9"/>
    <x v="4"/>
    <x v="96"/>
    <x v="23"/>
    <x v="13"/>
    <x v="4"/>
    <x v="5"/>
    <x v="3"/>
    <x v="3"/>
    <m/>
    <m/>
    <x v="3"/>
    <x v="2"/>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4" minRefreshableVersion="3" showDrill="0" useAutoFormatting="1" pageOverThenDown="1" rowGrandTotals="0" itemPrintTitles="1" createdVersion="4" indent="0" compact="0" compactData="0" multipleFieldFilters="0">
  <location ref="A4:H74" firstHeaderRow="1" firstDataRow="1" firstDataCol="8" rowPageCount="1" colPageCount="3"/>
  <pivotFields count="24">
    <pivotField axis="axisRow" compact="0" outline="0" showAll="0" defaultSubtotal="0">
      <items count="128">
        <item x="59"/>
        <item x="75"/>
        <item x="30"/>
        <item x="60"/>
        <item x="17"/>
        <item x="76"/>
        <item x="77"/>
        <item x="29"/>
        <item x="61"/>
        <item x="102"/>
        <item x="123"/>
        <item x="46"/>
        <item x="118"/>
        <item x="117"/>
        <item m="1" x="125"/>
        <item x="33"/>
        <item x="78"/>
        <item x="39"/>
        <item x="1"/>
        <item x="104"/>
        <item x="51"/>
        <item x="72"/>
        <item x="5"/>
        <item x="116"/>
        <item x="73"/>
        <item x="18"/>
        <item m="1" x="126"/>
        <item x="34"/>
        <item x="121"/>
        <item x="55"/>
        <item x="56"/>
        <item x="74"/>
        <item x="7"/>
        <item x="47"/>
        <item x="96"/>
        <item x="62"/>
        <item x="19"/>
        <item x="79"/>
        <item x="83"/>
        <item x="106"/>
        <item x="63"/>
        <item x="40"/>
        <item x="64"/>
        <item x="11"/>
        <item x="112"/>
        <item x="65"/>
        <item x="87"/>
        <item x="41"/>
        <item x="8"/>
        <item x="88"/>
        <item x="20"/>
        <item x="32"/>
        <item x="114"/>
        <item x="66"/>
        <item x="16"/>
        <item x="84"/>
        <item x="21"/>
        <item x="52"/>
        <item x="120"/>
        <item x="97"/>
        <item x="22"/>
        <item x="89"/>
        <item x="67"/>
        <item x="71"/>
        <item x="94"/>
        <item x="95"/>
        <item x="48"/>
        <item x="90"/>
        <item x="49"/>
        <item x="53"/>
        <item x="91"/>
        <item x="54"/>
        <item x="57"/>
        <item x="23"/>
        <item x="12"/>
        <item x="80"/>
        <item x="10"/>
        <item x="42"/>
        <item x="4"/>
        <item x="35"/>
        <item x="15"/>
        <item x="98"/>
        <item x="9"/>
        <item x="13"/>
        <item x="24"/>
        <item x="86"/>
        <item x="43"/>
        <item x="81"/>
        <item x="108"/>
        <item x="14"/>
        <item x="68"/>
        <item x="101"/>
        <item x="0"/>
        <item x="2"/>
        <item x="45"/>
        <item x="100"/>
        <item x="58"/>
        <item x="110"/>
        <item x="115"/>
        <item x="82"/>
        <item x="109"/>
        <item m="1" x="127"/>
        <item x="25"/>
        <item x="50"/>
        <item x="3"/>
        <item x="26"/>
        <item x="69"/>
        <item x="111"/>
        <item x="119"/>
        <item x="27"/>
        <item x="38"/>
        <item x="31"/>
        <item x="36"/>
        <item x="122"/>
        <item x="92"/>
        <item x="85"/>
        <item x="113"/>
        <item x="28"/>
        <item x="6"/>
        <item x="107"/>
        <item x="124"/>
        <item x="37"/>
        <item x="105"/>
        <item x="103"/>
        <item x="44"/>
        <item x="70"/>
        <item x="93"/>
        <item x="99"/>
      </items>
    </pivotField>
    <pivotField axis="axisRow" subtotalTop="0" showAll="0" defaultSubtotal="0">
      <items count="3">
        <item x="1"/>
        <item x="2"/>
        <item x="0"/>
      </items>
    </pivotField>
    <pivotField axis="axisRow" compact="0" outline="0" showAll="0" defaultSubtotal="0">
      <items count="4">
        <item x="1"/>
        <item x="3"/>
        <item x="2"/>
        <item x="0"/>
      </items>
    </pivotField>
    <pivotField axis="axisRow" compact="0" outline="0" showAll="0" defaultSubtotal="0">
      <items count="5">
        <item x="4"/>
        <item x="3"/>
        <item x="1"/>
        <item x="2"/>
        <item x="0"/>
      </items>
    </pivotField>
    <pivotField axis="axisRow" compact="0" outline="0" showAll="0" defaultSubtotal="0">
      <items count="4">
        <item x="2"/>
        <item x="1"/>
        <item x="3"/>
        <item x="0"/>
      </items>
    </pivotField>
    <pivotField axis="axisRow" compact="0" outline="0" showAll="0" defaultSubtotal="0">
      <items count="58">
        <item x="0"/>
        <item x="1"/>
        <item x="2"/>
        <item x="3"/>
        <item x="4"/>
        <item x="5"/>
        <item x="6"/>
        <item x="7"/>
        <item x="8"/>
        <item x="9"/>
        <item x="10"/>
        <item x="51"/>
        <item x="11"/>
        <item x="12"/>
        <item x="13"/>
        <item x="14"/>
        <item x="16"/>
        <item x="17"/>
        <item x="18"/>
        <item x="19"/>
        <item x="20"/>
        <item x="21"/>
        <item x="22"/>
        <item x="23"/>
        <item x="52"/>
        <item x="24"/>
        <item x="25"/>
        <item x="27"/>
        <item x="28"/>
        <item x="29"/>
        <item x="30"/>
        <item x="31"/>
        <item x="32"/>
        <item x="33"/>
        <item x="34"/>
        <item x="35"/>
        <item x="37"/>
        <item x="38"/>
        <item x="39"/>
        <item x="40"/>
        <item x="41"/>
        <item x="42"/>
        <item x="44"/>
        <item m="1" x="57"/>
        <item m="1" x="55"/>
        <item x="46"/>
        <item x="47"/>
        <item x="53"/>
        <item m="1" x="56"/>
        <item x="49"/>
        <item x="50"/>
        <item x="54"/>
        <item x="48"/>
        <item x="43"/>
        <item x="15"/>
        <item x="26"/>
        <item x="36"/>
        <item x="45"/>
      </items>
    </pivotField>
    <pivotField compact="0" outline="0" showAll="0" defaultSubtotal="0"/>
    <pivotField axis="axisPage" compact="0" outline="0" multipleItemSelectionAllowed="1" showAll="0" defaultSubtotal="0">
      <items count="4">
        <item x="0"/>
        <item h="1" x="2"/>
        <item x="1"/>
        <item h="1" x="3"/>
      </items>
    </pivotField>
    <pivotField axis="axisRow" compact="0" outline="0" showAll="0" defaultSubtotal="0">
      <items count="110">
        <item x="50"/>
        <item x="2"/>
        <item x="23"/>
        <item x="15"/>
        <item x="5"/>
        <item x="55"/>
        <item x="66"/>
        <item x="41"/>
        <item x="79"/>
        <item x="89"/>
        <item x="77"/>
        <item x="12"/>
        <item x="80"/>
        <item x="92"/>
        <item x="98"/>
        <item x="60"/>
        <item x="47"/>
        <item x="20"/>
        <item x="30"/>
        <item x="100"/>
        <item x="103"/>
        <item x="86"/>
        <item x="43"/>
        <item x="90"/>
        <item x="57"/>
        <item x="62"/>
        <item x="104"/>
        <item x="76"/>
        <item x="25"/>
        <item x="73"/>
        <item x="37"/>
        <item x="21"/>
        <item x="0"/>
        <item x="7"/>
        <item x="106"/>
        <item x="88"/>
        <item x="24"/>
        <item x="33"/>
        <item x="29"/>
        <item x="94"/>
        <item x="67"/>
        <item x="64"/>
        <item x="17"/>
        <item x="45"/>
        <item x="11"/>
        <item m="1" x="107"/>
        <item x="44"/>
        <item x="87"/>
        <item x="6"/>
        <item x="18"/>
        <item x="14"/>
        <item x="54"/>
        <item x="78"/>
        <item x="91"/>
        <item x="40"/>
        <item x="53"/>
        <item x="72"/>
        <item x="13"/>
        <item x="101"/>
        <item x="35"/>
        <item x="38"/>
        <item x="10"/>
        <item x="51"/>
        <item x="61"/>
        <item x="26"/>
        <item x="68"/>
        <item x="32"/>
        <item x="96"/>
        <item x="58"/>
        <item x="70"/>
        <item x="1"/>
        <item x="71"/>
        <item x="99"/>
        <item x="97"/>
        <item x="69"/>
        <item x="42"/>
        <item x="75"/>
        <item x="3"/>
        <item x="22"/>
        <item x="84"/>
        <item x="65"/>
        <item m="1" x="109"/>
        <item x="105"/>
        <item x="59"/>
        <item x="81"/>
        <item x="16"/>
        <item x="4"/>
        <item x="34"/>
        <item x="82"/>
        <item x="46"/>
        <item x="49"/>
        <item x="83"/>
        <item x="27"/>
        <item x="19"/>
        <item x="48"/>
        <item x="93"/>
        <item x="74"/>
        <item x="31"/>
        <item x="52"/>
        <item x="9"/>
        <item x="102"/>
        <item x="28"/>
        <item x="56"/>
        <item x="36"/>
        <item x="8"/>
        <item x="95"/>
        <item m="1" x="108"/>
        <item x="63"/>
        <item x="85"/>
        <item x="39"/>
      </items>
    </pivotField>
    <pivotField axis="axisRow" compact="0" outline="0" showAll="0" defaultSubtotal="0">
      <items count="35">
        <item x="10"/>
        <item x="3"/>
        <item x="0"/>
        <item x="16"/>
        <item x="28"/>
        <item x="13"/>
        <item x="2"/>
        <item x="15"/>
        <item x="29"/>
        <item x="18"/>
        <item x="19"/>
        <item x="8"/>
        <item x="7"/>
        <item x="17"/>
        <item x="14"/>
        <item x="6"/>
        <item x="22"/>
        <item x="12"/>
        <item x="24"/>
        <item x="20"/>
        <item x="21"/>
        <item x="27"/>
        <item x="30"/>
        <item x="11"/>
        <item x="5"/>
        <item x="4"/>
        <item x="31"/>
        <item x="25"/>
        <item x="33"/>
        <item x="32"/>
        <item x="9"/>
        <item x="26"/>
        <item x="1"/>
        <item x="23"/>
        <item x="34"/>
      </items>
    </pivotField>
    <pivotField axis="axisPage" compact="0" outline="0" showAll="0" defaultSubtotal="0">
      <items count="5">
        <item x="3"/>
        <item x="0"/>
        <item x="2"/>
        <item x="1"/>
        <item x="4"/>
      </items>
    </pivotField>
    <pivotField axis="axisRow" compact="0" outline="0" showAll="0" defaultSubtotal="0">
      <items count="26">
        <item x="17"/>
        <item x="10"/>
        <item x="0"/>
        <item x="5"/>
        <item x="7"/>
        <item x="13"/>
        <item x="1"/>
        <item x="2"/>
        <item x="3"/>
        <item x="11"/>
        <item x="6"/>
        <item x="4"/>
        <item x="8"/>
        <item x="15"/>
        <item m="1" x="22"/>
        <item m="1" x="24"/>
        <item m="1" x="23"/>
        <item x="19"/>
        <item m="1" x="25"/>
        <item x="9"/>
        <item x="20"/>
        <item x="21"/>
        <item x="12"/>
        <item x="16"/>
        <item x="14"/>
        <item x="1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showAll="0" defaultSubtotal="0">
      <items count="5">
        <item x="0"/>
        <item x="4"/>
        <item x="2"/>
        <item x="3"/>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9">
    <field x="9"/>
    <field x="11"/>
    <field x="0"/>
    <field x="1"/>
    <field x="5"/>
    <field x="8"/>
    <field x="2"/>
    <field x="3"/>
    <field x="4"/>
  </rowFields>
  <rowItems count="70">
    <i>
      <x/>
      <x/>
      <x v="87"/>
      <x/>
    </i>
    <i r="4">
      <x v="31"/>
      <x v="96"/>
      <x v="1"/>
      <x/>
      <x v="3"/>
    </i>
    <i>
      <x v="1"/>
      <x v="11"/>
      <x v="36"/>
      <x/>
    </i>
    <i r="4">
      <x v="8"/>
      <x v="93"/>
      <x/>
      <x v="2"/>
      <x v="1"/>
    </i>
    <i>
      <x v="2"/>
      <x v="8"/>
      <x v="35"/>
      <x/>
    </i>
    <i r="4">
      <x v="25"/>
      <x v="5"/>
      <x v="1"/>
      <x v="1"/>
      <x v="2"/>
    </i>
    <i>
      <x v="3"/>
      <x v="1"/>
      <x v="33"/>
      <x v="1"/>
    </i>
    <i r="4">
      <x v="17"/>
      <x v="7"/>
      <x v="2"/>
      <x v="3"/>
      <x/>
    </i>
    <i>
      <x v="4"/>
      <x v="6"/>
      <x v="30"/>
      <x v="2"/>
    </i>
    <i r="4">
      <x v="20"/>
      <x/>
      <x v="3"/>
      <x v="4"/>
      <x v="3"/>
    </i>
    <i>
      <x v="5"/>
      <x v="8"/>
      <x v="46"/>
      <x v="2"/>
    </i>
    <i r="4">
      <x v="35"/>
      <x v="8"/>
      <x v="3"/>
      <x v="4"/>
      <x v="3"/>
    </i>
    <i>
      <x v="6"/>
      <x v="9"/>
      <x v="49"/>
      <x v="2"/>
    </i>
    <i r="4">
      <x v="35"/>
      <x v="12"/>
      <x v="3"/>
      <x v="4"/>
      <x v="3"/>
    </i>
    <i>
      <x v="7"/>
      <x v="10"/>
      <x v="50"/>
      <x v="2"/>
    </i>
    <i r="4">
      <x v="8"/>
      <x v="17"/>
      <x v="3"/>
      <x v="4"/>
      <x v="3"/>
    </i>
    <i>
      <x v="8"/>
      <x v="1"/>
      <x v="45"/>
      <x v="2"/>
    </i>
    <i r="4">
      <x v="25"/>
      <x v="68"/>
      <x v="3"/>
      <x v="4"/>
      <x v="3"/>
    </i>
    <i>
      <x v="9"/>
      <x v="13"/>
      <x v="42"/>
      <x v="2"/>
    </i>
    <i r="4">
      <x v="25"/>
      <x v="24"/>
      <x v="3"/>
      <x v="4"/>
      <x v="3"/>
    </i>
    <i>
      <x v="10"/>
      <x v="6"/>
      <x v="38"/>
      <x v="2"/>
    </i>
    <i r="4">
      <x v="33"/>
      <x v="27"/>
      <x v="3"/>
      <x v="4"/>
      <x v="3"/>
    </i>
    <i>
      <x v="11"/>
      <x v="3"/>
      <x v="48"/>
      <x v="2"/>
    </i>
    <i r="4">
      <x v="4"/>
      <x v="104"/>
      <x v="3"/>
      <x v="4"/>
      <x v="3"/>
    </i>
    <i>
      <x v="12"/>
      <x v="4"/>
      <x v="32"/>
      <x v="2"/>
    </i>
    <i r="4">
      <x v="4"/>
      <x v="33"/>
      <x v="3"/>
      <x v="4"/>
      <x v="3"/>
    </i>
    <i>
      <x v="13"/>
      <x v="17"/>
      <x v="19"/>
      <x v="2"/>
    </i>
    <i r="4">
      <x v="41"/>
      <x v="39"/>
      <x v="3"/>
      <x v="4"/>
      <x v="3"/>
    </i>
    <i>
      <x v="14"/>
      <x v="3"/>
      <x v="20"/>
      <x v="2"/>
    </i>
    <i r="4">
      <x v="18"/>
      <x v="43"/>
      <x v="3"/>
      <x v="4"/>
      <x v="3"/>
    </i>
    <i>
      <x v="15"/>
      <x v="10"/>
      <x v="118"/>
      <x v="2"/>
    </i>
    <i r="4">
      <x v="4"/>
      <x v="48"/>
      <x v="3"/>
      <x v="4"/>
      <x v="3"/>
    </i>
    <i>
      <x v="16"/>
      <x v="3"/>
      <x v="8"/>
      <x v="2"/>
    </i>
    <i r="4">
      <x v="25"/>
      <x v="51"/>
      <x v="3"/>
      <x v="4"/>
      <x v="3"/>
    </i>
    <i>
      <x v="17"/>
      <x v="4"/>
      <x v="83"/>
      <x v="2"/>
    </i>
    <i r="4">
      <x v="6"/>
      <x v="57"/>
      <x v="3"/>
      <x v="4"/>
      <x v="3"/>
    </i>
    <i>
      <x v="18"/>
      <x v="11"/>
      <x v="66"/>
      <x v="2"/>
    </i>
    <i r="4">
      <x v="17"/>
      <x v="75"/>
      <x v="3"/>
      <x v="4"/>
      <x v="3"/>
    </i>
    <i>
      <x v="19"/>
      <x v="2"/>
      <x v="122"/>
      <x v="2"/>
    </i>
    <i r="4">
      <x v="53"/>
      <x v="105"/>
      <x v="3"/>
      <x v="4"/>
      <x v="3"/>
    </i>
    <i>
      <x v="20"/>
      <x v="8"/>
      <x v="51"/>
      <x v="2"/>
    </i>
    <i r="4">
      <x v="10"/>
      <x v="97"/>
      <x v="3"/>
      <x v="4"/>
      <x v="3"/>
    </i>
    <i>
      <x v="21"/>
      <x v="9"/>
      <x v="44"/>
      <x v="2"/>
    </i>
    <i r="4">
      <x v="49"/>
      <x v="72"/>
      <x v="3"/>
      <x v="4"/>
      <x v="3"/>
    </i>
    <i>
      <x v="22"/>
      <x v="19"/>
      <x v="90"/>
      <x v="2"/>
    </i>
    <i r="4">
      <x v="25"/>
      <x v="63"/>
      <x v="3"/>
      <x v="4"/>
      <x v="3"/>
    </i>
    <i>
      <x v="23"/>
      <x v="19"/>
      <x v="74"/>
      <x v="2"/>
    </i>
    <i r="4">
      <x v="6"/>
      <x v="11"/>
      <x v="3"/>
      <x v="4"/>
      <x v="3"/>
    </i>
    <i>
      <x v="24"/>
      <x v="3"/>
      <x v="22"/>
      <x v="2"/>
    </i>
    <i r="4">
      <x v="4"/>
      <x v="4"/>
      <x v="3"/>
      <x v="4"/>
      <x v="3"/>
    </i>
    <i>
      <x v="25"/>
      <x v="2"/>
      <x v="61"/>
      <x v="2"/>
    </i>
    <i r="4">
      <x v="35"/>
      <x v="84"/>
      <x v="3"/>
      <x v="4"/>
      <x v="3"/>
    </i>
    <i>
      <x v="26"/>
      <x v="6"/>
      <x v="114"/>
      <x v="2"/>
    </i>
    <i r="4">
      <x v="35"/>
      <x v="79"/>
      <x v="3"/>
      <x v="4"/>
      <x v="3"/>
    </i>
    <i>
      <x v="27"/>
      <x v="4"/>
      <x v="68"/>
      <x v="2"/>
    </i>
    <i r="4">
      <x v="17"/>
      <x v="22"/>
      <x v="3"/>
      <x v="4"/>
      <x v="3"/>
    </i>
    <i>
      <x v="28"/>
      <x v="4"/>
      <x v="70"/>
      <x v="2"/>
    </i>
    <i r="4">
      <x v="35"/>
      <x v="91"/>
      <x v="3"/>
      <x v="4"/>
      <x v="3"/>
    </i>
    <i>
      <x v="29"/>
      <x v="4"/>
      <x v="67"/>
      <x v="2"/>
    </i>
    <i r="4">
      <x v="35"/>
      <x v="88"/>
      <x v="3"/>
      <x v="4"/>
      <x v="3"/>
    </i>
    <i>
      <x v="30"/>
      <x v="8"/>
      <x v="82"/>
      <x v="2"/>
    </i>
    <i r="4">
      <x v="4"/>
      <x v="99"/>
      <x v="3"/>
      <x v="4"/>
      <x v="3"/>
    </i>
    <i>
      <x v="31"/>
      <x v="4"/>
      <x v="69"/>
      <x v="2"/>
    </i>
    <i r="4">
      <x v="19"/>
      <x v="16"/>
      <x v="3"/>
      <x v="4"/>
      <x v="3"/>
    </i>
    <i>
      <x v="32"/>
      <x v="13"/>
      <x v="126"/>
      <x v="2"/>
    </i>
    <i r="4">
      <x v="56"/>
      <x v="108"/>
      <x v="3"/>
      <x v="4"/>
      <x v="3"/>
    </i>
    <i>
      <x v="33"/>
      <x v="24"/>
      <x v="86"/>
      <x v="2"/>
    </i>
    <i r="4">
      <x v="15"/>
      <x v="44"/>
      <x v="3"/>
      <x v="4"/>
      <x v="3"/>
    </i>
    <i>
      <x v="34"/>
      <x v="3"/>
      <x v="88"/>
      <x v="2"/>
    </i>
    <i r="4">
      <x v="45"/>
      <x v="44"/>
      <x v="3"/>
      <x v="4"/>
      <x v="3"/>
    </i>
  </rowItems>
  <colItems count="1">
    <i/>
  </colItems>
  <pageFields count="3">
    <pageField fld="7" hier="-1"/>
    <pageField fld="10" item="0" hier="-1"/>
    <pageField fld="17" hier="-1"/>
  </pageFields>
  <formats count="107">
    <format dxfId="6082">
      <pivotArea field="7" type="button" dataOnly="0" labelOnly="1" outline="0" axis="axisPage" fieldPosition="0"/>
    </format>
    <format dxfId="6081">
      <pivotArea field="9" type="button" dataOnly="0" labelOnly="1" outline="0" axis="axisRow" fieldPosition="0"/>
    </format>
    <format dxfId="6080">
      <pivotArea field="5" type="button" dataOnly="0" labelOnly="1" outline="0" axis="axisRow" fieldPosition="4"/>
    </format>
    <format dxfId="6079">
      <pivotArea dataOnly="0" labelOnly="1" outline="0" fieldPosition="0">
        <references count="4">
          <reference field="0" count="1" selected="0">
            <x v="87"/>
          </reference>
          <reference field="1" count="1" selected="0">
            <x v="0"/>
          </reference>
          <reference field="5" count="1">
            <x v="31"/>
          </reference>
          <reference field="9" count="1" selected="0">
            <x v="0"/>
          </reference>
        </references>
      </pivotArea>
    </format>
    <format dxfId="6078">
      <pivotArea dataOnly="0" labelOnly="1" outline="0" fieldPosition="0">
        <references count="4">
          <reference field="0" count="1" selected="0">
            <x v="36"/>
          </reference>
          <reference field="1" count="1" selected="0">
            <x v="0"/>
          </reference>
          <reference field="5" count="1">
            <x v="8"/>
          </reference>
          <reference field="9" count="1" selected="0">
            <x v="1"/>
          </reference>
        </references>
      </pivotArea>
    </format>
    <format dxfId="6077">
      <pivotArea dataOnly="0" labelOnly="1" outline="0" fieldPosition="0">
        <references count="4">
          <reference field="0" count="1" selected="0">
            <x v="35"/>
          </reference>
          <reference field="1" count="1" selected="0">
            <x v="0"/>
          </reference>
          <reference field="5" count="1">
            <x v="25"/>
          </reference>
          <reference field="9" count="1" selected="0">
            <x v="2"/>
          </reference>
        </references>
      </pivotArea>
    </format>
    <format dxfId="6076">
      <pivotArea dataOnly="0" labelOnly="1" outline="0" fieldPosition="0">
        <references count="4">
          <reference field="0" count="1" selected="0">
            <x v="33"/>
          </reference>
          <reference field="1" count="1" selected="0">
            <x v="1"/>
          </reference>
          <reference field="5" count="1">
            <x v="17"/>
          </reference>
          <reference field="9" count="1" selected="0">
            <x v="3"/>
          </reference>
        </references>
      </pivotArea>
    </format>
    <format dxfId="6075">
      <pivotArea dataOnly="0" labelOnly="1" outline="0" fieldPosition="0">
        <references count="4">
          <reference field="0" count="1" selected="0">
            <x v="30"/>
          </reference>
          <reference field="1" count="1" selected="0">
            <x v="2"/>
          </reference>
          <reference field="5" count="1">
            <x v="20"/>
          </reference>
          <reference field="9" count="1" selected="0">
            <x v="4"/>
          </reference>
        </references>
      </pivotArea>
    </format>
    <format dxfId="6074">
      <pivotArea dataOnly="0" labelOnly="1" outline="0" fieldPosition="0">
        <references count="4">
          <reference field="0" count="1" selected="0">
            <x v="46"/>
          </reference>
          <reference field="1" count="1" selected="0">
            <x v="2"/>
          </reference>
          <reference field="5" count="1">
            <x v="35"/>
          </reference>
          <reference field="9" count="1" selected="0">
            <x v="5"/>
          </reference>
        </references>
      </pivotArea>
    </format>
    <format dxfId="6073">
      <pivotArea dataOnly="0" labelOnly="1" outline="0" fieldPosition="0">
        <references count="4">
          <reference field="0" count="1" selected="0">
            <x v="50"/>
          </reference>
          <reference field="1" count="1" selected="0">
            <x v="2"/>
          </reference>
          <reference field="5" count="1">
            <x v="8"/>
          </reference>
          <reference field="9" count="1" selected="0">
            <x v="7"/>
          </reference>
        </references>
      </pivotArea>
    </format>
    <format dxfId="6072">
      <pivotArea dataOnly="0" labelOnly="1" outline="0" fieldPosition="0">
        <references count="4">
          <reference field="0" count="1" selected="0">
            <x v="45"/>
          </reference>
          <reference field="1" count="1" selected="0">
            <x v="2"/>
          </reference>
          <reference field="5" count="1">
            <x v="25"/>
          </reference>
          <reference field="9" count="1" selected="0">
            <x v="8"/>
          </reference>
        </references>
      </pivotArea>
    </format>
    <format dxfId="6071">
      <pivotArea dataOnly="0" labelOnly="1" outline="0" fieldPosition="0">
        <references count="4">
          <reference field="0" count="1" selected="0">
            <x v="38"/>
          </reference>
          <reference field="1" count="1" selected="0">
            <x v="2"/>
          </reference>
          <reference field="5" count="1">
            <x v="33"/>
          </reference>
          <reference field="9" count="1" selected="0">
            <x v="10"/>
          </reference>
        </references>
      </pivotArea>
    </format>
    <format dxfId="6070">
      <pivotArea dataOnly="0" labelOnly="1" outline="0" fieldPosition="0">
        <references count="4">
          <reference field="0" count="1" selected="0">
            <x v="48"/>
          </reference>
          <reference field="1" count="1" selected="0">
            <x v="2"/>
          </reference>
          <reference field="5" count="1">
            <x v="4"/>
          </reference>
          <reference field="9" count="1" selected="0">
            <x v="11"/>
          </reference>
        </references>
      </pivotArea>
    </format>
    <format dxfId="6069">
      <pivotArea dataOnly="0" labelOnly="1" outline="0" fieldPosition="0">
        <references count="4">
          <reference field="0" count="1" selected="0">
            <x v="19"/>
          </reference>
          <reference field="1" count="1" selected="0">
            <x v="2"/>
          </reference>
          <reference field="5" count="1">
            <x v="41"/>
          </reference>
          <reference field="9" count="1" selected="0">
            <x v="13"/>
          </reference>
        </references>
      </pivotArea>
    </format>
    <format dxfId="6068">
      <pivotArea dataOnly="0" labelOnly="1" outline="0" fieldPosition="0">
        <references count="4">
          <reference field="0" count="1" selected="0">
            <x v="20"/>
          </reference>
          <reference field="1" count="1" selected="0">
            <x v="2"/>
          </reference>
          <reference field="5" count="1">
            <x v="18"/>
          </reference>
          <reference field="9" count="1" selected="0">
            <x v="14"/>
          </reference>
        </references>
      </pivotArea>
    </format>
    <format dxfId="6067">
      <pivotArea dataOnly="0" labelOnly="1" outline="0" fieldPosition="0">
        <references count="4">
          <reference field="0" count="1" selected="0">
            <x v="118"/>
          </reference>
          <reference field="1" count="1" selected="0">
            <x v="2"/>
          </reference>
          <reference field="5" count="1">
            <x v="4"/>
          </reference>
          <reference field="9" count="1" selected="0">
            <x v="15"/>
          </reference>
        </references>
      </pivotArea>
    </format>
    <format dxfId="6066">
      <pivotArea dataOnly="0" labelOnly="1" outline="0" fieldPosition="0">
        <references count="4">
          <reference field="0" count="1" selected="0">
            <x v="8"/>
          </reference>
          <reference field="1" count="1" selected="0">
            <x v="2"/>
          </reference>
          <reference field="5" count="1">
            <x v="25"/>
          </reference>
          <reference field="9" count="1" selected="0">
            <x v="16"/>
          </reference>
        </references>
      </pivotArea>
    </format>
    <format dxfId="6065">
      <pivotArea dataOnly="0" labelOnly="1" outline="0" fieldPosition="0">
        <references count="4">
          <reference field="0" count="1" selected="0">
            <x v="83"/>
          </reference>
          <reference field="1" count="1" selected="0">
            <x v="2"/>
          </reference>
          <reference field="5" count="1">
            <x v="6"/>
          </reference>
          <reference field="9" count="1" selected="0">
            <x v="17"/>
          </reference>
        </references>
      </pivotArea>
    </format>
    <format dxfId="6064">
      <pivotArea dataOnly="0" labelOnly="1" outline="0" fieldPosition="0">
        <references count="4">
          <reference field="0" count="1" selected="0">
            <x v="66"/>
          </reference>
          <reference field="1" count="1" selected="0">
            <x v="2"/>
          </reference>
          <reference field="5" count="1">
            <x v="17"/>
          </reference>
          <reference field="9" count="1" selected="0">
            <x v="18"/>
          </reference>
        </references>
      </pivotArea>
    </format>
    <format dxfId="6063">
      <pivotArea dataOnly="0" labelOnly="1" outline="0" fieldPosition="0">
        <references count="4">
          <reference field="0" count="1" selected="0">
            <x v="51"/>
          </reference>
          <reference field="1" count="1" selected="0">
            <x v="2"/>
          </reference>
          <reference field="5" count="1">
            <x v="10"/>
          </reference>
          <reference field="9" count="1" selected="0">
            <x v="19"/>
          </reference>
        </references>
      </pivotArea>
    </format>
    <format dxfId="6062">
      <pivotArea dataOnly="0" labelOnly="1" outline="0" fieldPosition="0">
        <references count="4">
          <reference field="0" count="1" selected="0">
            <x v="44"/>
          </reference>
          <reference field="1" count="1" selected="0">
            <x v="2"/>
          </reference>
          <reference field="5" count="1">
            <x v="49"/>
          </reference>
          <reference field="9" count="1" selected="0">
            <x v="20"/>
          </reference>
        </references>
      </pivotArea>
    </format>
    <format dxfId="6061">
      <pivotArea dataOnly="0" labelOnly="1" outline="0" fieldPosition="0">
        <references count="4">
          <reference field="0" count="1" selected="0">
            <x v="90"/>
          </reference>
          <reference field="1" count="1" selected="0">
            <x v="2"/>
          </reference>
          <reference field="5" count="1">
            <x v="25"/>
          </reference>
          <reference field="9" count="1" selected="0">
            <x v="21"/>
          </reference>
        </references>
      </pivotArea>
    </format>
    <format dxfId="6060">
      <pivotArea dataOnly="0" labelOnly="1" outline="0" fieldPosition="0">
        <references count="4">
          <reference field="0" count="1" selected="0">
            <x v="74"/>
          </reference>
          <reference field="1" count="1" selected="0">
            <x v="2"/>
          </reference>
          <reference field="5" count="1">
            <x v="6"/>
          </reference>
          <reference field="9" count="1" selected="0">
            <x v="22"/>
          </reference>
        </references>
      </pivotArea>
    </format>
    <format dxfId="6059">
      <pivotArea dataOnly="0" labelOnly="1" outline="0" fieldPosition="0">
        <references count="4">
          <reference field="0" count="1" selected="0">
            <x v="22"/>
          </reference>
          <reference field="1" count="1" selected="0">
            <x v="2"/>
          </reference>
          <reference field="5" count="1">
            <x v="4"/>
          </reference>
          <reference field="9" count="1" selected="0">
            <x v="23"/>
          </reference>
        </references>
      </pivotArea>
    </format>
    <format dxfId="6058">
      <pivotArea dataOnly="0" labelOnly="1" outline="0" fieldPosition="0">
        <references count="4">
          <reference field="0" count="1" selected="0">
            <x v="61"/>
          </reference>
          <reference field="1" count="1" selected="0">
            <x v="2"/>
          </reference>
          <reference field="5" count="1">
            <x v="35"/>
          </reference>
          <reference field="9" count="1" selected="0">
            <x v="24"/>
          </reference>
        </references>
      </pivotArea>
    </format>
    <format dxfId="6057">
      <pivotArea dataOnly="0" labelOnly="1" outline="0" fieldPosition="0">
        <references count="4">
          <reference field="0" count="1" selected="0">
            <x v="68"/>
          </reference>
          <reference field="1" count="1" selected="0">
            <x v="2"/>
          </reference>
          <reference field="5" count="1">
            <x v="17"/>
          </reference>
          <reference field="9" count="1" selected="0">
            <x v="26"/>
          </reference>
        </references>
      </pivotArea>
    </format>
    <format dxfId="6056">
      <pivotArea dataOnly="0" labelOnly="1" outline="0" fieldPosition="0">
        <references count="4">
          <reference field="0" count="1" selected="0">
            <x v="70"/>
          </reference>
          <reference field="1" count="1" selected="0">
            <x v="2"/>
          </reference>
          <reference field="5" count="1">
            <x v="35"/>
          </reference>
          <reference field="9" count="1" selected="0">
            <x v="27"/>
          </reference>
        </references>
      </pivotArea>
    </format>
    <format dxfId="6055">
      <pivotArea dataOnly="0" labelOnly="1" outline="0" fieldPosition="0">
        <references count="4">
          <reference field="0" count="1" selected="0">
            <x v="82"/>
          </reference>
          <reference field="1" count="1" selected="0">
            <x v="2"/>
          </reference>
          <reference field="5" count="1">
            <x v="4"/>
          </reference>
          <reference field="9" count="1" selected="0">
            <x v="29"/>
          </reference>
        </references>
      </pivotArea>
    </format>
    <format dxfId="6054">
      <pivotArea dataOnly="0" labelOnly="1" outline="0" fieldPosition="0">
        <references count="4">
          <reference field="0" count="1" selected="0">
            <x v="69"/>
          </reference>
          <reference field="1" count="1" selected="0">
            <x v="2"/>
          </reference>
          <reference field="5" count="1">
            <x v="19"/>
          </reference>
          <reference field="9" count="1" selected="0">
            <x v="30"/>
          </reference>
        </references>
      </pivotArea>
    </format>
    <format dxfId="6053">
      <pivotArea dataOnly="0" labelOnly="1" outline="0" fieldPosition="0">
        <references count="4">
          <reference field="0" count="1" selected="0">
            <x v="86"/>
          </reference>
          <reference field="1" count="1" selected="0">
            <x v="2"/>
          </reference>
          <reference field="5" count="1">
            <x v="15"/>
          </reference>
          <reference field="9" count="1" selected="0">
            <x v="31"/>
          </reference>
        </references>
      </pivotArea>
    </format>
    <format dxfId="6052">
      <pivotArea dataOnly="0" labelOnly="1" outline="0" fieldPosition="0">
        <references count="4">
          <reference field="0" count="1" selected="0">
            <x v="88"/>
          </reference>
          <reference field="1" count="1" selected="0">
            <x v="2"/>
          </reference>
          <reference field="5" count="1">
            <x v="45"/>
          </reference>
          <reference field="9" count="1" selected="0">
            <x v="33"/>
          </reference>
        </references>
      </pivotArea>
    </format>
    <format dxfId="6051">
      <pivotArea field="3" type="button" dataOnly="0" labelOnly="1" outline="0" axis="axisRow" fieldPosition="7"/>
    </format>
    <format dxfId="6050">
      <pivotArea field="2" type="button" dataOnly="0" labelOnly="1" outline="0" axis="axisRow" fieldPosition="6"/>
    </format>
    <format dxfId="6049">
      <pivotArea type="all" dataOnly="0" outline="0" fieldPosition="0"/>
    </format>
    <format dxfId="6048">
      <pivotArea type="all" dataOnly="0" outline="0" fieldPosition="0"/>
    </format>
    <format dxfId="6047">
      <pivotArea field="7" type="button" dataOnly="0" labelOnly="1" outline="0" axis="axisPage" fieldPosition="0"/>
    </format>
    <format dxfId="6046">
      <pivotArea type="origin" dataOnly="0" labelOnly="1" outline="0" fieldPosition="0"/>
    </format>
    <format dxfId="6045">
      <pivotArea field="9" type="button" dataOnly="0" labelOnly="1" outline="0" axis="axisRow" fieldPosition="0"/>
    </format>
    <format dxfId="6044">
      <pivotArea dataOnly="0" labelOnly="1" outline="0" fieldPosition="0">
        <references count="1">
          <reference field="9" count="33">
            <x v="0"/>
            <x v="1"/>
            <x v="2"/>
            <x v="3"/>
            <x v="4"/>
            <x v="5"/>
            <x v="6"/>
            <x v="7"/>
            <x v="8"/>
            <x v="9"/>
            <x v="10"/>
            <x v="11"/>
            <x v="12"/>
            <x v="13"/>
            <x v="14"/>
            <x v="15"/>
            <x v="16"/>
            <x v="17"/>
            <x v="18"/>
            <x v="19"/>
            <x v="20"/>
            <x v="21"/>
            <x v="22"/>
            <x v="23"/>
            <x v="24"/>
            <x v="25"/>
            <x v="26"/>
            <x v="27"/>
            <x v="28"/>
            <x v="29"/>
            <x v="30"/>
            <x v="31"/>
            <x v="33"/>
          </reference>
        </references>
      </pivotArea>
    </format>
    <format dxfId="6043">
      <pivotArea dataOnly="0" labelOnly="1" outline="0" fieldPosition="0">
        <references count="2">
          <reference field="10" count="1" selected="0">
            <x v="0"/>
          </reference>
          <reference field="17" count="0"/>
        </references>
      </pivotArea>
    </format>
    <format dxfId="6042">
      <pivotArea field="4" type="button" dataOnly="0" labelOnly="1" outline="0" axis="axisRow" fieldPosition="8"/>
    </format>
    <format dxfId="6041">
      <pivotArea dataOnly="0" labelOnly="1" fieldPosition="0">
        <references count="4">
          <reference field="0" count="1" selected="0">
            <x v="87"/>
          </reference>
          <reference field="1" count="1">
            <x v="0"/>
          </reference>
          <reference field="9" count="1" selected="0">
            <x v="0"/>
          </reference>
          <reference field="11" count="1" selected="0">
            <x v="0"/>
          </reference>
        </references>
      </pivotArea>
    </format>
    <format dxfId="6040">
      <pivotArea dataOnly="0" labelOnly="1" fieldPosition="0">
        <references count="4">
          <reference field="0" count="1" selected="0">
            <x v="36"/>
          </reference>
          <reference field="1" count="1">
            <x v="0"/>
          </reference>
          <reference field="9" count="1" selected="0">
            <x v="1"/>
          </reference>
          <reference field="11" count="1" selected="0">
            <x v="11"/>
          </reference>
        </references>
      </pivotArea>
    </format>
    <format dxfId="6039">
      <pivotArea dataOnly="0" labelOnly="1" fieldPosition="0">
        <references count="4">
          <reference field="0" count="1" selected="0">
            <x v="35"/>
          </reference>
          <reference field="1" count="1">
            <x v="0"/>
          </reference>
          <reference field="9" count="1" selected="0">
            <x v="2"/>
          </reference>
          <reference field="11" count="1" selected="0">
            <x v="8"/>
          </reference>
        </references>
      </pivotArea>
    </format>
    <format dxfId="6038">
      <pivotArea dataOnly="0" labelOnly="1" fieldPosition="0">
        <references count="4">
          <reference field="0" count="1" selected="0">
            <x v="33"/>
          </reference>
          <reference field="1" count="1">
            <x v="1"/>
          </reference>
          <reference field="9" count="1" selected="0">
            <x v="3"/>
          </reference>
          <reference field="11" count="1" selected="0">
            <x v="1"/>
          </reference>
        </references>
      </pivotArea>
    </format>
    <format dxfId="6037">
      <pivotArea dataOnly="0" labelOnly="1" fieldPosition="0">
        <references count="4">
          <reference field="0" count="1" selected="0">
            <x v="30"/>
          </reference>
          <reference field="1" count="1">
            <x v="2"/>
          </reference>
          <reference field="9" count="1" selected="0">
            <x v="4"/>
          </reference>
          <reference field="11" count="1" selected="0">
            <x v="6"/>
          </reference>
        </references>
      </pivotArea>
    </format>
    <format dxfId="6036">
      <pivotArea dataOnly="0" labelOnly="1" fieldPosition="0">
        <references count="4">
          <reference field="0" count="1" selected="0">
            <x v="46"/>
          </reference>
          <reference field="1" count="1">
            <x v="2"/>
          </reference>
          <reference field="9" count="1" selected="0">
            <x v="5"/>
          </reference>
          <reference field="11" count="1" selected="0">
            <x v="8"/>
          </reference>
        </references>
      </pivotArea>
    </format>
    <format dxfId="6035">
      <pivotArea dataOnly="0" labelOnly="1" fieldPosition="0">
        <references count="4">
          <reference field="0" count="1" selected="0">
            <x v="49"/>
          </reference>
          <reference field="1" count="1">
            <x v="2"/>
          </reference>
          <reference field="9" count="1" selected="0">
            <x v="6"/>
          </reference>
          <reference field="11" count="1" selected="0">
            <x v="9"/>
          </reference>
        </references>
      </pivotArea>
    </format>
    <format dxfId="6034">
      <pivotArea dataOnly="0" labelOnly="1" fieldPosition="0">
        <references count="4">
          <reference field="0" count="1" selected="0">
            <x v="50"/>
          </reference>
          <reference field="1" count="1">
            <x v="2"/>
          </reference>
          <reference field="9" count="1" selected="0">
            <x v="7"/>
          </reference>
          <reference field="11" count="1" selected="0">
            <x v="10"/>
          </reference>
        </references>
      </pivotArea>
    </format>
    <format dxfId="6033">
      <pivotArea dataOnly="0" labelOnly="1" fieldPosition="0">
        <references count="4">
          <reference field="0" count="1" selected="0">
            <x v="45"/>
          </reference>
          <reference field="1" count="1">
            <x v="2"/>
          </reference>
          <reference field="9" count="1" selected="0">
            <x v="8"/>
          </reference>
          <reference field="11" count="1" selected="0">
            <x v="1"/>
          </reference>
        </references>
      </pivotArea>
    </format>
    <format dxfId="6032">
      <pivotArea dataOnly="0" labelOnly="1" fieldPosition="0">
        <references count="4">
          <reference field="0" count="1" selected="0">
            <x v="42"/>
          </reference>
          <reference field="1" count="1">
            <x v="2"/>
          </reference>
          <reference field="9" count="1" selected="0">
            <x v="9"/>
          </reference>
          <reference field="11" count="1" selected="0">
            <x v="13"/>
          </reference>
        </references>
      </pivotArea>
    </format>
    <format dxfId="6031">
      <pivotArea dataOnly="0" labelOnly="1" fieldPosition="0">
        <references count="4">
          <reference field="0" count="1" selected="0">
            <x v="38"/>
          </reference>
          <reference field="1" count="1">
            <x v="2"/>
          </reference>
          <reference field="9" count="1" selected="0">
            <x v="10"/>
          </reference>
          <reference field="11" count="1" selected="0">
            <x v="6"/>
          </reference>
        </references>
      </pivotArea>
    </format>
    <format dxfId="6030">
      <pivotArea dataOnly="0" labelOnly="1" fieldPosition="0">
        <references count="4">
          <reference field="0" count="1" selected="0">
            <x v="48"/>
          </reference>
          <reference field="1" count="1">
            <x v="2"/>
          </reference>
          <reference field="9" count="1" selected="0">
            <x v="11"/>
          </reference>
          <reference field="11" count="1" selected="0">
            <x v="3"/>
          </reference>
        </references>
      </pivotArea>
    </format>
    <format dxfId="6029">
      <pivotArea dataOnly="0" labelOnly="1" fieldPosition="0">
        <references count="4">
          <reference field="0" count="1" selected="0">
            <x v="32"/>
          </reference>
          <reference field="1" count="1">
            <x v="2"/>
          </reference>
          <reference field="9" count="1" selected="0">
            <x v="12"/>
          </reference>
          <reference field="11" count="1" selected="0">
            <x v="4"/>
          </reference>
        </references>
      </pivotArea>
    </format>
    <format dxfId="6028">
      <pivotArea dataOnly="0" labelOnly="1" fieldPosition="0">
        <references count="4">
          <reference field="0" count="1" selected="0">
            <x v="19"/>
          </reference>
          <reference field="1" count="1">
            <x v="2"/>
          </reference>
          <reference field="9" count="1" selected="0">
            <x v="13"/>
          </reference>
          <reference field="11" count="1" selected="0">
            <x v="17"/>
          </reference>
        </references>
      </pivotArea>
    </format>
    <format dxfId="6027">
      <pivotArea dataOnly="0" labelOnly="1" fieldPosition="0">
        <references count="4">
          <reference field="0" count="1" selected="0">
            <x v="20"/>
          </reference>
          <reference field="1" count="1">
            <x v="2"/>
          </reference>
          <reference field="9" count="1" selected="0">
            <x v="14"/>
          </reference>
          <reference field="11" count="1" selected="0">
            <x v="3"/>
          </reference>
        </references>
      </pivotArea>
    </format>
    <format dxfId="6026">
      <pivotArea dataOnly="0" labelOnly="1" fieldPosition="0">
        <references count="4">
          <reference field="0" count="1" selected="0">
            <x v="118"/>
          </reference>
          <reference field="1" count="1">
            <x v="2"/>
          </reference>
          <reference field="9" count="1" selected="0">
            <x v="15"/>
          </reference>
          <reference field="11" count="1" selected="0">
            <x v="10"/>
          </reference>
        </references>
      </pivotArea>
    </format>
    <format dxfId="6025">
      <pivotArea dataOnly="0" labelOnly="1" fieldPosition="0">
        <references count="4">
          <reference field="0" count="1" selected="0">
            <x v="8"/>
          </reference>
          <reference field="1" count="1">
            <x v="2"/>
          </reference>
          <reference field="9" count="1" selected="0">
            <x v="16"/>
          </reference>
          <reference field="11" count="1" selected="0">
            <x v="3"/>
          </reference>
        </references>
      </pivotArea>
    </format>
    <format dxfId="6024">
      <pivotArea dataOnly="0" labelOnly="1" fieldPosition="0">
        <references count="4">
          <reference field="0" count="1" selected="0">
            <x v="83"/>
          </reference>
          <reference field="1" count="1">
            <x v="2"/>
          </reference>
          <reference field="9" count="1" selected="0">
            <x v="17"/>
          </reference>
          <reference field="11" count="1" selected="0">
            <x v="4"/>
          </reference>
        </references>
      </pivotArea>
    </format>
    <format dxfId="6023">
      <pivotArea dataOnly="0" labelOnly="1" fieldPosition="0">
        <references count="4">
          <reference field="0" count="1" selected="0">
            <x v="66"/>
          </reference>
          <reference field="1" count="1">
            <x v="2"/>
          </reference>
          <reference field="9" count="1" selected="0">
            <x v="18"/>
          </reference>
          <reference field="11" count="1" selected="0">
            <x v="11"/>
          </reference>
        </references>
      </pivotArea>
    </format>
    <format dxfId="6022">
      <pivotArea dataOnly="0" labelOnly="1" fieldPosition="0">
        <references count="4">
          <reference field="0" count="1" selected="0">
            <x v="51"/>
          </reference>
          <reference field="1" count="1">
            <x v="2"/>
          </reference>
          <reference field="9" count="1" selected="0">
            <x v="19"/>
          </reference>
          <reference field="11" count="1" selected="0">
            <x v="8"/>
          </reference>
        </references>
      </pivotArea>
    </format>
    <format dxfId="6021">
      <pivotArea dataOnly="0" labelOnly="1" fieldPosition="0">
        <references count="4">
          <reference field="0" count="1" selected="0">
            <x v="44"/>
          </reference>
          <reference field="1" count="1">
            <x v="2"/>
          </reference>
          <reference field="9" count="1" selected="0">
            <x v="20"/>
          </reference>
          <reference field="11" count="1" selected="0">
            <x v="9"/>
          </reference>
        </references>
      </pivotArea>
    </format>
    <format dxfId="6020">
      <pivotArea dataOnly="0" labelOnly="1" fieldPosition="0">
        <references count="4">
          <reference field="0" count="1" selected="0">
            <x v="90"/>
          </reference>
          <reference field="1" count="1">
            <x v="2"/>
          </reference>
          <reference field="9" count="1" selected="0">
            <x v="21"/>
          </reference>
          <reference field="11" count="1" selected="0">
            <x v="19"/>
          </reference>
        </references>
      </pivotArea>
    </format>
    <format dxfId="6019">
      <pivotArea dataOnly="0" labelOnly="1" fieldPosition="0">
        <references count="4">
          <reference field="0" count="1" selected="0">
            <x v="74"/>
          </reference>
          <reference field="1" count="1">
            <x v="2"/>
          </reference>
          <reference field="9" count="1" selected="0">
            <x v="22"/>
          </reference>
          <reference field="11" count="1" selected="0">
            <x v="19"/>
          </reference>
        </references>
      </pivotArea>
    </format>
    <format dxfId="6018">
      <pivotArea dataOnly="0" labelOnly="1" fieldPosition="0">
        <references count="4">
          <reference field="0" count="1" selected="0">
            <x v="22"/>
          </reference>
          <reference field="1" count="1">
            <x v="2"/>
          </reference>
          <reference field="9" count="1" selected="0">
            <x v="23"/>
          </reference>
          <reference field="11" count="1" selected="0">
            <x v="3"/>
          </reference>
        </references>
      </pivotArea>
    </format>
    <format dxfId="6017">
      <pivotArea dataOnly="0" labelOnly="1" fieldPosition="0">
        <references count="4">
          <reference field="0" count="1" selected="0">
            <x v="61"/>
          </reference>
          <reference field="1" count="1">
            <x v="2"/>
          </reference>
          <reference field="9" count="1" selected="0">
            <x v="24"/>
          </reference>
          <reference field="11" count="1" selected="0">
            <x v="2"/>
          </reference>
        </references>
      </pivotArea>
    </format>
    <format dxfId="6016">
      <pivotArea dataOnly="0" labelOnly="1" fieldPosition="0">
        <references count="4">
          <reference field="0" count="1" selected="0">
            <x v="114"/>
          </reference>
          <reference field="1" count="1">
            <x v="2"/>
          </reference>
          <reference field="9" count="1" selected="0">
            <x v="25"/>
          </reference>
          <reference field="11" count="1" selected="0">
            <x v="6"/>
          </reference>
        </references>
      </pivotArea>
    </format>
    <format dxfId="6015">
      <pivotArea dataOnly="0" labelOnly="1" fieldPosition="0">
        <references count="4">
          <reference field="0" count="1" selected="0">
            <x v="68"/>
          </reference>
          <reference field="1" count="1">
            <x v="2"/>
          </reference>
          <reference field="9" count="1" selected="0">
            <x v="26"/>
          </reference>
          <reference field="11" count="1" selected="0">
            <x v="4"/>
          </reference>
        </references>
      </pivotArea>
    </format>
    <format dxfId="6014">
      <pivotArea dataOnly="0" labelOnly="1" fieldPosition="0">
        <references count="4">
          <reference field="0" count="1" selected="0">
            <x v="70"/>
          </reference>
          <reference field="1" count="1">
            <x v="2"/>
          </reference>
          <reference field="9" count="1" selected="0">
            <x v="27"/>
          </reference>
          <reference field="11" count="1" selected="0">
            <x v="4"/>
          </reference>
        </references>
      </pivotArea>
    </format>
    <format dxfId="6013">
      <pivotArea dataOnly="0" labelOnly="1" fieldPosition="0">
        <references count="4">
          <reference field="0" count="1" selected="0">
            <x v="67"/>
          </reference>
          <reference field="1" count="1">
            <x v="2"/>
          </reference>
          <reference field="9" count="1" selected="0">
            <x v="28"/>
          </reference>
          <reference field="11" count="1" selected="0">
            <x v="4"/>
          </reference>
        </references>
      </pivotArea>
    </format>
    <format dxfId="6012">
      <pivotArea dataOnly="0" labelOnly="1" fieldPosition="0">
        <references count="4">
          <reference field="0" count="1" selected="0">
            <x v="82"/>
          </reference>
          <reference field="1" count="1">
            <x v="2"/>
          </reference>
          <reference field="9" count="1" selected="0">
            <x v="29"/>
          </reference>
          <reference field="11" count="1" selected="0">
            <x v="8"/>
          </reference>
        </references>
      </pivotArea>
    </format>
    <format dxfId="6011">
      <pivotArea dataOnly="0" labelOnly="1" fieldPosition="0">
        <references count="4">
          <reference field="0" count="1" selected="0">
            <x v="69"/>
          </reference>
          <reference field="1" count="1">
            <x v="2"/>
          </reference>
          <reference field="9" count="1" selected="0">
            <x v="30"/>
          </reference>
          <reference field="11" count="1" selected="0">
            <x v="16"/>
          </reference>
        </references>
      </pivotArea>
    </format>
    <format dxfId="6010">
      <pivotArea dataOnly="0" labelOnly="1" fieldPosition="0">
        <references count="4">
          <reference field="0" count="1" selected="0">
            <x v="86"/>
          </reference>
          <reference field="1" count="1">
            <x v="2"/>
          </reference>
          <reference field="9" count="1" selected="0">
            <x v="31"/>
          </reference>
          <reference field="11" count="1" selected="0">
            <x v="18"/>
          </reference>
        </references>
      </pivotArea>
    </format>
    <format dxfId="6009">
      <pivotArea dataOnly="0" labelOnly="1" fieldPosition="0">
        <references count="4">
          <reference field="0" count="1" selected="0">
            <x v="88"/>
          </reference>
          <reference field="1" count="1">
            <x v="2"/>
          </reference>
          <reference field="9" count="1" selected="0">
            <x v="33"/>
          </reference>
          <reference field="11" count="1" selected="0">
            <x v="3"/>
          </reference>
        </references>
      </pivotArea>
    </format>
    <format dxfId="6008">
      <pivotArea dataOnly="0" labelOnly="1" outline="0" fieldPosition="0">
        <references count="9">
          <reference field="0" count="1" selected="0">
            <x v="87"/>
          </reference>
          <reference field="1" count="1" selected="0">
            <x v="0"/>
          </reference>
          <reference field="2" count="1" selected="0">
            <x v="1"/>
          </reference>
          <reference field="3" count="1" selected="0">
            <x v="0"/>
          </reference>
          <reference field="4" count="1">
            <x v="3"/>
          </reference>
          <reference field="5" count="1" selected="0">
            <x v="31"/>
          </reference>
          <reference field="8" count="1" selected="0">
            <x v="96"/>
          </reference>
          <reference field="9" count="1" selected="0">
            <x v="0"/>
          </reference>
          <reference field="11" count="1" selected="0">
            <x v="0"/>
          </reference>
        </references>
      </pivotArea>
    </format>
    <format dxfId="6007">
      <pivotArea dataOnly="0" labelOnly="1" outline="0" fieldPosition="0">
        <references count="9">
          <reference field="0" count="1" selected="0">
            <x v="36"/>
          </reference>
          <reference field="1" count="1" selected="0">
            <x v="0"/>
          </reference>
          <reference field="2" count="1" selected="0">
            <x v="0"/>
          </reference>
          <reference field="3" count="1" selected="0">
            <x v="2"/>
          </reference>
          <reference field="4" count="1">
            <x v="1"/>
          </reference>
          <reference field="5" count="1" selected="0">
            <x v="8"/>
          </reference>
          <reference field="8" count="1" selected="0">
            <x v="93"/>
          </reference>
          <reference field="9" count="1" selected="0">
            <x v="1"/>
          </reference>
          <reference field="11" count="1" selected="0">
            <x v="11"/>
          </reference>
        </references>
      </pivotArea>
    </format>
    <format dxfId="6006">
      <pivotArea dataOnly="0" labelOnly="1" outline="0" fieldPosition="0">
        <references count="9">
          <reference field="0" count="1" selected="0">
            <x v="35"/>
          </reference>
          <reference field="1" count="1" selected="0">
            <x v="0"/>
          </reference>
          <reference field="2" count="1" selected="0">
            <x v="1"/>
          </reference>
          <reference field="3" count="1" selected="0">
            <x v="1"/>
          </reference>
          <reference field="4" count="1">
            <x v="2"/>
          </reference>
          <reference field="5" count="1" selected="0">
            <x v="25"/>
          </reference>
          <reference field="8" count="1" selected="0">
            <x v="5"/>
          </reference>
          <reference field="9" count="1" selected="0">
            <x v="2"/>
          </reference>
          <reference field="11" count="1" selected="0">
            <x v="8"/>
          </reference>
        </references>
      </pivotArea>
    </format>
    <format dxfId="6005">
      <pivotArea dataOnly="0" labelOnly="1" outline="0" fieldPosition="0">
        <references count="9">
          <reference field="0" count="1" selected="0">
            <x v="33"/>
          </reference>
          <reference field="1" count="1" selected="0">
            <x v="1"/>
          </reference>
          <reference field="2" count="1" selected="0">
            <x v="2"/>
          </reference>
          <reference field="3" count="1" selected="0">
            <x v="3"/>
          </reference>
          <reference field="4" count="1">
            <x v="0"/>
          </reference>
          <reference field="5" count="1" selected="0">
            <x v="17"/>
          </reference>
          <reference field="8" count="1" selected="0">
            <x v="7"/>
          </reference>
          <reference field="9" count="1" selected="0">
            <x v="3"/>
          </reference>
          <reference field="11" count="1" selected="0">
            <x v="1"/>
          </reference>
        </references>
      </pivotArea>
    </format>
    <format dxfId="6004">
      <pivotArea dataOnly="0" labelOnly="1" outline="0" fieldPosition="0">
        <references count="9">
          <reference field="0" count="1" selected="0">
            <x v="30"/>
          </reference>
          <reference field="1" count="1" selected="0">
            <x v="2"/>
          </reference>
          <reference field="2" count="1" selected="0">
            <x v="3"/>
          </reference>
          <reference field="3" count="1" selected="0">
            <x v="4"/>
          </reference>
          <reference field="4" count="1">
            <x v="3"/>
          </reference>
          <reference field="5" count="1" selected="0">
            <x v="20"/>
          </reference>
          <reference field="8" count="1" selected="0">
            <x v="0"/>
          </reference>
          <reference field="9" count="1" selected="0">
            <x v="4"/>
          </reference>
          <reference field="11" count="1" selected="0">
            <x v="6"/>
          </reference>
        </references>
      </pivotArea>
    </format>
    <format dxfId="6003">
      <pivotArea dataOnly="0" labelOnly="1" outline="0" fieldPosition="0">
        <references count="9">
          <reference field="0" count="1" selected="0">
            <x v="46"/>
          </reference>
          <reference field="1" count="1" selected="0">
            <x v="2"/>
          </reference>
          <reference field="2" count="1" selected="0">
            <x v="3"/>
          </reference>
          <reference field="3" count="1" selected="0">
            <x v="4"/>
          </reference>
          <reference field="4" count="1">
            <x v="3"/>
          </reference>
          <reference field="5" count="1" selected="0">
            <x v="35"/>
          </reference>
          <reference field="8" count="1" selected="0">
            <x v="8"/>
          </reference>
          <reference field="9" count="1" selected="0">
            <x v="5"/>
          </reference>
          <reference field="11" count="1" selected="0">
            <x v="8"/>
          </reference>
        </references>
      </pivotArea>
    </format>
    <format dxfId="6002">
      <pivotArea dataOnly="0" labelOnly="1" outline="0" fieldPosition="0">
        <references count="9">
          <reference field="0" count="1" selected="0">
            <x v="49"/>
          </reference>
          <reference field="1" count="1" selected="0">
            <x v="2"/>
          </reference>
          <reference field="2" count="1" selected="0">
            <x v="3"/>
          </reference>
          <reference field="3" count="1" selected="0">
            <x v="4"/>
          </reference>
          <reference field="4" count="1">
            <x v="3"/>
          </reference>
          <reference field="5" count="1" selected="0">
            <x v="35"/>
          </reference>
          <reference field="8" count="1" selected="0">
            <x v="12"/>
          </reference>
          <reference field="9" count="1" selected="0">
            <x v="6"/>
          </reference>
          <reference field="11" count="1" selected="0">
            <x v="9"/>
          </reference>
        </references>
      </pivotArea>
    </format>
    <format dxfId="6001">
      <pivotArea dataOnly="0" labelOnly="1" outline="0" fieldPosition="0">
        <references count="9">
          <reference field="0" count="1" selected="0">
            <x v="50"/>
          </reference>
          <reference field="1" count="1" selected="0">
            <x v="2"/>
          </reference>
          <reference field="2" count="1" selected="0">
            <x v="3"/>
          </reference>
          <reference field="3" count="1" selected="0">
            <x v="4"/>
          </reference>
          <reference field="4" count="1">
            <x v="3"/>
          </reference>
          <reference field="5" count="1" selected="0">
            <x v="8"/>
          </reference>
          <reference field="8" count="1" selected="0">
            <x v="17"/>
          </reference>
          <reference field="9" count="1" selected="0">
            <x v="7"/>
          </reference>
          <reference field="11" count="1" selected="0">
            <x v="10"/>
          </reference>
        </references>
      </pivotArea>
    </format>
    <format dxfId="6000">
      <pivotArea dataOnly="0" labelOnly="1" outline="0" fieldPosition="0">
        <references count="9">
          <reference field="0" count="1" selected="0">
            <x v="45"/>
          </reference>
          <reference field="1" count="1" selected="0">
            <x v="2"/>
          </reference>
          <reference field="2" count="1" selected="0">
            <x v="3"/>
          </reference>
          <reference field="3" count="1" selected="0">
            <x v="4"/>
          </reference>
          <reference field="4" count="1">
            <x v="3"/>
          </reference>
          <reference field="5" count="1" selected="0">
            <x v="25"/>
          </reference>
          <reference field="8" count="1" selected="0">
            <x v="68"/>
          </reference>
          <reference field="9" count="1" selected="0">
            <x v="8"/>
          </reference>
          <reference field="11" count="1" selected="0">
            <x v="1"/>
          </reference>
        </references>
      </pivotArea>
    </format>
    <format dxfId="5999">
      <pivotArea dataOnly="0" labelOnly="1" outline="0" fieldPosition="0">
        <references count="9">
          <reference field="0" count="1" selected="0">
            <x v="42"/>
          </reference>
          <reference field="1" count="1" selected="0">
            <x v="2"/>
          </reference>
          <reference field="2" count="1" selected="0">
            <x v="3"/>
          </reference>
          <reference field="3" count="1" selected="0">
            <x v="4"/>
          </reference>
          <reference field="4" count="1">
            <x v="3"/>
          </reference>
          <reference field="5" count="1" selected="0">
            <x v="25"/>
          </reference>
          <reference field="8" count="1" selected="0">
            <x v="24"/>
          </reference>
          <reference field="9" count="1" selected="0">
            <x v="9"/>
          </reference>
          <reference field="11" count="1" selected="0">
            <x v="13"/>
          </reference>
        </references>
      </pivotArea>
    </format>
    <format dxfId="5998">
      <pivotArea dataOnly="0" labelOnly="1" outline="0" fieldPosition="0">
        <references count="9">
          <reference field="0" count="1" selected="0">
            <x v="38"/>
          </reference>
          <reference field="1" count="1" selected="0">
            <x v="2"/>
          </reference>
          <reference field="2" count="1" selected="0">
            <x v="3"/>
          </reference>
          <reference field="3" count="1" selected="0">
            <x v="4"/>
          </reference>
          <reference field="4" count="1">
            <x v="3"/>
          </reference>
          <reference field="5" count="1" selected="0">
            <x v="33"/>
          </reference>
          <reference field="8" count="1" selected="0">
            <x v="27"/>
          </reference>
          <reference field="9" count="1" selected="0">
            <x v="10"/>
          </reference>
          <reference field="11" count="1" selected="0">
            <x v="6"/>
          </reference>
        </references>
      </pivotArea>
    </format>
    <format dxfId="5997">
      <pivotArea dataOnly="0" labelOnly="1" outline="0" fieldPosition="0">
        <references count="9">
          <reference field="0" count="1" selected="0">
            <x v="48"/>
          </reference>
          <reference field="1" count="1" selected="0">
            <x v="2"/>
          </reference>
          <reference field="2" count="1" selected="0">
            <x v="3"/>
          </reference>
          <reference field="3" count="1" selected="0">
            <x v="4"/>
          </reference>
          <reference field="4" count="1">
            <x v="3"/>
          </reference>
          <reference field="5" count="1" selected="0">
            <x v="4"/>
          </reference>
          <reference field="8" count="1" selected="0">
            <x v="44"/>
          </reference>
          <reference field="9" count="1" selected="0">
            <x v="11"/>
          </reference>
          <reference field="11" count="1" selected="0">
            <x v="3"/>
          </reference>
        </references>
      </pivotArea>
    </format>
    <format dxfId="5996">
      <pivotArea dataOnly="0" labelOnly="1" outline="0" fieldPosition="0">
        <references count="9">
          <reference field="0" count="1" selected="0">
            <x v="32"/>
          </reference>
          <reference field="1" count="1" selected="0">
            <x v="2"/>
          </reference>
          <reference field="2" count="1" selected="0">
            <x v="3"/>
          </reference>
          <reference field="3" count="1" selected="0">
            <x v="4"/>
          </reference>
          <reference field="4" count="1">
            <x v="3"/>
          </reference>
          <reference field="5" count="1" selected="0">
            <x v="4"/>
          </reference>
          <reference field="8" count="1" selected="0">
            <x v="33"/>
          </reference>
          <reference field="9" count="1" selected="0">
            <x v="12"/>
          </reference>
          <reference field="11" count="1" selected="0">
            <x v="4"/>
          </reference>
        </references>
      </pivotArea>
    </format>
    <format dxfId="5995">
      <pivotArea dataOnly="0" labelOnly="1" outline="0" fieldPosition="0">
        <references count="9">
          <reference field="0" count="1" selected="0">
            <x v="19"/>
          </reference>
          <reference field="1" count="1" selected="0">
            <x v="2"/>
          </reference>
          <reference field="2" count="1" selected="0">
            <x v="3"/>
          </reference>
          <reference field="3" count="1" selected="0">
            <x v="4"/>
          </reference>
          <reference field="4" count="1">
            <x v="3"/>
          </reference>
          <reference field="5" count="1" selected="0">
            <x v="41"/>
          </reference>
          <reference field="8" count="1" selected="0">
            <x v="39"/>
          </reference>
          <reference field="9" count="1" selected="0">
            <x v="13"/>
          </reference>
          <reference field="11" count="1" selected="0">
            <x v="17"/>
          </reference>
        </references>
      </pivotArea>
    </format>
    <format dxfId="5994">
      <pivotArea dataOnly="0" labelOnly="1" outline="0" fieldPosition="0">
        <references count="9">
          <reference field="0" count="1" selected="0">
            <x v="20"/>
          </reference>
          <reference field="1" count="1" selected="0">
            <x v="2"/>
          </reference>
          <reference field="2" count="1" selected="0">
            <x v="3"/>
          </reference>
          <reference field="3" count="1" selected="0">
            <x v="4"/>
          </reference>
          <reference field="4" count="1">
            <x v="3"/>
          </reference>
          <reference field="5" count="1" selected="0">
            <x v="18"/>
          </reference>
          <reference field="8" count="1" selected="0">
            <x v="43"/>
          </reference>
          <reference field="9" count="1" selected="0">
            <x v="14"/>
          </reference>
          <reference field="11" count="1" selected="0">
            <x v="3"/>
          </reference>
        </references>
      </pivotArea>
    </format>
    <format dxfId="5993">
      <pivotArea dataOnly="0" labelOnly="1" outline="0" fieldPosition="0">
        <references count="9">
          <reference field="0" count="1" selected="0">
            <x v="118"/>
          </reference>
          <reference field="1" count="1" selected="0">
            <x v="2"/>
          </reference>
          <reference field="2" count="1" selected="0">
            <x v="3"/>
          </reference>
          <reference field="3" count="1" selected="0">
            <x v="4"/>
          </reference>
          <reference field="4" count="1">
            <x v="3"/>
          </reference>
          <reference field="5" count="1" selected="0">
            <x v="4"/>
          </reference>
          <reference field="8" count="1" selected="0">
            <x v="48"/>
          </reference>
          <reference field="9" count="1" selected="0">
            <x v="15"/>
          </reference>
          <reference field="11" count="1" selected="0">
            <x v="10"/>
          </reference>
        </references>
      </pivotArea>
    </format>
    <format dxfId="5992">
      <pivotArea dataOnly="0" labelOnly="1" outline="0" fieldPosition="0">
        <references count="9">
          <reference field="0" count="1" selected="0">
            <x v="8"/>
          </reference>
          <reference field="1" count="1" selected="0">
            <x v="2"/>
          </reference>
          <reference field="2" count="1" selected="0">
            <x v="3"/>
          </reference>
          <reference field="3" count="1" selected="0">
            <x v="4"/>
          </reference>
          <reference field="4" count="1">
            <x v="3"/>
          </reference>
          <reference field="5" count="1" selected="0">
            <x v="25"/>
          </reference>
          <reference field="8" count="1" selected="0">
            <x v="51"/>
          </reference>
          <reference field="9" count="1" selected="0">
            <x v="16"/>
          </reference>
          <reference field="11" count="1" selected="0">
            <x v="3"/>
          </reference>
        </references>
      </pivotArea>
    </format>
    <format dxfId="5991">
      <pivotArea dataOnly="0" labelOnly="1" outline="0" fieldPosition="0">
        <references count="9">
          <reference field="0" count="1" selected="0">
            <x v="83"/>
          </reference>
          <reference field="1" count="1" selected="0">
            <x v="2"/>
          </reference>
          <reference field="2" count="1" selected="0">
            <x v="3"/>
          </reference>
          <reference field="3" count="1" selected="0">
            <x v="4"/>
          </reference>
          <reference field="4" count="1">
            <x v="3"/>
          </reference>
          <reference field="5" count="1" selected="0">
            <x v="6"/>
          </reference>
          <reference field="8" count="1" selected="0">
            <x v="57"/>
          </reference>
          <reference field="9" count="1" selected="0">
            <x v="17"/>
          </reference>
          <reference field="11" count="1" selected="0">
            <x v="4"/>
          </reference>
        </references>
      </pivotArea>
    </format>
    <format dxfId="5990">
      <pivotArea dataOnly="0" labelOnly="1" outline="0" fieldPosition="0">
        <references count="9">
          <reference field="0" count="1" selected="0">
            <x v="66"/>
          </reference>
          <reference field="1" count="1" selected="0">
            <x v="2"/>
          </reference>
          <reference field="2" count="1" selected="0">
            <x v="3"/>
          </reference>
          <reference field="3" count="1" selected="0">
            <x v="4"/>
          </reference>
          <reference field="4" count="1">
            <x v="3"/>
          </reference>
          <reference field="5" count="1" selected="0">
            <x v="17"/>
          </reference>
          <reference field="8" count="1" selected="0">
            <x v="75"/>
          </reference>
          <reference field="9" count="1" selected="0">
            <x v="18"/>
          </reference>
          <reference field="11" count="1" selected="0">
            <x v="11"/>
          </reference>
        </references>
      </pivotArea>
    </format>
    <format dxfId="5989">
      <pivotArea dataOnly="0" labelOnly="1" outline="0" fieldPosition="0">
        <references count="9">
          <reference field="0" count="1" selected="0">
            <x v="51"/>
          </reference>
          <reference field="1" count="1" selected="0">
            <x v="2"/>
          </reference>
          <reference field="2" count="1" selected="0">
            <x v="3"/>
          </reference>
          <reference field="3" count="1" selected="0">
            <x v="4"/>
          </reference>
          <reference field="4" count="1">
            <x v="3"/>
          </reference>
          <reference field="5" count="1" selected="0">
            <x v="10"/>
          </reference>
          <reference field="8" count="1" selected="0">
            <x v="97"/>
          </reference>
          <reference field="9" count="1" selected="0">
            <x v="19"/>
          </reference>
          <reference field="11" count="1" selected="0">
            <x v="8"/>
          </reference>
        </references>
      </pivotArea>
    </format>
    <format dxfId="5988">
      <pivotArea dataOnly="0" labelOnly="1" outline="0" fieldPosition="0">
        <references count="9">
          <reference field="0" count="1" selected="0">
            <x v="44"/>
          </reference>
          <reference field="1" count="1" selected="0">
            <x v="2"/>
          </reference>
          <reference field="2" count="1" selected="0">
            <x v="3"/>
          </reference>
          <reference field="3" count="1" selected="0">
            <x v="4"/>
          </reference>
          <reference field="4" count="1">
            <x v="3"/>
          </reference>
          <reference field="5" count="1" selected="0">
            <x v="49"/>
          </reference>
          <reference field="8" count="1" selected="0">
            <x v="72"/>
          </reference>
          <reference field="9" count="1" selected="0">
            <x v="20"/>
          </reference>
          <reference field="11" count="1" selected="0">
            <x v="9"/>
          </reference>
        </references>
      </pivotArea>
    </format>
    <format dxfId="5987">
      <pivotArea dataOnly="0" labelOnly="1" outline="0" fieldPosition="0">
        <references count="9">
          <reference field="0" count="1" selected="0">
            <x v="90"/>
          </reference>
          <reference field="1" count="1" selected="0">
            <x v="2"/>
          </reference>
          <reference field="2" count="1" selected="0">
            <x v="3"/>
          </reference>
          <reference field="3" count="1" selected="0">
            <x v="4"/>
          </reference>
          <reference field="4" count="1">
            <x v="3"/>
          </reference>
          <reference field="5" count="1" selected="0">
            <x v="25"/>
          </reference>
          <reference field="8" count="1" selected="0">
            <x v="63"/>
          </reference>
          <reference field="9" count="1" selected="0">
            <x v="21"/>
          </reference>
          <reference field="11" count="1" selected="0">
            <x v="19"/>
          </reference>
        </references>
      </pivotArea>
    </format>
    <format dxfId="5986">
      <pivotArea dataOnly="0" labelOnly="1" outline="0" fieldPosition="0">
        <references count="9">
          <reference field="0" count="1" selected="0">
            <x v="74"/>
          </reference>
          <reference field="1" count="1" selected="0">
            <x v="2"/>
          </reference>
          <reference field="2" count="1" selected="0">
            <x v="3"/>
          </reference>
          <reference field="3" count="1" selected="0">
            <x v="4"/>
          </reference>
          <reference field="4" count="1">
            <x v="3"/>
          </reference>
          <reference field="5" count="1" selected="0">
            <x v="6"/>
          </reference>
          <reference field="8" count="1" selected="0">
            <x v="11"/>
          </reference>
          <reference field="9" count="1" selected="0">
            <x v="22"/>
          </reference>
          <reference field="11" count="1" selected="0">
            <x v="19"/>
          </reference>
        </references>
      </pivotArea>
    </format>
    <format dxfId="5985">
      <pivotArea dataOnly="0" labelOnly="1" outline="0" fieldPosition="0">
        <references count="9">
          <reference field="0" count="1" selected="0">
            <x v="22"/>
          </reference>
          <reference field="1" count="1" selected="0">
            <x v="2"/>
          </reference>
          <reference field="2" count="1" selected="0">
            <x v="3"/>
          </reference>
          <reference field="3" count="1" selected="0">
            <x v="4"/>
          </reference>
          <reference field="4" count="1">
            <x v="3"/>
          </reference>
          <reference field="5" count="1" selected="0">
            <x v="4"/>
          </reference>
          <reference field="8" count="1" selected="0">
            <x v="4"/>
          </reference>
          <reference field="9" count="1" selected="0">
            <x v="23"/>
          </reference>
          <reference field="11" count="1" selected="0">
            <x v="3"/>
          </reference>
        </references>
      </pivotArea>
    </format>
    <format dxfId="5984">
      <pivotArea dataOnly="0" labelOnly="1" outline="0" fieldPosition="0">
        <references count="9">
          <reference field="0" count="1" selected="0">
            <x v="61"/>
          </reference>
          <reference field="1" count="1" selected="0">
            <x v="2"/>
          </reference>
          <reference field="2" count="1" selected="0">
            <x v="3"/>
          </reference>
          <reference field="3" count="1" selected="0">
            <x v="4"/>
          </reference>
          <reference field="4" count="1">
            <x v="3"/>
          </reference>
          <reference field="5" count="1" selected="0">
            <x v="35"/>
          </reference>
          <reference field="8" count="1" selected="0">
            <x v="84"/>
          </reference>
          <reference field="9" count="1" selected="0">
            <x v="24"/>
          </reference>
          <reference field="11" count="1" selected="0">
            <x v="2"/>
          </reference>
        </references>
      </pivotArea>
    </format>
    <format dxfId="5983">
      <pivotArea dataOnly="0" labelOnly="1" outline="0" fieldPosition="0">
        <references count="9">
          <reference field="0" count="1" selected="0">
            <x v="114"/>
          </reference>
          <reference field="1" count="1" selected="0">
            <x v="2"/>
          </reference>
          <reference field="2" count="1" selected="0">
            <x v="3"/>
          </reference>
          <reference field="3" count="1" selected="0">
            <x v="4"/>
          </reference>
          <reference field="4" count="1">
            <x v="3"/>
          </reference>
          <reference field="5" count="1" selected="0">
            <x v="35"/>
          </reference>
          <reference field="8" count="1" selected="0">
            <x v="79"/>
          </reference>
          <reference field="9" count="1" selected="0">
            <x v="25"/>
          </reference>
          <reference field="11" count="1" selected="0">
            <x v="6"/>
          </reference>
        </references>
      </pivotArea>
    </format>
    <format dxfId="5982">
      <pivotArea dataOnly="0" labelOnly="1" outline="0" fieldPosition="0">
        <references count="9">
          <reference field="0" count="1" selected="0">
            <x v="68"/>
          </reference>
          <reference field="1" count="1" selected="0">
            <x v="2"/>
          </reference>
          <reference field="2" count="1" selected="0">
            <x v="3"/>
          </reference>
          <reference field="3" count="1" selected="0">
            <x v="4"/>
          </reference>
          <reference field="4" count="1">
            <x v="3"/>
          </reference>
          <reference field="5" count="1" selected="0">
            <x v="17"/>
          </reference>
          <reference field="8" count="1" selected="0">
            <x v="22"/>
          </reference>
          <reference field="9" count="1" selected="0">
            <x v="26"/>
          </reference>
          <reference field="11" count="1" selected="0">
            <x v="4"/>
          </reference>
        </references>
      </pivotArea>
    </format>
    <format dxfId="5981">
      <pivotArea dataOnly="0" labelOnly="1" outline="0" fieldPosition="0">
        <references count="9">
          <reference field="0" count="1" selected="0">
            <x v="70"/>
          </reference>
          <reference field="1" count="1" selected="0">
            <x v="2"/>
          </reference>
          <reference field="2" count="1" selected="0">
            <x v="3"/>
          </reference>
          <reference field="3" count="1" selected="0">
            <x v="4"/>
          </reference>
          <reference field="4" count="1">
            <x v="3"/>
          </reference>
          <reference field="5" count="1" selected="0">
            <x v="35"/>
          </reference>
          <reference field="8" count="1" selected="0">
            <x v="91"/>
          </reference>
          <reference field="9" count="1" selected="0">
            <x v="27"/>
          </reference>
          <reference field="11" count="1" selected="0">
            <x v="4"/>
          </reference>
        </references>
      </pivotArea>
    </format>
    <format dxfId="5980">
      <pivotArea dataOnly="0" labelOnly="1" outline="0" fieldPosition="0">
        <references count="9">
          <reference field="0" count="1" selected="0">
            <x v="67"/>
          </reference>
          <reference field="1" count="1" selected="0">
            <x v="2"/>
          </reference>
          <reference field="2" count="1" selected="0">
            <x v="3"/>
          </reference>
          <reference field="3" count="1" selected="0">
            <x v="4"/>
          </reference>
          <reference field="4" count="1">
            <x v="3"/>
          </reference>
          <reference field="5" count="1" selected="0">
            <x v="35"/>
          </reference>
          <reference field="8" count="1" selected="0">
            <x v="88"/>
          </reference>
          <reference field="9" count="1" selected="0">
            <x v="28"/>
          </reference>
          <reference field="11" count="1" selected="0">
            <x v="4"/>
          </reference>
        </references>
      </pivotArea>
    </format>
    <format dxfId="5979">
      <pivotArea dataOnly="0" labelOnly="1" outline="0" fieldPosition="0">
        <references count="9">
          <reference field="0" count="1" selected="0">
            <x v="82"/>
          </reference>
          <reference field="1" count="1" selected="0">
            <x v="2"/>
          </reference>
          <reference field="2" count="1" selected="0">
            <x v="3"/>
          </reference>
          <reference field="3" count="1" selected="0">
            <x v="4"/>
          </reference>
          <reference field="4" count="1">
            <x v="3"/>
          </reference>
          <reference field="5" count="1" selected="0">
            <x v="4"/>
          </reference>
          <reference field="8" count="1" selected="0">
            <x v="99"/>
          </reference>
          <reference field="9" count="1" selected="0">
            <x v="29"/>
          </reference>
          <reference field="11" count="1" selected="0">
            <x v="8"/>
          </reference>
        </references>
      </pivotArea>
    </format>
    <format dxfId="5978">
      <pivotArea dataOnly="0" labelOnly="1" outline="0" fieldPosition="0">
        <references count="9">
          <reference field="0" count="1" selected="0">
            <x v="69"/>
          </reference>
          <reference field="1" count="1" selected="0">
            <x v="2"/>
          </reference>
          <reference field="2" count="1" selected="0">
            <x v="3"/>
          </reference>
          <reference field="3" count="1" selected="0">
            <x v="4"/>
          </reference>
          <reference field="4" count="1">
            <x v="3"/>
          </reference>
          <reference field="5" count="1" selected="0">
            <x v="19"/>
          </reference>
          <reference field="8" count="1" selected="0">
            <x v="16"/>
          </reference>
          <reference field="9" count="1" selected="0">
            <x v="30"/>
          </reference>
          <reference field="11" count="1" selected="0">
            <x v="16"/>
          </reference>
        </references>
      </pivotArea>
    </format>
    <format dxfId="5977">
      <pivotArea dataOnly="0" labelOnly="1" outline="0" fieldPosition="0">
        <references count="9">
          <reference field="0" count="1" selected="0">
            <x v="86"/>
          </reference>
          <reference field="1" count="1" selected="0">
            <x v="2"/>
          </reference>
          <reference field="2" count="1" selected="0">
            <x v="3"/>
          </reference>
          <reference field="3" count="1" selected="0">
            <x v="4"/>
          </reference>
          <reference field="4" count="1">
            <x v="3"/>
          </reference>
          <reference field="5" count="1" selected="0">
            <x v="15"/>
          </reference>
          <reference field="8" count="1" selected="0">
            <x v="44"/>
          </reference>
          <reference field="9" count="1" selected="0">
            <x v="31"/>
          </reference>
          <reference field="11" count="1" selected="0">
            <x v="18"/>
          </reference>
        </references>
      </pivotArea>
    </format>
    <format dxfId="5976">
      <pivotArea dataOnly="0" labelOnly="1" outline="0" fieldPosition="0">
        <references count="9">
          <reference field="0" count="1" selected="0">
            <x v="88"/>
          </reference>
          <reference field="1" count="1" selected="0">
            <x v="2"/>
          </reference>
          <reference field="2" count="1" selected="0">
            <x v="3"/>
          </reference>
          <reference field="3" count="1" selected="0">
            <x v="4"/>
          </reference>
          <reference field="4" count="1">
            <x v="3"/>
          </reference>
          <reference field="5" count="1" selected="0">
            <x v="45"/>
          </reference>
          <reference field="8" count="1" selected="0">
            <x v="44"/>
          </reference>
          <reference field="9" count="1" selected="0">
            <x v="33"/>
          </reference>
          <reference field="11" count="1" selected="0">
            <x v="3"/>
          </reference>
        </references>
      </pivotArea>
    </format>
  </formats>
  <pivotTableStyleInfo name="PivotStyleLight8"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34DF39-5926-4EFF-B7ED-234C455AFC7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27" firstHeaderRow="1" firstDataRow="1" firstDataCol="1" rowPageCount="1" colPageCount="1"/>
  <pivotFields count="22">
    <pivotField showAll="0"/>
    <pivotField showAll="0"/>
    <pivotField showAll="0"/>
    <pivotField showAll="0"/>
    <pivotField showAll="0"/>
    <pivotField showAll="0"/>
    <pivotField axis="axisPage" showAll="0">
      <items count="6">
        <item x="0"/>
        <item x="1"/>
        <item x="3"/>
        <item x="2"/>
        <item x="4"/>
        <item t="default"/>
      </items>
    </pivotField>
    <pivotField showAll="0"/>
    <pivotField axis="axisRow" showAll="0">
      <items count="25">
        <item x="12"/>
        <item sd="0" x="6"/>
        <item sd="0" x="8"/>
        <item sd="0" x="11"/>
        <item sd="0" x="0"/>
        <item sd="0" x="15"/>
        <item sd="0" x="2"/>
        <item sd="0" x="1"/>
        <item sd="0" x="10"/>
        <item sd="0" x="7"/>
        <item sd="0" x="21"/>
        <item sd="0" x="14"/>
        <item sd="0" x="13"/>
        <item sd="0" x="16"/>
        <item sd="0" x="20"/>
        <item sd="0" x="3"/>
        <item sd="0" x="4"/>
        <item sd="0" x="19"/>
        <item sd="0" x="5"/>
        <item sd="0" x="22"/>
        <item sd="0" x="9"/>
        <item sd="0" x="18"/>
        <item sd="0" x="17"/>
        <item x="23"/>
        <item t="default"/>
      </items>
    </pivotField>
    <pivotField axis="axisRow" dataField="1" showAll="0">
      <items count="16">
        <item x="5"/>
        <item x="3"/>
        <item x="7"/>
        <item x="10"/>
        <item x="0"/>
        <item x="1"/>
        <item x="11"/>
        <item x="8"/>
        <item x="4"/>
        <item x="2"/>
        <item x="9"/>
        <item x="6"/>
        <item x="14"/>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9"/>
  </rowFields>
  <rowItems count="23">
    <i>
      <x v="1"/>
    </i>
    <i>
      <x v="2"/>
    </i>
    <i>
      <x v="3"/>
    </i>
    <i>
      <x v="4"/>
    </i>
    <i>
      <x v="5"/>
    </i>
    <i>
      <x v="6"/>
    </i>
    <i>
      <x v="7"/>
    </i>
    <i>
      <x v="8"/>
    </i>
    <i>
      <x v="9"/>
    </i>
    <i>
      <x v="10"/>
    </i>
    <i>
      <x v="11"/>
    </i>
    <i>
      <x v="12"/>
    </i>
    <i>
      <x v="13"/>
    </i>
    <i>
      <x v="14"/>
    </i>
    <i>
      <x v="15"/>
    </i>
    <i>
      <x v="16"/>
    </i>
    <i>
      <x v="17"/>
    </i>
    <i>
      <x v="18"/>
    </i>
    <i>
      <x v="19"/>
    </i>
    <i>
      <x v="20"/>
    </i>
    <i>
      <x v="21"/>
    </i>
    <i>
      <x v="22"/>
    </i>
    <i t="grand">
      <x/>
    </i>
  </rowItems>
  <colItems count="1">
    <i/>
  </colItems>
  <pageFields count="1">
    <pageField fld="6" item="0" hier="-1"/>
  </pageFields>
  <dataFields count="1">
    <dataField name="Count of ANNUAL" fld="9" subtotal="count" baseField="0" baseItem="0"/>
  </dataFields>
  <formats count="31">
    <format dxfId="5775">
      <pivotArea type="all" dataOnly="0" outline="0" fieldPosition="0"/>
    </format>
    <format dxfId="5774">
      <pivotArea outline="0" collapsedLevelsAreSubtotals="1" fieldPosition="0"/>
    </format>
    <format dxfId="5773">
      <pivotArea field="8" type="button" dataOnly="0" labelOnly="1" outline="0" axis="axisRow" fieldPosition="0"/>
    </format>
    <format dxfId="5772">
      <pivotArea dataOnly="0" labelOnly="1" fieldPosition="0">
        <references count="1">
          <reference field="8" count="22">
            <x v="1"/>
            <x v="2"/>
            <x v="3"/>
            <x v="4"/>
            <x v="5"/>
            <x v="6"/>
            <x v="7"/>
            <x v="8"/>
            <x v="9"/>
            <x v="10"/>
            <x v="11"/>
            <x v="12"/>
            <x v="13"/>
            <x v="14"/>
            <x v="15"/>
            <x v="16"/>
            <x v="17"/>
            <x v="18"/>
            <x v="19"/>
            <x v="20"/>
            <x v="21"/>
            <x v="22"/>
          </reference>
        </references>
      </pivotArea>
    </format>
    <format dxfId="5771">
      <pivotArea dataOnly="0" labelOnly="1" grandRow="1" outline="0" fieldPosition="0"/>
    </format>
    <format dxfId="5770">
      <pivotArea dataOnly="0" labelOnly="1" fieldPosition="0">
        <references count="2">
          <reference field="8" count="1" selected="0">
            <x v="10"/>
          </reference>
          <reference field="9" count="9">
            <x v="0"/>
            <x v="1"/>
            <x v="2"/>
            <x v="3"/>
            <x v="4"/>
            <x v="6"/>
            <x v="7"/>
            <x v="9"/>
            <x v="11"/>
          </reference>
        </references>
      </pivotArea>
    </format>
    <format dxfId="5769">
      <pivotArea dataOnly="0" labelOnly="1" fieldPosition="0">
        <references count="2">
          <reference field="8" count="1" selected="0">
            <x v="16"/>
          </reference>
          <reference field="9" count="11">
            <x v="0"/>
            <x v="1"/>
            <x v="2"/>
            <x v="3"/>
            <x v="4"/>
            <x v="5"/>
            <x v="6"/>
            <x v="8"/>
            <x v="9"/>
            <x v="10"/>
            <x v="11"/>
          </reference>
        </references>
      </pivotArea>
    </format>
    <format dxfId="5768">
      <pivotArea dataOnly="0" labelOnly="1" fieldPosition="0">
        <references count="2">
          <reference field="8" count="1" selected="0">
            <x v="1"/>
          </reference>
          <reference field="9" count="12">
            <x v="0"/>
            <x v="1"/>
            <x v="2"/>
            <x v="3"/>
            <x v="4"/>
            <x v="5"/>
            <x v="6"/>
            <x v="7"/>
            <x v="8"/>
            <x v="9"/>
            <x v="11"/>
            <x v="13"/>
          </reference>
        </references>
      </pivotArea>
    </format>
    <format dxfId="5767">
      <pivotArea dataOnly="0" labelOnly="1" fieldPosition="0">
        <references count="2">
          <reference field="8" count="1" selected="0">
            <x v="2"/>
          </reference>
          <reference field="9" count="11">
            <x v="0"/>
            <x v="1"/>
            <x v="2"/>
            <x v="3"/>
            <x v="4"/>
            <x v="6"/>
            <x v="7"/>
            <x v="8"/>
            <x v="10"/>
            <x v="11"/>
            <x v="12"/>
          </reference>
        </references>
      </pivotArea>
    </format>
    <format dxfId="5766">
      <pivotArea dataOnly="0" labelOnly="1" fieldPosition="0">
        <references count="2">
          <reference field="8" count="1" selected="0">
            <x v="3"/>
          </reference>
          <reference field="9" count="11">
            <x v="0"/>
            <x v="1"/>
            <x v="2"/>
            <x v="3"/>
            <x v="4"/>
            <x v="5"/>
            <x v="6"/>
            <x v="8"/>
            <x v="9"/>
            <x v="10"/>
            <x v="11"/>
          </reference>
        </references>
      </pivotArea>
    </format>
    <format dxfId="5765">
      <pivotArea dataOnly="0" labelOnly="1" fieldPosition="0">
        <references count="2">
          <reference field="8" count="1" selected="0">
            <x v="11"/>
          </reference>
          <reference field="9" count="8">
            <x v="0"/>
            <x v="1"/>
            <x v="2"/>
            <x v="3"/>
            <x v="4"/>
            <x v="6"/>
            <x v="7"/>
            <x v="9"/>
          </reference>
        </references>
      </pivotArea>
    </format>
    <format dxfId="5764">
      <pivotArea dataOnly="0" labelOnly="1" fieldPosition="0">
        <references count="2">
          <reference field="8" count="1" selected="0">
            <x v="17"/>
          </reference>
          <reference field="9" count="8">
            <x v="1"/>
            <x v="2"/>
            <x v="4"/>
            <x v="5"/>
            <x v="7"/>
            <x v="8"/>
            <x v="9"/>
            <x v="10"/>
          </reference>
        </references>
      </pivotArea>
    </format>
    <format dxfId="5763">
      <pivotArea dataOnly="0" labelOnly="1" fieldPosition="0">
        <references count="2">
          <reference field="8" count="1" selected="0">
            <x v="8"/>
          </reference>
          <reference field="9" count="10">
            <x v="0"/>
            <x v="2"/>
            <x v="3"/>
            <x v="4"/>
            <x v="5"/>
            <x v="6"/>
            <x v="7"/>
            <x v="8"/>
            <x v="9"/>
            <x v="10"/>
          </reference>
        </references>
      </pivotArea>
    </format>
    <format dxfId="5762">
      <pivotArea dataOnly="0" labelOnly="1" fieldPosition="0">
        <references count="2">
          <reference field="8" count="1" selected="0">
            <x v="9"/>
          </reference>
          <reference field="9" count="11">
            <x v="0"/>
            <x v="1"/>
            <x v="2"/>
            <x v="3"/>
            <x v="4"/>
            <x v="5"/>
            <x v="6"/>
            <x v="7"/>
            <x v="8"/>
            <x v="9"/>
            <x v="11"/>
          </reference>
        </references>
      </pivotArea>
    </format>
    <format dxfId="5761">
      <pivotArea dataOnly="0" labelOnly="1" fieldPosition="0">
        <references count="2">
          <reference field="8" count="1" selected="0">
            <x v="15"/>
          </reference>
          <reference field="9" count="12">
            <x v="0"/>
            <x v="1"/>
            <x v="2"/>
            <x v="3"/>
            <x v="4"/>
            <x v="5"/>
            <x v="6"/>
            <x v="7"/>
            <x v="8"/>
            <x v="9"/>
            <x v="10"/>
            <x v="11"/>
          </reference>
        </references>
      </pivotArea>
    </format>
    <format dxfId="5760">
      <pivotArea dataOnly="0" labelOnly="1" fieldPosition="0">
        <references count="2">
          <reference field="8" count="1" selected="0">
            <x v="21"/>
          </reference>
          <reference field="9" count="10">
            <x v="0"/>
            <x v="1"/>
            <x v="2"/>
            <x v="3"/>
            <x v="4"/>
            <x v="5"/>
            <x v="7"/>
            <x v="8"/>
            <x v="9"/>
            <x v="10"/>
          </reference>
        </references>
      </pivotArea>
    </format>
    <format dxfId="5759">
      <pivotArea dataOnly="0" labelOnly="1" fieldPosition="0">
        <references count="2">
          <reference field="8" count="1" selected="0">
            <x v="4"/>
          </reference>
          <reference field="9" count="10">
            <x v="0"/>
            <x v="1"/>
            <x v="2"/>
            <x v="3"/>
            <x v="4"/>
            <x v="6"/>
            <x v="7"/>
            <x v="8"/>
            <x v="10"/>
            <x v="11"/>
          </reference>
        </references>
      </pivotArea>
    </format>
    <format dxfId="5758">
      <pivotArea dataOnly="0" labelOnly="1" fieldPosition="0">
        <references count="2">
          <reference field="8" count="1" selected="0">
            <x v="5"/>
          </reference>
          <reference field="9" count="11">
            <x v="0"/>
            <x v="2"/>
            <x v="3"/>
            <x v="4"/>
            <x v="5"/>
            <x v="6"/>
            <x v="7"/>
            <x v="8"/>
            <x v="9"/>
            <x v="10"/>
            <x v="11"/>
          </reference>
        </references>
      </pivotArea>
    </format>
    <format dxfId="5757">
      <pivotArea dataOnly="0" labelOnly="1" fieldPosition="0">
        <references count="2">
          <reference field="8" count="1" selected="0">
            <x v="12"/>
          </reference>
          <reference field="9" count="11">
            <x v="0"/>
            <x v="1"/>
            <x v="3"/>
            <x v="4"/>
            <x v="5"/>
            <x v="6"/>
            <x v="7"/>
            <x v="8"/>
            <x v="9"/>
            <x v="10"/>
            <x v="11"/>
          </reference>
        </references>
      </pivotArea>
    </format>
    <format dxfId="5756">
      <pivotArea dataOnly="0" labelOnly="1" fieldPosition="0">
        <references count="2">
          <reference field="8" count="1" selected="0">
            <x v="13"/>
          </reference>
          <reference field="9" count="11">
            <x v="0"/>
            <x v="1"/>
            <x v="2"/>
            <x v="3"/>
            <x v="4"/>
            <x v="5"/>
            <x v="6"/>
            <x v="7"/>
            <x v="8"/>
            <x v="9"/>
            <x v="10"/>
          </reference>
        </references>
      </pivotArea>
    </format>
    <format dxfId="5755">
      <pivotArea dataOnly="0" labelOnly="1" fieldPosition="0">
        <references count="2">
          <reference field="8" count="1" selected="0">
            <x v="18"/>
          </reference>
          <reference field="9" count="10">
            <x v="0"/>
            <x v="1"/>
            <x v="2"/>
            <x v="3"/>
            <x v="5"/>
            <x v="6"/>
            <x v="7"/>
            <x v="8"/>
            <x v="10"/>
            <x v="11"/>
          </reference>
        </references>
      </pivotArea>
    </format>
    <format dxfId="5754">
      <pivotArea dataOnly="0" labelOnly="1" fieldPosition="0">
        <references count="2">
          <reference field="8" count="1" selected="0">
            <x v="19"/>
          </reference>
          <reference field="9" count="8">
            <x v="0"/>
            <x v="2"/>
            <x v="4"/>
            <x v="5"/>
            <x v="6"/>
            <x v="7"/>
            <x v="8"/>
            <x v="9"/>
          </reference>
        </references>
      </pivotArea>
    </format>
    <format dxfId="5753">
      <pivotArea dataOnly="0" labelOnly="1" fieldPosition="0">
        <references count="2">
          <reference field="8" count="1" selected="0">
            <x v="6"/>
          </reference>
          <reference field="9" count="12">
            <x v="0"/>
            <x v="1"/>
            <x v="2"/>
            <x v="3"/>
            <x v="4"/>
            <x v="5"/>
            <x v="6"/>
            <x v="7"/>
            <x v="8"/>
            <x v="9"/>
            <x v="10"/>
            <x v="11"/>
          </reference>
        </references>
      </pivotArea>
    </format>
    <format dxfId="5752">
      <pivotArea dataOnly="0" labelOnly="1" fieldPosition="0">
        <references count="2">
          <reference field="8" count="1" selected="0">
            <x v="7"/>
          </reference>
          <reference field="9" count="10">
            <x v="1"/>
            <x v="2"/>
            <x v="3"/>
            <x v="4"/>
            <x v="5"/>
            <x v="6"/>
            <x v="7"/>
            <x v="8"/>
            <x v="9"/>
            <x v="11"/>
          </reference>
        </references>
      </pivotArea>
    </format>
    <format dxfId="5751">
      <pivotArea dataOnly="0" labelOnly="1" fieldPosition="0">
        <references count="2">
          <reference field="8" count="1" selected="0">
            <x v="14"/>
          </reference>
          <reference field="9" count="11">
            <x v="0"/>
            <x v="1"/>
            <x v="2"/>
            <x v="3"/>
            <x v="4"/>
            <x v="5"/>
            <x v="6"/>
            <x v="7"/>
            <x v="8"/>
            <x v="9"/>
            <x v="10"/>
          </reference>
        </references>
      </pivotArea>
    </format>
    <format dxfId="5750">
      <pivotArea dataOnly="0" labelOnly="1" fieldPosition="0">
        <references count="2">
          <reference field="8" count="1" selected="0">
            <x v="22"/>
          </reference>
          <reference field="9" count="6">
            <x v="2"/>
            <x v="4"/>
            <x v="5"/>
            <x v="7"/>
            <x v="8"/>
            <x v="9"/>
          </reference>
        </references>
      </pivotArea>
    </format>
    <format dxfId="5749">
      <pivotArea dataOnly="0" labelOnly="1" fieldPosition="0">
        <references count="2">
          <reference field="8" count="1" selected="0">
            <x v="20"/>
          </reference>
          <reference field="9" count="9">
            <x v="0"/>
            <x v="2"/>
            <x v="3"/>
            <x v="4"/>
            <x v="5"/>
            <x v="6"/>
            <x v="7"/>
            <x v="8"/>
            <x v="10"/>
          </reference>
        </references>
      </pivotArea>
    </format>
    <format dxfId="5748">
      <pivotArea dataOnly="0" labelOnly="1" outline="0" axis="axisValues" fieldPosition="0"/>
    </format>
    <format dxfId="5747">
      <pivotArea outline="0" collapsedLevelsAreSubtotals="1" fieldPosition="0"/>
    </format>
    <format dxfId="5746">
      <pivotArea dataOnly="0" labelOnly="1" outline="0" fieldPosition="0">
        <references count="1">
          <reference field="6" count="1">
            <x v="0"/>
          </reference>
        </references>
      </pivotArea>
    </format>
    <format dxfId="5745">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CD069E-EDFB-4BF2-93A8-F357D4B07CD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29" firstHeaderRow="1" firstDataRow="1" firstDataCol="1" rowPageCount="1" colPageCount="1"/>
  <pivotFields count="22">
    <pivotField showAll="0"/>
    <pivotField showAll="0"/>
    <pivotField showAll="0"/>
    <pivotField showAll="0"/>
    <pivotField showAll="0"/>
    <pivotField showAll="0"/>
    <pivotField axis="axisPage" showAll="0">
      <items count="6">
        <item x="0"/>
        <item x="1"/>
        <item x="3"/>
        <item x="2"/>
        <item x="4"/>
        <item t="default"/>
      </items>
    </pivotField>
    <pivotField showAll="0"/>
    <pivotField showAll="0"/>
    <pivotField axis="axisRow" dataField="1" showAll="0">
      <items count="16">
        <item x="5"/>
        <item x="3"/>
        <item x="7"/>
        <item x="10"/>
        <item x="0"/>
        <item x="1"/>
        <item x="11"/>
        <item x="8"/>
        <item x="4"/>
        <item x="2"/>
        <item x="9"/>
        <item x="6"/>
        <item x="14"/>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5">
    <i>
      <x/>
    </i>
    <i>
      <x v="1"/>
    </i>
    <i>
      <x v="2"/>
    </i>
    <i>
      <x v="3"/>
    </i>
    <i>
      <x v="4"/>
    </i>
    <i>
      <x v="5"/>
    </i>
    <i>
      <x v="6"/>
    </i>
    <i>
      <x v="7"/>
    </i>
    <i>
      <x v="8"/>
    </i>
    <i>
      <x v="9"/>
    </i>
    <i>
      <x v="10"/>
    </i>
    <i>
      <x v="11"/>
    </i>
    <i>
      <x v="12"/>
    </i>
    <i>
      <x v="13"/>
    </i>
    <i t="grand">
      <x/>
    </i>
  </rowItems>
  <colItems count="1">
    <i/>
  </colItems>
  <pageFields count="1">
    <pageField fld="6" item="0" hier="-1"/>
  </pageFields>
  <dataFields count="1">
    <dataField name="Count of ANNUAL" fld="9" subtotal="count" baseField="0" baseItem="0"/>
  </dataFields>
  <formats count="1">
    <format dxfId="5776">
      <pivotArea dataOnly="0"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273D75-AF4F-4AF9-BE31-C3F7C7A3ABB3}"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8" firstHeaderRow="1" firstDataRow="1" firstDataCol="1"/>
  <pivotFields count="22">
    <pivotField showAll="0"/>
    <pivotField showAll="0"/>
    <pivotField showAll="0"/>
    <pivotField showAll="0"/>
    <pivotField showAll="0"/>
    <pivotField showAll="0"/>
    <pivotField axis="axisRow" dataField="1" showAll="0">
      <items count="6">
        <item x="0"/>
        <item x="1"/>
        <item x="3"/>
        <item x="2"/>
        <item x="4"/>
        <item t="default"/>
      </items>
    </pivotField>
    <pivotField showAll="0"/>
    <pivotField showAll="0"/>
    <pivotField showAll="0">
      <items count="16">
        <item x="5"/>
        <item x="3"/>
        <item x="7"/>
        <item x="10"/>
        <item x="0"/>
        <item x="1"/>
        <item x="11"/>
        <item x="8"/>
        <item x="4"/>
        <item x="2"/>
        <item x="9"/>
        <item x="6"/>
        <item x="14"/>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STATUS- (ACTIVE, CANCELLED, ON HOLD)" fld="6" subtotal="count" baseField="0" baseItem="0"/>
  </dataFields>
  <formats count="1">
    <format dxfId="57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D2C7A0-0D82-455D-B871-4E397EEB2E51}" name="PivotTable1" cacheId="2" applyNumberFormats="0" applyBorderFormats="0" applyFontFormats="0" applyPatternFormats="0" applyAlignmentFormats="0" applyWidthHeightFormats="1" dataCaption="Values" updatedVersion="8" minRefreshableVersion="3" useAutoFormatting="1" rowGrandTotals="0" itemPrintTitles="1" createdVersion="4" indent="0" compact="0" compactData="0" gridDropZones="1" multipleFieldFilters="0">
  <location ref="A3:I513" firstHeaderRow="2" firstDataRow="2" firstDataCol="3"/>
  <pivotFields count="11">
    <pivotField axis="axisRow" compact="0" outline="0" showAll="0" sortType="ascending" defaultSubtotal="0">
      <items count="5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n="31 Bastion Square2"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s>
    </pivotField>
    <pivotField compact="0" outline="0" showAll="0" defaultSubtotal="0"/>
    <pivotField compact="0" outline="0" showAll="0"/>
    <pivotField compact="0" outline="0" showAll="0"/>
    <pivotField compact="0" outline="0" showAll="0"/>
    <pivotField compact="0" outline="0" showAll="0" defaultSubtotal="0"/>
    <pivotField compact="0" outline="0" multipleItemSelectionAllowed="1" showAll="0"/>
    <pivotField axis="axisRow" compact="0" outline="0" showAll="0" sortType="ascending" defaultSubtotal="0">
      <items count="439">
        <item x="101"/>
        <item x="54"/>
        <item x="386"/>
        <item x="232"/>
        <item x="115"/>
        <item x="227"/>
        <item x="44"/>
        <item x="231"/>
        <item x="412"/>
        <item x="375"/>
        <item x="164"/>
        <item x="153"/>
        <item x="250"/>
        <item x="143"/>
        <item x="292"/>
        <item x="199"/>
        <item x="214"/>
        <item x="268"/>
        <item x="34"/>
        <item x="343"/>
        <item x="394"/>
        <item x="229"/>
        <item x="148"/>
        <item x="263"/>
        <item x="23"/>
        <item x="19"/>
        <item x="138"/>
        <item x="141"/>
        <item x="140"/>
        <item x="228"/>
        <item x="57"/>
        <item x="92"/>
        <item x="287"/>
        <item x="142"/>
        <item x="71"/>
        <item x="20"/>
        <item x="127"/>
        <item x="289"/>
        <item x="298"/>
        <item x="256"/>
        <item x="382"/>
        <item x="269"/>
        <item x="45"/>
        <item x="50"/>
        <item x="403"/>
        <item x="80"/>
        <item x="198"/>
        <item x="83"/>
        <item x="88"/>
        <item x="130"/>
        <item x="126"/>
        <item x="58"/>
        <item x="388"/>
        <item x="280"/>
        <item x="5"/>
        <item x="136"/>
        <item x="304"/>
        <item x="348"/>
        <item x="243"/>
        <item x="306"/>
        <item x="376"/>
        <item x="195"/>
        <item x="201"/>
        <item x="165"/>
        <item x="166"/>
        <item x="431"/>
        <item x="105"/>
        <item x="61"/>
        <item x="14"/>
        <item x="66"/>
        <item x="192"/>
        <item x="158"/>
        <item x="240"/>
        <item x="291"/>
        <item x="194"/>
        <item x="12"/>
        <item x="273"/>
        <item x="107"/>
        <item x="112"/>
        <item x="174"/>
        <item x="246"/>
        <item x="179"/>
        <item x="85"/>
        <item x="312"/>
        <item x="82"/>
        <item x="177"/>
        <item x="17"/>
        <item x="361"/>
        <item x="402"/>
        <item x="38"/>
        <item x="238"/>
        <item x="190"/>
        <item x="93"/>
        <item x="46"/>
        <item x="55"/>
        <item x="63"/>
        <item x="349"/>
        <item x="362"/>
        <item x="359"/>
        <item x="147"/>
        <item x="155"/>
        <item x="252"/>
        <item x="36"/>
        <item x="264"/>
        <item x="160"/>
        <item x="159"/>
        <item x="372"/>
        <item x="186"/>
        <item x="100"/>
        <item x="68"/>
        <item x="237"/>
        <item x="327"/>
        <item x="49"/>
        <item x="65"/>
        <item x="131"/>
        <item x="7"/>
        <item x="436"/>
        <item x="266"/>
        <item x="374"/>
        <item x="426"/>
        <item x="421"/>
        <item x="429"/>
        <item x="4"/>
        <item x="219"/>
        <item x="425"/>
        <item x="180"/>
        <item x="150"/>
        <item x="72"/>
        <item x="196"/>
        <item x="70"/>
        <item x="432"/>
        <item x="294"/>
        <item x="241"/>
        <item x="42"/>
        <item x="416"/>
        <item x="437"/>
        <item x="404"/>
        <item x="209"/>
        <item x="168"/>
        <item x="430"/>
        <item x="319"/>
        <item x="106"/>
        <item x="305"/>
        <item x="175"/>
        <item x="74"/>
        <item x="356"/>
        <item x="428"/>
        <item x="189"/>
        <item x="222"/>
        <item x="37"/>
        <item x="124"/>
        <item x="122"/>
        <item x="387"/>
        <item x="354"/>
        <item x="370"/>
        <item x="315"/>
        <item x="311"/>
        <item x="64"/>
        <item x="84"/>
        <item x="223"/>
        <item x="91"/>
        <item x="75"/>
        <item x="212"/>
        <item x="43"/>
        <item x="96"/>
        <item x="381"/>
        <item x="424"/>
        <item x="215"/>
        <item x="438"/>
        <item x="245"/>
        <item x="188"/>
        <item x="365"/>
        <item x="310"/>
        <item x="32"/>
        <item x="56"/>
        <item x="185"/>
        <item x="205"/>
        <item x="391"/>
        <item x="239"/>
        <item x="244"/>
        <item x="251"/>
        <item x="213"/>
        <item x="30"/>
        <item x="326"/>
        <item x="258"/>
        <item x="257"/>
        <item x="427"/>
        <item x="270"/>
        <item x="220"/>
        <item x="31"/>
        <item x="197"/>
        <item x="110"/>
        <item x="325"/>
        <item x="389"/>
        <item x="383"/>
        <item x="406"/>
        <item x="116"/>
        <item x="95"/>
        <item x="108"/>
        <item x="320"/>
        <item x="235"/>
        <item x="395"/>
        <item x="410"/>
        <item x="120"/>
        <item x="363"/>
        <item x="135"/>
        <item x="134"/>
        <item x="366"/>
        <item x="364"/>
        <item x="405"/>
        <item x="318"/>
        <item x="275"/>
        <item x="301"/>
        <item x="377"/>
        <item x="99"/>
        <item x="407"/>
        <item x="317"/>
        <item x="224"/>
        <item x="193"/>
        <item x="79"/>
        <item x="6"/>
        <item x="176"/>
        <item x="171"/>
        <item x="29"/>
        <item x="334"/>
        <item x="233"/>
        <item x="350"/>
        <item x="328"/>
        <item x="211"/>
        <item x="342"/>
        <item x="255"/>
        <item x="117"/>
        <item x="157"/>
        <item x="137"/>
        <item x="297"/>
        <item x="208"/>
        <item x="277"/>
        <item x="184"/>
        <item x="204"/>
        <item x="102"/>
        <item x="81"/>
        <item x="253"/>
        <item x="393"/>
        <item x="226"/>
        <item x="183"/>
        <item x="146"/>
        <item x="210"/>
        <item x="21"/>
        <item x="242"/>
        <item x="265"/>
        <item x="282"/>
        <item x="353"/>
        <item x="86"/>
        <item x="73"/>
        <item x="302"/>
        <item x="296"/>
        <item x="332"/>
        <item x="207"/>
        <item x="369"/>
        <item x="154"/>
        <item x="358"/>
        <item x="314"/>
        <item x="225"/>
        <item x="109"/>
        <item x="203"/>
        <item x="380"/>
        <item x="283"/>
        <item x="288"/>
        <item x="178"/>
        <item x="313"/>
        <item x="329"/>
        <item x="414"/>
        <item x="167"/>
        <item x="346"/>
        <item x="172"/>
        <item x="76"/>
        <item x="324"/>
        <item x="433"/>
        <item x="321"/>
        <item x="434"/>
        <item x="156"/>
        <item x="254"/>
        <item x="119"/>
        <item x="28"/>
        <item x="200"/>
        <item x="399"/>
        <item x="338"/>
        <item x="125"/>
        <item x="308"/>
        <item x="161"/>
        <item x="417"/>
        <item x="316"/>
        <item x="400"/>
        <item x="279"/>
        <item x="216"/>
        <item x="396"/>
        <item x="259"/>
        <item x="218"/>
        <item x="378"/>
        <item x="435"/>
        <item x="123"/>
        <item x="52"/>
        <item x="2"/>
        <item x="26"/>
        <item x="330"/>
        <item x="344"/>
        <item x="22"/>
        <item x="11"/>
        <item x="69"/>
        <item x="87"/>
        <item x="60"/>
        <item x="299"/>
        <item x="18"/>
        <item x="234"/>
        <item x="132"/>
        <item x="357"/>
        <item x="128"/>
        <item x="59"/>
        <item x="345"/>
        <item x="133"/>
        <item x="40"/>
        <item x="15"/>
        <item x="390"/>
        <item x="341"/>
        <item x="145"/>
        <item x="16"/>
        <item x="67"/>
        <item x="322"/>
        <item x="337"/>
        <item x="260"/>
        <item x="173"/>
        <item x="418"/>
        <item x="10"/>
        <item x="333"/>
        <item x="397"/>
        <item x="278"/>
        <item x="415"/>
        <item x="371"/>
        <item x="323"/>
        <item x="53"/>
        <item x="3"/>
        <item x="104"/>
        <item x="355"/>
        <item x="340"/>
        <item x="77"/>
        <item x="290"/>
        <item x="0"/>
        <item x="335"/>
        <item x="170"/>
        <item x="94"/>
        <item x="336"/>
        <item x="221"/>
        <item x="139"/>
        <item x="144"/>
        <item x="51"/>
        <item x="419"/>
        <item x="272"/>
        <item x="78"/>
        <item x="39"/>
        <item x="163"/>
        <item x="181"/>
        <item x="9"/>
        <item x="398"/>
        <item x="401"/>
        <item x="151"/>
        <item x="262"/>
        <item x="113"/>
        <item x="62"/>
        <item x="152"/>
        <item x="187"/>
        <item x="331"/>
        <item x="303"/>
        <item x="162"/>
        <item x="236"/>
        <item x="285"/>
        <item x="339"/>
        <item x="97"/>
        <item x="261"/>
        <item x="352"/>
        <item x="271"/>
        <item x="191"/>
        <item x="409"/>
        <item x="35"/>
        <item x="267"/>
        <item x="295"/>
        <item x="24"/>
        <item x="392"/>
        <item x="111"/>
        <item x="129"/>
        <item x="276"/>
        <item x="8"/>
        <item x="422"/>
        <item x="121"/>
        <item x="423"/>
        <item x="351"/>
        <item x="41"/>
        <item x="33"/>
        <item x="247"/>
        <item x="420"/>
        <item x="90"/>
        <item x="300"/>
        <item x="281"/>
        <item x="274"/>
        <item x="408"/>
        <item x="347"/>
        <item x="89"/>
        <item x="368"/>
        <item x="47"/>
        <item x="373"/>
        <item x="249"/>
        <item x="360"/>
        <item x="385"/>
        <item x="286"/>
        <item x="114"/>
        <item x="1"/>
        <item x="384"/>
        <item x="293"/>
        <item x="248"/>
        <item x="307"/>
        <item x="48"/>
        <item x="411"/>
        <item x="217"/>
        <item x="149"/>
        <item x="182"/>
        <item x="413"/>
        <item x="284"/>
        <item x="230"/>
        <item x="27"/>
        <item x="25"/>
        <item x="103"/>
        <item x="367"/>
        <item x="379"/>
        <item x="98"/>
        <item x="309"/>
        <item x="206"/>
        <item x="169"/>
        <item x="118"/>
        <item x="13"/>
        <item x="202"/>
      </items>
    </pivotField>
    <pivotField axis="axisRow" compact="0" outline="0" showAll="0" defaultSubtotal="0">
      <items count="21">
        <item x="20"/>
        <item x="0"/>
        <item x="7"/>
        <item x="15"/>
        <item x="2"/>
        <item x="10"/>
        <item x="6"/>
        <item x="8"/>
        <item x="9"/>
        <item x="12"/>
        <item x="13"/>
        <item x="16"/>
        <item x="17"/>
        <item x="18"/>
        <item x="1"/>
        <item x="4"/>
        <item x="14"/>
        <item x="3"/>
        <item x="5"/>
        <item x="11"/>
        <item x="19"/>
      </items>
    </pivotField>
    <pivotField compact="0" outline="0" showAll="0"/>
    <pivotField compact="0" outline="0" showAll="0"/>
  </pivotFields>
  <rowFields count="3">
    <field x="7"/>
    <field x="8"/>
    <field x="0"/>
  </rowFields>
  <rowItems count="509">
    <i>
      <x/>
      <x v="12"/>
      <x v="114"/>
    </i>
    <i>
      <x v="1"/>
      <x v="15"/>
      <x v="57"/>
    </i>
    <i>
      <x v="2"/>
      <x v="5"/>
      <x v="444"/>
    </i>
    <i>
      <x v="3"/>
      <x v="19"/>
      <x v="263"/>
    </i>
    <i>
      <x v="4"/>
      <x v="9"/>
      <x v="129"/>
    </i>
    <i>
      <x v="5"/>
      <x v="19"/>
      <x v="258"/>
    </i>
    <i>
      <x v="6"/>
      <x v="15"/>
      <x v="47"/>
    </i>
    <i>
      <x v="7"/>
      <x v="19"/>
      <x v="262"/>
    </i>
    <i>
      <x v="8"/>
      <x v="5"/>
      <x v="474"/>
    </i>
    <i>
      <x v="9"/>
      <x v="5"/>
      <x v="433"/>
    </i>
    <i>
      <x v="10"/>
      <x v="5"/>
      <x v="182"/>
    </i>
    <i>
      <x v="11"/>
      <x v="6"/>
      <x v="171"/>
    </i>
    <i>
      <x v="12"/>
      <x v="14"/>
      <x v="282"/>
    </i>
    <i>
      <x v="13"/>
      <x v="12"/>
      <x v="159"/>
    </i>
    <i>
      <x v="14"/>
      <x v="15"/>
      <x v="335"/>
    </i>
    <i>
      <x v="15"/>
      <x v="15"/>
      <x v="225"/>
    </i>
    <i>
      <x v="16"/>
      <x v="15"/>
      <x v="244"/>
    </i>
    <i>
      <x v="17"/>
      <x v="15"/>
      <x v="307"/>
    </i>
    <i>
      <x v="18"/>
      <x v="9"/>
      <x v="36"/>
    </i>
    <i>
      <x v="19"/>
      <x v="5"/>
      <x v="396"/>
    </i>
    <i>
      <x v="20"/>
      <x v="6"/>
      <x v="453"/>
    </i>
    <i>
      <x v="21"/>
      <x v="15"/>
      <x v="260"/>
    </i>
    <i>
      <x v="22"/>
      <x v="12"/>
      <x v="164"/>
    </i>
    <i>
      <x v="23"/>
      <x v="7"/>
      <x v="300"/>
    </i>
    <i>
      <x v="24"/>
      <x v="15"/>
      <x v="23"/>
    </i>
    <i>
      <x v="25"/>
      <x v="18"/>
      <x v="19"/>
    </i>
    <i>
      <x v="26"/>
      <x v="9"/>
      <x v="154"/>
    </i>
    <i>
      <x v="27"/>
      <x v="12"/>
      <x v="157"/>
    </i>
    <i>
      <x v="28"/>
      <x v="12"/>
      <x v="156"/>
    </i>
    <i>
      <x v="29"/>
      <x v="12"/>
      <x v="259"/>
    </i>
    <i>
      <x v="30"/>
      <x v="9"/>
      <x v="60"/>
    </i>
    <i>
      <x v="31"/>
      <x v="15"/>
      <x v="101"/>
    </i>
    <i>
      <x v="32"/>
      <x v="7"/>
      <x v="330"/>
    </i>
    <i>
      <x v="33"/>
      <x v="12"/>
      <x v="158"/>
    </i>
    <i>
      <x v="34"/>
      <x v="12"/>
      <x v="74"/>
    </i>
    <i>
      <x v="35"/>
      <x v="19"/>
      <x v="20"/>
    </i>
    <i>
      <x v="36"/>
      <x v="15"/>
      <x v="142"/>
    </i>
    <i>
      <x v="37"/>
      <x v="9"/>
      <x v="332"/>
    </i>
    <i>
      <x v="38"/>
      <x v="9"/>
      <x v="342"/>
    </i>
    <i>
      <x v="39"/>
      <x v="15"/>
      <x v="292"/>
    </i>
    <i>
      <x v="40"/>
      <x v="13"/>
      <x v="440"/>
    </i>
    <i>
      <x v="41"/>
      <x v="15"/>
      <x v="309"/>
    </i>
    <i>
      <x v="42"/>
      <x v="12"/>
      <x v="48"/>
    </i>
    <i>
      <x v="43"/>
      <x v="5"/>
      <x v="53"/>
    </i>
    <i>
      <x v="44"/>
      <x v="5"/>
      <x v="465"/>
    </i>
    <i>
      <x v="45"/>
      <x v="5"/>
      <x v="84"/>
    </i>
    <i>
      <x v="46"/>
      <x v="12"/>
      <x v="224"/>
    </i>
    <i>
      <x v="47"/>
      <x v="5"/>
      <x v="87"/>
    </i>
    <i r="2">
      <x v="95"/>
    </i>
    <i>
      <x v="48"/>
      <x v="9"/>
      <x v="97"/>
    </i>
    <i>
      <x v="49"/>
      <x v="6"/>
      <x v="145"/>
    </i>
    <i>
      <x v="50"/>
      <x v="12"/>
      <x v="141"/>
    </i>
    <i>
      <x v="51"/>
      <x v="9"/>
      <x v="61"/>
    </i>
    <i>
      <x v="52"/>
      <x v="7"/>
      <x v="446"/>
    </i>
    <i>
      <x v="53"/>
      <x v="7"/>
      <x v="322"/>
    </i>
    <i>
      <x v="54"/>
      <x v="15"/>
      <x v="5"/>
    </i>
    <i>
      <x v="55"/>
      <x v="15"/>
      <x v="152"/>
    </i>
    <i>
      <x v="56"/>
      <x v="15"/>
      <x v="348"/>
    </i>
    <i>
      <x v="57"/>
      <x v="5"/>
      <x v="401"/>
    </i>
    <i>
      <x v="58"/>
      <x v="12"/>
      <x v="275"/>
    </i>
    <i>
      <x v="59"/>
      <x v="15"/>
      <x v="350"/>
    </i>
    <i>
      <x v="60"/>
      <x v="19"/>
      <x v="434"/>
    </i>
    <i>
      <x v="61"/>
      <x v="12"/>
      <x v="220"/>
    </i>
    <i>
      <x v="62"/>
      <x v="12"/>
      <x v="227"/>
    </i>
    <i>
      <x v="63"/>
      <x v="9"/>
      <x v="183"/>
    </i>
    <i>
      <x v="64"/>
      <x v="12"/>
      <x v="184"/>
    </i>
    <i>
      <x v="65"/>
      <x v="5"/>
      <x v="496"/>
    </i>
    <i>
      <x v="66"/>
      <x v="5"/>
      <x v="118"/>
    </i>
    <i>
      <x v="67"/>
      <x v="15"/>
      <x v="64"/>
    </i>
    <i>
      <x v="68"/>
      <x v="6"/>
      <x v="14"/>
    </i>
    <i>
      <x v="69"/>
      <x v="9"/>
      <x v="69"/>
    </i>
    <i>
      <x v="70"/>
      <x v="15"/>
      <x v="216"/>
    </i>
    <i>
      <x v="71"/>
      <x v="9"/>
      <x v="176"/>
    </i>
    <i>
      <x v="72"/>
      <x v="6"/>
      <x v="271"/>
    </i>
    <i>
      <x v="73"/>
      <x v="6"/>
      <x v="334"/>
    </i>
    <i>
      <x v="74"/>
      <x v="12"/>
      <x v="219"/>
    </i>
    <i>
      <x v="75"/>
      <x v="15"/>
      <x v="12"/>
    </i>
    <i>
      <x v="76"/>
      <x v="12"/>
      <x v="314"/>
    </i>
    <i>
      <x v="77"/>
      <x v="9"/>
      <x v="120"/>
    </i>
    <i>
      <x v="78"/>
      <x v="9"/>
      <x v="126"/>
    </i>
    <i>
      <x v="79"/>
      <x v="12"/>
      <x v="194"/>
    </i>
    <i>
      <x v="80"/>
      <x v="12"/>
      <x v="278"/>
    </i>
    <i>
      <x v="81"/>
      <x v="15"/>
      <x v="199"/>
    </i>
    <i>
      <x v="82"/>
      <x v="15"/>
      <x v="92"/>
    </i>
    <i>
      <x v="83"/>
      <x v="13"/>
      <x v="356"/>
    </i>
    <i>
      <x v="84"/>
      <x v="5"/>
      <x v="86"/>
    </i>
    <i>
      <x v="85"/>
      <x v="12"/>
      <x v="197"/>
    </i>
    <i>
      <x v="86"/>
      <x v="5"/>
      <x v="17"/>
    </i>
    <i>
      <x v="87"/>
      <x v="5"/>
      <x v="414"/>
    </i>
    <i>
      <x v="88"/>
      <x v="5"/>
      <x v="464"/>
    </i>
    <i>
      <x v="89"/>
      <x v="15"/>
      <x v="41"/>
    </i>
    <i>
      <x v="90"/>
      <x v="9"/>
      <x v="269"/>
    </i>
    <i>
      <x v="91"/>
      <x v="12"/>
      <x v="214"/>
    </i>
    <i>
      <x v="92"/>
      <x v="12"/>
      <x v="102"/>
    </i>
    <i>
      <x v="93"/>
      <x v="9"/>
      <x v="49"/>
    </i>
    <i>
      <x v="94"/>
      <x v="5"/>
      <x v="58"/>
    </i>
    <i>
      <x v="95"/>
      <x v="19"/>
      <x v="66"/>
    </i>
    <i>
      <x v="96"/>
      <x v="11"/>
      <x v="402"/>
    </i>
    <i>
      <x v="97"/>
      <x v="11"/>
      <x v="417"/>
    </i>
    <i>
      <x v="98"/>
      <x v="11"/>
      <x v="412"/>
    </i>
    <i r="2">
      <x v="415"/>
    </i>
    <i>
      <x v="99"/>
      <x v="12"/>
      <x v="163"/>
    </i>
    <i>
      <x v="100"/>
      <x v="12"/>
      <x v="173"/>
    </i>
    <i>
      <x v="101"/>
      <x v="11"/>
      <x v="285"/>
    </i>
    <i>
      <x v="102"/>
      <x v="9"/>
      <x v="38"/>
    </i>
    <i>
      <x v="103"/>
      <x v="11"/>
      <x v="301"/>
    </i>
    <i r="2">
      <x v="302"/>
    </i>
    <i>
      <x v="104"/>
      <x v="3"/>
      <x v="178"/>
    </i>
    <i>
      <x v="105"/>
      <x v="9"/>
      <x v="177"/>
    </i>
    <i>
      <x v="106"/>
      <x v="19"/>
      <x v="429"/>
    </i>
    <i>
      <x v="107"/>
      <x v="12"/>
      <x v="210"/>
    </i>
    <i>
      <x v="108"/>
      <x v="13"/>
      <x v="112"/>
    </i>
    <i>
      <x v="109"/>
      <x v="9"/>
      <x v="71"/>
    </i>
    <i>
      <x v="110"/>
      <x v="19"/>
      <x v="268"/>
    </i>
    <i>
      <x v="111"/>
      <x v="9"/>
      <x v="374"/>
    </i>
    <i>
      <x v="112"/>
      <x v="2"/>
      <x v="52"/>
    </i>
    <i>
      <x v="113"/>
      <x v="9"/>
      <x v="68"/>
    </i>
    <i>
      <x v="114"/>
      <x v="5"/>
      <x v="146"/>
    </i>
    <i>
      <x v="115"/>
      <x v="18"/>
      <x v="7"/>
    </i>
    <i>
      <x v="116"/>
      <x v="17"/>
      <x v="502"/>
    </i>
    <i>
      <x v="117"/>
      <x v="14"/>
      <x v="305"/>
    </i>
    <i>
      <x v="118"/>
      <x v="11"/>
      <x v="432"/>
    </i>
    <i>
      <x v="119"/>
      <x v="17"/>
      <x v="490"/>
    </i>
    <i>
      <x v="120"/>
      <x v="17"/>
      <x v="484"/>
    </i>
    <i>
      <x v="121"/>
      <x v="17"/>
      <x v="493"/>
    </i>
    <i>
      <x v="122"/>
      <x v="17"/>
      <x v="4"/>
    </i>
    <i>
      <x v="123"/>
      <x v="17"/>
      <x v="249"/>
    </i>
    <i>
      <x v="124"/>
      <x v="17"/>
      <x v="489"/>
    </i>
    <i>
      <x v="125"/>
      <x v="15"/>
      <x v="200"/>
    </i>
    <i>
      <x v="126"/>
      <x v="9"/>
      <x v="167"/>
    </i>
    <i>
      <x v="127"/>
      <x v="15"/>
      <x v="75"/>
    </i>
    <i>
      <x v="128"/>
      <x v="12"/>
      <x v="222"/>
    </i>
    <i>
      <x v="129"/>
      <x v="7"/>
      <x v="73"/>
    </i>
    <i>
      <x v="130"/>
      <x v="17"/>
      <x v="497"/>
    </i>
    <i>
      <x v="131"/>
      <x v="1"/>
      <x v="337"/>
    </i>
    <i>
      <x v="132"/>
      <x v="19"/>
      <x v="272"/>
    </i>
    <i>
      <x v="133"/>
      <x v="9"/>
      <x v="45"/>
    </i>
    <i>
      <x v="134"/>
      <x v="17"/>
      <x v="479"/>
    </i>
    <i>
      <x v="135"/>
      <x v="17"/>
      <x v="503"/>
    </i>
    <i>
      <x v="136"/>
      <x v="19"/>
      <x v="466"/>
    </i>
    <i>
      <x v="137"/>
      <x v="17"/>
      <x v="238"/>
    </i>
    <i>
      <x v="138"/>
      <x v="13"/>
      <x v="186"/>
    </i>
    <i>
      <x v="139"/>
      <x v="17"/>
      <x v="494"/>
    </i>
    <i>
      <x v="140"/>
      <x v="13"/>
      <x v="363"/>
    </i>
    <i>
      <x v="141"/>
      <x v="13"/>
      <x v="119"/>
    </i>
    <i>
      <x v="142"/>
      <x v="13"/>
      <x v="349"/>
    </i>
    <i>
      <x v="143"/>
      <x v="9"/>
      <x v="195"/>
    </i>
    <i>
      <x v="144"/>
      <x v="5"/>
      <x v="78"/>
    </i>
    <i>
      <x v="145"/>
      <x v="11"/>
      <x v="409"/>
    </i>
    <i>
      <x v="146"/>
      <x v="17"/>
      <x v="492"/>
    </i>
    <i>
      <x v="147"/>
      <x v="12"/>
      <x v="213"/>
    </i>
    <i r="2">
      <x v="217"/>
    </i>
    <i>
      <x v="148"/>
      <x v="17"/>
      <x v="252"/>
    </i>
    <i>
      <x v="149"/>
      <x v="18"/>
      <x v="39"/>
    </i>
    <i r="2">
      <x v="40"/>
    </i>
    <i>
      <x v="150"/>
      <x v="6"/>
      <x v="139"/>
    </i>
    <i>
      <x v="151"/>
      <x v="6"/>
      <x v="137"/>
    </i>
    <i>
      <x v="152"/>
      <x v="13"/>
      <x v="445"/>
    </i>
    <i>
      <x v="153"/>
      <x v="19"/>
      <x v="407"/>
    </i>
    <i>
      <x v="154"/>
      <x v="13"/>
      <x v="427"/>
    </i>
    <i>
      <x v="155"/>
      <x v="13"/>
      <x v="359"/>
    </i>
    <i>
      <x v="156"/>
      <x v="9"/>
      <x v="355"/>
    </i>
    <i>
      <x v="157"/>
      <x v="6"/>
      <x v="67"/>
    </i>
    <i r="1">
      <x v="9"/>
      <x v="77"/>
    </i>
    <i>
      <x v="158"/>
      <x v="5"/>
      <x v="90"/>
    </i>
    <i>
      <x v="159"/>
      <x v="9"/>
      <x v="253"/>
    </i>
    <i>
      <x v="160"/>
      <x v="19"/>
      <x v="100"/>
    </i>
    <i>
      <x v="161"/>
      <x v="15"/>
      <x v="79"/>
    </i>
    <i>
      <x v="162"/>
      <x v="15"/>
      <x v="242"/>
    </i>
    <i>
      <x v="163"/>
      <x v="11"/>
      <x v="46"/>
    </i>
    <i>
      <x v="164"/>
      <x v="14"/>
      <x v="105"/>
    </i>
    <i r="2">
      <x v="106"/>
    </i>
    <i r="2">
      <x v="107"/>
    </i>
    <i r="2">
      <x v="108"/>
    </i>
    <i>
      <x v="165"/>
      <x v="13"/>
      <x v="439"/>
    </i>
    <i>
      <x v="166"/>
      <x v="17"/>
      <x v="488"/>
    </i>
    <i>
      <x v="167"/>
      <x v="17"/>
      <x v="245"/>
    </i>
    <i>
      <x v="168"/>
      <x v="17"/>
      <x v="506"/>
    </i>
    <i>
      <x v="169"/>
      <x v="11"/>
      <x v="277"/>
    </i>
    <i>
      <x v="170"/>
      <x v="12"/>
      <x v="212"/>
    </i>
    <i>
      <x v="171"/>
      <x v="16"/>
      <x v="422"/>
    </i>
    <i>
      <x v="172"/>
      <x v="5"/>
      <x v="354"/>
    </i>
    <i>
      <x v="173"/>
      <x v="16"/>
      <x v="33"/>
    </i>
    <i r="2">
      <x v="35"/>
    </i>
    <i>
      <x v="174"/>
      <x v="15"/>
      <x v="59"/>
    </i>
    <i>
      <x v="175"/>
      <x v="12"/>
      <x v="209"/>
    </i>
    <i>
      <x v="176"/>
      <x v="17"/>
      <x v="232"/>
    </i>
    <i>
      <x v="177"/>
      <x v="7"/>
      <x v="449"/>
    </i>
    <i>
      <x v="178"/>
      <x v="19"/>
      <x v="270"/>
    </i>
    <i>
      <x v="179"/>
      <x v="11"/>
      <x v="276"/>
    </i>
    <i>
      <x v="180"/>
      <x v="11"/>
      <x v="283"/>
    </i>
    <i>
      <x v="181"/>
      <x v="17"/>
      <x v="243"/>
    </i>
    <i>
      <x v="182"/>
      <x v="5"/>
      <x v="30"/>
    </i>
    <i>
      <x v="183"/>
      <x v="19"/>
      <x v="373"/>
    </i>
    <i>
      <x v="184"/>
      <x v="12"/>
      <x v="295"/>
    </i>
    <i>
      <x v="185"/>
      <x v="12"/>
      <x v="293"/>
    </i>
    <i>
      <x v="186"/>
      <x v="17"/>
      <x v="491"/>
    </i>
    <i>
      <x v="187"/>
      <x v="15"/>
      <x v="310"/>
    </i>
    <i r="2">
      <x v="311"/>
    </i>
    <i>
      <x v="188"/>
      <x v="17"/>
      <x v="250"/>
    </i>
    <i r="2">
      <x v="485"/>
    </i>
    <i>
      <x v="189"/>
      <x v="10"/>
      <x v="31"/>
    </i>
    <i>
      <x v="190"/>
      <x v="12"/>
      <x v="223"/>
    </i>
    <i>
      <x v="191"/>
      <x v="7"/>
      <x v="123"/>
    </i>
    <i>
      <x v="192"/>
      <x v="7"/>
      <x v="372"/>
    </i>
    <i>
      <x v="193"/>
      <x v="14"/>
      <x v="447"/>
    </i>
    <i>
      <x v="194"/>
      <x v="14"/>
      <x v="441"/>
    </i>
    <i>
      <x v="195"/>
      <x v="7"/>
      <x v="468"/>
    </i>
    <i>
      <x v="196"/>
      <x v="10"/>
      <x v="130"/>
    </i>
    <i>
      <x v="197"/>
      <x v="14"/>
      <x v="104"/>
    </i>
    <i r="2">
      <x v="113"/>
    </i>
    <i r="2">
      <x v="124"/>
    </i>
    <i>
      <x v="198"/>
      <x v="14"/>
      <x v="121"/>
    </i>
    <i>
      <x v="199"/>
      <x v="14"/>
      <x v="364"/>
    </i>
    <i>
      <x v="200"/>
      <x v="12"/>
      <x v="266"/>
    </i>
    <i>
      <x v="201"/>
      <x v="7"/>
      <x v="456"/>
    </i>
    <i>
      <x v="202"/>
      <x v="11"/>
      <x v="472"/>
    </i>
    <i>
      <x v="203"/>
      <x v="7"/>
      <x v="134"/>
    </i>
    <i>
      <x v="204"/>
      <x v="3"/>
      <x v="418"/>
    </i>
    <i>
      <x v="205"/>
      <x v="9"/>
      <x v="151"/>
    </i>
    <i>
      <x v="206"/>
      <x v="12"/>
      <x v="150"/>
    </i>
    <i>
      <x v="207"/>
      <x v="11"/>
      <x v="423"/>
    </i>
    <i>
      <x v="208"/>
      <x v="11"/>
      <x v="419"/>
    </i>
    <i>
      <x v="209"/>
      <x v="19"/>
      <x v="467"/>
    </i>
    <i>
      <x v="210"/>
      <x v="13"/>
      <x v="362"/>
    </i>
    <i>
      <x v="211"/>
      <x v="20"/>
      <x v="316"/>
    </i>
    <i>
      <x v="212"/>
      <x v="15"/>
      <x v="345"/>
    </i>
    <i>
      <x v="213"/>
      <x v="7"/>
      <x v="435"/>
    </i>
    <i>
      <x v="214"/>
      <x v="5"/>
      <x v="111"/>
    </i>
    <i>
      <x v="215"/>
      <x v="7"/>
      <x v="469"/>
    </i>
    <i>
      <x v="216"/>
      <x v="14"/>
      <x v="361"/>
    </i>
    <i>
      <x v="217"/>
      <x v="19"/>
      <x v="254"/>
    </i>
    <i>
      <x v="218"/>
      <x v="15"/>
      <x v="218"/>
    </i>
    <i>
      <x v="219"/>
      <x v="8"/>
      <x v="83"/>
    </i>
    <i>
      <x v="220"/>
      <x v="4"/>
      <x v="6"/>
    </i>
    <i>
      <x v="221"/>
      <x v="10"/>
      <x v="196"/>
    </i>
    <i>
      <x v="222"/>
      <x v="8"/>
      <x v="190"/>
    </i>
    <i>
      <x v="223"/>
      <x v="10"/>
      <x v="29"/>
    </i>
    <i>
      <x v="224"/>
      <x v="16"/>
      <x v="383"/>
    </i>
    <i>
      <x v="225"/>
      <x v="2"/>
      <x v="264"/>
    </i>
    <i>
      <x v="226"/>
      <x v="4"/>
      <x v="403"/>
    </i>
    <i>
      <x v="227"/>
      <x v="15"/>
      <x v="376"/>
    </i>
    <i>
      <x v="228"/>
      <x v="17"/>
      <x v="241"/>
    </i>
    <i>
      <x v="229"/>
      <x v="16"/>
      <x v="394"/>
    </i>
    <i>
      <x v="230"/>
      <x v="3"/>
      <x v="291"/>
    </i>
    <i>
      <x v="231"/>
      <x v="12"/>
      <x v="131"/>
    </i>
    <i>
      <x v="232"/>
      <x v="5"/>
      <x v="175"/>
    </i>
    <i>
      <x v="233"/>
      <x v="7"/>
      <x v="153"/>
    </i>
    <i>
      <x v="234"/>
      <x v="1"/>
      <x v="341"/>
    </i>
    <i>
      <x v="235"/>
      <x v="18"/>
      <x v="237"/>
    </i>
    <i>
      <x v="236"/>
      <x v="3"/>
      <x v="318"/>
    </i>
    <i>
      <x v="237"/>
      <x v="9"/>
      <x v="208"/>
    </i>
    <i>
      <x v="238"/>
      <x v="16"/>
      <x v="231"/>
    </i>
    <i>
      <x v="239"/>
      <x v="4"/>
      <x v="115"/>
    </i>
    <i>
      <x v="240"/>
      <x v="16"/>
      <x v="85"/>
    </i>
    <i>
      <x v="241"/>
      <x v="14"/>
      <x v="288"/>
    </i>
    <i>
      <x v="242"/>
      <x v="2"/>
      <x v="452"/>
    </i>
    <i r="2">
      <x v="454"/>
    </i>
    <i r="2">
      <x v="455"/>
    </i>
    <i>
      <x v="243"/>
      <x v="16"/>
      <x v="256"/>
    </i>
    <i r="2">
      <x v="420"/>
    </i>
    <i>
      <x v="244"/>
      <x v="7"/>
      <x v="206"/>
    </i>
    <i>
      <x v="245"/>
      <x v="6"/>
      <x v="162"/>
    </i>
    <i>
      <x v="246"/>
      <x v="19"/>
      <x v="240"/>
    </i>
    <i>
      <x v="247"/>
      <x v="5"/>
      <x v="21"/>
    </i>
    <i>
      <x v="248"/>
      <x v="14"/>
      <x v="274"/>
    </i>
    <i r="2">
      <x v="294"/>
    </i>
    <i>
      <x v="249"/>
      <x v="15"/>
      <x v="303"/>
    </i>
    <i r="2">
      <x v="304"/>
    </i>
    <i>
      <x v="250"/>
      <x v="8"/>
      <x v="324"/>
    </i>
    <i>
      <x v="251"/>
      <x v="9"/>
      <x v="406"/>
    </i>
    <i>
      <x v="252"/>
      <x v="7"/>
      <x v="93"/>
    </i>
    <i>
      <x v="253"/>
      <x v="7"/>
      <x v="76"/>
    </i>
    <i>
      <x v="254"/>
      <x v="8"/>
      <x v="346"/>
    </i>
    <i>
      <x v="255"/>
      <x v="1"/>
      <x v="339"/>
    </i>
    <i>
      <x v="256"/>
      <x v="10"/>
      <x v="381"/>
    </i>
    <i>
      <x v="257"/>
      <x v="9"/>
      <x v="235"/>
    </i>
    <i>
      <x v="258"/>
      <x v="7"/>
      <x v="426"/>
    </i>
    <i>
      <x v="259"/>
      <x v="8"/>
      <x v="172"/>
    </i>
    <i>
      <x v="260"/>
      <x v="10"/>
      <x v="411"/>
    </i>
    <i>
      <x v="261"/>
      <x v="13"/>
      <x v="358"/>
    </i>
    <i>
      <x v="262"/>
      <x v="19"/>
      <x v="255"/>
    </i>
    <i>
      <x v="263"/>
      <x v="7"/>
      <x v="122"/>
    </i>
    <i>
      <x v="264"/>
      <x v="8"/>
      <x v="230"/>
    </i>
    <i>
      <x v="265"/>
      <x v="6"/>
      <x v="438"/>
    </i>
    <i>
      <x v="266"/>
      <x v="14"/>
      <x v="325"/>
    </i>
    <i r="2">
      <x v="327"/>
    </i>
    <i>
      <x v="267"/>
      <x v="8"/>
      <x v="331"/>
    </i>
    <i>
      <x v="268"/>
      <x v="8"/>
      <x v="198"/>
    </i>
    <i>
      <x v="269"/>
      <x v="8"/>
      <x v="357"/>
    </i>
    <i>
      <x v="270"/>
      <x v="10"/>
      <x v="378"/>
    </i>
    <i>
      <x v="271"/>
      <x v="14"/>
      <x v="477"/>
    </i>
    <i>
      <x v="272"/>
      <x v="16"/>
      <x v="185"/>
    </i>
    <i>
      <x v="273"/>
      <x v="10"/>
      <x v="399"/>
    </i>
    <i>
      <x v="274"/>
      <x v="16"/>
      <x v="192"/>
    </i>
    <i>
      <x v="275"/>
      <x v="7"/>
      <x v="80"/>
    </i>
    <i>
      <x v="276"/>
      <x v="13"/>
      <x v="371"/>
    </i>
    <i>
      <x v="277"/>
      <x v="18"/>
      <x v="498"/>
    </i>
    <i>
      <x v="278"/>
      <x v="8"/>
      <x v="365"/>
    </i>
    <i>
      <x v="279"/>
      <x v="17"/>
      <x v="500"/>
    </i>
    <i>
      <x v="280"/>
      <x v="7"/>
      <x v="174"/>
    </i>
    <i>
      <x v="281"/>
      <x v="14"/>
      <x v="290"/>
    </i>
    <i>
      <x v="282"/>
      <x v="10"/>
      <x v="133"/>
    </i>
    <i>
      <x v="283"/>
      <x v="15"/>
      <x v="28"/>
    </i>
    <i r="2">
      <x v="32"/>
    </i>
    <i>
      <x v="284"/>
      <x v="7"/>
      <x v="226"/>
    </i>
    <i>
      <x v="285"/>
      <x v="15"/>
      <x v="461"/>
    </i>
    <i>
      <x v="286"/>
      <x v="4"/>
      <x v="388"/>
    </i>
    <i>
      <x v="287"/>
      <x v="7"/>
      <x v="140"/>
    </i>
    <i>
      <x v="288"/>
      <x v="6"/>
      <x v="352"/>
    </i>
    <i>
      <x v="289"/>
      <x v="7"/>
      <x v="179"/>
    </i>
    <i>
      <x v="290"/>
      <x v="18"/>
      <x v="480"/>
    </i>
    <i>
      <x v="291"/>
      <x v="13"/>
      <x v="360"/>
    </i>
    <i>
      <x v="292"/>
      <x v="10"/>
      <x v="462"/>
    </i>
    <i>
      <x v="293"/>
      <x v="2"/>
      <x v="320"/>
    </i>
    <i r="2">
      <x v="321"/>
    </i>
    <i>
      <x v="294"/>
      <x v="17"/>
      <x v="246"/>
    </i>
    <i>
      <x v="295"/>
      <x v="8"/>
      <x v="457"/>
    </i>
    <i>
      <x v="296"/>
      <x v="2"/>
      <x v="296"/>
    </i>
    <i>
      <x v="297"/>
      <x v="17"/>
      <x v="248"/>
    </i>
    <i>
      <x v="298"/>
      <x v="10"/>
      <x v="436"/>
    </i>
    <i>
      <x v="299"/>
      <x v="17"/>
      <x v="501"/>
    </i>
    <i>
      <x v="300"/>
      <x v="9"/>
      <x v="138"/>
    </i>
    <i>
      <x v="301"/>
      <x v="14"/>
      <x v="55"/>
    </i>
    <i>
      <x v="302"/>
      <x v="4"/>
      <x v="2"/>
    </i>
    <i>
      <x v="303"/>
      <x v="10"/>
      <x v="26"/>
    </i>
    <i>
      <x v="304"/>
      <x v="1"/>
      <x v="379"/>
    </i>
    <i>
      <x v="305"/>
      <x v="10"/>
      <x v="397"/>
    </i>
    <i>
      <x v="306"/>
      <x v="9"/>
      <x v="22"/>
    </i>
    <i>
      <x v="307"/>
      <x v="4"/>
      <x v="11"/>
    </i>
    <i>
      <x v="308"/>
      <x v="8"/>
      <x v="72"/>
    </i>
    <i>
      <x v="309"/>
      <x v="4"/>
      <x v="94"/>
    </i>
    <i>
      <x v="310"/>
      <x v="4"/>
      <x v="63"/>
    </i>
    <i r="2">
      <x v="201"/>
    </i>
    <i r="1">
      <x v="7"/>
      <x v="287"/>
    </i>
    <i r="1">
      <x v="8"/>
      <x v="375"/>
    </i>
    <i r="2">
      <x v="460"/>
    </i>
    <i>
      <x v="311"/>
      <x v="1"/>
      <x v="343"/>
    </i>
    <i>
      <x v="312"/>
      <x v="2"/>
      <x v="18"/>
    </i>
    <i>
      <x v="313"/>
      <x v="2"/>
      <x v="265"/>
    </i>
    <i>
      <x v="314"/>
      <x v="2"/>
      <x v="147"/>
    </i>
    <i>
      <x v="315"/>
      <x v="1"/>
      <x v="410"/>
    </i>
    <i>
      <x v="316"/>
      <x v="10"/>
      <x v="143"/>
    </i>
    <i>
      <x v="317"/>
      <x v="5"/>
      <x v="62"/>
    </i>
    <i>
      <x v="318"/>
      <x v="19"/>
      <x v="398"/>
    </i>
    <i>
      <x v="319"/>
      <x v="10"/>
      <x v="149"/>
    </i>
    <i>
      <x v="320"/>
      <x v="2"/>
      <x v="43"/>
    </i>
    <i>
      <x v="321"/>
      <x v="7"/>
      <x v="15"/>
    </i>
    <i>
      <x v="322"/>
      <x v="11"/>
      <x v="448"/>
    </i>
    <i>
      <x v="323"/>
      <x v="4"/>
      <x v="393"/>
    </i>
    <i>
      <x v="324"/>
      <x v="2"/>
      <x v="161"/>
    </i>
    <i>
      <x v="325"/>
      <x v="8"/>
      <x v="16"/>
    </i>
    <i>
      <x v="326"/>
      <x v="9"/>
      <x v="70"/>
    </i>
    <i>
      <x v="327"/>
      <x v="3"/>
      <x v="367"/>
    </i>
    <i>
      <x v="328"/>
      <x v="4"/>
      <x v="387"/>
    </i>
    <i r="2">
      <x v="391"/>
    </i>
    <i>
      <x v="329"/>
      <x v="8"/>
      <x v="297"/>
    </i>
    <i>
      <x v="330"/>
      <x v="16"/>
      <x v="193"/>
    </i>
    <i>
      <x v="331"/>
      <x v="17"/>
      <x v="481"/>
    </i>
    <i>
      <x v="332"/>
      <x v="2"/>
      <x v="10"/>
    </i>
    <i>
      <x v="333"/>
      <x v="11"/>
      <x v="382"/>
    </i>
    <i>
      <x v="334"/>
      <x v="6"/>
      <x v="458"/>
    </i>
    <i>
      <x v="335"/>
      <x v="2"/>
      <x v="319"/>
    </i>
    <i>
      <x v="336"/>
      <x v="2"/>
      <x v="478"/>
    </i>
    <i>
      <x v="337"/>
      <x v="4"/>
      <x v="428"/>
    </i>
    <i>
      <x v="338"/>
      <x v="8"/>
      <x v="369"/>
    </i>
    <i>
      <x v="339"/>
      <x v="3"/>
      <x v="366"/>
    </i>
    <i r="1">
      <x v="6"/>
      <x v="135"/>
    </i>
    <i r="2">
      <x v="370"/>
    </i>
    <i r="1">
      <x v="7"/>
      <x v="368"/>
    </i>
    <i r="1">
      <x v="13"/>
      <x v="56"/>
    </i>
    <i r="2">
      <x v="88"/>
    </i>
    <i r="2">
      <x v="377"/>
    </i>
    <i r="1">
      <x v="17"/>
      <x v="233"/>
    </i>
    <i r="2">
      <x v="236"/>
    </i>
    <i r="1">
      <x v="20"/>
      <x v="204"/>
    </i>
    <i>
      <x v="340"/>
      <x v="4"/>
      <x v="3"/>
    </i>
    <i>
      <x v="341"/>
      <x v="12"/>
      <x v="117"/>
    </i>
    <i>
      <x v="342"/>
      <x v="10"/>
      <x v="408"/>
    </i>
    <i>
      <x v="343"/>
      <x v="14"/>
      <x v="392"/>
    </i>
    <i>
      <x v="344"/>
      <x v="1"/>
      <x v="340"/>
    </i>
    <i r="1">
      <x v="3"/>
      <x v="168"/>
    </i>
    <i r="2">
      <x v="273"/>
    </i>
    <i r="1">
      <x v="4"/>
      <x v="81"/>
    </i>
    <i r="2">
      <x v="431"/>
    </i>
    <i r="1">
      <x v="7"/>
      <x v="89"/>
    </i>
    <i r="2">
      <x v="286"/>
    </i>
    <i r="1">
      <x v="11"/>
      <x v="284"/>
    </i>
    <i r="2">
      <x v="475"/>
    </i>
    <i r="1">
      <x v="16"/>
      <x v="91"/>
    </i>
    <i r="2">
      <x v="96"/>
    </i>
    <i r="1">
      <x v="17"/>
      <x v="229"/>
    </i>
    <i r="2">
      <x v="257"/>
    </i>
    <i r="2">
      <x v="495"/>
    </i>
    <i r="2">
      <x v="504"/>
    </i>
    <i r="2">
      <x v="505"/>
    </i>
    <i r="1">
      <x v="18"/>
      <x v="191"/>
    </i>
    <i r="2">
      <x v="203"/>
    </i>
    <i r="2">
      <x v="221"/>
    </i>
    <i r="2">
      <x v="239"/>
    </i>
    <i r="1">
      <x v="20"/>
      <x v="148"/>
    </i>
    <i r="2">
      <x v="165"/>
    </i>
    <i r="2">
      <x v="189"/>
    </i>
    <i r="2">
      <x v="289"/>
    </i>
    <i r="2">
      <x v="308"/>
    </i>
    <i r="2">
      <x v="416"/>
    </i>
    <i r="2">
      <x v="421"/>
    </i>
    <i r="2">
      <x v="481"/>
    </i>
    <i>
      <x v="345"/>
      <x v="1"/>
      <x v="333"/>
    </i>
    <i>
      <x v="346"/>
      <x v="1"/>
      <x/>
    </i>
    <i>
      <x v="347"/>
      <x v="8"/>
      <x v="384"/>
    </i>
    <i>
      <x v="348"/>
      <x v="12"/>
      <x v="188"/>
    </i>
    <i>
      <x v="349"/>
      <x v="7"/>
      <x v="103"/>
    </i>
    <i>
      <x v="350"/>
      <x v="16"/>
      <x v="385"/>
    </i>
    <i r="2">
      <x v="386"/>
    </i>
    <i>
      <x v="351"/>
      <x v="16"/>
      <x v="251"/>
    </i>
    <i>
      <x v="352"/>
      <x v="16"/>
      <x v="155"/>
    </i>
    <i>
      <x v="353"/>
      <x v="9"/>
      <x v="160"/>
    </i>
    <i>
      <x v="354"/>
      <x v="6"/>
      <x v="54"/>
    </i>
    <i>
      <x v="355"/>
      <x v="17"/>
      <x v="482"/>
    </i>
    <i>
      <x v="356"/>
      <x v="15"/>
      <x v="313"/>
    </i>
    <i>
      <x v="357"/>
      <x v="16"/>
      <x v="82"/>
    </i>
    <i>
      <x v="358"/>
      <x v="3"/>
      <x v="42"/>
    </i>
    <i>
      <x v="359"/>
      <x v="4"/>
      <x v="181"/>
    </i>
    <i>
      <x v="360"/>
      <x v="14"/>
      <x v="202"/>
    </i>
    <i>
      <x v="361"/>
      <x v="6"/>
      <x v="9"/>
    </i>
    <i>
      <x v="362"/>
      <x v="4"/>
      <x v="459"/>
    </i>
    <i>
      <x v="363"/>
      <x v="10"/>
      <x v="463"/>
    </i>
    <i>
      <x v="364"/>
      <x v="9"/>
      <x v="169"/>
    </i>
    <i>
      <x v="365"/>
      <x v="3"/>
      <x v="299"/>
    </i>
    <i>
      <x v="366"/>
      <x v="10"/>
      <x v="127"/>
    </i>
    <i>
      <x v="367"/>
      <x v="2"/>
      <x v="65"/>
    </i>
    <i>
      <x v="368"/>
      <x v="14"/>
      <x v="170"/>
    </i>
    <i>
      <x v="369"/>
      <x v="8"/>
      <x v="211"/>
    </i>
    <i>
      <x v="370"/>
      <x v="13"/>
      <x v="380"/>
    </i>
    <i>
      <x v="371"/>
      <x v="3"/>
      <x v="347"/>
    </i>
    <i>
      <x v="372"/>
      <x v="9"/>
      <x v="180"/>
    </i>
    <i>
      <x v="373"/>
      <x v="2"/>
      <x v="267"/>
    </i>
    <i>
      <x v="374"/>
      <x v="9"/>
      <x v="328"/>
    </i>
    <i>
      <x v="375"/>
      <x v="4"/>
      <x v="390"/>
    </i>
    <i r="2">
      <x v="395"/>
    </i>
    <i>
      <x v="376"/>
      <x v="4"/>
      <x v="109"/>
    </i>
    <i>
      <x v="377"/>
      <x v="2"/>
      <x v="298"/>
    </i>
    <i>
      <x v="378"/>
      <x v="13"/>
      <x v="405"/>
    </i>
    <i>
      <x v="379"/>
      <x v="2"/>
      <x v="312"/>
    </i>
    <i>
      <x v="380"/>
      <x v="9"/>
      <x v="215"/>
    </i>
    <i>
      <x v="381"/>
      <x v="11"/>
      <x v="471"/>
    </i>
    <i>
      <x v="382"/>
      <x v="10"/>
      <x v="37"/>
    </i>
    <i>
      <x v="383"/>
      <x v="14"/>
      <x v="306"/>
    </i>
    <i>
      <x v="384"/>
      <x v="8"/>
      <x v="338"/>
    </i>
    <i>
      <x v="385"/>
      <x v="4"/>
      <x v="24"/>
    </i>
    <i>
      <x v="386"/>
      <x v="8"/>
      <x v="451"/>
    </i>
    <i>
      <x v="387"/>
      <x v="10"/>
      <x v="125"/>
    </i>
    <i>
      <x v="388"/>
      <x v="2"/>
      <x v="144"/>
    </i>
    <i>
      <x v="389"/>
      <x v="2"/>
      <x v="317"/>
    </i>
    <i>
      <x v="390"/>
      <x v="18"/>
      <x v="8"/>
    </i>
    <i>
      <x v="391"/>
      <x v="17"/>
      <x v="486"/>
    </i>
    <i>
      <x v="392"/>
      <x v="10"/>
      <x v="136"/>
    </i>
    <i>
      <x v="393"/>
      <x v="17"/>
      <x v="487"/>
    </i>
    <i>
      <x v="394"/>
      <x v="1"/>
      <x v="404"/>
    </i>
    <i>
      <x v="395"/>
      <x v="5"/>
      <x v="44"/>
    </i>
    <i>
      <x v="396"/>
      <x v="8"/>
      <x v="34"/>
    </i>
    <i>
      <x v="397"/>
      <x v="8"/>
      <x v="279"/>
    </i>
    <i>
      <x v="398"/>
      <x v="17"/>
      <x v="483"/>
    </i>
    <i>
      <x v="399"/>
      <x v="10"/>
      <x v="99"/>
    </i>
    <i>
      <x v="400"/>
      <x v="10"/>
      <x v="344"/>
    </i>
    <i>
      <x v="401"/>
      <x v="15"/>
      <x v="323"/>
    </i>
    <i>
      <x v="402"/>
      <x v="2"/>
      <x v="315"/>
    </i>
    <i>
      <x v="403"/>
      <x v="11"/>
      <x v="470"/>
    </i>
    <i>
      <x v="404"/>
      <x v="4"/>
      <x v="400"/>
    </i>
    <i>
      <x v="405"/>
      <x v="4"/>
      <x v="98"/>
    </i>
    <i>
      <x v="406"/>
      <x v="10"/>
      <x v="425"/>
    </i>
    <i>
      <x v="407"/>
      <x v="10"/>
      <x v="50"/>
    </i>
    <i>
      <x v="408"/>
      <x v="13"/>
      <x v="430"/>
    </i>
    <i>
      <x v="409"/>
      <x v="11"/>
      <x v="281"/>
    </i>
    <i>
      <x v="410"/>
      <x v="8"/>
      <x v="413"/>
    </i>
    <i>
      <x v="411"/>
      <x v="10"/>
      <x v="443"/>
    </i>
    <i>
      <x v="412"/>
      <x v="8"/>
      <x v="329"/>
    </i>
    <i>
      <x v="413"/>
      <x v="7"/>
      <x v="128"/>
    </i>
    <i>
      <x v="414"/>
      <x v="14"/>
      <x v="1"/>
    </i>
    <i>
      <x v="415"/>
      <x v="4"/>
      <x v="442"/>
    </i>
    <i>
      <x v="416"/>
      <x v="8"/>
      <x v="336"/>
    </i>
    <i>
      <x v="417"/>
      <x v="8"/>
      <x v="280"/>
    </i>
    <i>
      <x v="418"/>
      <x v="1"/>
      <x v="351"/>
    </i>
    <i>
      <x v="419"/>
      <x v="5"/>
      <x v="51"/>
    </i>
    <i>
      <x v="420"/>
      <x v="8"/>
      <x v="473"/>
    </i>
    <i>
      <x v="421"/>
      <x v="18"/>
      <x v="247"/>
    </i>
    <i>
      <x v="422"/>
      <x v="7"/>
      <x v="166"/>
    </i>
    <i>
      <x v="423"/>
      <x v="18"/>
      <x v="205"/>
    </i>
    <i r="2">
      <x v="207"/>
    </i>
    <i>
      <x v="424"/>
      <x v="15"/>
      <x v="476"/>
    </i>
    <i>
      <x v="425"/>
      <x v="3"/>
      <x v="326"/>
    </i>
    <i>
      <x v="426"/>
      <x v="8"/>
      <x v="261"/>
    </i>
    <i>
      <x v="427"/>
      <x v="10"/>
      <x v="27"/>
    </i>
    <i>
      <x v="428"/>
      <x v="8"/>
      <x v="25"/>
    </i>
    <i>
      <x v="429"/>
      <x v="6"/>
      <x v="116"/>
    </i>
    <i>
      <x v="430"/>
      <x v="4"/>
      <x v="424"/>
    </i>
    <i>
      <x v="431"/>
      <x v="10"/>
      <x v="437"/>
    </i>
    <i>
      <x v="432"/>
      <x v="9"/>
      <x v="110"/>
    </i>
    <i>
      <x v="433"/>
      <x v="2"/>
      <x v="353"/>
    </i>
    <i>
      <x v="434"/>
      <x v="8"/>
      <x v="234"/>
    </i>
    <i>
      <x v="435"/>
      <x v="4"/>
      <x v="187"/>
    </i>
    <i>
      <x v="436"/>
      <x v="7"/>
      <x v="132"/>
    </i>
    <i>
      <x v="437"/>
      <x v="6"/>
      <x v="13"/>
    </i>
    <i>
      <x v="438"/>
      <x/>
      <x v="507"/>
    </i>
    <i r="1">
      <x v="4"/>
      <x v="450"/>
    </i>
    <i r="1">
      <x v="12"/>
      <x v="228"/>
    </i>
    <i r="1">
      <x v="16"/>
      <x v="389"/>
    </i>
    <i r="1">
      <x v="20"/>
      <x v="499"/>
    </i>
  </rowItems>
  <colItems count="1">
    <i/>
  </colItem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1" applyNumberFormats="0" applyBorderFormats="0" applyFontFormats="0" applyPatternFormats="0" applyAlignmentFormats="0" applyWidthHeightFormats="1" dataCaption="Values" updatedVersion="6" minRefreshableVersion="3" useAutoFormatting="1" rowGrandTotals="0" itemPrintTitles="1" createdVersion="4" indent="0" compact="0" compactData="0" gridDropZones="1" multipleFieldFilters="0">
  <location ref="A3:E118" firstHeaderRow="2" firstDataRow="2" firstDataCol="4"/>
  <pivotFields count="9">
    <pivotField axis="axisRow" compact="0" outline="0" showAll="0" sortType="ascending" defaultSubtotal="0">
      <items count="168">
        <item x="116"/>
        <item x="117"/>
        <item x="76"/>
        <item x="51"/>
        <item x="122"/>
        <item m="1" x="162"/>
        <item x="60"/>
        <item x="118"/>
        <item x="89"/>
        <item x="64"/>
        <item x="61"/>
        <item x="120"/>
        <item x="9"/>
        <item x="119"/>
        <item x="69"/>
        <item x="56"/>
        <item x="29"/>
        <item x="59"/>
        <item x="108"/>
        <item x="109"/>
        <item x="123"/>
        <item x="124"/>
        <item x="62"/>
        <item x="86"/>
        <item x="121"/>
        <item x="125"/>
        <item m="1" x="166"/>
        <item x="100"/>
        <item x="127"/>
        <item x="33"/>
        <item x="55"/>
        <item x="70"/>
        <item x="90"/>
        <item x="101"/>
        <item x="25"/>
        <item x="58"/>
        <item x="19"/>
        <item x="65"/>
        <item x="52"/>
        <item x="102"/>
        <item x="75"/>
        <item x="126"/>
        <item x="18"/>
        <item x="71"/>
        <item x="131"/>
        <item x="23"/>
        <item x="68"/>
        <item x="133"/>
        <item x="48"/>
        <item x="14"/>
        <item x="63"/>
        <item x="110"/>
        <item x="11"/>
        <item x="8"/>
        <item x="128"/>
        <item x="38"/>
        <item x="4"/>
        <item x="41"/>
        <item x="72"/>
        <item x="80"/>
        <item x="12"/>
        <item x="81"/>
        <item x="34"/>
        <item x="1"/>
        <item x="136"/>
        <item x="82"/>
        <item m="1" x="165"/>
        <item x="30"/>
        <item x="21"/>
        <item x="129"/>
        <item x="47"/>
        <item x="24"/>
        <item x="28"/>
        <item x="77"/>
        <item x="143"/>
        <item x="111"/>
        <item x="130"/>
        <item x="17"/>
        <item x="132"/>
        <item x="134"/>
        <item x="6"/>
        <item x="112"/>
        <item x="113"/>
        <item x="135"/>
        <item x="91"/>
        <item x="137"/>
        <item x="138"/>
        <item x="140"/>
        <item x="114"/>
        <item x="141"/>
        <item x="115"/>
        <item x="144"/>
        <item x="74"/>
        <item x="96"/>
        <item x="95"/>
        <item x="139"/>
        <item x="97"/>
        <item x="103"/>
        <item x="104"/>
        <item x="13"/>
        <item m="1" x="163"/>
        <item x="10"/>
        <item x="83"/>
        <item x="142"/>
        <item x="88"/>
        <item x="146"/>
        <item x="16"/>
        <item x="87"/>
        <item m="1" x="160"/>
        <item x="147"/>
        <item x="148"/>
        <item x="105"/>
        <item x="98"/>
        <item x="67"/>
        <item x="45"/>
        <item x="35"/>
        <item x="5"/>
        <item x="2"/>
        <item x="99"/>
        <item x="145"/>
        <item x="85"/>
        <item x="78"/>
        <item x="22"/>
        <item x="7"/>
        <item x="20"/>
        <item x="31"/>
        <item x="73"/>
        <item x="27"/>
        <item x="149"/>
        <item x="53"/>
        <item x="66"/>
        <item x="15"/>
        <item x="150"/>
        <item x="57"/>
        <item m="1" x="164"/>
        <item x="0"/>
        <item x="50"/>
        <item x="151"/>
        <item x="152"/>
        <item x="42"/>
        <item x="84"/>
        <item x="3"/>
        <item x="94"/>
        <item x="32"/>
        <item x="155"/>
        <item x="49"/>
        <item x="43"/>
        <item x="106"/>
        <item x="153"/>
        <item m="1" x="167"/>
        <item x="36"/>
        <item x="46"/>
        <item x="39"/>
        <item x="40"/>
        <item x="107"/>
        <item m="1" x="161"/>
        <item x="92"/>
        <item x="93"/>
        <item x="157"/>
        <item x="79"/>
        <item x="26"/>
        <item x="37"/>
        <item x="44"/>
        <item x="54"/>
        <item x="154"/>
        <item x="158"/>
        <item x="156"/>
        <item x="159"/>
      </items>
    </pivotField>
    <pivotField axis="axisRow" compact="0" outline="0" showAll="0" sortType="ascending" defaultSubtotal="0">
      <items count="93">
        <item x="28"/>
        <item m="1" x="85"/>
        <item x="71"/>
        <item x="75"/>
        <item m="1" x="88"/>
        <item x="64"/>
        <item x="76"/>
        <item x="3"/>
        <item x="50"/>
        <item x="65"/>
        <item m="1" x="80"/>
        <item x="53"/>
        <item x="35"/>
        <item x="51"/>
        <item x="1"/>
        <item x="15"/>
        <item x="48"/>
        <item x="19"/>
        <item x="74"/>
        <item x="40"/>
        <item x="47"/>
        <item x="68"/>
        <item x="7"/>
        <item x="36"/>
        <item m="1" x="83"/>
        <item x="58"/>
        <item x="24"/>
        <item x="42"/>
        <item x="43"/>
        <item x="29"/>
        <item x="33"/>
        <item x="4"/>
        <item x="63"/>
        <item x="32"/>
        <item x="12"/>
        <item x="39"/>
        <item x="59"/>
        <item x="16"/>
        <item x="11"/>
        <item x="62"/>
        <item x="61"/>
        <item x="10"/>
        <item x="72"/>
        <item x="34"/>
        <item x="41"/>
        <item x="67"/>
        <item x="73"/>
        <item m="1" x="81"/>
        <item x="44"/>
        <item x="69"/>
        <item x="21"/>
        <item x="55"/>
        <item x="52"/>
        <item x="38"/>
        <item x="78"/>
        <item x="45"/>
        <item x="2"/>
        <item x="9"/>
        <item x="23"/>
        <item x="30"/>
        <item x="26"/>
        <item x="18"/>
        <item x="25"/>
        <item x="77"/>
        <item x="5"/>
        <item x="31"/>
        <item m="1" x="82"/>
        <item x="60"/>
        <item x="27"/>
        <item m="1" x="87"/>
        <item x="70"/>
        <item x="22"/>
        <item x="8"/>
        <item x="20"/>
        <item x="54"/>
        <item x="17"/>
        <item m="1" x="92"/>
        <item x="57"/>
        <item x="46"/>
        <item m="1" x="86"/>
        <item m="1" x="84"/>
        <item x="37"/>
        <item m="1" x="90"/>
        <item m="1" x="89"/>
        <item x="6"/>
        <item m="1" x="91"/>
        <item x="56"/>
        <item x="0"/>
        <item x="66"/>
        <item x="49"/>
        <item m="1" x="79"/>
        <item x="13"/>
        <item x="14"/>
      </items>
    </pivotField>
    <pivotField compact="0" outline="0" showAll="0"/>
    <pivotField compact="0" outline="0" showAll="0" defaultSubtotal="0"/>
    <pivotField axis="axisRow" compact="0" outline="0" multipleItemSelectionAllowed="1" showAll="0">
      <items count="6">
        <item x="0"/>
        <item h="1" sd="0" x="1"/>
        <item h="1" x="2"/>
        <item h="1" x="3"/>
        <item h="1" m="1" x="4"/>
        <item t="default"/>
      </items>
    </pivotField>
    <pivotField compact="0" outline="0" showAll="0" sortType="ascending" defaultSubtotal="0"/>
    <pivotField compact="0" outline="0" showAll="0" defaultSubtotal="0"/>
    <pivotField axis="axisRow" compact="0" outline="0" showAll="0">
      <items count="8">
        <item x="2"/>
        <item x="1"/>
        <item x="0"/>
        <item x="4"/>
        <item h="1" x="3"/>
        <item h="1" m="1" x="5"/>
        <item h="1" m="1" x="6"/>
        <item t="default"/>
      </items>
    </pivotField>
    <pivotField dataField="1" compact="0" outline="0" showAll="0" defaultSubtotal="0"/>
  </pivotFields>
  <rowFields count="4">
    <field x="4"/>
    <field x="1"/>
    <field x="0"/>
    <field x="7"/>
  </rowFields>
  <rowItems count="114">
    <i>
      <x/>
      <x/>
      <x v="152"/>
      <x v="1"/>
    </i>
    <i r="1">
      <x v="2"/>
      <x v="128"/>
      <x v="3"/>
    </i>
    <i r="1">
      <x v="3"/>
      <x v="137"/>
      <x v="1"/>
    </i>
    <i r="1">
      <x v="5"/>
      <x v="25"/>
      <x v="3"/>
    </i>
    <i r="1">
      <x v="7"/>
      <x v="17"/>
      <x v="2"/>
    </i>
    <i r="2">
      <x v="124"/>
      <x v="1"/>
    </i>
    <i r="2">
      <x v="141"/>
      <x v="2"/>
    </i>
    <i r="1">
      <x v="8"/>
      <x v="107"/>
      <x v="2"/>
    </i>
    <i r="1">
      <x v="11"/>
      <x v="156"/>
      <x/>
    </i>
    <i r="1">
      <x v="12"/>
      <x v="136"/>
      <x v="1"/>
    </i>
    <i r="1">
      <x v="14"/>
      <x v="13"/>
      <x v="1"/>
    </i>
    <i r="2">
      <x v="55"/>
      <x/>
    </i>
    <i r="2">
      <x v="63"/>
      <x v="1"/>
    </i>
    <i r="2">
      <x v="102"/>
      <x/>
    </i>
    <i r="2">
      <x v="113"/>
      <x/>
    </i>
    <i r="2">
      <x v="120"/>
      <x v="2"/>
    </i>
    <i r="1">
      <x v="15"/>
      <x v="77"/>
      <x v="1"/>
    </i>
    <i r="2">
      <x v="110"/>
      <x v="3"/>
    </i>
    <i r="1">
      <x v="16"/>
      <x v="40"/>
      <x v="2"/>
    </i>
    <i r="1">
      <x v="17"/>
      <x v="122"/>
      <x v="1"/>
    </i>
    <i r="1">
      <x v="18"/>
      <x v="164"/>
      <x v="3"/>
    </i>
    <i r="1">
      <x v="19"/>
      <x v="133"/>
      <x v="1"/>
    </i>
    <i r="1">
      <x v="20"/>
      <x v="126"/>
      <x v="1"/>
    </i>
    <i r="1">
      <x v="22"/>
      <x v="9"/>
      <x v="1"/>
    </i>
    <i r="2">
      <x v="35"/>
      <x v="1"/>
    </i>
    <i r="2">
      <x v="53"/>
      <x/>
    </i>
    <i r="2">
      <x v="72"/>
      <x/>
    </i>
    <i r="2">
      <x v="79"/>
      <x v="3"/>
    </i>
    <i r="2">
      <x v="83"/>
      <x v="3"/>
    </i>
    <i r="2">
      <x v="114"/>
      <x v="1"/>
    </i>
    <i r="2">
      <x v="160"/>
      <x v="2"/>
    </i>
    <i r="2">
      <x v="161"/>
      <x v="2"/>
    </i>
    <i r="1">
      <x v="23"/>
      <x v="3"/>
      <x v="1"/>
    </i>
    <i r="2">
      <x v="73"/>
      <x/>
    </i>
    <i r="1">
      <x v="27"/>
      <x v="21"/>
      <x v="3"/>
    </i>
    <i r="2">
      <x v="86"/>
      <x v="3"/>
    </i>
    <i r="1">
      <x v="28"/>
      <x v="130"/>
      <x v="1"/>
    </i>
    <i r="1">
      <x v="29"/>
      <x v="59"/>
      <x v="1"/>
    </i>
    <i r="2">
      <x v="153"/>
      <x v="2"/>
    </i>
    <i r="1">
      <x v="30"/>
      <x v="151"/>
      <x v="2"/>
    </i>
    <i r="1">
      <x v="32"/>
      <x v="24"/>
      <x v="1"/>
    </i>
    <i r="1">
      <x v="34"/>
      <x v="4"/>
      <x v="3"/>
    </i>
    <i r="2">
      <x v="14"/>
      <x/>
    </i>
    <i r="2">
      <x v="15"/>
      <x v="2"/>
    </i>
    <i r="2">
      <x v="16"/>
      <x v="2"/>
    </i>
    <i r="2">
      <x v="20"/>
      <x v="3"/>
    </i>
    <i r="2">
      <x v="49"/>
      <x/>
    </i>
    <i r="2">
      <x v="75"/>
      <x v="3"/>
    </i>
    <i r="2">
      <x v="92"/>
      <x/>
    </i>
    <i r="2">
      <x v="94"/>
      <x/>
    </i>
    <i r="2">
      <x v="140"/>
      <x v="2"/>
    </i>
    <i r="1">
      <x v="35"/>
      <x v="30"/>
      <x/>
    </i>
    <i r="1">
      <x v="37"/>
      <x v="42"/>
      <x/>
    </i>
    <i r="2">
      <x v="46"/>
      <x v="2"/>
    </i>
    <i r="2">
      <x v="47"/>
      <x/>
    </i>
    <i r="1">
      <x v="38"/>
      <x v="99"/>
      <x v="2"/>
    </i>
    <i r="1">
      <x v="39"/>
      <x/>
      <x v="3"/>
    </i>
    <i r="1">
      <x v="41"/>
      <x v="10"/>
      <x/>
    </i>
    <i r="2">
      <x v="32"/>
      <x/>
    </i>
    <i r="2">
      <x v="52"/>
      <x/>
    </i>
    <i r="2">
      <x v="60"/>
      <x v="1"/>
    </i>
    <i r="2">
      <x v="62"/>
      <x/>
    </i>
    <i r="2">
      <x v="67"/>
      <x/>
    </i>
    <i r="2">
      <x v="76"/>
      <x v="3"/>
    </i>
    <i r="2">
      <x v="121"/>
      <x/>
    </i>
    <i r="1">
      <x v="43"/>
      <x v="145"/>
      <x v="2"/>
    </i>
    <i r="1">
      <x v="44"/>
      <x v="50"/>
      <x v="2"/>
    </i>
    <i r="1">
      <x v="45"/>
      <x v="87"/>
      <x v="3"/>
    </i>
    <i r="1">
      <x v="46"/>
      <x v="148"/>
      <x v="3"/>
    </i>
    <i r="1">
      <x v="51"/>
      <x v="93"/>
      <x/>
    </i>
    <i r="2">
      <x v="96"/>
      <x/>
    </i>
    <i r="1">
      <x v="52"/>
      <x v="84"/>
      <x/>
    </i>
    <i r="1">
      <x v="54"/>
      <x v="165"/>
      <x/>
    </i>
    <i r="1">
      <x v="55"/>
      <x v="43"/>
      <x v="2"/>
    </i>
    <i r="1">
      <x v="57"/>
      <x v="101"/>
      <x v="2"/>
    </i>
    <i r="1">
      <x v="59"/>
      <x v="1"/>
      <x v="3"/>
    </i>
    <i r="2">
      <x v="11"/>
      <x/>
    </i>
    <i r="2">
      <x v="41"/>
      <x/>
    </i>
    <i r="2">
      <x v="44"/>
      <x/>
    </i>
    <i r="2">
      <x v="54"/>
      <x v="3"/>
    </i>
    <i r="2">
      <x v="57"/>
      <x/>
    </i>
    <i r="2">
      <x v="78"/>
      <x v="3"/>
    </i>
    <i r="2">
      <x v="159"/>
      <x v="1"/>
    </i>
    <i r="1">
      <x v="62"/>
      <x v="28"/>
      <x v="3"/>
    </i>
    <i r="2">
      <x v="29"/>
      <x v="2"/>
    </i>
    <i r="2">
      <x v="38"/>
      <x/>
    </i>
    <i r="2">
      <x v="64"/>
      <x/>
    </i>
    <i r="2">
      <x v="74"/>
      <x/>
    </i>
    <i r="2">
      <x v="166"/>
      <x v="3"/>
    </i>
    <i r="1">
      <x v="63"/>
      <x v="158"/>
      <x/>
    </i>
    <i r="1">
      <x v="64"/>
      <x v="80"/>
      <x v="2"/>
    </i>
    <i r="1">
      <x v="65"/>
      <x v="139"/>
      <x v="1"/>
    </i>
    <i r="1">
      <x v="68"/>
      <x v="6"/>
      <x v="1"/>
    </i>
    <i r="2">
      <x v="89"/>
      <x v="3"/>
    </i>
    <i r="2">
      <x v="91"/>
      <x v="3"/>
    </i>
    <i r="2">
      <x v="144"/>
      <x v="1"/>
    </i>
    <i r="2">
      <x v="150"/>
      <x v="1"/>
    </i>
    <i r="1">
      <x v="71"/>
      <x v="127"/>
      <x v="1"/>
    </i>
    <i r="1">
      <x v="72"/>
      <x v="12"/>
      <x v="1"/>
    </i>
    <i r="1">
      <x v="73"/>
      <x v="45"/>
      <x v="2"/>
    </i>
    <i r="2">
      <x v="48"/>
      <x/>
    </i>
    <i r="2">
      <x v="70"/>
      <x/>
    </i>
    <i r="2">
      <x v="112"/>
      <x/>
    </i>
    <i r="2">
      <x v="142"/>
      <x/>
    </i>
    <i r="1">
      <x v="74"/>
      <x v="157"/>
      <x/>
    </i>
    <i r="1">
      <x v="75"/>
      <x v="36"/>
      <x v="2"/>
    </i>
    <i r="1">
      <x v="78"/>
      <x v="58"/>
      <x v="1"/>
    </i>
    <i r="1">
      <x v="81"/>
      <x v="109"/>
      <x v="3"/>
    </i>
    <i r="2">
      <x v="129"/>
      <x v="2"/>
    </i>
    <i r="1">
      <x v="84"/>
      <x v="123"/>
      <x v="1"/>
    </i>
    <i r="1">
      <x v="86"/>
      <x v="118"/>
      <x/>
    </i>
    <i r="1">
      <x v="87"/>
      <x v="135"/>
      <x v="2"/>
    </i>
    <i r="1">
      <x v="89"/>
      <x v="65"/>
      <x/>
    </i>
    <i t="default">
      <x/>
    </i>
  </rowItems>
  <colItems count="1">
    <i/>
  </colItems>
  <dataFields count="1">
    <dataField name="Count of ANNUAL" fld="8" subtotal="count" baseField="0" baseItem="0"/>
  </dataFields>
  <formats count="11">
    <format dxfId="2718">
      <pivotArea field="4" type="button" dataOnly="0" labelOnly="1" outline="0" axis="axisRow" fieldPosition="0"/>
    </format>
    <format dxfId="2717">
      <pivotArea field="0" type="button" dataOnly="0" labelOnly="1" outline="0" axis="axisRow" fieldPosition="2"/>
    </format>
    <format dxfId="2716">
      <pivotArea dataOnly="0" labelOnly="1" outline="0" fieldPosition="0">
        <references count="2">
          <reference field="0" count="50">
            <x v="0"/>
            <x v="2"/>
            <x v="3"/>
            <x v="4"/>
            <x v="5"/>
            <x v="7"/>
            <x v="9"/>
            <x v="10"/>
            <x v="12"/>
            <x v="17"/>
            <x v="21"/>
            <x v="22"/>
            <x v="23"/>
            <x v="25"/>
            <x v="27"/>
            <x v="30"/>
            <x v="31"/>
            <x v="32"/>
            <x v="34"/>
            <x v="35"/>
            <x v="37"/>
            <x v="40"/>
            <x v="42"/>
            <x v="43"/>
            <x v="48"/>
            <x v="49"/>
            <x v="51"/>
            <x v="52"/>
            <x v="53"/>
            <x v="56"/>
            <x v="57"/>
            <x v="58"/>
            <x v="60"/>
            <x v="61"/>
            <x v="62"/>
            <x v="63"/>
            <x v="65"/>
            <x v="66"/>
            <x v="68"/>
            <x v="69"/>
            <x v="70"/>
            <x v="71"/>
            <x v="72"/>
            <x v="73"/>
            <x v="76"/>
            <x v="77"/>
            <x v="78"/>
            <x v="79"/>
            <x v="80"/>
            <x v="82"/>
          </reference>
          <reference field="4" count="1" selected="0">
            <x v="0"/>
          </reference>
        </references>
      </pivotArea>
    </format>
    <format dxfId="2715">
      <pivotArea dataOnly="0" labelOnly="1" outline="0" fieldPosition="0">
        <references count="2">
          <reference field="0" count="50">
            <x v="83"/>
            <x v="84"/>
            <x v="85"/>
            <x v="87"/>
            <x v="88"/>
            <x v="90"/>
            <x v="92"/>
            <x v="93"/>
            <x v="94"/>
            <x v="95"/>
            <x v="96"/>
            <x v="97"/>
            <x v="98"/>
            <x v="100"/>
            <x v="102"/>
            <x v="103"/>
            <x v="104"/>
            <x v="105"/>
            <x v="107"/>
            <x v="108"/>
            <x v="110"/>
            <x v="111"/>
            <x v="112"/>
            <x v="113"/>
            <x v="114"/>
            <x v="115"/>
            <x v="116"/>
            <x v="117"/>
            <x v="118"/>
            <x v="120"/>
            <x v="121"/>
            <x v="122"/>
            <x v="123"/>
            <x v="124"/>
            <x v="125"/>
            <x v="127"/>
            <x v="128"/>
            <x v="131"/>
            <x v="134"/>
            <x v="135"/>
            <x v="139"/>
            <x v="140"/>
            <x v="141"/>
            <x v="143"/>
            <x v="145"/>
            <x v="146"/>
            <x v="149"/>
            <x v="151"/>
            <x v="152"/>
            <x v="153"/>
          </reference>
          <reference field="4" count="1" selected="0">
            <x v="0"/>
          </reference>
        </references>
      </pivotArea>
    </format>
    <format dxfId="2714">
      <pivotArea dataOnly="0" labelOnly="1" outline="0" fieldPosition="0">
        <references count="2">
          <reference field="0" count="12">
            <x v="36"/>
            <x v="38"/>
            <x v="59"/>
            <x v="148"/>
            <x v="155"/>
            <x v="157"/>
            <x v="159"/>
            <x v="160"/>
            <x v="161"/>
            <x v="162"/>
            <x v="163"/>
            <x v="164"/>
          </reference>
          <reference field="4" count="1" selected="0">
            <x v="0"/>
          </reference>
        </references>
      </pivotArea>
    </format>
    <format dxfId="2713">
      <pivotArea dataOnly="0" labelOnly="1" outline="0" fieldPosition="0">
        <references count="2">
          <reference field="0" count="16">
            <x v="15"/>
            <x v="18"/>
            <x v="19"/>
            <x v="33"/>
            <x v="39"/>
            <x v="75"/>
            <x v="81"/>
            <x v="88"/>
            <x v="90"/>
            <x v="97"/>
            <x v="98"/>
            <x v="131"/>
            <x v="132"/>
            <x v="138"/>
            <x v="147"/>
            <x v="154"/>
          </reference>
          <reference field="4" count="1" selected="0">
            <x v="1"/>
          </reference>
        </references>
      </pivotArea>
    </format>
    <format dxfId="2712">
      <pivotArea dataOnly="0" labelOnly="1" outline="0" fieldPosition="0">
        <references count="2">
          <reference field="0" count="1">
            <x v="8"/>
          </reference>
          <reference field="4" count="1" selected="0">
            <x v="2"/>
          </reference>
        </references>
      </pivotArea>
    </format>
    <format dxfId="2711">
      <pivotArea dataOnly="0" labelOnly="1" outline="0" fieldPosition="0">
        <references count="2">
          <reference field="1" count="1">
            <x v="83"/>
          </reference>
          <reference field="4" count="0" selected="0"/>
        </references>
      </pivotArea>
    </format>
    <format dxfId="2710">
      <pivotArea field="7" type="button" dataOnly="0" labelOnly="1" outline="0" axis="axisRow" fieldPosition="3"/>
    </format>
    <format dxfId="2709">
      <pivotArea dataOnly="0" labelOnly="1" outline="0" fieldPosition="0">
        <references count="2">
          <reference field="1" count="1">
            <x v="66"/>
          </reference>
          <reference field="4" count="0" selected="0"/>
        </references>
      </pivotArea>
    </format>
    <format dxfId="2708">
      <pivotArea dataOnly="0" labelOnly="1" outline="0" fieldPosition="0">
        <references count="2">
          <reference field="1" count="1">
            <x v="21"/>
          </reference>
          <reference field="4"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4E63AB-FE7A-4F5E-A043-D95D7ACBC4E3}" name="Table1" displayName="Table1" ref="A3:V586" totalsRowShown="0">
  <autoFilter ref="A3:V586" xr:uid="{7E4E63AB-FE7A-4F5E-A043-D95D7ACBC4E3}"/>
  <tableColumns count="22">
    <tableColumn id="1" xr3:uid="{C6511894-7830-4490-8831-837E04564BB1}" name="ADDRESS"/>
    <tableColumn id="2" xr3:uid="{67C152D6-4C26-4CF6-8F2C-5CB0FB861B7B}" name="PROPERTY MANAGEMENT COMPANY"/>
    <tableColumn id="3" xr3:uid="{CBE7009D-F51F-484C-85E4-80D136AA90CC}" name="NOTES"/>
    <tableColumn id="4" xr3:uid="{DB894E85-6CDE-4400-91D2-EEE45E09BB06}" name="Price/month"/>
    <tableColumn id="5" xr3:uid="{73282842-3672-45DA-B40A-13F96583C26D}" name="Area"/>
    <tableColumn id="6" xr3:uid="{3C2AAD5D-D9C2-48BC-BC1F-6351101E6706}" name="start up date" dataDxfId="5779"/>
    <tableColumn id="7" xr3:uid="{D0124264-1DEB-4B6D-931E-89F95C2366A9}" name="STATUS- (ACTIVE, CANCELLED, ON HOLD)"/>
    <tableColumn id="8" xr3:uid="{01CA70BA-14CB-4F4E-9EC5-A7F298AE6ED0}" name="KEYS"/>
    <tableColumn id="9" xr3:uid="{9722CFFD-EEE2-47E0-88D9-680C38EAA1C5}" name="TEST DAY"/>
    <tableColumn id="10" xr3:uid="{E64BB7D5-FF4A-4471-8F08-91160179EC9B}" name="ANNUAL"/>
    <tableColumn id="11" xr3:uid="{91E4F88C-5667-47D3-8D7F-333B41B1F568}" name="Jan-25"/>
    <tableColumn id="12" xr3:uid="{7C060EBB-A5BE-4E75-8A19-AE1E5AB8CA2B}" name="Feb-25"/>
    <tableColumn id="13" xr3:uid="{EB3EACC0-914A-458C-BD8B-30E860EDE303}" name="Mar-25"/>
    <tableColumn id="14" xr3:uid="{ED27B3F0-5D6D-42DB-981F-8040ED7C7A47}" name="Apr-25"/>
    <tableColumn id="15" xr3:uid="{65900904-C93B-4209-809A-5F13E5D56F9A}" name="May-25"/>
    <tableColumn id="16" xr3:uid="{3C266D0D-A2D4-4690-851D-60B5C26B3D21}" name="Jun-25"/>
    <tableColumn id="17" xr3:uid="{55C9F4EB-D582-4005-923E-2DC59D46D623}" name="Jul-25"/>
    <tableColumn id="18" xr3:uid="{1A7279C4-EABE-4F9C-8754-75D327B7F296}" name="Aug-25"/>
    <tableColumn id="19" xr3:uid="{9FD59CDD-074A-49C2-8321-5BCA1B3FBACD}" name="Sep-25"/>
    <tableColumn id="20" xr3:uid="{96CF11F2-6C8C-4FC4-8A88-D48B3CF837A7}" name="Oct-25"/>
    <tableColumn id="21" xr3:uid="{476606E7-3A5B-4DB6-B462-04439C8388B8}" name="Nov-25"/>
    <tableColumn id="22" xr3:uid="{DFD2B1B9-C3EC-4576-A049-B7198AB19794}" name="Dec-2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36F61C-18A6-425C-9E1D-6BEB4060F17C}" name="Table9" displayName="Table9" ref="A3:V47" totalsRowShown="0">
  <autoFilter ref="A3:V47" xr:uid="{8836F61C-18A6-425C-9E1D-6BEB4060F17C}"/>
  <tableColumns count="22">
    <tableColumn id="1" xr3:uid="{6BAFBD9E-DE2C-45FE-B691-F8AF815C95AC}" name="ADDRESS"/>
    <tableColumn id="2" xr3:uid="{87BC3CF8-4E9F-47B0-BA49-21FAEEC83B36}" name="PROPERTY MANAGEMENT COMPANY"/>
    <tableColumn id="3" xr3:uid="{410EA3C5-CE06-46DF-9DA9-AEEA60715B5F}" name="NOTES"/>
    <tableColumn id="4" xr3:uid="{95D2977E-8D2F-43AC-BE1E-C17B26ED7ADF}" name="Price/month"/>
    <tableColumn id="5" xr3:uid="{C446DAC7-079F-460D-83DE-305C98BD4431}" name="Area"/>
    <tableColumn id="6" xr3:uid="{8541F3B5-E8F3-4A32-AFF8-E5BB40E637C2}" name="start up date" dataDxfId="5778"/>
    <tableColumn id="7" xr3:uid="{F4D3C074-37D0-42DC-AFFB-F864DCA2F8BD}" name="STATUS- (ACTIVE, CANCELLED, ON HOLD)"/>
    <tableColumn id="8" xr3:uid="{74BCD873-5386-45CD-9694-C21919A2F076}" name="KEYS"/>
    <tableColumn id="9" xr3:uid="{F32AF06E-5DD2-434C-8998-B3FEF0796482}" name="TEST DAY"/>
    <tableColumn id="10" xr3:uid="{4B1F49FE-E7B7-4DDD-AFBE-815635873D72}" name="ANNUAL"/>
    <tableColumn id="11" xr3:uid="{B5E46349-027C-4D3B-89AF-E4A1B3B39A0F}" name="Jan-25"/>
    <tableColumn id="12" xr3:uid="{3216452D-ADD4-4A0D-9881-2EA6852E2197}" name="Feb-25"/>
    <tableColumn id="13" xr3:uid="{564E20A5-FBD6-4827-964F-B6593E4F3584}" name="Mar-25"/>
    <tableColumn id="14" xr3:uid="{7A702F10-8D86-4B5C-8D24-E218B5568F38}" name="Apr-25"/>
    <tableColumn id="15" xr3:uid="{4CA6B047-11B3-4A3E-BA11-A3FE0C21A3FD}" name="May-25"/>
    <tableColumn id="16" xr3:uid="{392D781B-631D-4F39-976E-0E906CFF7A20}" name="Jun-25"/>
    <tableColumn id="17" xr3:uid="{C8DDF157-437C-4953-B872-5B9AB4E4C10D}" name="Jul-25"/>
    <tableColumn id="18" xr3:uid="{4E1CB2E5-73BE-4422-95A6-209C2BB0260A}" name="Aug-25"/>
    <tableColumn id="19" xr3:uid="{6D98BF9D-A3BD-4807-9DBC-B7BE4361B060}" name="Sep-25"/>
    <tableColumn id="20" xr3:uid="{5BE4ED2C-9BE6-44E3-BAAC-70F4C9DC1F92}" name="Oct-25"/>
    <tableColumn id="21" xr3:uid="{375D6D71-AC26-4FDC-A4CB-077C9AC1C745}" name="Nov-25"/>
    <tableColumn id="22" xr3:uid="{653C2779-4EC2-42AA-AB1C-9875C88131EB}" name="Dec-2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3" dT="2026-03-26T23:22:05.96" personId="{3FF0B06B-6D44-40C6-B724-E5FE6F209B77}" id="{4813B16B-BFD4-4D73-87D5-0923E99E6E1B}">
    <text>Annual booked May 19-21</text>
  </threadedComment>
  <threadedComment ref="O4" dT="2026-04-02T21:26:09.27" personId="{6892FC56-EBC2-4FA3-A2DF-2119D1EF5406}" id="{D4653A06-05DA-482E-BD88-4C2F453D4335}">
    <text>Not done due lack of time</text>
  </threadedComment>
  <threadedComment ref="N7" dT="2026-02-25T22:35:31.48" personId="{3FF0B06B-6D44-40C6-B724-E5FE6F209B77}" id="{BC678BD3-F6D5-4A82-A9B0-FAF79AE9866C}">
    <text>Annual booked March 9</text>
  </threadedComment>
  <threadedComment ref="N8" dT="2026-03-16T16:13:40.74" personId="{6892FC56-EBC2-4FA3-A2DF-2119D1EF5406}" id="{F8FDFDE3-803C-4F45-BAB0-D51E977C5160}">
    <text>Skipped. No keys due a consultation a day before the MBT.</text>
  </threadedComment>
  <threadedComment ref="O9" dT="2026-04-02T21:26:09.27" personId="{6892FC56-EBC2-4FA3-A2DF-2119D1EF5406}" id="{316E24DC-AE2D-4ECA-AD83-B98477AE3C9E}">
    <text>Not done due lack of time</text>
  </threadedComment>
  <threadedComment ref="L11" dT="2025-11-20T21:01:40.37" personId="{3FF0B06B-6D44-40C6-B724-E5FE6F209B77}" id="{90EAFB08-0DF1-493F-9D92-753BF63B3457}">
    <text>Annual booked January 21</text>
  </threadedComment>
  <threadedComment ref="M12" dT="2026-01-14T19:48:45.73" personId="{3FF0B06B-6D44-40C6-B724-E5FE6F209B77}" id="{7E9D17EC-0A55-4BFB-B124-DA5D6F69F3B3}">
    <text>Annual booked February 2</text>
  </threadedComment>
  <threadedComment ref="P15" dT="2026-04-13T16:22:38.54" personId="{3FF0B06B-6D44-40C6-B724-E5FE6F209B77}" id="{3BED7A35-68B2-4DDC-8EFA-8C7E1C74DE4B}">
    <text>Annual booked May 12-13 - 1005-only Partial inspection</text>
  </threadedComment>
  <threadedComment ref="N16" dT="2026-02-09T19:30:46.74" personId="{3FF0B06B-6D44-40C6-B724-E5FE6F209B77}" id="{04766F1E-B6E1-4CB2-8128-AD3EC478EC3E}">
    <text>Annual booked March 27</text>
  </threadedComment>
  <threadedComment ref="L20" dT="2025-12-06T00:16:54.67" personId="{3FF0B06B-6D44-40C6-B724-E5FE6F209B77}" id="{F3E28CD3-0867-446A-9A94-7E30F295FA14}">
    <text>Annual booked Jan 15</text>
  </threadedComment>
  <threadedComment ref="N22" dT="2026-03-18T20:04:42.51" personId="{6892FC56-EBC2-4FA3-A2DF-2119D1EF5406}" id="{7A104924-0236-4F61-B33C-F07E27AE10B3}">
    <text>Not tested due lack of techs</text>
  </threadedComment>
  <threadedComment ref="O22" dT="2026-04-16T22:09:58.38" personId="{6892FC56-EBC2-4FA3-A2DF-2119D1EF5406}" id="{0154CE51-EE13-40B3-B118-6C455F30ECD3}">
    <text>Not tested due lack of time</text>
  </threadedComment>
  <threadedComment ref="M23" dT="2025-12-06T00:09:35.93" personId="{3FF0B06B-6D44-40C6-B724-E5FE6F209B77}" id="{9F2FC41A-B2DB-419B-8D46-7BEE1DB04930}">
    <text>Annual booked Feb 18-19</text>
  </threadedComment>
  <threadedComment ref="P25" dT="2026-04-07T17:50:42.28" personId="{3FF0B06B-6D44-40C6-B724-E5FE6F209B77}" id="{85E4FC5F-1125-4F1B-BFC0-9DC4007D597C}">
    <text>Annual booked May 19</text>
  </threadedComment>
  <threadedComment ref="N28" dT="2026-02-18T19:57:44.06" personId="{3FF0B06B-6D44-40C6-B724-E5FE6F209B77}" id="{D6441DF6-AB42-471F-B9DF-64988719D602}">
    <text>Annual booked March 6</text>
  </threadedComment>
  <threadedComment ref="O29" dT="2026-03-06T17:16:31.36" personId="{3FF0B06B-6D44-40C6-B724-E5FE6F209B77}" id="{BB7D8AC6-A76F-47FB-9C1B-03AF94653619}">
    <text>Annual booked April 15</text>
  </threadedComment>
  <threadedComment ref="O30" dT="2026-03-18T18:30:00.12" personId="{3FF0B06B-6D44-40C6-B724-E5FE6F209B77}" id="{83EDA3C2-C7C3-4D47-BD2C-B35F8E2A9150}">
    <text>Annual booked April 8</text>
  </threadedComment>
  <threadedComment ref="L34" dT="2025-11-06T20:41:27.49" personId="{3FF0B06B-6D44-40C6-B724-E5FE6F209B77}" id="{39A9BC5A-A0E8-40E7-916F-7CE680A40CE1}">
    <text>Annual booked Jan 12-16</text>
  </threadedComment>
  <threadedComment ref="O38" dT="2026-03-13T21:04:16.37" personId="{3FF0B06B-6D44-40C6-B724-E5FE6F209B77}" id="{0643B6C7-0ABE-4BAB-A106-A2D5C0E356D5}">
    <text>Annual booked April 28</text>
  </threadedComment>
  <threadedComment ref="O40" dT="2026-03-24T21:08:05.93" personId="{3FF0B06B-6D44-40C6-B724-E5FE6F209B77}" id="{21CFCFE9-DC55-4D6C-97DF-D206ED39644C}">
    <text>Annual booked April 22-24, 27</text>
  </threadedComment>
  <threadedComment ref="N43" dT="2026-03-18T20:04:42.51" personId="{6892FC56-EBC2-4FA3-A2DF-2119D1EF5406}" id="{2AD81BE6-9617-477D-B700-02D9F02924A1}">
    <text>Not tested due lack of techs</text>
  </threadedComment>
  <threadedComment ref="O45" dT="2026-03-10T18:42:32.21" personId="{3FF0B06B-6D44-40C6-B724-E5FE6F209B77}" id="{0441529A-3FD9-4E13-A6F8-2715271AECD8}">
    <text>Annual booked April 15</text>
  </threadedComment>
  <threadedComment ref="I47" dT="2026-03-19T19:17:25.43" personId="{6892FC56-EBC2-4FA3-A2DF-2119D1EF5406}" id="{83F9A9D6-41A2-4226-B453-8DDFD91B1ACF}">
    <text>Returned March 2026</text>
  </threadedComment>
  <threadedComment ref="K47" dT="2026-01-05T19:00:37.05" personId="{1A284580-F2B6-4554-A780-C3C0B3AF6C04}" id="{5DCF320F-7654-4C58-B2F0-A53B924DA19F}">
    <text>Done by ASAP Fire November 2025</text>
  </threadedComment>
  <threadedComment ref="N51" dT="2026-03-06T23:05:46.45" personId="{6892FC56-EBC2-4FA3-A2DF-2119D1EF5406}" id="{D545E23A-4D55-48E3-8B1E-B75790F50827}">
    <text>Skipped due sprinkler test being done at the same day</text>
  </threadedComment>
  <threadedComment ref="N52" dT="2026-01-29T19:24:07.03" personId="{3FF0B06B-6D44-40C6-B724-E5FE6F209B77}" id="{2BBEB828-40B6-4968-8E3B-6844D6F3CAF8}">
    <text>Annual booked March 30</text>
  </threadedComment>
  <threadedComment ref="L54" dT="2025-10-28T21:33:15.67" personId="{3FF0B06B-6D44-40C6-B724-E5FE6F209B77}" id="{E79D46EE-06F2-4FDC-83F9-A231295C6A39}">
    <text>Annual booked Jan 2</text>
  </threadedComment>
  <threadedComment ref="N59" dT="2026-03-10T19:03:59.11" personId="{6892FC56-EBC2-4FA3-A2DF-2119D1EF5406}" id="{BBFF80D3-7A20-42C2-9AD9-8E3E5DAD7FA4}">
    <text>Not tested due lack of techs</text>
  </threadedComment>
  <threadedComment ref="P59" dT="2026-04-20T16:40:16.45" personId="{3FF0B06B-6D44-40C6-B724-E5FE6F209B77}" id="{1B138160-2D07-45E5-90C5-E27EDD73D43D}">
    <text>Annual booked May 14</text>
  </threadedComment>
  <threadedComment ref="P60" dT="2026-04-10T20:50:02.54" personId="{3FF0B06B-6D44-40C6-B724-E5FE6F209B77}" id="{10FBB8D5-4CD4-428C-B075-8C03BC04755D}">
    <text>Annual booked May 8</text>
  </threadedComment>
  <threadedComment ref="P62" dT="2026-04-02T20:34:17.60" personId="{3FF0B06B-6D44-40C6-B724-E5FE6F209B77}" id="{485A5068-B9FF-4BCA-BEBE-D0E17C5C479C}">
    <text>Annual booked May 11-12</text>
  </threadedComment>
  <threadedComment ref="P64" dT="2026-03-24T21:36:26.51" personId="{3FF0B06B-6D44-40C6-B724-E5FE6F209B77}" id="{12FB1C5E-E3C8-455A-9AA3-29905617D354}">
    <text>Annual booked May 20-22</text>
  </threadedComment>
  <threadedComment ref="N67" dT="2026-02-17T17:58:12.02" personId="{3FF0B06B-6D44-40C6-B724-E5FE6F209B77}" id="{C715E3B4-7D52-42E8-9734-4B4585CBE1BA}">
    <text>Annual booked March 23</text>
  </threadedComment>
  <threadedComment ref="O73" dT="2026-02-20T18:15:46.17" personId="{3FF0B06B-6D44-40C6-B724-E5FE6F209B77}" id="{7DB4AC39-DEFC-48DF-809D-D02082383A7D}">
    <text>Annual booked March 30</text>
  </threadedComment>
  <threadedComment ref="O73" dT="2026-03-05T23:35:24.75" personId="{3FF0B06B-6D44-40C6-B724-E5FE6F209B77}" id="{2C306D8F-2ACD-5A40-8E60-7A28A0A6F714}" parentId="{7DB4AC39-DEFC-48DF-809D-D02082383A7D}">
    <text>Rescheduled to April 14</text>
  </threadedComment>
  <threadedComment ref="B76" dT="2024-11-05T16:59:56.13" personId="{1A284580-F2B6-4554-A780-C3C0B3AF6C04}" id="{E31543BD-7802-4B17-9A59-F170395C4410}">
    <text>Managed by Colliers as of November 1, 2024</text>
  </threadedComment>
  <threadedComment ref="N77" dT="2026-03-10T19:03:59.11" personId="{6892FC56-EBC2-4FA3-A2DF-2119D1EF5406}" id="{6D052555-0140-43A1-9732-CB1964B7D216}">
    <text>Not tested due lack of techs</text>
  </threadedComment>
  <threadedComment ref="N78" dT="2026-02-10T20:30:29.21" personId="{3FF0B06B-6D44-40C6-B724-E5FE6F209B77}" id="{A9DB80F7-79FC-47C9-9D8C-29A897AED919}">
    <text>Annual booked March 26</text>
  </threadedComment>
  <threadedComment ref="M79" dT="2026-02-13T00:08:59.61" personId="{6892FC56-EBC2-4FA3-A2DF-2119D1EF5406}" id="{C9714BB1-9C0D-435B-BB6A-3CA1D30776DF}">
    <text>On hold</text>
  </threadedComment>
  <threadedComment ref="O82" dT="2026-03-30T22:48:09.35" personId="{3FF0B06B-6D44-40C6-B724-E5FE6F209B77}" id="{28440F17-10E0-4DAB-B670-104BBD21B811}">
    <text>Annual booked April 28</text>
  </threadedComment>
  <threadedComment ref="L90" dT="2025-11-19T23:29:17.30" personId="{3FF0B06B-6D44-40C6-B724-E5FE6F209B77}" id="{7D861A13-238C-46B1-B5A6-E822F3AB6DE9}">
    <text>Annual booked Jan 21</text>
  </threadedComment>
  <threadedComment ref="L92" dT="2025-11-12T21:38:14.70" personId="{3FF0B06B-6D44-40C6-B724-E5FE6F209B77}" id="{6DA1024C-CBBD-4E4B-8280-6A6FCE067E13}">
    <text>Annual booked Jan 28</text>
  </threadedComment>
  <threadedComment ref="N93" dT="2026-02-24T16:52:00.69" personId="{3FF0B06B-6D44-40C6-B724-E5FE6F209B77}" id="{C66CC736-BC73-4124-A1C0-635DF8FAE7FC}">
    <text>Annual booked March 10</text>
  </threadedComment>
  <threadedComment ref="M95" dT="2026-01-13T22:55:21.95" personId="{3FF0B06B-6D44-40C6-B724-E5FE6F209B77}" id="{09B3DBBA-A9DD-46D2-9BE7-D9D8795CE5C7}">
    <text>Annual booked February 17</text>
  </threadedComment>
  <threadedComment ref="O97" dT="2026-04-06T18:13:30.68" personId="{3FF0B06B-6D44-40C6-B724-E5FE6F209B77}" id="{245CCF21-F604-4221-8497-B325BDF79A48}">
    <text>Annual booked April 17</text>
  </threadedComment>
  <threadedComment ref="P97" dT="2026-04-06T18:13:30.68" personId="{3FF0B06B-6D44-40C6-B724-E5FE6F209B77}" id="{55A0613F-A48A-4273-AF3F-B9160005F5B8}">
    <text>Annual booked April 17</text>
  </threadedComment>
  <threadedComment ref="N98" dT="2026-03-10T19:03:59.11" personId="{6892FC56-EBC2-4FA3-A2DF-2119D1EF5406}" id="{C22B2691-46C5-40A6-9023-30AE09332DF1}">
    <text>Not tested due lack of techs</text>
  </threadedComment>
  <threadedComment ref="N99" dT="2026-03-20T20:29:09.94" personId="{46338045-EA3B-4341-9878-9D5DB6F5321E}" id="{A24F51BC-4258-454B-9F3C-5983BD543984}">
    <text xml:space="preserve">Do not bill please. Test is being done on March. 30th. R20 was cancelled originally, but Brown Bros wanted all sites completed. </text>
  </threadedComment>
  <threadedComment ref="N99" dT="2026-03-30T23:15:35.99" personId="{6892FC56-EBC2-4FA3-A2DF-2119D1EF5406}" id="{C37FAFCA-9A27-4443-8F5D-2A0BC3D6C50F}" parentId="{A24F51BC-4258-454B-9F3C-5983BD543984}">
    <text>VV test not done on March 30</text>
  </threadedComment>
  <threadedComment ref="P99" dT="2026-04-21T22:46:06.01" personId="{3FF0B06B-6D44-40C6-B724-E5FE6F209B77}" id="{32884E35-6E43-49D3-8D17-EE68F8CF906E}">
    <text>Annual booked May 25</text>
  </threadedComment>
  <threadedComment ref="O101" dT="2026-04-08T19:36:34.27" personId="{6892FC56-EBC2-4FA3-A2DF-2119D1EF5406}" id="{B501B334-82E1-4FD5-A9A7-25C76AC0E633}">
    <text xml:space="preserve">Tested not done due no notices. Billed for our time. </text>
  </threadedComment>
  <threadedComment ref="P102" dT="2026-04-28T18:38:55.63" personId="{3FF0B06B-6D44-40C6-B724-E5FE6F209B77}" id="{D293F6B9-B45A-4694-A5F3-CC43E790D2FB}">
    <text>Annual  booked May 8</text>
  </threadedComment>
  <threadedComment ref="P103" dT="2026-04-16T18:13:27.61" personId="{3FF0B06B-6D44-40C6-B724-E5FE6F209B77}" id="{5A4327CA-FF00-4076-8370-AA306EA7729C}">
    <text>Annual booked May 26</text>
  </threadedComment>
  <threadedComment ref="N104" dT="2026-03-10T19:03:59.11" personId="{6892FC56-EBC2-4FA3-A2DF-2119D1EF5406}" id="{F86ECDF1-C75D-4020-96A3-1477502FBB4D}">
    <text>Not tested due lack of techs</text>
  </threadedComment>
  <threadedComment ref="O104" dT="2026-01-17T00:14:50.27" personId="{3FF0B06B-6D44-40C6-B724-E5FE6F209B77}" id="{1758D4E9-0B3C-463D-AA09-823D495523C0}">
    <text>Annual booked April 6</text>
  </threadedComment>
  <threadedComment ref="N105" dT="2026-02-12T21:44:02.68" personId="{3FF0B06B-6D44-40C6-B724-E5FE6F209B77}" id="{4C7B8656-B3C7-4A3B-BA16-2434E1A692B5}">
    <text>Annual booked March 26</text>
  </threadedComment>
  <threadedComment ref="N106" dT="2026-02-09T18:58:45.33" personId="{3FF0B06B-6D44-40C6-B724-E5FE6F209B77}" id="{3218E33C-1B7F-4613-A3F3-5308ECC92DF1}">
    <text>Annual booked March 17</text>
  </threadedComment>
  <threadedComment ref="M110" dT="2025-12-05T00:17:05.55" personId="{3FF0B06B-6D44-40C6-B724-E5FE6F209B77}" id="{BBF69B56-97BB-464D-9AF7-3F41B2E5CD2B}">
    <text>Annual booked Feb 3 - 4</text>
  </threadedComment>
  <threadedComment ref="M111" dT="2025-12-05T00:17:05.55" personId="{3FF0B06B-6D44-40C6-B724-E5FE6F209B77}" id="{FFBF2BBD-6E59-4962-AE77-B85B54727150}">
    <text>Annual booked Feb 3 - 4</text>
  </threadedComment>
  <threadedComment ref="L112" dT="2025-11-26T23:49:06.99" personId="{3FF0B06B-6D44-40C6-B724-E5FE6F209B77}" id="{617A842E-15CB-4A6E-8162-FEABF2A46557}">
    <text>Annual booked January 14</text>
  </threadedComment>
  <threadedComment ref="O113" dT="2026-03-26T15:18:45.58" personId="{3FF0B06B-6D44-40C6-B724-E5FE6F209B77}" id="{4703484D-0918-4948-BE33-3FB480ED4E80}">
    <text>Annual booked April 28</text>
  </threadedComment>
  <threadedComment ref="O114" dT="2026-03-16T22:51:12.73" personId="{3FF0B06B-6D44-40C6-B724-E5FE6F209B77}" id="{F5BAC4C5-C4F1-45AA-B915-C23A86BFFF7E}">
    <text>Annual booked April 10</text>
  </threadedComment>
  <threadedComment ref="L116" dT="2025-12-09T23:43:21.73" personId="{3FF0B06B-6D44-40C6-B724-E5FE6F209B77}" id="{BF938406-8C47-4D51-AF5F-5FFB34DC1091}">
    <text>Annual booked January 19</text>
  </threadedComment>
  <threadedComment ref="Q122" dT="2026-04-20T21:58:35.30" personId="{3FF0B06B-6D44-40C6-B724-E5FE6F209B77}" id="{0695F361-11F0-4A7E-9EBD-34B62EE932D5}">
    <text>Annual booked June 1</text>
  </threadedComment>
  <threadedComment ref="L124" dT="2025-12-24T00:28:11.62" personId="{3FF0B06B-6D44-40C6-B724-E5FE6F209B77}" id="{8A86A8CD-1D0F-4642-8937-75CB20F2B352}">
    <text>Annual booked January 23</text>
  </threadedComment>
  <threadedComment ref="N125" dT="2026-01-26T17:07:08.37" personId="{3FF0B06B-6D44-40C6-B724-E5FE6F209B77}" id="{E4347879-ED96-44B0-8DE7-C3FABCAF1FA9}">
    <text>Annual booked March 23-24</text>
  </threadedComment>
  <threadedComment ref="M126" dT="2026-01-13T17:49:53.50" personId="{3FF0B06B-6D44-40C6-B724-E5FE6F209B77}" id="{5F5ACA33-F4E2-40B6-B281-598293B3E475}">
    <text>Annual booked February 12</text>
  </threadedComment>
  <threadedComment ref="M128" dT="2026-01-15T18:01:53.38" personId="{6892FC56-EBC2-4FA3-A2DF-2119D1EF5406}" id="{30E7A0B0-368B-415A-B418-6E84B50F8C13}">
    <text>First 3 months are free</text>
  </threadedComment>
  <threadedComment ref="N128" dT="2026-01-15T18:01:53.38" personId="{6892FC56-EBC2-4FA3-A2DF-2119D1EF5406}" id="{D87C04C5-5EB3-437F-A0E2-ABEB4B0E5EB7}">
    <text>First 3 months are free</text>
  </threadedComment>
  <threadedComment ref="O128" dT="2026-01-15T18:01:53.38" personId="{6892FC56-EBC2-4FA3-A2DF-2119D1EF5406}" id="{979DD5A7-4089-4E7A-BF33-F2B427171265}">
    <text>First 3 months are free</text>
  </threadedComment>
  <threadedComment ref="L130" dT="2025-12-24T00:27:53.60" personId="{3FF0B06B-6D44-40C6-B724-E5FE6F209B77}" id="{35A22A95-DDB0-4220-889C-B17316648A12}">
    <text>Annual booked January 22</text>
  </threadedComment>
  <threadedComment ref="L131" dT="2026-01-02T16:55:45.08" personId="{6892FC56-EBC2-4FA3-A2DF-2119D1EF5406}" id="{D7EA4D28-F3C3-42A7-81FB-0C705C4CDFE8}">
    <text xml:space="preserve">Skipped per site request </text>
  </threadedComment>
  <threadedComment ref="N132" dT="2026-03-18T20:04:42.51" personId="{6892FC56-EBC2-4FA3-A2DF-2119D1EF5406}" id="{B58C6567-9846-4DEF-B196-7B97674C2619}">
    <text>Not tested due lack of techs</text>
  </threadedComment>
  <threadedComment ref="O132" dT="2025-11-12T18:55:28.01" personId="{3FF0B06B-6D44-40C6-B724-E5FE6F209B77}" id="{6814E355-62DD-42A3-8B8C-BAA112709178}">
    <text>Annual booked April 7</text>
  </threadedComment>
  <threadedComment ref="L133" dT="2025-11-19T18:21:49.03" personId="{3FF0B06B-6D44-40C6-B724-E5FE6F209B77}" id="{D5F37E3F-1BA5-49DE-A8FD-AB5E17580D92}">
    <text>Annual booked January 27</text>
  </threadedComment>
  <threadedComment ref="L134" dT="2025-12-01T22:05:31.06" personId="{3FF0B06B-6D44-40C6-B724-E5FE6F209B77}" id="{52D255C6-A28A-45DE-9C59-F3CB5B25652B}">
    <text>Annual booked January 6</text>
  </threadedComment>
  <threadedComment ref="N135" dT="2026-02-20T18:46:02.42" personId="{3FF0B06B-6D44-40C6-B724-E5FE6F209B77}" id="{C8DB4526-6226-41B2-8CBB-0385B5B6CDA3}">
    <text>Annual booked March 17</text>
  </threadedComment>
  <threadedComment ref="N136" dT="2026-03-10T19:03:59.11" personId="{6892FC56-EBC2-4FA3-A2DF-2119D1EF5406}" id="{5173FD62-7278-46D8-BE8D-9039E1775928}">
    <text>Not tested due lack of techs</text>
  </threadedComment>
  <threadedComment ref="N137" dT="2026-03-10T19:03:59.11" personId="{6892FC56-EBC2-4FA3-A2DF-2119D1EF5406}" id="{70F5A441-0D15-40B3-ACED-3E3C9E875F8F}">
    <text>Not tested due lack of techs</text>
  </threadedComment>
  <threadedComment ref="B138" dT="2025-07-16T22:59:23.66" personId="{1A284580-F2B6-4554-A780-C3C0B3AF6C04}" id="{726733CA-90A9-42A3-8A80-1B7BBE6465EC}">
    <text>New owner information has been requested.</text>
  </threadedComment>
  <threadedComment ref="N138" dT="2026-03-10T19:03:59.11" personId="{6892FC56-EBC2-4FA3-A2DF-2119D1EF5406}" id="{736F8445-0EEC-4B60-9399-ACDB604E9859}">
    <text>Not tested due lack of techs</text>
  </threadedComment>
  <threadedComment ref="O138" dT="2026-03-18T21:30:57.80" personId="{3FF0B06B-6D44-40C6-B724-E5FE6F209B77}" id="{EA436268-9365-44C1-A429-516DF24624E7}">
    <text>Annual booked April 20</text>
  </threadedComment>
  <threadedComment ref="Q140" dT="2026-04-29T20:06:15.59" personId="{3FF0B06B-6D44-40C6-B724-E5FE6F209B77}" id="{9464AB25-501A-408E-B80C-81386E7E5668}">
    <text>Annual booked June 11-12</text>
  </threadedComment>
  <threadedComment ref="Q141" dT="2026-04-29T20:06:15.59" personId="{3FF0B06B-6D44-40C6-B724-E5FE6F209B77}" id="{AFFFBDAD-80F2-47A0-8F94-99D2EB959530}">
    <text>Annual booked June 11-12</text>
  </threadedComment>
  <threadedComment ref="Q142" dT="2026-04-29T20:06:15.59" personId="{3FF0B06B-6D44-40C6-B724-E5FE6F209B77}" id="{AF681B88-056E-4F10-9DF5-8907DFDC3686}">
    <text>Annual booked June 9-10</text>
  </threadedComment>
  <threadedComment ref="Q143" dT="2026-04-29T20:06:15.59" personId="{3FF0B06B-6D44-40C6-B724-E5FE6F209B77}" id="{E20F86DD-AC00-4138-B0E9-4DDAB604C63F}">
    <text>Annual booked June 9-10</text>
  </threadedComment>
  <threadedComment ref="O146" dT="2026-03-24T21:04:07.08" personId="{3FF0B06B-6D44-40C6-B724-E5FE6F209B77}" id="{1A807397-A358-458E-8472-E43FDA4ED2B1}">
    <text>Annual booked April 10</text>
  </threadedComment>
  <threadedComment ref="N149" dT="2026-03-10T19:03:59.11" personId="{6892FC56-EBC2-4FA3-A2DF-2119D1EF5406}" id="{D8F61691-4117-4CB0-8F96-1492D2A3B363}">
    <text>Not tested due lack of techs</text>
  </threadedComment>
  <threadedComment ref="P149" dT="2026-04-22T18:48:19.31" personId="{3FF0B06B-6D44-40C6-B724-E5FE6F209B77}" id="{09F09DA6-A7A3-45BE-B57B-FFA6B1A6403E}">
    <text>Annual booked May 15</text>
  </threadedComment>
  <threadedComment ref="N151" dT="2026-02-25T22:20:13.04" personId="{3FF0B06B-6D44-40C6-B724-E5FE6F209B77}" id="{4C29CADE-C0DD-43CB-83ED-12092A50E9FE}">
    <text>Annual booked March 18</text>
  </threadedComment>
  <threadedComment ref="N152" dT="2026-03-10T19:03:59.11" personId="{6892FC56-EBC2-4FA3-A2DF-2119D1EF5406}" id="{9F9EA352-32A5-4E31-A9B4-F925DDCF485D}">
    <text>Not tested due lack of techs</text>
  </threadedComment>
  <threadedComment ref="O154" dT="2026-03-09T16:56:16.29" personId="{3FF0B06B-6D44-40C6-B724-E5FE6F209B77}" id="{0A0ED6F1-C2D7-43E5-B525-317CE9285D62}">
    <text>Annual booked April 17</text>
  </threadedComment>
  <threadedComment ref="P156" dT="2026-04-17T19:36:29.32" personId="{3FF0B06B-6D44-40C6-B724-E5FE6F209B77}" id="{69044353-732E-4F76-A08D-B7D974C94AFD}">
    <text>Annual booked May 20</text>
  </threadedComment>
  <threadedComment ref="O158" dT="2026-04-06T17:55:04.32" personId="{3FF0B06B-6D44-40C6-B724-E5FE6F209B77}" id="{B33BE52F-C30F-47EB-BD09-6D6DB9C1D89D}">
    <text>Annual booked April 29</text>
  </threadedComment>
  <threadedComment ref="O161" dT="2026-04-02T22:31:53.06" personId="{6892FC56-EBC2-4FA3-A2DF-2119D1EF5406}" id="{4D464817-AE17-4E5A-8E8F-2F6AF37CBCA6}">
    <text>Skipped due service call</text>
  </threadedComment>
  <threadedComment ref="P161" dT="2026-04-13T22:43:28.80" personId="{3FF0B06B-6D44-40C6-B724-E5FE6F209B77}" id="{001C24CF-652C-4F28-A268-F6CA7AFE448E}">
    <text>Annual booked May 27</text>
  </threadedComment>
  <threadedComment ref="P164" dT="2026-04-10T20:49:20.38" personId="{3FF0B06B-6D44-40C6-B724-E5FE6F209B77}" id="{360ECCD2-746B-44ED-BE22-E29C71F60D29}">
    <text>Annual booked May 8</text>
  </threadedComment>
  <threadedComment ref="L166" dT="2025-11-04T23:41:37.65" personId="{3FF0B06B-6D44-40C6-B724-E5FE6F209B77}" id="{2777040A-80F4-4860-AD39-B89F1BFA1A2D}">
    <text>Annual booked Jan 23</text>
  </threadedComment>
  <threadedComment ref="N166" dT="2026-03-10T19:03:59.11" personId="{6892FC56-EBC2-4FA3-A2DF-2119D1EF5406}" id="{DEAACCAD-508E-44F4-858E-AA76C550B00F}">
    <text>Not tested due lack of techs</text>
  </threadedComment>
  <threadedComment ref="N169" dT="2026-03-10T19:03:59.11" personId="{6892FC56-EBC2-4FA3-A2DF-2119D1EF5406}" id="{1411EBE6-7708-4428-B28B-0ACE3D3A166A}">
    <text>Not tested due lack of techs</text>
  </threadedComment>
  <threadedComment ref="O170" dT="2026-04-06T20:41:20.54" personId="{3FF0B06B-6D44-40C6-B724-E5FE6F209B77}" id="{CF106B5B-643D-4C16-9BC2-FF7759AD79FF}">
    <text>Annual booked April 27-29</text>
  </threadedComment>
  <threadedComment ref="K177" dT="2025-08-13T19:03:07.12" personId="{46338045-EA3B-4341-9878-9D5DB6F5321E}" id="{12DC4144-5A94-403D-8E82-B35EB09983AB}">
    <text>Annual done by 4 Seasons. MBT by Cantec</text>
  </threadedComment>
  <threadedComment ref="K177" dT="2026-02-23T19:11:57.52" personId="{3FF0B06B-6D44-40C6-B724-E5FE6F209B77}" id="{51287A5E-1845-4225-AC98-326F4C7BA217}" parentId="{12DC4144-5A94-403D-8E82-B35EB09983AB}">
    <text>Update: We are doing the annual inspections  - New in 2026 (April)</text>
  </threadedComment>
  <threadedComment ref="O177" dT="2026-02-23T19:12:08.95" personId="{3FF0B06B-6D44-40C6-B724-E5FE6F209B77}" id="{08BDD5C5-1F34-4BC6-923B-77A1BF03C2A7}">
    <text>Annual booked April 2</text>
  </threadedComment>
  <threadedComment ref="N178" dT="2026-03-10T19:03:59.11" personId="{6892FC56-EBC2-4FA3-A2DF-2119D1EF5406}" id="{7CBAFA08-BB8E-4FED-A140-43E3092DF9C9}">
    <text>Not tested due lack of techs</text>
  </threadedComment>
  <threadedComment ref="N180" dT="2026-01-30T18:04:57.38" personId="{3FF0B06B-6D44-40C6-B724-E5FE6F209B77}" id="{BE902010-5588-4798-A042-B13F2B743844}">
    <text>Annual booked March 11</text>
  </threadedComment>
  <threadedComment ref="O180" dT="2026-04-08T19:16:57.32" personId="{6892FC56-EBC2-4FA3-A2DF-2119D1EF5406}" id="{37A85127-DF27-4C58-ACC3-77CA86F37386}">
    <text>Skipped</text>
  </threadedComment>
  <threadedComment ref="L181" dT="2025-11-26T18:15:27.78" personId="{3FF0B06B-6D44-40C6-B724-E5FE6F209B77}" id="{0E122F32-67D7-42AB-BACE-84968D0B266C}">
    <text>Annual booked January 16</text>
  </threadedComment>
  <threadedComment ref="P182" dT="2026-03-26T23:01:51.48" personId="{6892FC56-EBC2-4FA3-A2DF-2119D1EF5406}" id="{FF843BD7-0B89-4A99-97DC-A67D4B1C0B0D}">
    <text>3 months promotion - no charge</text>
  </threadedComment>
  <threadedComment ref="Q182" dT="2026-03-26T23:01:51.48" personId="{6892FC56-EBC2-4FA3-A2DF-2119D1EF5406}" id="{D3D79853-1693-44E1-8390-75BBFC216980}">
    <text>3 months promotion - no charge</text>
  </threadedComment>
  <threadedComment ref="R182" dT="2026-03-26T23:01:51.48" personId="{6892FC56-EBC2-4FA3-A2DF-2119D1EF5406}" id="{BACE9D7E-CE7F-4571-ACC9-590911B498C8}">
    <text>3 months promotion - no charge</text>
  </threadedComment>
  <threadedComment ref="N183" dT="2026-03-18T20:04:42.51" personId="{6892FC56-EBC2-4FA3-A2DF-2119D1EF5406}" id="{3C0668ED-F865-4D24-8284-304559CF3C54}">
    <text>Not tested due lack of techs</text>
  </threadedComment>
  <threadedComment ref="L184" dT="2026-01-09T16:38:14.92" personId="{6892FC56-EBC2-4FA3-A2DF-2119D1EF5406}" id="{0F5ED5CD-BBD7-4005-AA91-0806BD52590E}">
    <text>Bells disabled. Not tested. Bill for our time.</text>
  </threadedComment>
  <threadedComment ref="N185" dT="2026-03-03T16:55:45.09" personId="{6892FC56-EBC2-4FA3-A2DF-2119D1EF5406}" id="{BE455AF1-A6E8-42F2-B3E2-142773A28591}">
    <text xml:space="preserve">Skipped due panel upgrade. Need to change to other route. </text>
  </threadedComment>
  <threadedComment ref="Q186" dT="2026-04-29T21:39:41.87" personId="{3FF0B06B-6D44-40C6-B724-E5FE6F209B77}" id="{1BE7C438-2909-4975-9AD7-019DD2D49D56}">
    <text>Annual booked June 15-19</text>
  </threadedComment>
  <threadedComment ref="P187" dT="2026-04-15T23:26:56.60" personId="{3FF0B06B-6D44-40C6-B724-E5FE6F209B77}" id="{CAF10831-1AC5-4A3C-BE48-E6061AA49913}">
    <text>Annual booked May 26</text>
  </threadedComment>
  <threadedComment ref="N188" dT="2026-02-17T17:59:03.36" personId="{3FF0B06B-6D44-40C6-B724-E5FE6F209B77}" id="{6CDD2460-E3B4-4719-AACF-E71C9EFE4662}">
    <text>Annual booked March 23</text>
  </threadedComment>
  <threadedComment ref="P189" dT="2026-04-02T20:33:17.17" personId="{3FF0B06B-6D44-40C6-B724-E5FE6F209B77}" id="{A0A8A9A7-5E2D-4526-9262-8E0CB6BD0D8A}">
    <text>Annual booked May 6-8</text>
  </threadedComment>
  <threadedComment ref="P190" dT="2026-01-12T16:31:52.15" personId="{3FF0B06B-6D44-40C6-B724-E5FE6F209B77}" id="{A22F7565-E3F1-4E19-B9C1-CECA30E25894}">
    <text>Annual booked May 5</text>
  </threadedComment>
  <threadedComment ref="M195" dT="2025-12-22T23:45:02.49" personId="{3FF0B06B-6D44-40C6-B724-E5FE6F209B77}" id="{9283E6EC-E680-468A-A6CA-EC05EAD2E112}">
    <text>Annual booked Feb 26</text>
  </threadedComment>
  <threadedComment ref="N207" dT="2026-03-10T19:03:59.11" personId="{6892FC56-EBC2-4FA3-A2DF-2119D1EF5406}" id="{54C9B8B3-7660-44DF-BF58-C46E92E2551B}">
    <text>Not tested due lack of techs</text>
  </threadedComment>
  <threadedComment ref="N210" dT="2026-01-26T19:15:06.39" personId="{3FF0B06B-6D44-40C6-B724-E5FE6F209B77}" id="{B54538F9-98FF-4989-923B-2972575A850C}">
    <text>Annual booked March 17</text>
  </threadedComment>
  <threadedComment ref="M211" dT="2025-12-11T17:15:28.02" personId="{3FF0B06B-6D44-40C6-B724-E5FE6F209B77}" id="{6EAE136E-190A-4E80-B7F3-ACC5A0A1C530}">
    <text>Annual booked February 5</text>
  </threadedComment>
  <threadedComment ref="L213" dT="2026-01-20T18:29:16.18" personId="{6892FC56-EBC2-4FA3-A2DF-2119D1EF5406}" id="{FA79E381-9A51-4345-8A3F-E46E21E11044}">
    <text>Not tested due no monitoring info.</text>
  </threadedComment>
  <threadedComment ref="N213" dT="2026-01-27T20:44:47.24" personId="{3FF0B06B-6D44-40C6-B724-E5FE6F209B77}" id="{4901054C-7A87-4F66-8AEC-1B6E03EA6960}">
    <text>Annual booked March 9</text>
  </threadedComment>
  <threadedComment ref="L214" dT="2026-01-12T16:33:06.49" personId="{3FF0B06B-6D44-40C6-B724-E5FE6F209B77}" id="{6EA3EC64-1B2F-4901-867B-F8DA4C1D24A1}">
    <text>Annual booked January 22</text>
  </threadedComment>
  <threadedComment ref="M214" dT="2026-01-12T16:33:06.49" personId="{3FF0B06B-6D44-40C6-B724-E5FE6F209B77}" id="{877562DC-88A1-4CBD-AEB6-31D5504A2381}">
    <text>Annual booked January 22</text>
  </threadedComment>
  <threadedComment ref="M216" dT="2025-12-08T16:56:05.64" personId="{3FF0B06B-6D44-40C6-B724-E5FE6F209B77}" id="{51A57467-5F8D-4ED0-9218-0B0F5484BFE8}">
    <text>Annual booked February 2</text>
  </threadedComment>
  <threadedComment ref="O217" dT="2026-03-25T17:13:00.59" personId="{3FF0B06B-6D44-40C6-B724-E5FE6F209B77}" id="{32C76E85-ABAA-4E1A-8D69-A03A80886075}">
    <text>Annual booked April 13</text>
  </threadedComment>
  <threadedComment ref="O217" dT="2026-04-21T15:23:56.24" personId="{3FF0B06B-6D44-40C6-B724-E5FE6F209B77}" id="{FB244779-A4E6-4613-874D-C311DD2BCE6A}" parentId="{32C76E85-ABAA-4E1A-8D69-A03A80886075}">
    <text>Update: site contact was MIA during the first visit and requested to be rescheduled in May</text>
  </threadedComment>
  <threadedComment ref="P217" dT="2026-03-25T17:13:00.59" personId="{3FF0B06B-6D44-40C6-B724-E5FE6F209B77}" id="{142C19F0-EC99-4188-8A19-50537C3DFDF3}">
    <text>Annual booked May 5</text>
  </threadedComment>
  <threadedComment ref="M218" dT="2026-02-17T20:35:43.59" personId="{6892FC56-EBC2-4FA3-A2DF-2119D1EF5406}" id="{883D0A10-F4E6-4B2A-BA54-A40B2E70CBD4}">
    <text>No Access</text>
  </threadedComment>
  <threadedComment ref="N218" dT="2026-02-24T22:33:33.49" personId="{3FF0B06B-6D44-40C6-B724-E5FE6F209B77}" id="{9F13A7A0-7A85-4C86-AC36-B9D866A52ACC}">
    <text>Annual booked March 17</text>
  </threadedComment>
  <threadedComment ref="M219" dT="2026-02-12T23:14:26.68" personId="{6892FC56-EBC2-4FA3-A2DF-2119D1EF5406}" id="{F339BC6D-882C-4C5F-B994-77E5D8BFCC46}">
    <text xml:space="preserve">Only the fire phones were tested. Do not bill. </text>
  </threadedComment>
  <threadedComment ref="O219" dT="2026-03-17T20:02:09.48" personId="{3FF0B06B-6D44-40C6-B724-E5FE6F209B77}" id="{6363762C-CCB5-4B60-A86F-203E2CF2AADD}">
    <text>Annual booked April 20-23</text>
  </threadedComment>
  <threadedComment ref="O221" dT="2026-03-19T18:31:57.34" personId="{3FF0B06B-6D44-40C6-B724-E5FE6F209B77}" id="{984A620A-2E3E-47C9-8096-1AAB8AE6D62D}">
    <text>Annual booked April 20</text>
  </threadedComment>
  <threadedComment ref="O222" dT="2026-04-07T20:26:50.44" personId="{6892FC56-EBC2-4FA3-A2DF-2119D1EF5406}" id="{CE9FE546-E0D1-42A8-8EFA-66EE4DCC6A0E}">
    <text xml:space="preserve">Skipped due to the key not being returned after a service call.
</text>
  </threadedComment>
  <threadedComment ref="N223" dT="2026-02-12T22:37:27.34" personId="{3FF0B06B-6D44-40C6-B724-E5FE6F209B77}" id="{A49EEBAA-CF77-4E95-B33D-1667B15F8210}">
    <text>Annual booked March 6</text>
  </threadedComment>
  <threadedComment ref="M224" dT="2025-12-11T17:31:53.72" personId="{3FF0B06B-6D44-40C6-B724-E5FE6F209B77}" id="{D57BC4E6-58EA-4A14-8C61-3D7A60296D84}">
    <text>Annual booked February 5</text>
  </threadedComment>
  <threadedComment ref="O225" dT="2026-02-26T18:18:50.51" personId="{3FF0B06B-6D44-40C6-B724-E5FE6F209B77}" id="{6AC78E9A-F8DF-427D-BC72-19990AACD031}">
    <text>Annual booked April 22</text>
  </threadedComment>
  <threadedComment ref="P227" dT="2026-04-10T20:52:15.21" personId="{3FF0B06B-6D44-40C6-B724-E5FE6F209B77}" id="{2672099A-7C7B-47BB-BB55-4788869B6745}">
    <text>Annual booked May 8</text>
  </threadedComment>
  <threadedComment ref="N228" dT="2026-02-12T17:11:40.81" personId="{3FF0B06B-6D44-40C6-B724-E5FE6F209B77}" id="{E4597D17-A949-4A21-8F1A-06C72882F68D}">
    <text>Annual booked March 20</text>
  </threadedComment>
  <threadedComment ref="P233" dT="2026-04-23T15:00:59.27" personId="{3FF0B06B-6D44-40C6-B724-E5FE6F209B77}" id="{5F5EE207-F065-44F0-854B-FF793BA7F03B}">
    <text>Annual booked May 22</text>
  </threadedComment>
  <threadedComment ref="M236" dT="2026-01-22T17:51:20.27" personId="{3FF0B06B-6D44-40C6-B724-E5FE6F209B77}" id="{DE5DD9AD-C1D1-4A2E-8501-DBE04CDACA50}">
    <text>Annual booked February 19</text>
  </threadedComment>
  <threadedComment ref="M237" dT="2026-01-02T23:56:10.55" personId="{3FF0B06B-6D44-40C6-B724-E5FE6F209B77}" id="{0FDB44E1-23F5-4525-8329-89A1DD6C72E9}">
    <text>Annual booked Feb 26</text>
  </threadedComment>
  <threadedComment ref="A238" dT="2024-03-19T15:52:27.26" personId="{3FF0B06B-6D44-40C6-B724-E5FE6F209B77}" id="{5175AB36-11F4-472F-88E0-831001456759}">
    <text>Updated in ST</text>
  </threadedComment>
  <threadedComment ref="O238" dT="2026-03-09T18:25:42.98" personId="{3FF0B06B-6D44-40C6-B724-E5FE6F209B77}" id="{B19E0711-A08C-4E59-84E1-1D8704864680}">
    <text>Annual booked April 23-24</text>
  </threadedComment>
  <threadedComment ref="O241" dT="2026-03-09T17:42:24.34" personId="{3FF0B06B-6D44-40C6-B724-E5FE6F209B77}" id="{B6E73A01-95A3-4F20-840D-0C06ACA9937C}">
    <text>Annual booked April 17</text>
  </threadedComment>
  <threadedComment ref="N243" dT="2026-02-10T21:41:26.15" personId="{3FF0B06B-6D44-40C6-B724-E5FE6F209B77}" id="{A4CC4F4B-C899-4CA5-9E47-C1337E2E6758}">
    <text>Annual booked March 4</text>
  </threadedComment>
  <threadedComment ref="M245" dT="2026-02-02T17:51:22.29" personId="{3FF0B06B-6D44-40C6-B724-E5FE6F209B77}" id="{B88BECFD-28AB-424D-AFB4-4B9D9B2858BA}">
    <text>Annual booked February 24-25</text>
  </threadedComment>
  <threadedComment ref="M246" dT="2026-02-12T20:27:43.37" personId="{6892FC56-EBC2-4FA3-A2DF-2119D1EF5406}" id="{EAE2A55F-F83E-41DF-B52E-80085E7FB5A3}">
    <text>Not tested due lack of time</text>
  </threadedComment>
  <threadedComment ref="O246" dT="2026-02-26T23:59:40.97" personId="{3FF0B06B-6D44-40C6-B724-E5FE6F209B77}" id="{050FB7A2-113D-4223-985F-9135FA2DBF81}">
    <text>Annual booked April 1</text>
  </threadedComment>
  <threadedComment ref="M247" dT="2026-02-12T20:27:43.37" personId="{6892FC56-EBC2-4FA3-A2DF-2119D1EF5406}" id="{C9F80EB7-AB33-4E57-A6BB-D1F851A41269}">
    <text>Tested February 27</text>
  </threadedComment>
  <threadedComment ref="O247" dT="2026-02-26T23:59:40.97" personId="{3FF0B06B-6D44-40C6-B724-E5FE6F209B77}" id="{BAC2A286-0D75-42E5-A7BE-D61BB482E567}">
    <text>Annual booked April 1-2</text>
  </threadedComment>
  <threadedComment ref="N252" dT="2026-01-02T16:53:41.29" personId="{3FF0B06B-6D44-40C6-B724-E5FE6F209B77}" id="{5B768EA6-42C4-4071-8A4B-2D74ADACDB67}">
    <text>Annual booked March 13</text>
  </threadedComment>
  <threadedComment ref="N254" dT="2026-03-18T20:04:42.51" personId="{6892FC56-EBC2-4FA3-A2DF-2119D1EF5406}" id="{966BC118-91C8-4CB3-B692-2F94E4F6E7FA}">
    <text>Not tested due lack of techs</text>
  </threadedComment>
  <threadedComment ref="N255" dT="2026-03-18T20:04:42.51" personId="{6892FC56-EBC2-4FA3-A2DF-2119D1EF5406}" id="{7DE750A5-8064-42B7-8A75-711F19DA2115}">
    <text>Not tested due lack of techs</text>
  </threadedComment>
  <threadedComment ref="P259" dT="2026-04-21T22:19:05.82" personId="{3FF0B06B-6D44-40C6-B724-E5FE6F209B77}" id="{9F6897E4-679C-4DA2-8718-C7485A3A89CD}">
    <text>Annual booked May 26-28</text>
  </threadedComment>
  <threadedComment ref="L260" dT="2025-10-30T17:08:45.41" personId="{3FF0B06B-6D44-40C6-B724-E5FE6F209B77}" id="{132EA4A4-C256-4E28-BD46-F487EC738F1D}">
    <text>Annual booked Jan 7</text>
  </threadedComment>
  <threadedComment ref="L261" dT="2025-10-22T16:37:12.44" personId="{6892FC56-EBC2-4FA3-A2DF-2119D1EF5406}" id="{4BF84664-E326-408B-982A-F692D84DC7AE}">
    <text>Done in January 28</text>
  </threadedComment>
  <threadedComment ref="N261" dT="2026-02-02T22:52:17.44" personId="{3FF0B06B-6D44-40C6-B724-E5FE6F209B77}" id="{57D98E37-2166-4A58-93D3-1ED26FC91B5E}">
    <text>Annual booked March 30</text>
  </threadedComment>
  <threadedComment ref="P263" dT="2026-04-07T19:17:56.21" personId="{3FF0B06B-6D44-40C6-B724-E5FE6F209B77}" id="{92F77A86-1477-4012-A425-76008EFE9EBE}">
    <text>Annual booked May 28-29</text>
  </threadedComment>
  <threadedComment ref="P264" dT="2026-04-21T22:19:05.82" personId="{3FF0B06B-6D44-40C6-B724-E5FE6F209B77}" id="{CAC6EFE1-2F81-4E61-9489-99B7237117D3}">
    <text>Annual booked May 26-28</text>
  </threadedComment>
  <threadedComment ref="O266" dT="2026-03-06T18:22:58.05" personId="{3FF0B06B-6D44-40C6-B724-E5FE6F209B77}" id="{8D685ECD-E5CC-42C3-BA2E-3B9339999651}">
    <text>Annual booked April 24</text>
  </threadedComment>
  <threadedComment ref="N267" dT="2026-03-10T19:03:59.11" personId="{6892FC56-EBC2-4FA3-A2DF-2119D1EF5406}" id="{D424B485-5D3D-436F-B668-3C9D610542F2}">
    <text>Not tested due lack of techs</text>
  </threadedComment>
  <threadedComment ref="P267" dT="2026-04-13T22:06:00.49" personId="{3FF0B06B-6D44-40C6-B724-E5FE6F209B77}" id="{6859DD22-7429-4D9A-8DA7-510F3868EC6C}">
    <text>Annual booked May 19</text>
  </threadedComment>
  <threadedComment ref="O269" dT="2026-03-23T18:16:52.53" personId="{3FF0B06B-6D44-40C6-B724-E5FE6F209B77}" id="{B5A21CBD-4FA5-4302-B455-962095B6F44D}">
    <text>Annual booked April 20</text>
  </threadedComment>
  <threadedComment ref="N272" dT="2026-03-05T19:30:48.16" personId="{3FF0B06B-6D44-40C6-B724-E5FE6F209B77}" id="{9499E042-0F48-E64D-8975-9F446D12AE79}">
    <text>Annual booked March 24</text>
  </threadedComment>
  <threadedComment ref="N274" dT="2026-03-10T19:03:59.11" personId="{6892FC56-EBC2-4FA3-A2DF-2119D1EF5406}" id="{2703985A-D342-4E48-9E2D-5449F6E43CF8}">
    <text>Not tested due lack of techs</text>
  </threadedComment>
  <threadedComment ref="N276" dT="2026-03-18T20:04:42.51" personId="{6892FC56-EBC2-4FA3-A2DF-2119D1EF5406}" id="{4B06CB8F-432F-4EE0-974A-EF1E99BC3241}">
    <text>Not tested due lack of techs</text>
  </threadedComment>
  <threadedComment ref="N277" dT="2026-01-07T19:17:21.70" personId="{3FF0B06B-6D44-40C6-B724-E5FE6F209B77}" id="{A112E1F1-B834-4E1E-9944-A69C54D72FE9}">
    <text>Annual booked March 2</text>
  </threadedComment>
  <threadedComment ref="N279" dT="2026-02-11T18:48:12.86" personId="{3FF0B06B-6D44-40C6-B724-E5FE6F209B77}" id="{AF475AEB-FE22-4C69-855E-D62E4C1CB5B4}">
    <text>Annual booked March 9</text>
  </threadedComment>
  <threadedComment ref="L280" dT="2025-12-09T21:01:12.10" personId="{6892FC56-EBC2-4FA3-A2DF-2119D1EF5406}" id="{E7C8F06B-D38D-4EEF-917F-A8B2C3020301}">
    <text>Not done due construction</text>
  </threadedComment>
  <threadedComment ref="M280" dT="2025-12-09T21:01:12.10" personId="{6892FC56-EBC2-4FA3-A2DF-2119D1EF5406}" id="{435FACB9-353F-4452-9AFD-54A4EC265B39}">
    <text>Not done due construction</text>
  </threadedComment>
  <threadedComment ref="N280" dT="2025-12-09T21:01:12.10" personId="{6892FC56-EBC2-4FA3-A2DF-2119D1EF5406}" id="{C934B96E-9981-4038-86B5-2FC20DA9837C}">
    <text>Not done due construction</text>
  </threadedComment>
  <threadedComment ref="O280" dT="2025-12-09T21:01:12.10" personId="{6892FC56-EBC2-4FA3-A2DF-2119D1EF5406}" id="{B76E0469-7A8A-437B-B4E4-A2656869D115}">
    <text>Not done due construction</text>
  </threadedComment>
  <threadedComment ref="P280" dT="2025-12-09T21:01:12.10" personId="{6892FC56-EBC2-4FA3-A2DF-2119D1EF5406}" id="{41AF9EE9-8879-4DA8-83D2-F695EB4B4667}">
    <text>Not done due construction</text>
  </threadedComment>
  <threadedComment ref="O283" dT="2026-02-26T21:31:09.45" personId="{3FF0B06B-6D44-40C6-B724-E5FE6F209B77}" id="{23465DE8-4157-4F59-8557-431784E130F6}">
    <text>Annual booked April 10</text>
  </threadedComment>
  <threadedComment ref="N285" dT="2026-02-05T17:01:56.35" personId="{3FF0B06B-6D44-40C6-B724-E5FE6F209B77}" id="{A0CE1BD6-6224-4B34-A32B-7F20D53A3DF8}">
    <text>Annual booked March 20</text>
  </threadedComment>
  <threadedComment ref="L286" dT="2025-11-07T19:29:56.52" personId="{3FF0B06B-6D44-40C6-B724-E5FE6F209B77}" id="{8F1BDB5F-E79C-4577-8737-9414D21CBFFA}">
    <text>Annual booked Jan 9</text>
  </threadedComment>
  <threadedComment ref="L290" dT="2025-12-18T21:22:28.71" personId="{3FF0B06B-6D44-40C6-B724-E5FE6F209B77}" id="{3218BC80-EDC3-469D-89CF-D3189555E417}">
    <text>Annual booked January 16</text>
  </threadedComment>
  <threadedComment ref="N290" dT="2026-03-09T15:56:51.91" personId="{6892FC56-EBC2-4FA3-A2DF-2119D1EF5406}" id="{3EB32F6C-4732-40F3-9ACB-29E9998779FC}">
    <text>Skipped due event on site</text>
  </threadedComment>
  <threadedComment ref="N291" dT="2026-03-20T20:29:09.94" personId="{46338045-EA3B-4341-9878-9D5DB6F5321E}" id="{2F72DBA8-683B-4F09-A643-B6F997F91B70}">
    <text xml:space="preserve">Do not bill please. Test is being done on March. 30th. R20 was cancelled originally, but Brown Bros wanted all sites completed. </text>
  </threadedComment>
  <threadedComment ref="N291" dT="2026-03-30T23:15:35.99" personId="{6892FC56-EBC2-4FA3-A2DF-2119D1EF5406}" id="{7AAEEE61-12A8-45ED-AACA-D107080B8BB2}" parentId="{2F72DBA8-683B-4F09-A643-B6F997F91B70}">
    <text>VV test not done on March 30</text>
  </threadedComment>
  <threadedComment ref="N292" dT="2026-03-10T19:03:59.11" personId="{6892FC56-EBC2-4FA3-A2DF-2119D1EF5406}" id="{4FB01466-A808-4FA1-A82D-4AADE51AB470}">
    <text>Not tested due lack of techs</text>
  </threadedComment>
  <threadedComment ref="P292" dT="2026-04-14T20:59:21.56" personId="{3FF0B06B-6D44-40C6-B724-E5FE6F209B77}" id="{B69D099A-8C82-4AD0-B4AC-4D1265DA00ED}">
    <text>Annual booked May 14</text>
  </threadedComment>
  <threadedComment ref="L293" dT="2026-01-14T16:49:31.26" personId="{6892FC56-EBC2-4FA3-A2DF-2119D1EF5406}" id="{40AED3C6-35AE-43F4-A10F-0C716FAE4FB2}">
    <text xml:space="preserve">Not tested. Site contact was not there. Bill for our time. </text>
  </threadedComment>
  <threadedComment ref="M293" dT="2026-02-12T20:26:44.23" personId="{6892FC56-EBC2-4FA3-A2DF-2119D1EF5406}" id="{1E672763-8AE1-4E95-BF0C-777E2090ABE2}">
    <text>Annual booked Feb 17</text>
  </threadedComment>
  <threadedComment ref="N293" dT="2026-02-11T16:42:08.46" personId="{3FF0B06B-6D44-40C6-B724-E5FE6F209B77}" id="{160CE70C-6863-4CAB-A25D-31FFACCE0DD5}">
    <text>Annual booked Feb 17</text>
  </threadedComment>
  <threadedComment ref="O298" dT="2026-03-06T18:22:58.05" personId="{3FF0B06B-6D44-40C6-B724-E5FE6F209B77}" id="{9846B26D-3C77-4FF5-8CCC-75A3E30DE436}">
    <text>Annual booked April 24</text>
  </threadedComment>
  <threadedComment ref="L300" dT="2026-01-15T19:18:39.21" personId="{6892FC56-EBC2-4FA3-A2DF-2119D1EF5406}" id="{57C26CED-2A83-4FF6-8020-47BA8B86D70B}">
    <text xml:space="preserve">Not tested because the technicians were not able to start testing before 11:30 AM. </text>
  </threadedComment>
  <threadedComment ref="N300" dT="2026-02-09T17:53:39.77" personId="{3FF0B06B-6D44-40C6-B724-E5FE6F209B77}" id="{7BB3C8BD-34A3-4D53-9C63-535BB02F07C7}">
    <text>Annual booked March 23 - 24</text>
  </threadedComment>
  <threadedComment ref="P302" dT="2026-03-13T18:12:04.93" personId="{3FF0B06B-6D44-40C6-B724-E5FE6F209B77}" id="{B51C79BB-E95E-4743-93A0-46039DBAC4E1}">
    <text>Annual booked May 5</text>
  </threadedComment>
  <threadedComment ref="M305" dT="2026-01-13T00:23:13.37" personId="{3FF0B06B-6D44-40C6-B724-E5FE6F209B77}" id="{00E96AFB-7290-476C-974E-975FB3BC6E16}">
    <text>Annual booked February 23</text>
  </threadedComment>
  <threadedComment ref="M307" dT="2026-01-14T17:56:56.18" personId="{3FF0B06B-6D44-40C6-B724-E5FE6F209B77}" id="{21465547-4419-492F-AAA7-A3A9F99E7EA8}">
    <text>Annual booked February 4</text>
  </threadedComment>
  <threadedComment ref="N308" dT="2026-03-20T20:29:09.94" personId="{46338045-EA3B-4341-9878-9D5DB6F5321E}" id="{0A0553B9-5285-4845-ACCE-CDCE31B84078}">
    <text xml:space="preserve">Do not bill please. Test is being done on March. 30th. R20 was cancelled originally, but Brown Bros wanted all sites completed. </text>
  </threadedComment>
  <threadedComment ref="N308" dT="2026-03-30T23:15:35.99" personId="{6892FC56-EBC2-4FA3-A2DF-2119D1EF5406}" id="{E4CDF046-711E-4265-A49E-6B7FBBB90B92}" parentId="{0A0553B9-5285-4845-ACCE-CDCE31B84078}">
    <text>VV test not done on March 30</text>
  </threadedComment>
  <threadedComment ref="U309" dT="2026-01-07T17:09:08.26" personId="{3FF0B06B-6D44-40C6-B724-E5FE6F209B77}" id="{2E5F576C-4C8B-4976-BA13-B35BB8893C7C}">
    <text>Annual booked Oct 5</text>
  </threadedComment>
  <threadedComment ref="M312" dT="2025-12-23T00:24:22.88" personId="{3FF0B06B-6D44-40C6-B724-E5FE6F209B77}" id="{8BCAFC25-4127-4105-A47C-841FDE455EBC}">
    <text>Annual booked February 9</text>
  </threadedComment>
  <threadedComment ref="L316" dT="2026-01-12T22:22:52.72" personId="{3FF0B06B-6D44-40C6-B724-E5FE6F209B77}" id="{7B64CBF6-A008-4BDD-8495-F6C979FC2B97}">
    <text>Annual booked January 30</text>
  </threadedComment>
  <threadedComment ref="M316" dT="2026-01-12T22:22:52.72" personId="{3FF0B06B-6D44-40C6-B724-E5FE6F209B77}" id="{6E8DB9F4-9E50-4FD8-AE1F-CB723708E76A}">
    <text>Annual booked January 30</text>
  </threadedComment>
  <threadedComment ref="A318" dT="2024-03-14T19:10:07.64" personId="{1A284580-F2B6-4554-A780-C3C0B3AF6C04}" id="{D80333B4-7E03-4B50-B554-3DD1C99CE2B6}">
    <text>updated address (includes Root Cellar</text>
  </threadedComment>
  <threadedComment ref="N318" dT="2026-02-17T23:35:50.52" personId="{3FF0B06B-6D44-40C6-B724-E5FE6F209B77}" id="{130F7C7F-C896-45ED-B147-31FBE742E305}">
    <text>Annual booked March 27</text>
  </threadedComment>
  <threadedComment ref="M320" dT="2026-02-12T20:27:43.37" personId="{6892FC56-EBC2-4FA3-A2DF-2119D1EF5406}" id="{E3AAFC99-A1F5-4C14-BB3B-418B30A873B4}">
    <text>Not tested due lack of time</text>
  </threadedComment>
  <threadedComment ref="N322" dT="2026-03-18T20:04:42.51" personId="{6892FC56-EBC2-4FA3-A2DF-2119D1EF5406}" id="{F2F87E6F-4E4F-432C-80CA-A331E9AAC2BF}">
    <text>Not tested due lack of techs</text>
  </threadedComment>
  <threadedComment ref="O322" dT="2026-03-11T16:33:20.19" personId="{3FF0B06B-6D44-40C6-B724-E5FE6F209B77}" id="{43EE42CC-A31E-41BF-BA22-503B16C51A4B}">
    <text>Annual booked April 29</text>
  </threadedComment>
  <threadedComment ref="N323" dT="2026-02-10T21:27:56.31" personId="{3FF0B06B-6D44-40C6-B724-E5FE6F209B77}" id="{84BF89EA-7227-4318-AE01-E796DF9FA0D0}">
    <text>Annual booked March 31</text>
  </threadedComment>
  <threadedComment ref="M325" dT="2026-02-12T23:13:07.74" personId="{6892FC56-EBC2-4FA3-A2DF-2119D1EF5406}" id="{9A569368-563D-4ED4-A868-5D455AF6B077}">
    <text>Tested on February 26</text>
  </threadedComment>
  <threadedComment ref="M326" dT="2026-02-12T20:27:43.37" personId="{6892FC56-EBC2-4FA3-A2DF-2119D1EF5406}" id="{9DA8EA0C-866D-49A7-8280-17FD95F9BD77}">
    <text>Not tested due lack of time</text>
  </threadedComment>
  <threadedComment ref="O327" dT="2026-04-06T22:02:38.72" personId="{3FF0B06B-6D44-40C6-B724-E5FE6F209B77}" id="{9AF68BAA-CB50-4198-9C9A-DA0A80354BCA}">
    <text>Annual booked April 27</text>
  </threadedComment>
  <threadedComment ref="P327" dT="2026-04-06T22:02:38.72" personId="{3FF0B06B-6D44-40C6-B724-E5FE6F209B77}" id="{E53B78E7-E333-41C6-8270-E9107FE2A763}">
    <text>Annual booked April 27</text>
  </threadedComment>
  <threadedComment ref="M328" dT="2026-02-12T23:13:07.74" personId="{6892FC56-EBC2-4FA3-A2DF-2119D1EF5406}" id="{824865FF-B848-4B77-AFE2-ED5909AA8DED}">
    <text>Tested on February 26</text>
  </threadedComment>
  <threadedComment ref="N330" dT="2026-02-10T22:30:55.37" personId="{3FF0B06B-6D44-40C6-B724-E5FE6F209B77}" id="{634E8A6F-C158-49F2-B04F-EA893484C34B}">
    <text>Annual booked March 17</text>
  </threadedComment>
  <threadedComment ref="N330" dT="2026-03-13T16:39:59.42" personId="{3FF0B06B-6D44-40C6-B724-E5FE6F209B77}" id="{99BA2D29-F758-4924-AECF-535E5AF0E8C4}" parentId="{634E8A6F-C158-49F2-B04F-EA893484C34B}">
    <text>Site requested to reschedule annual inspection to April</text>
  </threadedComment>
  <threadedComment ref="O330" dT="2026-03-13T16:40:52.23" personId="{3FF0B06B-6D44-40C6-B724-E5FE6F209B77}" id="{BC8B4110-C6BB-44E2-A003-28CE6B9F800D}">
    <text>Annual booked April 13</text>
  </threadedComment>
  <threadedComment ref="O331" dT="2026-01-07T16:56:38.49" personId="{3FF0B06B-6D44-40C6-B724-E5FE6F209B77}" id="{B7E82E6D-AB9C-4358-8A12-902A679D34A7}">
    <text>Annual booked April 8</text>
  </threadedComment>
  <threadedComment ref="O332" dT="2026-03-18T22:49:18.45" personId="{3FF0B06B-6D44-40C6-B724-E5FE6F209B77}" id="{45C8B30C-2D23-49A7-8479-9C13568804AB}">
    <text>Annual booked April 23</text>
  </threadedComment>
  <threadedComment ref="M333" dT="2026-02-12T23:13:07.74" personId="{6892FC56-EBC2-4FA3-A2DF-2119D1EF5406}" id="{057F9D3F-6046-4267-91AA-C6F51FCAE8D8}">
    <text>Tested on February 26</text>
  </threadedComment>
  <threadedComment ref="N334" dT="2026-04-09T17:56:58.56" personId="{6892FC56-EBC2-4FA3-A2DF-2119D1EF5406}" id="{77E853F2-C2B9-427C-84DA-0E77D4AF474C}">
    <text>Annual booked March 24</text>
  </threadedComment>
  <threadedComment ref="O334" dT="2026-04-09T17:57:04.16" personId="{6892FC56-EBC2-4FA3-A2DF-2119D1EF5406}" id="{49D2CA4E-9C1A-4E38-B201-80662AAC8EF8}">
    <text>Annual booked March 24</text>
  </threadedComment>
  <threadedComment ref="N335" dT="2026-03-18T20:04:42.51" personId="{6892FC56-EBC2-4FA3-A2DF-2119D1EF5406}" id="{4081099C-B0BD-4959-A8E9-156358937DA5}">
    <text>Not tested due lack of techs</text>
  </threadedComment>
  <threadedComment ref="N336" dT="2026-03-10T19:03:59.11" personId="{6892FC56-EBC2-4FA3-A2DF-2119D1EF5406}" id="{424F3A23-7138-4048-A742-9683DE6C9AE3}">
    <text>Not tested due lack of techs</text>
  </threadedComment>
  <threadedComment ref="M339" dT="2026-01-13T23:57:21.73" personId="{3FF0B06B-6D44-40C6-B724-E5FE6F209B77}" id="{34B2FA8E-18C7-4EB4-960F-EFC5EDE86F7A}">
    <text>Annual booked February 20</text>
  </threadedComment>
  <threadedComment ref="P344" dT="2026-04-14T15:11:20.00" personId="{3FF0B06B-6D44-40C6-B724-E5FE6F209B77}" id="{1CED334A-3AFD-48D0-A854-4F24E581F292}">
    <text>Annual booked May 15</text>
  </threadedComment>
  <threadedComment ref="L346" dT="2026-01-15T19:22:37.00" personId="{6892FC56-EBC2-4FA3-A2DF-2119D1EF5406}" id="{DEB40088-118D-4E43-A9E3-1DC595A28B8E}">
    <text>Bill for our time</text>
  </threadedComment>
  <threadedComment ref="N346" dT="2026-02-10T17:02:34.77" personId="{6892FC56-EBC2-4FA3-A2DF-2119D1EF5406}" id="{49634813-63B9-4799-824A-374BBC46A52C}">
    <text>Annual booked March 5 &amp; 6</text>
  </threadedComment>
  <threadedComment ref="L347" dT="2026-01-15T19:22:37.00" personId="{6892FC56-EBC2-4FA3-A2DF-2119D1EF5406}" id="{A9E5C48E-C33D-438B-80B0-E1ABCD1248CD}">
    <text>Bill for our time</text>
  </threadedComment>
  <threadedComment ref="N347" dT="2026-02-10T17:02:34.77" personId="{6892FC56-EBC2-4FA3-A2DF-2119D1EF5406}" id="{8FFC2324-2DF2-4FA9-968D-E5F63DEDECFD}">
    <text>Annual booked March 3 &amp; 4</text>
  </threadedComment>
  <threadedComment ref="L348" dT="2026-01-15T19:22:37.00" personId="{6892FC56-EBC2-4FA3-A2DF-2119D1EF5406}" id="{474758B9-E3F3-46ED-84AF-68238A72956A}">
    <text>Bill for our time</text>
  </threadedComment>
  <threadedComment ref="N348" dT="2026-02-10T17:02:34.77" personId="{6892FC56-EBC2-4FA3-A2DF-2119D1EF5406}" id="{2F62F2CF-5873-4038-9010-39F869233F32}">
    <text>Annual booked March 10-13</text>
  </threadedComment>
  <threadedComment ref="N349" dT="2026-03-18T20:04:42.51" personId="{6892FC56-EBC2-4FA3-A2DF-2119D1EF5406}" id="{5D28F15C-50C7-4ED1-BE11-5013C1969892}">
    <text>Not tested due lack of techs</text>
  </threadedComment>
  <threadedComment ref="P351" dT="2026-04-27T19:39:48.02" personId="{3FF0B06B-6D44-40C6-B724-E5FE6F209B77}" id="{48FA116F-0350-4291-927E-9F170A00996E}">
    <text>Annual booked May 26</text>
  </threadedComment>
  <threadedComment ref="O352" dT="2026-03-03T22:15:58.90" personId="{3FF0B06B-6D44-40C6-B724-E5FE6F209B77}" id="{A3405074-A9AA-4448-9B45-8BFE4C4EE04B}">
    <text>Annual booked April 1</text>
  </threadedComment>
  <threadedComment ref="O354" dT="2026-02-19T21:30:01.82" personId="{3FF0B06B-6D44-40C6-B724-E5FE6F209B77}" id="{2B15720D-9E3D-4BBA-8460-A4453A33533A}">
    <text>Annual booked April 2</text>
  </threadedComment>
  <threadedComment ref="M355" dT="2026-01-30T16:40:27.90" personId="{3FF0B06B-6D44-40C6-B724-E5FE6F209B77}" id="{F2A9D4EA-0D40-44B3-BEAB-6480676EEE5A}">
    <text>Annual booked February 25</text>
  </threadedComment>
  <threadedComment ref="L360" dT="2026-01-08T18:57:04.55" personId="{6892FC56-EBC2-4FA3-A2DF-2119D1EF5406}" id="{89BE6D6D-44A4-49C6-AE7B-3EE38575DFBE}">
    <text>Just have access to electrical room. Skipped.</text>
  </threadedComment>
  <threadedComment ref="O360" dT="2026-04-02T21:24:50.42" personId="{6892FC56-EBC2-4FA3-A2DF-2119D1EF5406}" id="{33BE95DE-9C04-4D23-BFEB-3A2BCE28C12E}">
    <text>No Access</text>
  </threadedComment>
  <threadedComment ref="O362" dT="2026-03-05T17:31:27.16" personId="{3FF0B06B-6D44-40C6-B724-E5FE6F209B77}" id="{1C3168BB-9280-8F47-9048-B041B4050DBB}">
    <text>Annual booked April 27</text>
  </threadedComment>
  <threadedComment ref="N364" dT="2026-03-18T20:04:42.51" personId="{6892FC56-EBC2-4FA3-A2DF-2119D1EF5406}" id="{CEADEB35-8291-4557-9E7A-D80ABD525BFB}">
    <text>Not tested due lack of techs</text>
  </threadedComment>
  <threadedComment ref="O370" dT="2026-04-02T21:24:50.42" personId="{6892FC56-EBC2-4FA3-A2DF-2119D1EF5406}" id="{FE132D52-5C9E-4448-9035-1371F91053AC}">
    <text>No Access</text>
  </threadedComment>
  <threadedComment ref="L375" dT="2025-10-31T22:11:40.99" personId="{3FF0B06B-6D44-40C6-B724-E5FE6F209B77}" id="{B1D7D0FC-8922-4BAC-809A-14CA3F167173}">
    <text>Annual booked January 14-15</text>
  </threadedComment>
  <threadedComment ref="N376" dT="2026-02-10T22:55:53.70" personId="{3FF0B06B-6D44-40C6-B724-E5FE6F209B77}" id="{087F7DBC-B18D-4490-B65C-BC2BB2DA976E}">
    <text>Annual booked March 12 - 13</text>
  </threadedComment>
  <threadedComment ref="M378" dT="2026-01-14T17:51:36.64" personId="{3FF0B06B-6D44-40C6-B724-E5FE6F209B77}" id="{7E57A1F8-454E-4595-9CE9-8B3EF77D8588}">
    <text>Annual booked February 4</text>
  </threadedComment>
  <threadedComment ref="P379" dT="2026-03-30T23:22:20.67" personId="{3FF0B06B-6D44-40C6-B724-E5FE6F209B77}" id="{B405139B-5E9D-4CFD-B653-C0B2CE0E7C86}">
    <text>Annual booked May 7</text>
  </threadedComment>
  <threadedComment ref="L380" dT="2025-11-26T23:36:45.54" personId="{3FF0B06B-6D44-40C6-B724-E5FE6F209B77}" id="{3BD3EBBC-439F-4A46-890D-3BD433508FD6}">
    <text>Annual booked Jan 21</text>
  </threadedComment>
  <threadedComment ref="M384" dT="2025-12-16T23:19:22.02" personId="{3FF0B06B-6D44-40C6-B724-E5FE6F209B77}" id="{F9EE3CBC-9FE0-463E-A54D-5466C4B867A1}">
    <text>Annual booked February 5</text>
  </threadedComment>
  <threadedComment ref="Q386" dT="2026-04-28T16:48:51.07" personId="{3FF0B06B-6D44-40C6-B724-E5FE6F209B77}" id="{555A4100-0394-472C-96A6-9F3BFFE6E625}">
    <text>Annual booked June 3</text>
  </threadedComment>
  <threadedComment ref="N388" dT="2026-02-05T17:42:19.20" personId="{3FF0B06B-6D44-40C6-B724-E5FE6F209B77}" id="{EBE5E8EA-E40B-4216-912E-5A2270BDBB36}">
    <text>Annual booked March 10</text>
  </threadedComment>
  <threadedComment ref="N393" dT="2026-02-17T22:45:58.99" personId="{3FF0B06B-6D44-40C6-B724-E5FE6F209B77}" id="{5A39BF9A-4CAB-4856-9C5D-9BAD5E38B5CE}">
    <text>Annual booked March 18</text>
  </threadedComment>
  <threadedComment ref="L398" dT="2025-12-01T20:04:34.78" personId="{3FF0B06B-6D44-40C6-B724-E5FE6F209B77}" id="{2C8CAEE7-A869-4329-9FBF-994402C3093B}">
    <text>Annual booked January 26</text>
  </threadedComment>
  <threadedComment ref="N401" dT="2026-03-18T20:04:42.51" personId="{6892FC56-EBC2-4FA3-A2DF-2119D1EF5406}" id="{CDD3B265-B43C-4F7D-AC4D-31B9604F0EA0}">
    <text>Not tested due lack of techs</text>
  </threadedComment>
  <threadedComment ref="N402" dT="2026-03-18T20:04:42.51" personId="{6892FC56-EBC2-4FA3-A2DF-2119D1EF5406}" id="{64E33604-CD93-477B-B2F7-6C9C3271043F}">
    <text>Not tested due lack of techs</text>
  </threadedComment>
  <threadedComment ref="P403" dT="2026-03-27T20:48:30.26" personId="{3FF0B06B-6D44-40C6-B724-E5FE6F209B77}" id="{3E3AA624-105D-4AC2-AD94-0EDD3FEE2F29}">
    <text>Annual booked May 4-5</text>
  </threadedComment>
  <threadedComment ref="N406" dT="2026-03-20T20:29:09.94" personId="{46338045-EA3B-4341-9878-9D5DB6F5321E}" id="{352A68AD-2EC1-4135-A298-559D8E519374}">
    <text xml:space="preserve">Do not bill please. Test is being done on March. 30th. R20 was cancelled originally, but Brown Bros wanted all sites completed. </text>
  </threadedComment>
  <threadedComment ref="N406" dT="2026-03-30T23:15:35.99" personId="{6892FC56-EBC2-4FA3-A2DF-2119D1EF5406}" id="{785DD1D8-5CC9-4653-B543-615BC306D21B}" parentId="{352A68AD-2EC1-4135-A298-559D8E519374}">
    <text>VV test not done on March 30</text>
  </threadedComment>
  <threadedComment ref="C412" dT="2026-02-25T21:35:03.17" personId="{1A284580-F2B6-4554-A780-C3C0B3AF6C04}" id="{6F32E58E-5EB8-4A26-8B9A-0B0BBE992381}">
    <text>Cantec taking over annual. Please update once 2026 annual is booked.</text>
  </threadedComment>
  <threadedComment ref="K412" dT="2026-02-25T21:35:03.17" personId="{1A284580-F2B6-4554-A780-C3C0B3AF6C04}" id="{9D1822F9-83D0-4B0A-98CB-1D096072C7A5}">
    <text>Cantec taking over annual. Please update once 2026 annual is booked.</text>
  </threadedComment>
  <threadedComment ref="O412" dT="2026-04-22T17:03:51.48" personId="{6892FC56-EBC2-4FA3-A2DF-2119D1EF5406}" id="{318B668D-3272-4C5B-811F-0E520F7EA64A}">
    <text>No Access</text>
  </threadedComment>
  <threadedComment ref="N415" dT="2026-03-18T20:04:42.51" personId="{6892FC56-EBC2-4FA3-A2DF-2119D1EF5406}" id="{F9D9D1CA-454E-497F-9816-69D77EE35130}">
    <text>Not tested due lack of techs</text>
  </threadedComment>
  <threadedComment ref="N419" dT="2026-03-10T19:03:59.11" personId="{6892FC56-EBC2-4FA3-A2DF-2119D1EF5406}" id="{2BCCD86D-7AB2-4A27-9FA0-1A696B770CED}">
    <text>Not tested due lack of techs</text>
  </threadedComment>
  <threadedComment ref="Q419" dT="2026-04-14T17:11:08.01" personId="{3FF0B06B-6D44-40C6-B724-E5FE6F209B77}" id="{EB832218-CC3D-4C30-B721-8D3DB0A1229B}">
    <text>Annual booked June 4</text>
  </threadedComment>
  <threadedComment ref="O420" dT="2026-03-23T18:44:44.03" personId="{3FF0B06B-6D44-40C6-B724-E5FE6F209B77}" id="{038BA136-40BC-4F11-934A-58FC58E5310B}">
    <text>Annual booked April 24</text>
  </threadedComment>
  <threadedComment ref="P423" dT="2026-04-13T16:29:58.50" personId="{3FF0B06B-6D44-40C6-B724-E5FE6F209B77}" id="{84AF7E86-2135-4940-A1F1-E4FEBC2653E8}">
    <text>Annual booked May 13</text>
  </threadedComment>
  <threadedComment ref="P424" dT="2026-04-02T16:12:50.96" personId="{3FF0B06B-6D44-40C6-B724-E5FE6F209B77}" id="{5AED9951-97AD-435D-B4C8-484AAC3A7D6C}">
    <text>Annual booked May 15</text>
  </threadedComment>
  <threadedComment ref="E428" dT="2026-02-10T22:39:08.36" personId="{6892FC56-EBC2-4FA3-A2DF-2119D1EF5406}" id="{0A85884D-525C-4F6D-AE21-1C8EB796CEC2}">
    <text>Monthlies + ELU + EXT</text>
  </threadedComment>
  <threadedComment ref="N428" dT="2026-03-10T20:11:23.94" personId="{3FF0B06B-6D44-40C6-B724-E5FE6F209B77}" id="{21D190AF-F865-4FCF-B7AE-9969F2BA2F02}">
    <text>Annual booked March 30-31</text>
  </threadedComment>
  <threadedComment ref="L429" dT="2025-12-22T23:19:57.30" personId="{3FF0B06B-6D44-40C6-B724-E5FE6F209B77}" id="{39E53880-2196-4D90-AEBE-C028D416C349}">
    <text>Annual booked Jan 16</text>
  </threadedComment>
  <threadedComment ref="M429" dT="2026-02-17T20:35:21.43" personId="{6892FC56-EBC2-4FA3-A2DF-2119D1EF5406}" id="{B2210E1C-CFE0-4D81-98E8-241F86F80BF5}">
    <text>Keys not on ring</text>
  </threadedComment>
  <threadedComment ref="O430" dT="2026-03-11T22:40:15.84" personId="{3FF0B06B-6D44-40C6-B724-E5FE6F209B77}" id="{42B59CD7-530A-4AA3-8082-538425D89911}">
    <text>Annual booked April 22</text>
  </threadedComment>
  <threadedComment ref="L431" dT="2025-12-22T23:18:46.40" personId="{3FF0B06B-6D44-40C6-B724-E5FE6F209B77}" id="{6D759FB5-3103-4F26-927D-70416F740CFE}">
    <text>Annual booked Jan 15</text>
  </threadedComment>
  <threadedComment ref="M431" dT="2026-02-17T20:35:21.43" personId="{6892FC56-EBC2-4FA3-A2DF-2119D1EF5406}" id="{739665C6-7DB4-491F-9BCA-85682A15C8D2}">
    <text>Keys not on ring</text>
  </threadedComment>
  <threadedComment ref="O433" dT="2026-02-26T21:54:34.20" personId="{3FF0B06B-6D44-40C6-B724-E5FE6F209B77}" id="{4276246E-960B-4EA8-8E4B-BC908BB8C75F}">
    <text>Annual booked April 22</text>
  </threadedComment>
  <threadedComment ref="O434" dT="2026-04-02T21:26:09.27" personId="{6892FC56-EBC2-4FA3-A2DF-2119D1EF5406}" id="{AF9A5A02-407F-494F-A8FC-2056365A06F1}">
    <text>Not done due lack of time</text>
  </threadedComment>
  <threadedComment ref="P434" dT="2026-04-14T16:42:08.64" personId="{3FF0B06B-6D44-40C6-B724-E5FE6F209B77}" id="{20D56F4F-3A86-4B20-8BAB-B3757FB9A032}">
    <text>Annual booked May 21</text>
  </threadedComment>
  <threadedComment ref="O435" dT="2026-04-02T21:26:09.27" personId="{6892FC56-EBC2-4FA3-A2DF-2119D1EF5406}" id="{95AAAF4D-C016-4B60-AD57-43A9BB42AABF}">
    <text>Not done due lack of time</text>
  </threadedComment>
  <threadedComment ref="P435" dT="2026-04-14T16:42:43.24" personId="{3FF0B06B-6D44-40C6-B724-E5FE6F209B77}" id="{C9D063D8-CB2D-476C-90E7-790778A81F39}">
    <text>Annual booked May 22</text>
  </threadedComment>
  <threadedComment ref="N437" dT="2026-03-10T19:03:59.11" personId="{6892FC56-EBC2-4FA3-A2DF-2119D1EF5406}" id="{436858C4-2F9B-4FD5-BDDA-597B02AE70E6}">
    <text>Not tested due lack of techs</text>
  </threadedComment>
  <threadedComment ref="L440" dT="2025-11-14T17:27:49.58" personId="{3FF0B06B-6D44-40C6-B724-E5FE6F209B77}" id="{C46D808D-A6D1-4163-A093-0B51133E5D07}">
    <text>Annual booked Jan 12</text>
  </threadedComment>
  <threadedComment ref="M441" dT="2026-01-12T18:57:26.35" personId="{3FF0B06B-6D44-40C6-B724-E5FE6F209B77}" id="{D05E68FA-99E7-42B0-898C-A7FB4A0257BE}">
    <text>Annual booked February 27</text>
  </threadedComment>
  <threadedComment ref="N441" dT="2026-02-27T17:56:40.81" personId="{6892FC56-EBC2-4FA3-A2DF-2119D1EF5406}" id="{136916A1-A53D-43CD-83BA-FCCC88729510}">
    <text>Annual one day before the MBT. Skipped.</text>
  </threadedComment>
  <threadedComment ref="N442" dT="2026-03-18T20:04:42.51" personId="{6892FC56-EBC2-4FA3-A2DF-2119D1EF5406}" id="{BF7D919D-F89E-44A1-B552-397C08717C16}">
    <text>Not tested due lack of techs</text>
  </threadedComment>
  <threadedComment ref="N443" dT="2026-01-23T16:22:37.44" personId="{3FF0B06B-6D44-40C6-B724-E5FE6F209B77}" id="{9583C4C8-EC67-435D-A7E4-FFEEB3942011}">
    <text>Annual booked March 11</text>
  </threadedComment>
  <threadedComment ref="M446" dT="2026-02-06T16:10:37.47" personId="{6892FC56-EBC2-4FA3-A2DF-2119D1EF5406}" id="{CAAD9AB0-14CF-47FC-98C5-E7F2DBAEEDAA}">
    <text>Not tested due provider change</text>
  </threadedComment>
  <threadedComment ref="O446" dT="2026-04-07T16:50:21.72" personId="{6892FC56-EBC2-4FA3-A2DF-2119D1EF5406}" id="{02FC25AE-02AB-4B52-A702-536F1BD95551}">
    <text>No Access</text>
  </threadedComment>
  <threadedComment ref="N448" dT="2026-03-18T20:04:42.51" personId="{6892FC56-EBC2-4FA3-A2DF-2119D1EF5406}" id="{FAD44F31-A9EC-4025-9A40-8E05EA4CDD0F}">
    <text>Not tested due lack of techs</text>
  </threadedComment>
  <threadedComment ref="O449" dT="2026-04-09T21:32:34.92" personId="{6892FC56-EBC2-4FA3-A2DF-2119D1EF5406}" id="{21FAF852-CCFD-4864-8EDD-49213F5FA951}">
    <text>No Access</text>
  </threadedComment>
  <threadedComment ref="I451" dT="2025-02-10T22:24:01.23" personId="{6892FC56-EBC2-4FA3-A2DF-2119D1EF5406}" id="{F407BD3D-3508-4F22-B263-74BE4864D334}">
    <text>Wrongly printed as “19”</text>
  </threadedComment>
  <threadedComment ref="N451" dT="2026-03-10T19:03:59.11" personId="{6892FC56-EBC2-4FA3-A2DF-2119D1EF5406}" id="{86C29D52-EFD3-419E-8970-0EEFF7FECE87}">
    <text>Not tested due lack of techs</text>
  </threadedComment>
  <threadedComment ref="O451" dT="2026-03-13T18:20:27.45" personId="{3FF0B06B-6D44-40C6-B724-E5FE6F209B77}" id="{0EA1D79A-C8B4-4201-B83B-45A2EAE6FC22}">
    <text>Annual booked April 30</text>
  </threadedComment>
  <threadedComment ref="N452" dT="2026-03-18T20:04:42.51" personId="{6892FC56-EBC2-4FA3-A2DF-2119D1EF5406}" id="{9C80BC47-16DE-4C36-92FB-58C6C2AE9F2B}">
    <text>Not tested due lack of techs</text>
  </threadedComment>
  <threadedComment ref="N454" dT="2026-03-18T20:04:42.51" personId="{6892FC56-EBC2-4FA3-A2DF-2119D1EF5406}" id="{87DE5E5B-644E-4B6D-BA3B-1DBC2C52FD5B}">
    <text>Not tested due lack of techs</text>
  </threadedComment>
  <threadedComment ref="O454" dT="2026-03-16T23:08:03.32" personId="{3FF0B06B-6D44-40C6-B724-E5FE6F209B77}" id="{47480D72-85B5-4D34-81D7-69B87C92205F}">
    <text>Annual booked April 23</text>
  </threadedComment>
  <threadedComment ref="O456" dT="2026-03-19T18:01:33.97" personId="{3FF0B06B-6D44-40C6-B724-E5FE6F209B77}" id="{2C44B8DC-E2D7-49BC-B711-2ABE4B16346D}">
    <text xml:space="preserve">Annual booked April 30 </text>
  </threadedComment>
  <threadedComment ref="N463" dT="2026-02-25T18:06:22.08" personId="{3FF0B06B-6D44-40C6-B724-E5FE6F209B77}" id="{A732FF77-D835-452F-A736-DD1C1B71194F}">
    <text>Annual booked March 27</text>
  </threadedComment>
  <threadedComment ref="N469" dT="2026-03-18T20:04:42.51" personId="{6892FC56-EBC2-4FA3-A2DF-2119D1EF5406}" id="{D703F108-B6E9-4C23-BD17-B5684145A288}">
    <text>Not tested due lack of techs</text>
  </threadedComment>
  <threadedComment ref="N472" dT="2026-03-18T20:04:42.51" personId="{6892FC56-EBC2-4FA3-A2DF-2119D1EF5406}" id="{0DE50648-66FC-472A-921C-E774F329FF78}">
    <text>Not tested due lack of techs</text>
  </threadedComment>
  <threadedComment ref="N473" dT="2026-03-20T20:29:09.94" personId="{46338045-EA3B-4341-9878-9D5DB6F5321E}" id="{874A9243-42F9-444C-BB39-BF8F6F4E874E}">
    <text xml:space="preserve">Do not bill please. Test is being done on March. 30th. R20 was cancelled originally, but Brown Bros wanted all sites completed. </text>
  </threadedComment>
  <threadedComment ref="N473" dT="2026-03-30T23:15:35.99" personId="{6892FC56-EBC2-4FA3-A2DF-2119D1EF5406}" id="{58F48631-660C-48FA-9B91-AF08AA4ABAB3}" parentId="{874A9243-42F9-444C-BB39-BF8F6F4E874E}">
    <text>VV test not done on March 30</text>
  </threadedComment>
  <threadedComment ref="O475" dT="2026-03-10T21:31:57.98" personId="{3FF0B06B-6D44-40C6-B724-E5FE6F209B77}" id="{FC779AED-77F0-49B5-A6F6-EB47C3C52F6A}">
    <text>Annual booked April 22</text>
  </threadedComment>
  <threadedComment ref="N477" dT="2026-03-18T20:04:42.51" personId="{6892FC56-EBC2-4FA3-A2DF-2119D1EF5406}" id="{2B5B5FBB-000F-4218-AF8C-280F823CB046}">
    <text>Not tested due lack of techs</text>
  </threadedComment>
  <threadedComment ref="O478" dT="2026-03-13T22:27:28.19" personId="{6892FC56-EBC2-4FA3-A2DF-2119D1EF5406}" id="{27763094-9DAA-425C-A893-3B41A3930AE7}">
    <text>Annual booked April 02</text>
  </threadedComment>
  <threadedComment ref="N480" dT="2026-02-11T20:28:57.82" personId="{3FF0B06B-6D44-40C6-B724-E5FE6F209B77}" id="{68C1764C-54B1-4E71-B2AC-9A2C3727A694}">
    <text>Annual booked March 10</text>
  </threadedComment>
  <threadedComment ref="M482" dT="2026-01-08T18:17:22.14" personId="{3FF0B06B-6D44-40C6-B724-E5FE6F209B77}" id="{1D827D97-4FCD-481E-A00A-7EA9C99C794E}">
    <text>Annual booked Feb 4</text>
  </threadedComment>
  <threadedComment ref="L483" dT="2025-11-21T00:25:17.96" personId="{3FF0B06B-6D44-40C6-B724-E5FE6F209B77}" id="{C66CCF08-76BA-4DD6-8669-2F3C980CE00A}">
    <text>Annual booked January 27</text>
  </threadedComment>
  <threadedComment ref="L488" dT="2025-11-07T19:40:19.66" personId="{3FF0B06B-6D44-40C6-B724-E5FE6F209B77}" id="{3A2AEA8E-CBC3-4104-B377-6DFD2998F4BA}">
    <text>Annual booked January 14</text>
  </threadedComment>
  <threadedComment ref="A491" dT="2023-10-05T22:33:18.81" personId="{1A284580-F2B6-4554-A780-C3C0B3AF6C04}" id="{35B840BF-4D1C-41C4-B69B-0C00770DE416}">
    <text>ST - 541-545 Johnson- update address
 here?</text>
  </threadedComment>
  <threadedComment ref="L491" dT="2025-11-17T19:17:29.17" personId="{3FF0B06B-6D44-40C6-B724-E5FE6F209B77}" id="{597E8E69-0F59-460D-B5A4-E17D0C16A7A2}">
    <text>Annual booked Jan 6</text>
  </threadedComment>
  <threadedComment ref="P493" dT="2026-04-21T18:12:02.83" personId="{3FF0B06B-6D44-40C6-B724-E5FE6F209B77}" id="{437FF06C-1C85-4C4D-B1E6-B59F4B2C3351}">
    <text>Annual boked May 27-29</text>
  </threadedComment>
  <threadedComment ref="A495" dT="2023-10-05T22:29:20.16" personId="{1A284580-F2B6-4554-A780-C3C0B3AF6C04}" id="{2E6C5152-D282-4006-8E67-20ECE7460A73}">
    <text>ST - 551-563 Johnson St - should update address?</text>
  </threadedComment>
  <threadedComment ref="A495" dT="2024-04-09T22:53:31.13" personId="{1A284580-F2B6-4554-A780-C3C0B3AF6C04}" id="{53586883-850B-4794-B611-5C5C2CA3EE3E}" parentId="{2E6C5152-D282-4006-8E67-20ECE7460A73}">
    <text>Includes 547-563 Johnson</text>
  </threadedComment>
  <threadedComment ref="O495" dT="2026-03-09T19:13:28.59" personId="{3FF0B06B-6D44-40C6-B724-E5FE6F209B77}" id="{67A3356D-EFA1-4EB1-ACC3-191647F92F20}">
    <text>Annual booked April 22</text>
  </threadedComment>
  <threadedComment ref="N496" dT="2026-02-05T18:22:48.57" personId="{3FF0B06B-6D44-40C6-B724-E5FE6F209B77}" id="{10890BC4-9057-447E-BADC-988A4DD8780D}">
    <text>Annual booked March 2</text>
  </threadedComment>
  <threadedComment ref="N498" dT="2026-02-17T17:09:50.11" personId="{3FF0B06B-6D44-40C6-B724-E5FE6F209B77}" id="{7359849D-058B-4DB6-BA6C-D167FF7E34DE}">
    <text>Annual booked March 3</text>
  </threadedComment>
  <threadedComment ref="N499" dT="2026-03-18T20:04:42.51" personId="{6892FC56-EBC2-4FA3-A2DF-2119D1EF5406}" id="{85619998-14D8-455B-A15A-323FE5F1FABD}">
    <text>Not tested due lack of techs</text>
  </threadedComment>
  <threadedComment ref="O499" dT="2026-04-16T22:09:58.38" personId="{6892FC56-EBC2-4FA3-A2DF-2119D1EF5406}" id="{BB6686E5-B57F-4A05-8D9B-3EC36E0E3607}">
    <text>Not tested due lack of time</text>
  </threadedComment>
  <threadedComment ref="N501" dT="2026-03-05T19:05:08.37" personId="{3FF0B06B-6D44-40C6-B724-E5FE6F209B77}" id="{482EA363-6D02-2B43-BC5E-E3A8298688FC}">
    <text>Annual booked March 16</text>
  </threadedComment>
  <threadedComment ref="N502" dT="2026-02-18T17:11:23.41" personId="{3FF0B06B-6D44-40C6-B724-E5FE6F209B77}" id="{22B6A83E-E522-450A-8D60-ABB5F16D0E4B}">
    <text>Annual booked March 4</text>
  </threadedComment>
  <threadedComment ref="N505" dT="2026-02-10T18:25:24.86" personId="{3FF0B06B-6D44-40C6-B724-E5FE6F209B77}" id="{1FD92D50-DB83-4678-BCCC-891CE6252C30}">
    <text>Annual booked March 17-20</text>
  </threadedComment>
  <threadedComment ref="O507" dT="2026-03-18T17:57:15.46" personId="{3FF0B06B-6D44-40C6-B724-E5FE6F209B77}" id="{9844B245-6BEB-48D6-A71F-43A7CC4A3D7E}">
    <text>Annual booked April 13</text>
  </threadedComment>
  <threadedComment ref="M510" dT="2026-02-13T00:10:32.27" personId="{6892FC56-EBC2-4FA3-A2DF-2119D1EF5406}" id="{7407FD7F-4E25-4B6A-BED8-6CB602016DDE}">
    <text>Skipped due site request</text>
  </threadedComment>
  <threadedComment ref="N510" dT="2026-02-19T18:15:06.28" personId="{3FF0B06B-6D44-40C6-B724-E5FE6F209B77}" id="{757E3A1C-9520-4C69-BE6A-2452B69D7E33}">
    <text>Annual booked March 9</text>
  </threadedComment>
  <threadedComment ref="K511" dT="2023-10-05T16:02:17.76" personId="{1A284580-F2B6-4554-A780-C3C0B3AF6C04}" id="{C8549F76-1A23-4D60-989B-676AEFF99567}">
    <text>Updated to March per ST</text>
  </threadedComment>
  <threadedComment ref="P511" dT="2026-04-06T19:20:33.90" personId="{3FF0B06B-6D44-40C6-B724-E5FE6F209B77}" id="{61E663BC-BA12-4E15-B837-6C39264AED63}">
    <text>Annual booked May 8</text>
  </threadedComment>
  <threadedComment ref="O513" dT="2026-04-10T17:28:42.05" personId="{6892FC56-EBC2-4FA3-A2DF-2119D1EF5406}" id="{19911D47-13E0-4769-A88E-2612C71C9C76}">
    <text>Annual booked April 09</text>
  </threadedComment>
  <threadedComment ref="L516" dT="2026-01-16T17:03:41.51" personId="{6892FC56-EBC2-4FA3-A2DF-2119D1EF5406}" id="{74157D35-F2B9-43DA-8B69-3D4033ED6511}">
    <text>Site closed</text>
  </threadedComment>
  <threadedComment ref="N516" dT="2026-03-16T20:49:34.89" personId="{6892FC56-EBC2-4FA3-A2DF-2119D1EF5406}" id="{6D6142AB-8E75-4010-9DE5-117AD7897399}">
    <text>Skipped due spring break</text>
  </threadedComment>
  <threadedComment ref="N518" dT="2026-03-18T20:04:42.51" personId="{6892FC56-EBC2-4FA3-A2DF-2119D1EF5406}" id="{68C1F9FA-6958-4C03-8D7F-B8BECEB2A599}">
    <text>Not tested due lack of techs</text>
  </threadedComment>
  <threadedComment ref="I523" dT="2026-01-06T22:39:58.70" personId="{6892FC56-EBC2-4FA3-A2DF-2119D1EF5406}" id="{DEC3B392-7464-4F63-82EE-A36A11FAFC64}">
    <text>Key not on ring. Will change the key after reno</text>
  </threadedComment>
  <threadedComment ref="L523" dT="2025-08-15T15:53:34.86" personId="{6892FC56-EBC2-4FA3-A2DF-2119D1EF5406}" id="{CFA060FE-E097-4BB3-8BAC-82BE609BA8ED}">
    <text>No access due construction</text>
  </threadedComment>
  <threadedComment ref="M523" dT="2025-08-15T15:53:34.86" personId="{6892FC56-EBC2-4FA3-A2DF-2119D1EF5406}" id="{22301E78-0BCA-443D-8DE3-7784B938BA0E}">
    <text>No access due construction</text>
  </threadedComment>
  <threadedComment ref="N523" dT="2025-08-15T15:53:34.86" personId="{6892FC56-EBC2-4FA3-A2DF-2119D1EF5406}" id="{A17F0490-86B9-410C-B1E4-F28585EEB058}">
    <text>No access due construction</text>
  </threadedComment>
  <threadedComment ref="O523" dT="2025-08-15T15:53:34.86" personId="{6892FC56-EBC2-4FA3-A2DF-2119D1EF5406}" id="{A05477AC-2279-4536-85C2-2C6585B3DE17}">
    <text>No access due construction</text>
  </threadedComment>
  <threadedComment ref="P523" dT="2025-08-15T15:53:34.86" personId="{6892FC56-EBC2-4FA3-A2DF-2119D1EF5406}" id="{8573BFAF-3B0A-4C6C-9AAB-24E108FF0DCC}">
    <text>No access due construction</text>
  </threadedComment>
  <threadedComment ref="M524" dT="2026-01-07T23:43:47.07" personId="{3FF0B06B-6D44-40C6-B724-E5FE6F209B77}" id="{B4C5F149-32FE-45C4-A8CE-0CF32D48D2CD}">
    <text>Annual booked February 10</text>
  </threadedComment>
  <threadedComment ref="P526" dT="2026-03-26T15:51:03.95" personId="{3FF0B06B-6D44-40C6-B724-E5FE6F209B77}" id="{F5BB748F-BB31-4072-9D53-CEDF27E128AB}">
    <text>Annual booked May 20-22</text>
  </threadedComment>
  <threadedComment ref="N530" dT="2026-03-18T20:04:42.51" personId="{6892FC56-EBC2-4FA3-A2DF-2119D1EF5406}" id="{B7A7A17B-3568-4E8A-B1B2-1787483AFD0A}">
    <text>Not tested due lack of techs</text>
  </threadedComment>
  <threadedComment ref="Q530" dT="2026-02-20T20:33:02.96" personId="{3FF0B06B-6D44-40C6-B724-E5FE6F209B77}" id="{26728B88-724D-4815-A3F0-5E844DF8ECF7}">
    <text>Annual booked June 2</text>
  </threadedComment>
  <threadedComment ref="P531" dT="2026-03-30T23:21:17.28" personId="{3FF0B06B-6D44-40C6-B724-E5FE6F209B77}" id="{9E625A4B-1075-453E-B25C-4A70CE6642B2}">
    <text>Annual booked May 6</text>
  </threadedComment>
  <threadedComment ref="O537" dT="2026-03-26T23:01:51.48" personId="{6892FC56-EBC2-4FA3-A2DF-2119D1EF5406}" id="{0A01C841-8F7F-4DD4-AE4B-4BD333AA4103}">
    <text>3 months promotion - no charge</text>
  </threadedComment>
  <threadedComment ref="P537" dT="2026-03-26T23:01:51.48" personId="{6892FC56-EBC2-4FA3-A2DF-2119D1EF5406}" id="{5D7819B8-8172-4FA5-9A0A-9606DCFEC270}">
    <text>3 months promotion - no charge</text>
  </threadedComment>
  <threadedComment ref="Q537" dT="2026-03-26T23:01:51.48" personId="{6892FC56-EBC2-4FA3-A2DF-2119D1EF5406}" id="{6656C66D-817C-406F-974F-390AEB2D8299}">
    <text>3 months promotion - no charge</text>
  </threadedComment>
  <threadedComment ref="M540" dT="2025-12-19T21:00:14.76" personId="{3FF0B06B-6D44-40C6-B724-E5FE6F209B77}" id="{3704EBBE-D255-4F8A-9F59-1AA915DFDD42}">
    <text>Annual booked Feb 9</text>
  </threadedComment>
  <threadedComment ref="L541" dT="2025-12-10T23:22:28.65" personId="{3FF0B06B-6D44-40C6-B724-E5FE6F209B77}" id="{3322D965-0A3C-4D07-8CAC-D8F6C4D27E89}">
    <text>Annual booked January 20</text>
  </threadedComment>
  <threadedComment ref="M542" dT="2026-02-13T00:08:59.61" personId="{6892FC56-EBC2-4FA3-A2DF-2119D1EF5406}" id="{1DE30289-B9F0-48E3-A890-7D2596ABC3AF}">
    <text>On hold</text>
  </threadedComment>
  <threadedComment ref="I544" dT="2026-01-06T23:12:10.09" personId="{6892FC56-EBC2-4FA3-A2DF-2119D1EF5406}" id="{6BB0CDF7-0CEA-4DA3-B155-717EA2957666}">
    <text>Have a card. Loose inside the bag (not on ring)</text>
  </threadedComment>
  <threadedComment ref="L547" dT="2025-12-10T23:28:36.34" personId="{3FF0B06B-6D44-40C6-B724-E5FE6F209B77}" id="{12C25EC1-1209-4C2F-87CE-7BE8740C5DA9}">
    <text>Annual booked Jan 20-22</text>
  </threadedComment>
  <threadedComment ref="L548" dT="2025-12-09T22:26:17.86" personId="{3FF0B06B-6D44-40C6-B724-E5FE6F209B77}" id="{9A41112E-1499-4E17-A2AC-22356ACCD1E6}">
    <text>Annual booked January 16</text>
  </threadedComment>
  <threadedComment ref="L552" dT="2025-12-03T00:11:23.18" personId="{3FF0B06B-6D44-40C6-B724-E5FE6F209B77}" id="{749DA68D-52C3-493D-9305-05CD70918F46}">
    <text>Annual booked Jan 6-9</text>
  </threadedComment>
  <threadedComment ref="M552" dT="2026-02-20T17:34:07.20" personId="{6892FC56-EBC2-4FA3-A2DF-2119D1EF5406}" id="{ED697B55-24BC-4100-A2B5-C646EEDE195C}">
    <text>Skipped. Keys with sprinkler’s team</text>
  </threadedComment>
  <threadedComment ref="P553" dT="2026-04-09T19:02:32.47" personId="{3FF0B06B-6D44-40C6-B724-E5FE6F209B77}" id="{A1C692FB-0981-4587-8F21-82DDEAC0DA85}">
    <text>Annual booked May 11</text>
  </threadedComment>
  <threadedComment ref="P556" dT="2026-04-27T19:45:38.11" personId="{3FF0B06B-6D44-40C6-B724-E5FE6F209B77}" id="{291EE492-F93E-4F57-9A00-BE7ECA07D9E7}">
    <text>Annual booked May 14</text>
  </threadedComment>
  <threadedComment ref="H560" dT="2025-09-04T19:19:08.99" personId="{1A284580-F2B6-4554-A780-C3C0B3AF6C04}" id="{69C4B9BE-9C3A-4CEE-B31E-F63888E4D41B}">
    <text xml:space="preserve">PM William YU cancelled annual and by default MBT services September 3/2025 </text>
  </threadedComment>
  <threadedComment ref="H560" dT="2025-09-04T20:26:40.00" personId="{8CA2BCA9-03B0-417C-9581-783E31A941AB}" id="{A44A7C50-3E9F-429F-8A41-05E4D6ACFA6E}" parentId="{69C4B9BE-9C3A-4CEE-B31E-F63888E4D41B}">
    <text>July &amp; August invoiced</text>
  </threadedComment>
  <threadedComment ref="M561" dT="2026-02-12T20:27:43.37" personId="{6892FC56-EBC2-4FA3-A2DF-2119D1EF5406}" id="{A0D446B9-8BDB-4F98-9AB8-A56901F25045}">
    <text>Not tested due lack of time</text>
  </threadedComment>
  <threadedComment ref="N562" dT="2026-02-12T21:36:32.14" personId="{3FF0B06B-6D44-40C6-B724-E5FE6F209B77}" id="{E5CB735C-6B86-49A3-9802-2BFD98DA757A}">
    <text>Annual booked March 23-24</text>
  </threadedComment>
  <threadedComment ref="M564" dT="2025-12-05T23:58:27.93" personId="{3FF0B06B-6D44-40C6-B724-E5FE6F209B77}" id="{C81C0FB1-FBB2-42FE-AFA3-C50D135FC0E0}">
    <text>Annual booked February 12</text>
  </threadedComment>
  <threadedComment ref="M569" dT="2025-12-08T16:56:50.22" personId="{3FF0B06B-6D44-40C6-B724-E5FE6F209B77}" id="{1A126418-2E1A-464B-9E94-2DB4B72D073E}">
    <text>Annual booked February 3</text>
  </threadedComment>
  <threadedComment ref="L571" dT="2025-11-24T20:53:15.89" personId="{3FF0B06B-6D44-40C6-B724-E5FE6F209B77}" id="{961E6A9B-C9A7-43C1-B161-64293FD1AB46}">
    <text>Annual booked Jan 28-29</text>
  </threadedComment>
  <threadedComment ref="N571" dT="2026-03-10T19:03:34.40" personId="{6892FC56-EBC2-4FA3-A2DF-2119D1EF5406}" id="{B14536E7-2B85-4015-87CA-9486D0009918}">
    <text>Billed for our time</text>
  </threadedComment>
  <threadedComment ref="O571" dT="2026-03-10T19:03:34.40" personId="{6892FC56-EBC2-4FA3-A2DF-2119D1EF5406}" id="{CBA27499-FA83-40C3-B8BF-CB0BED234A14}">
    <text>Billed for our time</text>
  </threadedComment>
  <threadedComment ref="L573" dT="2026-01-14T17:09:31.31" personId="{3FF0B06B-6D44-40C6-B724-E5FE6F209B77}" id="{C2A18B09-FAB3-493E-9C42-35E6A9E4DB48}">
    <text>Annual booked January 29</text>
  </threadedComment>
  <threadedComment ref="M573" dT="2026-01-14T17:09:31.31" personId="{3FF0B06B-6D44-40C6-B724-E5FE6F209B77}" id="{B8306EC8-139A-42A5-9A11-54E9E9A53EA0}">
    <text>Annual booked January 29</text>
  </threadedComment>
  <threadedComment ref="P574" dT="2026-03-19T18:42:03.66" personId="{3FF0B06B-6D44-40C6-B724-E5FE6F209B77}" id="{2158E433-DFAC-4F57-8793-ACF2E0591ED0}">
    <text>Annual booked May 6</text>
  </threadedComment>
  <threadedComment ref="M575" dT="2026-02-12T20:27:43.37" personId="{6892FC56-EBC2-4FA3-A2DF-2119D1EF5406}" id="{908BA04B-2809-4B11-98A9-4A7B093753F5}">
    <text>Not tested due lack of time</text>
  </threadedComment>
  <threadedComment ref="L582" dT="2025-11-21T17:27:22.39" personId="{3FF0B06B-6D44-40C6-B724-E5FE6F209B77}" id="{2410C6F1-88B6-4A82-B1AB-F83FD02F1923}">
    <text>Annual booked January 30</text>
  </threadedComment>
  <threadedComment ref="L584" dT="2026-01-08T19:46:01.66" personId="{3FF0B06B-6D44-40C6-B724-E5FE6F209B77}" id="{A79BBF50-F290-46E8-AAAC-E3CA0D91CCEA}">
    <text>Annual booked Jan 19</text>
  </threadedComment>
  <threadedComment ref="N584" dT="2026-03-13T15:46:54.94" personId="{6892FC56-EBC2-4FA3-A2DF-2119D1EF5406}" id="{82F7BBCD-77FC-4B28-93B9-61269CCFFCA6}">
    <text>Wait more then 30 minutes for site contact. Not tested. Billed for our time.</text>
  </threadedComment>
  <threadedComment ref="L585" dT="2026-01-15T19:21:22.81" personId="{6892FC56-EBC2-4FA3-A2DF-2119D1EF5406}" id="{5077124B-14E5-4B68-85B8-A328FF085339}">
    <text>Done during service call</text>
  </threadedComment>
  <threadedComment ref="P585" dT="2026-04-14T21:15:56.12" personId="{3FF0B06B-6D44-40C6-B724-E5FE6F209B77}" id="{7ECB10DF-AC5B-476B-A1FA-11D29D1C3179}">
    <text>Annual booked May 28</text>
  </threadedComment>
  <threadedComment ref="N590" dT="2026-03-05T17:38:51.28" personId="{3FF0B06B-6D44-40C6-B724-E5FE6F209B77}" id="{4B78EC34-BB09-764B-8A70-D1EFE61068E6}">
    <text>Annual booked March 30</text>
  </threadedComment>
  <threadedComment ref="O590" dT="2026-03-05T17:38:51.28" personId="{3FF0B06B-6D44-40C6-B724-E5FE6F209B77}" id="{DF7D9B3C-38B0-462C-A8F7-27894FF65047}">
    <text>Annual booked March 30</text>
  </threadedComment>
  <threadedComment ref="O591" dT="2026-02-25T21:24:58.90" personId="{3FF0B06B-6D44-40C6-B724-E5FE6F209B77}" id="{6FAD3D18-0931-40E0-96C0-11A8BA90FA47}">
    <text>Annual booked April 9</text>
  </threadedComment>
  <threadedComment ref="M593" dT="2026-01-02T17:54:03.03" personId="{3FF0B06B-6D44-40C6-B724-E5FE6F209B77}" id="{5B9440AF-961E-49F0-AB9C-7B3A187BCC0C}">
    <text>Annual booked February 2</text>
  </threadedComment>
  <threadedComment ref="O594" dT="2026-04-08T19:17:16.36" personId="{6892FC56-EBC2-4FA3-A2DF-2119D1EF5406}" id="{9C0DFAFB-2AB9-43A9-885B-09154E9A1527}">
    <text>Skipped due lack of time</text>
  </threadedComment>
  <threadedComment ref="N595" dT="2026-03-05T18:16:14.62" personId="{3FF0B06B-6D44-40C6-B724-E5FE6F209B77}" id="{4314200E-2FD7-6C40-B8ED-7F8ACCEC852C}">
    <text>Annual booked March 26</text>
  </threadedComment>
  <threadedComment ref="L596" dT="2025-11-21T00:17:13.63" personId="{3FF0B06B-6D44-40C6-B724-E5FE6F209B77}" id="{82D0D9DB-FFC1-4AA5-A048-91ABBDB82B00}">
    <text>Annual booked January 26</text>
  </threadedComment>
  <threadedComment ref="L596" dT="2026-01-29T18:28:08.87" personId="{3FF0B06B-6D44-40C6-B724-E5FE6F209B77}" id="{32B4FB8F-A321-4CAF-8D31-DEE2BAEAC2CC}" parentId="{82D0D9DB-FFC1-4AA5-A048-91ABBDB82B00}">
    <text>Annual rescheduled to February 5th due to several techs being away sick</text>
  </threadedComment>
  <threadedComment ref="M596" dT="2026-01-29T18:28:28.38" personId="{3FF0B06B-6D44-40C6-B724-E5FE6F209B77}" id="{8601B81A-FDCA-48B3-9D93-6E23A3315B92}">
    <text>Annual booked February 5th</text>
  </threadedComment>
  <threadedComment ref="L597" dT="2025-12-19T23:49:19.47" personId="{3FF0B06B-6D44-40C6-B724-E5FE6F209B77}" id="{8479987B-22A8-48B6-AD61-4F7CD41CC535}">
    <text>Annual booked January 8</text>
  </threadedComment>
  <threadedComment ref="N597" dT="2026-03-13T15:48:01.11" personId="{6892FC56-EBC2-4FA3-A2DF-2119D1EF5406}" id="{9E78AD4E-D379-4484-8AC8-181F7C6CFABD}">
    <text>Skipped due annual rebooked done in March</text>
  </threadedComment>
  <threadedComment ref="H598" dT="2025-02-07T19:20:46.46" personId="{6892FC56-EBC2-4FA3-A2DF-2119D1EF5406}" id="{6E39F684-377A-47A0-B79A-1C37936F0871}">
    <text>Key on X Binder</text>
  </threadedComment>
  <threadedComment ref="L603" dT="2025-11-17T18:59:24.39" personId="{3FF0B06B-6D44-40C6-B724-E5FE6F209B77}" id="{741E0A26-9A06-41C1-9A48-2BB4C96CEFC7}">
    <text>Annual booked Jan 22</text>
  </threadedComment>
  <threadedComment ref="P607" dT="2026-03-26T15:59:59.06" personId="{3FF0B06B-6D44-40C6-B724-E5FE6F209B77}" id="{225F8E55-8F5F-4DCE-A902-4361A0726582}">
    <text>Annual booked May 27</text>
  </threadedComment>
  <threadedComment ref="N611" dT="2026-03-18T15:32:58.40" personId="{6892FC56-EBC2-4FA3-A2DF-2119D1EF5406}" id="{2C54A206-8AC3-473B-9D11-0ED0F699D74A}">
    <text>School closed. Spring break.</text>
  </threadedComment>
  <threadedComment ref="L612" dT="2025-11-04T16:25:01.59" personId="{3FF0B06B-6D44-40C6-B724-E5FE6F209B77}" id="{E1D8A721-6DF7-449B-AD6B-2A94B6425600}">
    <text>Annual booked Jan 13</text>
  </threadedComment>
  <threadedComment ref="P613" dT="2026-04-14T22:10:36.50" personId="{3FF0B06B-6D44-40C6-B724-E5FE6F209B77}" id="{DA246675-C064-4FA3-BE3B-D66DDB37411E}">
    <text>Annual booked May 25</text>
  </threadedComment>
  <threadedComment ref="K614" dT="2026-01-05T19:00:59.59" personId="{1A284580-F2B6-4554-A780-C3C0B3AF6C04}" id="{0B067AD1-E193-464C-A2C0-022EFD7CC64A}">
    <text>Done by 4 Seasons in 2025</text>
  </threadedComment>
  <threadedComment ref="O614" dT="2026-04-07T16:50:21.72" personId="{6892FC56-EBC2-4FA3-A2DF-2119D1EF5406}" id="{0C1770B4-FC0C-4B29-A376-BD9CE2C54C45}">
    <text>No Access</text>
  </threadedComment>
  <threadedComment ref="P615" dT="2026-04-14T22:10:36.50" personId="{3FF0B06B-6D44-40C6-B724-E5FE6F209B77}" id="{BCE64DFF-1CCE-42CE-B8A5-C14E16B725FA}">
    <text>Annual booked May 26</text>
  </threadedComment>
  <threadedComment ref="P616" dT="2026-04-14T22:10:36.50" personId="{3FF0B06B-6D44-40C6-B724-E5FE6F209B77}" id="{F83F92E2-44A8-4F69-B448-15A7DC169098}">
    <text>Annual booked May 26</text>
  </threadedComment>
  <threadedComment ref="L617" dT="2026-01-08T22:06:22.59" personId="{6892FC56-EBC2-4FA3-A2DF-2119D1EF5406}" id="{5E823AF1-AB49-47A5-ADA7-1A0A4E98A8E4}">
    <text>No Access</text>
  </threadedComment>
  <threadedComment ref="L618" dT="2025-11-19T17:39:50.65" personId="{3FF0B06B-6D44-40C6-B724-E5FE6F209B77}" id="{DCDC3DFD-F86E-4FCE-B988-8CA0C2FB4835}">
    <text>Annual booked January 26</text>
  </threadedComment>
  <threadedComment ref="L620" dT="2025-11-03T23:58:49.00" personId="{3FF0B06B-6D44-40C6-B724-E5FE6F209B77}" id="{D9FB51D1-83B3-46D6-8732-62132118B045}">
    <text>Annual booked Jan 5</text>
  </threadedComment>
  <threadedComment ref="O625" dT="2026-04-08T19:17:16.36" personId="{6892FC56-EBC2-4FA3-A2DF-2119D1EF5406}" id="{32A5D290-E3FE-4F61-8D89-8CDB1CDDFA7E}">
    <text>Skipped due lack of time</text>
  </threadedComment>
  <threadedComment ref="O626" dT="2026-03-09T22:31:45.61" personId="{3FF0B06B-6D44-40C6-B724-E5FE6F209B77}" id="{A9D65182-B328-4E65-A49F-0B476052D147}">
    <text>Annual booked April 24</text>
  </threadedComment>
  <threadedComment ref="M629" dT="2026-02-13T00:08:59.61" personId="{6892FC56-EBC2-4FA3-A2DF-2119D1EF5406}" id="{EEB6FD95-BE0A-452A-B908-F7CBB8F1E7BB}">
    <text>On hold</text>
  </threadedComment>
  <threadedComment ref="O630" dT="2026-03-09T18:04:41.06" personId="{3FF0B06B-6D44-40C6-B724-E5FE6F209B77}" id="{20FCD854-3BC2-4874-B010-427C6D45AE18}">
    <text>Annual booked April 21</text>
  </threadedComment>
  <threadedComment ref="N631" dT="2026-02-17T18:21:50.20" personId="{3FF0B06B-6D44-40C6-B724-E5FE6F209B77}" id="{351358C9-CBF1-42A0-A114-1CF4BB25007C}">
    <text xml:space="preserve">Annual booked March 26 </text>
  </threadedComment>
  <threadedComment ref="Q633" dT="2026-04-27T20:43:04.03" personId="{3FF0B06B-6D44-40C6-B724-E5FE6F209B77}" id="{B8BA3049-2B2E-4C0F-9F9B-E0F735AAFD65}">
    <text>Annual booked June 5</text>
  </threadedComment>
  <threadedComment ref="O634" dT="2026-03-03T23:33:55.08" personId="{3FF0B06B-6D44-40C6-B724-E5FE6F209B77}" id="{6D4DB8ED-FD53-411B-B2D0-E766FFE66BAA}">
    <text>Annual booked April 14-17</text>
  </threadedComment>
  <threadedComment ref="N635" dT="2026-02-02T23:23:21.94" personId="{3FF0B06B-6D44-40C6-B724-E5FE6F209B77}" id="{BDEC3416-B7D1-47E3-AFC4-FCEB9AD329E6}">
    <text>Annual booked March 20</text>
  </threadedComment>
  <threadedComment ref="P636" dT="2026-04-13T21:21:55.40" personId="{3FF0B06B-6D44-40C6-B724-E5FE6F209B77}" id="{F0BA66E0-42D6-4E25-A43F-19251690E0E6}">
    <text>Annual booked May 5</text>
  </threadedComment>
  <threadedComment ref="M637" dT="2026-01-14T16:58:49.19" personId="{3FF0B06B-6D44-40C6-B724-E5FE6F209B77}" id="{0DBBDCC4-14BC-4ED9-99FC-0C09D5B09A8F}">
    <text>Annual booked February 12-13</text>
  </threadedComment>
  <threadedComment ref="P639" dT="2026-04-15T23:24:55.04" personId="{3FF0B06B-6D44-40C6-B724-E5FE6F209B77}" id="{3A4DC965-84F4-4B4E-B139-B689DAF2B64D}">
    <text>Annual booked May 14</text>
  </threadedComment>
  <threadedComment ref="U640" dT="2026-01-07T17:15:04.58" personId="{3FF0B06B-6D44-40C6-B724-E5FE6F209B77}" id="{FB83450A-E523-4725-B205-FBC5E70D4919}">
    <text>Annual booked October 6</text>
  </threadedComment>
  <threadedComment ref="L643" dT="2025-10-22T16:37:12.44" personId="{6892FC56-EBC2-4FA3-A2DF-2119D1EF5406}" id="{7E0778AD-F1A2-4154-A637-B72E2C2BEA56}">
    <text>Done in January 28</text>
  </threadedComment>
  <threadedComment ref="N646" dT="2026-03-04T19:44:57.69" personId="{6892FC56-EBC2-4FA3-A2DF-2119D1EF5406}" id="{ADC83662-836F-4F32-B08E-B735A3F95099}">
    <text>Skipped due panel replacement</text>
  </threadedComment>
  <threadedComment ref="M648" dT="2025-12-05T17:30:35.65" personId="{3FF0B06B-6D44-40C6-B724-E5FE6F209B77}" id="{45C06960-4801-41B6-83BD-9603CA783C66}">
    <text>Annual booked Feb 3 - 4</text>
  </threadedComment>
  <threadedComment ref="O648" dT="2026-04-02T21:26:09.27" personId="{6892FC56-EBC2-4FA3-A2DF-2119D1EF5406}" id="{307B105B-B5E4-42D2-8AA2-29F4BE4AFD1F}">
    <text>Not done due lack of time</text>
  </threadedComment>
  <threadedComment ref="M649" dT="2025-12-10T23:53:16.04" personId="{3FF0B06B-6D44-40C6-B724-E5FE6F209B77}" id="{7DE7BCAD-F9CC-409C-A80E-F43E0015BD04}">
    <text>Annual booked February 6</text>
  </threadedComment>
  <threadedComment ref="I650" dT="2024-10-08T23:32:46.00" personId="{1A284580-F2B6-4554-A780-C3C0B3AF6C04}" id="{D1771D69-0D06-4048-AC44-D9339C383A94}">
    <text>KEY CODE SHOULD BE SEA1589</text>
  </threadedComment>
  <threadedComment ref="O650" dT="2026-03-04T18:06:09.62" personId="{3FF0B06B-6D44-40C6-B724-E5FE6F209B77}" id="{8940FB05-8587-4D66-BC96-8CFCD52143C1}">
    <text>Annual booked April 21</text>
  </threadedComment>
  <threadedComment ref="O652" dT="2026-03-24T23:11:15.71" personId="{3FF0B06B-6D44-40C6-B724-E5FE6F209B77}" id="{202425B7-5C12-4CEE-90F5-3E23B266177B}">
    <text>Annual booked April 28</text>
  </threadedComment>
  <threadedComment ref="O652" dT="2026-04-24T17:19:16.93" personId="{3FF0B06B-6D44-40C6-B724-E5FE6F209B77}" id="{9E20560F-1DBB-4386-8417-0B4D71376392}" parentId="{202425B7-5C12-4CEE-90F5-3E23B266177B}">
    <text>Update: Site requested to reschedule to May</text>
  </threadedComment>
  <threadedComment ref="P652" dT="2026-04-24T17:19:29.37" personId="{3FF0B06B-6D44-40C6-B724-E5FE6F209B77}" id="{B0D9B584-45B1-467D-88B0-8C2371DFBC57}">
    <text>Annual rescheduled to May 27</text>
  </threadedComment>
  <threadedComment ref="N654" dT="2026-01-29T17:18:07.31" personId="{3FF0B06B-6D44-40C6-B724-E5FE6F209B77}" id="{7534B42F-A2C2-43B0-B9A8-40ED48A21669}">
    <text>Annual booked March 18</text>
  </threadedComment>
  <threadedComment ref="L658" dT="2026-01-08T23:15:41.81" personId="{6892FC56-EBC2-4FA3-A2DF-2119D1EF5406}" id="{BAAD8151-BBFF-4559-A1C5-FA6AAEE52F80}">
    <text>Site closed</text>
  </threadedComment>
  <threadedComment ref="O658" dT="2026-03-03T23:53:40.23" personId="{3FF0B06B-6D44-40C6-B724-E5FE6F209B77}" id="{46CB1884-3193-423A-95A5-1C76C081EAB9}">
    <text>Annual booked April 10</text>
  </threadedComment>
  <threadedComment ref="P659" dT="2026-04-17T17:43:20.07" personId="{3FF0B06B-6D44-40C6-B724-E5FE6F209B77}" id="{557D3C21-597B-4773-B372-99990A8D05EC}">
    <text>Annual booked May 21</text>
  </threadedComment>
  <threadedComment ref="M661" dT="2026-02-10T16:17:23.16" personId="{6892FC56-EBC2-4FA3-A2DF-2119D1EF5406}" id="{E550E752-A496-4F42-BA97-C98427FD0816}">
    <text>Keys with Projects. Skipped.</text>
  </threadedComment>
  <threadedComment ref="L662" dT="2025-10-22T16:37:12.44" personId="{6892FC56-EBC2-4FA3-A2DF-2119D1EF5406}" id="{990F71F3-CCE7-478D-B11C-F5C86335CAFD}">
    <text>Done in January 28</text>
  </threadedComment>
  <threadedComment ref="O662" dT="2026-03-26T18:40:29.91" personId="{3FF0B06B-6D44-40C6-B724-E5FE6F209B77}" id="{BA49D2A6-EF3F-4872-B1E2-B41C3C3027B8}">
    <text>Annual booked April 15</text>
  </threadedComment>
  <threadedComment ref="N664" dT="2026-01-29T17:11:38.14" personId="{3FF0B06B-6D44-40C6-B724-E5FE6F209B77}" id="{E140739D-5AA9-4AA6-A551-162E99E23E63}">
    <text>Annual booked March 16</text>
  </threadedComment>
  <threadedComment ref="P665" dT="2026-04-15T23:25:43.82" personId="{3FF0B06B-6D44-40C6-B724-E5FE6F209B77}" id="{2EC9447B-7AE4-48EC-A873-4490668C7D8C}">
    <text>Annual booked May 27</text>
  </threadedComment>
  <threadedComment ref="P666" dT="2026-04-14T15:39:36.33" personId="{3FF0B06B-6D44-40C6-B724-E5FE6F209B77}" id="{ABF92FBD-1A3E-4312-A37B-5C879E93A7CE}">
    <text>Annual booked May 27</text>
  </threadedComment>
  <threadedComment ref="M669" dT="2026-02-20T22:17:54.64" personId="{6892FC56-EBC2-4FA3-A2DF-2119D1EF5406}" id="{AEDD8D60-75F4-4619-B90D-D612150098A6}">
    <text xml:space="preserve">No Access, site say that they give keys in January. Do not bill. </text>
  </threadedComment>
  <threadedComment ref="O670" dT="2026-02-27T19:31:33.63" personId="{3FF0B06B-6D44-40C6-B724-E5FE6F209B77}" id="{F3A8C137-E37B-41C0-A4E5-67BA58A67472}">
    <text>Annual booked April 13</text>
  </threadedComment>
</ThreadedComments>
</file>

<file path=xl/threadedComments/threadedComment2.xml><?xml version="1.0" encoding="utf-8"?>
<ThreadedComments xmlns="http://schemas.microsoft.com/office/spreadsheetml/2018/threadedcomments" xmlns:x="http://schemas.openxmlformats.org/spreadsheetml/2006/main">
  <threadedComment ref="O3" dT="2024-04-12T20:02:14.55" personId="{3FF0B06B-6D44-40C6-B724-E5FE6F209B77}" id="{599FE657-698F-40E5-82E8-4E8EEF99C414}">
    <text>Annual booked May 21-22</text>
  </threadedComment>
  <threadedComment ref="T4" dT="2024-10-02T16:39:46.33" personId="{6892FC56-EBC2-4FA3-A2DF-2119D1EF5406}" id="{93D0DE8B-80B3-4360-A5B5-23696D3ACC02}">
    <text xml:space="preserve">Route cancelled due to lack of techs </text>
  </threadedComment>
  <threadedComment ref="U5" dT="2024-11-16T00:05:56.56" personId="{6892FC56-EBC2-4FA3-A2DF-2119D1EF5406}" id="{A754B4D0-4F29-49CF-8194-7BDC2F5AB77E}">
    <text>No Access</text>
  </threadedComment>
  <threadedComment ref="T6" dT="2024-10-04T22:07:00.46" personId="{3FF0B06B-6D44-40C6-B724-E5FE6F209B77}" id="{BA5E041A-796E-4F42-AD4E-B421373C7D1C}">
    <text>Annual booked Oct 31</text>
  </threadedComment>
  <threadedComment ref="M7" dT="2024-02-28T00:03:00.70" personId="{3FF0B06B-6D44-40C6-B724-E5FE6F209B77}" id="{5D027905-1F6C-47CB-85F4-9E8FA3268C14}">
    <text>Booked March 22</text>
  </threadedComment>
  <threadedComment ref="T8" dT="2024-10-02T16:39:46.33" personId="{6892FC56-EBC2-4FA3-A2DF-2119D1EF5406}" id="{4295BB9A-E32E-41C2-8AD9-45610AE7B00D}">
    <text xml:space="preserve">Route cancelled due to lack of techs </text>
  </threadedComment>
  <threadedComment ref="S9" dT="2024-07-18T15:45:06.10" personId="{3FF0B06B-6D44-40C6-B724-E5FE6F209B77}" id="{760EF43C-1B0C-465A-8202-8C33179E201B}">
    <text>Annual booked August 14</text>
  </threadedComment>
  <threadedComment ref="S9" dT="2024-08-01T20:13:16.45" personId="{3FF0B06B-6D44-40C6-B724-E5FE6F209B77}" id="{5C0CE31A-F51E-4402-9A91-9A4513F05955}" parentId="{760EF43C-1B0C-465A-8202-8C33179E201B}">
    <text>Annual moved to Sept 3</text>
  </threadedComment>
  <threadedComment ref="P11" dT="2024-06-07T15:46:07.83" personId="{46338045-EA3B-4341-9878-9D5DB6F5321E}" id="{B94E33A4-7566-41E0-9AC7-BAEA989DF3E9}">
    <text>R19 not done in June. Several sick techs caused a scheduling shuffle. Route skipped for this month</text>
  </threadedComment>
  <threadedComment ref="O12" dT="2024-04-23T16:23:58.16" personId="{3FF0B06B-6D44-40C6-B724-E5FE6F209B77}" id="{1ACFC070-6A84-46DA-9AC9-5467EF616331}">
    <text>Annual booked May 21-24</text>
  </threadedComment>
  <threadedComment ref="P12" dT="2024-06-07T15:46:07.83" personId="{46338045-EA3B-4341-9878-9D5DB6F5321E}" id="{232BFEFB-9CBA-459E-A8A6-87F6C9B70D77}">
    <text>R19 not done in June. Several sick techs caused a scheduling shuffle. Route skipped for this month</text>
  </threadedComment>
  <threadedComment ref="O13" dT="2024-05-14T16:58:43.58" personId="{46338045-EA3B-4341-9878-9D5DB6F5321E}" id="{389BE267-CE4C-40AB-AC1F-6E8289A83EB0}">
    <text>Potential key change - to confirm with site. Not tested May</text>
  </threadedComment>
  <threadedComment ref="U13" dT="2024-10-02T16:39:46.33" personId="{6892FC56-EBC2-4FA3-A2DF-2119D1EF5406}" id="{6A914659-F841-455A-9B24-7823F314BC28}">
    <text xml:space="preserve">Route cancelled due to lack of techs </text>
  </threadedComment>
  <threadedComment ref="O14" dT="2024-04-10T21:22:20.85" personId="{3FF0B06B-6D44-40C6-B724-E5FE6F209B77}" id="{DFBB2208-CC06-4B1B-955B-89B92EAE4370}">
    <text>Annual booked May 15-17</text>
  </threadedComment>
  <threadedComment ref="M15" dT="2024-03-04T19:41:42.94" personId="{3FF0B06B-6D44-40C6-B724-E5FE6F209B77}" id="{FA818069-3E5E-4BD5-9CBE-61B339400261}">
    <text>Annual booked March 25</text>
  </threadedComment>
  <threadedComment ref="S16" dT="2024-09-23T19:57:45.09" personId="{6892FC56-EBC2-4FA3-A2DF-2119D1EF5406}" id="{6D3F2C50-F26F-487C-A9DE-BB0EF15F5EE3}">
    <text xml:space="preserve">Annual was cancelled in September - tech sick. Reschedule to October.
</text>
  </threadedComment>
  <threadedComment ref="T16" dT="2024-09-23T17:18:53.76" personId="{3FF0B06B-6D44-40C6-B724-E5FE6F209B77}" id="{9A027816-611D-48E1-8ED2-D8999274A6BA}">
    <text>Booked tent Oct 21</text>
  </threadedComment>
  <threadedComment ref="K17" dT="2024-01-09T19:47:06.54" personId="{6D941203-C1AD-4E1E-8A7E-FB672C73977E}" id="{63681F7C-9325-4B41-A02F-438EE635F390}">
    <text>Still haven't received keys from site, since Sept 2023</text>
  </threadedComment>
  <threadedComment ref="L17" dT="2024-03-13T23:21:46.50" personId="{F541C50C-D52D-4FF1-8412-27787AB09BDA}" id="{F678F217-9498-4CF1-8CA0-69444762622C}">
    <text>No access, no keys</text>
  </threadedComment>
  <threadedComment ref="M17" dT="2024-03-13T23:21:46.50" personId="{F541C50C-D52D-4FF1-8412-27787AB09BDA}" id="{DC424764-6AED-4ED3-AE05-846D2EE6936C}">
    <text>No access, no keys</text>
  </threadedComment>
  <threadedComment ref="N17" dT="2024-03-13T23:21:46.50" personId="{F541C50C-D52D-4FF1-8412-27787AB09BDA}" id="{3EC1C3CB-18A0-4D19-9730-1A0102BC46DB}">
    <text>No access, no keys</text>
  </threadedComment>
  <threadedComment ref="L18" dT="2024-02-13T00:04:24.94" personId="{F541C50C-D52D-4FF1-8412-27787AB09BDA}" id="{273CA6E3-A06E-4047-8775-DD7B1B27F318}">
    <text>Not completed-- no keys. Have been requesting from site since Sept 2023</text>
  </threadedComment>
  <threadedComment ref="L18" dT="2024-02-21T18:47:58.65" personId="{1A284580-F2B6-4554-A780-C3C0B3AF6C04}" id="{175432AF-D7A2-46C3-8525-2D3C806A6D04}" parentId="{273CA6E3-A06E-4047-8775-DD7B1B27F318}">
    <text>Annual booked Feb 29</text>
  </threadedComment>
  <threadedComment ref="U18" dT="2024-10-02T16:39:46.33" personId="{6892FC56-EBC2-4FA3-A2DF-2119D1EF5406}" id="{F1C64E47-10EF-4D41-88EA-B92EE05B4FB3}">
    <text xml:space="preserve">Route cancelled due to lack of techs </text>
  </threadedComment>
  <threadedComment ref="O19" dT="2024-04-02T21:55:33.29" personId="{3FF0B06B-6D44-40C6-B724-E5FE6F209B77}" id="{6E898B3E-D998-449A-8534-35580CB7DE71}">
    <text>Annual booked May 9</text>
  </threadedComment>
  <threadedComment ref="Q19" dT="2024-05-30T16:58:11.19" personId="{8CA2BCA9-03B0-417C-9581-783E31A941AB}" id="{1864176A-99F2-4158-8968-B13F65DAAE0E}">
    <text>Apply credit from QBO before submitting invoice (April-June)</text>
  </threadedComment>
  <threadedComment ref="T20" dT="2024-10-02T16:39:46.33" personId="{6892FC56-EBC2-4FA3-A2DF-2119D1EF5406}" id="{FC382838-DB8A-419B-9B00-2A145EA453BB}">
    <text xml:space="preserve">Route cancelled due to lack of techs </text>
  </threadedComment>
  <threadedComment ref="T21" dT="2024-09-18T16:57:14.58" personId="{3FF0B06B-6D44-40C6-B724-E5FE6F209B77}" id="{911A8A9F-0DC8-4F7C-B7D1-A108D1BD7BE7}">
    <text>Annual booked Oct 16</text>
  </threadedComment>
  <threadedComment ref="O22" dT="2024-04-08T16:22:07.55" personId="{3FF0B06B-6D44-40C6-B724-E5FE6F209B77}" id="{9D5C5DB6-8014-4D11-824B-01CC23DCD06C}">
    <text>Annual booked May 13</text>
  </threadedComment>
  <threadedComment ref="P23" dT="2024-05-14T15:44:45.01" personId="{3FF0B06B-6D44-40C6-B724-E5FE6F209B77}" id="{D732CF7E-BACF-445D-94F5-D39A5C0BEEAD}">
    <text>Annual booked June 21</text>
  </threadedComment>
  <threadedComment ref="U23" dT="2024-11-05T17:25:18.63" personId="{6892FC56-EBC2-4FA3-A2DF-2119D1EF5406}" id="{15568FAF-C7AF-4216-8EC6-024803696C70}">
    <text>No Access</text>
  </threadedComment>
  <threadedComment ref="P24" dT="2024-06-07T15:46:07.83" personId="{46338045-EA3B-4341-9878-9D5DB6F5321E}" id="{78E1232D-A259-4D57-A8C1-86BC283FEA54}">
    <text>R19 not done in June. Several sick techs caused a scheduling shuffle. Route skipped for this month</text>
  </threadedComment>
  <threadedComment ref="T24" dT="2024-10-07T18:05:22.29" personId="{3FF0B06B-6D44-40C6-B724-E5FE6F209B77}" id="{E7E7DD55-2EA3-4A7C-B0EB-A051B49D602F}">
    <text>Annual booked Oct 23</text>
  </threadedComment>
  <threadedComment ref="P25" dT="2024-06-07T15:46:07.83" personId="{46338045-EA3B-4341-9878-9D5DB6F5321E}" id="{92A34CF9-2AB6-4D4F-9915-BA14558F4A0E}">
    <text>R20 not done in June. Several sick techs caused a scheduling shuffle. Route skipped for this month</text>
  </threadedComment>
  <threadedComment ref="N26" dT="2024-03-13T16:18:23.62" personId="{1A284580-F2B6-4554-A780-C3C0B3AF6C04}" id="{9570719B-1854-4BC9-99E5-77A22993D572}">
    <text>Booked April 4</text>
  </threadedComment>
  <threadedComment ref="U28" dT="2024-10-22T21:52:17.69" personId="{3FF0B06B-6D44-40C6-B724-E5FE6F209B77}" id="{5D630F0A-DC2B-41BF-8852-E236F7D3447C}">
    <text>Annual booked Nov 22</text>
  </threadedComment>
  <threadedComment ref="U30" dT="2024-09-20T16:06:43.76" personId="{3FF0B06B-6D44-40C6-B724-E5FE6F209B77}" id="{A91AE902-C998-449A-A7CE-679036FBB6C5}">
    <text>Annual booked Nov 12</text>
  </threadedComment>
  <threadedComment ref="O33" dT="2024-05-16T23:36:16.08" personId="{46338045-EA3B-4341-9878-9D5DB6F5321E}" id="{F9B0D3DD-F27B-4DBD-AD58-D25D0E72D38D}">
    <text>Mechanical room door keys didn't work</text>
  </threadedComment>
  <threadedComment ref="N35" dT="2024-03-20T21:25:56.19" personId="{3FF0B06B-6D44-40C6-B724-E5FE6F209B77}" id="{CA39EEC2-AFA5-42A6-A7D9-A8CA0FC6DD9D}">
    <text>Annual booked April 12</text>
  </threadedComment>
  <threadedComment ref="M36" dT="2024-03-06T23:20:37.03" personId="{46338045-EA3B-4341-9878-9D5DB6F5321E}" id="{A9AAFBC2-9423-480B-9B80-5D2FAE31A802}">
    <text>Missed March/24 - ran out of time</text>
  </threadedComment>
  <threadedComment ref="O36" dT="2024-05-07T15:47:08.99" personId="{0F4FE849-1AD1-4580-8D2C-8E04403287FE}" id="{BEC5154E-2EC8-478A-80A2-4720240359B9}">
    <text>Un-able to finish route</text>
  </threadedComment>
  <threadedComment ref="R36" dT="2024-07-09T16:15:48.86" personId="{3FF0B06B-6D44-40C6-B724-E5FE6F209B77}" id="{C798C47D-13C3-448F-BF9B-C0C6A69589F9}">
    <text>Annual booked Aug 14-15</text>
  </threadedComment>
  <threadedComment ref="S38" dT="2024-10-02T16:39:46.33" personId="{6892FC56-EBC2-4FA3-A2DF-2119D1EF5406}" id="{40B26A50-9348-4099-BBBC-B50A8FAA2CEA}">
    <text xml:space="preserve">Route cancelled due to lack of techs </text>
  </threadedComment>
  <threadedComment ref="R39" dT="2024-07-23T20:56:25.12" personId="{3FF0B06B-6D44-40C6-B724-E5FE6F209B77}" id="{85F8C19D-20F1-4273-8696-A8D7AF93A9D1}">
    <text>Annual booked Aug 19</text>
  </threadedComment>
  <threadedComment ref="T39" dT="2024-10-21T22:04:05.38" personId="{6892FC56-EBC2-4FA3-A2DF-2119D1EF5406}" id="{21E1EAC2-A2C2-4227-BE0D-5ACA691509CA}">
    <text xml:space="preserve">No finished due lack of techs and time
</text>
  </threadedComment>
  <threadedComment ref="U39" dT="2024-11-21T19:14:17.41" personId="{6892FC56-EBC2-4FA3-A2DF-2119D1EF5406}" id="{0A25393D-28B3-4648-92EB-72BA780110D8}">
    <text>No Access</text>
  </threadedComment>
  <threadedComment ref="S40" dT="2024-10-02T16:39:46.33" personId="{6892FC56-EBC2-4FA3-A2DF-2119D1EF5406}" id="{5A1D4435-25D9-43A0-80DA-D486C07E043D}">
    <text xml:space="preserve">Route cancelled due to lack of techs </text>
  </threadedComment>
  <threadedComment ref="N41" dT="2024-03-13T23:42:35.01" personId="{3FF0B06B-6D44-40C6-B724-E5FE6F209B77}" id="{1FB5E247-C07F-40A3-A9ED-9838633FBF4D}">
    <text>Annual Booked April 8</text>
  </threadedComment>
  <threadedComment ref="P41" dT="2024-05-30T16:58:11.19" personId="{8CA2BCA9-03B0-417C-9581-783E31A941AB}" id="{6544E7C6-21E1-40B9-B107-3A7E1C4E33A6}">
    <text>Apply credit from QBO before submitting invoice (April-June)</text>
  </threadedComment>
  <threadedComment ref="K42" dT="2024-01-18T17:56:41.13" personId="{46338045-EA3B-4341-9878-9D5DB6F5321E}" id="{DB80A286-58D5-49A7-B148-ED49E2270C9B}">
    <text>Changed key for the elec room without notifying Cantec. Please charge for this service.</text>
  </threadedComment>
  <threadedComment ref="O42" dT="2024-04-30T17:50:52.00" personId="{3FF0B06B-6D44-40C6-B724-E5FE6F209B77}" id="{96131DAA-3B13-4291-9E2C-04CBC4C2B86F}">
    <text>Annual booked May 27</text>
  </threadedComment>
  <threadedComment ref="P44" dT="2024-05-09T18:34:18.45" personId="{3FF0B06B-6D44-40C6-B724-E5FE6F209B77}" id="{DE698964-4A12-4F7A-92EF-16CC08F34539}">
    <text>Annual booked June 27-28</text>
  </threadedComment>
  <threadedComment ref="P45" dT="2024-05-09T18:34:18.45" personId="{3FF0B06B-6D44-40C6-B724-E5FE6F209B77}" id="{C69C5CBF-F7EA-4912-BB12-5DDBBDBB4C31}">
    <text>Annual booked June 27-28</text>
  </threadedComment>
  <threadedComment ref="U46" dT="2024-11-18T22:53:12.58" personId="{6892FC56-EBC2-4FA3-A2DF-2119D1EF5406}" id="{009D1666-6652-44A0-AB40-F0408C76CBE1}">
    <text xml:space="preserve">Annual booked October 28 (after October monthlies). Skipped during November
</text>
  </threadedComment>
  <threadedComment ref="Q47" dT="2024-07-16T22:52:10.16" personId="{D05202FE-1972-4411-96AF-B2F4657F83E2}" id="{DA9B51C0-6EBA-4F5F-A352-F6E497C9F8F5}">
    <text>Annual booked July 30</text>
  </threadedComment>
  <threadedComment ref="T47" dT="2024-10-03T18:31:02.14" personId="{6892FC56-EBC2-4FA3-A2DF-2119D1EF5406}" id="{705F9EDF-9558-409A-BF4B-23B5675659A4}">
    <text>No Access</text>
  </threadedComment>
  <threadedComment ref="L48" dT="2024-02-08T18:29:24.58" personId="{3FF0B06B-6D44-40C6-B724-E5FE6F209B77}" id="{FAAB35AE-F786-432E-BBCC-EE2D28C0BB51}">
    <text>Booked Feb 15</text>
  </threadedComment>
  <threadedComment ref="T49" dT="2024-10-02T16:39:46.33" personId="{6892FC56-EBC2-4FA3-A2DF-2119D1EF5406}" id="{838439CE-E328-4EB3-BBAC-C27CC9026A86}">
    <text xml:space="preserve">Route cancelled due to lack of techs </text>
  </threadedComment>
  <threadedComment ref="K50" dT="2024-01-09T17:46:12.50" personId="{46338045-EA3B-4341-9878-9D5DB6F5321E}" id="{A3820DC9-49E4-4638-9CDC-B16C808885CB}">
    <text>Starting in Feb</text>
  </threadedComment>
  <threadedComment ref="N51" dT="2024-03-14T20:36:23.21" personId="{3FF0B06B-6D44-40C6-B724-E5FE6F209B77}" id="{60CB9442-EA1C-4A1B-B638-CF13B57D1AAC}">
    <text>Annual booked April 16</text>
  </threadedComment>
  <threadedComment ref="U51" dT="2024-10-02T16:39:46.33" personId="{6892FC56-EBC2-4FA3-A2DF-2119D1EF5406}" id="{F4F437EE-B51B-41C0-9708-5DCC12CED5BE}">
    <text xml:space="preserve">Route cancelled due to lack of techs </text>
  </threadedComment>
  <threadedComment ref="Q52" dT="2024-07-23T15:50:12.19" personId="{8CA2BCA9-03B0-417C-9581-783E31A941AB}" id="{60389EE3-36EB-471C-AB21-17D5C31817E2}">
    <text>Apply credit memo #12472530 to July-September</text>
  </threadedComment>
  <threadedComment ref="S52" dT="2024-08-22T15:49:08.52" personId="{3FF0B06B-6D44-40C6-B724-E5FE6F209B77}" id="{591F8DB6-3ACF-47B3-9501-39A9DDA3C461}">
    <text>Annual booked Sept 25</text>
  </threadedComment>
  <threadedComment ref="U53" dT="2024-10-30T16:29:32.79" personId="{3FF0B06B-6D44-40C6-B724-E5FE6F209B77}" id="{F2744081-CF12-465C-8682-107D85EBA3C4}">
    <text>Annual booked November 12</text>
  </threadedComment>
  <threadedComment ref="Q54" dT="2024-05-29T21:00:15.20" personId="{3FF0B06B-6D44-40C6-B724-E5FE6F209B77}" id="{059B0B39-4049-4FB5-91D5-424A9DA34541}">
    <text>Annual booked July 2</text>
  </threadedComment>
  <threadedComment ref="O55" dT="2024-04-25T16:04:36.90" personId="{3FF0B06B-6D44-40C6-B724-E5FE6F209B77}" id="{E15984BA-58BE-4668-87AD-B55ABC2D75AC}">
    <text>Annual booked May 27</text>
  </threadedComment>
  <threadedComment ref="Q56" dT="2024-07-16T22:51:50.47" personId="{D05202FE-1972-4411-96AF-B2F4657F83E2}" id="{7F52CACB-DC5A-45F7-B93E-56EF632A12BE}">
    <text>Annual booked July 30</text>
  </threadedComment>
  <threadedComment ref="N57" dT="2024-03-22T17:54:45.85" personId="{3FF0B06B-6D44-40C6-B724-E5FE6F209B77}" id="{1EA312BA-616C-4597-B9CA-0A1D61013F0A}">
    <text>Annual booked April 10-12</text>
  </threadedComment>
  <threadedComment ref="R57" dT="2024-08-08T17:00:08.30" personId="{D05202FE-1972-4411-96AF-B2F4657F83E2}" id="{3C3576AA-AF01-42BB-B99F-5F100EFFC1DF}">
    <text>Key signed out during MBT. CP</text>
  </threadedComment>
  <threadedComment ref="K58" dT="2024-01-09T17:46:12.50" personId="{46338045-EA3B-4341-9878-9D5DB6F5321E}" id="{244ACA36-B99D-4F5E-A787-0A48470430C2}">
    <text>Starting in Feb</text>
  </threadedComment>
  <threadedComment ref="L58" dT="2024-02-03T00:13:56.99" personId="{F541C50C-D52D-4FF1-8412-27787AB09BDA}" id="{110ACEE1-DC37-42DB-88B0-2BFE7A374EED}">
    <text>MBT not completed - reach out to site to get elec room key.</text>
  </threadedComment>
  <threadedComment ref="U59" dT="2024-11-01T23:12:21.47" personId="{3FF0B06B-6D44-40C6-B724-E5FE6F209B77}" id="{4E7D1349-8341-42F7-AC79-4CCD53E54074}">
    <text>Annual booked Nov 19</text>
  </threadedComment>
  <threadedComment ref="M60" dT="2024-02-20T22:51:17.96" personId="{3FF0B06B-6D44-40C6-B724-E5FE6F209B77}" id="{C8F00E05-5068-40AF-B2DD-0F8AF138F9BF}">
    <text>Tent booked March 8</text>
  </threadedComment>
  <threadedComment ref="Q61" dT="2024-07-12T18:42:12.56" personId="{3FF0B06B-6D44-40C6-B724-E5FE6F209B77}" id="{DFCBC1E3-9321-423B-B194-BE74AF15E0DA}">
    <text>Annual booked July 26</text>
  </threadedComment>
  <threadedComment ref="Q61" dT="2024-07-22T21:34:26.27" personId="{46338045-EA3B-4341-9878-9D5DB6F5321E}" id="{1995C546-A4E3-417D-A7E0-B08455B878E2}" parentId="{DFCBC1E3-9321-423B-B194-BE74AF15E0DA}">
    <text>MBT completed in July as well</text>
  </threadedComment>
  <threadedComment ref="U61" dT="2024-10-02T16:39:46.33" personId="{6892FC56-EBC2-4FA3-A2DF-2119D1EF5406}" id="{2E2088DA-27A6-4B61-A654-75B84345C48B}">
    <text xml:space="preserve">Route cancelled due to lack of techs </text>
  </threadedComment>
  <threadedComment ref="S62" dT="2024-09-03T21:06:47.66" personId="{3FF0B06B-6D44-40C6-B724-E5FE6F209B77}" id="{8C3B89A4-7895-4EE9-89BE-9B86EFA019D4}">
    <text>Annual booked Sept 24-26</text>
  </threadedComment>
  <threadedComment ref="M63" dT="2024-02-26T19:42:10.84" personId="{3FF0B06B-6D44-40C6-B724-E5FE6F209B77}" id="{B1893AB7-8983-417F-9BFE-1B1B336AF193}">
    <text>Annual Booked March 8</text>
  </threadedComment>
  <threadedComment ref="P63" dT="2024-06-07T23:11:45.29" personId="{D05202FE-1972-4411-96AF-B2F4657F83E2}" id="{8FD4A3CA-F7CB-4141-9254-8BB4728C6DDE}">
    <text>Mike Not Available - Skipped Site</text>
  </threadedComment>
  <threadedComment ref="Q63" dT="2024-07-15T15:57:53.04" personId="{D05202FE-1972-4411-96AF-B2F4657F83E2}" id="{1BDC6E76-AC2E-498F-BC07-80620D23E093}">
    <text>Mike was not notified of date changes. Another note being sent</text>
  </threadedComment>
  <threadedComment ref="S65" dT="2024-08-30T18:34:25.86" personId="{3FF0B06B-6D44-40C6-B724-E5FE6F209B77}" id="{027B4C6A-4DFF-4613-97B8-FBC0D05B92C9}">
    <text>Annual booked Sept 6</text>
  </threadedComment>
  <threadedComment ref="B66" dT="2024-11-05T16:59:56.13" personId="{1A284580-F2B6-4554-A780-C3C0B3AF6C04}" id="{5618FA34-D46C-4E2D-B61F-13A1FDD34A9C}">
    <text>Managed by Colliers as of November 1, 2024</text>
  </threadedComment>
  <threadedComment ref="T66" dT="2024-10-04T21:27:30.65" personId="{6892FC56-EBC2-4FA3-A2DF-2119D1EF5406}" id="{2A072036-67B1-44A6-8DBE-2C49DD35FA04}">
    <text>Not tested due construction</text>
  </threadedComment>
  <threadedComment ref="U66" dT="2024-10-04T21:27:30.65" personId="{6892FC56-EBC2-4FA3-A2DF-2119D1EF5406}" id="{5E3A24B9-8811-4800-99DF-69DDCE04BDAD}">
    <text>Not tested due construction</text>
  </threadedComment>
  <threadedComment ref="K69" dT="2024-01-04T16:37:34.63" personId="{46338045-EA3B-4341-9878-9D5DB6F5321E}" id="{B8E8BD43-8D9B-47AD-8A67-300B7C4486E5}">
    <text>Site contact not available to provide access. Do not charge for this service.</text>
  </threadedComment>
  <threadedComment ref="N69" dT="2024-03-27T22:55:56.10" personId="{3FF0B06B-6D44-40C6-B724-E5FE6F209B77}" id="{9A9BD50A-4D34-4D36-9DBB-8657D9C222A9}">
    <text xml:space="preserve">Annual booked April 29
</text>
  </threadedComment>
  <threadedComment ref="N69" dT="2024-04-30T17:32:58.15" personId="{3FF0B06B-6D44-40C6-B724-E5FE6F209B77}" id="{7F823C7F-C701-49A6-88EE-F8CCBBC4D7BB}" parentId="{9A9BD50A-4D34-4D36-9DBB-8657D9C222A9}">
    <text>Annual rescheduled to June due to techs being away sick</text>
  </threadedComment>
  <threadedComment ref="P69" dT="2024-04-30T17:26:53.34" personId="{3FF0B06B-6D44-40C6-B724-E5FE6F209B77}" id="{36743C59-0198-4668-89FB-CBFCA461352B}">
    <text>Annual booked June 17</text>
  </threadedComment>
  <threadedComment ref="T70" dT="2024-10-02T16:39:46.33" personId="{6892FC56-EBC2-4FA3-A2DF-2119D1EF5406}" id="{E15D238B-426A-45AD-AF2E-949479913726}">
    <text xml:space="preserve">Route cancelled due to lack of techs </text>
  </threadedComment>
  <threadedComment ref="Q71" dT="2024-06-19T21:31:42.71" personId="{3FF0B06B-6D44-40C6-B724-E5FE6F209B77}" id="{922D898E-C0D0-441C-AEF5-E947EDD7EAE4}">
    <text>Annual booked July 17</text>
  </threadedComment>
  <threadedComment ref="N72" dT="2024-03-06T23:51:00.03" personId="{3FF0B06B-6D44-40C6-B724-E5FE6F209B77}" id="{3137BD1B-39B4-4AA2-BC90-009A0D0AD43F}">
    <text>Annual booked April 5</text>
  </threadedComment>
  <threadedComment ref="P76" dT="2024-06-07T15:46:07.83" personId="{46338045-EA3B-4341-9878-9D5DB6F5321E}" id="{FEE1B2B4-21FB-40D3-9392-9246CE8C3AC6}">
    <text>R20 not done in June. Several sick techs caused a scheduling shuffle. Route skipped for this month</text>
  </threadedComment>
  <threadedComment ref="S76" dT="2024-08-28T20:20:00.11" personId="{3FF0B06B-6D44-40C6-B724-E5FE6F209B77}" id="{71161665-BC67-4FFD-A98C-95A1F2CB1765}">
    <text>Annual booked Sept 18</text>
  </threadedComment>
  <threadedComment ref="K78" dT="2024-01-15T19:01:13.96" personId="{1A284580-F2B6-4554-A780-C3C0B3AF6C04}" id="{4A248219-8BA0-4F18-B058-8E128185776C}">
    <text>Booked January 18</text>
  </threadedComment>
  <threadedComment ref="U78" dT="2024-10-02T16:39:46.33" personId="{6892FC56-EBC2-4FA3-A2DF-2119D1EF5406}" id="{C8B4836F-DEEE-4EC7-8892-588ACB0AECCF}">
    <text xml:space="preserve">Route cancelled due to lack of techs </text>
  </threadedComment>
  <threadedComment ref="M81" dT="2024-02-27T21:09:27.75" personId="{3FF0B06B-6D44-40C6-B724-E5FE6F209B77}" id="{66E2E16B-71B5-4E8F-80FF-3058883CF061}">
    <text xml:space="preserve">Annual booked March 15
</text>
  </threadedComment>
  <threadedComment ref="N81" dT="2024-04-03T18:19:23.37" personId="{8CA2BCA9-03B0-417C-9581-783E31A941AB}" id="{DCFB8978-D41D-48FA-828D-AB0A1B9B9493}">
    <text>Accidentally paid for April &amp; May ($105). Invoice for the three months and apply credit in QB</text>
  </threadedComment>
  <threadedComment ref="O81" dT="2024-04-03T18:19:28.87" personId="{8CA2BCA9-03B0-417C-9581-783E31A941AB}" id="{4ED2D68A-3CCA-4D54-8A00-A92C867008F6}">
    <text>Accidentally paid for April &amp; May ($105). Invoice for the three months and apply credit in QB</text>
  </threadedComment>
  <threadedComment ref="U83" dT="2024-10-02T16:39:46.33" personId="{6892FC56-EBC2-4FA3-A2DF-2119D1EF5406}" id="{9446F568-5705-482B-98C1-57F3D627CC7E}">
    <text xml:space="preserve">Route cancelled due to lack of techs </text>
  </threadedComment>
  <threadedComment ref="S84" dT="2024-08-30T18:34:25.86" personId="{3FF0B06B-6D44-40C6-B724-E5FE6F209B77}" id="{C0A33B4A-CD76-4FDE-B1EC-4EB1191DAB43}">
    <text>Annual booked Sept 6</text>
  </threadedComment>
  <threadedComment ref="M85" dT="2024-03-13T15:58:28.63" personId="{3FF0B06B-6D44-40C6-B724-E5FE6F209B77}" id="{5B124C04-A834-4E25-840C-58FB389E0785}">
    <text>Annual Booked March 26</text>
  </threadedComment>
  <threadedComment ref="Q86" dT="2024-06-19T15:36:38.54" personId="{3FF0B06B-6D44-40C6-B724-E5FE6F209B77}" id="{E0EE832A-64A0-432D-8AD5-BD309C22853C}">
    <text>Annual booked July 11</text>
  </threadedComment>
  <threadedComment ref="O87" dT="2024-04-12T17:15:51.62" personId="{3FF0B06B-6D44-40C6-B724-E5FE6F209B77}" id="{F0A54310-76B3-4A24-9444-4020D4BA7092}">
    <text>Annual booked May 14</text>
  </threadedComment>
  <threadedComment ref="T87" dT="2024-10-21T22:04:05.38" personId="{6892FC56-EBC2-4FA3-A2DF-2119D1EF5406}" id="{730D9131-F370-4A0F-9ED1-D9AC3A100EB6}">
    <text xml:space="preserve">No finished due lack of techs and time
</text>
  </threadedComment>
  <threadedComment ref="N89" dT="2024-04-02T16:07:21.66" personId="{46338045-EA3B-4341-9878-9D5DB6F5321E}" id="{8A2D6F7A-099B-4046-B904-7B880D0C3C5C}">
    <text xml:space="preserve">Key got swapped onto a different route accidentally. </text>
  </threadedComment>
  <threadedComment ref="Q89" dT="2024-06-26T18:42:34.55" personId="{3FF0B06B-6D44-40C6-B724-E5FE6F209B77}" id="{EBCB8DAF-7B64-4A5B-BE2B-8A0BF51E2FD6}">
    <text>Annual booked July 15</text>
  </threadedComment>
  <threadedComment ref="U89" dT="2024-10-02T16:39:46.33" personId="{6892FC56-EBC2-4FA3-A2DF-2119D1EF5406}" id="{E2A5FDAD-3E80-4A79-ADED-C635F17B6A5B}">
    <text xml:space="preserve">Route cancelled due to lack of techs </text>
  </threadedComment>
  <threadedComment ref="N90" dT="2024-04-08T16:16:03.90" personId="{3FF0B06B-6D44-40C6-B724-E5FE6F209B77}" id="{D8E07DAE-C954-4A4B-A0B2-3FF74B6EA166}">
    <text>Annual booked April 19</text>
  </threadedComment>
  <threadedComment ref="L91" dT="2024-02-08T20:46:47.60" personId="{3FF0B06B-6D44-40C6-B724-E5FE6F209B77}" id="{581EEFBC-CB89-4CC5-ACE4-C9565BC3C1B8}">
    <text>Booked Feb 14</text>
  </threadedComment>
  <threadedComment ref="M92" dT="2024-03-06T00:05:26.64" personId="{3FF0B06B-6D44-40C6-B724-E5FE6F209B77}" id="{A0B85A12-680F-4D03-AB3A-6CA5FBF76DC0}">
    <text>Annual booked March 27</text>
  </threadedComment>
  <threadedComment ref="M93" dT="2024-02-08T21:45:57.52" personId="{3FF0B06B-6D44-40C6-B724-E5FE6F209B77}" id="{42541B63-2776-4A98-9321-5ED2D4C0BCAE}">
    <text>Booked on Mar 4</text>
  </threadedComment>
  <threadedComment ref="T93" dT="2024-10-02T16:39:46.33" personId="{6892FC56-EBC2-4FA3-A2DF-2119D1EF5406}" id="{5F7CD020-FD04-4B00-8D25-F868ACCA9734}">
    <text xml:space="preserve">Route cancelled due to lack of techs </text>
  </threadedComment>
  <threadedComment ref="S94" dT="2024-10-02T16:39:46.33" personId="{6892FC56-EBC2-4FA3-A2DF-2119D1EF5406}" id="{F7DF33A5-40BD-428A-80BD-449DEDB8FA0A}">
    <text xml:space="preserve">Route cancelled due to lack of techs </text>
  </threadedComment>
  <threadedComment ref="T94" dT="2024-10-07T21:50:21.82" personId="{6892FC56-EBC2-4FA3-A2DF-2119D1EF5406}" id="{7252FFE5-D4CB-4120-A12C-98BA20EB4F75}">
    <text>Annual booked October 7</text>
  </threadedComment>
  <threadedComment ref="N96" dT="2024-03-26T23:21:21.74" personId="{3FF0B06B-6D44-40C6-B724-E5FE6F209B77}" id="{31633277-6315-42C7-BC19-2E47A33E217E}">
    <text>Annual booked April 15</text>
  </threadedComment>
  <threadedComment ref="N97" dT="2024-04-02T22:15:21.02" personId="{3FF0B06B-6D44-40C6-B724-E5FE6F209B77}" id="{72AA3EB8-B8DC-43C4-B112-077BC701857E}">
    <text>Annual booked April 26</text>
  </threadedComment>
  <threadedComment ref="S97" dT="2024-10-02T16:39:46.33" personId="{6892FC56-EBC2-4FA3-A2DF-2119D1EF5406}" id="{6E99EF50-2DDF-44C8-933C-C4D0FE2F5978}">
    <text xml:space="preserve">Route cancelled due to lack of techs </text>
  </threadedComment>
  <threadedComment ref="Q98" dT="2024-07-08T17:04:39.90" personId="{D05202FE-1972-4411-96AF-B2F4657F83E2}" id="{42DB4327-356D-451D-95BB-5E30E265F3EF}">
    <text>Key signed out during MBT</text>
  </threadedComment>
  <threadedComment ref="U99" dT="2024-10-17T22:36:32.76" personId="{3FF0B06B-6D44-40C6-B724-E5FE6F209B77}" id="{976C9661-2916-42C5-88DA-2C18CF677F5B}">
    <text>Annual booked Niv 5</text>
  </threadedComment>
  <threadedComment ref="L100" dT="2024-02-02T23:35:13.16" personId="{46338045-EA3B-4341-9878-9D5DB6F5321E}" id="{51D239C5-8C4C-450E-80E2-F43A612D9E81}">
    <text xml:space="preserve">Site swapped PM's. Need to confirm if we continue service. </text>
  </threadedComment>
  <threadedComment ref="U101" dT="2024-11-05T17:25:18.63" personId="{6892FC56-EBC2-4FA3-A2DF-2119D1EF5406}" id="{C9ECB798-0F81-4878-8C25-26DDD2AFE925}">
    <text>No Access</text>
  </threadedComment>
  <threadedComment ref="O102" dT="2024-04-30T20:16:22.51" personId="{3FF0B06B-6D44-40C6-B724-E5FE6F209B77}" id="{17C6729B-A65E-4AF9-BDC5-2651C4B133D4}">
    <text>Annual booked May 31</text>
  </threadedComment>
  <threadedComment ref="M103" dT="2024-02-22T22:04:10.86" personId="{1A284580-F2B6-4554-A780-C3C0B3AF6C04}" id="{20F3D9F8-AE2C-4213-9189-E0B4443B9052}">
    <text>Booked Mar 14</text>
  </threadedComment>
  <threadedComment ref="S104" dT="2024-10-02T16:39:46.33" personId="{6892FC56-EBC2-4FA3-A2DF-2119D1EF5406}" id="{E8F329BE-500F-4FF1-9F67-1A055FC0B4DC}">
    <text xml:space="preserve">Route cancelled due to lack of techs </text>
  </threadedComment>
  <threadedComment ref="N105" dT="2024-03-14T20:01:17.18" personId="{3FF0B06B-6D44-40C6-B724-E5FE6F209B77}" id="{E5B14216-1395-4681-8B36-92796ED91F00}">
    <text>Booked April 11</text>
  </threadedComment>
  <threadedComment ref="O105" dT="2024-05-16T22:56:20.31" personId="{46338045-EA3B-4341-9878-9D5DB6F5321E}" id="{12E93F3E-3C94-4FCD-937F-47CD04C74F0D}">
    <text>Annual done on May 6</text>
  </threadedComment>
  <threadedComment ref="L106" dT="2024-01-24T00:07:10.95" personId="{1A284580-F2B6-4554-A780-C3C0B3AF6C04}" id="{0158730B-5B9D-4A50-82AD-32110390A8E8}">
    <text>BOOKED Feb 15</text>
  </threadedComment>
  <threadedComment ref="U108" dT="2024-10-17T22:37:38.32" personId="{3FF0B06B-6D44-40C6-B724-E5FE6F209B77}" id="{F58B785F-6BCF-4C95-9789-40C0B856ABCB}">
    <text>Annual booked Nov 12</text>
  </threadedComment>
  <threadedComment ref="S109" dT="2024-10-02T16:39:46.33" personId="{6892FC56-EBC2-4FA3-A2DF-2119D1EF5406}" id="{932B38E6-1015-4076-BCCD-0B62A116D646}">
    <text xml:space="preserve">Route cancelled due to lack of techs </text>
  </threadedComment>
  <threadedComment ref="T110" dT="2024-09-20T18:07:00.56" personId="{3FF0B06B-6D44-40C6-B724-E5FE6F209B77}" id="{92EC9A06-4E32-4CD1-94D4-0B2C2C17AF01}">
    <text>Annual booked Oct 1</text>
  </threadedComment>
  <threadedComment ref="T111" dT="2024-10-21T22:04:05.38" personId="{6892FC56-EBC2-4FA3-A2DF-2119D1EF5406}" id="{5CBD7487-6CC6-4603-9A2D-804980FB76E8}">
    <text xml:space="preserve">No finished due lack of techs and time
</text>
  </threadedComment>
  <threadedComment ref="M113" dT="2024-03-06T23:20:37.03" personId="{46338045-EA3B-4341-9878-9D5DB6F5321E}" id="{81B45AA4-E2FD-40D4-A87A-85E95966D6A2}">
    <text>Missed March/24 - ran out of time</text>
  </threadedComment>
  <threadedComment ref="O113" dT="2024-05-07T15:47:08.99" personId="{0F4FE849-1AD1-4580-8D2C-8E04403287FE}" id="{4C497001-7B2D-4085-9E45-727D69C6FAA8}">
    <text>Un-able to finish route</text>
  </threadedComment>
  <threadedComment ref="M114" dT="2024-03-04T18:04:35.84" personId="{3FF0B06B-6D44-40C6-B724-E5FE6F209B77}" id="{D07B63B3-2720-4167-B299-C3BC68F39F3A}">
    <text>Booked annual March 21</text>
  </threadedComment>
  <threadedComment ref="P114" dT="2024-06-07T15:46:07.83" personId="{46338045-EA3B-4341-9878-9D5DB6F5321E}" id="{65725DCD-D914-42F8-9861-ACF21A6CF160}">
    <text>R20 not done in June. Several sick techs caused a scheduling shuffle. Route skipped for this month</text>
  </threadedComment>
  <threadedComment ref="Q116" dT="2024-06-19T21:32:28.47" personId="{3FF0B06B-6D44-40C6-B724-E5FE6F209B77}" id="{60C2313C-0243-47D7-9978-DCCE41F7F310}">
    <text>Annual booked July 22</text>
  </threadedComment>
  <threadedComment ref="R116" dT="2024-08-27T19:00:54.63" personId="{D05202FE-1972-4411-96AF-B2F4657F83E2}" id="{5437C9D5-F98A-4078-8E56-C43F90A163DC}">
    <text>MBT missed. Site needed to be tested in the morning, but was on the route for afternoon arrival</text>
  </threadedComment>
  <threadedComment ref="M117" dT="2024-03-11T22:13:02.28" personId="{3FF0B06B-6D44-40C6-B724-E5FE6F209B77}" id="{46837FA3-B086-4896-AC1C-43E24E31C0CE}">
    <text>Booked annual March 28</text>
  </threadedComment>
  <threadedComment ref="Q118" dT="2024-06-25T17:47:18.55" personId="{3FF0B06B-6D44-40C6-B724-E5FE6F209B77}" id="{F6B5AF60-22F5-4BCE-B6B7-604585817C41}">
    <text>Annual booked July 22-24</text>
  </threadedComment>
  <threadedComment ref="U118" dT="2024-11-18T23:07:59.39" personId="{6892FC56-EBC2-4FA3-A2DF-2119D1EF5406}" id="{25D9719C-0EB3-41BD-851E-37A9C046450D}">
    <text xml:space="preserve">Annual #2 booked November 18 &amp; 19
</text>
  </threadedComment>
  <threadedComment ref="P119" dT="2024-04-17T23:28:01.68" personId="{3FF0B06B-6D44-40C6-B724-E5FE6F209B77}" id="{01A49EE2-346B-4286-B678-AA74B22B7A39}">
    <text>Annual booked June 4</text>
  </threadedComment>
  <threadedComment ref="P120" dT="2024-04-17T23:28:01.68" personId="{3FF0B06B-6D44-40C6-B724-E5FE6F209B77}" id="{0204DA33-881D-4C33-9F08-5F35FFB1D453}">
    <text>Annual booked June 3</text>
  </threadedComment>
  <threadedComment ref="O121" dT="2024-04-17T23:28:01.68" personId="{3FF0B06B-6D44-40C6-B724-E5FE6F209B77}" id="{156A9BB2-01F6-4F22-8365-BC55E2F6F8DA}">
    <text>Annual booked May 29</text>
  </threadedComment>
  <threadedComment ref="O122" dT="2024-04-17T23:28:01.68" personId="{3FF0B06B-6D44-40C6-B724-E5FE6F209B77}" id="{189CADE3-3365-40A7-9FAA-D3C9A1E8D010}">
    <text>Annual booked May 28</text>
  </threadedComment>
  <threadedComment ref="U124" dT="2024-10-03T17:43:46.74" personId="{3FF0B06B-6D44-40C6-B724-E5FE6F209B77}" id="{9AB86F49-736B-431C-A012-38998A098D8B}">
    <text>Annual booked Nov 1</text>
  </threadedComment>
  <threadedComment ref="Q125" dT="2024-07-08T17:02:19.66" personId="{D05202FE-1972-4411-96AF-B2F4657F83E2}" id="{85214BB5-1D64-4F6F-836D-055E4ED44F01}">
    <text>Investigating missing key</text>
  </threadedComment>
  <threadedComment ref="R125" dT="2024-08-08T16:40:44.56" personId="{D05202FE-1972-4411-96AF-B2F4657F83E2}" id="{5DC1CD21-AAFC-43CD-8B04-2FAFBB80CEC8}">
    <text>No access 2024. Site contacted for electrical room key.</text>
  </threadedComment>
  <threadedComment ref="S126" dT="2024-09-20T18:40:09.88" personId="{6892FC56-EBC2-4FA3-A2DF-2119D1EF5406}" id="{6C6B949B-4B20-426B-98BC-270B1DC98837}">
    <text>Annual booked September 3</text>
  </threadedComment>
  <threadedComment ref="Q127" dT="2024-06-25T17:47:18.55" personId="{3FF0B06B-6D44-40C6-B724-E5FE6F209B77}" id="{698B2C54-F0B6-4EA2-9E66-0A746246F898}">
    <text>Annual booked July 22-24</text>
  </threadedComment>
  <threadedComment ref="U127" dT="2024-11-18T23:07:59.39" personId="{6892FC56-EBC2-4FA3-A2DF-2119D1EF5406}" id="{BB9CA76F-AC0B-4554-848F-D30419B0E0F6}">
    <text xml:space="preserve">Annual #2 booked November 18 &amp; 19
</text>
  </threadedComment>
  <threadedComment ref="O128" dT="2024-04-24T15:51:16.84" personId="{3FF0B06B-6D44-40C6-B724-E5FE6F209B77}" id="{09E08075-D570-4DAE-AC99-C46AA8FE0BE2}">
    <text>Annual booked May 21</text>
  </threadedComment>
  <threadedComment ref="Q129" dT="2024-07-11T19:47:47.08" personId="{3FF0B06B-6D44-40C6-B724-E5FE6F209B77}" id="{5D7FE550-46C8-4DA4-9235-E9615C47C53D}">
    <text>Annual booked July 26</text>
  </threadedComment>
  <threadedComment ref="M130" dT="2024-03-11T16:54:41.40" personId="{3FF0B06B-6D44-40C6-B724-E5FE6F209B77}" id="{27EF1A30-4B39-4740-A324-26FC2DEE9A02}">
    <text>Annual booked March 18</text>
  </threadedComment>
  <threadedComment ref="U130" dT="2024-10-02T16:39:46.33" personId="{6892FC56-EBC2-4FA3-A2DF-2119D1EF5406}" id="{EFF97D78-65F0-4A42-9661-972370BC8CAF}">
    <text xml:space="preserve">Route cancelled due to lack of techs </text>
  </threadedComment>
  <threadedComment ref="R131" dT="2024-07-26T22:09:37.59" personId="{3FF0B06B-6D44-40C6-B724-E5FE6F209B77}" id="{711C0764-D62C-4158-A883-5CA6B49386DF}">
    <text>Annual booked Aug 27</text>
  </threadedComment>
  <threadedComment ref="K132" dT="2024-01-09T17:46:44.24" personId="{46338045-EA3B-4341-9878-9D5DB6F5321E}" id="{894008B4-4D84-4307-9FAB-DF70EEF8A230}">
    <text>Keys didn't work. TBD on if we charge or not</text>
  </threadedComment>
  <threadedComment ref="L132" dT="2024-02-03T00:13:56.99" personId="{F541C50C-D52D-4FF1-8412-27787AB09BDA}" id="{6267B8CB-DD9A-41E1-AF06-DB5DB255D2D2}">
    <text>No access, key not updated.</text>
  </threadedComment>
  <threadedComment ref="Q132" dT="2024-06-26T20:58:20.95" personId="{3FF0B06B-6D44-40C6-B724-E5FE6F209B77}" id="{10067BB5-D084-4F10-81A1-B35910AE90E3}">
    <text>Annual booked July 2</text>
  </threadedComment>
  <threadedComment ref="O133" dT="2024-04-08T21:53:02.59" personId="{3FF0B06B-6D44-40C6-B724-E5FE6F209B77}" id="{221F8A47-D4B7-4B2E-B8D3-BC8A0729D645}">
    <text>Annual booked May 13</text>
  </threadedComment>
  <threadedComment ref="N135" dT="2024-03-21T21:08:10.28" personId="{3FF0B06B-6D44-40C6-B724-E5FE6F209B77}" id="{F8BB507C-1183-4D3D-9E5F-0DCDDF7AFA64}">
    <text>Annual booked April 18</text>
  </threadedComment>
  <threadedComment ref="U135" dT="2024-11-20T23:26:25.73" personId="{6892FC56-EBC2-4FA3-A2DF-2119D1EF5406}" id="{9F4DC4D7-59A3-4C7F-8C62-8425608E37C5}">
    <text xml:space="preserve">Cancelled. Building is to be demolished. </text>
  </threadedComment>
  <threadedComment ref="T136" dT="2024-09-23T17:38:27.56" personId="{3FF0B06B-6D44-40C6-B724-E5FE6F209B77}" id="{5454A429-4A0E-451E-9270-D16D25549401}">
    <text>Annual booked Oct 23</text>
  </threadedComment>
  <threadedComment ref="Q138" dT="2024-06-25T17:47:18.55" personId="{3FF0B06B-6D44-40C6-B724-E5FE6F209B77}" id="{71EF98C8-7566-47EB-BD13-2426D6BDC285}">
    <text>Annual booked July 22-24</text>
  </threadedComment>
  <threadedComment ref="U138" dT="2024-11-18T23:07:59.39" personId="{6892FC56-EBC2-4FA3-A2DF-2119D1EF5406}" id="{F30DB642-F138-4D73-89DF-C105400354A9}">
    <text xml:space="preserve">Annual #2 booked November 18 &amp; 19
</text>
  </threadedComment>
  <threadedComment ref="R139" dT="2024-07-25T15:56:19.27" personId="{3FF0B06B-6D44-40C6-B724-E5FE6F209B77}" id="{3A74C4F6-0BDB-4D30-B65D-4C3482444CBE}">
    <text>Annual booked Aug 21</text>
  </threadedComment>
  <threadedComment ref="O140" dT="2024-04-25T16:16:06.83" personId="{3FF0B06B-6D44-40C6-B724-E5FE6F209B77}" id="{1631C9F7-8B55-4795-B13B-1C96FDA0ABE0}">
    <text>Annual booked May 28</text>
  </threadedComment>
  <threadedComment ref="U140" dT="2024-10-02T16:39:46.33" personId="{6892FC56-EBC2-4FA3-A2DF-2119D1EF5406}" id="{DC9C0854-6F54-4F09-88C0-72E7D7110224}">
    <text xml:space="preserve">Route cancelled due to lack of techs </text>
  </threadedComment>
  <threadedComment ref="M141" dT="2024-03-06T23:20:37.03" personId="{46338045-EA3B-4341-9878-9D5DB6F5321E}" id="{BE4B56DB-EF1C-45F1-ABC3-F3EBBD530C01}">
    <text>Missed March/24 - ran out of time</text>
  </threadedComment>
  <threadedComment ref="O141" dT="2024-05-07T15:47:08.99" personId="{0F4FE849-1AD1-4580-8D2C-8E04403287FE}" id="{83D0C07F-4293-4F0E-8798-972DD8D82EFD}">
    <text>Un-able to finish route</text>
  </threadedComment>
  <threadedComment ref="U143" dT="2024-10-02T16:39:46.33" personId="{6892FC56-EBC2-4FA3-A2DF-2119D1EF5406}" id="{0CD329DC-5339-4986-BD3F-BD9944F5B287}">
    <text xml:space="preserve">Route cancelled due to lack of techs </text>
  </threadedComment>
  <threadedComment ref="M144" dT="2024-03-06T23:20:37.03" personId="{46338045-EA3B-4341-9878-9D5DB6F5321E}" id="{70A2C68C-B83F-43F3-927F-F6D9D1CCE498}">
    <text>Missed March/24 - ran out of time</text>
  </threadedComment>
  <threadedComment ref="S144" dT="2024-09-04T21:19:21.79" personId="{3FF0B06B-6D44-40C6-B724-E5FE6F209B77}" id="{FBBB05CE-61E1-4EA9-BCAA-6FFE650FA5EA}">
    <text>Annual booked Sept 23</text>
  </threadedComment>
  <threadedComment ref="U146" dT="2024-10-03T17:42:05.74" personId="{3FF0B06B-6D44-40C6-B724-E5FE6F209B77}" id="{1E557FD8-BE10-460B-81CF-C82832C641DB}">
    <text>Annual booked Nov 5</text>
  </threadedComment>
  <threadedComment ref="P147" dT="2024-05-30T17:59:17.97" personId="{3FF0B06B-6D44-40C6-B724-E5FE6F209B77}" id="{45F74B68-3CC0-4D79-8518-7D57E70AE501}">
    <text>Annual booked June 25</text>
  </threadedComment>
  <threadedComment ref="P149" dT="2024-05-09T22:51:08.87" personId="{3FF0B06B-6D44-40C6-B724-E5FE6F209B77}" id="{2F5359DA-58B2-4660-AAF4-4EB14B7DE702}">
    <text>Annual booked June 21</text>
  </threadedComment>
  <threadedComment ref="T149" dT="2024-10-02T16:39:46.33" personId="{6892FC56-EBC2-4FA3-A2DF-2119D1EF5406}" id="{21D8F1C4-14BC-4818-B460-AB41032A6118}">
    <text xml:space="preserve">Route cancelled due to lack of techs </text>
  </threadedComment>
  <threadedComment ref="Q150" dT="2024-06-21T21:49:11.60" personId="{3FF0B06B-6D44-40C6-B724-E5FE6F209B77}" id="{4255F80C-8588-4185-91ED-7A861905D790}">
    <text>Annual booked July 16</text>
  </threadedComment>
  <threadedComment ref="U150" dT="2024-10-02T16:39:46.33" personId="{6892FC56-EBC2-4FA3-A2DF-2119D1EF5406}" id="{3229185F-75AF-4131-B170-ED8F0377639D}">
    <text xml:space="preserve">Route cancelled due to lack of techs </text>
  </threadedComment>
  <threadedComment ref="M151" dT="2024-03-06T23:20:37.03" personId="{46338045-EA3B-4341-9878-9D5DB6F5321E}" id="{D9F73E30-DDB1-4667-B568-D722A0CEA77B}">
    <text>Missed March/24 - ran out of time</text>
  </threadedComment>
  <threadedComment ref="U152" dT="2024-10-02T16:39:46.33" personId="{6892FC56-EBC2-4FA3-A2DF-2119D1EF5406}" id="{D8A1C171-0334-447F-845C-5258468BB16F}">
    <text xml:space="preserve">Route cancelled due to lack of techs </text>
  </threadedComment>
  <threadedComment ref="U154" dT="2024-10-02T16:39:46.33" personId="{6892FC56-EBC2-4FA3-A2DF-2119D1EF5406}" id="{00DFC2C3-0100-4089-99E5-1BD16AA13C36}">
    <text xml:space="preserve">Route cancelled due to lack of techs </text>
  </threadedComment>
  <threadedComment ref="P155" dT="2024-04-25T18:36:56.66" personId="{3FF0B06B-6D44-40C6-B724-E5FE6F209B77}" id="{82B921AC-0B3E-4336-9497-EFCC5CB9E98E}">
    <text>Annual booked June 18</text>
  </threadedComment>
  <threadedComment ref="S155" dT="2024-08-29T17:24:01.66" personId="{D05202FE-1972-4411-96AF-B2F4657F83E2}" id="{CEC360A4-20A3-4CF9-88F2-C96E03E7A0D1}">
    <text>On hold until October 2024</text>
  </threadedComment>
  <threadedComment ref="K158" dT="2024-01-15T19:01:13.96" personId="{1A284580-F2B6-4554-A780-C3C0B3AF6C04}" id="{B08A5DDD-C1D3-4498-B914-465AE2057B46}">
    <text>Booked January 30</text>
  </threadedComment>
  <threadedComment ref="T158" dT="2024-09-25T19:00:57.37" personId="{6892FC56-EBC2-4FA3-A2DF-2119D1EF5406}" id="{62CDAABB-BB57-4331-A685-464852904735}">
    <text>Religious holiday during October 3 - site sent an email to not test during that day</text>
  </threadedComment>
  <threadedComment ref="O159" dT="2024-04-12T23:21:03.68" personId="{3FF0B06B-6D44-40C6-B724-E5FE6F209B77}" id="{19FCD596-1BB1-468A-9A23-709183FD84DA}">
    <text>Annual booked May 13-14</text>
  </threadedComment>
  <threadedComment ref="U160" dT="2024-10-02T16:39:46.33" personId="{6892FC56-EBC2-4FA3-A2DF-2119D1EF5406}" id="{CD7AC34C-C69F-4EDD-AE57-19FCCF514543}">
    <text xml:space="preserve">Route cancelled due to lack of techs </text>
  </threadedComment>
  <threadedComment ref="N161" dT="2024-03-21T20:21:00.43" personId="{3FF0B06B-6D44-40C6-B724-E5FE6F209B77}" id="{78BA799D-F144-4FCD-BE92-D3CDCD944FE1}">
    <text>Annual booked April 18-19</text>
  </threadedComment>
  <threadedComment ref="L162" dT="2024-02-22T22:06:20.57" personId="{1A284580-F2B6-4554-A780-C3C0B3AF6C04}" id="{FF5B538D-FBD8-4290-A76C-9CE4DE893B5E}">
    <text>Booked Feb 20</text>
  </threadedComment>
  <threadedComment ref="T163" dT="2024-09-03T18:21:05.44" personId="{3FF0B06B-6D44-40C6-B724-E5FE6F209B77}" id="{BE7C9228-984B-4887-9AC3-4DAA171329C1}">
    <text>Annual booked Oct 4</text>
  </threadedComment>
  <threadedComment ref="M164" dT="2024-03-06T23:20:37.03" personId="{46338045-EA3B-4341-9878-9D5DB6F5321E}" id="{9BAB1D4E-7F01-4B09-8CC5-C9290EB2EBB3}">
    <text>Missed March/24 - ran out of time</text>
  </threadedComment>
  <threadedComment ref="O164" dT="2024-05-07T15:47:08.99" personId="{0F4FE849-1AD1-4580-8D2C-8E04403287FE}" id="{81FEDC45-D081-4F79-97D3-30952F47DF1B}">
    <text>Un-able to finish route</text>
  </threadedComment>
  <threadedComment ref="Q164" dT="2024-06-12T16:04:49.76" personId="{3FF0B06B-6D44-40C6-B724-E5FE6F209B77}" id="{B4FF44E1-B7EB-49B5-9C2E-5E9D2A92DCD1}">
    <text>Annual booked July 8</text>
  </threadedComment>
  <threadedComment ref="L166" dT="2024-02-08T18:30:04.10" personId="{3FF0B06B-6D44-40C6-B724-E5FE6F209B77}" id="{AE974E44-3397-44B0-AE45-D2A0C0B83C88}">
    <text>Booked Feb 8</text>
  </threadedComment>
  <threadedComment ref="U166" dT="2024-10-02T16:39:46.33" personId="{6892FC56-EBC2-4FA3-A2DF-2119D1EF5406}" id="{30DEB36A-6745-4EF6-A3E8-94D97589E904}">
    <text xml:space="preserve">Route cancelled due to lack of techs </text>
  </threadedComment>
  <threadedComment ref="Q167" dT="2024-06-06T15:41:43.08" personId="{3FF0B06B-6D44-40C6-B724-E5FE6F209B77}" id="{B93DD6A0-9B1E-4CFA-B640-A6EA68AA6E67}">
    <text>Annual booked July 5</text>
  </threadedComment>
  <threadedComment ref="T168" dT="2024-10-02T16:39:46.33" personId="{6892FC56-EBC2-4FA3-A2DF-2119D1EF5406}" id="{D4DC5C48-7A4C-4720-81E9-4323F4FFE224}">
    <text xml:space="preserve">Route cancelled due to lack of techs </text>
  </threadedComment>
  <threadedComment ref="Q169" dT="2024-06-26T15:52:41.86" personId="{3FF0B06B-6D44-40C6-B724-E5FE6F209B77}" id="{0D46A891-D89D-4612-9808-58365B2F4B80}">
    <text>Annual booked July 12</text>
  </threadedComment>
  <threadedComment ref="U169" dT="2024-10-02T16:39:46.33" personId="{6892FC56-EBC2-4FA3-A2DF-2119D1EF5406}" id="{F2BAA9CC-6594-4B85-BAAD-ACD626A12AA5}">
    <text xml:space="preserve">Route cancelled due to lack of techs </text>
  </threadedComment>
  <threadedComment ref="Q170" dT="2024-06-26T20:21:39.15" personId="{3FF0B06B-6D44-40C6-B724-E5FE6F209B77}" id="{B67FA910-E517-4A96-B7CC-2654DF85CC81}">
    <text>Annual booked July 10</text>
  </threadedComment>
  <threadedComment ref="S170" dT="2024-10-02T16:39:46.33" personId="{6892FC56-EBC2-4FA3-A2DF-2119D1EF5406}" id="{EFDB82D8-3D30-41D6-B57C-732CA668E394}">
    <text xml:space="preserve">Route cancelled due to lack of techs </text>
  </threadedComment>
  <threadedComment ref="M171" dT="2024-03-08T20:05:57.48" personId="{46338045-EA3B-4341-9878-9D5DB6F5321E}" id="{D770D559-567A-49D6-A4A6-C92771A9DF17}">
    <text>Annual March 19</text>
  </threadedComment>
  <threadedComment ref="P172" dT="2024-05-01T22:48:23.96" personId="{3FF0B06B-6D44-40C6-B724-E5FE6F209B77}" id="{F51EB8AA-9581-489A-8D4D-F8EB4C15F0B6}">
    <text>Annual booked June 13</text>
  </threadedComment>
  <threadedComment ref="T173" dT="2024-10-02T16:39:46.33" personId="{6892FC56-EBC2-4FA3-A2DF-2119D1EF5406}" id="{056318B0-1852-44D4-8752-131D45A01BC3}">
    <text xml:space="preserve">Route cancelled due to lack of techs </text>
  </threadedComment>
  <threadedComment ref="U174" dT="2024-10-17T17:01:57.70" personId="{3FF0B06B-6D44-40C6-B724-E5FE6F209B77}" id="{797289C7-539F-479B-AD9F-DC763B8F7861}">
    <text>Annual booked Nov 8</text>
  </threadedComment>
  <threadedComment ref="L175" dT="2024-02-07T17:13:22.59" personId="{46338045-EA3B-4341-9878-9D5DB6F5321E}" id="{54AF7C01-B27F-44D3-AF0D-97BB12F86704}">
    <text>Annual scheduled Feb 8th. MBT not done</text>
  </threadedComment>
  <threadedComment ref="N175" dT="2024-04-02T16:07:55.46" personId="{46338045-EA3B-4341-9878-9D5DB6F5321E}" id="{E95B44DF-4E71-4E13-B506-4BEFF17A4C62}">
    <text>Charge for this service. Manager did not answer buzzer</text>
  </threadedComment>
  <threadedComment ref="T176" dT="2024-09-20T22:16:51.16" personId="{3FF0B06B-6D44-40C6-B724-E5FE6F209B77}" id="{B75A46D5-40CC-4766-92D7-0066235305EE}">
    <text>Annual booked Oct 16-17</text>
  </threadedComment>
  <threadedComment ref="L177" dT="2024-02-22T22:06:20.57" personId="{1A284580-F2B6-4554-A780-C3C0B3AF6C04}" id="{362AFEAE-97F1-436C-9CAE-75F3043A4658}">
    <text>Booked Feb 23</text>
  </threadedComment>
  <threadedComment ref="U177" dT="2024-10-02T16:39:46.33" personId="{6892FC56-EBC2-4FA3-A2DF-2119D1EF5406}" id="{0B2E8A21-4C57-489E-902E-C4BEA9A5F235}">
    <text xml:space="preserve">Route cancelled due to lack of techs </text>
  </threadedComment>
  <threadedComment ref="O179" dT="2024-04-10T18:12:29.12" personId="{3FF0B06B-6D44-40C6-B724-E5FE6F209B77}" id="{6513C478-12E8-4CC4-AE07-7A7501E0BE3A}">
    <text>Annual booked May 15-17</text>
  </threadedComment>
  <threadedComment ref="M180" dT="2024-03-05T18:09:06.40" personId="{3FF0B06B-6D44-40C6-B724-E5FE6F209B77}" id="{80EA46F9-ED94-41CE-A3C2-0F6EDBC2904E}">
    <text>Annual booked March 26</text>
  </threadedComment>
  <threadedComment ref="K181" dT="2024-01-15T19:01:13.96" personId="{1A284580-F2B6-4554-A780-C3C0B3AF6C04}" id="{AF16A52E-566D-4C0A-B20D-2C7A0E5B91A8}">
    <text>Booked January 19</text>
  </threadedComment>
  <threadedComment ref="T181" dT="2024-10-02T16:39:46.33" personId="{6892FC56-EBC2-4FA3-A2DF-2119D1EF5406}" id="{E160BB19-0D65-4F1D-9A31-661F938CC057}">
    <text xml:space="preserve">Route cancelled due to lack of techs </text>
  </threadedComment>
  <threadedComment ref="U182" dT="2024-10-02T16:39:46.33" personId="{6892FC56-EBC2-4FA3-A2DF-2119D1EF5406}" id="{9B728098-C373-48B2-A598-BD4DF7BF5493}">
    <text xml:space="preserve">Route cancelled due to lack of techs </text>
  </threadedComment>
  <threadedComment ref="L183" dT="2024-02-08T18:33:56.50" personId="{3FF0B06B-6D44-40C6-B724-E5FE6F209B77}" id="{7AA6BEB2-60F5-4ECB-8AB6-9AAE2CC342EE}">
    <text>Booked Feb 7</text>
  </threadedComment>
  <threadedComment ref="K184" dT="2024-02-09T19:01:53.22" personId="{8CA2BCA9-03B0-417C-9581-783E31A941AB}" id="{E50C765D-51AC-4D08-B247-000C2730C9E8}">
    <text>Invoiced PH for Jan &amp; Feb</text>
  </threadedComment>
  <threadedComment ref="L184" dT="2024-02-09T19:01:57.55" personId="{8CA2BCA9-03B0-417C-9581-783E31A941AB}" id="{5FED53FC-AD28-4DBF-B5C9-9028E6D64145}">
    <text>Invoiced PH for Jan &amp; Feb</text>
  </threadedComment>
  <threadedComment ref="N184" dT="2024-03-25T16:57:05.47" personId="{3FF0B06B-6D44-40C6-B724-E5FE6F209B77}" id="{D8071DCB-76E2-4758-B528-0A316C6648D3}">
    <text>Annual booked April 3</text>
  </threadedComment>
  <threadedComment ref="U184" dT="2024-10-02T16:39:46.33" personId="{6892FC56-EBC2-4FA3-A2DF-2119D1EF5406}" id="{E8151634-BC6B-4320-A5FD-4008B9924259}">
    <text xml:space="preserve">Route cancelled due to lack of techs </text>
  </threadedComment>
  <threadedComment ref="M185" dT="2024-02-03T02:14:14.58" personId="{1A284580-F2B6-4554-A780-C3C0B3AF6C04}" id="{53F401CD-3457-4EF5-BA07-5CB1D394DAAC}">
    <text>Booked March 5-8</text>
  </threadedComment>
  <threadedComment ref="P188" dT="2024-06-04T20:41:57.92" personId="{46338045-EA3B-4341-9878-9D5DB6F5321E}" id="{CA1DC3EF-798E-4D5C-8099-912E500960D5}">
    <text>Billing issue previously - this will be made up during R15 next Monday. We were unable to test on June 3rd but testing will be done on June 10th. Site had the option to use a credit &amp; please confirm before billing</text>
  </threadedComment>
  <threadedComment ref="U188" dT="2024-10-02T16:39:46.33" personId="{6892FC56-EBC2-4FA3-A2DF-2119D1EF5406}" id="{AFEC3AEB-11C2-4DD8-8D6D-15EDB15100FB}">
    <text xml:space="preserve">Route cancelled due to lack of techs </text>
  </threadedComment>
  <threadedComment ref="K189" dT="2024-01-04T21:20:06.19" personId="{46338045-EA3B-4341-9878-9D5DB6F5321E}" id="{AC97C6D9-C7DA-4DD7-A7D4-5173A64C6F83}">
    <text xml:space="preserve">Electrical room door could not be opened. It had seized shut, BM to keep it open for us next month. MBT not performed, but please charge for this service. </text>
  </threadedComment>
  <threadedComment ref="Q189" dT="2024-07-10T18:14:22.40" personId="{D05202FE-1972-4411-96AF-B2F4657F83E2}" id="{ACE8AA5E-9569-4184-8C15-289F1282BCCF}">
    <text>FACP undergoing complete upgrade</text>
  </threadedComment>
  <threadedComment ref="O190" dT="2024-04-02T16:44:56.15" personId="{3FF0B06B-6D44-40C6-B724-E5FE6F209B77}" id="{BA9418E3-FD59-4096-8BF0-A9A686602353}">
    <text>Annual booked May 7-8</text>
  </threadedComment>
  <threadedComment ref="K191" dT="2024-01-09T23:20:17.54" personId="{46338045-EA3B-4341-9878-9D5DB6F5321E}" id="{FC5D7F31-47B9-48D3-93CE-D2C583FCD2CC}">
    <text>Need new electrical room key. Don't charge for this service</text>
  </threadedComment>
  <threadedComment ref="L191" dT="2024-01-09T23:20:17.54" personId="{46338045-EA3B-4341-9878-9D5DB6F5321E}" id="{C5CED12C-765C-473E-AA96-3573CDF9CA10}">
    <text>Need new electrical room key. Don't charge for this service</text>
  </threadedComment>
  <threadedComment ref="U191" dT="2024-10-25T15:31:54.26" personId="{3FF0B06B-6D44-40C6-B724-E5FE6F209B77}" id="{BD03A55C-F7A9-4D10-A8BA-D63511BFB16D}">
    <text>Annual booked Nov 21</text>
  </threadedComment>
  <threadedComment ref="O192" dT="2024-04-25T19:44:49.95" personId="{3FF0B06B-6D44-40C6-B724-E5FE6F209B77}" id="{DC12041F-58A3-493C-909B-89A406585C08}">
    <text xml:space="preserve">Annual booked May 23
</text>
  </threadedComment>
  <threadedComment ref="U192" dT="2024-10-02T16:39:46.33" personId="{6892FC56-EBC2-4FA3-A2DF-2119D1EF5406}" id="{3A16CE75-9876-480B-A891-F764EA2E3967}">
    <text xml:space="preserve">Route cancelled due to lack of techs </text>
  </threadedComment>
  <threadedComment ref="M193" dT="2024-03-11T21:05:36.32" personId="{3FF0B06B-6D44-40C6-B724-E5FE6F209B77}" id="{959A8461-04E1-4E3B-98E6-58DA52A500BF}">
    <text>Annual booked March 25</text>
  </threadedComment>
  <threadedComment ref="T195" dT="2024-09-18T15:48:08.40" personId="{3FF0B06B-6D44-40C6-B724-E5FE6F209B77}" id="{75875A33-15B8-4325-99A4-3FAEA8B60083}">
    <text>Annual booked Oct 10</text>
  </threadedComment>
  <threadedComment ref="U195" dT="2024-10-02T16:39:46.33" personId="{6892FC56-EBC2-4FA3-A2DF-2119D1EF5406}" id="{D0405510-2642-4C72-91B1-45937FBA1108}">
    <text xml:space="preserve">Route cancelled due to lack of techs </text>
  </threadedComment>
  <threadedComment ref="O196" dT="2024-04-23T15:57:28.55" personId="{3FF0B06B-6D44-40C6-B724-E5FE6F209B77}" id="{E3F83F4E-FB31-4344-AEF5-4CA2A9B6CF00}">
    <text xml:space="preserve">Annual booked May 9
</text>
  </threadedComment>
  <threadedComment ref="Q197" dT="2024-06-17T22:47:37.36" personId="{3FF0B06B-6D44-40C6-B724-E5FE6F209B77}" id="{A48F5A3D-3C87-4F50-918A-4172FC0FFEEA}">
    <text>Annual booked July 15</text>
  </threadedComment>
  <threadedComment ref="R198" dT="2024-07-19T23:25:43.46" personId="{3FF0B06B-6D44-40C6-B724-E5FE6F209B77}" id="{496B7321-DB33-438C-AF3B-9B7DF23C82C4}">
    <text>Annual booked Aug 16</text>
  </threadedComment>
  <threadedComment ref="U198" dT="2024-10-02T16:39:46.33" personId="{6892FC56-EBC2-4FA3-A2DF-2119D1EF5406}" id="{B5A7CA43-E5F1-44BA-9B4B-F5EA3698A028}">
    <text xml:space="preserve">Route cancelled due to lack of techs </text>
  </threadedComment>
  <threadedComment ref="M199" dT="2024-02-20T22:56:38.15" personId="{3FF0B06B-6D44-40C6-B724-E5FE6F209B77}" id="{A93F7D0F-180D-4214-A280-0033D5089DFA}">
    <text>Booked March 20</text>
  </threadedComment>
  <threadedComment ref="A200" dT="2024-03-19T15:52:27.26" personId="{3FF0B06B-6D44-40C6-B724-E5FE6F209B77}" id="{24F17CC0-E137-4ECA-AF32-C4CDB51F3F33}">
    <text>Updated in ST</text>
  </threadedComment>
  <threadedComment ref="S201" dT="2024-10-02T16:39:46.33" personId="{6892FC56-EBC2-4FA3-A2DF-2119D1EF5406}" id="{AB4A9437-2CFB-4603-BB06-CE17565C8234}">
    <text xml:space="preserve">Route cancelled due to lack of techs </text>
  </threadedComment>
  <threadedComment ref="U202" dT="2024-10-16T18:48:05.49" personId="{3FF0B06B-6D44-40C6-B724-E5FE6F209B77}" id="{F8397ECB-C257-4372-89C7-420B61CA45C9}">
    <text>Annual booked Nov 12</text>
  </threadedComment>
  <threadedComment ref="P203" dT="2024-06-07T16:30:27.13" personId="{D05202FE-1972-4411-96AF-B2F4657F83E2}" id="{6CA7FA65-2228-4D7E-A640-D60AB8EC8FB5}">
    <text>Under Construction, No Access</text>
  </threadedComment>
  <threadedComment ref="Q203" dT="2024-07-11T17:36:57.38" personId="{D05202FE-1972-4411-96AF-B2F4657F83E2}" id="{AD8F2007-2EC8-40E5-BFD7-11873166A9B9}">
    <text>Under Construction, No Access</text>
  </threadedComment>
  <threadedComment ref="R203" dT="2024-07-11T17:36:57.38" personId="{D05202FE-1972-4411-96AF-B2F4657F83E2}" id="{46C512E1-9E85-40D5-AB14-959113A8C4F8}">
    <text>Under Construction, No Access</text>
  </threadedComment>
  <threadedComment ref="U203" dT="2024-10-08T20:47:11.85" personId="{3FF0B06B-6D44-40C6-B724-E5FE6F209B77}" id="{3E8A8CBF-C383-40A9-9B31-431E3D4A3D51}">
    <text>Annual booked Nov 29</text>
  </threadedComment>
  <threadedComment ref="Q204" dT="2024-06-20T18:23:52.32" personId="{3FF0B06B-6D44-40C6-B724-E5FE6F209B77}" id="{6A5932D3-7D84-4EBD-B787-AC2821644774}">
    <text>Annual booked July 26</text>
  </threadedComment>
  <threadedComment ref="M205" dT="2024-03-07T00:16:59.63" personId="{46338045-EA3B-4341-9878-9D5DB6F5321E}" id="{0F9050F0-3955-4D2A-8886-4A4346012F91}">
    <text>Installation scheduled march 19</text>
  </threadedComment>
  <threadedComment ref="S205" dT="2024-09-19T20:44:39.83" personId="{6892FC56-EBC2-4FA3-A2DF-2119D1EF5406}" id="{39C40071-2E0E-468E-9D13-568F0C2E4204}">
    <text>Annual booked September 4</text>
  </threadedComment>
  <threadedComment ref="L206" dT="2024-02-12T18:10:32.14" personId="{F541C50C-D52D-4FF1-8412-27787AB09BDA}" id="{041293BE-270F-47B7-862D-D76A0BE6491E}">
    <text>Panel key did not work per JAW</text>
  </threadedComment>
  <threadedComment ref="O207" dT="2024-05-03T20:53:06.12" personId="{0F4FE849-1AD1-4580-8D2C-8E04403287FE}" id="{3A4E3637-422E-4265-B6E9-B8F7346DA586}">
    <text>(VCS)2nd half of annual happening in may</text>
  </threadedComment>
  <threadedComment ref="P207" dT="2024-06-07T15:46:07.83" personId="{46338045-EA3B-4341-9878-9D5DB6F5321E}" id="{938CA340-2E5A-44BB-B7E4-F1CF95DA43E0}">
    <text>R19 not done in June. Several sick techs caused a scheduling shuffle. Route skipped for this month</text>
  </threadedComment>
  <threadedComment ref="N208" dT="2024-03-26T15:48:47.06" personId="{3FF0B06B-6D44-40C6-B724-E5FE6F209B77}" id="{C931244C-8E45-48D8-A169-44488E197957}">
    <text>Annual booked April 22</text>
  </threadedComment>
  <threadedComment ref="S208" dT="2024-10-02T16:39:46.33" personId="{6892FC56-EBC2-4FA3-A2DF-2119D1EF5406}" id="{0D5C057E-428E-42E7-BBAE-9EF64174B381}">
    <text xml:space="preserve">Route cancelled due to lack of techs </text>
  </threadedComment>
  <threadedComment ref="N209" dT="2024-03-26T15:48:47.06" personId="{3FF0B06B-6D44-40C6-B724-E5FE6F209B77}" id="{1560478C-5770-4FF0-8695-53F7203112E5}">
    <text>Annual booked April 22-23</text>
  </threadedComment>
  <threadedComment ref="S209" dT="2024-10-02T16:39:46.33" personId="{6892FC56-EBC2-4FA3-A2DF-2119D1EF5406}" id="{D70FB8C1-6285-46AB-9C63-906A57D91244}">
    <text xml:space="preserve">Route cancelled due to lack of techs </text>
  </threadedComment>
  <threadedComment ref="O210" dT="2024-04-16T20:39:20.61" personId="{3FF0B06B-6D44-40C6-B724-E5FE6F209B77}" id="{4D49C34D-BFA1-4923-87D8-9BA6EFD05BD5}">
    <text>Annual booked May 16</text>
  </threadedComment>
  <threadedComment ref="P211" dT="2024-05-02T17:20:15.09" personId="{3FF0B06B-6D44-40C6-B724-E5FE6F209B77}" id="{C0C9910C-235C-4306-A427-43273E66B085}">
    <text>Annual booked June 13</text>
  </threadedComment>
  <threadedComment ref="M212" dT="2024-03-06T23:20:37.03" personId="{46338045-EA3B-4341-9878-9D5DB6F5321E}" id="{97582ADE-BC37-4FE2-8770-864E338F4B15}">
    <text>Missed March/24 - ran out of time</text>
  </threadedComment>
  <threadedComment ref="O212" dT="2024-05-07T15:47:08.99" personId="{0F4FE849-1AD1-4580-8D2C-8E04403287FE}" id="{B3CAE2B6-9B50-4801-AFB0-6AD6793615AF}">
    <text>Un-able to finish route</text>
  </threadedComment>
  <threadedComment ref="U213" dT="2024-11-14T23:06:31.94" personId="{6892FC56-EBC2-4FA3-A2DF-2119D1EF5406}" id="{2EAAF160-076D-4B89-81B6-FBAEFC1FF774}">
    <text>Key was signed out at the test day</text>
  </threadedComment>
  <threadedComment ref="O216" dT="2024-04-08T22:10:27.18" personId="{3FF0B06B-6D44-40C6-B724-E5FE6F209B77}" id="{0AA8FD76-6284-449E-A6CC-BAA1909DE4EF}">
    <text>Annual booked May 15</text>
  </threadedComment>
  <threadedComment ref="P217" dT="2024-04-29T17:36:14.62" personId="{3FF0B06B-6D44-40C6-B724-E5FE6F209B77}" id="{35D91E67-882F-4923-BAA3-126A8754B338}">
    <text xml:space="preserve">Annual booked June 18-19
</text>
  </threadedComment>
  <threadedComment ref="T217" dT="2024-10-21T22:04:05.38" personId="{6892FC56-EBC2-4FA3-A2DF-2119D1EF5406}" id="{523725FB-C19A-4E8C-8801-89E11DA61E9A}">
    <text xml:space="preserve">No finished due lack of techs and time
</text>
  </threadedComment>
  <threadedComment ref="U218" dT="2024-11-07T21:13:22.49" personId="{6892FC56-EBC2-4FA3-A2DF-2119D1EF5406}" id="{64D9ED3E-1301-46A5-B984-148FF1325297}">
    <text>Not tested due lack of time</text>
  </threadedComment>
  <threadedComment ref="K219" dT="2024-01-04T16:22:18.60" personId="{46338045-EA3B-4341-9878-9D5DB6F5321E}" id="{F5BB101D-1A4D-4982-A3F2-263FF54D59DC}">
    <text>Techs were on hold with Telus for 20+ minutes and bells cannot ring after 7:45am please charge for this service</text>
  </threadedComment>
  <threadedComment ref="L220" dT="2024-02-14T21:24:07.90" personId="{F541C50C-D52D-4FF1-8412-27787AB09BDA}" id="{9BEAEA99-CE1D-487B-BADE-1AAB55C05CAA}">
    <text>Not done, keys missing at time of MBT</text>
  </threadedComment>
  <threadedComment ref="L220" dT="2024-03-01T16:36:57.74" personId="{1A284580-F2B6-4554-A780-C3C0B3AF6C04}" id="{4A32E4BC-E57F-49E5-8D14-2FB4466D9513}" parentId="{9BEAEA99-CE1D-487B-BADE-1AAB55C05CAA}">
    <text xml:space="preserve">Technically we tested the speakers in 205 Kimta on Feb 27 during the speaker replacement in suite 845- 205 Kimta.  Will need to confirm with Adam if both buildings sounded... and we can fill in the record sheet at the next monthly? </text>
  </threadedComment>
  <threadedComment ref="M220" dT="2024-03-19T16:27:57.13" personId="{F541C50C-D52D-4FF1-8412-27787AB09BDA}" id="{747E06B7-7BF7-4B06-9948-E66F1B7CBF88}">
    <text xml:space="preserve">Still waiting on keys, management is working on it as of March 18th </text>
  </threadedComment>
  <threadedComment ref="N220" dT="2024-03-08T19:05:43.16" personId="{3FF0B06B-6D44-40C6-B724-E5FE6F209B77}" id="{C5BD15A7-4801-4583-8438-36B979BE8939}">
    <text>Annual booked April 10-12</text>
  </threadedComment>
  <threadedComment ref="P221" dT="2024-06-07T15:46:07.83" personId="{46338045-EA3B-4341-9878-9D5DB6F5321E}" id="{5FE60FAC-1985-4CAD-8DF4-BBC7C1BCD651}">
    <text>R19 not done in June. Several sick techs caused a scheduling shuffle. Route skipped for this month</text>
  </threadedComment>
  <threadedComment ref="M222" dT="2024-03-07T00:17:42.89" personId="{46338045-EA3B-4341-9878-9D5DB6F5321E}" id="{0D72F371-C136-41D7-A046-8D7049443CE8}">
    <text>Annual scheduled march 20</text>
  </threadedComment>
  <threadedComment ref="P223" dT="2024-06-07T15:46:07.83" personId="{46338045-EA3B-4341-9878-9D5DB6F5321E}" id="{93BB3C4B-D519-4AAD-A7BA-876558B2D0A7}">
    <text>R19 not done in June. Several sick techs caused a scheduling shuffle. Route skipped for this month</text>
  </threadedComment>
  <threadedComment ref="N224" dT="2024-03-22T20:07:45.88" personId="{3FF0B06B-6D44-40C6-B724-E5FE6F209B77}" id="{644ECC2B-A35E-408B-8E97-1F2FE2E45BB5}">
    <text>Annual booked April 25-26</text>
  </threadedComment>
  <threadedComment ref="Q224" dT="2024-07-11T21:19:25.53" personId="{D05202FE-1972-4411-96AF-B2F4657F83E2}" id="{F27F3FE2-9DF7-4DE1-B121-E0CA71C89674}">
    <text>Was not tested. However site did not make us aware of nap-time before</text>
  </threadedComment>
  <threadedComment ref="S225" dT="2024-08-13T18:24:31.21" personId="{3FF0B06B-6D44-40C6-B724-E5FE6F209B77}" id="{7940608E-E7EE-472C-A81D-7D3CACF2ABA2}">
    <text>Annual booked Sept 12</text>
  </threadedComment>
  <threadedComment ref="P226" dT="2024-06-07T15:46:07.83" personId="{46338045-EA3B-4341-9878-9D5DB6F5321E}" id="{5C4F9F23-6F23-43DC-BF8F-3ED541A36F3F}">
    <text>R19 not done in June. Several sick techs caused a scheduling shuffle. Route skipped for this month</text>
  </threadedComment>
  <threadedComment ref="N227" dT="2024-03-28T17:53:26.12" personId="{3FF0B06B-6D44-40C6-B724-E5FE6F209B77}" id="{AD32F31D-E891-4C62-A011-7277910191A6}">
    <text>Annual booked April 29</text>
  </threadedComment>
  <threadedComment ref="N230" dT="2024-03-28T16:29:13.95" personId="{3FF0B06B-6D44-40C6-B724-E5FE6F209B77}" id="{8EA66606-6C25-470D-A5D8-98EDE94AD8D4}">
    <text>Annual booked April 19</text>
  </threadedComment>
  <threadedComment ref="K231" dT="2024-01-04T21:57:30.82" personId="{46338045-EA3B-4341-9878-9D5DB6F5321E}" id="{265BF7B8-5162-4E52-B501-9AA97B451E4D}">
    <text>Do not charge for this service. Need to request keys</text>
  </threadedComment>
  <threadedComment ref="U231" dT="2024-10-11T17:09:25.27" personId="{3FF0B06B-6D44-40C6-B724-E5FE6F209B77}" id="{F9FDDE8A-379C-4165-B1AF-1CE7B8B1C3C3}">
    <text>Annual booked Nov 19</text>
  </threadedComment>
  <threadedComment ref="Q232" dT="2024-06-17T22:07:07.06" personId="{3FF0B06B-6D44-40C6-B724-E5FE6F209B77}" id="{F189E79F-A6DE-46F4-99B4-2EF994A1659D}">
    <text>Annual booked July 18</text>
  </threadedComment>
  <threadedComment ref="M233" dT="2024-03-08T20:05:11.90" personId="{46338045-EA3B-4341-9878-9D5DB6F5321E}" id="{70499365-602F-4361-BF60-0EEC59748D9B}">
    <text>Annual booked March 19</text>
  </threadedComment>
  <threadedComment ref="U234" dT="2024-11-04T19:45:44.87" personId="{3FF0B06B-6D44-40C6-B724-E5FE6F209B77}" id="{F3CCD12C-2D6D-42EF-99A1-54FCE6A8F861}">
    <text>Annual booked Nov 14</text>
  </threadedComment>
  <threadedComment ref="Q236" dT="2024-06-17T22:07:07.06" personId="{3FF0B06B-6D44-40C6-B724-E5FE6F209B77}" id="{C70D69CB-BEA7-4766-9393-7AEEC21EFBCA}">
    <text>Annual booked July 18</text>
  </threadedComment>
  <threadedComment ref="R237" dT="2024-07-24T20:17:12.43" personId="{3FF0B06B-6D44-40C6-B724-E5FE6F209B77}" id="{97EACC78-BAD8-47F8-8832-2FAFA2C77683}">
    <text>Annual booked Aug 22-23</text>
  </threadedComment>
  <threadedComment ref="T237" dT="2024-10-21T22:04:05.38" personId="{6892FC56-EBC2-4FA3-A2DF-2119D1EF5406}" id="{8E001F40-398C-4468-B3A8-D5C3132137C6}">
    <text xml:space="preserve">No finished due lack of techs and time
</text>
  </threadedComment>
  <threadedComment ref="L240" dT="2024-02-22T22:09:03.82" personId="{1A284580-F2B6-4554-A780-C3C0B3AF6C04}" id="{4F4F78AF-3730-42A6-865F-2F1F29477485}">
    <text>Booked Feb 5</text>
  </threadedComment>
  <threadedComment ref="P240" dT="2024-06-07T15:46:07.83" personId="{46338045-EA3B-4341-9878-9D5DB6F5321E}" id="{7F75943A-765D-4704-9A70-69ECA4D7A470}">
    <text>R19 not done in June. Several sick techs caused a scheduling shuffle. Route skipped for this month</text>
  </threadedComment>
  <threadedComment ref="O243" dT="2024-04-25T16:08:09.48" personId="{3FF0B06B-6D44-40C6-B724-E5FE6F209B77}" id="{FB3E3DDB-64FF-4363-A632-65959126DD99}">
    <text>Annual booked May 28</text>
  </threadedComment>
  <threadedComment ref="M244" dT="2024-03-08T20:04:20.43" personId="{46338045-EA3B-4341-9878-9D5DB6F5321E}" id="{11433BD0-641B-48DD-A98A-74C8F35CA82E}">
    <text>Annual done March 4</text>
  </threadedComment>
  <threadedComment ref="R245" dT="2024-07-29T22:47:53.50" personId="{3FF0B06B-6D44-40C6-B724-E5FE6F209B77}" id="{3397FB61-3F2B-48D5-89B0-32F93FC0F87B}">
    <text>Annual booked Aug 19</text>
  </threadedComment>
  <threadedComment ref="M246" dT="2024-02-26T17:20:52.34" personId="{3FF0B06B-6D44-40C6-B724-E5FE6F209B77}" id="{E808E5A6-D3FC-4F9C-AEB7-2314A3344932}">
    <text>Annual 
booked March 19</text>
  </threadedComment>
  <threadedComment ref="N247" dT="2024-04-04T22:08:00.85" personId="{46338045-EA3B-4341-9878-9D5DB6F5321E}" id="{E2EA21A3-0C86-46A3-9673-B171D59910C7}">
    <text>Key mix-up on our end. Missed in April</text>
  </threadedComment>
  <threadedComment ref="Q247" dT="2024-07-11T21:21:15.80" personId="{D05202FE-1972-4411-96AF-B2F4657F83E2}" id="{014B5758-1FD6-415D-9305-5730BCFFF44A}">
    <text>Key was signed out on test day</text>
  </threadedComment>
  <threadedComment ref="Q248" dT="2024-07-03T18:23:33.45" personId="{3FF0B06B-6D44-40C6-B724-E5FE6F209B77}" id="{616B60B2-7389-40E6-9A02-A8DDD91F4DD5}">
    <text>Annual booked July 8</text>
  </threadedComment>
  <threadedComment ref="O249" dT="2024-04-16T20:52:28.75" personId="{3FF0B06B-6D44-40C6-B724-E5FE6F209B77}" id="{8A06B48B-A38E-4F1F-8CE0-1F63428B8476}">
    <text>Annual booked May 8</text>
  </threadedComment>
  <threadedComment ref="K251" dT="2024-01-08T23:47:33.07" personId="{46338045-EA3B-4341-9878-9D5DB6F5321E}" id="{E0BCA5FD-9BF3-497D-9242-239161E0FB2F}">
    <text>Annual done Jan 2nd</text>
  </threadedComment>
  <threadedComment ref="U251" dT="2024-10-02T16:39:46.33" personId="{6892FC56-EBC2-4FA3-A2DF-2119D1EF5406}" id="{D263DA2D-247D-4466-BDB2-EB9A297B4B5E}">
    <text xml:space="preserve">Route cancelled due to lack of techs </text>
  </threadedComment>
  <threadedComment ref="P252" dT="2024-06-07T18:20:44.16" personId="{D05202FE-1972-4411-96AF-B2F4657F83E2}" id="{08488B51-C6E5-43C3-991D-85B278275792}">
    <text>No Access (Need Key)</text>
  </threadedComment>
  <threadedComment ref="Q252" dT="2024-07-18T16:32:26.46" personId="{46338045-EA3B-4341-9878-9D5DB6F5321E}" id="{B9CA3EA9-BD0B-48B8-BD3D-D04267FCE865}">
    <text>Performed fire phone test. Site hasn't given us the updated electrical room key</text>
  </threadedComment>
  <threadedComment ref="T252" dT="2024-10-21T22:04:05.38" personId="{6892FC56-EBC2-4FA3-A2DF-2119D1EF5406}" id="{4CEEA538-96BB-4D7B-AF5F-5D44970AA657}">
    <text xml:space="preserve">No finished due lack of techs and time
</text>
  </threadedComment>
  <threadedComment ref="O253" dT="2024-04-23T16:46:44.91" personId="{3FF0B06B-6D44-40C6-B724-E5FE6F209B77}" id="{F052071C-15B8-4A91-A8FF-C8A1C34D0134}">
    <text>Annual booked May 24</text>
  </threadedComment>
  <threadedComment ref="Q253" dT="2024-07-10T17:56:26.08" personId="{46338045-EA3B-4341-9878-9D5DB6F5321E}" id="{B3B9D645-A450-4569-AC7F-97E27A575C78}">
    <text>Key was on another route by accident. All good now. Do not charge for this service</text>
  </threadedComment>
  <threadedComment ref="R253" dT="2024-08-27T19:00:54.63" personId="{D05202FE-1972-4411-96AF-B2F4657F83E2}" id="{3D6CD10E-BD37-4B68-BCEA-114F55D22E1C}">
    <text>MBT missed. Site needed to be tested in the morning, but was on the route for afternoon arrival</text>
  </threadedComment>
  <threadedComment ref="K254" dT="2024-02-08T18:39:54.99" personId="{3FF0B06B-6D44-40C6-B724-E5FE6F209B77}" id="{225DBB3D-6234-4613-B5C4-25FD68B7839D}">
    <text>Booked Jan 22-25</text>
  </threadedComment>
  <threadedComment ref="S254" dT="2024-10-02T16:39:46.33" personId="{6892FC56-EBC2-4FA3-A2DF-2119D1EF5406}" id="{300DF6CB-2B14-44D6-A52F-9B181E4661F9}">
    <text xml:space="preserve">Route cancelled due to lack of techs </text>
  </threadedComment>
  <threadedComment ref="T254" dT="2024-10-10T21:46:08.59" personId="{6892FC56-EBC2-4FA3-A2DF-2119D1EF5406}" id="{62A88635-C598-48F8-A3DF-5A4AE968229C}">
    <text>SKIP IN OCT - SITE FILMING A COMMERCIAL TODAY</text>
  </threadedComment>
  <threadedComment ref="Q255" dT="2024-06-25T15:27:15.72" personId="{3FF0B06B-6D44-40C6-B724-E5FE6F209B77}" id="{0D55D502-A32A-4111-B5AC-D2E6043714C5}">
    <text>Annual booked July 11</text>
  </threadedComment>
  <threadedComment ref="L256" dT="2024-02-05T16:40:15.58" personId="{46338045-EA3B-4341-9878-9D5DB6F5321E}" id="{F1C20D96-5967-4CDD-84E8-900939AA3364}">
    <text>Annual done Jan 31st. No MBT in feb</text>
  </threadedComment>
  <threadedComment ref="Q257" dT="2024-06-13T15:37:20.62" personId="{3FF0B06B-6D44-40C6-B724-E5FE6F209B77}" id="{D344CC17-8F7F-4146-91C8-F767B4954879}">
    <text>Annual booked July 5</text>
  </threadedComment>
  <threadedComment ref="U257" dT="2024-11-21T18:49:41.62" personId="{6892FC56-EBC2-4FA3-A2DF-2119D1EF5406}" id="{EC44EFCB-72BB-46CE-8423-F60A35124984}">
    <text>No access</text>
  </threadedComment>
  <threadedComment ref="N258" dT="2024-03-28T17:53:26.12" personId="{3FF0B06B-6D44-40C6-B724-E5FE6F209B77}" id="{60B53173-906A-42B1-A700-B2689C4A2BC1}">
    <text>Annual booked April 29</text>
  </threadedComment>
  <threadedComment ref="L259" dT="2024-02-05T16:40:15.58" personId="{46338045-EA3B-4341-9878-9D5DB6F5321E}" id="{30A464FC-5FDF-482F-889B-02899B9BAD90}">
    <text>Annual done Jan 31st. No MBT in feb</text>
  </threadedComment>
  <threadedComment ref="M260" dT="2024-03-08T17:27:06.01" personId="{3FF0B06B-6D44-40C6-B724-E5FE6F209B77}" id="{024954DD-7D63-4170-9448-7EF78A259572}">
    <text>Annual booked March 26</text>
  </threadedComment>
  <threadedComment ref="P260" dT="2024-06-07T15:46:07.83" personId="{46338045-EA3B-4341-9878-9D5DB6F5321E}" id="{9931B0F6-0A8A-4CDD-8916-E0751FBC190E}">
    <text>R19 not done in June. Several sick techs caused a scheduling shuffle. Route skipped for this month</text>
  </threadedComment>
  <threadedComment ref="U261" dT="2024-10-02T16:39:46.33" personId="{6892FC56-EBC2-4FA3-A2DF-2119D1EF5406}" id="{2916E3B4-68D1-408B-B419-5F07E25753E5}">
    <text xml:space="preserve">Route cancelled due to lack of techs </text>
  </threadedComment>
  <threadedComment ref="P262" dT="2024-06-07T15:46:07.83" personId="{46338045-EA3B-4341-9878-9D5DB6F5321E}" id="{44A38D21-07F4-4736-8B0F-8370C78B87BE}">
    <text>R19 not done in June. Several sick techs caused a scheduling shuffle. Route skipped for this month</text>
  </threadedComment>
  <threadedComment ref="U262" dT="2024-10-07T21:58:13.11" personId="{3FF0B06B-6D44-40C6-B724-E5FE6F209B77}" id="{FE90267A-9975-4280-AEB1-847ABDB3C437}">
    <text>Annual booked Nov 22</text>
  </threadedComment>
  <threadedComment ref="L263" dT="2024-02-22T22:10:27.40" personId="{1A284580-F2B6-4554-A780-C3C0B3AF6C04}" id="{8D0C90AC-AEB7-4418-83CA-4A6E9D65D88D}">
    <text>Booked Feb5</text>
  </threadedComment>
  <threadedComment ref="P263" dT="2024-06-07T15:46:07.83" personId="{46338045-EA3B-4341-9878-9D5DB6F5321E}" id="{5AF0D44A-107E-45CD-BBAE-5995019A4F6E}">
    <text>R20 not done in June. Several sick techs caused a scheduling shuffle. Route skipped for this month</text>
  </threadedComment>
  <threadedComment ref="S264" dT="2024-09-13T19:58:23.66" personId="{3FF0B06B-6D44-40C6-B724-E5FE6F209B77}" id="{4A0DC338-1FD7-4AE3-B6F7-F56259381072}">
    <text>Annual booked Sept 27</text>
  </threadedComment>
  <threadedComment ref="L265" dT="2024-02-08T18:31:18.76" personId="{3FF0B06B-6D44-40C6-B724-E5FE6F209B77}" id="{A166569A-77C7-49D3-908C-27F245F80E3E}">
    <text>Booked Feb 15</text>
  </threadedComment>
  <threadedComment ref="T266" dT="2024-10-03T20:38:07.02" personId="{3FF0B06B-6D44-40C6-B724-E5FE6F209B77}" id="{464F4FE2-80F3-4194-8E99-A0A68234FD11}">
    <text>Annual booked Oct 25</text>
  </threadedComment>
  <threadedComment ref="U266" dT="2024-10-02T16:39:46.33" personId="{6892FC56-EBC2-4FA3-A2DF-2119D1EF5406}" id="{1A5E298A-AB7F-43C3-8E14-9BABC3D363F6}">
    <text xml:space="preserve">Route cancelled due to lack of techs </text>
  </threadedComment>
  <threadedComment ref="M267" dT="2024-02-26T17:21:03.83" personId="{3FF0B06B-6D44-40C6-B724-E5FE6F209B77}" id="{85B80202-5776-4BA2-AA7D-2526D8AB3480}">
    <text xml:space="preserve">Annual booked March 19
</text>
  </threadedComment>
  <threadedComment ref="U268" dT="2024-10-02T16:39:46.33" personId="{6892FC56-EBC2-4FA3-A2DF-2119D1EF5406}" id="{E9DE64A4-098D-4389-978D-DE69FE2A2907}">
    <text xml:space="preserve">Route cancelled due to lack of techs </text>
  </threadedComment>
  <threadedComment ref="T269" dT="2024-10-15T21:35:26.03" personId="{6892FC56-EBC2-4FA3-A2DF-2119D1EF5406}" id="{E44C07EA-F9BF-4ED9-A237-CC73DCE602AD}">
    <text>ON HOLD - FIRE ALARM PANEL TO BE REPLACED</text>
  </threadedComment>
  <threadedComment ref="P270" dT="2024-06-07T15:46:07.83" personId="{46338045-EA3B-4341-9878-9D5DB6F5321E}" id="{7840E7E6-9809-447E-A8D6-F8599ACC2C12}">
    <text>R19 not done in June. Several sick techs caused a scheduling shuffle. Route skipped for this month</text>
  </threadedComment>
  <threadedComment ref="Q270" dT="2024-07-15T18:19:16.67" personId="{D05202FE-1972-4411-96AF-B2F4657F83E2}" id="{7383EA53-FCB9-4683-AA24-3F644FCAD257}">
    <text>Key not on ring for test date</text>
  </threadedComment>
  <threadedComment ref="R270" dT="2024-07-22T18:02:22.32" personId="{3FF0B06B-6D44-40C6-B724-E5FE6F209B77}" id="{F0A5DB5A-1AFF-40C9-8825-EF1056283B76}">
    <text>Annual booked Aug 15</text>
  </threadedComment>
  <threadedComment ref="Q271" dT="2024-06-12T23:00:20.09" personId="{3FF0B06B-6D44-40C6-B724-E5FE6F209B77}" id="{5AB4A709-5B7B-4C46-B078-9BCF69B20D1E}">
    <text>Annual booked July 11</text>
  </threadedComment>
  <threadedComment ref="U272" dT="2024-10-02T16:39:46.33" personId="{6892FC56-EBC2-4FA3-A2DF-2119D1EF5406}" id="{BE02D193-3CEF-4BF1-BA0E-78A8027ACD0A}">
    <text xml:space="preserve">Route cancelled due to lack of techs </text>
  </threadedComment>
  <threadedComment ref="Q273" dT="2024-06-19T22:18:02.19" personId="{3FF0B06B-6D44-40C6-B724-E5FE6F209B77}" id="{BDB0D068-5D1A-4DC0-BFE3-4EC8359BA890}">
    <text>Annual booked July 22-25</text>
  </threadedComment>
  <threadedComment ref="U273" dT="2024-10-02T16:39:46.33" personId="{6892FC56-EBC2-4FA3-A2DF-2119D1EF5406}" id="{D9637B99-6EAA-4C8F-9E95-302B2BD4224F}">
    <text xml:space="preserve">Route cancelled due to lack of techs </text>
  </threadedComment>
  <threadedComment ref="U273" dT="2024-11-09T02:14:43.46" personId="{1A284580-F2B6-4554-A780-C3C0B3AF6C04}" id="{CE5AD7DD-5A62-43D9-9DC6-08DF17E9EAE0}" parentId="{D9637B99-6EAA-4C8F-9E95-302B2BD4224F}">
    <text>PM requested a rescheduled MBT -set up for Nov 26</text>
  </threadedComment>
  <threadedComment ref="A274" dT="2024-03-14T19:10:07.64" personId="{1A284580-F2B6-4554-A780-C3C0B3AF6C04}" id="{419F6D88-2F0F-4880-9616-3B124DBF95B1}">
    <text>updated address (includes Root Cellar</text>
  </threadedComment>
  <threadedComment ref="M274" dT="2024-03-07T21:41:49.46" personId="{3FF0B06B-6D44-40C6-B724-E5FE6F209B77}" id="{E2A31027-61B7-4202-BEB0-ED3EC68C8042}">
    <text>Annual booked March 18</text>
  </threadedComment>
  <threadedComment ref="N274" dT="2024-04-02T16:05:49.86" personId="{46338045-EA3B-4341-9878-9D5DB6F5321E}" id="{607C3C5A-D5DA-4A2C-A950-3DFB4E7D216A}">
    <text>Key issue. Not on ring. DF to investigate</text>
  </threadedComment>
  <threadedComment ref="Q274" dT="2024-07-18T16:07:28.42" personId="{46338045-EA3B-4341-9878-9D5DB6F5321E}" id="{CDCA1634-EB89-4D19-A25F-E1ED3F6ADFD4}">
    <text>Key issue - No access July</text>
  </threadedComment>
  <threadedComment ref="O275" dT="2024-04-01T16:51:29.06" personId="{3FF0B06B-6D44-40C6-B724-E5FE6F209B77}" id="{3A57C317-3210-4AA2-BAB5-50B9A28FDB76}">
    <text>Annual booked May 8</text>
  </threadedComment>
  <threadedComment ref="S275" dT="2024-10-02T16:39:46.33" personId="{6892FC56-EBC2-4FA3-A2DF-2119D1EF5406}" id="{B93D463C-0574-441E-A974-AC5A75740F35}">
    <text xml:space="preserve">Route cancelled due to lack of techs </text>
  </threadedComment>
  <threadedComment ref="Q276" dT="2024-06-21T17:13:03.66" personId="{3FF0B06B-6D44-40C6-B724-E5FE6F209B77}" id="{B891D685-05CA-400E-8AED-D4A4F5F9B1F2}">
    <text>Annual booked July 19</text>
  </threadedComment>
  <threadedComment ref="P277" dT="2024-06-07T15:46:07.83" personId="{46338045-EA3B-4341-9878-9D5DB6F5321E}" id="{EB132000-508F-41ED-899C-7CDE7DB572B0}">
    <text>R20 not done in June. Several sick techs caused a scheduling shuffle. Route skipped for this month</text>
  </threadedComment>
  <threadedComment ref="Q277" dT="2024-06-06T18:45:33.64" personId="{3FF0B06B-6D44-40C6-B724-E5FE6F209B77}" id="{6ED0154D-E3C5-42E1-9662-C267A2261A7E}">
    <text>Annual booked July 8</text>
  </threadedComment>
  <threadedComment ref="M278" dT="2024-02-22T17:04:34.01" personId="{3FF0B06B-6D44-40C6-B724-E5FE6F209B77}" id="{CAEE53DB-8C6E-4632-BC02-932C3B77541A}">
    <text>Booked March 15</text>
  </threadedComment>
  <threadedComment ref="P278" dT="2024-06-07T15:46:07.83" personId="{46338045-EA3B-4341-9878-9D5DB6F5321E}" id="{CE9E38D5-60AC-4B0F-80A0-0881B1CBF924}">
    <text>R20 not done in June. Several sick techs caused a scheduling shuffle. Route skipped for this month</text>
  </threadedComment>
  <threadedComment ref="S279" dT="2024-10-02T16:39:46.33" personId="{6892FC56-EBC2-4FA3-A2DF-2119D1EF5406}" id="{EA25BE7E-F561-4FD0-95EB-C80CCA40F8D8}">
    <text xml:space="preserve">Route cancelled due to lack of techs </text>
  </threadedComment>
  <threadedComment ref="U279" dT="2024-09-18T18:24:07.61" personId="{3FF0B06B-6D44-40C6-B724-E5FE6F209B77}" id="{E9C6D533-E9AB-481B-810E-4C84C6C3A795}">
    <text>Annual  booked Nov 22</text>
  </threadedComment>
  <threadedComment ref="M281" dT="2024-02-23T18:13:08.11" personId="{3FF0B06B-6D44-40C6-B724-E5FE6F209B77}" id="{C737C3AC-2223-4B46-B91B-74AEC3100DD5}">
    <text>Booked March 14</text>
  </threadedComment>
  <threadedComment ref="P281" dT="2024-06-07T15:46:07.83" personId="{46338045-EA3B-4341-9878-9D5DB6F5321E}" id="{B787C2FB-26ED-40DE-A6EE-28E63FDE5552}">
    <text>R20 not done in June. Several sick techs caused a scheduling shuffle. Route skipped for this month</text>
  </threadedComment>
  <threadedComment ref="L282" dT="2024-02-08T19:59:28.90" personId="{F541C50C-D52D-4FF1-8412-27787AB09BDA}" id="{46789729-FBF7-466D-87E5-6711650750A3}">
    <text>(AR): Missed due to electrical room lock change.</text>
  </threadedComment>
  <threadedComment ref="M282" dT="2024-03-08T22:12:20.75" personId="{46338045-EA3B-4341-9878-9D5DB6F5321E}" id="{E6DA65EA-6310-4684-9C4D-F032D8EA7AE2}">
    <text>Key changed - on-site key pickup was required after missed MBT. Please charge</text>
  </threadedComment>
  <threadedComment ref="N282" dT="2024-03-28T17:13:55.12" personId="{3FF0B06B-6D44-40C6-B724-E5FE6F209B77}" id="{BFF82D78-E660-4CE2-BFF5-EDBD6681B2F6}">
    <text>Annual booked April 8</text>
  </threadedComment>
  <threadedComment ref="Q283" dT="2024-06-20T19:48:22.42" personId="{3FF0B06B-6D44-40C6-B724-E5FE6F209B77}" id="{173DE23D-5C29-49B9-A446-B9D10D6DD0C4}">
    <text>Annual booked July 8</text>
  </threadedComment>
  <threadedComment ref="P285" dT="2024-06-07T15:46:07.83" personId="{46338045-EA3B-4341-9878-9D5DB6F5321E}" id="{112012E1-1E9A-4976-A40A-2803C391F06B}">
    <text>R20 not done in June. Several sick techs caused a scheduling shuffle. Route skipped for this month</text>
  </threadedComment>
  <threadedComment ref="T285" dT="2024-10-02T16:39:46.33" personId="{6892FC56-EBC2-4FA3-A2DF-2119D1EF5406}" id="{C3459D84-343A-4209-9052-73226DF35E49}">
    <text xml:space="preserve">Route cancelled due to lack of techs </text>
  </threadedComment>
  <threadedComment ref="P286" dT="2024-06-07T15:46:07.83" personId="{46338045-EA3B-4341-9878-9D5DB6F5321E}" id="{B026BEFD-8372-4720-9442-CE7524658C48}">
    <text>R20 not done in June. Several sick techs caused a scheduling shuffle. Route skipped for this month</text>
  </threadedComment>
  <threadedComment ref="T286" dT="2024-09-18T16:01:24.61" personId="{3FF0B06B-6D44-40C6-B724-E5FE6F209B77}" id="{D39DF7F3-BA57-406E-A64D-5546FBBF812E}">
    <text>Annual booked Oct 4</text>
  </threadedComment>
  <threadedComment ref="T287" dT="2024-10-02T16:39:46.33" personId="{6892FC56-EBC2-4FA3-A2DF-2119D1EF5406}" id="{58ADED04-BD9D-4FAF-B560-8529FF6CFF6F}">
    <text xml:space="preserve">Route cancelled due to lack of techs </text>
  </threadedComment>
  <threadedComment ref="P288" dT="2024-05-03T19:53:52.77" personId="{3FF0B06B-6D44-40C6-B724-E5FE6F209B77}" id="{3C30DE46-3480-4B1C-B25F-6A27BF18E98C}">
    <text>Annual booked June 20</text>
  </threadedComment>
  <threadedComment ref="T288" dT="2024-10-02T16:39:46.33" personId="{6892FC56-EBC2-4FA3-A2DF-2119D1EF5406}" id="{F4910FE9-5BDD-4DD6-9BB7-8DB4F9D1D3BB}">
    <text xml:space="preserve">Route cancelled due to lack of techs </text>
  </threadedComment>
  <threadedComment ref="T289" dT="2024-09-16T22:27:12.17" personId="{3FF0B06B-6D44-40C6-B724-E5FE6F209B77}" id="{64AC717E-1A50-4579-B829-3B419261AE4A}">
    <text>Annual booked Oct 16</text>
  </threadedComment>
  <threadedComment ref="T290" dT="2024-10-02T16:39:46.33" personId="{6892FC56-EBC2-4FA3-A2DF-2119D1EF5406}" id="{118BB663-9700-4D2A-8001-410AD2ECDCE9}">
    <text xml:space="preserve">Route cancelled due to lack of techs </text>
  </threadedComment>
  <threadedComment ref="O291" dT="2024-04-08T23:11:14.48" personId="{3FF0B06B-6D44-40C6-B724-E5FE6F209B77}" id="{A3DE9C04-EF9A-45EF-925F-A414DF72FF7F}">
    <text>Annual booked May 8</text>
  </threadedComment>
  <threadedComment ref="P291" dT="2024-06-07T15:46:07.83" personId="{46338045-EA3B-4341-9878-9D5DB6F5321E}" id="{F0E7CA08-399A-42A5-8741-039459F0DF29}">
    <text>R20 not done in June. Several sick techs caused a scheduling shuffle. Route skipped for this month</text>
  </threadedComment>
  <threadedComment ref="T291" dT="2024-10-02T16:39:46.33" personId="{6892FC56-EBC2-4FA3-A2DF-2119D1EF5406}" id="{A42E04E5-5A31-4110-AAB5-7D3AE1AF670F}">
    <text xml:space="preserve">Route cancelled due to lack of techs </text>
  </threadedComment>
  <threadedComment ref="U292" dT="2024-10-30T17:48:10.55" personId="{3FF0B06B-6D44-40C6-B724-E5FE6F209B77}" id="{4F3D7057-7D54-4F22-A59B-745992680492}">
    <text>Annual booked November 13</text>
  </threadedComment>
  <threadedComment ref="P293" dT="2024-06-07T15:46:07.83" personId="{46338045-EA3B-4341-9878-9D5DB6F5321E}" id="{6292A8E7-ADD6-4D2F-BD87-8F5C14752F3C}">
    <text>R20 not done in June. Several sick techs caused a scheduling shuffle. Route skipped for this month</text>
  </threadedComment>
  <threadedComment ref="P294" dT="2024-06-04T20:48:17.02" personId="{3FF0B06B-6D44-40C6-B724-E5FE6F209B77}" id="{07362EB6-8475-44D4-9011-F7E9ECBFFD9B}">
    <text>Annual booked June 10</text>
  </threadedComment>
  <threadedComment ref="U294" dT="2024-10-02T16:39:46.33" personId="{6892FC56-EBC2-4FA3-A2DF-2119D1EF5406}" id="{CFABCE8F-B0D9-42FA-8545-DB00C35645DF}">
    <text xml:space="preserve">Route cancelled due to lack of techs </text>
  </threadedComment>
  <threadedComment ref="M295" dT="2024-02-20T22:45:16.93" personId="{3FF0B06B-6D44-40C6-B724-E5FE6F209B77}" id="{CBAD6579-424F-42A0-A365-31843B26F371}">
    <text>Booked March 11</text>
  </threadedComment>
  <threadedComment ref="P295" dT="2024-06-07T15:46:07.83" personId="{46338045-EA3B-4341-9878-9D5DB6F5321E}" id="{2A67B366-6F32-43DB-B3BF-72B0FDB34B97}">
    <text>R20 not done in June. Several sick techs caused a scheduling shuffle. Route skipped for this month</text>
  </threadedComment>
  <threadedComment ref="T295" dT="2024-10-02T16:39:46.33" personId="{6892FC56-EBC2-4FA3-A2DF-2119D1EF5406}" id="{80F12020-DA37-4996-B256-D52BEF1FDF92}">
    <text xml:space="preserve">Route cancelled due to lack of techs </text>
  </threadedComment>
  <threadedComment ref="T296" dT="2024-10-02T21:39:25.89" personId="{6892FC56-EBC2-4FA3-A2DF-2119D1EF5406}" id="{1245D0B4-4A28-4837-B3E2-9BF1355C2CA2}">
    <text xml:space="preserve">Annual booked in October
</text>
  </threadedComment>
  <threadedComment ref="N297" dT="2024-03-20T16:56:10.38" personId="{3FF0B06B-6D44-40C6-B724-E5FE6F209B77}" id="{000511D9-4B97-47B9-987C-B4AD32EC9C33}">
    <text>Annual booked April 17</text>
  </threadedComment>
  <threadedComment ref="P298" dT="2024-06-07T15:46:07.83" personId="{46338045-EA3B-4341-9878-9D5DB6F5321E}" id="{97E830EB-DB83-4E5C-862F-7D6326AD24C3}">
    <text>R20 not done in June. Several sick techs caused a scheduling shuffle. Route skipped for this month</text>
  </threadedComment>
  <threadedComment ref="T298" dT="2024-10-02T16:39:46.33" personId="{6892FC56-EBC2-4FA3-A2DF-2119D1EF5406}" id="{D8F4B4F7-CB9B-4B67-A9CE-8476A43BA6CA}">
    <text xml:space="preserve">Route cancelled due to lack of techs </text>
  </threadedComment>
  <threadedComment ref="N299" dT="2024-03-19T17:46:01.57" personId="{3FF0B06B-6D44-40C6-B724-E5FE6F209B77}" id="{5C291D76-AA55-42D3-8EC5-7789F6543683}">
    <text>Annual booked April 22</text>
  </threadedComment>
  <threadedComment ref="T300" dT="2024-10-02T16:39:46.33" personId="{6892FC56-EBC2-4FA3-A2DF-2119D1EF5406}" id="{F89F43F3-2C77-41C0-B12D-46A59418D56E}">
    <text xml:space="preserve">Route cancelled due to lack of techs </text>
  </threadedComment>
  <threadedComment ref="P302" dT="2024-04-29T23:35:08.69" personId="{3FF0B06B-6D44-40C6-B724-E5FE6F209B77}" id="{FA3D4E1D-2C07-4CAD-9F91-D3F45EDC2DD3}">
    <text>Annual booked June 10</text>
  </threadedComment>
  <threadedComment ref="T302" dT="2024-10-02T16:39:46.33" personId="{6892FC56-EBC2-4FA3-A2DF-2119D1EF5406}" id="{94F2E578-F08A-4288-BAB0-12A070679EFC}">
    <text xml:space="preserve">Route cancelled due to lack of techs </text>
  </threadedComment>
  <threadedComment ref="P304" dT="2024-06-07T15:46:07.83" personId="{46338045-EA3B-4341-9878-9D5DB6F5321E}" id="{FFD03C36-71B4-410F-9A07-D17CDEC85BF6}">
    <text>R20 not done in June. Several sick techs caused a scheduling shuffle. Route skipped for this month</text>
  </threadedComment>
  <threadedComment ref="U304" dT="2024-10-07T23:30:28.15" personId="{3FF0B06B-6D44-40C6-B724-E5FE6F209B77}" id="{1F37DF32-13E5-4EFE-93AB-D8536ADDBC22}">
    <text>Annual booked Nov 15</text>
  </threadedComment>
  <threadedComment ref="S305" dT="2024-09-10T16:10:11.81" personId="{3FF0B06B-6D44-40C6-B724-E5FE6F209B77}" id="{536C9BD5-2B55-4DE7-8456-0CD5E7AE8706}">
    <text>Annual booked Sept 20</text>
  </threadedComment>
  <threadedComment ref="K306" dT="2024-02-07T18:01:06.77" personId="{8CA2BCA9-03B0-417C-9581-783E31A941AB}" id="{19AC52A9-783E-422D-8F99-ED62598019A3}">
    <text>Invoiced as requested. PO issued for January only</text>
  </threadedComment>
  <threadedComment ref="L306" dT="2024-03-13T16:05:50.00" personId="{8CA2BCA9-03B0-417C-9581-783E31A941AB}" id="{8A289F1C-AC0E-4F14-BE34-510AD0BE2E09}">
    <text xml:space="preserve">Invoiced February
</text>
  </threadedComment>
  <threadedComment ref="M306" dT="2024-03-13T16:08:23.35" personId="{8CA2BCA9-03B0-417C-9581-783E31A941AB}" id="{8692C9AA-EFCF-4C0E-9D12-3B3E3A278684}">
    <text>Invoiced March</text>
  </threadedComment>
  <threadedComment ref="Q306" dT="2024-06-04T22:16:39.48" personId="{3FF0B06B-6D44-40C6-B724-E5FE6F209B77}" id="{3BDB38E1-7BFF-474A-A347-B019890BE2F3}">
    <text>Annual booked July 15-17</text>
  </threadedComment>
  <threadedComment ref="Q307" dT="2024-06-24T21:24:11.79" personId="{3FF0B06B-6D44-40C6-B724-E5FE6F209B77}" id="{8579BE84-B594-4A23-AA6C-C97E7D2C2144}">
    <text>Annual booked July 19</text>
  </threadedComment>
  <threadedComment ref="Q308" dT="2024-06-04T22:16:39.48" personId="{3FF0B06B-6D44-40C6-B724-E5FE6F209B77}" id="{633091A4-5CD2-4EEF-AD95-77C649AFF0E7}">
    <text>Annual booked July 18-19</text>
  </threadedComment>
  <threadedComment ref="S309" dT="2024-08-22T15:49:08.52" personId="{3FF0B06B-6D44-40C6-B724-E5FE6F209B77}" id="{5F515DB8-3A72-4281-8232-9AE3A83ED820}">
    <text>Annual booked Sept 25</text>
  </threadedComment>
  <threadedComment ref="S310" dT="2024-08-22T15:49:08.52" personId="{3FF0B06B-6D44-40C6-B724-E5FE6F209B77}" id="{D69562A1-E7BC-4C7C-B6CF-889D05047812}">
    <text>Annual booked Sept 25</text>
  </threadedComment>
  <threadedComment ref="Q311" dT="2024-07-04T17:05:33.86" personId="{3FF0B06B-6D44-40C6-B724-E5FE6F209B77}" id="{4ABD4859-E36C-471A-A265-2DECB1729B4F}">
    <text>Annual booked July 24-25</text>
  </threadedComment>
  <threadedComment ref="T314" dT="2024-09-04T21:13:47.22" personId="{3FF0B06B-6D44-40C6-B724-E5FE6F209B77}" id="{F9427959-D8D7-482E-BACF-6A3F2EF53C73}">
    <text>Annual booked Oct 1</text>
  </threadedComment>
  <threadedComment ref="M315" dT="2024-02-09T16:59:57.71" personId="{3FF0B06B-6D44-40C6-B724-E5FE6F209B77}" id="{90C36B9A-F61F-4808-B936-537B1AC13BFD}">
    <text>Booked March 21</text>
  </threadedComment>
  <threadedComment ref="P316" dT="2024-05-03T20:16:47.91" personId="{3FF0B06B-6D44-40C6-B724-E5FE6F209B77}" id="{47785977-385A-4C4A-8FB8-0E7B5FBEB6E3}">
    <text>Annual booked June 13</text>
  </threadedComment>
  <threadedComment ref="T320" dT="2024-10-22T23:14:34.77" personId="{6892FC56-EBC2-4FA3-A2DF-2119D1EF5406}" id="{68F8174B-87BF-4BDD-BA12-EAEB099928F0}">
    <text>Not tested. Annual booked October 11 was reescheduled</text>
  </threadedComment>
  <threadedComment ref="U320" dT="2024-10-22T23:14:34.77" personId="{6892FC56-EBC2-4FA3-A2DF-2119D1EF5406}" id="{B6C87D13-58BC-495A-818D-07BBA5AE895B}">
    <text>Annual booked November 15</text>
  </threadedComment>
  <threadedComment ref="S322" dT="2024-08-12T22:31:53.82" personId="{3FF0B06B-6D44-40C6-B724-E5FE6F209B77}" id="{1299CB1B-E582-43CA-8999-F806973E03B5}">
    <text>Annual booked Sept 12</text>
  </threadedComment>
  <threadedComment ref="T323" dT="2024-10-02T16:39:46.33" personId="{6892FC56-EBC2-4FA3-A2DF-2119D1EF5406}" id="{715B4D69-EC2C-4ED2-84FD-AEAC6479A119}">
    <text xml:space="preserve">Route cancelled due to lack of techs </text>
  </threadedComment>
  <threadedComment ref="S324" dT="2024-08-12T22:31:53.82" personId="{3FF0B06B-6D44-40C6-B724-E5FE6F209B77}" id="{2A1F3170-B642-459E-8584-DF789C78CA32}">
    <text>Annual booked Sept 12</text>
  </threadedComment>
  <threadedComment ref="N325" dT="2024-03-19T17:49:11.53" personId="{3FF0B06B-6D44-40C6-B724-E5FE6F209B77}" id="{8174FD7B-9CD9-43A7-93DB-505472BCF1C6}">
    <text>Annual booked April 23</text>
  </threadedComment>
  <threadedComment ref="L326" dT="2024-02-22T21:54:22.06" personId="{1A284580-F2B6-4554-A780-C3C0B3AF6C04}" id="{1104D990-B35D-4947-9A59-371A1E75B0C4}">
    <text>Booked Feb 15</text>
  </threadedComment>
  <threadedComment ref="T326" dT="2024-10-02T16:39:46.33" personId="{6892FC56-EBC2-4FA3-A2DF-2119D1EF5406}" id="{65A8A7F9-86C5-45C8-A4EE-AA8393FA97BA}">
    <text xml:space="preserve">Route cancelled due to lack of techs </text>
  </threadedComment>
  <threadedComment ref="T327" dT="2024-10-02T16:39:46.33" personId="{6892FC56-EBC2-4FA3-A2DF-2119D1EF5406}" id="{D4FA40A0-71A2-49D4-9640-01C79744C880}">
    <text xml:space="preserve">Route cancelled due to lack of techs </text>
  </threadedComment>
  <threadedComment ref="Q328" dT="2024-07-16T23:25:42.95" personId="{D05202FE-1972-4411-96AF-B2F4657F83E2}" id="{90F7E357-12E8-407A-BCA4-323FDD8682DC}">
    <text>Annual booked July 2.</text>
  </threadedComment>
  <threadedComment ref="T328" dT="2024-10-02T16:39:46.33" personId="{6892FC56-EBC2-4FA3-A2DF-2119D1EF5406}" id="{BFDD5871-0CA0-48FC-8FA4-A6773A697304}">
    <text xml:space="preserve">Route cancelled due to lack of techs </text>
  </threadedComment>
  <threadedComment ref="M329" dT="2024-02-16T22:55:36.03" personId="{3FF0B06B-6D44-40C6-B724-E5FE6F209B77}" id="{67C741EB-A94F-4F13-A3F8-701FA7156004}">
    <text>Booked March 13</text>
  </threadedComment>
  <threadedComment ref="R330" dT="2024-07-16T16:57:21.40" personId="{3FF0B06B-6D44-40C6-B724-E5FE6F209B77}" id="{0742510E-E61F-4FCA-9AB6-0D8F96464E2A}">
    <text>Annual booked Aug 8</text>
  </threadedComment>
  <threadedComment ref="T331" dT="2024-10-02T16:39:46.33" personId="{6892FC56-EBC2-4FA3-A2DF-2119D1EF5406}" id="{6D2D9602-6F14-4F94-8BC7-FA466CE9ECCB}">
    <text xml:space="preserve">Route cancelled due to lack of techs </text>
  </threadedComment>
  <threadedComment ref="U331" dT="2024-11-05T23:10:06.45" personId="{6892FC56-EBC2-4FA3-A2DF-2119D1EF5406}" id="{1B03A199-E8F2-41A4-9AE3-8A330FD6E152}">
    <text>No access</text>
  </threadedComment>
  <threadedComment ref="R332" dT="2024-07-09T22:48:58.87" personId="{3FF0B06B-6D44-40C6-B724-E5FE6F209B77}" id="{AD01FD51-6E2B-497C-84FF-3935686A31D0}">
    <text>Annual booked Aug 14-15</text>
  </threadedComment>
  <threadedComment ref="R334" dT="2024-08-09T19:25:41.79" personId="{D05202FE-1972-4411-96AF-B2F4657F83E2}" id="{DF8F4031-E035-4996-BB25-DDE6620235F7}">
    <text>Ran out of time on MBT route</text>
  </threadedComment>
  <threadedComment ref="U334" dT="2024-10-08T20:38:40.27" personId="{3FF0B06B-6D44-40C6-B724-E5FE6F209B77}" id="{53FD0D1D-E133-4B0B-9560-8BBF76272CE7}">
    <text>Annual booked Nov 14</text>
  </threadedComment>
  <threadedComment ref="R335" dT="2024-08-09T19:25:41.79" personId="{D05202FE-1972-4411-96AF-B2F4657F83E2}" id="{6AEB8543-BA25-4B66-A3AF-34F9A818F83B}">
    <text>Ran out of time on MBT route</text>
  </threadedComment>
  <threadedComment ref="U335" dT="2024-10-08T20:38:40.27" personId="{3FF0B06B-6D44-40C6-B724-E5FE6F209B77}" id="{451567A2-E8DD-4110-B993-DA679BB61DA0}">
    <text>Annual booked Nov 14</text>
  </threadedComment>
  <threadedComment ref="L336" dT="2024-03-05T17:15:44.53" personId="{F541C50C-D52D-4FF1-8412-27787AB09BDA}" id="{2BE6F7B8-601E-404A-9BFE-9DC8B069C110}">
    <text>No access Fab 2024--Per JWB: Door code not working, need to get door key and/or code</text>
  </threadedComment>
  <threadedComment ref="N336" dT="2024-04-10T16:16:25.93" personId="{0F4FE849-1AD1-4580-8D2C-8E04403287FE}" id="{BE62E23D-ED62-49C3-AA01-466ED89E0932}">
    <text>No access/contact with manager</text>
  </threadedComment>
  <threadedComment ref="R336" dT="2024-07-31T17:05:47.44" personId="{3FF0B06B-6D44-40C6-B724-E5FE6F209B77}" id="{9C1A76FB-AB60-42AA-87B5-1F6A600BADE9}">
    <text>Annual booked Aug 21</text>
  </threadedComment>
  <threadedComment ref="T336" dT="2024-10-21T22:04:05.38" personId="{6892FC56-EBC2-4FA3-A2DF-2119D1EF5406}" id="{993FC82D-33D1-4180-B851-FBBCE05269F5}">
    <text xml:space="preserve">No finished due lack of techs and time
</text>
  </threadedComment>
  <threadedComment ref="R337" dT="2024-07-31T17:05:58.35" personId="{3FF0B06B-6D44-40C6-B724-E5FE6F209B77}" id="{AC4403A9-CAE5-4AAD-85A7-3A3B6E4786EE}">
    <text>Annual booked Aug 21</text>
  </threadedComment>
  <threadedComment ref="T337" dT="2024-10-21T22:04:05.38" personId="{6892FC56-EBC2-4FA3-A2DF-2119D1EF5406}" id="{95A3ECD1-CE59-4D39-996E-236AFA320C4E}">
    <text xml:space="preserve">No finished due lack of techs and time
</text>
  </threadedComment>
  <threadedComment ref="O338" dT="2024-04-10T20:52:06.30" personId="{3FF0B06B-6D44-40C6-B724-E5FE6F209B77}" id="{59CFC8A9-FC82-47F8-9A07-ED896B9F003C}">
    <text>Annual booked May 23-24</text>
  </threadedComment>
  <threadedComment ref="U340" dT="2024-11-07T21:14:01.00" personId="{6892FC56-EBC2-4FA3-A2DF-2119D1EF5406}" id="{53FD6C2C-0A4A-49AC-8602-22441304E576}">
    <text>No access</text>
  </threadedComment>
  <threadedComment ref="T341" dT="2024-10-04T23:10:27.08" personId="{3FF0B06B-6D44-40C6-B724-E5FE6F209B77}" id="{53395117-49D7-4B05-AF95-D7213157A0C1}">
    <text>Annual booked Oct 10</text>
  </threadedComment>
  <threadedComment ref="R343" dT="2024-08-19T18:08:25.14" personId="{3FF0B06B-6D44-40C6-B724-E5FE6F209B77}" id="{93240ACF-D6E3-44D3-9A05-A3CBFAA7433C}">
    <text>Annual tent booked Aug 29&amp;30</text>
  </threadedComment>
  <threadedComment ref="R344" dT="2024-08-19T18:08:25.14" personId="{3FF0B06B-6D44-40C6-B724-E5FE6F209B77}" id="{D60E0C41-1AC5-4270-88E2-E5614173BB3A}">
    <text>Annual tent booked Aug 29&amp;30</text>
  </threadedComment>
  <threadedComment ref="R345" dT="2024-08-19T18:08:25.14" personId="{3FF0B06B-6D44-40C6-B724-E5FE6F209B77}" id="{69FA350F-9B65-4041-8868-E41418BB019E}">
    <text>Annual tent booked Aug 29&amp;30</text>
  </threadedComment>
  <threadedComment ref="R346" dT="2024-08-19T18:08:25.14" personId="{3FF0B06B-6D44-40C6-B724-E5FE6F209B77}" id="{EB37D892-6770-44FD-8066-15E58933180B}">
    <text>Annual tent booked Aug 29&amp;30</text>
  </threadedComment>
  <threadedComment ref="S347" dT="2024-09-19T20:43:55.61" personId="{6892FC56-EBC2-4FA3-A2DF-2119D1EF5406}" id="{44277450-249F-4DA3-BD2F-BA39EAE7C3C5}">
    <text>Annual booked September 12</text>
  </threadedComment>
  <threadedComment ref="R350" dT="2024-03-15T20:10:15.11" personId="{F541C50C-D52D-4FF1-8412-27787AB09BDA}" id="{1D147CEB-C33E-49FF-9A77-041A76DF18C1}">
    <text>Four Seasons to inspect until september</text>
  </threadedComment>
  <threadedComment ref="T350" dT="2024-10-21T22:04:05.38" personId="{6892FC56-EBC2-4FA3-A2DF-2119D1EF5406}" id="{CC8C0C37-9287-40BB-86D4-1E5A55810AAD}">
    <text xml:space="preserve">No finished due lack of techs and time
</text>
  </threadedComment>
  <threadedComment ref="U352" dT="2024-11-20T23:27:41.69" personId="{6892FC56-EBC2-4FA3-A2DF-2119D1EF5406}" id="{D179D0C3-0F49-49D9-AF31-DCC98E716267}">
    <text xml:space="preserve">Cancelled. Another company performing this work.
</text>
  </threadedComment>
  <threadedComment ref="P353" dT="2024-05-02T21:16:33.84" personId="{3FF0B06B-6D44-40C6-B724-E5FE6F209B77}" id="{2C5A5840-81ED-4A21-A9BD-4CCD7F688672}">
    <text>Annual booked on June 25-26</text>
  </threadedComment>
  <threadedComment ref="P353" dT="2024-05-02T21:16:55.69" personId="{3FF0B06B-6D44-40C6-B724-E5FE6F209B77}" id="{F0CD54A3-6047-498C-A4DE-CA027A4D152F}" parentId="{2C5A5840-81ED-4A21-A9BD-4CCD7F688672}">
    <text>Rescheduled per request of Sharon</text>
  </threadedComment>
  <threadedComment ref="Q354" dT="2024-05-28T22:37:35.28" personId="{3FF0B06B-6D44-40C6-B724-E5FE6F209B77}" id="{97764D79-20EB-46A5-8E3E-8D10C13E0A3B}">
    <text xml:space="preserve">Annual booked July 12
</text>
  </threadedComment>
  <threadedComment ref="R355" dT="2024-07-25T21:52:14.37" personId="{3FF0B06B-6D44-40C6-B724-E5FE6F209B77}" id="{C2CFF621-B405-4772-8FE1-126C9DBD5A7F}">
    <text>Annual booked August 27</text>
  </threadedComment>
  <threadedComment ref="O356" dT="2024-04-24T19:13:30.25" personId="{3FF0B06B-6D44-40C6-B724-E5FE6F209B77}" id="{1B4EBF97-2C9F-4C04-B456-867F67262937}">
    <text>Annual booked May 27</text>
  </threadedComment>
  <threadedComment ref="L357" dT="2024-02-07T22:31:37.43" personId="{F541C50C-D52D-4FF1-8412-27787AB09BDA}" id="{ACC901B3-D952-45A0-8A59-AE3F31175CD8}">
    <text>Not completed - Site key not brought on route. Do not charge</text>
  </threadedComment>
  <threadedComment ref="T358" dT="2024-09-20T22:10:33.25" personId="{3FF0B06B-6D44-40C6-B724-E5FE6F209B77}" id="{EF5BE6B1-3959-4EDC-9E1F-9F3123EF7997}">
    <text>Annual booked Oct 17-18</text>
  </threadedComment>
  <threadedComment ref="N366" dT="2024-04-04T20:39:46.97" personId="{46338045-EA3B-4341-9878-9D5DB6F5321E}" id="{05D5D2F6-04E5-4159-9C43-DEBD561DB696}">
    <text>Missed in April. Techs ran out of time</text>
  </threadedComment>
  <threadedComment ref="Q366" dT="2024-06-25T20:02:50.79" personId="{3FF0B06B-6D44-40C6-B724-E5FE6F209B77}" id="{355A0FFB-9366-46DF-9369-72BCA656B113}">
    <text>Annual booked July 9</text>
  </threadedComment>
  <threadedComment ref="S366" dT="2024-10-03T18:31:02.14" personId="{6892FC56-EBC2-4FA3-A2DF-2119D1EF5406}" id="{47F50F5C-EDB2-44E3-8B1C-3977B5D18A91}">
    <text>No Access</text>
  </threadedComment>
  <threadedComment ref="T366" dT="2024-10-03T18:31:02.14" personId="{6892FC56-EBC2-4FA3-A2DF-2119D1EF5406}" id="{17A8D991-A345-4291-AE48-C0DAFD9A4A3D}">
    <text>No Access</text>
  </threadedComment>
  <threadedComment ref="K367" dT="2024-02-06T00:18:34.76" personId="{46338045-EA3B-4341-9878-9D5DB6F5321E}" id="{94F21AFE-8FEC-4304-9224-1F110D63C79A}">
    <text>Site approved quote in Feb</text>
  </threadedComment>
  <threadedComment ref="M367" dT="2024-03-15T21:23:37.39" personId="{F541C50C-D52D-4FF1-8412-27787AB09BDA}" id="{183B6420-580C-4B0E-BD30-A0B663268372}">
    <text>No Access March 2024, no keys</text>
  </threadedComment>
  <threadedComment ref="N367" dT="2024-03-15T21:23:37.39" personId="{F541C50C-D52D-4FF1-8412-27787AB09BDA}" id="{9C7AD160-577B-4C6A-86A0-44BD449F564B}">
    <text>No Access March 2024, no keys</text>
  </threadedComment>
  <threadedComment ref="O367" dT="2024-03-15T21:23:37.39" personId="{F541C50C-D52D-4FF1-8412-27787AB09BDA}" id="{F3BB4E54-FCBF-4A5F-83DF-4B7D0F534745}">
    <text>No Access March 2024, no keys</text>
  </threadedComment>
  <threadedComment ref="Q367" dT="2024-06-25T17:18:37.47" personId="{3FF0B06B-6D44-40C6-B724-E5FE6F209B77}" id="{ACC060C9-B81C-45BE-90A8-26232775D1D6}">
    <text>Annual booked July 3</text>
  </threadedComment>
  <threadedComment ref="P368" dT="2024-05-13T17:57:32.71" personId="{3FF0B06B-6D44-40C6-B724-E5FE6F209B77}" id="{33DD5956-01EF-49E7-839A-873FC398D8A3}">
    <text>Annual booked June 17</text>
  </threadedComment>
  <threadedComment ref="P370" dT="2024-05-13T17:57:32.71" personId="{3FF0B06B-6D44-40C6-B724-E5FE6F209B77}" id="{99F16FC7-D6A4-442F-BBA3-A0C1AECE3F53}">
    <text>Annual booked June 17</text>
  </threadedComment>
  <threadedComment ref="N371" dT="2024-04-02T16:06:37.14" personId="{46338045-EA3B-4341-9878-9D5DB6F5321E}" id="{F5C09DFE-9562-49D1-9EAD-49F6AA64DA74}">
    <text>Key didn't work at the electrical room</text>
  </threadedComment>
  <threadedComment ref="S372" dT="2024-09-05T16:37:22.01" personId="{3FF0B06B-6D44-40C6-B724-E5FE6F209B77}" id="{51D35F7C-5C18-43FF-BCA7-61C59326CAB1}">
    <text>Annual booked Sept 12</text>
  </threadedComment>
  <threadedComment ref="N373" dT="2024-04-04T20:39:46.97" personId="{46338045-EA3B-4341-9878-9D5DB6F5321E}" id="{991666ED-BC52-4C16-A4BC-F39FC808F3C7}">
    <text>Missed in April. Techs ran out of time</text>
  </threadedComment>
  <threadedComment ref="T374" dT="2024-09-04T22:17:00.22" personId="{3FF0B06B-6D44-40C6-B724-E5FE6F209B77}" id="{023A4D65-582D-41B8-B431-BEB48C1EECDE}">
    <text>Annual booked Oct 7</text>
  </threadedComment>
  <threadedComment ref="T375" dT="2024-10-08T20:51:28.48" personId="{6892FC56-EBC2-4FA3-A2DF-2119D1EF5406}" id="{E8532B09-8BC9-41F9-8BAC-7173C9832E26}">
    <text>No Access</text>
  </threadedComment>
  <threadedComment ref="Q376" dT="2024-07-11T17:48:15.11" personId="{3FF0B06B-6D44-40C6-B724-E5FE6F209B77}" id="{E86733F5-CE09-4C13-B285-C130B542087D}">
    <text>Annual booked July 24</text>
  </threadedComment>
  <threadedComment ref="S377" dT="2024-08-13T18:24:31.21" personId="{3FF0B06B-6D44-40C6-B724-E5FE6F209B77}" id="{193464F5-62E9-4F13-999E-14D78E4DF94E}">
    <text>Annual booked Sept 12</text>
  </threadedComment>
  <threadedComment ref="N378" dT="2024-03-22T16:11:35.43" personId="{3FF0B06B-6D44-40C6-B724-E5FE6F209B77}" id="{7D835CAB-CDC0-4F2C-B0C6-127BC6019D65}">
    <text>Annual booked April 15</text>
  </threadedComment>
  <threadedComment ref="Q379" dT="2024-06-20T20:54:44.46" personId="{3FF0B06B-6D44-40C6-B724-E5FE6F209B77}" id="{F9422368-E7DA-4914-9D2B-99869095AC6C}">
    <text>Annual booked July 18-19</text>
  </threadedComment>
  <threadedComment ref="U380" dT="2024-10-15T16:49:11.26" personId="{3FF0B06B-6D44-40C6-B724-E5FE6F209B77}" id="{63A4F8B1-6F00-4F10-B6A3-D5178381FF99}">
    <text>Annual booked Nov 15</text>
  </threadedComment>
  <threadedComment ref="N381" dT="2024-03-25T21:41:54.33" personId="{3FF0B06B-6D44-40C6-B724-E5FE6F209B77}" id="{4251097C-77ED-4F00-A585-0B50BA941AA2}">
    <text>Annual booked April 12</text>
  </threadedComment>
  <threadedComment ref="N382" dT="2024-03-22T20:54:25.29" personId="{3FF0B06B-6D44-40C6-B724-E5FE6F209B77}" id="{A9EA9A63-B30C-4EB9-B26A-835BA269C455}">
    <text>Annual booked April 15</text>
  </threadedComment>
  <threadedComment ref="N383" dT="2024-03-26T20:44:45.96" personId="{3FF0B06B-6D44-40C6-B724-E5FE6F209B77}" id="{E88F3523-8898-4540-89BE-54E3F7B7FD57}">
    <text>Annual booked April 12</text>
  </threadedComment>
  <threadedComment ref="U384" dT="2024-10-02T18:19:31.45" personId="{6892FC56-EBC2-4FA3-A2DF-2119D1EF5406}" id="{EA603E82-13BA-453B-995F-CB38CE344A3E}">
    <text>ANNUAL BOOKED NOV 19  / 20 / 21</text>
  </threadedComment>
  <threadedComment ref="U385" dT="2024-10-02T18:19:31.45" personId="{6892FC56-EBC2-4FA3-A2DF-2119D1EF5406}" id="{5383B4EE-4893-4938-BE9F-43AAE6FD3B79}">
    <text>ANNUAL BOOKED NOV 19  / 20 / 21</text>
  </threadedComment>
  <threadedComment ref="U386" dT="2024-10-02T18:19:31.45" personId="{6892FC56-EBC2-4FA3-A2DF-2119D1EF5406}" id="{82AE90BA-432D-444B-9635-67D475EDF2C0}">
    <text>ANNUAL BOOKED NOV 19  / 20 / 21</text>
  </threadedComment>
  <threadedComment ref="U387" dT="2024-10-02T18:19:31.45" personId="{6892FC56-EBC2-4FA3-A2DF-2119D1EF5406}" id="{CD5E4C07-1E63-4023-A0D4-863EB7C9FDB4}">
    <text>ANNUAL BOOKED NOV 19  / 20 / 21</text>
  </threadedComment>
  <threadedComment ref="U388" dT="2024-10-02T18:19:31.45" personId="{6892FC56-EBC2-4FA3-A2DF-2119D1EF5406}" id="{A3EBF2AD-D93B-4D16-A220-8FD272EF5239}">
    <text>ANNUAL BOOKED NOV 19  / 20 / 21</text>
  </threadedComment>
  <threadedComment ref="L389" dT="2024-02-16T23:01:15.44" personId="{3FF0B06B-6D44-40C6-B724-E5FE6F209B77}" id="{C7003E60-280F-4609-8232-970D57488786}">
    <text>Booked Feb 26</text>
  </threadedComment>
  <threadedComment ref="U389" dT="2024-10-08T20:51:28.48" personId="{6892FC56-EBC2-4FA3-A2DF-2119D1EF5406}" id="{EED25596-8815-41B2-B54C-130AC2AC58B2}">
    <text>No Access</text>
  </threadedComment>
  <threadedComment ref="K390" dT="2024-01-18T17:19:06.14" personId="{46338045-EA3B-4341-9878-9D5DB6F5321E}" id="{08D1743B-8A9D-4B13-B795-054DD7EEBD18}">
    <text>Tested separately on a service call/consultation job for January. Full start-up in Feb/24</text>
  </threadedComment>
  <threadedComment ref="S390" dT="2024-10-02T16:39:46.33" personId="{6892FC56-EBC2-4FA3-A2DF-2119D1EF5406}" id="{01295C4F-4F77-4B1C-A719-7647E442C8F0}">
    <text xml:space="preserve">Route cancelled due to lack of techs </text>
  </threadedComment>
  <threadedComment ref="U390" dT="2024-10-21T16:30:10.84" personId="{3FF0B06B-6D44-40C6-B724-E5FE6F209B77}" id="{F5B92666-D6A0-4FFA-97F2-1D223FD78B9C}">
    <text>Annual booked Nov 26-28</text>
  </threadedComment>
  <threadedComment ref="S391" dT="2024-10-02T16:39:46.33" personId="{6892FC56-EBC2-4FA3-A2DF-2119D1EF5406}" id="{BC83E085-E4A7-456F-BA56-533D34DBDEDD}">
    <text xml:space="preserve">Route cancelled due to lack of techs </text>
  </threadedComment>
  <threadedComment ref="U391" dT="2024-10-21T16:30:10.84" personId="{3FF0B06B-6D44-40C6-B724-E5FE6F209B77}" id="{BD5B3CB6-537D-4511-B32C-3B6F625F8930}">
    <text>Annual booked Nov 26-28</text>
  </threadedComment>
  <threadedComment ref="S392" dT="2024-10-02T16:39:46.33" personId="{6892FC56-EBC2-4FA3-A2DF-2119D1EF5406}" id="{B7D6E910-F905-470A-A368-3C9A5D0990C1}">
    <text xml:space="preserve">Route cancelled due to lack of techs </text>
  </threadedComment>
  <threadedComment ref="U392" dT="2024-10-21T16:30:10.84" personId="{3FF0B06B-6D44-40C6-B724-E5FE6F209B77}" id="{F2015F02-1727-4937-8F04-2A1998A8E760}">
    <text>Annual booked Nov 26-28</text>
  </threadedComment>
  <threadedComment ref="S393" dT="2024-10-02T16:39:46.33" personId="{6892FC56-EBC2-4FA3-A2DF-2119D1EF5406}" id="{B17B8CA5-8800-42F2-B87A-F1BF98B50223}">
    <text xml:space="preserve">Route cancelled due to lack of techs </text>
  </threadedComment>
  <threadedComment ref="U393" dT="2024-10-21T16:30:10.84" personId="{3FF0B06B-6D44-40C6-B724-E5FE6F209B77}" id="{48BE4D5D-FE3D-43B3-A968-F39550F24FBC}">
    <text>Annual booked Nov 26-28</text>
  </threadedComment>
  <threadedComment ref="S394" dT="2024-10-02T16:39:46.33" personId="{6892FC56-EBC2-4FA3-A2DF-2119D1EF5406}" id="{151E8445-FFD1-467F-B25F-84FE08701062}">
    <text xml:space="preserve">Route cancelled due to lack of techs </text>
  </threadedComment>
  <threadedComment ref="U394" dT="2024-10-21T16:30:10.84" personId="{3FF0B06B-6D44-40C6-B724-E5FE6F209B77}" id="{52C60649-F15A-43EA-A0D2-4DBD583F2462}">
    <text>Annual booked Nov 26-28</text>
  </threadedComment>
  <threadedComment ref="N395" dT="2024-04-04T16:49:06.49" personId="{46338045-EA3B-4341-9878-9D5DB6F5321E}" id="{D78ED69A-C006-4DF4-B1C1-5605372C8ECE}">
    <text>On-hold - construction on-site</text>
  </threadedComment>
  <threadedComment ref="O395" dT="2024-04-04T16:49:06.49" personId="{46338045-EA3B-4341-9878-9D5DB6F5321E}" id="{435A84DE-25D7-423D-B574-E1CB1F1B39BE}">
    <text>On-hold - construction on-site</text>
  </threadedComment>
  <threadedComment ref="P395" dT="2024-04-04T16:49:06.49" personId="{46338045-EA3B-4341-9878-9D5DB6F5321E}" id="{8F056E74-CB9A-4EE6-9170-F2FDBF34D2B2}">
    <text>On-hold - construction on-site</text>
  </threadedComment>
  <threadedComment ref="Q395" dT="2024-04-04T16:49:06.49" personId="{46338045-EA3B-4341-9878-9D5DB6F5321E}" id="{CAA69498-4649-4BFD-93F3-62C0A19EC77D}">
    <text>On-hold - construction on-site</text>
  </threadedComment>
  <threadedComment ref="Q395" dT="2024-06-24T21:56:39.28" personId="{3FF0B06B-6D44-40C6-B724-E5FE6F209B77}" id="{0828EFED-6622-4A71-A755-E25318975F61}" parentId="{CAA69498-4649-4BFD-93F3-62C0A19EC77D}">
    <text>Annual booked July 4</text>
  </threadedComment>
  <threadedComment ref="U395" dT="2024-04-04T16:49:06.49" personId="{46338045-EA3B-4341-9878-9D5DB6F5321E}" id="{F461F159-B8A2-4E94-9A51-B1466C5F82D3}">
    <text>On-hold - construction on-site</text>
  </threadedComment>
  <threadedComment ref="K396" dT="2023-12-21T00:11:06.79" personId="{1A284580-F2B6-4554-A780-C3C0B3AF6C04}" id="{7F31D893-D90E-4E1B-AE70-73A63EF19768}">
    <text>Booked Jan 4</text>
  </threadedComment>
  <threadedComment ref="L397" dT="2024-02-08T18:28:26.26" personId="{3FF0B06B-6D44-40C6-B724-E5FE6F209B77}" id="{B40A0C22-841E-42D8-81D6-20F1E8AE4325}">
    <text>Tent Booked Feb 21</text>
  </threadedComment>
  <threadedComment ref="L397" dT="2024-02-12T17:48:27.72" personId="{F541C50C-D52D-4FF1-8412-27787AB09BDA}" id="{B28152C1-6801-45D4-8E85-099A1B263118}" parentId="{B40A0C22-841E-42D8-81D6-20F1E8AE4325}">
    <text>MBT done Feb 2024</text>
  </threadedComment>
  <threadedComment ref="O397" dT="2024-04-12T20:33:49.35" personId="{3FF0B06B-6D44-40C6-B724-E5FE6F209B77}" id="{32A2EA13-B4EA-43BD-A90A-902D69BA8227}">
    <text>Annual booked May 10</text>
  </threadedComment>
  <threadedComment ref="T397" dT="2024-10-21T22:04:05.38" personId="{6892FC56-EBC2-4FA3-A2DF-2119D1EF5406}" id="{A40AF308-CFB3-45F9-B959-12FE9F0FD819}">
    <text xml:space="preserve">No finished due lack of techs and time
</text>
  </threadedComment>
  <threadedComment ref="O398" dT="2024-04-05T16:30:07.36" personId="{3FF0B06B-6D44-40C6-B724-E5FE6F209B77}" id="{C36B0DAD-C9B1-42F1-9754-D65E315E2A7B}">
    <text>Annual booked May 8-9</text>
  </threadedComment>
  <threadedComment ref="N399" dT="2024-03-18T19:17:49.14" personId="{3FF0B06B-6D44-40C6-B724-E5FE6F209B77}" id="{228591B9-FB24-4043-829B-05FC9873DD5F}">
    <text>Annual booked April 1</text>
  </threadedComment>
  <threadedComment ref="R400" dT="2024-07-23T23:29:55.99" personId="{3FF0B06B-6D44-40C6-B724-E5FE6F209B77}" id="{7068ECD6-D65B-4ABE-AE03-689EAFE2B4FF}">
    <text>Annual booked Aug 27</text>
  </threadedComment>
  <threadedComment ref="U401" dT="2025-03-26T15:25:23.61" personId="{6892FC56-EBC2-4FA3-A2DF-2119D1EF5406}" id="{67482079-F616-43C4-819F-A08AFC5436AA}">
    <text>First 3 Months Free</text>
  </threadedComment>
  <threadedComment ref="V401" dT="2025-03-26T15:25:23.61" personId="{6892FC56-EBC2-4FA3-A2DF-2119D1EF5406}" id="{7277E126-E0CA-414F-A3C3-81D391EEB120}">
    <text>First 3 Months Free</text>
  </threadedComment>
  <threadedComment ref="Q403" dT="2024-06-21T20:05:10.16" personId="{3FF0B06B-6D44-40C6-B724-E5FE6F209B77}" id="{1DA85626-6712-4292-A3EB-A906CAAC0F9F}">
    <text>Annual booked July 22</text>
  </threadedComment>
  <threadedComment ref="S403" dT="2024-10-02T16:39:46.33" personId="{6892FC56-EBC2-4FA3-A2DF-2119D1EF5406}" id="{E9A13463-5BC2-4310-A803-BCC2820F1844}">
    <text xml:space="preserve">Route cancelled due to lack of techs </text>
  </threadedComment>
  <threadedComment ref="M404" dT="2024-03-06T22:23:37.08" personId="{3FF0B06B-6D44-40C6-B724-E5FE6F209B77}" id="{4F299B9E-A672-49F2-AC83-5788281F5810}">
    <text>Booked March 13</text>
  </threadedComment>
  <threadedComment ref="L406" dT="2024-02-08T18:26:17.13" personId="{3FF0B06B-6D44-40C6-B724-E5FE6F209B77}" id="{BFF4C684-A9A3-4313-A347-9743C55E9738}">
    <text>Booked Feb 9</text>
  </threadedComment>
  <threadedComment ref="K407" dT="2024-02-22T21:56:00.77" personId="{1A284580-F2B6-4554-A780-C3C0B3AF6C04}" id="{28D7437E-623B-4550-AB95-22C9B0BA3500}">
    <text>Booked Jan 11</text>
  </threadedComment>
  <threadedComment ref="U408" dT="2024-10-02T16:39:46.33" personId="{6892FC56-EBC2-4FA3-A2DF-2119D1EF5406}" id="{11298313-F137-4FC3-803B-D296A375BC4A}">
    <text xml:space="preserve">Route cancelled due to lack of techs </text>
  </threadedComment>
  <threadedComment ref="O409" dT="2024-04-23T18:07:45.54" personId="{3FF0B06B-6D44-40C6-B724-E5FE6F209B77}" id="{08FAF44A-A48D-43A8-9363-275B8C9A9EBF}">
    <text>Annual booked May 23-24</text>
  </threadedComment>
  <threadedComment ref="U409" dT="2024-11-22T17:19:59.15" personId="{6892FC56-EBC2-4FA3-A2DF-2119D1EF5406}" id="{EEE6A24B-6297-4394-9352-AF37C135CF65}">
    <text>No keys. Sprinkler inspection one day before.</text>
  </threadedComment>
  <threadedComment ref="R410" dT="2024-07-26T23:18:29.07" personId="{46338045-EA3B-4341-9878-9D5DB6F5321E}" id="{BD6E73E0-253C-4793-9875-C950AF474A9B}">
    <text>Starting in September</text>
  </threadedComment>
  <threadedComment ref="S410" dT="2024-10-02T16:39:46.33" personId="{6892FC56-EBC2-4FA3-A2DF-2119D1EF5406}" id="{76A38F0A-4145-4162-868D-25EC45FF7F76}">
    <text xml:space="preserve">Route cancelled due to lack of techs </text>
  </threadedComment>
  <threadedComment ref="T410" dT="2024-11-14T18:43:38.67" personId="{6892FC56-EBC2-4FA3-A2DF-2119D1EF5406}" id="{5AAE8B06-B5D0-4D95-B8B9-BA106FDC32A8}">
    <text>Waiting keys</text>
  </threadedComment>
  <threadedComment ref="U410" dT="2024-11-14T18:43:38.67" personId="{6892FC56-EBC2-4FA3-A2DF-2119D1EF5406}" id="{7EB5DB12-29F6-4FF4-852D-C51E5611A8F2}">
    <text>Waiting keys</text>
  </threadedComment>
  <threadedComment ref="S412" dT="2024-09-09T22:42:21.91" personId="{3FF0B06B-6D44-40C6-B724-E5FE6F209B77}" id="{F3F98DF4-3FCE-4C25-A8F0-C6E1E92AF4A9}">
    <text>Annual booked Sept 23</text>
  </threadedComment>
  <threadedComment ref="P413" dT="2024-06-06T18:34:50.46" personId="{D05202FE-1972-4411-96AF-B2F4657F83E2}" id="{FBAA5F0B-6F27-42A1-AA6F-EC9E8BB586A0}">
    <text>No access, need mech room key. NT to investigate.</text>
  </threadedComment>
  <threadedComment ref="A414" dT="2023-10-05T22:33:18.81" personId="{1A284580-F2B6-4554-A780-C3C0B3AF6C04}" id="{810C8992-2AA1-492D-AC02-E777FFC8EDFF}">
    <text>ST - 541-545 Johnson- update address
 here?</text>
  </threadedComment>
  <threadedComment ref="K414" dT="2024-02-22T21:56:00.77" personId="{1A284580-F2B6-4554-A780-C3C0B3AF6C04}" id="{1467CD1C-B200-4065-950E-ACD33F48690A}">
    <text>Booked Jan 31</text>
  </threadedComment>
  <threadedComment ref="Q414" dT="2024-07-19T22:08:14.49" personId="{D05202FE-1972-4411-96AF-B2F4657F83E2}" id="{F8FEE3A4-4A0C-475B-8143-80555AEB27E9}">
    <text>Wasn’t able to meet with Gordon</text>
  </threadedComment>
  <threadedComment ref="S415" dT="2024-09-20T18:39:27.61" personId="{6892FC56-EBC2-4FA3-A2DF-2119D1EF5406}" id="{167D0B38-D50D-4E83-8D89-7FEFD210C44C}">
    <text>Keys did not work inaccessible.</text>
  </threadedComment>
  <threadedComment ref="A417" dT="2023-10-05T22:29:20.16" personId="{1A284580-F2B6-4554-A780-C3C0B3AF6C04}" id="{637EA6D0-BA7A-4592-A6F1-B94723195125}">
    <text>ST - 551-563 Johnson St - should update address?</text>
  </threadedComment>
  <threadedComment ref="A417" dT="2024-04-09T22:53:31.13" personId="{1A284580-F2B6-4554-A780-C3C0B3AF6C04}" id="{928614B9-8273-417C-9B5F-0FF659D20DF4}" parentId="{637EA6D0-BA7A-4592-A6F1-B94723195125}">
    <text>Includes 547-563 Johnson</text>
  </threadedComment>
  <threadedComment ref="K417" dT="2024-01-05T23:33:47.30" personId="{46338045-EA3B-4341-9878-9D5DB6F5321E}" id="{3348A458-0178-4F90-A161-E21B0B0C2D76}">
    <text>MBT not completed. PM not available after a few calls trying to gain access. No answer. Please charge for this service</text>
  </threadedComment>
  <threadedComment ref="M417" dT="2024-02-22T22:02:05.15" personId="{1A284580-F2B6-4554-A780-C3C0B3AF6C04}" id="{EF5402E7-ED5A-4E6F-89BD-7E14DD9D4BF7}">
    <text>Annual tent March 15</text>
  </threadedComment>
  <threadedComment ref="M417" dT="2024-02-22T23:46:59.25" personId="{3FF0B06B-6D44-40C6-B724-E5FE6F209B77}" id="{7913FF0D-9BC1-4153-B365-2DFF5B3D39A1}" parentId="{EF5402E7-ED5A-4E6F-89BD-7E14DD9D4BF7}">
    <text>Booked Annual March 15</text>
  </threadedComment>
  <threadedComment ref="Q417" dT="2024-07-19T22:08:22.17" personId="{D05202FE-1972-4411-96AF-B2F4657F83E2}" id="{FCF99920-5F51-4BB9-9E3F-396A500E8AD5}">
    <text>Wasn’t able to meet with Gordon</text>
  </threadedComment>
  <threadedComment ref="K419" dT="2023-12-22T21:19:17.96" personId="{1A284580-F2B6-4554-A780-C3C0B3AF6C04}" id="{C6869338-B2BE-4E16-BA7C-4391CC64C604}">
    <text>Booked Jan 9</text>
  </threadedComment>
  <threadedComment ref="T421" dT="2024-10-21T22:04:05.38" personId="{6892FC56-EBC2-4FA3-A2DF-2119D1EF5406}" id="{6C7C1DFF-5701-47AC-8DB2-E1F677B550BF}">
    <text xml:space="preserve">No finished due lack of techs and time
</text>
  </threadedComment>
  <threadedComment ref="T422" dT="2024-10-15T17:44:19.22" personId="{3FF0B06B-6D44-40C6-B724-E5FE6F209B77}" id="{D4090B6F-CBD7-4414-AB4E-9E02AFD78F40}">
    <text>Annual booked Oct 31</text>
  </threadedComment>
  <threadedComment ref="N423" dT="2024-04-02T23:08:25.77" personId="{3FF0B06B-6D44-40C6-B724-E5FE6F209B77}" id="{9388C35D-0852-4320-A6CE-F0F139D21DB3}">
    <text>Annual booked April 16</text>
  </threadedComment>
  <threadedComment ref="Q425" dT="2024-06-21T17:35:44.08" personId="{3FF0B06B-6D44-40C6-B724-E5FE6F209B77}" id="{A87906AE-E91A-40CA-9D29-335088B25B89}">
    <text>Annual booked July 3</text>
  </threadedComment>
  <threadedComment ref="R425" dT="2024-08-08T18:59:10.75" personId="{D05202FE-1972-4411-96AF-B2F4657F83E2}" id="{5F405446-6CB4-44F0-A79F-FDA12F1B6A9B}">
    <text>Keys not on ring during MBT. Currently Investigating</text>
  </threadedComment>
  <threadedComment ref="S425" dT="2024-08-08T18:59:10.75" personId="{D05202FE-1972-4411-96AF-B2F4657F83E2}" id="{22DA68E7-E21A-4DCA-A076-3845C0D1EA8E}">
    <text>Keys not on ring during MBT. Currently Investigating</text>
  </threadedComment>
  <threadedComment ref="T426" dT="2024-09-20T21:36:05.11" personId="{3FF0B06B-6D44-40C6-B724-E5FE6F209B77}" id="{967EEC6E-9E3E-4264-A056-692394927E2D}">
    <text>Annual booked Oct 23-25</text>
  </threadedComment>
  <threadedComment ref="T427" dT="2024-09-20T20:39:24.21" personId="{3FF0B06B-6D44-40C6-B724-E5FE6F209B77}" id="{055540EF-F352-4335-9AED-A98CE03A9B80}">
    <text>Annual booked Oct 22</text>
  </threadedComment>
  <threadedComment ref="M428" dT="2024-03-12T20:26:29.51" personId="{3FF0B06B-6D44-40C6-B724-E5FE6F209B77}" id="{639C83FA-9178-47CA-AA95-C90C6C0EF107}">
    <text>Annual booked March 25</text>
  </threadedComment>
  <threadedComment ref="J430" dT="2023-10-05T16:02:17.76" personId="{1A284580-F2B6-4554-A780-C3C0B3AF6C04}" id="{64B36AAA-C740-4179-84B7-C0BD60D48285}">
    <text>Updated to March per ST</text>
  </threadedComment>
  <threadedComment ref="N430" dT="2024-03-15T17:24:51.04" personId="{3FF0B06B-6D44-40C6-B724-E5FE6F209B77}" id="{19215EBC-8E4E-4B57-AE20-BC24C801671B}">
    <text>Annual Booked April 8</text>
  </threadedComment>
  <threadedComment ref="N431" dT="2024-03-15T15:33:47.46" personId="{3FF0B06B-6D44-40C6-B724-E5FE6F209B77}" id="{D015E28F-E22E-417E-9B11-08E8049D6FC0}">
    <text>Annual booked April 10</text>
  </threadedComment>
  <threadedComment ref="P431" dT="2024-06-07T15:46:07.83" personId="{46338045-EA3B-4341-9878-9D5DB6F5321E}" id="{2A6CCBA3-16EF-48BA-9303-78597E6737FE}">
    <text>R20 not done in June. Several sick techs caused a scheduling shuffle. Route skipped for this month</text>
  </threadedComment>
  <threadedComment ref="U432" dT="2024-10-09T17:25:40.79" personId="{3FF0B06B-6D44-40C6-B724-E5FE6F209B77}" id="{BFA9937A-4043-4026-9809-851518D75A3B}">
    <text>Annual booked Nov 13</text>
  </threadedComment>
  <threadedComment ref="K433" dT="2024-01-05T17:21:16.97" personId="{6D941203-C1AD-4E1E-8A7E-FB672C73977E}" id="{AACAD82A-F018-4196-A724-693CBDFD1FD3}">
    <text>School not open until January 8th, do not charge</text>
  </threadedComment>
  <threadedComment ref="Q433" dT="2024-08-19T18:49:21.65" personId="{D05202FE-1972-4411-96AF-B2F4657F83E2}" id="{1ACBFDEE-E5E1-47FA-8D8C-80A9CDC6DF78}">
    <text>Headmaster does not want testing during July &amp; August</text>
  </threadedComment>
  <threadedComment ref="R433" dT="2024-08-19T18:49:21.65" personId="{D05202FE-1972-4411-96AF-B2F4657F83E2}" id="{0F06CD5F-034D-45A4-9BD0-00A0603BD650}">
    <text>Headmaster does not want testing during July &amp; August</text>
  </threadedComment>
  <threadedComment ref="R434" dT="2024-07-12T21:44:03.07" personId="{1A284580-F2B6-4554-A780-C3C0B3AF6C04}" id="{77DF0716-E6E8-4C54-8FD5-0910DCD3DACF}">
    <text>Booked August 1</text>
  </threadedComment>
  <threadedComment ref="O435" dT="2024-04-26T16:55:26.07" personId="{3FF0B06B-6D44-40C6-B724-E5FE6F209B77}" id="{DA8F441E-411E-4C0E-A683-F8B40BC54C55}">
    <text>Annual booked May 30-31</text>
  </threadedComment>
  <threadedComment ref="T436" dT="2024-10-15T22:12:18.78" personId="{6892FC56-EBC2-4FA3-A2DF-2119D1EF5406}" id="{372EDD5D-8A87-46BB-B158-926A001BD721}">
    <text>Construction</text>
  </threadedComment>
  <threadedComment ref="U436" dT="2024-10-30T17:57:57.61" personId="{3FF0B06B-6D44-40C6-B724-E5FE6F209B77}" id="{62F3BD0F-241D-4FF4-95A3-9C1AB50FC26B}">
    <text>Annual booked Nov 18</text>
  </threadedComment>
  <threadedComment ref="N438" dT="2024-04-01T16:31:26.15" personId="{3FF0B06B-6D44-40C6-B724-E5FE6F209B77}" id="{053106EA-7CDA-41E1-ACD2-880B5B115964}">
    <text>Annual booked April 29-May 1</text>
  </threadedComment>
  <threadedComment ref="M439" dT="2024-03-06T23:20:37.03" personId="{46338045-EA3B-4341-9878-9D5DB6F5321E}" id="{40C017EF-5C78-4B1C-A069-51708BA9F74A}">
    <text>Missed March/24 - ran out of time</text>
  </threadedComment>
  <threadedComment ref="O439" dT="2024-05-07T15:47:08.99" personId="{0F4FE849-1AD1-4580-8D2C-8E04403287FE}" id="{52C031CC-4C5B-441A-BFF9-0D32C1851639}">
    <text>Un-able to finish route</text>
  </threadedComment>
  <threadedComment ref="T439" dT="2024-10-08T18:21:21.08" personId="{3FF0B06B-6D44-40C6-B724-E5FE6F209B77}" id="{4DC2B0E4-6B15-4BFD-98A6-0ED6AEABDC3A}">
    <text>Annual booked Oct 17</text>
  </threadedComment>
  <threadedComment ref="P440" dT="2024-04-29T23:20:34.05" personId="{3FF0B06B-6D44-40C6-B724-E5FE6F209B77}" id="{99A90F29-DDE9-48A2-82C5-D0416DF6FECD}">
    <text>Annual booked June 7</text>
  </threadedComment>
  <threadedComment ref="P441" dT="2024-05-24T16:49:24.19" personId="{3FF0B06B-6D44-40C6-B724-E5FE6F209B77}" id="{57DF6F11-F647-45E5-827A-1F3BDC1B59BF}">
    <text>Annual booked June 27-28</text>
  </threadedComment>
  <threadedComment ref="S441" dT="2024-10-02T16:39:46.33" personId="{6892FC56-EBC2-4FA3-A2DF-2119D1EF5406}" id="{4E8F3499-82A8-4886-A6EA-34F14FA2E213}">
    <text xml:space="preserve">Route cancelled due to lack of techs </text>
  </threadedComment>
  <threadedComment ref="Q442" dT="2024-06-10T22:58:23.37" personId="{3FF0B06B-6D44-40C6-B724-E5FE6F209B77}" id="{A12B6CC8-F43A-4A7C-AEDB-061CA72A36CC}">
    <text>Annual booked July 3</text>
  </threadedComment>
  <threadedComment ref="S443" dT="2024-10-02T16:39:46.33" personId="{6892FC56-EBC2-4FA3-A2DF-2119D1EF5406}" id="{DF068333-0A93-4876-9F12-49C0AE97C689}">
    <text xml:space="preserve">Route cancelled due to lack of techs </text>
  </threadedComment>
  <threadedComment ref="S444" dT="2024-10-02T16:39:46.33" personId="{6892FC56-EBC2-4FA3-A2DF-2119D1EF5406}" id="{75E05946-6185-48C6-9F70-F0B7AB7825C7}">
    <text xml:space="preserve">Route cancelled due to lack of techs </text>
  </threadedComment>
  <threadedComment ref="U445" dT="2024-11-07T21:14:01.00" personId="{6892FC56-EBC2-4FA3-A2DF-2119D1EF5406}" id="{DC83E725-E77E-4CE0-9FC9-54C5F5016611}">
    <text>No access</text>
  </threadedComment>
  <threadedComment ref="P448" dT="2024-05-14T16:28:52.66" personId="{0F4FE849-1AD1-4580-8D2C-8E04403287FE}" id="{CF0BB4A4-8212-4A0C-818B-5F87284A1D65}">
    <text>On-Hold till system verified</text>
  </threadedComment>
  <threadedComment ref="Q448" dT="2024-05-14T16:28:52.66" personId="{0F4FE849-1AD1-4580-8D2C-8E04403287FE}" id="{10A2F86D-2F40-4113-A345-631FBAF1321D}">
    <text>On-Hold till system verified</text>
  </threadedComment>
  <threadedComment ref="R448" dT="2024-05-14T16:28:52.66" personId="{0F4FE849-1AD1-4580-8D2C-8E04403287FE}" id="{8AB3B5B6-8F00-47D6-99AF-E0FA466219AC}">
    <text>On-Hold till system verified</text>
  </threadedComment>
  <threadedComment ref="S448" dT="2024-05-14T16:28:52.66" personId="{0F4FE849-1AD1-4580-8D2C-8E04403287FE}" id="{93B07BF8-B25A-4792-95B5-F7E515E639DC}">
    <text>On-Hold till system verified</text>
  </threadedComment>
  <threadedComment ref="T448" dT="2024-05-14T16:28:52.66" personId="{0F4FE849-1AD1-4580-8D2C-8E04403287FE}" id="{57228461-E1B0-4E4E-83E4-A894816ED635}">
    <text>On-Hold till system verified</text>
  </threadedComment>
  <threadedComment ref="S450" dT="2024-10-02T16:39:46.33" personId="{6892FC56-EBC2-4FA3-A2DF-2119D1EF5406}" id="{AD3A4B13-01D7-465B-BEBE-D678591945E6}">
    <text xml:space="preserve">Route cancelled due to lack of techs </text>
  </threadedComment>
  <threadedComment ref="K452" dT="2024-01-04T16:37:34.63" personId="{46338045-EA3B-4341-9878-9D5DB6F5321E}" id="{FD80AC0F-7309-4D95-A188-0A4627A00F25}">
    <text>Site contact not available to provide access. Do not charge for this service.</text>
  </threadedComment>
  <threadedComment ref="N452" dT="2024-03-27T22:55:56.10" personId="{3FF0B06B-6D44-40C6-B724-E5FE6F209B77}" id="{6BD4F882-D026-4831-B498-0E8C6B6EBB1E}">
    <text>Annual booked April 30</text>
  </threadedComment>
  <threadedComment ref="R453" dT="2024-07-25T18:07:44.64" personId="{3FF0B06B-6D44-40C6-B724-E5FE6F209B77}" id="{C132E30F-DABA-41D1-B6FA-BA8E943F64FC}">
    <text>Annual booked August 19</text>
  </threadedComment>
  <threadedComment ref="T454" dT="2024-09-16T22:04:36.81" personId="{3FF0B06B-6D44-40C6-B724-E5FE6F209B77}" id="{86E5F97D-25A4-46B8-86F3-62C32B3C4070}">
    <text>Annual booked Oct 2-3</text>
  </threadedComment>
  <threadedComment ref="Q455" dT="2024-07-10T17:26:25.61" personId="{46338045-EA3B-4341-9878-9D5DB6F5321E}" id="{57356093-DD0D-4F4B-B5E4-FBB35CA65F06}">
    <text>Booked July 24</text>
  </threadedComment>
  <threadedComment ref="S455" dT="2024-10-02T16:39:46.33" personId="{6892FC56-EBC2-4FA3-A2DF-2119D1EF5406}" id="{B1BC78C7-DCFA-435F-A0A9-6FCE4F7696FF}">
    <text xml:space="preserve">Route cancelled due to lack of techs </text>
  </threadedComment>
  <threadedComment ref="L459" dT="2024-02-05T17:25:44.63" personId="{46338045-EA3B-4341-9878-9D5DB6F5321E}" id="{AD7F4901-E4FF-4ECC-A037-74E35C6D87CA}">
    <text>Keys added to wrong route. Our error. Will begin testing in March/24</text>
  </threadedComment>
  <threadedComment ref="P459" dT="2024-06-07T15:46:07.83" personId="{46338045-EA3B-4341-9878-9D5DB6F5321E}" id="{304ED31E-8F30-48EA-93DD-C426B99AD6EB}">
    <text>R20 not done in June. Several sick techs caused a scheduling shuffle. Route skipped for this month</text>
  </threadedComment>
  <threadedComment ref="L460" dT="2024-02-08T18:26:17.13" personId="{3FF0B06B-6D44-40C6-B724-E5FE6F209B77}" id="{B515C5FF-CA6B-4AC4-AADD-84F776C29543}">
    <text>Booked Feb 22</text>
  </threadedComment>
  <threadedComment ref="L461" dT="2024-02-08T00:16:31.44" personId="{F541C50C-D52D-4FF1-8412-27787AB09BDA}" id="{9EED7210-C328-45A6-96B3-59C013254C71}">
    <text>FEB/24 (JM): Community fire currently working on system. No MBT this month.</text>
  </threadedComment>
  <threadedComment ref="P461" dT="2024-06-12T15:52:52.82" personId="{46338045-EA3B-4341-9878-9D5DB6F5321E}" id="{C7DD8A56-CFF6-4688-9185-552D31371539}">
    <text>Keys were out for a service call. MBT not completed. Do not charge</text>
  </threadedComment>
  <threadedComment ref="O462" dT="2024-04-08T18:10:25.10" personId="{3FF0B06B-6D44-40C6-B724-E5FE6F209B77}" id="{FEF7B5C2-8570-4D77-B7B1-EEBFED34587C}">
    <text>Annual booked May 21</text>
  </threadedComment>
  <threadedComment ref="R463" dT="2024-07-04T17:40:10.92" personId="{3FF0B06B-6D44-40C6-B724-E5FE6F209B77}" id="{B7C8714F-2DDF-4E0B-B3CD-E7E79B28C131}">
    <text>Annual booked Aug 27-28</text>
  </threadedComment>
  <threadedComment ref="U464" dT="2024-10-22T17:39:06.56" personId="{3FF0B06B-6D44-40C6-B724-E5FE6F209B77}" id="{168235EF-CBE1-4F10-B8BB-2DE238E0772B}">
    <text>Annual booked Nov 1</text>
  </threadedComment>
  <threadedComment ref="N465" dT="2024-02-22T21:56:52.96" personId="{1A284580-F2B6-4554-A780-C3C0B3AF6C04}" id="{02D0513E-B123-4523-B859-A4F700C4FB49}">
    <text>Booked April 2</text>
  </threadedComment>
  <threadedComment ref="S465" dT="2024-10-02T16:39:46.33" personId="{6892FC56-EBC2-4FA3-A2DF-2119D1EF5406}" id="{75DA334E-C89C-4B00-AA3E-6F72E99FBBDE}">
    <text xml:space="preserve">Route cancelled due to lack of techs </text>
  </threadedComment>
  <threadedComment ref="T467" dT="2024-10-23T16:04:53.79" personId="{3FF0B06B-6D44-40C6-B724-E5FE6F209B77}" id="{9A0AC0AE-B366-4F62-B8BB-7BF0F80D7500}">
    <text>Annual booked Oct 31</text>
  </threadedComment>
  <threadedComment ref="U467" dT="2024-10-02T16:39:46.33" personId="{6892FC56-EBC2-4FA3-A2DF-2119D1EF5406}" id="{959B5D53-872D-47CE-86D1-786E50ADB2ED}">
    <text xml:space="preserve">Route cancelled due to lack of techs </text>
  </threadedComment>
  <threadedComment ref="O468" dT="2024-04-16T16:07:50.20" personId="{3FF0B06B-6D44-40C6-B724-E5FE6F209B77}" id="{E278B9C0-FD7C-45F5-925E-3BC373956650}">
    <text>Annual booked May 22-23</text>
  </threadedComment>
  <threadedComment ref="P468" dT="2024-06-07T15:46:07.83" personId="{46338045-EA3B-4341-9878-9D5DB6F5321E}" id="{EEE3EBAB-795F-4AF9-9AF7-A2451B0D4DF9}">
    <text>R20 not done in June. Several sick techs caused a scheduling shuffle. Route skipped for this month</text>
  </threadedComment>
  <threadedComment ref="L469" dT="2024-02-05T23:51:47.07" personId="{46338045-EA3B-4341-9878-9D5DB6F5321E}" id="{01190F7A-2829-4C89-9518-B541283CF7DB}">
    <text>Inadvertently missed. Site is ok for us to just start in march</text>
  </threadedComment>
  <threadedComment ref="T469" dT="2024-10-10T16:59:12.87" personId="{3FF0B06B-6D44-40C6-B724-E5FE6F209B77}" id="{45ED16EB-EECC-4AF1-809D-EA117A81A10F}">
    <text>Annual booked Oct 29</text>
  </threadedComment>
  <threadedComment ref="K470" dT="2024-02-22T22:11:44.60" personId="{1A284580-F2B6-4554-A780-C3C0B3AF6C04}" id="{65398291-0433-4217-8236-BA8B6B550A89}">
    <text>Booked Jan 5</text>
  </threadedComment>
  <threadedComment ref="L472" dT="2024-02-07T00:34:27.73" personId="{F541C50C-D52D-4FF1-8412-27787AB09BDA}" id="{303183F4-D9E4-45A6-803C-5465DB121B1B}">
    <text>skipped as annual is same week (Friday 9th)</text>
  </threadedComment>
  <threadedComment ref="R473" dT="2024-07-26T20:32:28.85" personId="{3FF0B06B-6D44-40C6-B724-E5FE6F209B77}" id="{90ED4E34-E1C4-4F95-8A73-6578169E33D9}">
    <text>Annual booked Aug 30</text>
  </threadedComment>
  <threadedComment ref="R474" dT="2024-07-25T23:11:39.69" personId="{3FF0B06B-6D44-40C6-B724-E5FE6F209B77}" id="{19A431D9-3080-44AC-A94C-D1DA671A2CB1}">
    <text>Annual booked August 15</text>
  </threadedComment>
  <threadedComment ref="N475" dT="2024-03-14T20:58:19.00" personId="{3FF0B06B-6D44-40C6-B724-E5FE6F209B77}" id="{6128B982-AECF-4EBA-ADCD-DD9B97AB4930}">
    <text>Annual booked April 10-11</text>
  </threadedComment>
  <threadedComment ref="R476" dT="2024-07-26T20:47:58.08" personId="{3FF0B06B-6D44-40C6-B724-E5FE6F209B77}" id="{FA0923C1-854C-4B79-968E-285EDFCD8466}">
    <text>Annual booked Aug 30</text>
  </threadedComment>
  <threadedComment ref="R478" dT="2024-07-26T20:31:30.73" personId="{3FF0B06B-6D44-40C6-B724-E5FE6F209B77}" id="{EEEFB17B-ACE7-443D-8B42-3E3D1DF0605B}">
    <text>Annual booked Aug 28</text>
  </threadedComment>
  <threadedComment ref="R480" dT="2024-07-26T20:27:27.67" personId="{3FF0B06B-6D44-40C6-B724-E5FE6F209B77}" id="{3D6D3969-6DD0-432C-B280-160C33C8C624}">
    <text>Annual booked Aug 28</text>
  </threadedComment>
  <threadedComment ref="S481" dT="2024-10-02T16:39:46.33" personId="{6892FC56-EBC2-4FA3-A2DF-2119D1EF5406}" id="{969C4281-9E1F-4040-809F-3BE5A7D0FAF1}">
    <text xml:space="preserve">Route cancelled due to lack of techs </text>
  </threadedComment>
  <threadedComment ref="U481" dT="2024-09-18T17:56:51.11" personId="{3FF0B06B-6D44-40C6-B724-E5FE6F209B77}" id="{8E606542-9D23-47BB-AA21-859F70AA50B6}">
    <text>Annual booked Nov 21</text>
  </threadedComment>
  <threadedComment ref="M482" dT="2024-03-07T00:18:13.02" personId="{46338045-EA3B-4341-9878-9D5DB6F5321E}" id="{4901A0A3-E50F-4EE1-ADD8-AC76AAD23FB6}">
    <text>Please charge for this service, chubb unreachable</text>
  </threadedComment>
  <threadedComment ref="O482" dT="2024-04-16T21:23:43.67" personId="{3FF0B06B-6D44-40C6-B724-E5FE6F209B77}" id="{897196A2-A1A0-4840-95E3-008374B95642}">
    <text>Annual booked May 6</text>
  </threadedComment>
  <threadedComment ref="M483" dT="2024-03-14T19:41:44.09" personId="{F541C50C-D52D-4FF1-8412-27787AB09BDA}" id="{B388C05D-F669-4CC2-A572-7FECB62D4F5B}">
    <text>No access, electrical room lock broken. Site is having it fixed later this week.</text>
  </threadedComment>
  <threadedComment ref="S483" dT="2024-10-02T16:39:46.33" personId="{6892FC56-EBC2-4FA3-A2DF-2119D1EF5406}" id="{8E61454E-4AF9-448B-8037-4D14A831C102}">
    <text xml:space="preserve">Route cancelled due to lack of techs </text>
  </threadedComment>
  <threadedComment ref="R484" dT="2024-07-26T20:29:45.21" personId="{3FF0B06B-6D44-40C6-B724-E5FE6F209B77}" id="{4CBF4E3D-4277-4EE6-9F3F-6E755B22102F}">
    <text>Annual booked Aug 28</text>
  </threadedComment>
  <threadedComment ref="T485" dT="2024-10-22T20:45:38.99" personId="{3FF0B06B-6D44-40C6-B724-E5FE6F209B77}" id="{2A8DB249-34C9-47BE-9C83-8E9FA46A8503}">
    <text>Annual booked Oct 31</text>
  </threadedComment>
  <threadedComment ref="Q486" dT="2024-06-20T21:33:21.02" personId="{3FF0B06B-6D44-40C6-B724-E5FE6F209B77}" id="{7270F599-EFC2-4574-9270-29C3306986FB}">
    <text>Annual booked July 10</text>
  </threadedComment>
  <threadedComment ref="P487" dT="2024-05-03T19:38:20.70" personId="{3FF0B06B-6D44-40C6-B724-E5FE6F209B77}" id="{0F2849FA-A3A9-42CA-B73B-E65878E38784}">
    <text xml:space="preserve">Annual booked June 17
</text>
  </threadedComment>
  <threadedComment ref="Q489" dT="2024-07-08T16:09:23.86" personId="{3FF0B06B-6D44-40C6-B724-E5FE6F209B77}" id="{38331D2E-FD64-4D75-9488-091E9B09C0A2}">
    <text>Annual booked July 30</text>
  </threadedComment>
  <threadedComment ref="K490" dT="2024-01-05T23:32:41.49" personId="{46338045-EA3B-4341-9878-9D5DB6F5321E}" id="{DAA6CFFE-39A9-462B-AED4-CED8FE2ABDEC}">
    <text>Scheduled Jan 19.</text>
  </threadedComment>
  <threadedComment ref="M490" dT="2024-03-13T17:41:44.78" personId="{F541C50C-D52D-4FF1-8412-27787AB09BDA}" id="{7D7EF2FA-322F-4388-9892-CB1DDC11F748}">
    <text>No access, site has been contacted about keys but none received yet. Probably missed in Feb as well</text>
  </threadedComment>
  <threadedComment ref="P490" dT="2024-06-07T15:46:07.83" personId="{46338045-EA3B-4341-9878-9D5DB6F5321E}" id="{6209F083-650A-4E2F-BA41-55C53DDE2214}">
    <text>R20 not done in June. Several sick techs caused a scheduling shuffle. Route skipped for this month</text>
  </threadedComment>
  <threadedComment ref="Q491" dT="2024-07-04T22:36:19.24" personId="{3FF0B06B-6D44-40C6-B724-E5FE6F209B77}" id="{9C5FE4AB-EF0D-4DE9-B1D6-528967B54B9F}">
    <text>Annual booked July 31</text>
  </threadedComment>
  <threadedComment ref="Q491" dT="2024-07-26T21:59:40.49" personId="{3FF0B06B-6D44-40C6-B724-E5FE6F209B77}" id="{775692D9-2E18-4FA7-B917-97F3B948577B}" parentId="{9C5FE4AB-EF0D-4DE9-B1D6-528967B54B9F}">
    <text>Jordan Silber called to postpone the annual inspection. New date for annual: Aug 29</text>
  </threadedComment>
  <threadedComment ref="R491" dT="2024-07-26T22:00:00.59" personId="{3FF0B06B-6D44-40C6-B724-E5FE6F209B77}" id="{F0CD8009-B588-475F-BB20-8BE2A0774D80}">
    <text>Annual booked Aug 29</text>
  </threadedComment>
  <threadedComment ref="Q492" dT="2024-07-03T17:56:59.51" personId="{3FF0B06B-6D44-40C6-B724-E5FE6F209B77}" id="{BAE4114D-26F6-453B-B376-9884EFB53939}">
    <text>Annual booked July 15</text>
  </threadedComment>
  <threadedComment ref="S493" dT="2024-07-26T20:29:45.21" personId="{3FF0B06B-6D44-40C6-B724-E5FE6F209B77}" id="{287AB0C6-BB1E-4C36-B9A1-9D057CDCCDD8}">
    <text>Annual booked Aug 28</text>
  </threadedComment>
  <threadedComment ref="Q494" dT="2024-06-25T18:08:47.99" personId="{3FF0B06B-6D44-40C6-B724-E5FE6F209B77}" id="{E4CDCF62-0A1C-48BD-A074-33C4AC1C4AEF}">
    <text>Annual booked July 11</text>
  </threadedComment>
  <threadedComment ref="T495" dT="2024-09-17T23:10:17.68" personId="{3FF0B06B-6D44-40C6-B724-E5FE6F209B77}" id="{15976591-3A51-4F9A-A0C6-5D4A96D34658}">
    <text>Annual booked Oct 18</text>
  </threadedComment>
  <threadedComment ref="M496" dT="2024-02-20T21:21:12.87" personId="{3FF0B06B-6D44-40C6-B724-E5FE6F209B77}" id="{064B1D04-BBB0-4044-85B1-7885F94657AD}">
    <text>Booked March 11</text>
  </threadedComment>
  <threadedComment ref="P496" dT="2024-06-07T15:46:07.83" personId="{46338045-EA3B-4341-9878-9D5DB6F5321E}" id="{A0BB6EA0-6BE9-4861-A83F-081D036A81CA}">
    <text>R20 not done in June. Several sick techs caused a scheduling shuffle. Route skipped for this month</text>
  </threadedComment>
  <threadedComment ref="L497" dT="2024-02-08T22:20:04.99" personId="{1A284580-F2B6-4554-A780-C3C0B3AF6C04}" id="{D159C191-A4C0-476E-94F2-41E6295BB2A8}">
    <text>Booked Feb 8</text>
  </threadedComment>
  <threadedComment ref="T498" dT="2024-10-04T21:27:58.01" personId="{6892FC56-EBC2-4FA3-A2DF-2119D1EF5406}" id="{5C4C9696-5F89-4304-8F39-24767ACEB54A}">
    <text>Not tested due lack of time</text>
  </threadedComment>
  <threadedComment ref="J500" dT="2023-12-14T23:57:16.47" personId="{1A284580-F2B6-4554-A780-C3C0B3AF6C04}" id="{39DFAB85-99A2-4B9D-B9BD-12AAF731A939}">
    <text>Updated to Dec from May</text>
  </threadedComment>
  <threadedComment ref="O501" dT="2024-04-23T19:48:23.61" personId="{46338045-EA3B-4341-9878-9D5DB6F5321E}" id="{4C0D88E5-62ED-48A5-83A2-693101868AEA}">
    <text>On hold until further notice. New ownership for this building. Waiting until we hear from new owners</text>
  </threadedComment>
  <threadedComment ref="P501" dT="2024-04-23T19:48:23.61" personId="{46338045-EA3B-4341-9878-9D5DB6F5321E}" id="{BCF160E0-DFF2-44E4-B4AB-6F3F11B36693}">
    <text>On hold until further notice. New ownership for this building. Waiting until we hear from new owners</text>
  </threadedComment>
  <threadedComment ref="Q501" dT="2024-04-23T19:48:23.61" personId="{46338045-EA3B-4341-9878-9D5DB6F5321E}" id="{5594D9C9-53FF-4FF4-A90D-1CF2EFC85416}">
    <text>On hold until further notice. New ownership for this building. Waiting until we hear from new owners</text>
  </threadedComment>
  <threadedComment ref="R501" dT="2024-04-23T19:48:23.61" personId="{46338045-EA3B-4341-9878-9D5DB6F5321E}" id="{2D37F511-5C2E-4586-B3F9-7BD8D47DF2F8}">
    <text>On hold until further notice. New ownership for this building. Waiting until we hear from new owners</text>
  </threadedComment>
  <threadedComment ref="S501" dT="2024-04-23T19:48:23.61" personId="{46338045-EA3B-4341-9878-9D5DB6F5321E}" id="{CB0FFADE-164D-4D9F-9914-E83FC464FB9C}">
    <text>On hold until further notice. New ownership for this building. Waiting until we hear from new owners</text>
  </threadedComment>
  <threadedComment ref="T501" dT="2024-04-23T19:48:23.61" personId="{46338045-EA3B-4341-9878-9D5DB6F5321E}" id="{A4BC5AD8-DA82-42B9-BD3F-527568159B01}">
    <text>On hold until further notice. New ownership for this building. Waiting until we hear from new owners</text>
  </threadedComment>
  <threadedComment ref="U501" dT="2024-04-23T19:48:23.61" personId="{46338045-EA3B-4341-9878-9D5DB6F5321E}" id="{51F9BCE2-0626-4E36-BF51-7A92FACEA151}">
    <text>On hold until further notice. New ownership for this building. Waiting until we hear from new owners</text>
  </threadedComment>
  <threadedComment ref="T502" dT="2024-09-06T16:35:45.02" personId="{3FF0B06B-6D44-40C6-B724-E5FE6F209B77}" id="{EAF2DF10-18F4-47D7-B954-2F1B2E24AC4C}">
    <text>Annual booked Oct 8</text>
  </threadedComment>
  <threadedComment ref="U503" dT="2024-10-02T21:13:41.54" personId="{3FF0B06B-6D44-40C6-B724-E5FE6F209B77}" id="{4CBD0A5E-6701-444E-BFCA-92AFB98F5324}">
    <text>Annual booked Nov 7</text>
  </threadedComment>
  <threadedComment ref="Q504" dT="2024-07-08T17:05:59.86" personId="{D05202FE-1972-4411-96AF-B2F4657F83E2}" id="{39568A6F-5DF9-41AD-9829-A2EB2F91D05E}">
    <text>New panel being installed</text>
  </threadedComment>
  <threadedComment ref="S504" dT="2024-07-08T17:05:59.86" personId="{D05202FE-1972-4411-96AF-B2F4657F83E2}" id="{8C3C9FD4-5009-4367-8658-4A5E464D695F}">
    <text>New panel being installed</text>
  </threadedComment>
  <threadedComment ref="T504" dT="2024-10-04T21:27:58.01" personId="{6892FC56-EBC2-4FA3-A2DF-2119D1EF5406}" id="{8132D5F2-F52A-4CB3-90DD-DA954B6B11B5}">
    <text>Not tested due lack of time</text>
  </threadedComment>
  <threadedComment ref="S505" dT="2024-09-03T22:35:26.24" personId="{3FF0B06B-6D44-40C6-B724-E5FE6F209B77}" id="{934B5A71-5212-47AD-B436-C29022D10DD9}">
    <text>Annual booked Sept 13</text>
  </threadedComment>
  <threadedComment ref="P506" dT="2024-05-03T18:29:47.86" personId="{3FF0B06B-6D44-40C6-B724-E5FE6F209B77}" id="{41F451C6-3A55-40F8-9C01-A53FB6C594AD}">
    <text>Annual booked June 24</text>
  </threadedComment>
  <threadedComment ref="N507" dT="2024-04-04T20:39:46.97" personId="{46338045-EA3B-4341-9878-9D5DB6F5321E}" id="{8329DFEF-6211-4D1E-96E1-30A84BA7246F}">
    <text>Missed in April. Techs ran out of time</text>
  </threadedComment>
  <threadedComment ref="R507" dT="2024-08-19T18:07:56.56" personId="{3FF0B06B-6D44-40C6-B724-E5FE6F209B77}" id="{807AAE51-471F-439D-8CE4-43FBE5E0DDE6}">
    <text>Annual booked Aug 27-29</text>
  </threadedComment>
  <threadedComment ref="N508" dT="2024-03-19T16:30:48.11" personId="{3FF0B06B-6D44-40C6-B724-E5FE6F209B77}" id="{147E1D6F-D517-42F4-A11A-D3D83D167BF9}">
    <text>Annual booked April 16</text>
  </threadedComment>
  <threadedComment ref="K511" dT="2024-01-04T16:43:03.05" personId="{46338045-EA3B-4341-9878-9D5DB6F5321E}" id="{4FAEACDD-EF20-4212-9C0A-8C01D9B460B1}">
    <text>School closed for winter break during Jan/24 test. Do not charge for this service</text>
  </threadedComment>
  <threadedComment ref="R511" dT="2024-07-04T22:20:23.76" personId="{3FF0B06B-6D44-40C6-B724-E5FE6F209B77}" id="{F29DF811-8C60-4673-BC62-005B25B4BC1C}">
    <text>Annual booked Aug 26-27</text>
  </threadedComment>
  <threadedComment ref="N513" dT="2024-03-22T16:44:36.57" personId="{3FF0B06B-6D44-40C6-B724-E5FE6F209B77}" id="{F17B2027-AC50-4104-B8E4-D24CD415ACF3}">
    <text>Annual booked April 8</text>
  </threadedComment>
  <threadedComment ref="N515" dT="2024-03-22T16:44:36.57" personId="{3FF0B06B-6D44-40C6-B724-E5FE6F209B77}" id="{40689060-F10F-41A0-853C-0C2C6F783204}">
    <text>Annual booked April 9</text>
  </threadedComment>
  <threadedComment ref="N516" dT="2024-03-22T16:44:36.57" personId="{3FF0B06B-6D44-40C6-B724-E5FE6F209B77}" id="{8D39A7CD-DE5D-45DE-A9DD-A4D67E307F65}">
    <text>Annual booked April 9</text>
  </threadedComment>
  <threadedComment ref="K517" dT="2024-01-04T21:18:57.49" personId="{46338045-EA3B-4341-9878-9D5DB6F5321E}" id="{0DDE1215-527B-41E8-AC69-6FEF78A46F56}">
    <text>Keys give access to building &amp; electrical room, but not elevator to test upper floors. MBT not completed, but please charge for this service.</text>
  </threadedComment>
  <threadedComment ref="M517" dT="2024-03-08T00:18:36.48" personId="{46338045-EA3B-4341-9878-9D5DB6F5321E}" id="{7ADD0AB8-8558-40B9-AFCC-6B0E12C2218D}">
    <text>Multiple emails sent. Still don't have the updated keys to test. Please charge for this service.</text>
  </threadedComment>
  <threadedComment ref="S519" dT="2024-07-19T23:25:43.46" personId="{3FF0B06B-6D44-40C6-B724-E5FE6F209B77}" id="{0E19B241-5448-40BC-89DB-7D4F8E1279D0}">
    <text>Annual booked Aug 16</text>
  </threadedComment>
  <threadedComment ref="U519" dT="2024-10-02T16:39:46.33" personId="{6892FC56-EBC2-4FA3-A2DF-2119D1EF5406}" id="{9151E88E-5ED1-4CAB-9030-05B0A69765F1}">
    <text xml:space="preserve">Route cancelled due to lack of techs </text>
  </threadedComment>
  <threadedComment ref="P521" dT="2024-05-30T16:25:01.02" personId="{8CA2BCA9-03B0-417C-9581-783E31A941AB}" id="{205AF757-2CBA-49D9-8332-CEE6BAAF027F}">
    <text>Apply credit of $173.25 in QBO to invoice before sending out (April-June)</text>
  </threadedComment>
  <threadedComment ref="S521" dT="2024-09-03T22:35:26.24" personId="{3FF0B06B-6D44-40C6-B724-E5FE6F209B77}" id="{2847227B-5BE1-4F3F-AB91-FECFDF42145A}">
    <text>Annual booked Sept 13</text>
  </threadedComment>
  <threadedComment ref="U521" dT="2024-11-12T22:25:17.67" personId="{6892FC56-EBC2-4FA3-A2DF-2119D1EF5406}" id="{B76341F8-29E4-4AB0-9FB2-B1208C7F5075}">
    <text>No Access</text>
  </threadedComment>
  <threadedComment ref="K522" dT="2024-01-12T23:54:18.57" personId="{46338045-EA3B-4341-9878-9D5DB6F5321E}" id="{B4F49FE2-CD47-41E7-BC60-D850E7FDE2AF}">
    <text>Electrical room not left open for us to pick up keys &amp; perform test as previously arranged with DF. Please charge for this service</text>
  </threadedComment>
  <threadedComment ref="T522" dT="2024-09-17T15:56:56.27" personId="{3FF0B06B-6D44-40C6-B724-E5FE6F209B77}" id="{B78F04D0-9251-436B-AA7F-56B0417BA4DC}">
    <text>Annual booked Oct 2</text>
  </threadedComment>
  <threadedComment ref="S523" dT="2024-08-08T16:25:18.68" personId="{3FF0B06B-6D44-40C6-B724-E5FE6F209B77}" id="{042DCCB7-A1B9-4200-9820-510428E8F9BE}">
    <text>Annual booked Sept 3</text>
  </threadedComment>
  <threadedComment ref="T523" dT="2024-10-04T21:27:58.01" personId="{6892FC56-EBC2-4FA3-A2DF-2119D1EF5406}" id="{C5125DC6-668C-4F0F-89D4-DFD4246B4C63}">
    <text>Not tested due lack of time</text>
  </threadedComment>
  <threadedComment ref="S524" dT="2024-08-08T16:25:18.68" personId="{3FF0B06B-6D44-40C6-B724-E5FE6F209B77}" id="{9AB8807C-80BE-44E7-9162-4F3596F18BD1}">
    <text>Annual booked Sept 3</text>
  </threadedComment>
  <threadedComment ref="T524" dT="2024-10-04T21:27:58.01" personId="{6892FC56-EBC2-4FA3-A2DF-2119D1EF5406}" id="{39E2867F-242D-4886-9E7F-5239DC4AEE53}">
    <text>Not tested due lack of time</text>
  </threadedComment>
  <threadedComment ref="Q526" dT="2024-06-25T20:10:45.59" personId="{3FF0B06B-6D44-40C6-B724-E5FE6F209B77}" id="{11E47F92-69E4-473A-82E0-735DD86A27C2}">
    <text>Annual booked July 2</text>
  </threadedComment>
  <threadedComment ref="P527" dT="2024-06-07T15:46:07.83" personId="{46338045-EA3B-4341-9878-9D5DB6F5321E}" id="{6E0C3C7D-EE81-462A-B0E0-495F2746C175}">
    <text>R20 not done in June. Several sick techs caused a scheduling shuffle. Route skipped for this month</text>
  </threadedComment>
  <threadedComment ref="T527" dT="2024-10-02T16:39:46.33" personId="{6892FC56-EBC2-4FA3-A2DF-2119D1EF5406}" id="{CBD59172-686E-4B76-817E-D976B91CC88D}">
    <text xml:space="preserve">Route cancelled due to lack of techs </text>
  </threadedComment>
  <threadedComment ref="P528" dT="2024-06-07T15:46:07.83" personId="{46338045-EA3B-4341-9878-9D5DB6F5321E}" id="{53125C51-3B47-4D4A-A6F9-8428C3E06619}">
    <text>R20 not done in June. Several sick techs caused a scheduling shuffle. Route skipped for this month</text>
  </threadedComment>
  <threadedComment ref="T528" dT="2024-09-10T18:05:57.15" personId="{3FF0B06B-6D44-40C6-B724-E5FE6F209B77}" id="{617FD255-5ACC-49F9-82B8-CD25E91C3B8F}">
    <text>Annual booked Oct 10</text>
  </threadedComment>
  <threadedComment ref="N529" dT="2024-03-15T22:50:39.10" personId="{3FF0B06B-6D44-40C6-B724-E5FE6F209B77}" id="{16DDC3A2-E971-4AAD-9F12-19E387484050}">
    <text>Annual booked April 22</text>
  </threadedComment>
  <threadedComment ref="O529" dT="2024-05-03T15:48:41.98" personId="{46338045-EA3B-4341-9878-9D5DB6F5321E}" id="{579359CF-5B5B-4FC8-9284-3315136443B7}">
    <text>CP Had keys during MBT. Did not return them from service call. Do not charge please</text>
  </threadedComment>
  <threadedComment ref="N530" dT="2024-03-26T16:15:09.01" personId="{3FF0B06B-6D44-40C6-B724-E5FE6F209B77}" id="{43076C01-59B8-4FAC-A208-75C802FACA43}">
    <text>Annual booked April 23</text>
  </threadedComment>
  <threadedComment ref="U531" dT="2024-10-10T17:02:40.95" personId="{3FF0B06B-6D44-40C6-B724-E5FE6F209B77}" id="{375466B1-7768-4349-98C8-42EECE46C3CD}">
    <text>Annual booked Nov 8</text>
  </threadedComment>
  <threadedComment ref="O532" dT="2024-04-26T21:49:13.02" personId="{3FF0B06B-6D44-40C6-B724-E5FE6F209B77}" id="{AD1ECD13-CC07-4215-94F5-E2DA75CBFE8E}">
    <text>Annual booked May 17</text>
  </threadedComment>
  <threadedComment ref="R533" dT="2024-08-09T19:23:01.22" personId="{D05202FE-1972-4411-96AF-B2F4657F83E2}" id="{3BD03FF7-ACB4-4A99-9C62-A03E25D8A73F}">
    <text>PM asked to skip testing this month due to power outages.</text>
  </threadedComment>
  <threadedComment ref="M534" dT="2024-03-08T22:43:26.25" personId="{46338045-EA3B-4341-9878-9D5DB6F5321E}" id="{82246D30-C382-4017-93E9-AEFB7BCC298B}">
    <text>Annual on March 1st</text>
  </threadedComment>
  <threadedComment ref="O535" dT="2024-04-23T16:54:46.06" personId="{3FF0B06B-6D44-40C6-B724-E5FE6F209B77}" id="{53BEEA63-6B32-446B-B12C-B254032508A7}">
    <text>Annual May 28</text>
  </threadedComment>
  <threadedComment ref="L536" dT="2024-02-02T23:40:39.31" personId="{1A284580-F2B6-4554-A780-C3C0B3AF6C04}" id="{3D399D63-72AA-4A59-A0D3-997908BFC24A}">
    <text>BOOKED FEB 14/15</text>
  </threadedComment>
  <threadedComment ref="K537" dT="2024-01-11T20:24:13.96" personId="{46338045-EA3B-4341-9878-9D5DB6F5321E}" id="{4781B242-58A7-4FD4-8423-BD5FC4C3FE81}">
    <text>Denver to confirm action on this. Will arrange to reschedule as we were not able to access during regular MBT schedule</text>
  </threadedComment>
  <threadedComment ref="O537" dT="2024-04-19T21:42:59.31" personId="{3FF0B06B-6D44-40C6-B724-E5FE6F209B77}" id="{CB97FA42-D16C-4320-BB5B-3EC9FC71331B}">
    <text>Annual booked May 24</text>
  </threadedComment>
  <threadedComment ref="U538" dT="2024-10-11T20:46:54.00" personId="{3FF0B06B-6D44-40C6-B724-E5FE6F209B77}" id="{8EABE3FE-63CA-4CA0-8FAA-65F7A95D8F5B}">
    <text>Annual booked Nov 4</text>
  </threadedComment>
  <threadedComment ref="P539" dT="2024-06-07T15:46:07.83" personId="{46338045-EA3B-4341-9878-9D5DB6F5321E}" id="{C53CCBB0-63BC-45C4-88DA-C749BC78E2D3}">
    <text>R19 not done in June. Several sick techs caused a scheduling shuffle. Route skipped for this month</text>
  </threadedComment>
  <threadedComment ref="U539" dT="2024-10-07T21:16:02.65" personId="{3FF0B06B-6D44-40C6-B724-E5FE6F209B77}" id="{FD3F2D71-D48E-4C5B-8BF3-AAE8102EA5E0}">
    <text>Annual booked Nov 21</text>
  </threadedComment>
  <threadedComment ref="T540" dT="2024-09-26T18:19:19.21" personId="{3FF0B06B-6D44-40C6-B724-E5FE6F209B77}" id="{5E1ABC77-C8BE-4D48-9F36-BA1B41B3052A}">
    <text>Annual booked Oct 28</text>
  </threadedComment>
  <threadedComment ref="U540" dT="2024-10-02T16:39:46.33" personId="{6892FC56-EBC2-4FA3-A2DF-2119D1EF5406}" id="{26838681-834C-4D81-AE1E-E6838CE0FDDD}">
    <text xml:space="preserve">Route cancelled due to lack of techs </text>
  </threadedComment>
  <threadedComment ref="U541" dT="2024-10-04T21:35:02.27" personId="{3FF0B06B-6D44-40C6-B724-E5FE6F209B77}" id="{1CC18C95-9C8A-40B8-B1F5-52E8424FA69A}">
    <text>Annual booked Nov 4</text>
  </threadedComment>
  <threadedComment ref="U542" dT="2024-10-15T22:55:12.56" personId="{3FF0B06B-6D44-40C6-B724-E5FE6F209B77}" id="{0524A5B4-62FD-4AD2-9D94-9359534586E3}">
    <text>Annual booked Nov 27-29</text>
  </threadedComment>
  <threadedComment ref="N543" dT="2024-03-18T17:38:23.10" personId="{3FF0B06B-6D44-40C6-B724-E5FE6F209B77}" id="{8FF317B5-410A-4721-B390-610CDF082E5B}">
    <text>Annual booked April 15</text>
  </threadedComment>
  <threadedComment ref="U543" dT="2024-10-02T16:39:46.33" personId="{6892FC56-EBC2-4FA3-A2DF-2119D1EF5406}" id="{EC23C5EF-45FA-4FDD-8042-854B060C55B1}">
    <text xml:space="preserve">Route cancelled due to lack of techs </text>
  </threadedComment>
  <threadedComment ref="Q544" dT="2024-06-19T22:19:54.98" personId="{3FF0B06B-6D44-40C6-B724-E5FE6F209B77}" id="{6FEA6975-B326-4E9D-B318-5707105B175A}">
    <text>Annual booked July 22-25</text>
  </threadedComment>
  <threadedComment ref="U544" dT="2024-10-02T16:39:46.33" personId="{6892FC56-EBC2-4FA3-A2DF-2119D1EF5406}" id="{EC52D384-90F5-4383-99A1-8C398DCB7E3D}">
    <text xml:space="preserve">Route cancelled due to lack of techs </text>
  </threadedComment>
  <threadedComment ref="U544" dT="2024-11-09T02:25:07.92" personId="{1A284580-F2B6-4554-A780-C3C0B3AF6C04}" id="{4C189B01-78CE-48D1-8EBF-DE6E71ECDA02}" parentId="{EC52D384-90F5-4383-99A1-8C398DCB7E3D}">
    <text>PM requested a rescheduled MBT -set up for Nov 26</text>
  </threadedComment>
  <threadedComment ref="S545" dT="2024-11-05T23:10:06.45" personId="{6892FC56-EBC2-4FA3-A2DF-2119D1EF5406}" id="{B2B2B5CA-C49F-4735-AB60-EE765CD27ED6}">
    <text>No access</text>
  </threadedComment>
  <threadedComment ref="T545" dT="2024-10-02T16:39:46.33" personId="{6892FC56-EBC2-4FA3-A2DF-2119D1EF5406}" id="{0385F6B5-11A1-4812-9015-BB6546EFC197}">
    <text xml:space="preserve">Route cancelled due to lack of techs </text>
  </threadedComment>
  <threadedComment ref="L546" dT="2024-02-22T21:59:38.18" personId="{1A284580-F2B6-4554-A780-C3C0B3AF6C04}" id="{61D5602E-934A-41BB-9C34-7541B289BBC5}">
    <text>Booked Feb 8</text>
  </threadedComment>
  <threadedComment ref="U546" dT="2024-10-02T16:39:46.33" personId="{6892FC56-EBC2-4FA3-A2DF-2119D1EF5406}" id="{90A17FA2-B5FD-4610-B8C4-8533ABD7DB95}">
    <text xml:space="preserve">Route cancelled due to lack of techs </text>
  </threadedComment>
  <threadedComment ref="H547" dT="2024-10-08T23:32:46.00" personId="{1A284580-F2B6-4554-A780-C3C0B3AF6C04}" id="{2FF5CA69-4E82-4E7A-8100-B0B8C65CB7DC}">
    <text>KEY CODE SHOULD BE SEA1589</text>
  </threadedComment>
  <threadedComment ref="N547" dT="2024-03-25T19:40:15.12" personId="{3FF0B06B-6D44-40C6-B724-E5FE6F209B77}" id="{508C5519-8807-4662-A058-E4739FB039A7}">
    <text>Annual booked April 16</text>
  </threadedComment>
  <threadedComment ref="Q547" dT="2024-07-08T22:49:30.42" personId="{D05202FE-1972-4411-96AF-B2F4657F83E2}" id="{85FCFC10-A9B2-4408-AD7A-0F8F06404423}">
    <text>Needs to be tested before 11am, arrived at 2:00. Route paperwork adjusted for August</text>
  </threadedComment>
  <threadedComment ref="U547" dT="2024-10-02T16:39:46.33" personId="{6892FC56-EBC2-4FA3-A2DF-2119D1EF5406}" id="{0A3B5998-52F7-4B6E-A6CD-A78B69541053}">
    <text xml:space="preserve">Route cancelled due to lack of techs </text>
  </threadedComment>
  <threadedComment ref="U548" dT="2024-10-02T16:39:46.33" personId="{6892FC56-EBC2-4FA3-A2DF-2119D1EF5406}" id="{7B3D8B3E-627A-4A2D-9FA1-C5DB780279B9}">
    <text xml:space="preserve">Route cancelled due to lack of techs </text>
  </threadedComment>
  <threadedComment ref="N549" dT="2024-03-21T20:01:19.95" personId="{3FF0B06B-6D44-40C6-B724-E5FE6F209B77}" id="{FBB13A9C-453D-49D0-B7AF-734C3385AF71}">
    <text>Annual booked April 16</text>
  </threadedComment>
  <threadedComment ref="U549" dT="2024-10-02T16:39:46.33" personId="{6892FC56-EBC2-4FA3-A2DF-2119D1EF5406}" id="{DFF875D1-848E-48DA-9099-BBA000504639}">
    <text xml:space="preserve">Route cancelled due to lack of techs </text>
  </threadedComment>
  <threadedComment ref="R550" dT="2024-07-08T15:50:43.57" personId="{3FF0B06B-6D44-40C6-B724-E5FE6F209B77}" id="{6ADE4506-6810-481A-9BD1-4C41389FA7C1}">
    <text>Annual booked Aug 1</text>
  </threadedComment>
  <threadedComment ref="U550" dT="2024-10-02T16:39:46.33" personId="{6892FC56-EBC2-4FA3-A2DF-2119D1EF5406}" id="{09AACAD8-BD64-443D-8BF2-5C7D725ABA17}">
    <text xml:space="preserve">Route cancelled due to lack of techs </text>
  </threadedComment>
  <threadedComment ref="M551" dT="2024-02-16T22:30:28.37" personId="{3FF0B06B-6D44-40C6-B724-E5FE6F209B77}" id="{6AA9DDAB-DF52-4C67-B54C-733E2D084CB6}">
    <text>Booked March 15</text>
  </threadedComment>
  <threadedComment ref="U551" dT="2024-10-02T16:39:46.33" personId="{6892FC56-EBC2-4FA3-A2DF-2119D1EF5406}" id="{09D4259E-086F-40A3-8759-8EBEDD1E9996}">
    <text xml:space="preserve">Route cancelled due to lack of techs </text>
  </threadedComment>
  <threadedComment ref="U552" dT="2024-10-02T16:39:46.33" personId="{6892FC56-EBC2-4FA3-A2DF-2119D1EF5406}" id="{83D6C62D-AD05-4840-AFCF-7AFB7C1813CD}">
    <text xml:space="preserve">Route cancelled due to lack of techs </text>
  </threadedComment>
  <threadedComment ref="U553" dT="2024-10-23T18:20:27.41" personId="{3FF0B06B-6D44-40C6-B724-E5FE6F209B77}" id="{4E204D68-F7C5-4E0F-B684-52E1BBA9BD94}">
    <text>Annual booked Nov 4</text>
  </threadedComment>
  <threadedComment ref="T554" dT="2024-10-07T18:34:02.41" personId="{6892FC56-EBC2-4FA3-A2DF-2119D1EF5406}" id="{82E72CAB-70E7-4C56-B797-327C1236730C}">
    <text>No access</text>
  </threadedComment>
  <threadedComment ref="U554" dT="2024-10-02T16:39:46.33" personId="{6892FC56-EBC2-4FA3-A2DF-2119D1EF5406}" id="{AA6B28B6-E064-4000-B53C-3A8E29C3BF2C}">
    <text xml:space="preserve">Route cancelled due to lack of techs </text>
  </threadedComment>
  <threadedComment ref="M555" dT="2024-03-11T15:58:39.65" personId="{3FF0B06B-6D44-40C6-B724-E5FE6F209B77}" id="{F7BEFCF5-51A8-4FE4-B805-EEA4AFDB056C}">
    <text>Annual booked March 27</text>
  </threadedComment>
  <threadedComment ref="U555" dT="2024-10-02T16:39:46.33" personId="{6892FC56-EBC2-4FA3-A2DF-2119D1EF5406}" id="{3059A439-C3C7-4C72-AB6F-4616AE6A3E00}">
    <text xml:space="preserve">Route cancelled due to lack of techs </text>
  </threadedComment>
  <threadedComment ref="P556" dT="2024-05-01T15:41:10.37" personId="{3FF0B06B-6D44-40C6-B724-E5FE6F209B77}" id="{7C2E9F04-E5C7-41CB-B0D3-33C5DC1D42C8}">
    <text>Annual booked June 14</text>
  </threadedComment>
  <threadedComment ref="R556" dT="2024-08-07T23:16:27.12" personId="{D05202FE-1972-4411-96AF-B2F4657F83E2}" id="{DEF2D399-594B-46C8-BB8D-E2CD95DF4EDE}">
    <text>Need new electrical room key. Site contacted</text>
  </threadedComment>
  <threadedComment ref="U557" dT="2024-10-02T16:39:46.33" personId="{6892FC56-EBC2-4FA3-A2DF-2119D1EF5406}" id="{DDE158BB-0507-43CB-8A0E-8E3E3DA30AB9}">
    <text xml:space="preserve">Route cancelled due to lack of techs </text>
  </threadedComment>
  <threadedComment ref="V557" dT="2024-11-13T20:43:39.66" personId="{3FF0B06B-6D44-40C6-B724-E5FE6F209B77}" id="{9BBB5B6A-ED90-4C42-AE82-2256ADC5C10F}">
    <text>Annual booked Dec 9</text>
  </threadedComment>
  <threadedComment ref="P558" dT="2024-06-07T15:46:07.83" personId="{46338045-EA3B-4341-9878-9D5DB6F5321E}" id="{2DF92EE1-3D8A-47A7-AD80-DF1A2778AF9A}">
    <text>R19 not done in June. Several sick techs caused a scheduling shuffle. Route skipped for this month</text>
  </threadedComment>
  <threadedComment ref="U558" dT="2024-10-02T16:39:46.33" personId="{6892FC56-EBC2-4FA3-A2DF-2119D1EF5406}" id="{B58A62D9-8E95-4B98-B56F-2EC476AC7922}">
    <text xml:space="preserve">Route cancelled due to lack of techs </text>
  </threadedComment>
  <threadedComment ref="M559" dT="2024-03-06T23:47:00.28" personId="{3FF0B06B-6D44-40C6-B724-E5FE6F209B77}" id="{3B6A4392-1AA9-4FCC-860B-4C937A816A61}">
    <text>Annual booked March 28</text>
  </threadedComment>
  <threadedComment ref="N559" dT="2024-04-04T18:57:02.27" personId="{46338045-EA3B-4341-9878-9D5DB6F5321E}" id="{F0F0F675-EFC5-4F17-8EF0-23950655239D}">
    <text>Annual done in late March. MBT skipped in error</text>
  </threadedComment>
  <threadedComment ref="L560" dT="2024-02-05T16:41:12.87" personId="{46338045-EA3B-4341-9878-9D5DB6F5321E}" id="{61E7651B-8DD1-4E65-A1B1-6B21D5219300}">
    <text>Annual Scheduled Feb 5th</text>
  </threadedComment>
  <threadedComment ref="M560" dT="2024-03-06T17:52:45.16" personId="{46338045-EA3B-4341-9878-9D5DB6F5321E}" id="{AD663313-C30F-46E8-9271-E72B7F1362A3}">
    <text>Keys are missing - trying to find them</text>
  </threadedComment>
  <threadedComment ref="N560" dT="2024-03-06T17:52:45.16" personId="{46338045-EA3B-4341-9878-9D5DB6F5321E}" id="{7BA02CC6-2148-4543-A5AC-43D9104D35BD}">
    <text>Keys are missing - trying to find them</text>
  </threadedComment>
  <threadedComment ref="P560" dT="2024-07-08T22:44:03.86" personId="{D05202FE-1972-4411-96AF-B2F4657F83E2}" id="{741E35D7-FBD4-43FA-ABE6-FEE2F2E54F38}">
    <text>No access to electrical room</text>
  </threadedComment>
  <threadedComment ref="U560" dT="2024-10-02T16:39:46.33" personId="{6892FC56-EBC2-4FA3-A2DF-2119D1EF5406}" id="{F3977B5E-59BE-4DB4-83B7-9CFE239F83AA}">
    <text xml:space="preserve">Route cancelled due to lack of techs </text>
  </threadedComment>
  <threadedComment ref="L561" dT="2024-02-08T18:32:49.35" personId="{3FF0B06B-6D44-40C6-B724-E5FE6F209B77}" id="{1100849C-FF06-48D7-A045-D6C261AE89DB}">
    <text>Booked Feb 9</text>
  </threadedComment>
  <threadedComment ref="U561" dT="2024-10-02T16:39:46.33" personId="{6892FC56-EBC2-4FA3-A2DF-2119D1EF5406}" id="{F47C7376-8F5E-464B-B055-7C4B74D32E5C}">
    <text xml:space="preserve">Route cancelled due to lack of techs </text>
  </threadedComment>
  <threadedComment ref="O562" dT="2024-04-05T22:15:26.42" personId="{3FF0B06B-6D44-40C6-B724-E5FE6F209B77}" id="{CC4CD393-FF9E-4767-A28F-B6CF3A7CC442}">
    <text xml:space="preserve">Annual booked May 15
</text>
  </threadedComment>
  <threadedComment ref="U562" dT="2024-10-02T16:39:46.33" personId="{6892FC56-EBC2-4FA3-A2DF-2119D1EF5406}" id="{CB21F5DB-6ABA-4E52-9B97-70FFC5B56558}">
    <text xml:space="preserve">Route cancelled due to lack of techs </text>
  </threadedComment>
  <threadedComment ref="O563" dT="2024-04-05T22:15:40.42" personId="{3FF0B06B-6D44-40C6-B724-E5FE6F209B77}" id="{A4FCEABC-408E-4427-AF4A-1488A2DF9C04}">
    <text>Annual booked May 15</text>
  </threadedComment>
  <threadedComment ref="U563" dT="2024-10-02T16:39:46.33" personId="{6892FC56-EBC2-4FA3-A2DF-2119D1EF5406}" id="{43FEF217-E4B5-444B-B40C-BA140B81597B}">
    <text xml:space="preserve">Route cancelled due to lack of techs </text>
  </threadedComment>
  <threadedComment ref="K564" dT="2023-12-22T17:36:52.17" personId="{1A284580-F2B6-4554-A780-C3C0B3AF6C04}" id="{09C0BCB3-AE0B-449B-B5EB-6CD8B40B6E67}">
    <text>Booked Jan 4</text>
  </threadedComment>
  <threadedComment ref="U564" dT="2024-10-02T16:39:46.33" personId="{6892FC56-EBC2-4FA3-A2DF-2119D1EF5406}" id="{57A31D2A-B03B-449C-9773-5FA683B28700}">
    <text xml:space="preserve">Route cancelled due to lack of techs </text>
  </threadedComment>
  <threadedComment ref="K565" dT="2023-12-22T17:36:52.17" personId="{1A284580-F2B6-4554-A780-C3C0B3AF6C04}" id="{733F063C-9CB8-40DB-B79E-A52385DE446A}">
    <text>Booked Jan 4</text>
  </threadedComment>
  <threadedComment ref="U565" dT="2024-10-02T16:39:46.33" personId="{6892FC56-EBC2-4FA3-A2DF-2119D1EF5406}" id="{57F48DEF-FB31-440D-8BA0-16F217B75862}">
    <text xml:space="preserve">Route cancelled due to lack of techs </text>
  </threadedComment>
  <threadedComment ref="N567" dT="2024-04-03T19:50:01.88" personId="{3FF0B06B-6D44-40C6-B724-E5FE6F209B77}" id="{EE2D8232-E569-4D05-9F58-6961B6C51F49}">
    <text>Annual booked April 30</text>
  </threadedComment>
  <threadedComment ref="U567" dT="2024-10-02T16:39:46.33" personId="{6892FC56-EBC2-4FA3-A2DF-2119D1EF5406}" id="{228B8AAD-0986-4111-A0C3-5BD7E5A61073}">
    <text xml:space="preserve">Route cancelled due to lack of techs </text>
  </threadedComment>
</ThreadedComments>
</file>

<file path=xl/threadedComments/threadedComment3.xml><?xml version="1.0" encoding="utf-8"?>
<ThreadedComments xmlns="http://schemas.microsoft.com/office/spreadsheetml/2018/threadedcomments" xmlns:x="http://schemas.openxmlformats.org/spreadsheetml/2006/main">
  <threadedComment ref="L8" dT="2026-03-03T22:41:32.60" personId="{6892FC56-EBC2-4FA3-A2DF-2119D1EF5406}" id="{315CE980-BFD4-4A2F-8C83-91050DE5BDF5}">
    <text>Skipped Lunch</text>
  </threadedComment>
  <threadedComment ref="P10" dT="2025-10-22T16:59:59.11" personId="{6892FC56-EBC2-4FA3-A2DF-2119D1EF5406}" id="{C0AF956D-126D-4E5D-8DEA-FEDDDC73BA8F}">
    <text>5 sites not tested due lack of time - new tech training</text>
  </threadedComment>
  <threadedComment ref="P12" dT="2025-10-22T16:59:59.11" personId="{6892FC56-EBC2-4FA3-A2DF-2119D1EF5406}" id="{B88F3539-AFFA-4C66-B13B-A1A6F21B1BCA}">
    <text>2 sites not tested due lack of time - new tech training</text>
  </threadedComment>
  <threadedComment ref="J16" dT="2025-10-22T16:59:59.11" personId="{6892FC56-EBC2-4FA3-A2DF-2119D1EF5406}" id="{8820DCD3-E9BC-4CAF-9BC0-A41C4E160F80}">
    <text>6 sites not tested due lack of time - late start in the morning</text>
  </threadedComment>
  <threadedComment ref="M17" dT="2026-03-10T19:03:09.02" personId="{6892FC56-EBC2-4FA3-A2DF-2119D1EF5406}" id="{87BDE77D-F912-402D-A729-7DBB54117292}">
    <text>Not tested due lack of techs</text>
  </threadedComment>
  <threadedComment ref="G21" dT="2025-10-22T16:59:59.11" personId="{6892FC56-EBC2-4FA3-A2DF-2119D1EF5406}" id="{98556550-2F73-48E0-97FB-27FCFCCED884}">
    <text>3 sites not tested due lack of time</text>
  </threadedComment>
  <threadedComment ref="M24" dT="2026-03-10T19:03:09.02" personId="{6892FC56-EBC2-4FA3-A2DF-2119D1EF5406}" id="{FF351E4F-1504-4458-A87F-1768A38C7F4B}">
    <text>Not tested due lack of techs</text>
  </threadedComment>
  <threadedComment ref="P24" dT="2025-10-22T16:59:59.11" personId="{6892FC56-EBC2-4FA3-A2DF-2119D1EF5406}" id="{04CD27FC-224C-42D3-B0D0-9012121F9643}">
    <text>2 sites not tested due lack of time - new tech training</text>
  </threadedComment>
  <threadedComment ref="J26" dT="2025-10-22T16:59:59.11" personId="{6892FC56-EBC2-4FA3-A2DF-2119D1EF5406}" id="{55BBB762-06D8-4578-96F7-75C42577FCB2}">
    <text>3 sites not tested due lack of time</text>
  </threadedComment>
  <threadedComment ref="I28" dT="2026-02-10T16:48:27.35" personId="{6892FC56-EBC2-4FA3-A2DF-2119D1EF5406}" id="{21BED9A4-4480-4271-B729-785A741CC4C3}">
    <text>Started 10AM</text>
  </threadedComment>
  <threadedComment ref="H31" dT="2026-02-26T21:33:39.51" personId="{6892FC56-EBC2-4FA3-A2DF-2119D1EF5406}" id="{9A6D9EC4-7F24-4C17-B257-703AFB6BB9B7}">
    <text>3 sites tested on January 28</text>
  </threadedComment>
  <threadedComment ref="K31" dT="2026-02-26T21:33:55.99" personId="{6892FC56-EBC2-4FA3-A2DF-2119D1EF5406}" id="{1217D65E-7BA1-4B20-998D-C9C7C273A026}">
    <text>3 sites tested on February 26 / 1 on February 27</text>
  </threadedComment>
  <threadedComment ref="H33" dT="2026-02-26T21:23:31.73" personId="{6892FC56-EBC2-4FA3-A2DF-2119D1EF5406}" id="{3A593501-DF72-4A41-A1A3-DACBAB7CAB2D}">
    <text>1461 Blanshard Street / 2261 Keating Cross Road / 2676 Wilfert Road</text>
  </threadedComment>
  <threadedComment ref="N33" dT="2026-03-10T19:02:48.44" personId="{6892FC56-EBC2-4FA3-A2DF-2119D1EF5406}" id="{873E748C-A18E-4FA1-9FD2-E9787958B242}">
    <text>780 Kings Road / 818 Fort Street</text>
  </threadedComment>
  <threadedComment ref="Q33" dT="2026-04-08T19:36:46.17" personId="{6892FC56-EBC2-4FA3-A2DF-2119D1EF5406}" id="{F3564A78-5AA8-4C9A-B81B-679067BBA94E}">
    <text>1180 Fort Street / 780 Kings Road</text>
  </threadedComment>
  <threadedComment ref="H34" dT="2026-02-26T21:23:50.94" personId="{6892FC56-EBC2-4FA3-A2DF-2119D1EF5406}" id="{74E000D0-D430-408C-BA00-26E73B69CA0B}">
    <text>820 Craigflower Road done during service call</text>
  </threadedComment>
</ThreadedComments>
</file>

<file path=xl/threadedComments/threadedComment4.xml><?xml version="1.0" encoding="utf-8"?>
<ThreadedComments xmlns="http://schemas.microsoft.com/office/spreadsheetml/2018/threadedcomments" xmlns:x="http://schemas.openxmlformats.org/spreadsheetml/2006/main">
  <threadedComment ref="P2" dT="2025-04-29T15:59:15.91" personId="{3FF0B06B-6D44-40C6-B724-E5FE6F209B77}" id="{1B9A1704-0B07-4DB0-B5D7-6F60F52FDB6E}">
    <text>Annual booked May 12</text>
  </threadedComment>
  <threadedComment ref="M3" dT="2025-02-10T19:43:08.33" personId="{6892FC56-EBC2-4FA3-A2DF-2119D1EF5406}" id="{93E680B8-4B1F-4B2C-B53A-9640F3B4914B}">
    <text>Not tested due lack of time</text>
  </threadedComment>
  <threadedComment ref="P3" dT="2025-04-29T20:53:38.94" personId="{3FF0B06B-6D44-40C6-B724-E5FE6F209B77}" id="{15B233F7-76D1-480B-8CC2-45CFAF672B34}">
    <text>Annual booked May 21-22</text>
  </threadedComment>
  <threadedComment ref="Q3" dT="2025-06-05T17:56:54.14" personId="{6892FC56-EBC2-4FA3-A2DF-2119D1EF5406}" id="{DE87104E-5499-4225-ADE0-BF6A3CC8E1DC}">
    <text>Keys with sprinkler company. Not tested</text>
  </threadedComment>
  <threadedComment ref="W3" dT="2025-11-13T17:41:00.80" personId="{6892FC56-EBC2-4FA3-A2DF-2119D1EF5406}" id="{A823E914-A9D5-415E-AC2E-AF4F2160C11C}">
    <text>Not done due lack of techs</text>
  </threadedComment>
  <threadedComment ref="Q4" dT="2025-04-21T21:31:26.97" personId="{3FF0B06B-6D44-40C6-B724-E5FE6F209B77}" id="{B5E2BC2C-38E7-4E8F-9EA0-88321AD4C561}">
    <text>Annual booked June 9</text>
  </threadedComment>
  <threadedComment ref="R4" dT="2025-05-08T22:53:30.01" personId="{6892FC56-EBC2-4FA3-A2DF-2119D1EF5406}" id="{331B6FDF-8C3C-48E1-B0E6-C96736B3CF1F}">
    <text>Not done due lack of time</text>
  </threadedComment>
  <threadedComment ref="S4" dT="2025-05-08T22:53:30.01" personId="{6892FC56-EBC2-4FA3-A2DF-2119D1EF5406}" id="{9455451C-AAB2-4951-B61E-E73907542479}">
    <text>Not done due lack of time</text>
  </threadedComment>
  <threadedComment ref="T6" dT="2025-08-29T16:06:12.51" personId="{3FF0B06B-6D44-40C6-B724-E5FE6F209B77}" id="{943D3365-4288-48C1-9C4D-19D097E8DBA6}">
    <text>Annual booked Sept 29</text>
  </threadedComment>
  <threadedComment ref="N7" dT="2025-03-06T21:00:18.92" personId="{3FF0B06B-6D44-40C6-B724-E5FE6F209B77}" id="{CD4B877B-ECC9-489A-A3BC-3000D6D81AD6}">
    <text>Annual booked March 17</text>
  </threadedComment>
  <threadedComment ref="R8" dT="2025-07-17T16:43:24.36" personId="{6892FC56-EBC2-4FA3-A2DF-2119D1EF5406}" id="{ACD1123A-3124-42C2-89D0-5F5C69C968DE}">
    <text>Not done due lack of time (service call)</text>
  </threadedComment>
  <threadedComment ref="U8" dT="2025-09-11T21:32:44.21" personId="{3FF0B06B-6D44-40C6-B724-E5FE6F209B77}" id="{B07E14E2-A7D8-4A33-9A58-F8D2A330809D}">
    <text>Annual booked October 9</text>
  </threadedComment>
  <threadedComment ref="R9" dT="2025-05-08T22:53:30.01" personId="{6892FC56-EBC2-4FA3-A2DF-2119D1EF5406}" id="{AFBB6D68-8C17-4D72-B17F-EE155A909B15}">
    <text>Not done due lack of time</text>
  </threadedComment>
  <threadedComment ref="T10" dT="2025-07-29T18:42:19.63" personId="{3FF0B06B-6D44-40C6-B724-E5FE6F209B77}" id="{67C4D27F-637E-4483-B6F5-880F3E654CE1}">
    <text>Annual booked Sept 5</text>
  </threadedComment>
  <threadedComment ref="L11" dT="2025-02-12T00:17:24.53" personId="{6892FC56-EBC2-4FA3-A2DF-2119D1EF5406}" id="{9B0B2569-ABBD-48FD-B757-7F9324C3017A}">
    <text xml:space="preserve">Annual and MBT done in January
</text>
  </threadedComment>
  <threadedComment ref="M11" dT="2025-02-12T00:17:19.27" personId="{6892FC56-EBC2-4FA3-A2DF-2119D1EF5406}" id="{F8CD2E06-C55D-4CB3-9E8D-CD80A08A2D29}">
    <text xml:space="preserve">Annual and MBT done in January
</text>
  </threadedComment>
  <threadedComment ref="M12" dT="2025-02-07T22:15:55.46" personId="{3FF0B06B-6D44-40C6-B724-E5FE6F209B77}" id="{DC246110-6E8E-4656-B9CB-76B4E1733919}">
    <text>Annual booked Feb 28</text>
  </threadedComment>
  <threadedComment ref="N12" dT="2025-03-13T18:59:33.27" personId="{6892FC56-EBC2-4FA3-A2DF-2119D1EF5406}" id="{0435E328-B527-4221-8F51-4B00678175EE}">
    <text>Return visit booked March 13</text>
  </threadedComment>
  <threadedComment ref="L14" dT="2025-01-16T18:11:47.93" personId="{6892FC56-EBC2-4FA3-A2DF-2119D1EF5406}" id="{2FDA35AA-E836-48B6-A1D4-573A64760213}">
    <text>Annual booked in December. Test done in December too. Skipped in January</text>
  </threadedComment>
  <threadedComment ref="W14" dT="2025-10-27T15:41:00.97" personId="{3FF0B06B-6D44-40C6-B724-E5FE6F209B77}" id="{080E1CE7-E5DA-4BBC-8FD7-A64CECBAC328}">
    <text>Annual booked Dec 9</text>
  </threadedComment>
  <threadedComment ref="L15" dT="2025-01-16T19:15:16.07" personId="{6892FC56-EBC2-4FA3-A2DF-2119D1EF5406}" id="{5C8596FA-BF0C-4D86-B619-371ABD047A76}">
    <text xml:space="preserve">1005 McKenzie was not tested due to ongoing renovations and asbestos </text>
  </threadedComment>
  <threadedComment ref="M15" dT="2025-01-16T19:15:16.07" personId="{6892FC56-EBC2-4FA3-A2DF-2119D1EF5406}" id="{84BB2311-C905-46DC-A163-3BCF7C687BB7}">
    <text xml:space="preserve">1005 McKenzie was not tested due to ongoing renovations and asbestos </text>
  </threadedComment>
  <threadedComment ref="N15" dT="2025-01-16T19:15:16.07" personId="{6892FC56-EBC2-4FA3-A2DF-2119D1EF5406}" id="{8C9C9CF2-474F-4CC4-BD05-7A316D9382E1}">
    <text>On fire watch</text>
  </threadedComment>
  <threadedComment ref="O15" dT="2025-01-16T19:15:16.07" personId="{6892FC56-EBC2-4FA3-A2DF-2119D1EF5406}" id="{CEA01288-3B3C-4F24-A98C-CEF935EF9B2C}">
    <text>Projects</text>
  </threadedComment>
  <threadedComment ref="P15" dT="2025-01-16T19:15:16.07" personId="{6892FC56-EBC2-4FA3-A2DF-2119D1EF5406}" id="{FD940557-5EAD-49A5-B7D0-DC190C08404F}">
    <text>Projects</text>
  </threadedComment>
  <threadedComment ref="N16" dT="2025-03-05T18:21:59.16" personId="{3FF0B06B-6D44-40C6-B724-E5FE6F209B77}" id="{D3FC0DA1-356B-46B4-9A3F-9AFC0E09F551}">
    <text>Annual booked March 14</text>
  </threadedComment>
  <threadedComment ref="T17" dT="2025-08-25T16:13:55.67" personId="{3FF0B06B-6D44-40C6-B724-E5FE6F209B77}" id="{7E2A392F-E0B9-44A6-B4A5-45BD7B792B4C}">
    <text>Annual booked Sept 12</text>
  </threadedComment>
  <threadedComment ref="L18" dT="2025-01-22T16:58:32.28" personId="{6892FC56-EBC2-4FA3-A2DF-2119D1EF5406}" id="{AB9E3820-DECA-42CF-B7E9-E84D918DD202}">
    <text>Starts in February 2025</text>
  </threadedComment>
  <threadedComment ref="S19" dT="2025-07-24T19:36:15.79" personId="{3FF0B06B-6D44-40C6-B724-E5FE6F209B77}" id="{03265370-0274-4BD3-94E3-E5D8C25BCE27}">
    <text>Annual booked Aug 15</text>
  </threadedComment>
  <threadedComment ref="L20" dT="2025-01-31T19:55:33.06" personId="{6892FC56-EBC2-4FA3-A2DF-2119D1EF5406}" id="{66E11CAA-278E-451E-AAC5-E07F5BE2429A}">
    <text>Annual and MBT done in January</text>
  </threadedComment>
  <threadedComment ref="M20" dT="2025-01-24T22:39:01.57" personId="{3FF0B06B-6D44-40C6-B724-E5FE6F209B77}" id="{73B53E5B-F8D3-498E-A0E7-C74DA955A9A6}">
    <text>Annual booked Jan 30</text>
  </threadedComment>
  <threadedComment ref="P21" dT="2025-05-07T21:29:31.66" personId="{6892FC56-EBC2-4FA3-A2DF-2119D1EF5406}" id="{442E82E7-6718-4765-B2B0-523A59D72E9B}">
    <text>Annual booked May 6</text>
  </threadedComment>
  <threadedComment ref="W21" dT="2025-11-13T17:41:00.80" personId="{6892FC56-EBC2-4FA3-A2DF-2119D1EF5406}" id="{92636780-48DC-42CE-B7C3-DCE4937B1BBE}">
    <text>Not done due lack of techs</text>
  </threadedComment>
  <threadedComment ref="M23" dT="2025-02-03T16:34:02.11" personId="{3FF0B06B-6D44-40C6-B724-E5FE6F209B77}" id="{F3ADA46E-17C6-4E2F-A024-C8A595A505FE}">
    <text>ANNUAL</text>
  </threadedComment>
  <threadedComment ref="M23" dT="2025-02-03T16:34:19.49" personId="{3FF0B06B-6D44-40C6-B724-E5FE6F209B77}" id="{B8084CB9-4218-4495-9901-5AF9C6D208B8}" parentId="{F3ADA46E-17C6-4E2F-A024-C8A595A505FE}">
    <text>Annual booked Feb 26 &amp; 27</text>
  </threadedComment>
  <threadedComment ref="Q23" dT="2025-05-08T22:53:30.01" personId="{6892FC56-EBC2-4FA3-A2DF-2119D1EF5406}" id="{F353FDC8-2E25-4E3E-A86F-3216FFB15722}">
    <text>Not done due lack of time</text>
  </threadedComment>
  <threadedComment ref="R23" dT="2025-05-08T22:53:30.01" personId="{6892FC56-EBC2-4FA3-A2DF-2119D1EF5406}" id="{9CDBE9EC-6D03-44A4-A1B9-8A5119B94026}">
    <text>Not done due lack of time</text>
  </threadedComment>
  <threadedComment ref="U24" dT="2025-08-26T21:42:30.82" personId="{3FF0B06B-6D44-40C6-B724-E5FE6F209B77}" id="{683D07CE-3C6A-4A53-961D-05B12BF56279}">
    <text>Annual booked Oct 7</text>
  </threadedComment>
  <threadedComment ref="P25" dT="2025-05-07T16:00:54.66" personId="{6892FC56-EBC2-4FA3-A2DF-2119D1EF5406}" id="{7C856C75-4BD8-4C45-87CF-101EEA3ADB9A}">
    <text>No access</text>
  </threadedComment>
  <threadedComment ref="P26" dT="2025-05-13T15:42:21.97" personId="{3FF0B06B-6D44-40C6-B724-E5FE6F209B77}" id="{BADA8BBC-35EF-4AE2-8835-819EAC78129E}">
    <text>Annual booked May 14</text>
  </threadedComment>
  <threadedComment ref="U27" dT="2025-09-22T15:46:02.92" personId="{3FF0B06B-6D44-40C6-B724-E5FE6F209B77}" id="{4BE9EF5F-F285-4AC1-8725-8636F626FE70}">
    <text>Annual booked Oct 10</text>
  </threadedComment>
  <threadedComment ref="O28" dT="2025-03-06T00:18:10.24" personId="{3FF0B06B-6D44-40C6-B724-E5FE6F209B77}" id="{CF991B72-DF18-43DD-BC28-80A69A05BFC9}">
    <text>Annual booked March 17</text>
  </threadedComment>
  <threadedComment ref="O29" dT="2025-03-17T16:16:58.09" personId="{3FF0B06B-6D44-40C6-B724-E5FE6F209B77}" id="{0CDDC9EE-114A-4759-83C9-DFA66F4C9C94}">
    <text>Annual booked April 2</text>
  </threadedComment>
  <threadedComment ref="O30" dT="2025-03-25T19:56:47.89" personId="{3FF0B06B-6D44-40C6-B724-E5FE6F209B77}" id="{B7CAFB70-DAD1-477F-ABA7-D4115F02F5CE}">
    <text>Annual booked April 1</text>
  </threadedComment>
  <threadedComment ref="U31" dT="2025-09-04T21:44:08.41" personId="{3FF0B06B-6D44-40C6-B724-E5FE6F209B77}" id="{F61256F8-4567-4CF4-A18B-1F668A9F53D0}">
    <text>Annual booked Oct 8</text>
  </threadedComment>
  <threadedComment ref="R32" dT="2025-06-09T16:06:01.86" personId="{3FF0B06B-6D44-40C6-B724-E5FE6F209B77}" id="{CF404AD1-2F78-4497-A0D0-F66410B20B18}">
    <text>Annual booked July 8</text>
  </threadedComment>
  <threadedComment ref="U32" dT="2025-10-07T20:15:22.43" personId="{6892FC56-EBC2-4FA3-A2DF-2119D1EF5406}" id="{F22227A3-5018-484B-A499-5AD18CB61D8B}">
    <text>Skipped due panel replacement</text>
  </threadedComment>
  <threadedComment ref="P33" dT="2025-04-17T16:58:20.10" personId="{3FF0B06B-6D44-40C6-B724-E5FE6F209B77}" id="{2031BC95-4775-4573-8145-6FC50961BE56}">
    <text>Annual booked April 24</text>
  </threadedComment>
  <threadedComment ref="V33" dT="2025-09-19T23:11:14.66" personId="{3FF0B06B-6D44-40C6-B724-E5FE6F209B77}" id="{AFE32A6E-FAAC-40F8-A1F1-354CB926AD0F}">
    <text>Annual booked November 7</text>
  </threadedComment>
  <threadedComment ref="R36" dT="2025-06-19T18:07:25.18" personId="{3FF0B06B-6D44-40C6-B724-E5FE6F209B77}" id="{20A0E187-5EF2-498F-9350-1F51E975DB5B}">
    <text>Annual booked July 23</text>
  </threadedComment>
  <threadedComment ref="U36" dT="2025-10-22T18:03:51.21" personId="{6892FC56-EBC2-4FA3-A2DF-2119D1EF5406}" id="{9AD87E02-F2B5-4E7E-A7DC-5F1E517E0EFF}">
    <text>No Access Road Closed</text>
  </threadedComment>
  <threadedComment ref="L38" dT="2025-03-04T00:08:54.34" personId="{6892FC56-EBC2-4FA3-A2DF-2119D1EF5406}" id="{A41465B2-373B-4719-A58D-5A5F227CA734}">
    <text>No Access</text>
  </threadedComment>
  <threadedComment ref="N38" dT="2025-03-04T00:08:47.02" personId="{6892FC56-EBC2-4FA3-A2DF-2119D1EF5406}" id="{8AD06A78-E343-4A6B-B0B5-595635D54041}">
    <text>Monitoring issues</text>
  </threadedComment>
  <threadedComment ref="O38" dT="2025-03-27T17:37:33.66" personId="{3FF0B06B-6D44-40C6-B724-E5FE6F209B77}" id="{F49272F0-42B5-4568-B7AD-596178F05E82}">
    <text>Annual booked April 10</text>
  </threadedComment>
  <threadedComment ref="P38" dT="2025-03-04T00:08:47.02" personId="{6892FC56-EBC2-4FA3-A2DF-2119D1EF5406}" id="{DEE138E5-8F42-4705-913F-B70BE03F2777}">
    <text>Monitoring issues</text>
  </threadedComment>
  <threadedComment ref="Q38" dT="2025-03-04T00:08:47.02" personId="{6892FC56-EBC2-4FA3-A2DF-2119D1EF5406}" id="{63776249-4094-4463-B29D-5894C85B94B3}">
    <text>Monitoring issues</text>
  </threadedComment>
  <threadedComment ref="R38" dT="2025-03-04T00:08:47.02" personId="{6892FC56-EBC2-4FA3-A2DF-2119D1EF5406}" id="{C5569D7A-764F-4813-83CE-F773DD565BBC}">
    <text>Monitoring issues</text>
  </threadedComment>
  <threadedComment ref="T39" dT="2025-07-23T19:43:47.07" personId="{3FF0B06B-6D44-40C6-B724-E5FE6F209B77}" id="{9F616BA2-81ED-4911-81CF-31BE2E818C9A}">
    <text>Annual booked September 10 - 11</text>
  </threadedComment>
  <threadedComment ref="R40" dT="2025-06-19T18:08:19.66" personId="{3FF0B06B-6D44-40C6-B724-E5FE6F209B77}" id="{EE9A307D-D382-448C-8DE0-B3680F5A5877}">
    <text>Annual booked July 24</text>
  </threadedComment>
  <threadedComment ref="U40" dT="2025-10-22T18:03:51.21" personId="{6892FC56-EBC2-4FA3-A2DF-2119D1EF5406}" id="{B67C0643-AAD5-4942-AC02-FEFAEDD1E08E}">
    <text>No Access Road Closed</text>
  </threadedComment>
  <threadedComment ref="W41" dT="2025-10-15T22:29:18.38" personId="{3FF0B06B-6D44-40C6-B724-E5FE6F209B77}" id="{148BAF40-2742-42FE-997E-BF2E88455B94}">
    <text>Annual booked Dec 16-17</text>
  </threadedComment>
  <threadedComment ref="S42" dT="2025-07-02T16:20:38.87" personId="{3FF0B06B-6D44-40C6-B724-E5FE6F209B77}" id="{87EEE1A5-75A8-4C8B-82B0-95E2C48295D6}">
    <text>Annual booked Aug 25</text>
  </threadedComment>
  <threadedComment ref="W43" dT="2025-10-15T22:29:18.38" personId="{3FF0B06B-6D44-40C6-B724-E5FE6F209B77}" id="{94273AE6-422F-4653-BCE0-6949F0FCC54D}">
    <text>Annual booked Dec 16-17</text>
  </threadedComment>
  <threadedComment ref="O44" dT="2025-04-02T19:51:03.37" personId="{3FF0B06B-6D44-40C6-B724-E5FE6F209B77}" id="{16FFB9AF-3884-4C40-A78D-E88EDCA501DE}">
    <text>Annual booked April 16</text>
  </threadedComment>
  <threadedComment ref="P45" dT="2025-04-09T23:23:38.92" personId="{3FF0B06B-6D44-40C6-B724-E5FE6F209B77}" id="{3B6CD753-EC9F-4045-9536-D6668239B81D}">
    <text>Annual booked May 22</text>
  </threadedComment>
  <threadedComment ref="T49" dT="2025-09-03T22:39:07.64" personId="{3FF0B06B-6D44-40C6-B724-E5FE6F209B77}" id="{108885C6-D984-40D5-AB67-773FBEB2B42E}">
    <text>Annual booked Sept 22</text>
  </threadedComment>
  <threadedComment ref="M50" dT="2025-02-10T19:43:08.33" personId="{6892FC56-EBC2-4FA3-A2DF-2119D1EF5406}" id="{18215C27-5373-4725-BB88-9F5841263EF5}">
    <text>Not tested due lack of time</text>
  </threadedComment>
  <threadedComment ref="R50" dT="2025-07-07T21:56:55.29" personId="{3FF0B06B-6D44-40C6-B724-E5FE6F209B77}" id="{79518481-FAA7-46B3-B39E-EED9FE0A6BBB}">
    <text>Annual booked July 23-25</text>
  </threadedComment>
  <threadedComment ref="S50" dT="2025-07-07T21:56:55.29" personId="{3FF0B06B-6D44-40C6-B724-E5FE6F209B77}" id="{E029944F-E4C3-4B30-99A2-145894C5F832}">
    <text>Annual booked July 23-25</text>
  </threadedComment>
  <threadedComment ref="W50" dT="2025-11-13T17:41:00.80" personId="{6892FC56-EBC2-4FA3-A2DF-2119D1EF5406}" id="{6B2A4CF8-50E6-4000-8DDD-23E73C3460B1}">
    <text>Not done due lack of techs</text>
  </threadedComment>
  <threadedComment ref="N51" dT="2025-02-19T22:20:36.18" personId="{3FF0B06B-6D44-40C6-B724-E5FE6F209B77}" id="{4BDE2E1F-C02E-41C4-B36A-80174EB640E6}">
    <text>Annual booked March 11</text>
  </threadedComment>
  <threadedComment ref="O51" dT="2025-04-14T20:19:01.95" personId="{6892FC56-EBC2-4FA3-A2DF-2119D1EF5406}" id="{C294163E-54A9-417C-8D2B-5ADB37B668CB}">
    <text>Cancelled due lack of techs</text>
  </threadedComment>
  <threadedComment ref="U52" dT="2025-10-15T16:59:19.50" personId="{3FF0B06B-6D44-40C6-B724-E5FE6F209B77}" id="{F8E9A08F-A663-402B-B328-022422FFAA2B}">
    <text>Annual booked Oct 31</text>
  </threadedComment>
  <threadedComment ref="V52" dT="2025-10-15T16:59:19.50" personId="{3FF0B06B-6D44-40C6-B724-E5FE6F209B77}" id="{50745E25-86BD-472C-97CD-CFA17189D988}">
    <text>Annual booked Oct 31</text>
  </threadedComment>
  <threadedComment ref="T54" dT="2025-08-27T16:53:30.00" personId="{3FF0B06B-6D44-40C6-B724-E5FE6F209B77}" id="{9DED6288-65B8-4572-832C-DB6C511E84E7}">
    <text>Annual booked Sept 24</text>
  </threadedComment>
  <threadedComment ref="U55" dT="2025-10-07T19:23:52.33" personId="{6892FC56-EBC2-4FA3-A2DF-2119D1EF5406}" id="{CA2255FD-3278-4C44-AC43-3DA0B4ACE23B}">
    <text>Panel has been upgraded. Need to moved to a different route ( this is a Pac Pro route)</text>
  </threadedComment>
  <threadedComment ref="T56" dT="2025-08-12T22:56:05.37" personId="{3FF0B06B-6D44-40C6-B724-E5FE6F209B77}" id="{0116A829-7D48-4B55-AE79-0F819263220B}">
    <text>Annual booked Sept 16 and 17</text>
  </threadedComment>
  <threadedComment ref="U57" dT="2025-10-02T16:51:51.35" personId="{3FF0B06B-6D44-40C6-B724-E5FE6F209B77}" id="{D3F7F35C-71BE-4D10-8E0B-5E949B246CA6}">
    <text>Annual booked October 28</text>
  </threadedComment>
  <threadedComment ref="P58" dT="2025-05-12T18:21:49.60" personId="{3FF0B06B-6D44-40C6-B724-E5FE6F209B77}" id="{B0A4A897-0AA0-4173-A542-61FC7FEDDD6D}">
    <text>Annual booked May 28</text>
  </threadedComment>
  <threadedComment ref="L60" dT="2025-02-10T19:43:08.33" personId="{6892FC56-EBC2-4FA3-A2DF-2119D1EF5406}" id="{5D3CAE2A-2417-46B7-8B7E-74D8C92799E6}">
    <text>Starts in April</text>
  </threadedComment>
  <threadedComment ref="M60" dT="2025-02-10T19:43:08.33" personId="{6892FC56-EBC2-4FA3-A2DF-2119D1EF5406}" id="{C6DC973B-C238-425E-B5B5-D45F5EFB281B}">
    <text>Starts in April</text>
  </threadedComment>
  <threadedComment ref="N60" dT="2025-02-10T19:43:08.33" personId="{6892FC56-EBC2-4FA3-A2DF-2119D1EF5406}" id="{1A1E1970-28D2-4C7D-A393-DB7C4ED6FCFE}">
    <text>Starts in April</text>
  </threadedComment>
  <threadedComment ref="O60" dT="2025-04-04T22:52:01.83" personId="{6892FC56-EBC2-4FA3-A2DF-2119D1EF5406}" id="{C0107C5E-9815-483F-A6B4-D4E7755ED6A3}">
    <text>Skipped. No available time to post notices.</text>
  </threadedComment>
  <threadedComment ref="Q60" dT="2025-05-02T15:45:29.26" personId="{6892FC56-EBC2-4FA3-A2DF-2119D1EF5406}" id="{21D27665-A485-4760-B426-F693AF401D09}">
    <text>Not done due lack of time</text>
  </threadedComment>
  <threadedComment ref="M61" dT="2025-02-10T19:43:08.33" personId="{6892FC56-EBC2-4FA3-A2DF-2119D1EF5406}" id="{35C39F7B-319B-434B-B940-C4F014CA5BFE}">
    <text>Not tested due lack of time</text>
  </threadedComment>
  <threadedComment ref="R61" dT="2025-07-07T21:56:55.29" personId="{3FF0B06B-6D44-40C6-B724-E5FE6F209B77}" id="{421C4FCC-FE5D-4088-9893-D0898E320AB5}">
    <text>Annual booked July 21-22</text>
  </threadedComment>
  <threadedComment ref="S61" dT="2025-07-07T21:56:55.29" personId="{3FF0B06B-6D44-40C6-B724-E5FE6F209B77}" id="{F80CFE54-89C3-48D7-9118-766A0477CEDE}">
    <text>Annual booked July 21-22</text>
  </threadedComment>
  <threadedComment ref="W61" dT="2025-11-13T17:41:00.80" personId="{6892FC56-EBC2-4FA3-A2DF-2119D1EF5406}" id="{F9BF06BC-7569-4020-81F6-2A27142693E2}">
    <text>Not done due lack of techs</text>
  </threadedComment>
  <threadedComment ref="Q63" dT="2025-07-08T19:02:44.71" personId="{6892FC56-EBC2-4FA3-A2DF-2119D1EF5406}" id="{729AC5C4-9CE1-467B-B60D-5B551D3AC8ED}">
    <text>Monitoring issues. Take more then 15 minutes to put on test</text>
  </threadedComment>
  <threadedComment ref="R63" dT="2025-07-08T19:02:44.71" personId="{6892FC56-EBC2-4FA3-A2DF-2119D1EF5406}" id="{DCCACE0A-9E9C-4948-8FDB-265030126E14}">
    <text>Monitoring issues. Take more then 15 minutes to put on test</text>
  </threadedComment>
  <threadedComment ref="W63" dT="2025-11-07T21:50:52.14" personId="{3FF0B06B-6D44-40C6-B724-E5FE6F209B77}" id="{1D2CFB4F-89FA-4DB3-A8B3-087A29AB2F3D}">
    <text>Annual booked December 2-4</text>
  </threadedComment>
  <threadedComment ref="U64" dT="2025-09-29T19:59:13.23" personId="{3FF0B06B-6D44-40C6-B724-E5FE6F209B77}" id="{E4FB01AF-8512-468A-A6BC-8C8197475DEA}">
    <text>Annual booked Oct 17</text>
  </threadedComment>
  <threadedComment ref="O65" dT="2025-03-05T17:06:40.42" personId="{3FF0B06B-6D44-40C6-B724-E5FE6F209B77}" id="{99B1BC0D-CF96-43B3-8BA6-2CC7DAF7E31E}">
    <text>Annual booked March 17</text>
  </threadedComment>
  <threadedComment ref="V66" dT="2025-09-02T17:23:02.37" personId="{3FF0B06B-6D44-40C6-B724-E5FE6F209B77}" id="{FFE02641-467E-4F5C-8A59-47B587669BA0}">
    <text>Annual booked November 24-25</text>
  </threadedComment>
  <threadedComment ref="R67" dT="2025-07-10T18:49:00.82" personId="{3FF0B06B-6D44-40C6-B724-E5FE6F209B77}" id="{48619509-A74F-4798-822D-7EB8CC6749AC}">
    <text>Annual booked July 30</text>
  </threadedComment>
  <threadedComment ref="S67" dT="2025-07-10T18:49:00.82" personId="{3FF0B06B-6D44-40C6-B724-E5FE6F209B77}" id="{9B607098-29BF-4D8D-8091-B17D97D7D632}">
    <text>Annual booked July 30</text>
  </threadedComment>
  <threadedComment ref="V68" dT="2025-09-02T17:23:02.37" personId="{3FF0B06B-6D44-40C6-B724-E5FE6F209B77}" id="{D24DF5B3-8396-49B0-9309-CB5BFB5BD40B}">
    <text>Annual booked November 26-27</text>
  </threadedComment>
  <threadedComment ref="T69" dT="2025-07-29T22:26:06.97" personId="{3FF0B06B-6D44-40C6-B724-E5FE6F209B77}" id="{9C19362F-69A8-4613-ACFD-EC8E5AB1AFB5}">
    <text>Annual booked Sept 23-25</text>
  </threadedComment>
  <threadedComment ref="V69" dT="2025-11-13T17:41:00.80" personId="{6892FC56-EBC2-4FA3-A2DF-2119D1EF5406}" id="{BB988872-4F4C-46C6-8D5D-8FD5DA0FCF72}">
    <text>Not done due lack of techs</text>
  </threadedComment>
  <threadedComment ref="N70" dT="2025-03-10T19:53:39.98" personId="{3FF0B06B-6D44-40C6-B724-E5FE6F209B77}" id="{6AFF6C1F-5CCF-40DB-BC53-E8C62511F4A5}">
    <text>Annual booked March 25</text>
  </threadedComment>
  <threadedComment ref="U71" dT="2025-08-25T18:04:42.34" personId="{3FF0B06B-6D44-40C6-B724-E5FE6F209B77}" id="{77AF6B63-9E9D-44CE-9E4E-3131BF192B08}">
    <text>Annual booked October 2 &amp; 3</text>
  </threadedComment>
  <threadedComment ref="B73" dT="2024-11-05T16:59:56.13" personId="{1A284580-F2B6-4554-A780-C3C0B3AF6C04}" id="{4C0596AC-6599-4416-BF3C-077CAD7A65B5}">
    <text>Managed by Colliers as of November 1, 2024</text>
  </threadedComment>
  <threadedComment ref="Q73" dT="2025-05-02T15:45:29.26" personId="{6892FC56-EBC2-4FA3-A2DF-2119D1EF5406}" id="{0463CBA3-7E3A-4899-8846-84103FA1C084}">
    <text>Not done due lack of time</text>
  </threadedComment>
  <threadedComment ref="R73" dT="2025-05-02T15:45:29.26" personId="{6892FC56-EBC2-4FA3-A2DF-2119D1EF5406}" id="{457FF2AC-2FC5-4CA8-80CA-F37A9355B31B}">
    <text>Not done due lack of time</text>
  </threadedComment>
  <threadedComment ref="T73" dT="2025-05-02T15:45:29.26" personId="{6892FC56-EBC2-4FA3-A2DF-2119D1EF5406}" id="{91657BB5-889D-4555-95A6-7844539C1E91}">
    <text>Not done due lack of time</text>
  </threadedComment>
  <threadedComment ref="U73" dT="2025-05-02T15:45:29.26" personId="{6892FC56-EBC2-4FA3-A2DF-2119D1EF5406}" id="{0D8917D2-E694-4244-B804-C395B0ADAAEE}">
    <text>Not done due lack of time</text>
  </threadedComment>
  <threadedComment ref="V73" dT="2025-10-01T21:41:16.36" personId="{3FF0B06B-6D44-40C6-B724-E5FE6F209B77}" id="{C307B5E8-5BA3-4B0D-976E-9B95C6C3D790}">
    <text>Annual booked November 14</text>
  </threadedComment>
  <threadedComment ref="V74" dT="2025-09-18T17:58:58.79" personId="{3FF0B06B-6D44-40C6-B724-E5FE6F209B77}" id="{5B079811-48D6-4A01-BDF3-408EBA1DDBBA}">
    <text>Annual booked Nov 3</text>
  </threadedComment>
  <threadedComment ref="N75" dT="2025-02-18T18:28:51.62" personId="{3FF0B06B-6D44-40C6-B724-E5FE6F209B77}" id="{5F965D71-0E21-4B15-8DA5-21DD76378259}">
    <text>Annual booked March 27</text>
  </threadedComment>
  <threadedComment ref="S76" dT="2025-08-15T16:09:01.93" personId="{6892FC56-EBC2-4FA3-A2DF-2119D1EF5406}" id="{07143CD9-26C9-4224-94DC-AF822FA6C723}">
    <text>Panel replacement</text>
  </threadedComment>
  <threadedComment ref="W76" dT="2025-12-09T23:09:51.05" personId="{6892FC56-EBC2-4FA3-A2DF-2119D1EF5406}" id="{9A8F1F95-9128-4992-8A48-34F1A0439AAF}">
    <text xml:space="preserve">Tested on Route 18 in December
</text>
  </threadedComment>
  <threadedComment ref="P77" dT="2025-05-08T22:49:03.52" personId="{6892FC56-EBC2-4FA3-A2DF-2119D1EF5406}" id="{3FE28F15-2B9B-4DA6-8943-4F77B68FF423}">
    <text>Cancelled</text>
  </threadedComment>
  <threadedComment ref="O79" dT="2025-04-10T22:15:14.65" personId="{3FF0B06B-6D44-40C6-B724-E5FE6F209B77}" id="{33EC850D-8D8E-4556-A409-750CFC2A5C81}">
    <text>Annual booked April 29</text>
  </threadedComment>
  <threadedComment ref="P79" dT="2025-05-08T16:32:35.35" personId="{6892FC56-EBC2-4FA3-A2DF-2119D1EF5406}" id="{4889F8FE-8A30-45F3-BD14-C47B7240FD55}">
    <text>Annual booked April 29</text>
  </threadedComment>
  <threadedComment ref="O80" dT="2025-04-04T21:23:18.73" personId="{6892FC56-EBC2-4FA3-A2DF-2119D1EF5406}" id="{7018D4E1-D822-41A8-94A5-132903914A03}">
    <text xml:space="preserve">Skipped due unsafe conditions </text>
  </threadedComment>
  <threadedComment ref="R80" dT="2025-06-19T16:51:37.88" personId="{3FF0B06B-6D44-40C6-B724-E5FE6F209B77}" id="{404F8813-CB83-4F82-AC58-B3F15694A04E}">
    <text>Annual booked July 25</text>
  </threadedComment>
  <threadedComment ref="V80" dT="2025-11-07T19:42:21.26" personId="{6892FC56-EBC2-4FA3-A2DF-2119D1EF5406}" id="{066CC514-FE60-4B3E-A178-85F15870DE1E}">
    <text>Not tested by lack of monitoring password</text>
  </threadedComment>
  <threadedComment ref="T81" dT="2025-08-08T19:26:38.96" personId="{3FF0B06B-6D44-40C6-B724-E5FE6F209B77}" id="{53E5CC66-762A-40E5-82F9-584916708E3F}">
    <text>Annual booked September 8</text>
  </threadedComment>
  <threadedComment ref="P82" dT="2025-05-07T19:52:50.11" personId="{6892FC56-EBC2-4FA3-A2DF-2119D1EF5406}" id="{291DBED7-AFAB-420C-BA8D-7553340894B6}">
    <text>Skipped due verification</text>
  </threadedComment>
  <threadedComment ref="Q82" dT="2025-05-07T19:52:50.11" personId="{6892FC56-EBC2-4FA3-A2DF-2119D1EF5406}" id="{BB9F55EC-0ECB-4863-AC98-6FDB114E41DB}">
    <text>Skipped due verification</text>
  </threadedComment>
  <threadedComment ref="R82" dT="2025-05-07T19:52:50.11" personId="{6892FC56-EBC2-4FA3-A2DF-2119D1EF5406}" id="{9C6ECDB4-0775-40A4-85AE-65441EA5DF56}">
    <text>Skipped due verification</text>
  </threadedComment>
  <threadedComment ref="S82" dT="2025-05-07T19:52:50.11" personId="{6892FC56-EBC2-4FA3-A2DF-2119D1EF5406}" id="{E1A0A77E-54D8-40DF-99C8-D0ED69414B9C}">
    <text>Skipped due verification</text>
  </threadedComment>
  <threadedComment ref="L83" dT="2025-02-13T23:28:18.85" personId="{6892FC56-EBC2-4FA3-A2DF-2119D1EF5406}" id="{2CD7918D-BC22-4B4C-970A-D8D93E53B4A2}">
    <text xml:space="preserve">Starting in July 2025
</text>
  </threadedComment>
  <threadedComment ref="M83" dT="2025-02-13T23:28:18.85" personId="{6892FC56-EBC2-4FA3-A2DF-2119D1EF5406}" id="{02B01337-4AC7-470A-999C-C6E17355A91A}">
    <text xml:space="preserve">Starting in July 2025
</text>
  </threadedComment>
  <threadedComment ref="N83" dT="2025-02-13T23:28:18.85" personId="{6892FC56-EBC2-4FA3-A2DF-2119D1EF5406}" id="{15A1681A-0DBF-4105-91FB-80409EFF8660}">
    <text xml:space="preserve">Starting in July 2025
</text>
  </threadedComment>
  <threadedComment ref="O83" dT="2025-02-13T23:28:18.85" personId="{6892FC56-EBC2-4FA3-A2DF-2119D1EF5406}" id="{EAA79D06-A8B4-486A-9AD0-256F622B0FBE}">
    <text xml:space="preserve">Starting in July 2025
</text>
  </threadedComment>
  <threadedComment ref="P83" dT="2025-02-13T23:28:18.85" personId="{6892FC56-EBC2-4FA3-A2DF-2119D1EF5406}" id="{D38B5FF6-EE56-4C31-BD8C-B0E35327CF3E}">
    <text xml:space="preserve">Starting in July 2025
</text>
  </threadedComment>
  <threadedComment ref="Q83" dT="2025-02-13T23:28:18.85" personId="{6892FC56-EBC2-4FA3-A2DF-2119D1EF5406}" id="{1FD7FCB6-D763-41CA-92D4-A8E46CB1CD69}">
    <text xml:space="preserve">Starting in July 2025
</text>
  </threadedComment>
  <threadedComment ref="R84" dT="2025-07-07T19:41:19.72" personId="{3FF0B06B-6D44-40C6-B724-E5FE6F209B77}" id="{7DCA2BB9-61EC-48A0-940A-2524D8254371}">
    <text>Annual booked July 17</text>
  </threadedComment>
  <threadedComment ref="S84" dT="2025-07-07T19:41:19.72" personId="{3FF0B06B-6D44-40C6-B724-E5FE6F209B77}" id="{1514D7FB-5096-4B9A-AF3C-51F0A6744460}">
    <text>Annual booked July 17</text>
  </threadedComment>
  <threadedComment ref="R85" dT="2025-07-07T15:51:12.58" personId="{3FF0B06B-6D44-40C6-B724-E5FE6F209B77}" id="{4B6AF28A-B4E5-4C4D-9A62-E8CC11F99743}">
    <text>Annual booked July 28</text>
  </threadedComment>
  <threadedComment ref="L86" dT="2025-01-30T22:05:05.16" personId="{6892FC56-EBC2-4FA3-A2DF-2119D1EF5406}" id="{B14B489F-3C57-47AB-9B53-28F60A0EB6D3}">
    <text>Annual booked Jan 30 (MBT done in January)</text>
  </threadedComment>
  <threadedComment ref="M86" dT="2025-01-30T22:04:32.58" personId="{6892FC56-EBC2-4FA3-A2DF-2119D1EF5406}" id="{301A391C-2C07-496F-9523-BD5F68052CA4}">
    <text xml:space="preserve">Annual booked Jan 30 (MBT done in January)
</text>
  </threadedComment>
  <threadedComment ref="T87" dT="2025-09-03T15:38:04.36" personId="{3FF0B06B-6D44-40C6-B724-E5FE6F209B77}" id="{CF0B14C9-652C-4816-8462-B9B73E5D6D12}">
    <text>Annual booked Sept 25</text>
  </threadedComment>
  <threadedComment ref="N88" dT="2025-03-06T21:17:19.74" personId="{6892FC56-EBC2-4FA3-A2DF-2119D1EF5406}" id="{F78F882D-A791-4346-95B0-6FA337519052}">
    <text>No Access</text>
  </threadedComment>
  <threadedComment ref="W88" dT="2025-11-13T17:41:00.80" personId="{6892FC56-EBC2-4FA3-A2DF-2119D1EF5406}" id="{F661EF2C-E815-453E-86EA-C216FC791333}">
    <text>Not done due lack of techs</text>
  </threadedComment>
  <threadedComment ref="O89" dT="2025-03-17T15:36:34.07" personId="{3FF0B06B-6D44-40C6-B724-E5FE6F209B77}" id="{F5660CE5-66BD-4F37-957C-1F2F979E82EF}">
    <text>Annual booked March 28</text>
  </threadedComment>
  <threadedComment ref="M91" dT="2025-02-05T23:12:48.03" personId="{3FF0B06B-6D44-40C6-B724-E5FE6F209B77}" id="{D2351286-A357-425C-BBF2-F09F0967D2F9}">
    <text>Annual booked Feb 14</text>
  </threadedComment>
  <threadedComment ref="T92" dT="2025-08-15T18:03:17.94" personId="{3FF0B06B-6D44-40C6-B724-E5FE6F209B77}" id="{1976D8BD-0DF3-426F-ACD9-7066FECD1DFB}">
    <text>Annual booked Sept 11</text>
  </threadedComment>
  <threadedComment ref="O93" dT="2025-03-05T16:42:18.18" personId="{3FF0B06B-6D44-40C6-B724-E5FE6F209B77}" id="{A1B1EEF1-38E0-4B46-B530-D0D9F7055FC0}">
    <text>Annual booked April 1</text>
  </threadedComment>
  <threadedComment ref="W93" dT="2025-11-13T17:41:00.80" personId="{6892FC56-EBC2-4FA3-A2DF-2119D1EF5406}" id="{EFE3562C-6335-4DA8-AC4B-3156F3AD8344}">
    <text>Not done due lack of techs</text>
  </threadedComment>
  <threadedComment ref="R94" dT="2025-06-10T17:47:30.54" personId="{3FF0B06B-6D44-40C6-B724-E5FE6F209B77}" id="{9B2AE645-45A8-465C-AEB5-32649141F3DE}">
    <text>Annual booked July 9</text>
  </threadedComment>
  <threadedComment ref="P95" dT="2025-05-05T17:05:31.41" personId="{3FF0B06B-6D44-40C6-B724-E5FE6F209B77}" id="{C9BCC722-E3C4-40F4-967E-27A55766AF94}">
    <text>Annual booked May 7</text>
  </threadedComment>
  <threadedComment ref="V96" dT="2025-11-13T17:41:00.80" personId="{6892FC56-EBC2-4FA3-A2DF-2119D1EF5406}" id="{334FAF99-01A6-4C1D-AFC6-BDA1D4E0C48C}">
    <text>Not done due lack of techs</text>
  </threadedComment>
  <threadedComment ref="P97" dT="2025-05-16T21:05:14.26" personId="{3FF0B06B-6D44-40C6-B724-E5FE6F209B77}" id="{2E5818E4-ED4E-4575-B5E2-B525E5616E63}">
    <text>Annual booked May 27</text>
  </threadedComment>
  <threadedComment ref="P98" dT="2025-03-27T16:43:01.78" personId="{3FF0B06B-6D44-40C6-B724-E5FE6F209B77}" id="{53C06A2F-AFFA-4581-8821-E3E36A45FD4C}">
    <text>Annual booked May 12</text>
  </threadedComment>
  <threadedComment ref="R98" dT="2025-05-02T15:45:29.26" personId="{6892FC56-EBC2-4FA3-A2DF-2119D1EF5406}" id="{0AF300BB-9124-490F-85FA-3ABC6F4DB06B}">
    <text>Not done due lack of time</text>
  </threadedComment>
  <threadedComment ref="M99" dT="2025-01-31T21:04:51.51" personId="{3FF0B06B-6D44-40C6-B724-E5FE6F209B77}" id="{245D9EB9-0982-4690-9ADF-6331BBD0C7D1}">
    <text>Annual booked Feb 5</text>
  </threadedComment>
  <threadedComment ref="R99" dT="2025-07-16T16:21:58.86" personId="{6892FC56-EBC2-4FA3-A2DF-2119D1EF5406}" id="{678B1011-98D6-423F-9579-C3A85A999BCC}">
    <text>No Access</text>
  </threadedComment>
  <threadedComment ref="N100" dT="2025-03-07T17:03:53.42" personId="{3FF0B06B-6D44-40C6-B724-E5FE6F209B77}" id="{6EED13DD-9661-4723-AEE8-DF104C31CA8B}">
    <text>Annual booked March 25</text>
  </threadedComment>
  <threadedComment ref="W100" dT="2025-11-13T17:41:00.80" personId="{6892FC56-EBC2-4FA3-A2DF-2119D1EF5406}" id="{BA09B681-8007-4420-BB6D-9404954E57D7}">
    <text>Not done due lack of techs</text>
  </threadedComment>
  <threadedComment ref="N101" dT="2025-02-26T21:16:38.33" personId="{3FF0B06B-6D44-40C6-B724-E5FE6F209B77}" id="{21B48E85-8426-4922-832A-2FE295D6F678}">
    <text>Annual booked March 24</text>
  </threadedComment>
  <threadedComment ref="O101" dT="2025-04-03T22:51:09.56" personId="{6892FC56-EBC2-4FA3-A2DF-2119D1EF5406}" id="{FC8AE6A5-6FC9-4204-9ABC-4D881346EABE}">
    <text>Annual done very recently - skip</text>
  </threadedComment>
  <threadedComment ref="P101" dT="2025-05-08T22:53:30.01" personId="{6892FC56-EBC2-4FA3-A2DF-2119D1EF5406}" id="{08876096-0705-4585-ABCE-039B97BFCDC8}">
    <text>Not done due lack of time</text>
  </threadedComment>
  <threadedComment ref="Q101" dT="2025-05-08T22:53:30.01" personId="{6892FC56-EBC2-4FA3-A2DF-2119D1EF5406}" id="{320C1270-164D-4D46-A786-54055651C84F}">
    <text>Not done due lack of time</text>
  </threadedComment>
  <threadedComment ref="O102" dT="2025-04-09T17:48:30.91" personId="{6892FC56-EBC2-4FA3-A2DF-2119D1EF5406}" id="{77313844-3B56-4AC3-A670-B92B98F3E7C8}">
    <text>Site changed alarm system. Not able to put system on test.</text>
  </threadedComment>
  <threadedComment ref="T102" dT="2025-07-15T15:57:07.58" personId="{3FF0B06B-6D44-40C6-B724-E5FE6F209B77}" id="{ED89C47D-6F9A-4D13-B741-35AF63D97197}">
    <text>Annual booked September 11</text>
  </threadedComment>
  <threadedComment ref="V103" dT="2025-10-24T19:40:57.72" personId="{3FF0B06B-6D44-40C6-B724-E5FE6F209B77}" id="{86803A79-0AB5-419E-80D0-48DACBD3C5A2}">
    <text>Annual booked Nov 18</text>
  </threadedComment>
  <threadedComment ref="V104" dT="2025-11-13T17:41:00.80" personId="{6892FC56-EBC2-4FA3-A2DF-2119D1EF5406}" id="{C6F834E0-261B-48C8-B893-E932AC8303E3}">
    <text>Not done due lack of techs</text>
  </threadedComment>
  <threadedComment ref="V105" dT="2025-11-13T17:41:00.80" personId="{6892FC56-EBC2-4FA3-A2DF-2119D1EF5406}" id="{73F2CC67-207D-45C2-A6AA-4FE519904515}">
    <text>Not done due lack of techs</text>
  </threadedComment>
  <threadedComment ref="O106" dT="2025-03-27T16:11:16.30" personId="{3FF0B06B-6D44-40C6-B724-E5FE6F209B77}" id="{0FB761CA-B318-4F7D-BADA-8D790EFC37B7}">
    <text>Annual booked April 15</text>
  </threadedComment>
  <threadedComment ref="O107" dT="2025-03-12T23:11:19.53" personId="{3FF0B06B-6D44-40C6-B724-E5FE6F209B77}" id="{47CAB8A9-A65F-4527-B493-AA28291A0C9E}">
    <text>Annual booked April 15</text>
  </threadedComment>
  <threadedComment ref="L108" dT="2025-01-22T16:58:32.28" personId="{6892FC56-EBC2-4FA3-A2DF-2119D1EF5406}" id="{1162399D-D035-4D9A-A76C-61F7F9CE80EA}">
    <text>Starts in February 2025</text>
  </threadedComment>
  <threadedComment ref="P108" dT="2025-05-08T22:53:30.01" personId="{6892FC56-EBC2-4FA3-A2DF-2119D1EF5406}" id="{5332E488-A37A-4E51-8BBB-6C61566F9C9A}">
    <text>Not done due lack of time</text>
  </threadedComment>
  <threadedComment ref="R108" dT="2025-05-08T22:53:30.01" personId="{6892FC56-EBC2-4FA3-A2DF-2119D1EF5406}" id="{8F73F928-0A98-48A9-99B6-94A1830AF28D}">
    <text>Not done due lack of time</text>
  </threadedComment>
  <threadedComment ref="S108" dT="2025-08-07T18:03:27.95" personId="{6892FC56-EBC2-4FA3-A2DF-2119D1EF5406}" id="{C7BA9F95-05EB-40AD-A4D7-0DCA7FE0E921}">
    <text xml:space="preserve">No keys. </text>
  </threadedComment>
  <threadedComment ref="Q109" dT="2025-05-02T15:45:29.26" personId="{6892FC56-EBC2-4FA3-A2DF-2119D1EF5406}" id="{44C0FA27-54F7-4839-8970-82129E3C8B12}">
    <text>Not done due lack of time</text>
  </threadedComment>
  <threadedComment ref="L110" dT="2025-01-16T23:03:50.49" personId="{6892FC56-EBC2-4FA3-A2DF-2119D1EF5406}" id="{D07C7B00-A318-436E-9E68-0C4E69F17837}">
    <text>Skipped in January</text>
  </threadedComment>
  <threadedComment ref="P110" dT="2025-05-02T15:44:32.29" personId="{6892FC56-EBC2-4FA3-A2DF-2119D1EF5406}" id="{6C166E7E-A044-4EE1-B31A-687B52E61700}">
    <text>Building recently switched property management</text>
  </threadedComment>
  <threadedComment ref="P110" dT="2025-05-23T22:39:40.30" personId="{1A284580-F2B6-4554-A780-C3C0B3AF6C04}" id="{1E507AC3-FAD1-4E8C-A526-F1521FB11486}" parentId="{6C166E7E-A044-4EE1-B31A-687B52E61700}">
    <text>Switched to South Island effective April 1/25</text>
  </threadedComment>
  <threadedComment ref="V110" dT="2025-09-18T19:54:45.89" personId="{3FF0B06B-6D44-40C6-B724-E5FE6F209B77}" id="{F8E98026-A7D0-43BF-A242-9BE5200286DB}">
    <text>Annual booked November 4</text>
  </threadedComment>
  <threadedComment ref="O111" dT="2025-04-08T17:35:58.00" personId="{6892FC56-EBC2-4FA3-A2DF-2119D1EF5406}" id="{6B563A1B-32E4-4E37-B739-9A4C8C719F9A}">
    <text>No Access</text>
  </threadedComment>
  <threadedComment ref="U111" dT="2025-09-26T21:30:49.24" personId="{3FF0B06B-6D44-40C6-B724-E5FE6F209B77}" id="{BCACDF53-5051-48E8-BB7E-87540E9FE590}">
    <text>Annual booked Oct 30</text>
  </threadedComment>
  <threadedComment ref="U112" dT="2025-09-25T22:30:37.34" personId="{3FF0B06B-6D44-40C6-B724-E5FE6F209B77}" id="{785AD9DB-CCEF-4C73-A9BD-C7A3F3496174}">
    <text>Annual booked Oct 15</text>
  </threadedComment>
  <threadedComment ref="S113" dT="2025-07-08T19:17:00.72" personId="{3FF0B06B-6D44-40C6-B724-E5FE6F209B77}" id="{B92D90C8-117F-4FA3-AD80-7D5753744F42}">
    <text>Annual booked August 18</text>
  </threadedComment>
  <threadedComment ref="S114" dT="2025-08-08T20:47:35.16" personId="{6892FC56-EBC2-4FA3-A2DF-2119D1EF5406}" id="{8CF46B72-49DA-49D4-B9AC-33CCACAEE458}">
    <text>No Access</text>
  </threadedComment>
  <threadedComment ref="T114" dT="2025-08-08T20:47:35.16" personId="{6892FC56-EBC2-4FA3-A2DF-2119D1EF5406}" id="{69183730-0CD5-4F3C-9E01-2A298A877426}">
    <text>No Access</text>
  </threadedComment>
  <threadedComment ref="P115" dT="2025-04-22T17:58:56.51" personId="{3FF0B06B-6D44-40C6-B724-E5FE6F209B77}" id="{2DBF2807-0864-4BD3-980C-4A1C47AD5440}">
    <text>Annual booked May 16</text>
  </threadedComment>
  <threadedComment ref="W115" dT="2025-11-13T17:41:00.80" personId="{6892FC56-EBC2-4FA3-A2DF-2119D1EF5406}" id="{3D8183AF-5A26-4AE1-A195-95C8042B2410}">
    <text>Not done due lack of techs</text>
  </threadedComment>
  <threadedComment ref="O116" dT="2025-03-31T18:00:04.14" personId="{3FF0B06B-6D44-40C6-B724-E5FE6F209B77}" id="{2049CC6D-D7CA-4B86-8CD6-8D4A000F29DB}">
    <text>Annual booked April 9</text>
  </threadedComment>
  <threadedComment ref="N118" dT="2025-02-06T18:28:15.50" personId="{3FF0B06B-6D44-40C6-B724-E5FE6F209B77}" id="{02C4E73A-78F6-4442-A329-F15A1E02A420}">
    <text>Annual booked March 13-14</text>
  </threadedComment>
  <threadedComment ref="M119" dT="2025-01-29T17:09:09.49" personId="{3FF0B06B-6D44-40C6-B724-E5FE6F209B77}" id="{A847D884-7A1A-4906-B877-12AA152EAEA7}">
    <text>Annual booked Feb 21</text>
  </threadedComment>
  <threadedComment ref="N119" dT="2025-03-07T17:16:44.23" personId="{6892FC56-EBC2-4FA3-A2DF-2119D1EF5406}" id="{0BA539DC-0311-4C0E-A25A-9DC18FA649BE}">
    <text>Skipped due to ongoing issues.</text>
  </threadedComment>
  <threadedComment ref="O119" dT="2025-04-02T23:34:37.67" personId="{6892FC56-EBC2-4FA3-A2DF-2119D1EF5406}" id="{3B6AF9C2-12AC-4352-AB74-5236B83D2ADF}">
    <text>Skip - Projects</text>
  </threadedComment>
  <threadedComment ref="U121" dT="2025-09-26T21:30:49.24" personId="{3FF0B06B-6D44-40C6-B724-E5FE6F209B77}" id="{4D38D480-5FAD-433F-B5FB-DB03615BD0DE}">
    <text>Annual booked Oct 30</text>
  </threadedComment>
  <threadedComment ref="T123" dT="2025-09-09T15:21:49.28" personId="{3FF0B06B-6D44-40C6-B724-E5FE6F209B77}" id="{289E73A3-1442-42AB-9FE6-EF6008C4B09D}">
    <text>Annual booked Sept 29</text>
  </threadedComment>
  <threadedComment ref="U123" dT="2025-09-09T15:21:49.28" personId="{3FF0B06B-6D44-40C6-B724-E5FE6F209B77}" id="{9D4FF592-F374-4C4D-926F-EE0FB7CEA000}">
    <text>Annual booked Sept 29</text>
  </threadedComment>
  <threadedComment ref="P125" dT="2025-05-16T15:38:19.90" personId="{6892FC56-EBC2-4FA3-A2DF-2119D1EF5406}" id="{ABEF5720-8043-413B-A967-4D978D493E5A}">
    <text>No Access</text>
  </threadedComment>
  <threadedComment ref="L126" dT="2025-01-16T18:59:35.72" personId="{6892FC56-EBC2-4FA3-A2DF-2119D1EF5406}" id="{C01F7EEC-71AB-4C81-A980-0ADB6F71CEB2}">
    <text xml:space="preserve">Annual booked January 10
</text>
  </threadedComment>
  <threadedComment ref="O127" dT="2025-03-07T23:21:29.30" personId="{3FF0B06B-6D44-40C6-B724-E5FE6F209B77}" id="{86434A27-E1A6-44E8-B257-580CCE63D8F8}">
    <text>Annual booked March 25</text>
  </threadedComment>
  <threadedComment ref="S128" dT="2025-08-08T19:09:11.16" personId="{3FF0B06B-6D44-40C6-B724-E5FE6F209B77}" id="{6C2232A0-B008-4009-9AA5-D351BB0C9C3A}">
    <text>Annual booked August 26</text>
  </threadedComment>
  <threadedComment ref="R129" dT="2025-06-02T21:06:10.70" personId="{3FF0B06B-6D44-40C6-B724-E5FE6F209B77}" id="{217DF3C0-6D13-49A4-AC3C-A3381185A150}">
    <text>Annual booked July 10</text>
  </threadedComment>
  <threadedComment ref="B130" dT="2025-07-16T22:59:23.66" personId="{1A284580-F2B6-4554-A780-C3C0B3AF6C04}" id="{04CF0611-E19A-466B-B089-159C393C09FE}">
    <text>New owner information has been requested.</text>
  </threadedComment>
  <threadedComment ref="O130" dT="2025-03-20T22:49:07.46" personId="{3FF0B06B-6D44-40C6-B724-E5FE6F209B77}" id="{595BB6C7-1ED6-42CC-8CF3-7AA66651E7FD}">
    <text>Annual booked April 2</text>
  </threadedComment>
  <threadedComment ref="R131" dT="2025-06-16T16:49:38.45" personId="{3FF0B06B-6D44-40C6-B724-E5FE6F209B77}" id="{21FC03AB-8567-45E8-92BD-1666AA6CDAD2}">
    <text>Annual booked July 22</text>
  </threadedComment>
  <threadedComment ref="V131" dT="2025-11-13T17:41:00.80" personId="{6892FC56-EBC2-4FA3-A2DF-2119D1EF5406}" id="{DDDB4F04-A40F-440B-8177-14294F82BE66}">
    <text>Not done due lack of techs</text>
  </threadedComment>
  <threadedComment ref="V132" dT="2025-11-13T17:41:00.80" personId="{6892FC56-EBC2-4FA3-A2DF-2119D1EF5406}" id="{5F986818-36FB-42C0-B3AE-81A949A09CE1}">
    <text>Not done due lack of techs</text>
  </threadedComment>
  <threadedComment ref="V133" dT="2025-11-13T17:41:00.80" personId="{6892FC56-EBC2-4FA3-A2DF-2119D1EF5406}" id="{08377D3B-26EA-47EB-B94D-0D0613575F10}">
    <text>Not done due lack of techs</text>
  </threadedComment>
  <threadedComment ref="V134" dT="2025-11-13T17:41:00.80" personId="{6892FC56-EBC2-4FA3-A2DF-2119D1EF5406}" id="{A29C8998-4281-4CD1-8890-183E32526D8D}">
    <text>Not done due lack of techs</text>
  </threadedComment>
  <threadedComment ref="V135" dT="2025-11-13T17:41:00.80" personId="{6892FC56-EBC2-4FA3-A2DF-2119D1EF5406}" id="{AF5942FC-461A-4A8B-8CED-E138E3E14944}">
    <text>Not done due lack of techs</text>
  </threadedComment>
  <threadedComment ref="Q136" dT="2025-05-02T15:45:29.26" personId="{6892FC56-EBC2-4FA3-A2DF-2119D1EF5406}" id="{3476B230-D7D2-4345-8889-5D31ECE3F214}">
    <text>Not done due lack of time</text>
  </threadedComment>
  <threadedComment ref="U136" dT="2025-05-02T15:45:29.26" personId="{6892FC56-EBC2-4FA3-A2DF-2119D1EF5406}" id="{2E3E2C14-2EBD-4D4B-8F1D-E0A8FF449B49}">
    <text>Not done due lack of time</text>
  </threadedComment>
  <threadedComment ref="V136" dT="2025-05-02T15:45:29.26" personId="{6892FC56-EBC2-4FA3-A2DF-2119D1EF5406}" id="{B1A85A69-5282-46FC-8C60-2B347E93E272}">
    <text>Not done due lack of time</text>
  </threadedComment>
  <threadedComment ref="W136" dT="2025-11-04T22:15:34.35" personId="{3FF0B06B-6D44-40C6-B724-E5FE6F209B77}" id="{7AB2F305-056F-465B-A495-72ADFA709370}">
    <text>Annual booked Dec 10-11</text>
  </threadedComment>
  <threadedComment ref="U137" dT="2025-10-01T22:52:17.98" personId="{3FF0B06B-6D44-40C6-B724-E5FE6F209B77}" id="{B3A2D064-839D-414B-8EA8-32DD5E8AC4B4}">
    <text>Annual booked Oct 21</text>
  </threadedComment>
  <threadedComment ref="O138" dT="2025-04-01T23:10:13.11" personId="{3FF0B06B-6D44-40C6-B724-E5FE6F209B77}" id="{5796D638-09B9-4AB3-81B7-55513DDAFC1A}">
    <text>Annual booked April 15</text>
  </threadedComment>
  <threadedComment ref="S139" dT="2025-08-12T15:36:39.20" personId="{3FF0B06B-6D44-40C6-B724-E5FE6F209B77}" id="{5C6E206B-02AD-4645-A5B1-5B4BFC6A8D83}">
    <text>Annual booked Aug 22</text>
  </threadedComment>
  <threadedComment ref="S140" dT="2025-07-07T17:48:17.20" personId="{3FF0B06B-6D44-40C6-B724-E5FE6F209B77}" id="{910C53FA-11C4-4EE1-B8B3-931CE3E7F486}">
    <text>Annual booked August 21-22</text>
  </threadedComment>
  <threadedComment ref="V140" dT="2025-11-13T17:41:00.80" personId="{6892FC56-EBC2-4FA3-A2DF-2119D1EF5406}" id="{A1DB234F-79E3-4E23-82A8-AEBB4D5DD82B}">
    <text>Not done due lack of techs</text>
  </threadedComment>
  <threadedComment ref="P141" dT="2025-04-28T17:03:40.34" personId="{3FF0B06B-6D44-40C6-B724-E5FE6F209B77}" id="{934B92E1-4688-45B0-A511-81A110D7D394}">
    <text>Annual booked May 5</text>
  </threadedComment>
  <threadedComment ref="T141" dT="2025-09-10T17:00:56.22" personId="{6892FC56-EBC2-4FA3-A2DF-2119D1EF5406}" id="{DA0B28D3-CA4E-411F-B319-E2FD114297CE}">
    <text>No key on ring</text>
  </threadedComment>
  <threadedComment ref="R142" dT="2025-06-10T20:23:50.55" personId="{3FF0B06B-6D44-40C6-B724-E5FE6F209B77}" id="{D70D67AE-12CB-4B61-AA51-DA1D922EF234}">
    <text>Annual booked July 15</text>
  </threadedComment>
  <threadedComment ref="N143" dT="2025-03-03T17:16:00.06" personId="{3FF0B06B-6D44-40C6-B724-E5FE6F209B77}" id="{1AE92816-1F0B-488E-BAEE-8D216B641384}">
    <text>Annual booked March 10</text>
  </threadedComment>
  <threadedComment ref="S144" dT="2025-07-10T21:20:38.85" personId="{3FF0B06B-6D44-40C6-B724-E5FE6F209B77}" id="{3BB6F00E-20F0-403A-AB04-233E58BA0A91}">
    <text>Annual booked Aug 11</text>
  </threadedComment>
  <threadedComment ref="U147" dT="2025-05-02T15:45:29.26" personId="{6892FC56-EBC2-4FA3-A2DF-2119D1EF5406}" id="{09C0BFBF-6A44-477C-ACD5-917B33C33B9E}">
    <text>Not done due lack of time</text>
  </threadedComment>
  <threadedComment ref="V147" dT="2025-05-02T15:45:29.26" personId="{6892FC56-EBC2-4FA3-A2DF-2119D1EF5406}" id="{D1EC969B-444E-4AA3-9578-2265EE6BC7A1}">
    <text>Not done due lack of time</text>
  </threadedComment>
  <threadedComment ref="W147" dT="2025-05-02T15:45:29.26" personId="{6892FC56-EBC2-4FA3-A2DF-2119D1EF5406}" id="{0D5240DA-BA8B-4916-AD0A-5705AECDB8DE}">
    <text>Not done due lack of time</text>
  </threadedComment>
  <threadedComment ref="P148" dT="2025-02-10T20:40:39.85" personId="{3FF0B06B-6D44-40C6-B724-E5FE6F209B77}" id="{806E9C49-4DBF-4970-B2E6-D509A2FE8CDF}">
    <text>Annual May 6</text>
  </threadedComment>
  <threadedComment ref="S148" dT="2025-08-22T18:29:08.58" personId="{6892FC56-EBC2-4FA3-A2DF-2119D1EF5406}" id="{03AA384A-5C9D-4429-880C-A0AFD04F6383}">
    <text>AR &amp; JM TESTED DURING SERVICE IN AUG</text>
  </threadedComment>
  <threadedComment ref="T149" dT="2025-08-11T19:30:53.57" personId="{3FF0B06B-6D44-40C6-B724-E5FE6F209B77}" id="{EB84C956-22F0-40EB-845D-5A469601FF18}">
    <text>Annual booked Sept 2</text>
  </threadedComment>
  <threadedComment ref="R150" dT="2025-07-18T15:57:11.50" personId="{6892FC56-EBC2-4FA3-A2DF-2119D1EF5406}" id="{4D79A275-6A85-4D19-BE21-3170AC5591AF}">
    <text>No key on pouch</text>
  </threadedComment>
  <threadedComment ref="U152" dT="2025-09-15T17:46:21.32" personId="{3FF0B06B-6D44-40C6-B724-E5FE6F209B77}" id="{E35FE641-1D84-426F-8557-72130BCA4B8B}">
    <text>Annual booked October 17</text>
  </threadedComment>
  <threadedComment ref="W152" dT="2025-11-13T17:41:00.80" personId="{6892FC56-EBC2-4FA3-A2DF-2119D1EF5406}" id="{99CB2069-36C1-40E6-9A3D-142BD3B63E86}">
    <text>Not done due lack of techs</text>
  </threadedComment>
  <threadedComment ref="P153" dT="2025-03-28T16:48:34.87" personId="{3FF0B06B-6D44-40C6-B724-E5FE6F209B77}" id="{92F49BAD-50B7-43DD-8F53-CF8DE876CF1D}">
    <text>Annual booked May 26</text>
  </threadedComment>
  <threadedComment ref="W153" dT="2025-11-13T17:41:00.80" personId="{6892FC56-EBC2-4FA3-A2DF-2119D1EF5406}" id="{F684F300-718E-4884-AE34-E86185C63C5B}">
    <text>Not done due lack of techs</text>
  </threadedComment>
  <threadedComment ref="S154" dT="2025-07-07T17:48:17.20" personId="{3FF0B06B-6D44-40C6-B724-E5FE6F209B77}" id="{7F59ABCE-372D-4836-8E83-7C72769FAE86}">
    <text>Annual booked August 21-22</text>
  </threadedComment>
  <threadedComment ref="V154" dT="2025-11-13T17:41:00.80" personId="{6892FC56-EBC2-4FA3-A2DF-2119D1EF5406}" id="{516A3D53-DAAC-43B0-9259-0D0BBF5AD181}">
    <text>Not done due lack of techs</text>
  </threadedComment>
  <threadedComment ref="S155" dT="2025-06-16T19:36:38.66" personId="{3FF0B06B-6D44-40C6-B724-E5FE6F209B77}" id="{B221B6F4-543E-4F3E-B374-FA0A4B5C0CC1}">
    <text>Annual booked August 5</text>
  </threadedComment>
  <threadedComment ref="P156" dT="2025-04-22T19:51:47.75" personId="{3FF0B06B-6D44-40C6-B724-E5FE6F209B77}" id="{5C813882-68FE-4590-9525-A26DDEB4DA0B}">
    <text>Annual booked May 2</text>
  </threadedComment>
  <threadedComment ref="W157" dT="2025-10-21T22:19:51.56" personId="{3FF0B06B-6D44-40C6-B724-E5FE6F209B77}" id="{9A0D31A6-190F-4538-A11F-FD08FC859A81}">
    <text>Annual booked Dec 5</text>
  </threadedComment>
  <threadedComment ref="W159" dT="2025-10-29T15:08:37.71" personId="{3FF0B06B-6D44-40C6-B724-E5FE6F209B77}" id="{E7BBE18E-31A9-403B-88BB-0DDB1AE30ABE}">
    <text>Annual booked Dec 1</text>
  </threadedComment>
  <threadedComment ref="S160" dT="2025-08-08T20:48:06.53" personId="{6892FC56-EBC2-4FA3-A2DF-2119D1EF5406}" id="{04745488-52F3-4E02-A9C6-18C169F6EA37}">
    <text xml:space="preserve">Verification. Skipped. </text>
  </threadedComment>
  <threadedComment ref="T160" dT="2025-07-10T16:13:47.64" personId="{6892FC56-EBC2-4FA3-A2DF-2119D1EF5406}" id="{34291F1B-AB8F-48FE-BDD5-BAEA89C07E21}">
    <text>3 free months period - Projects</text>
  </threadedComment>
  <threadedComment ref="U160" dT="2025-07-10T16:13:47.64" personId="{6892FC56-EBC2-4FA3-A2DF-2119D1EF5406}" id="{A45F5463-F526-4A6C-ACC8-93EE6F2AD915}">
    <text>3 free months period - Projects</text>
  </threadedComment>
  <threadedComment ref="V160" dT="2025-07-10T16:13:47.64" personId="{6892FC56-EBC2-4FA3-A2DF-2119D1EF5406}" id="{9853D7A5-1B5E-4C99-9663-A3B7C8261B5B}">
    <text>3 free months period - Projects</text>
  </threadedComment>
  <threadedComment ref="W160" dT="2025-12-16T22:03:47.23" personId="{6892FC56-EBC2-4FA3-A2DF-2119D1EF5406}" id="{ED5D4CE2-4253-4C1B-B4F2-DFA88B0C015A}">
    <text>Done by Craig during consultation</text>
  </threadedComment>
  <threadedComment ref="W161" dT="2025-10-22T18:51:17.48" personId="{3FF0B06B-6D44-40C6-B724-E5FE6F209B77}" id="{E60B1023-DCFF-4F2D-BB8E-CE1F7B41E4BD}">
    <text>Annual booked Dec 11</text>
  </threadedComment>
  <threadedComment ref="R162" dT="2025-07-04T15:42:00.74" personId="{6892FC56-EBC2-4FA3-A2DF-2119D1EF5406}" id="{D8F703A7-10B1-453E-B6E7-BD94DA86AA9B}">
    <text>On hold</text>
  </threadedComment>
  <threadedComment ref="R163" dT="2025-07-04T16:37:36.65" personId="{6892FC56-EBC2-4FA3-A2DF-2119D1EF5406}" id="{32F1077B-86FE-4BC3-880C-688C33F0D535}">
    <text>Monitoring info wrong</text>
  </threadedComment>
  <threadedComment ref="S163" dT="2025-08-08T20:47:35.16" personId="{6892FC56-EBC2-4FA3-A2DF-2119D1EF5406}" id="{2D14698F-0AAC-4FEF-886E-84B64676C5F0}">
    <text>No Access</text>
  </threadedComment>
  <threadedComment ref="T163" dT="2025-08-08T20:47:35.16" personId="{6892FC56-EBC2-4FA3-A2DF-2119D1EF5406}" id="{3DA94BFD-AE4E-459E-8F18-181FD2E191AD}">
    <text>No Access</text>
  </threadedComment>
  <threadedComment ref="U163" dT="2025-10-03T21:17:56.51" personId="{6892FC56-EBC2-4FA3-A2DF-2119D1EF5406}" id="{EA630432-F1B4-4BC7-900E-85C8C3694D95}">
    <text>Tested cause it was not tested during last months</text>
  </threadedComment>
  <threadedComment ref="P164" dT="2025-05-12T16:10:24.66" personId="{3FF0B06B-6D44-40C6-B724-E5FE6F209B77}" id="{E81DDF4B-952E-474B-A710-92DE7243CE67}">
    <text>Annual booked May 20</text>
  </threadedComment>
  <threadedComment ref="T164" dT="2025-09-19T18:18:25.20" personId="{6892FC56-EBC2-4FA3-A2DF-2119D1EF5406}" id="{721A20E3-B14F-4D82-9F05-68CD15181A3F}">
    <text>Skipped. Projects</text>
  </threadedComment>
  <threadedComment ref="S165" dT="2025-07-24T22:31:21.13" personId="{3FF0B06B-6D44-40C6-B724-E5FE6F209B77}" id="{1D150B5D-565F-4B0F-A5F7-170EE472984F}">
    <text>Annual booked Aug 21</text>
  </threadedComment>
  <threadedComment ref="S165" dT="2025-08-21T16:27:04.06" personId="{3FF0B06B-6D44-40C6-B724-E5FE6F209B77}" id="{E8ADED40-D4E5-4424-AE7F-DEAB4EAAA0B0}" parentId="{1D150B5D-565F-4B0F-A5F7-170EE472984F}">
    <text>Postponed due to tech being sick</text>
  </threadedComment>
  <threadedComment ref="T165" dT="2025-08-21T16:27:20.03" personId="{3FF0B06B-6D44-40C6-B724-E5FE6F209B77}" id="{0FA1BB0C-00FC-4E0A-A7E9-9A9DEA3389CD}">
    <text>Annual booked Sept 2</text>
  </threadedComment>
  <threadedComment ref="P166" dT="2025-05-15T15:51:14.56" personId="{3FF0B06B-6D44-40C6-B724-E5FE6F209B77}" id="{246C1328-0BF6-4A0E-896E-AAD85B639445}">
    <text>Annual booked May 23</text>
  </threadedComment>
  <threadedComment ref="R167" dT="2025-06-17T17:46:19.34" personId="{3FF0B06B-6D44-40C6-B724-E5FE6F209B77}" id="{C9901877-50D5-4E8F-98B0-BFCCE535833B}">
    <text>Annual booked July 7</text>
  </threadedComment>
  <threadedComment ref="T168" dT="2025-08-13T15:46:42.90" personId="{3FF0B06B-6D44-40C6-B724-E5FE6F209B77}" id="{EA56E23D-F172-4BFE-B641-C83B423A1229}">
    <text>Annual booked Sept 11 &amp; 12</text>
  </threadedComment>
  <threadedComment ref="K169" dT="2025-08-13T19:03:07.12" personId="{46338045-EA3B-4341-9878-9D5DB6F5321E}" id="{1E7C95BB-3F90-4478-9F9E-7B7F53538DE1}">
    <text>Annual done by 4 Seasons. MBT by Cantec</text>
  </threadedComment>
  <threadedComment ref="P169" dT="2025-05-07T16:00:54.66" personId="{6892FC56-EBC2-4FA3-A2DF-2119D1EF5406}" id="{825DDAFC-A2AB-4416-8A3C-AC82AA56E066}">
    <text>No access</text>
  </threadedComment>
  <threadedComment ref="T170" dT="2025-08-06T20:15:25.19" personId="{3FF0B06B-6D44-40C6-B724-E5FE6F209B77}" id="{BAB68343-1F00-4B81-8398-AAC2A8029443}">
    <text>Annual booked September 17 &amp; 18</text>
  </threadedComment>
  <threadedComment ref="N172" dT="2025-01-10T21:30:12.37" personId="{3FF0B06B-6D44-40C6-B724-E5FE6F209B77}" id="{BC0FCE00-2104-4CD3-A8C6-E9E3237A7BE6}">
    <text>Annual booked March 11</text>
  </threadedComment>
  <threadedComment ref="T174" dT="2025-08-14T15:11:51.57" personId="{3FF0B06B-6D44-40C6-B724-E5FE6F209B77}" id="{F833BF05-2652-4BED-853F-401A1FCB518C}">
    <text>Annual booked Sept 8</text>
  </threadedComment>
  <threadedComment ref="L175" dT="2025-01-16T17:10:02.70" personId="{3FF0B06B-6D44-40C6-B724-E5FE6F209B77}" id="{645A8929-A94A-4B34-ABD3-331BFA60AC2D}">
    <text>Annual booked Jan 23</text>
  </threadedComment>
  <threadedComment ref="R175" dT="2025-07-04T15:42:34.94" personId="{6892FC56-EBC2-4FA3-A2DF-2119D1EF5406}" id="{CE5AE7C7-1C61-4793-AB47-B03B32E80AD9}">
    <text>Upgrading panel</text>
  </threadedComment>
  <threadedComment ref="S175" dT="2025-07-04T15:42:34.94" personId="{6892FC56-EBC2-4FA3-A2DF-2119D1EF5406}" id="{8258693B-D925-4C63-9E89-3D449DB8446C}">
    <text>Upgrading panel</text>
  </threadedComment>
  <threadedComment ref="U175" dT="2025-10-03T18:39:12.59" personId="{6892FC56-EBC2-4FA3-A2DF-2119D1EF5406}" id="{78BFBFEB-282E-4CB8-8A94-5DCAB2601B26}">
    <text>Skipped due religious holiday</text>
  </threadedComment>
  <threadedComment ref="L176" dT="2025-02-13T23:28:18.85" personId="{6892FC56-EBC2-4FA3-A2DF-2119D1EF5406}" id="{3B1ED426-F8B6-46FB-90E3-1D4166E32FCA}">
    <text xml:space="preserve">Starting in July 2025
</text>
  </threadedComment>
  <threadedComment ref="M176" dT="2025-02-13T23:28:18.85" personId="{6892FC56-EBC2-4FA3-A2DF-2119D1EF5406}" id="{07017685-8DCF-407F-A67C-947CA519E47A}">
    <text xml:space="preserve">Starting in July 2025
</text>
  </threadedComment>
  <threadedComment ref="N176" dT="2025-02-13T23:28:18.85" personId="{6892FC56-EBC2-4FA3-A2DF-2119D1EF5406}" id="{A5201429-D0E3-47CE-B2E9-F7CD3F1E8012}">
    <text xml:space="preserve">Starting in July 2025
</text>
  </threadedComment>
  <threadedComment ref="O176" dT="2025-02-13T23:28:18.85" personId="{6892FC56-EBC2-4FA3-A2DF-2119D1EF5406}" id="{EBEBAB0A-BC76-4BD5-9E64-73A52C6DE29D}">
    <text xml:space="preserve">Starting in July 2025
</text>
  </threadedComment>
  <threadedComment ref="P176" dT="2025-02-13T23:28:18.85" personId="{6892FC56-EBC2-4FA3-A2DF-2119D1EF5406}" id="{D6319991-A6EC-4452-A864-06C0F96608EB}">
    <text xml:space="preserve">Starting in July 2025
</text>
  </threadedComment>
  <threadedComment ref="Q176" dT="2025-02-13T23:28:18.85" personId="{6892FC56-EBC2-4FA3-A2DF-2119D1EF5406}" id="{8532F9E4-9934-41D6-9458-70BB71BDD9C7}">
    <text xml:space="preserve">Starting in July 2025
</text>
  </threadedComment>
  <threadedComment ref="V177" dT="2026-01-02T16:47:30.31" personId="{6892FC56-EBC2-4FA3-A2DF-2119D1EF5406}" id="{B3A4BDFF-AE5D-4BD9-9A13-DB3C9CD3C557}">
    <text>No notices. Bill for our time</text>
  </threadedComment>
  <threadedComment ref="P178" dT="2025-04-15T16:09:43.11" personId="{3FF0B06B-6D44-40C6-B724-E5FE6F209B77}" id="{E4723A14-0B34-4D4A-8A72-0BB4342A216F}">
    <text>Annual booked May 7-8</text>
  </threadedComment>
  <threadedComment ref="O179" dT="2025-03-05T17:06:03.24" personId="{3FF0B06B-6D44-40C6-B724-E5FE6F209B77}" id="{5261F63D-CDB9-494B-8A1E-047C6E633B7F}">
    <text>Annual booked March 17</text>
  </threadedComment>
  <threadedComment ref="P180" dT="2025-04-16T16:05:27.43" personId="{3FF0B06B-6D44-40C6-B724-E5FE6F209B77}" id="{30590796-D0C8-43DA-9A69-024BF682190A}">
    <text>Annual booked May 7-9</text>
  </threadedComment>
  <threadedComment ref="Q180" dT="2025-05-02T15:45:29.26" personId="{6892FC56-EBC2-4FA3-A2DF-2119D1EF5406}" id="{9DB10BA5-6128-4FB4-8315-4153006BDA10}">
    <text>Not done due lack of time</text>
  </threadedComment>
  <threadedComment ref="M181" dT="2025-01-21T23:25:42.42" personId="{3FF0B06B-6D44-40C6-B724-E5FE6F209B77}" id="{415D2313-329E-4714-B9A5-1C1CAC1335CB}">
    <text>Annual booked Feb 19</text>
  </threadedComment>
  <threadedComment ref="U182" dT="2025-08-27T19:56:32.23" personId="{3FF0B06B-6D44-40C6-B724-E5FE6F209B77}" id="{B331124D-F52B-4102-A16F-50A6ABB7A382}">
    <text>Annual booked Oct 2</text>
  </threadedComment>
  <threadedComment ref="V182" dT="2025-11-18T21:08:57.30" personId="{6892FC56-EBC2-4FA3-A2DF-2119D1EF5406}" id="{48832552-FEC2-40A8-AC5A-207879F5BDE9}">
    <text>Monitoring issues</text>
  </threadedComment>
  <threadedComment ref="R183" dT="2025-06-03T21:54:33.87" personId="{3FF0B06B-6D44-40C6-B724-E5FE6F209B77}" id="{0C6C6E66-CD2C-4D44-8631-49E32B878329}">
    <text>Annual booked July 8</text>
  </threadedComment>
  <threadedComment ref="S185" dT="2025-08-01T21:44:50.08" personId="{3FF0B06B-6D44-40C6-B724-E5FE6F209B77}" id="{423573A4-14BA-4BBD-B323-5E8EC8691EE2}">
    <text>Annual booked August 15</text>
  </threadedComment>
  <threadedComment ref="M186" dT="2025-01-14T20:08:50.08" personId="{3FF0B06B-6D44-40C6-B724-E5FE6F209B77}" id="{49DA6338-CFBB-467A-B57A-DFA4E323BFA9}">
    <text>Annual booked Feb 11</text>
  </threadedComment>
  <threadedComment ref="R187" dT="2025-06-10T19:33:38.96" personId="{3FF0B06B-6D44-40C6-B724-E5FE6F209B77}" id="{36981ED7-25E5-4301-995C-BD6EC4CB588F}">
    <text>Annual booked July 10</text>
  </threadedComment>
  <threadedComment ref="W189" dT="2025-10-21T15:34:58.29" personId="{3FF0B06B-6D44-40C6-B724-E5FE6F209B77}" id="{AECD5C74-8780-4DB6-9A3C-D3D89F134C06}">
    <text>Annual booked Dec 1</text>
  </threadedComment>
  <threadedComment ref="R190" dT="2025-06-20T19:00:31.61" personId="{3FF0B06B-6D44-40C6-B724-E5FE6F209B77}" id="{B38C865F-3EBD-4E10-81BE-2DF0E70612A0}">
    <text>Annual booked July 22</text>
  </threadedComment>
  <threadedComment ref="R191" dT="2025-06-12T16:32:56.25" personId="{3FF0B06B-6D44-40C6-B724-E5FE6F209B77}" id="{3CF98472-7BEC-4F02-91A7-DAB0C83A504F}">
    <text>Annual booked July 14</text>
  </threadedComment>
  <threadedComment ref="N192" dT="2025-02-18T18:28:06.63" personId="{3FF0B06B-6D44-40C6-B724-E5FE6F209B77}" id="{F250A4A7-9AC3-4057-A7E9-5F48CB59A68D}">
    <text>Annual booked March 20</text>
  </threadedComment>
  <threadedComment ref="R192" dT="2025-06-12T20:48:50.21" personId="{6892FC56-EBC2-4FA3-A2DF-2119D1EF5406}" id="{12407038-20EB-48D3-B70F-6726C6989FA3}">
    <text xml:space="preserve">Skipped due panel replacement
</text>
  </threadedComment>
  <threadedComment ref="S192" dT="2025-06-12T20:48:50.21" personId="{6892FC56-EBC2-4FA3-A2DF-2119D1EF5406}" id="{948BC9FE-EC98-43AB-9A71-55D02E70EA1A}">
    <text xml:space="preserve">Skipped due panel replacement
</text>
  </threadedComment>
  <threadedComment ref="T192" dT="2025-06-12T20:48:50.21" personId="{6892FC56-EBC2-4FA3-A2DF-2119D1EF5406}" id="{085209A8-595A-4102-8F05-5D0D76C19BA3}">
    <text xml:space="preserve">Skipped due panel replacement
</text>
  </threadedComment>
  <threadedComment ref="U192" dT="2025-08-12T20:44:20.63" personId="{6892FC56-EBC2-4FA3-A2DF-2119D1EF5406}" id="{CF9E4AF4-BC1D-4153-BDBE-A7574DB73E78}">
    <text>No charge - Projects</text>
  </threadedComment>
  <threadedComment ref="V192" dT="2025-08-12T20:44:20.63" personId="{6892FC56-EBC2-4FA3-A2DF-2119D1EF5406}" id="{C88DC253-3C12-42D0-B0DE-CDA6E2F8F82E}">
    <text>No charge - Projects</text>
  </threadedComment>
  <threadedComment ref="W192" dT="2025-08-12T20:44:20.63" personId="{6892FC56-EBC2-4FA3-A2DF-2119D1EF5406}" id="{A05FE3E3-3FC5-4282-ADC5-0DC5AF9A673D}">
    <text>No charge - Projects</text>
  </threadedComment>
  <threadedComment ref="T193" dT="2025-09-11T15:58:51.99" personId="{6892FC56-EBC2-4FA3-A2DF-2119D1EF5406}" id="{7A0B3CE9-3A7F-4FD3-B03B-B8D2D245E021}">
    <text>Skipped due technician appointment</text>
  </threadedComment>
  <threadedComment ref="R194" dT="2025-05-08T22:53:30.01" personId="{6892FC56-EBC2-4FA3-A2DF-2119D1EF5406}" id="{1AA519E0-B828-4492-9E8E-275D7AF27C71}">
    <text>Not done due lack of time</text>
  </threadedComment>
  <threadedComment ref="T194" dT="2025-08-07T22:34:58.19" personId="{6892FC56-EBC2-4FA3-A2DF-2119D1EF5406}" id="{37662C6A-3271-4EDA-9917-757A46B4EBA5}">
    <text>No Access</text>
  </threadedComment>
  <threadedComment ref="V194" dT="2025-10-23T19:35:57.15" personId="{3FF0B06B-6D44-40C6-B724-E5FE6F209B77}" id="{66DB7275-34AF-4FF3-A6A8-C60A600BC86F}">
    <text>Annual booked Nov 27</text>
  </threadedComment>
  <threadedComment ref="L195" dT="2025-02-13T23:28:18.85" personId="{6892FC56-EBC2-4FA3-A2DF-2119D1EF5406}" id="{E4261638-B3E1-4FA5-BC6B-F6D000FA6E61}">
    <text xml:space="preserve">Starting in March 2025
</text>
  </threadedComment>
  <threadedComment ref="M195" dT="2025-02-13T23:28:18.85" personId="{6892FC56-EBC2-4FA3-A2DF-2119D1EF5406}" id="{F833DB94-65DC-4FAF-ABEC-08CDF2416C23}">
    <text xml:space="preserve">Starting in March 2025
</text>
  </threadedComment>
  <threadedComment ref="R195" dT="2025-08-12T15:35:38.43" personId="{6892FC56-EBC2-4FA3-A2DF-2119D1EF5406}" id="{6A91EA7F-F7AF-4121-B543-65309BD5BA41}">
    <text>Annual booked July 8</text>
  </threadedComment>
  <threadedComment ref="S195" dT="2025-08-12T15:35:43.48" personId="{6892FC56-EBC2-4FA3-A2DF-2119D1EF5406}" id="{A53CC6EC-245A-4E8F-86C7-3127FE9261F1}">
    <text>Annual booked July 8</text>
  </threadedComment>
  <threadedComment ref="L196" dT="2025-01-17T18:56:13.16" personId="{6892FC56-EBC2-4FA3-A2DF-2119D1EF5406}" id="{4DCD94EA-A4DD-46C3-B12C-444D6CF58F50}">
    <text>Last test in January</text>
  </threadedComment>
  <threadedComment ref="L197" dT="2025-11-04T20:30:29.77" personId="{6892FC56-EBC2-4FA3-A2DF-2119D1EF5406}" id="{1AFCA8A0-A36F-4AB8-A478-2A2230345911}">
    <text>Starting in October 2025</text>
  </threadedComment>
  <threadedComment ref="M197" dT="2025-11-04T20:30:29.77" personId="{6892FC56-EBC2-4FA3-A2DF-2119D1EF5406}" id="{1E22F2ED-51A8-47E8-B278-4A6898EE1474}">
    <text>Starting in October 2025</text>
  </threadedComment>
  <threadedComment ref="N197" dT="2025-11-04T20:30:29.77" personId="{6892FC56-EBC2-4FA3-A2DF-2119D1EF5406}" id="{9C1E1966-6BE7-48DC-B00C-F7625035BEE1}">
    <text>Starting in October 2025</text>
  </threadedComment>
  <threadedComment ref="O197" dT="2025-11-04T20:30:29.77" personId="{6892FC56-EBC2-4FA3-A2DF-2119D1EF5406}" id="{742D2B64-6B79-43AE-B92F-20DBF6088C09}">
    <text>Starting in October 2025</text>
  </threadedComment>
  <threadedComment ref="P197" dT="2025-11-04T20:30:29.77" personId="{6892FC56-EBC2-4FA3-A2DF-2119D1EF5406}" id="{7F87B700-E528-47D3-836C-66F4DF35980A}">
    <text>Starting in October 2025</text>
  </threadedComment>
  <threadedComment ref="Q197" dT="2025-11-04T20:30:29.77" personId="{6892FC56-EBC2-4FA3-A2DF-2119D1EF5406}" id="{8EC521D1-3CCD-4571-9858-96A7C52AD2A1}">
    <text>Starting in October 2025</text>
  </threadedComment>
  <threadedComment ref="R197" dT="2025-11-04T20:30:29.77" personId="{6892FC56-EBC2-4FA3-A2DF-2119D1EF5406}" id="{F9D9AAA1-9A9D-41F9-9986-8310A52A905F}">
    <text>Starting in October 2025</text>
  </threadedComment>
  <threadedComment ref="S197" dT="2025-11-04T20:30:29.77" personId="{6892FC56-EBC2-4FA3-A2DF-2119D1EF5406}" id="{6A88ADB0-F8F5-4B14-B202-1B028217A9D1}">
    <text>Starting in October 2025</text>
  </threadedComment>
  <threadedComment ref="T197" dT="2025-11-04T20:30:29.77" personId="{6892FC56-EBC2-4FA3-A2DF-2119D1EF5406}" id="{0191F8BA-04F4-4F98-9A17-BB35CBC9BAB2}">
    <text>Starting in October 2025</text>
  </threadedComment>
  <threadedComment ref="N199" dT="2025-03-13T16:43:49.42" personId="{6892FC56-EBC2-4FA3-A2DF-2119D1EF5406}" id="{A706059C-6B89-4378-84F8-F49035C05124}">
    <text>No Access. Manager did not answer buzzer</text>
  </threadedComment>
  <threadedComment ref="O199" dT="2025-04-10T18:07:09.44" personId="{6892FC56-EBC2-4FA3-A2DF-2119D1EF5406}" id="{6185CF22-7AC2-441D-8E4E-3357C8BE59F2}">
    <text>Not located the electrical room</text>
  </threadedComment>
  <threadedComment ref="P199" dT="2025-03-13T16:43:49.42" personId="{6892FC56-EBC2-4FA3-A2DF-2119D1EF5406}" id="{68CDAAA6-F344-47A1-BE14-2A28D3EAED87}">
    <text>No Access. Manager did not answer buzzer</text>
  </threadedComment>
  <threadedComment ref="S199" dT="2025-08-11T16:27:46.15" personId="{3FF0B06B-6D44-40C6-B724-E5FE6F209B77}" id="{16D0544D-DFD0-43EB-B03F-91F33E32E2AC}">
    <text>Annual booked August 15</text>
  </threadedComment>
  <threadedComment ref="U200" dT="2025-09-08T22:23:20.20" personId="{3FF0B06B-6D44-40C6-B724-E5FE6F209B77}" id="{8AF185E8-E193-4E47-AE84-CF1C9E4F5495}">
    <text>Annual booked Oct 7-8</text>
  </threadedComment>
  <threadedComment ref="N201" dT="2025-02-26T21:36:50.07" personId="{3FF0B06B-6D44-40C6-B724-E5FE6F209B77}" id="{3ED257BF-DBA7-4EE6-B401-DE8BB3B80A20}">
    <text>Annual booked March 5</text>
  </threadedComment>
  <threadedComment ref="S203" dT="2025-08-12T16:15:18.94" personId="{6892FC56-EBC2-4FA3-A2DF-2119D1EF5406}" id="{1983F81C-6068-4FE8-BC99-EEECFEB1B928}">
    <text>Skip - Service Call</text>
  </threadedComment>
  <threadedComment ref="N204" dT="2025-02-05T18:03:27.55" personId="{3FF0B06B-6D44-40C6-B724-E5FE6F209B77}" id="{2C6FFB80-8B2A-4099-A5C7-FB8F31007098}">
    <text>Annual booked March 10</text>
  </threadedComment>
  <threadedComment ref="L205" dT="2025-01-16T18:33:30.39" personId="{3FF0B06B-6D44-40C6-B724-E5FE6F209B77}" id="{2F148F3A-B245-4D32-8F0E-DC890E4F1B79}">
    <text>Annual booked Jan 28</text>
  </threadedComment>
  <threadedComment ref="R206" dT="2025-07-03T20:13:56.17" personId="{3FF0B06B-6D44-40C6-B724-E5FE6F209B77}" id="{B7113821-2185-4E68-BAFC-DF5AC76C5CC4}">
    <text>Annual booked July 15</text>
  </threadedComment>
  <threadedComment ref="U206" dT="2025-10-07T19:24:56.65" personId="{6892FC56-EBC2-4FA3-A2DF-2119D1EF5406}" id="{DAE49D68-E352-4098-B139-68A896191955}">
    <text>No Access</text>
  </threadedComment>
  <threadedComment ref="O207" dT="2025-04-14T20:19:01.95" personId="{6892FC56-EBC2-4FA3-A2DF-2119D1EF5406}" id="{3AB2E8E5-A2AA-4573-A1D9-967EF83A1D9C}">
    <text>Cancelled due lack of techs</text>
  </threadedComment>
  <threadedComment ref="T207" dT="2025-09-24T18:09:41.35" personId="{6892FC56-EBC2-4FA3-A2DF-2119D1EF5406}" id="{35EA3676-8448-40DB-BB30-B0EF5DCB7609}">
    <text xml:space="preserve">Not tested due to delays in morning </text>
  </threadedComment>
  <threadedComment ref="O208" dT="2025-04-17T16:58:20.10" personId="{3FF0B06B-6D44-40C6-B724-E5FE6F209B77}" id="{5C27ED71-12BC-4B70-91A6-A39E882848CF}">
    <text>Annual booked April 24</text>
  </threadedComment>
  <threadedComment ref="P208" dT="2025-04-17T16:58:20.10" personId="{3FF0B06B-6D44-40C6-B724-E5FE6F209B77}" id="{1241E0B7-62DE-49F0-A15C-D0095463303F}">
    <text>Annual booked April 24</text>
  </threadedComment>
  <threadedComment ref="M209" dT="2025-02-10T19:43:08.33" personId="{6892FC56-EBC2-4FA3-A2DF-2119D1EF5406}" id="{6DDEDF43-5E79-4BFE-9E48-48CD7F24E76A}">
    <text>Not tested due lack of time</text>
  </threadedComment>
  <threadedComment ref="O209" dT="2025-03-12T16:26:33.28" personId="{3FF0B06B-6D44-40C6-B724-E5FE6F209B77}" id="{64AED824-075D-442E-AEE4-3C50449B2F89}">
    <text>Annual booked April 24-25, 28-29</text>
  </threadedComment>
  <threadedComment ref="W209" dT="2025-11-13T17:41:00.80" personId="{6892FC56-EBC2-4FA3-A2DF-2119D1EF5406}" id="{B6BE75DD-2C04-4CDE-87D3-A85D5EDFAD94}">
    <text>Not done due lack of techs</text>
  </threadedComment>
  <threadedComment ref="P210" dT="2025-04-15T21:03:57.57" personId="{3FF0B06B-6D44-40C6-B724-E5FE6F209B77}" id="{ED560929-53EF-42FC-8785-2A40053C6F9B}">
    <text>Annual booked April 22</text>
  </threadedComment>
  <threadedComment ref="L211" dT="2025-01-22T16:58:32.28" personId="{6892FC56-EBC2-4FA3-A2DF-2119D1EF5406}" id="{821D68CC-1534-426D-8C6A-860F96A881AC}">
    <text>Starts in February 2025</text>
  </threadedComment>
  <threadedComment ref="O211" dT="2025-04-02T20:21:15.54" personId="{3FF0B06B-6D44-40C6-B724-E5FE6F209B77}" id="{B2C4F032-A3AC-44A4-B0A2-B41A104DA921}">
    <text>Annual booked April 16</text>
  </threadedComment>
  <threadedComment ref="W212" dT="2025-10-22T19:01:28.32" personId="{3FF0B06B-6D44-40C6-B724-E5FE6F209B77}" id="{C5A06DF8-8627-41A1-9CDD-2F6AAD0D8312}">
    <text>Annual booked Dec 12</text>
  </threadedComment>
  <threadedComment ref="O213" dT="2025-03-18T15:31:00.21" personId="{3FF0B06B-6D44-40C6-B724-E5FE6F209B77}" id="{ECBAAAC0-A8EE-4BAF-BA3D-63E07A6EAD08}">
    <text>Annual booked March 28</text>
  </threadedComment>
  <threadedComment ref="M214" dT="2025-01-10T22:46:34.86" personId="{3FF0B06B-6D44-40C6-B724-E5FE6F209B77}" id="{F512256D-2CB0-414B-BB54-353FA06B49B0}">
    <text>Annual booked Feb 14</text>
  </threadedComment>
  <threadedComment ref="O215" dT="2025-01-22T18:49:52.10" personId="{3FF0B06B-6D44-40C6-B724-E5FE6F209B77}" id="{474E3119-EEB1-4508-8954-8F9943B29BAC}">
    <text>Annual booked April 15-16</text>
  </threadedComment>
  <threadedComment ref="T215" dT="2025-04-08T17:35:58.00" personId="{6892FC56-EBC2-4FA3-A2DF-2119D1EF5406}" id="{3856CD41-2E42-4EA8-8F65-BF390ACF2327}">
    <text>No Access</text>
  </threadedComment>
  <threadedComment ref="U216" dT="2025-09-24T21:59:25.63" personId="{3FF0B06B-6D44-40C6-B724-E5FE6F209B77}" id="{878E26ED-5E80-46BB-88B6-96C40D546DF1}">
    <text>Annual booked Oct 14</text>
  </threadedComment>
  <threadedComment ref="P217" dT="2025-04-17T16:45:30.70" personId="{3FF0B06B-6D44-40C6-B724-E5FE6F209B77}" id="{C334E056-C3B1-470F-B9B8-27F9719B0B93}">
    <text>Annual booked May 5</text>
  </threadedComment>
  <threadedComment ref="N218" dT="2025-03-03T22:08:52.44" personId="{3FF0B06B-6D44-40C6-B724-E5FE6F209B77}" id="{0769C393-1358-4D75-A5F2-4B02B66E4E08}">
    <text>Annual booked March 13</text>
  </threadedComment>
  <threadedComment ref="O218" dT="2025-04-14T20:19:01.95" personId="{6892FC56-EBC2-4FA3-A2DF-2119D1EF5406}" id="{D0407844-68C7-41C4-A28D-DD3C674F1C17}">
    <text>Cancelled due lack of techs</text>
  </threadedComment>
  <threadedComment ref="T218" dT="2025-09-24T18:09:41.35" personId="{6892FC56-EBC2-4FA3-A2DF-2119D1EF5406}" id="{353E9C6E-175F-4198-A377-3234367D5A00}">
    <text xml:space="preserve">Not tested due to delays in morning </text>
  </threadedComment>
  <threadedComment ref="S219" dT="2025-08-08T19:05:46.20" personId="{3FF0B06B-6D44-40C6-B724-E5FE6F209B77}" id="{2E757DCB-D9D4-4849-9513-B4D4084413A5}">
    <text>Annual booked August 27</text>
  </threadedComment>
  <threadedComment ref="T219" dT="2025-08-08T19:05:46.20" personId="{3FF0B06B-6D44-40C6-B724-E5FE6F209B77}" id="{5A8901DD-FF33-4879-A1F6-E695BCB02B4C}">
    <text>Annual booked August 27</text>
  </threadedComment>
  <threadedComment ref="T220" dT="2025-09-03T21:28:00.54" personId="{3FF0B06B-6D44-40C6-B724-E5FE6F209B77}" id="{726ADCD3-F01C-417C-BA81-EFC325AFCEFC}">
    <text>Annual booked Sept 24</text>
  </threadedComment>
  <threadedComment ref="P221" dT="2025-04-21T15:42:46.13" personId="{3FF0B06B-6D44-40C6-B724-E5FE6F209B77}" id="{FDE37076-F69F-4B08-9F4F-E9076D403E62}">
    <text>Annual booked May 2</text>
  </threadedComment>
  <threadedComment ref="R222" dT="2025-06-13T22:15:44.52" personId="{3FF0B06B-6D44-40C6-B724-E5FE6F209B77}" id="{25F44901-8F6B-4F44-BA80-8094D1ADDC48}">
    <text>Annual booked July 14</text>
  </threadedComment>
  <threadedComment ref="R223" dT="2025-07-03T16:58:59.47" personId="{3FF0B06B-6D44-40C6-B724-E5FE6F209B77}" id="{FA220510-C0E4-4D2F-82DE-22E5E544DB7D}">
    <text>Annual booked July 28</text>
  </threadedComment>
  <threadedComment ref="M224" dT="2025-02-05T20:01:48.38" personId="{3FF0B06B-6D44-40C6-B724-E5FE6F209B77}" id="{00CB13E4-81BC-46D0-B4FB-6349B3FFA274}">
    <text>Annual booked Feb 12</text>
  </threadedComment>
  <threadedComment ref="T224" dT="2025-09-11T15:58:51.99" personId="{6892FC56-EBC2-4FA3-A2DF-2119D1EF5406}" id="{FED6CE22-97EA-493E-8221-378A7AEE4CF6}">
    <text>Skipped due technician appointment</text>
  </threadedComment>
  <threadedComment ref="A225" dT="2024-03-19T15:52:27.26" personId="{3FF0B06B-6D44-40C6-B724-E5FE6F209B77}" id="{33A09841-9913-445B-BE1F-37FA03536925}">
    <text>Updated in ST</text>
  </threadedComment>
  <threadedComment ref="O225" dT="2025-02-10T20:54:33.39" personId="{3FF0B06B-6D44-40C6-B724-E5FE6F209B77}" id="{B7C4CAA9-54FC-4081-B759-013C51590B4B}">
    <text>Annual booked April 9</text>
  </threadedComment>
  <threadedComment ref="M226" dT="2025-02-12T18:35:09.96" personId="{6892FC56-EBC2-4FA3-A2DF-2119D1EF5406}" id="{A6313C11-2C42-45E0-9173-364BF53E06C0}">
    <text>Techs didn’t had a Edwards 65 key to access pannel</text>
  </threadedComment>
  <threadedComment ref="W226" dT="2025-11-07T20:36:14.75" personId="{3FF0B06B-6D44-40C6-B724-E5FE6F209B77}" id="{BFDE9747-C6D9-4DC3-8825-02982AC60D93}">
    <text>Annual booked December 2</text>
  </threadedComment>
  <threadedComment ref="R229" dT="2025-06-02T21:36:44.72" personId="{3FF0B06B-6D44-40C6-B724-E5FE6F209B77}" id="{BE8AD14F-F7A5-42CD-AE4E-3D0BBA611AF8}">
    <text>Annual booked July 9</text>
  </threadedComment>
  <threadedComment ref="N230" dT="2025-02-26T22:05:56.27" personId="{3FF0B06B-6D44-40C6-B724-E5FE6F209B77}" id="{B866FC56-8326-4503-8654-B06EB375711B}">
    <text>Annual booked March 21</text>
  </threadedComment>
  <threadedComment ref="W230" dT="2025-12-16T17:27:38.62" personId="{6892FC56-EBC2-4FA3-A2DF-2119D1EF5406}" id="{E17E6EC0-CD9E-4EF9-9C99-8F6C5528BC82}">
    <text>Not tested - monitoring long wait</text>
  </threadedComment>
  <threadedComment ref="M232" dT="2025-01-17T19:25:45.80" personId="{3FF0B06B-6D44-40C6-B724-E5FE6F209B77}" id="{8660BDF8-8792-43DE-9DC6-4B08A5ACBD94}">
    <text>Annual booked Feb 4-5</text>
  </threadedComment>
  <threadedComment ref="O232" dT="2025-04-14T18:29:30.54" personId="{6892FC56-EBC2-4FA3-A2DF-2119D1EF5406}" id="{F5C98F7D-2511-43AE-83A6-DE30DDCF6F56}">
    <text>Not done due lack of time</text>
  </threadedComment>
  <threadedComment ref="P232" dT="2025-04-14T18:29:30.54" personId="{6892FC56-EBC2-4FA3-A2DF-2119D1EF5406}" id="{96C6E272-33BF-477F-957C-8DC749A160F2}">
    <text>Not done due lack of time</text>
  </threadedComment>
  <threadedComment ref="R232" dT="2025-07-17T16:43:24.36" personId="{6892FC56-EBC2-4FA3-A2DF-2119D1EF5406}" id="{ED23D0D7-4886-4FC7-8CFB-66AA72376A3B}">
    <text>Not done due lack of time (service call)</text>
  </threadedComment>
  <threadedComment ref="O233" dT="2025-03-13T21:08:03.16" personId="{3FF0B06B-6D44-40C6-B724-E5FE6F209B77}" id="{742ACE27-7815-4FCD-A785-5416A0FE6E38}">
    <text>Annual booked April 10</text>
  </threadedComment>
  <threadedComment ref="O234" dT="2025-03-13T21:10:40.88" personId="{3FF0B06B-6D44-40C6-B724-E5FE6F209B77}" id="{A24BA2AC-5078-4C5D-942F-B0889D61DA41}">
    <text>Annual booked April 10 &amp; 11</text>
  </threadedComment>
  <threadedComment ref="R235" dT="2025-05-15T17:45:36.79" personId="{3FF0B06B-6D44-40C6-B724-E5FE6F209B77}" id="{2B3B0638-4969-4B79-8C7E-C3A9A354F6FD}">
    <text>Annual booked July 7</text>
  </threadedComment>
  <threadedComment ref="L236" dT="2025-01-17T18:49:32.49" personId="{6892FC56-EBC2-4FA3-A2DF-2119D1EF5406}" id="{1E6949B7-4BB8-4A50-B9C4-07B7492DC3E9}">
    <text>No access</text>
  </threadedComment>
  <threadedComment ref="U237" dT="2025-10-20T21:53:31.66" personId="{6892FC56-EBC2-4FA3-A2DF-2119D1EF5406}" id="{2FC64493-F576-43FA-9336-035050916E53}">
    <text>No access</text>
  </threadedComment>
  <threadedComment ref="W237" dT="2025-10-17T19:39:45.38" personId="{3FF0B06B-6D44-40C6-B724-E5FE6F209B77}" id="{9E36766F-85DD-4651-910E-AEE636821DDD}">
    <text>Annual booked Dec 10-11</text>
  </threadedComment>
  <threadedComment ref="W238" dT="2025-12-09T23:29:23.32" personId="{6892FC56-EBC2-4FA3-A2DF-2119D1EF5406}" id="{11C729E3-178E-4F61-A712-A26E994DD2DE}">
    <text>Skipped. Projects</text>
  </threadedComment>
  <threadedComment ref="M239" dT="2025-01-10T21:08:08.68" personId="{3FF0B06B-6D44-40C6-B724-E5FE6F209B77}" id="{3C475E7D-5A8D-4632-B36C-FF2F89E9FBAA}">
    <text>Annual booked February 3</text>
  </threadedComment>
  <threadedComment ref="L240" dT="2025-01-17T18:49:32.49" personId="{6892FC56-EBC2-4FA3-A2DF-2119D1EF5406}" id="{333942CD-819B-4956-A21D-7A30CC557BD2}">
    <text xml:space="preserve"> No security account. Not test.   </text>
  </threadedComment>
  <threadedComment ref="M240" dT="2025-01-17T18:49:32.49" personId="{6892FC56-EBC2-4FA3-A2DF-2119D1EF5406}" id="{25F1B949-60A9-4A10-AD9E-DA855BBEB17B}">
    <text xml:space="preserve"> No security account. Not test.   </text>
  </threadedComment>
  <threadedComment ref="S240" dT="2025-07-31T19:42:25.00" personId="{3FF0B06B-6D44-40C6-B724-E5FE6F209B77}" id="{8FB67B00-AEC3-416C-A2DA-3E973BF577D3}">
    <text>Annual booked August 28</text>
  </threadedComment>
  <threadedComment ref="P241" dT="2025-04-07T20:45:08.02" personId="{3FF0B06B-6D44-40C6-B724-E5FE6F209B77}" id="{10B67A7C-697A-4CD3-AB54-1FB62CCA0C58}">
    <text>Annual booked May 8</text>
  </threadedComment>
  <threadedComment ref="V241" dT="2025-11-20T17:24:31.64" personId="{6892FC56-EBC2-4FA3-A2DF-2119D1EF5406}" id="{A3652435-60C4-4D5C-871B-757669902469}">
    <text>Skipped due inspection repair</text>
  </threadedComment>
  <threadedComment ref="L243" dT="2025-01-16T19:28:06.90" personId="{6892FC56-EBC2-4FA3-A2DF-2119D1EF5406}" id="{770CA328-5B1B-497B-813A-66B942CDE877}">
    <text>Not enough time to finish all the route</text>
  </threadedComment>
  <threadedComment ref="R243" dT="2025-07-09T17:58:04.37" personId="{6892FC56-EBC2-4FA3-A2DF-2119D1EF5406}" id="{B6BE2B1B-212D-4EAE-BA32-CB942E65BF0B}">
    <text>Not done due lack of time</text>
  </threadedComment>
  <threadedComment ref="S243" dT="2025-07-16T16:01:29.06" personId="{3FF0B06B-6D44-40C6-B724-E5FE6F209B77}" id="{EB45EA3E-4A18-451B-9573-7D6BBC759751}">
    <text>Annual booked Aug 13-14</text>
  </threadedComment>
  <threadedComment ref="V243" dT="2025-07-09T17:58:04.37" personId="{6892FC56-EBC2-4FA3-A2DF-2119D1EF5406}" id="{1E44F793-AB17-48DA-916E-FE504E03FA13}">
    <text>Not done due lack of time</text>
  </threadedComment>
  <threadedComment ref="W244" dT="2025-10-23T20:15:09.90" personId="{3FF0B06B-6D44-40C6-B724-E5FE6F209B77}" id="{4D1A5A0C-F2C7-4322-B635-502EA4B9054F}">
    <text>Annual booked Dec 15</text>
  </threadedComment>
  <threadedComment ref="N245" dT="2025-03-06T21:17:54.31" personId="{6892FC56-EBC2-4FA3-A2DF-2119D1EF5406}" id="{6C1CD195-D9D1-45DB-87CB-93BD9896214F}">
    <text>New monitoring. Need password.</text>
  </threadedComment>
  <threadedComment ref="P245" dT="2025-04-10T23:02:25.37" personId="{3FF0B06B-6D44-40C6-B724-E5FE6F209B77}" id="{AE8026BB-3456-4D65-BECA-C20C0C76C398}">
    <text>Annual booked May 21-23</text>
  </threadedComment>
  <threadedComment ref="W245" dT="2025-11-13T17:41:00.80" personId="{6892FC56-EBC2-4FA3-A2DF-2119D1EF5406}" id="{B62FCE40-3C01-4ADB-9661-890A6B290593}">
    <text>Not done due lack of techs</text>
  </threadedComment>
  <threadedComment ref="L246" dT="2025-02-13T19:20:11.56" personId="{6892FC56-EBC2-4FA3-A2DF-2119D1EF5406}" id="{59E2F3C4-1D79-408E-973A-8FF48CC474A2}">
    <text>Annual and MBT done during January. Skipped in February</text>
  </threadedComment>
  <threadedComment ref="M246" dT="2025-02-13T19:20:20.05" personId="{6892FC56-EBC2-4FA3-A2DF-2119D1EF5406}" id="{D903F0B6-0E6B-491A-BEDC-61E1EC24C5D6}">
    <text>Annual and MBT done during January. Skipped in February</text>
  </threadedComment>
  <threadedComment ref="N247" dT="2025-02-28T19:19:49.47" personId="{3FF0B06B-6D44-40C6-B724-E5FE6F209B77}" id="{94012067-479C-4E96-941F-54DC5D8DF4E7}">
    <text>Annual booked March 31</text>
  </threadedComment>
  <threadedComment ref="W247" dT="2025-10-22T16:37:12.44" personId="{6892FC56-EBC2-4FA3-A2DF-2119D1EF5406}" id="{784C4CA4-3217-470B-862B-29305E809922}">
    <text>Not tested due lack of time</text>
  </threadedComment>
  <threadedComment ref="S248" dT="2025-06-26T15:53:09.77" personId="{3FF0B06B-6D44-40C6-B724-E5FE6F209B77}" id="{79736D62-629C-43D1-83AD-39304A1C389D}">
    <text>Annual booked Aug 7</text>
  </threadedComment>
  <threadedComment ref="P249" dT="2025-04-09T21:17:20.98" personId="{3FF0B06B-6D44-40C6-B724-E5FE6F209B77}" id="{83474104-C60C-4CF0-9586-BFE86D85597D}">
    <text>Annual booked May 13 &amp; 14</text>
  </threadedComment>
  <threadedComment ref="N250" dT="2025-03-06T21:17:54.31" personId="{6892FC56-EBC2-4FA3-A2DF-2119D1EF5406}" id="{D505ABBB-6C81-4490-B57E-4686AA96F57D}">
    <text>New monitoring. Need password.</text>
  </threadedComment>
  <threadedComment ref="P250" dT="2025-04-10T23:02:25.37" personId="{3FF0B06B-6D44-40C6-B724-E5FE6F209B77}" id="{4FB6050A-66E0-4CB2-A133-CC4516ABE454}">
    <text>Annual booked May 21-23</text>
  </threadedComment>
  <threadedComment ref="W250" dT="2025-11-13T17:41:00.80" personId="{6892FC56-EBC2-4FA3-A2DF-2119D1EF5406}" id="{364D59C0-BE8E-4DA2-8E8A-1572EABB6624}">
    <text>Not done due lack of techs</text>
  </threadedComment>
  <threadedComment ref="S251" dT="2025-06-26T15:53:09.77" personId="{3FF0B06B-6D44-40C6-B724-E5FE6F209B77}" id="{71B770F9-DA63-4EB3-9B23-2A7B3B45D1F7}">
    <text>Annual booked Aug 7</text>
  </threadedComment>
  <threadedComment ref="P252" dT="2025-04-09T16:37:06.61" personId="{3FF0B06B-6D44-40C6-B724-E5FE6F209B77}" id="{476BD111-FBCB-4EB7-8908-7E248BBA7EAD}">
    <text>Annual booked April 21</text>
  </threadedComment>
  <threadedComment ref="P253" dT="2025-04-10T19:34:26.80" personId="{3FF0B06B-6D44-40C6-B724-E5FE6F209B77}" id="{0D12F06E-1F92-4590-BBED-2C937543D345}">
    <text>Annual booked May 6</text>
  </threadedComment>
  <threadedComment ref="T253" dT="2025-09-10T17:00:56.22" personId="{6892FC56-EBC2-4FA3-A2DF-2119D1EF5406}" id="{86D4CF11-DEBA-4639-83F5-371CEC164455}">
    <text>No key on ring per tech</text>
  </threadedComment>
  <threadedComment ref="V254" dT="2025-10-02T18:28:54.57" personId="{3FF0B06B-6D44-40C6-B724-E5FE6F209B77}" id="{AB38F161-3347-467B-B5B7-978A32AC593D}">
    <text>Annual booked Nov 4</text>
  </threadedComment>
  <threadedComment ref="O255" dT="2025-04-02T19:57:32.23" personId="{3FF0B06B-6D44-40C6-B724-E5FE6F209B77}" id="{4D4FAE32-0E76-447A-9CDD-DB1DB1772CC4}">
    <text>Annual booked April 23</text>
  </threadedComment>
  <threadedComment ref="U256" dT="2025-09-25T16:01:47.92" personId="{3FF0B06B-6D44-40C6-B724-E5FE6F209B77}" id="{DD2720CE-63F3-4F48-910D-4E15F30DC2EC}">
    <text>Annual booked Oct 22</text>
  </threadedComment>
  <threadedComment ref="R257" dT="2025-06-25T22:41:21.84" personId="{3FF0B06B-6D44-40C6-B724-E5FE6F209B77}" id="{B0595103-57AD-4FAA-8D4C-A2310164E41F}">
    <text>Annual booked July 9</text>
  </threadedComment>
  <threadedComment ref="N258" dT="2025-03-11T20:43:20.36" personId="{3FF0B06B-6D44-40C6-B724-E5FE6F209B77}" id="{A9DB2C76-9990-4A68-A7CB-848944A279B2}">
    <text>Annual booked March 31</text>
  </threadedComment>
  <threadedComment ref="U259" dT="2025-10-17T16:45:35.66" personId="{3FF0B06B-6D44-40C6-B724-E5FE6F209B77}" id="{50D598E5-4E2F-48AB-9C23-E82BFDE6CB20}">
    <text>Annual booked Oct 23</text>
  </threadedComment>
  <threadedComment ref="V259" dT="2025-10-17T16:45:35.66" personId="{3FF0B06B-6D44-40C6-B724-E5FE6F209B77}" id="{5B9E5345-8E50-4A1F-B511-37D862293EC1}">
    <text>Annual booked Oct 23</text>
  </threadedComment>
  <threadedComment ref="L260" dT="2025-01-17T17:04:12.69" personId="{6892FC56-EBC2-4FA3-A2DF-2119D1EF5406}" id="{F8FEDFB5-FB1A-4CF9-B14F-1DA699B9EB88}">
    <text>Skipped during January</text>
  </threadedComment>
  <threadedComment ref="W260" dT="2025-11-12T17:27:03.56" personId="{3FF0B06B-6D44-40C6-B724-E5FE6F209B77}" id="{CC85C223-D7F8-4B63-9014-BA016A6F7A2A}">
    <text>Annual booked December 2</text>
  </threadedComment>
  <threadedComment ref="R261" dT="2025-06-25T22:41:21.84" personId="{3FF0B06B-6D44-40C6-B724-E5FE6F209B77}" id="{226B2A05-A965-48C5-BA56-4805DEF6B719}">
    <text>Annual booked July 9</text>
  </threadedComment>
  <threadedComment ref="S262" dT="2025-07-09T20:43:04.83" personId="{3FF0B06B-6D44-40C6-B724-E5FE6F209B77}" id="{9D575CE4-D3CD-4174-8D5C-B702C60D544B}">
    <text>Annual booked Aug 13-14</text>
  </threadedComment>
  <threadedComment ref="M263" dT="2025-01-24T22:43:40.51" personId="{3FF0B06B-6D44-40C6-B724-E5FE6F209B77}" id="{2305F7C3-26D2-4269-970D-4C663417B94C}">
    <text>Annual booked Feb 24</text>
  </threadedComment>
  <threadedComment ref="R264" dT="2025-07-03T18:19:59.52" personId="{3FF0B06B-6D44-40C6-B724-E5FE6F209B77}" id="{0A62F2AE-40BD-4B60-AE31-65A874A0870D}">
    <text>Annual booked July 16</text>
  </threadedComment>
  <threadedComment ref="N265" dT="2025-02-21T16:53:59.42" personId="{3FF0B06B-6D44-40C6-B724-E5FE6F209B77}" id="{7E931EEB-EA5A-45FC-9EA7-54ACEEDFE289}">
    <text>Annual booked March 19</text>
  </threadedComment>
  <threadedComment ref="O265" dT="2025-04-14T18:29:30.54" personId="{6892FC56-EBC2-4FA3-A2DF-2119D1EF5406}" id="{9C2E8187-E776-40B5-A0BD-4D358E5F2872}">
    <text>Not done due lack of time</text>
  </threadedComment>
  <threadedComment ref="P265" dT="2025-04-14T18:29:30.54" personId="{6892FC56-EBC2-4FA3-A2DF-2119D1EF5406}" id="{9C356788-096E-4413-8AD2-08AF7FD34BE9}">
    <text>Not done due lack of time</text>
  </threadedComment>
  <threadedComment ref="R265" dT="2025-07-17T16:43:24.36" personId="{6892FC56-EBC2-4FA3-A2DF-2119D1EF5406}" id="{06448D45-59BB-4349-A4AA-675ADB2648E0}">
    <text>Not done due lack of time (service call)</text>
  </threadedComment>
  <threadedComment ref="W266" dT="2025-12-09T21:00:42.12" personId="{6892FC56-EBC2-4FA3-A2DF-2119D1EF5406}" id="{DCE9D6AC-F58C-466B-8B55-D2A2DCCEF61E}">
    <text>Not done due construction</text>
  </threadedComment>
  <threadedComment ref="L267" dT="2025-02-05T18:45:34.55" personId="{6892FC56-EBC2-4FA3-A2DF-2119D1EF5406}" id="{8067AAC9-F976-4F20-880B-1BD22170931F}">
    <text xml:space="preserve">Cancelled our services as of January 1, 2025
</text>
  </threadedComment>
  <threadedComment ref="L268" dT="2025-02-13T17:39:21.46" personId="{6892FC56-EBC2-4FA3-A2DF-2119D1EF5406}" id="{4C698404-4CC7-436C-9E76-A0A08AC030CE}">
    <text>Building has been sold. MBT done until February 2025 - Newport</text>
  </threadedComment>
  <threadedComment ref="M268" dT="2025-02-13T17:39:21.46" personId="{6892FC56-EBC2-4FA3-A2DF-2119D1EF5406}" id="{B3FFE7C3-E96F-4E3A-A589-81134295E25E}">
    <text>Building has been sold. MBT done until February 2025 - Newport</text>
  </threadedComment>
  <threadedComment ref="N268" dT="2025-03-13T16:46:01.22" personId="{6892FC56-EBC2-4FA3-A2DF-2119D1EF5406}" id="{2CC7CE85-2442-4923-AF0A-A90E286D6565}">
    <text>Skipped in March. Back in April with new owner</text>
  </threadedComment>
  <threadedComment ref="P268" dT="2025-04-23T16:47:28.91" personId="{3FF0B06B-6D44-40C6-B724-E5FE6F209B77}" id="{F6DCD2FE-0D04-A846-B89C-AB52436CB804}">
    <text>Annual booked May 8</text>
  </threadedComment>
  <threadedComment ref="O269" dT="2025-03-12T19:59:03.06" personId="{3FF0B06B-6D44-40C6-B724-E5FE6F209B77}" id="{9088CB0B-BD4E-4017-B3A6-3868B7EADD21}">
    <text>Annual booked April 10</text>
  </threadedComment>
  <threadedComment ref="P269" dT="2025-05-23T22:14:13.86" personId="{6892FC56-EBC2-4FA3-A2DF-2119D1EF5406}" id="{765EDB7F-A792-49D9-86B5-211E1AF204B4}">
    <text>No Allen key to test pull station</text>
  </threadedComment>
  <threadedComment ref="W269" dT="2025-05-23T22:14:13.86" personId="{6892FC56-EBC2-4FA3-A2DF-2119D1EF5406}" id="{5910A459-C765-4178-AC81-0570E814C6C7}">
    <text>No Allen key to test pull station</text>
  </threadedComment>
  <threadedComment ref="S270" dT="2025-08-05T21:29:32.96" personId="{3FF0B06B-6D44-40C6-B724-E5FE6F209B77}" id="{5DF227AC-3619-4538-A6EA-72B340391D11}">
    <text>Annual booked August 18</text>
  </threadedComment>
  <threadedComment ref="N271" dT="2025-03-07T23:15:01.21" personId="{3FF0B06B-6D44-40C6-B724-E5FE6F209B77}" id="{08A3018A-303F-44F3-8578-46B5756ECDDC}">
    <text>Annual booked March 26</text>
  </threadedComment>
  <threadedComment ref="R273" dT="2025-06-10T15:56:19.40" personId="{3FF0B06B-6D44-40C6-B724-E5FE6F209B77}" id="{B48FEBBA-35A0-45E0-B822-380E5DDABD5D}">
    <text>Annual booked July 7</text>
  </threadedComment>
  <threadedComment ref="O275" dT="2025-04-10T18:06:25.68" personId="{6892FC56-EBC2-4FA3-A2DF-2119D1EF5406}" id="{CC61C6A0-3B33-463B-BA83-8AD120B89992}">
    <text>Road closed. No Access</text>
  </threadedComment>
  <threadedComment ref="R275" dT="2025-07-03T18:16:14.70" personId="{3FF0B06B-6D44-40C6-B724-E5FE6F209B77}" id="{4387697F-B36F-4AC5-9832-C17D8A039A73}">
    <text>Annual booked July 25</text>
  </threadedComment>
  <threadedComment ref="L276" dT="2025-02-06T22:07:59.60" personId="{6892FC56-EBC2-4FA3-A2DF-2119D1EF5406}" id="{56153C9A-33A4-44A6-BC0C-EAED8A826C2F}">
    <text>Annual &amp; MBT done in January</text>
  </threadedComment>
  <threadedComment ref="M276" dT="2025-02-06T22:05:52.86" personId="{6892FC56-EBC2-4FA3-A2DF-2119D1EF5406}" id="{8D2CDC57-B3F4-47D7-829D-7626EE5E3139}">
    <text>Annual in January 27</text>
  </threadedComment>
  <threadedComment ref="N276" dT="2025-03-10T16:27:29.65" personId="{6892FC56-EBC2-4FA3-A2DF-2119D1EF5406}" id="{1A1735BC-D973-45BA-AE56-213C9030912D}">
    <text>No access due to a dance competition.</text>
  </threadedComment>
  <threadedComment ref="O276" dT="2025-03-10T16:27:29.65" personId="{6892FC56-EBC2-4FA3-A2DF-2119D1EF5406}" id="{39292BD1-8A7F-43A6-9927-82B8055FDB79}">
    <text>No access due to a event</text>
  </threadedComment>
  <threadedComment ref="W277" dT="2025-12-15T20:30:11.43" personId="{3FF0B06B-6D44-40C6-B724-E5FE6F209B77}" id="{95B2AECE-3043-4BCF-A9A2-D045BACDC56B}">
    <text>Annual booked December 17-18</text>
  </threadedComment>
  <threadedComment ref="L279" dT="2025-01-17T16:44:38.27" personId="{6892FC56-EBC2-4FA3-A2DF-2119D1EF5406}" id="{EFDBA03A-BCD4-4210-946A-BBAB8EAA71A7}">
    <text>Dan was not in office and asked to skip this month.</text>
  </threadedComment>
  <threadedComment ref="M279" dT="2025-01-08T20:59:11.78" personId="{3FF0B06B-6D44-40C6-B724-E5FE6F209B77}" id="{1905CD7C-C062-486C-9406-845AE7934F42}">
    <text>Annual booked Feb 4-6</text>
  </threadedComment>
  <threadedComment ref="S279" dT="2025-01-17T16:44:38.27" personId="{6892FC56-EBC2-4FA3-A2DF-2119D1EF5406}" id="{8D537543-12BF-4561-8739-432DFB6ECAE3}">
    <text>Dan was not in office and asked to skip this month.</text>
  </threadedComment>
  <threadedComment ref="W279" dT="2025-12-12T16:13:07.38" personId="{6892FC56-EBC2-4FA3-A2DF-2119D1EF5406}" id="{5D5752E7-03B1-4977-BFB9-5318DE743F97}">
    <text>No Access but charging for techs time</text>
  </threadedComment>
  <threadedComment ref="R281" dT="2025-06-24T23:17:57.07" personId="{3FF0B06B-6D44-40C6-B724-E5FE6F209B77}" id="{8AC8E420-8410-421F-BD32-626538BE17CC}">
    <text>Annual booked July 25</text>
  </threadedComment>
  <threadedComment ref="M282" dT="2025-01-10T22:53:39.33" personId="{3FF0B06B-6D44-40C6-B724-E5FE6F209B77}" id="{4059F834-66FE-4DD9-A170-B5E13AA9010C}">
    <text>Annual booked February 12</text>
  </threadedComment>
  <threadedComment ref="R283" dT="2025-06-03T23:00:01.69" personId="{3FF0B06B-6D44-40C6-B724-E5FE6F209B77}" id="{312173A5-1B97-484E-97C5-64F66BDCFF25}">
    <text>Annual booked July 2</text>
  </threadedComment>
  <threadedComment ref="P284" dT="2025-04-09T16:36:48.69" personId="{3FF0B06B-6D44-40C6-B724-E5FE6F209B77}" id="{2A14D861-443C-4B14-B92C-10881BEDFA18}">
    <text>Annual booked April 21</text>
  </threadedComment>
  <threadedComment ref="M285" dT="2025-01-10T22:53:39.33" personId="{3FF0B06B-6D44-40C6-B724-E5FE6F209B77}" id="{7165986F-ADF5-42AF-944F-EFFAB185B791}">
    <text>Annual booked February 12 &amp; 13</text>
  </threadedComment>
  <threadedComment ref="V286" dT="2025-11-13T17:41:00.80" personId="{6892FC56-EBC2-4FA3-A2DF-2119D1EF5406}" id="{FE456BAE-2E7D-451D-8ACB-2A15169C329B}">
    <text>Not done due lack of techs</text>
  </threadedComment>
  <threadedComment ref="N287" dT="2025-03-11T19:42:17.35" personId="{3FF0B06B-6D44-40C6-B724-E5FE6F209B77}" id="{EC1AB79C-0FDB-4F9F-A97D-1A05B18E64B3}">
    <text>Annual booked March 28</text>
  </threadedComment>
  <threadedComment ref="O287" dT="2025-04-14T18:28:02.36" personId="{6892FC56-EBC2-4FA3-A2DF-2119D1EF5406}" id="{01B83D86-78A1-4C2A-95CA-578B07B4F7BC}">
    <text>Annual booked April 11</text>
  </threadedComment>
  <threadedComment ref="U288" dT="2025-09-11T19:45:22.39" personId="{3FF0B06B-6D44-40C6-B724-E5FE6F209B77}" id="{B5416BA6-9732-4453-A394-EEA46E15A7D1}">
    <text>Annual booked Oct 24</text>
  </threadedComment>
  <threadedComment ref="V288" dT="2025-07-28T23:07:27.89" personId="{6892FC56-EBC2-4FA3-A2DF-2119D1EF5406}" id="{D6D01A44-B1CB-4BE8-8F81-57809CE5A65C}">
    <text>Rate to be increased - see comment</text>
  </threadedComment>
  <threadedComment ref="W288" dT="2025-07-28T23:07:27.89" personId="{6892FC56-EBC2-4FA3-A2DF-2119D1EF5406}" id="{936ECF02-D9E2-4396-A9A4-B411A0C91408}">
    <text>Rate to be increased - see comment</text>
  </threadedComment>
  <threadedComment ref="V289" dT="2025-09-29T16:21:16.84" personId="{3FF0B06B-6D44-40C6-B724-E5FE6F209B77}" id="{8B88775B-088C-4F52-ACDB-5A8FBA501867}">
    <text>Annual booked Nov 7</text>
  </threadedComment>
  <threadedComment ref="M290" dT="2025-01-31T19:55:33.06" personId="{6892FC56-EBC2-4FA3-A2DF-2119D1EF5406}" id="{DC101B44-1AEB-498F-BFFC-74EEC941D644}">
    <text>Annual and MBT done in January</text>
  </threadedComment>
  <threadedComment ref="N290" dT="2025-02-28T19:29:53.12" personId="{6892FC56-EBC2-4FA3-A2DF-2119D1EF5406}" id="{9A10962A-580E-4A20-8ED1-C8B5628A4F72}">
    <text>Annual booked in February 24 - MBT and Annual done In February</text>
  </threadedComment>
  <threadedComment ref="T291" dT="2025-07-16T19:46:54.27" personId="{3FF0B06B-6D44-40C6-B724-E5FE6F209B77}" id="{4ED688CB-7AC9-40D1-B310-0F45E864EF44}">
    <text>Annual booked September 26</text>
  </threadedComment>
  <threadedComment ref="M292" dT="2025-01-23T21:16:56.04" personId="{3FF0B06B-6D44-40C6-B724-E5FE6F209B77}" id="{6DC4376C-A36F-40F8-BEB0-F4BAF508408A}">
    <text>Annual booked Feb 3</text>
  </threadedComment>
  <threadedComment ref="R293" dT="2025-08-21T17:18:54.44" personId="{6892FC56-EBC2-4FA3-A2DF-2119D1EF5406}" id="{A1BB7007-626E-4874-8567-5EECCD60882B}">
    <text>First 3 months are free</text>
  </threadedComment>
  <threadedComment ref="S293" dT="2025-08-21T17:18:54.44" personId="{6892FC56-EBC2-4FA3-A2DF-2119D1EF5406}" id="{3EFB537B-8447-4B12-9273-BDDAF4FE6C9B}">
    <text>First 3 months are free</text>
  </threadedComment>
  <threadedComment ref="T293" dT="2025-08-21T17:18:54.44" personId="{6892FC56-EBC2-4FA3-A2DF-2119D1EF5406}" id="{1309C9BC-E706-46AF-8C5A-EA925DAD535A}">
    <text>First 3 months are free</text>
  </threadedComment>
  <threadedComment ref="U293" dT="2025-10-20T21:51:01.01" personId="{6892FC56-EBC2-4FA3-A2DF-2119D1EF5406}" id="{6C373378-2764-4D29-862B-0305C5973331}">
    <text>No keys. Skipped due service call</text>
  </threadedComment>
  <threadedComment ref="U294" dT="2025-09-17T17:54:14.39" personId="{3FF0B06B-6D44-40C6-B724-E5FE6F209B77}" id="{78363004-5BFA-4CA1-8F9C-5E669F569B26}">
    <text>Annual booked Oct 16</text>
  </threadedComment>
  <threadedComment ref="N296" dT="2025-03-07T23:14:25.52" personId="{3FF0B06B-6D44-40C6-B724-E5FE6F209B77}" id="{A00E2F38-C121-4309-B881-D64A6AA5FD30}">
    <text>Annual booked March 26</text>
  </threadedComment>
  <threadedComment ref="L297" dT="2025-02-06T22:07:59.60" personId="{6892FC56-EBC2-4FA3-A2DF-2119D1EF5406}" id="{8F139914-D9B2-44A4-B092-F2A6901EDD3C}">
    <text>Annual &amp; MBT done in January</text>
  </threadedComment>
  <threadedComment ref="M297" dT="2025-02-06T22:06:36.69" personId="{6892FC56-EBC2-4FA3-A2DF-2119D1EF5406}" id="{6D6CCB6E-72DC-4450-BD11-5DAC6DC932DA}">
    <text>Annual in January 29</text>
  </threadedComment>
  <threadedComment ref="T298" dT="2025-09-18T17:04:47.13" personId="{3FF0B06B-6D44-40C6-B724-E5FE6F209B77}" id="{3FD74F06-A3C4-4BF5-A086-B8BD8EBC524E}">
    <text>Annual booked Sept 29</text>
  </threadedComment>
  <threadedComment ref="U298" dT="2025-09-18T17:04:47.13" personId="{3FF0B06B-6D44-40C6-B724-E5FE6F209B77}" id="{8E4E8B9B-A3BF-4E11-9EA7-7C3DC4806877}">
    <text>Annual booked Sept 29</text>
  </threadedComment>
  <threadedComment ref="S299" dT="2025-06-09T16:26:44.23" personId="{3FF0B06B-6D44-40C6-B724-E5FE6F209B77}" id="{8F6AF507-DEE0-4A43-BF2C-E4DE85369B6C}">
    <text>Annual booked August 19</text>
  </threadedComment>
  <threadedComment ref="R300" dT="2025-06-24T17:24:42.85" personId="{3FF0B06B-6D44-40C6-B724-E5FE6F209B77}" id="{4386BDB4-544F-44C7-A216-DAF1C74A0E34}">
    <text>Annual booked July 23</text>
  </threadedComment>
  <threadedComment ref="T300" dT="2025-04-14T18:29:30.54" personId="{6892FC56-EBC2-4FA3-A2DF-2119D1EF5406}" id="{94441DDE-BFC7-4F1F-A7AB-04403375DB3C}">
    <text>Not done due lack of time</text>
  </threadedComment>
  <threadedComment ref="R302" dT="2025-06-18T18:04:56.59" personId="{3FF0B06B-6D44-40C6-B724-E5FE6F209B77}" id="{98CD9833-9D91-4D94-8E00-5DED69A05D73}">
    <text>Annual booked July 21-24</text>
  </threadedComment>
  <threadedComment ref="A303" dT="2024-03-14T19:10:07.64" personId="{1A284580-F2B6-4554-A780-C3C0B3AF6C04}" id="{FDC36E07-E7BC-4897-87F8-4EE071B76241}">
    <text>updated address (includes Root Cellar</text>
  </threadedComment>
  <threadedComment ref="N303" dT="2025-02-24T23:08:14.79" personId="{3FF0B06B-6D44-40C6-B724-E5FE6F209B77}" id="{3FAAB279-55A5-4BD7-998F-E3BC8845E34F}">
    <text>Annual booked March 5</text>
  </threadedComment>
  <threadedComment ref="N304" dT="2025-01-16T19:28:06.90" personId="{6892FC56-EBC2-4FA3-A2DF-2119D1EF5406}" id="{8E794F2A-78C3-42EA-AAA8-5E0D8A504EA8}">
    <text>Not enough time to finish all the route due a service call during route</text>
  </threadedComment>
  <threadedComment ref="P304" dT="2025-05-02T20:40:47.32" personId="{3FF0B06B-6D44-40C6-B724-E5FE6F209B77}" id="{DDF4B224-B25E-4377-953A-4585B0B9E186}">
    <text>Annual booked May 27</text>
  </threadedComment>
  <threadedComment ref="T305" dT="2025-04-14T18:29:30.54" personId="{6892FC56-EBC2-4FA3-A2DF-2119D1EF5406}" id="{B215F01E-082C-49E9-8149-21FE526F95BB}">
    <text>Not done due lack of time</text>
  </threadedComment>
  <threadedComment ref="O306" dT="2025-04-07T16:44:46.28" personId="{3FF0B06B-6D44-40C6-B724-E5FE6F209B77}" id="{13E81891-C683-4189-96A3-F6CE2E852113}">
    <text>Annual booked April 9</text>
  </threadedComment>
  <threadedComment ref="R307" dT="2025-06-03T19:45:03.69" personId="{3FF0B06B-6D44-40C6-B724-E5FE6F209B77}" id="{6541A218-DC06-4D7F-B542-B4431CEE23E9}">
    <text>Annual booked July 4</text>
  </threadedComment>
  <threadedComment ref="N308" dT="2025-03-10T15:32:44.46" personId="{3FF0B06B-6D44-40C6-B724-E5FE6F209B77}" id="{704B0E88-A134-4E83-BB92-F2454E8DD3CB}">
    <text>Annual booked March 28</text>
  </threadedComment>
  <threadedComment ref="N309" dT="2025-01-16T19:28:06.90" personId="{6892FC56-EBC2-4FA3-A2DF-2119D1EF5406}" id="{6BB121EF-5977-4861-A396-9A4ACC2902F1}">
    <text>Not enough time to finish all the route due a service call during route</text>
  </threadedComment>
  <threadedComment ref="V309" dT="2025-09-24T15:39:38.13" personId="{3FF0B06B-6D44-40C6-B724-E5FE6F209B77}" id="{26584EF6-B002-45D8-9D5C-F57A6A7AD1F8}">
    <text>Annual booked Nov 21</text>
  </threadedComment>
  <threadedComment ref="O311" dT="2025-03-10T16:19:00.28" personId="{3FF0B06B-6D44-40C6-B724-E5FE6F209B77}" id="{1A16316D-70CB-4B4E-B5AF-A9FB275FF39D}">
    <text>Annual booked March 24</text>
  </threadedComment>
  <threadedComment ref="L312" dT="2025-01-22T16:58:32.28" personId="{6892FC56-EBC2-4FA3-A2DF-2119D1EF5406}" id="{6621B677-F660-4B35-A610-4C2C28D2907D}">
    <text>Starts in February 2025</text>
  </threadedComment>
  <threadedComment ref="O312" dT="2025-03-07T21:01:16.39" personId="{3FF0B06B-6D44-40C6-B724-E5FE6F209B77}" id="{5782497F-036F-4735-B9A5-09B5EBB86B9E}">
    <text>Annual booked April 3-4</text>
  </threadedComment>
  <threadedComment ref="O313" dT="2025-04-07T21:46:44.71" personId="{3FF0B06B-6D44-40C6-B724-E5FE6F209B77}" id="{34508D00-883A-41DC-9DA5-AAB026704DC6}">
    <text>Annual booked April 25</text>
  </threadedComment>
  <threadedComment ref="N314" dT="2025-02-28T19:43:45.96" personId="{6892FC56-EBC2-4FA3-A2DF-2119D1EF5406}" id="{FB1B5FC1-DD69-4564-A0AB-5FBCB2CDB9D0}">
    <text>Annual booked March 13</text>
  </threadedComment>
  <threadedComment ref="R315" dT="2025-07-08T19:48:55.83" personId="{3FF0B06B-6D44-40C6-B724-E5FE6F209B77}" id="{9AA6E687-93CD-4C2B-8F68-0CE968CB47FA}">
    <text>Annual booked July 16</text>
  </threadedComment>
  <threadedComment ref="R316" dT="2025-06-26T15:43:44.07" personId="{3FF0B06B-6D44-40C6-B724-E5FE6F209B77}" id="{A87D0F68-7222-4B5C-8F87-2ACF46BBBA3C}">
    <text>Annual booked July 28</text>
  </threadedComment>
  <threadedComment ref="S316" dT="2025-06-26T15:43:44.07" personId="{3FF0B06B-6D44-40C6-B724-E5FE6F209B77}" id="{B0935F86-A936-41E6-B7C0-E89F84D1EC8C}">
    <text>Annual booked July 28</text>
  </threadedComment>
  <threadedComment ref="W317" dT="2025-11-07T21:59:24.41" personId="{3FF0B06B-6D44-40C6-B724-E5FE6F209B77}" id="{61E59E86-0AFD-43E8-B0AB-904969A97109}">
    <text>Annual booked Dec 12</text>
  </threadedComment>
  <threadedComment ref="T318" dT="2025-08-29T18:08:51.09" personId="{3FF0B06B-6D44-40C6-B724-E5FE6F209B77}" id="{502D3E8A-FB83-41AD-81C0-F1DEE95EF3D1}">
    <text>Annual booked Sept 19</text>
  </threadedComment>
  <threadedComment ref="T318" dT="2025-09-19T15:57:20.27" personId="{3FF0B06B-6D44-40C6-B724-E5FE6F209B77}" id="{906A4893-0EEE-4241-A6A9-49CAA41D2D5C}" parentId="{502D3E8A-FB83-41AD-81C0-F1DEE95EF3D1}">
    <text>Rescheduled to Oct 10 as several techs were away sick</text>
  </threadedComment>
  <threadedComment ref="U318" dT="2025-09-19T15:57:37.08" personId="{3FF0B06B-6D44-40C6-B724-E5FE6F209B77}" id="{35A64E71-67ED-450E-AE61-A5022BFA2362}">
    <text>Annual booked Oct 10</text>
  </threadedComment>
  <threadedComment ref="L319" dT="2025-01-16T20:42:34.08" personId="{6892FC56-EBC2-4FA3-A2DF-2119D1EF5406}" id="{0F689680-0B68-4532-A6D1-857DF8C94605}">
    <text>No access</text>
  </threadedComment>
  <threadedComment ref="U322" dT="2025-09-08T21:57:26.49" personId="{3FF0B06B-6D44-40C6-B724-E5FE6F209B77}" id="{A621BC8C-224E-470A-B092-4EF197D13C3B}">
    <text>Annual booked Oct 6</text>
  </threadedComment>
  <threadedComment ref="P324" dT="2025-04-04T18:20:51.11" personId="{3FF0B06B-6D44-40C6-B724-E5FE6F209B77}" id="{18DCC5B6-5BC5-41BD-B1B8-688465FE73B4}">
    <text>Annual booked May 16</text>
  </threadedComment>
  <threadedComment ref="T325" dT="2025-08-27T16:58:06.10" personId="{3FF0B06B-6D44-40C6-B724-E5FE6F209B77}" id="{1627407F-0151-42D6-B83A-D7CD1650CF24}">
    <text>Annual booked Sept 16</text>
  </threadedComment>
  <threadedComment ref="V326" dT="2025-10-27T16:02:02.46" personId="{3FF0B06B-6D44-40C6-B724-E5FE6F209B77}" id="{11280996-3A51-49AD-80DC-5122E634CB42}">
    <text>Annual booked Nov 5</text>
  </threadedComment>
  <threadedComment ref="M327" dT="2025-04-29T15:54:22.68" personId="{6892FC56-EBC2-4FA3-A2DF-2119D1EF5406}" id="{37B1A105-9763-4928-9D01-71E64892693C}">
    <text>Annual booked but not done</text>
  </threadedComment>
  <threadedComment ref="O327" dT="2025-04-29T15:54:33.28" personId="{6892FC56-EBC2-4FA3-A2DF-2119D1EF5406}" id="{B860DFDA-63FD-43E0-B62F-2F1F28E52474}">
    <text>Cancelled</text>
  </threadedComment>
  <threadedComment ref="P327" dT="2025-04-29T15:54:33.28" personId="{6892FC56-EBC2-4FA3-A2DF-2119D1EF5406}" id="{E4C91613-3325-4E50-9817-E2207D54E536}">
    <text>Cancelled</text>
  </threadedComment>
  <threadedComment ref="O328" dT="2025-04-08T15:52:44.03" personId="{6892FC56-EBC2-4FA3-A2DF-2119D1EF5406}" id="{BAEA5491-48AD-4DCD-AE9A-9DCBD921EDE7}">
    <text>No Access</text>
  </threadedComment>
  <threadedComment ref="P328" dT="2025-05-07T16:45:44.96" personId="{3FF0B06B-6D44-40C6-B724-E5FE6F209B77}" id="{9E74C1CB-18E6-416A-B498-025FD92FF5EB}">
    <text>Annual booked May 16</text>
  </threadedComment>
  <threadedComment ref="O329" dT="2025-03-13T19:06:56.19" personId="{3FF0B06B-6D44-40C6-B724-E5FE6F209B77}" id="{9E94CF70-BE86-4D92-9B14-92DB762CC3FE}">
    <text>Annual booked April 10</text>
  </threadedComment>
  <threadedComment ref="U330" dT="2025-08-25T15:44:48.41" personId="{3FF0B06B-6D44-40C6-B724-E5FE6F209B77}" id="{43D19162-E3C1-4B47-9065-3F2FBCB555AD}">
    <text>Annual booked Oct 2 &amp; 3</text>
  </threadedComment>
  <threadedComment ref="O331" dT="2025-03-14T16:24:09.56" personId="{3FF0B06B-6D44-40C6-B724-E5FE6F209B77}" id="{105A6A25-001C-425E-BB79-7E432DE7145B}">
    <text>Annual booked April 3</text>
  </threadedComment>
  <threadedComment ref="M332" dT="2025-01-27T23:42:36.89" personId="{3FF0B06B-6D44-40C6-B724-E5FE6F209B77}" id="{AB83F627-205E-49C1-BC4E-AF25FDB2A420}">
    <text>Annual booked February 25</text>
  </threadedComment>
  <threadedComment ref="U333" dT="2025-08-28T15:29:42.75" personId="{3FF0B06B-6D44-40C6-B724-E5FE6F209B77}" id="{2396F4CF-35CD-45EA-BCA3-3B2B04BCED56}">
    <text>Annual booked October 27-28</text>
  </threadedComment>
  <threadedComment ref="P334" dT="2025-04-29T17:00:10.35" personId="{3FF0B06B-6D44-40C6-B724-E5FE6F209B77}" id="{AF9F019F-4F61-42BB-A51D-129AC890185E}">
    <text>Annual booked May 26</text>
  </threadedComment>
  <threadedComment ref="V334" dT="2025-11-13T17:41:00.80" personId="{6892FC56-EBC2-4FA3-A2DF-2119D1EF5406}" id="{2C223838-B0EF-45F8-A18A-989CE89ED7A0}">
    <text>Not done due lack of techs</text>
  </threadedComment>
  <threadedComment ref="N335" dT="2025-03-06T18:06:02.55" personId="{6892FC56-EBC2-4FA3-A2DF-2119D1EF5406}" id="{06A63D5C-CE36-4847-B56A-D92A393798CE}">
    <text>Inspection Repair during the MBT day. Skipped.</text>
  </threadedComment>
  <threadedComment ref="W335" dT="2025-10-21T22:21:45.44" personId="{3FF0B06B-6D44-40C6-B724-E5FE6F209B77}" id="{ED8F003C-687E-41C6-8BAE-ACA3E67CEAAF}">
    <text>Annual booked Dec 4</text>
  </threadedComment>
  <threadedComment ref="L336" dT="2025-01-31T20:18:45.39" personId="{6892FC56-EBC2-4FA3-A2DF-2119D1EF5406}" id="{2BC0D6E0-65AC-4C46-884B-464391FE6A34}">
    <text>Annual and MBT done in January</text>
  </threadedComment>
  <threadedComment ref="M336" dT="2025-01-16T19:30:09.70" personId="{6892FC56-EBC2-4FA3-A2DF-2119D1EF5406}" id="{80F21299-B179-4D33-B33C-39A4AF14B567}">
    <text>Annual booked January 13</text>
  </threadedComment>
  <threadedComment ref="W336" dT="2025-11-20T22:45:06.46" personId="{8CA2BCA9-03B0-417C-9581-783E31A941AB}" id="{C0376DFB-DA6D-42DA-9D46-568B5A996F0C}">
    <text>Cancel recurring invoice after December</text>
  </threadedComment>
  <threadedComment ref="T337" dT="2025-08-08T22:45:56.40" personId="{3FF0B06B-6D44-40C6-B724-E5FE6F209B77}" id="{8C0CCA89-0739-433E-9DE7-A9ABB4AA3040}">
    <text>Annual booked Sept 23 &amp; 24</text>
  </threadedComment>
  <threadedComment ref="L338" dT="2025-01-16T20:41:47.13" personId="{6892FC56-EBC2-4FA3-A2DF-2119D1EF5406}" id="{3C4154D5-1CA0-48C6-B65A-40B14398B271}">
    <text>Basement under construction</text>
  </threadedComment>
  <threadedComment ref="M338" dT="2025-01-16T20:41:47.13" personId="{6892FC56-EBC2-4FA3-A2DF-2119D1EF5406}" id="{3BFFDF4C-272D-4498-9955-1467F165A3EF}">
    <text>Basement under construction</text>
  </threadedComment>
  <threadedComment ref="O338" dT="2025-04-03T22:52:07.75" personId="{6892FC56-EBC2-4FA3-A2DF-2119D1EF5406}" id="{ADB98EC3-AE03-49DE-B964-6000CC548869}">
    <text>Asbestos</text>
  </threadedComment>
  <threadedComment ref="P338" dT="2025-05-21T21:56:47.32" personId="{6892FC56-EBC2-4FA3-A2DF-2119D1EF5406}" id="{69CA9687-E4A0-43BB-8C70-A3DF4B0A6AE9}">
    <text>Annual booked May 23 - asbestos clear per  PM</text>
  </threadedComment>
  <threadedComment ref="Q338" dT="2025-05-08T22:53:30.01" personId="{6892FC56-EBC2-4FA3-A2DF-2119D1EF5406}" id="{A7F3225C-71EE-42B4-BFBF-C6939196D3CB}">
    <text>Not done due lack of time</text>
  </threadedComment>
  <threadedComment ref="R338" dT="2025-04-03T22:52:07.75" personId="{6892FC56-EBC2-4FA3-A2DF-2119D1EF5406}" id="{74420F60-DF67-4084-8725-1C4723E6E64B}">
    <text>Asbestos</text>
  </threadedComment>
  <threadedComment ref="S338" dT="2025-04-03T22:52:07.75" personId="{6892FC56-EBC2-4FA3-A2DF-2119D1EF5406}" id="{EF60A941-FB07-4683-899E-26B0D32629C2}">
    <text>Asbestos</text>
  </threadedComment>
  <threadedComment ref="U338" dT="2025-10-03T15:18:24.04" personId="{6892FC56-EBC2-4FA3-A2DF-2119D1EF5406}" id="{678D49A8-411F-4275-8BDC-AB6ABFCD1324}">
    <text>Done in R17</text>
  </threadedComment>
  <threadedComment ref="P339" dT="2025-04-09T16:59:02.94" personId="{3FF0B06B-6D44-40C6-B724-E5FE6F209B77}" id="{DFB7073B-53B9-46B4-8930-809D4763A025}">
    <text>Annual booked May 2</text>
  </threadedComment>
  <threadedComment ref="V340" dT="2025-11-19T19:08:01.06" personId="{6892FC56-EBC2-4FA3-A2DF-2119D1EF5406}" id="{6EA8F278-0A00-42F4-B36D-ADA4CAA1FC2E}">
    <text>Done by Projects</text>
  </threadedComment>
  <threadedComment ref="S341" dT="2025-08-15T16:00:55.27" personId="{3FF0B06B-6D44-40C6-B724-E5FE6F209B77}" id="{E7DB1A4C-A8B5-4EC6-A2CC-15730B75A589}">
    <text>Annual booked Aug 29</text>
  </threadedComment>
  <threadedComment ref="R342" dT="2025-05-27T18:24:05.82" personId="{3FF0B06B-6D44-40C6-B724-E5FE6F209B77}" id="{6302B9D8-821B-43D9-A0F0-EEADA637133E}">
    <text>Annual booked July 16-18</text>
  </threadedComment>
  <threadedComment ref="R344" dT="2025-05-22T23:31:40.59" personId="{3FF0B06B-6D44-40C6-B724-E5FE6F209B77}" id="{83F12AB4-9588-4EB0-84D5-DBA264E90D1C}">
    <text>Annual booked July 14-15</text>
  </threadedComment>
  <threadedComment ref="L345" dT="2025-01-16T19:28:06.90" personId="{6892FC56-EBC2-4FA3-A2DF-2119D1EF5406}" id="{A4A20CF8-36B5-4E00-BACF-D00235F5B47D}">
    <text>Not enough time to finish all the route</text>
  </threadedComment>
  <threadedComment ref="O345" dT="2025-04-02T18:18:23.73" personId="{6892FC56-EBC2-4FA3-A2DF-2119D1EF5406}" id="{CEBB13C8-D9CD-4AC2-9DDF-A5EEC9B1F722}">
    <text xml:space="preserve">Skipped. Verification from flood being done. </text>
  </threadedComment>
  <threadedComment ref="T345" dT="2025-07-24T20:34:50.59" personId="{3FF0B06B-6D44-40C6-B724-E5FE6F209B77}" id="{FBFFCE74-8F00-4892-8A77-5FDCBB54995D}">
    <text>Annual booked Sept 3-4</text>
  </threadedComment>
  <threadedComment ref="T346" dT="2025-08-21T22:12:41.13" personId="{3FF0B06B-6D44-40C6-B724-E5FE6F209B77}" id="{1A3B585F-B09F-4771-94F5-A14BB26D2309}">
    <text>Annual booked Sept 25-26</text>
  </threadedComment>
  <threadedComment ref="U346" dT="2025-10-10T15:31:23.92" personId="{6892FC56-EBC2-4FA3-A2DF-2119D1EF5406}" id="{55EC1C73-84B9-43BE-B7D4-AC9B0AE62D5A}">
    <text>Skipped due service call</text>
  </threadedComment>
  <threadedComment ref="R347" dT="2025-07-02T16:55:16.82" personId="{1A284580-F2B6-4554-A780-C3C0B3AF6C04}" id="{F6B33DB8-B7C6-497E-BFF1-AA62BADF0BCD}">
    <text xml:space="preserve">This location has 4 PacPros. Will likely need to requote for monthlies. ET &amp; LW will test all 4 panels this month.  </text>
  </threadedComment>
  <threadedComment ref="S349" dT="2025-07-11T23:16:59.46" personId="{3FF0B06B-6D44-40C6-B724-E5FE6F209B77}" id="{40E2884F-D8F7-4F74-8E2F-3C5BBC2FFD64}">
    <text>Annual booked Aug 22</text>
  </threadedComment>
  <threadedComment ref="V349" dT="2025-11-13T17:41:00.80" personId="{6892FC56-EBC2-4FA3-A2DF-2119D1EF5406}" id="{10B07D92-D727-47A2-818D-1466579F5390}">
    <text>Not done due lack of techs</text>
  </threadedComment>
  <threadedComment ref="S350" dT="2025-07-11T23:16:30.05" personId="{3FF0B06B-6D44-40C6-B724-E5FE6F209B77}" id="{E45D1F59-8AE7-43A1-B295-C64DD6962EB6}">
    <text>Annual booked Aug 21</text>
  </threadedComment>
  <threadedComment ref="V350" dT="2025-11-13T17:41:00.80" personId="{6892FC56-EBC2-4FA3-A2DF-2119D1EF5406}" id="{6C44D5CF-B50F-44D9-BAC4-A6246A629754}">
    <text>Not done due lack of techs</text>
  </threadedComment>
  <threadedComment ref="S351" dT="2025-07-29T16:02:14.03" personId="{3FF0B06B-6D44-40C6-B724-E5FE6F209B77}" id="{8ECB2BA4-8CEE-45E6-97B7-5BB7CE4B356A}">
    <text>Annual booked Aug 5</text>
  </threadedComment>
  <threadedComment ref="U351" dT="2025-10-22T17:20:22.93" personId="{6892FC56-EBC2-4FA3-A2DF-2119D1EF5406}" id="{F49C0330-10C9-4D6E-9D97-5A67682BB224}">
    <text xml:space="preserve">The site was closed without any prior notice. </text>
  </threadedComment>
  <threadedComment ref="V351" dT="2025-10-22T17:20:22.93" personId="{6892FC56-EBC2-4FA3-A2DF-2119D1EF5406}" id="{AD57F065-0114-4828-AE6C-6CAB599C24CC}">
    <text xml:space="preserve">The site was closed without any prior notice. </text>
  </threadedComment>
  <threadedComment ref="N353" dT="2025-02-05T22:26:54.49" personId="{3FF0B06B-6D44-40C6-B724-E5FE6F209B77}" id="{5F505046-A4F3-4C6E-838D-B3CCFAF655B6}">
    <text>Annual booked March 4-5</text>
  </threadedComment>
  <threadedComment ref="V353" dT="2025-11-13T17:41:00.80" personId="{6892FC56-EBC2-4FA3-A2DF-2119D1EF5406}" id="{0335B0DE-E8EA-453B-9AF9-6DE33AD4063D}">
    <text>Not done due lack of techs</text>
  </threadedComment>
  <threadedComment ref="M355" dT="2025-07-23T21:06:07.41" personId="{3FF0B06B-6D44-40C6-B724-E5FE6F209B77}" id="{36651BAB-C10A-414D-A0D9-C5FFA856BD2E}">
    <text>Annual booked Feb 27</text>
  </threadedComment>
  <threadedComment ref="P356" dT="2025-07-23T21:05:12.34" personId="{3FF0B06B-6D44-40C6-B724-E5FE6F209B77}" id="{3BB2801E-FC04-4734-9891-5C1A05ED6A48}">
    <text>Annual booked May 29</text>
  </threadedComment>
  <threadedComment ref="O358" dT="2025-04-14T20:19:01.95" personId="{6892FC56-EBC2-4FA3-A2DF-2119D1EF5406}" id="{776AC5E2-5696-4E48-A668-04B26FB90106}">
    <text>Cancelled due lack of techs</text>
  </threadedComment>
  <threadedComment ref="U358" dT="2025-09-23T22:36:08.02" personId="{3FF0B06B-6D44-40C6-B724-E5FE6F209B77}" id="{2F65FE46-D340-434A-A603-99284E6A5E49}">
    <text>Annual booked Oct 15</text>
  </threadedComment>
  <threadedComment ref="T359" dT="2025-09-15T16:02:52.70" personId="{3FF0B06B-6D44-40C6-B724-E5FE6F209B77}" id="{B2E5FCA1-6CDC-4AB7-90ED-7798D4E8D168}">
    <text>Annual booked Sept 24</text>
  </threadedComment>
  <threadedComment ref="T360" dT="2025-09-02T16:04:34.28" personId="{3FF0B06B-6D44-40C6-B724-E5FE6F209B77}" id="{374460FB-CE0D-4672-9A4B-0B29EBF81F57}">
    <text>Annual booked Sept 12</text>
  </threadedComment>
  <threadedComment ref="V360" dT="2025-11-13T17:41:00.80" personId="{6892FC56-EBC2-4FA3-A2DF-2119D1EF5406}" id="{C7849BAB-206F-4AB4-8B2D-20B17997BFD7}">
    <text>Not done due lack of techs</text>
  </threadedComment>
  <threadedComment ref="U361" dT="2025-10-03T15:24:49.17" personId="{6892FC56-EBC2-4FA3-A2DF-2119D1EF5406}" id="{2F5A7224-C17D-42C9-8785-A3C440A6B885}">
    <text>Annunciator dead. Monitoring Issues</text>
  </threadedComment>
  <threadedComment ref="T362" dT="2025-09-02T16:03:34.94" personId="{3FF0B06B-6D44-40C6-B724-E5FE6F209B77}" id="{2C353ADF-EC5E-4B55-B43C-A408581D4EEB}">
    <text>Annual booked September 12</text>
  </threadedComment>
  <threadedComment ref="V362" dT="2025-11-13T17:41:00.80" personId="{6892FC56-EBC2-4FA3-A2DF-2119D1EF5406}" id="{0B25E5BB-C54B-414C-BF8A-F065E3D830F3}">
    <text>Not done due lack of techs</text>
  </threadedComment>
  <threadedComment ref="P363" dT="2025-04-29T17:04:07.71" personId="{3FF0B06B-6D44-40C6-B724-E5FE6F209B77}" id="{DAB059E1-D62E-466B-AE3C-8FC555BEDDAB}">
    <text>Annual booked May 27-28</text>
  </threadedComment>
  <threadedComment ref="V363" dT="2025-11-13T17:41:00.80" personId="{6892FC56-EBC2-4FA3-A2DF-2119D1EF5406}" id="{A6469213-6C5C-4BC9-8CFF-C092A093F0F3}">
    <text>Not done due lack of techs</text>
  </threadedComment>
  <threadedComment ref="N364" dT="2025-02-13T19:16:38.45" personId="{3FF0B06B-6D44-40C6-B724-E5FE6F209B77}" id="{2972042F-BFA6-4DE3-A14C-ABB1DD095477}">
    <text>Annual booked March 10 &amp; 11</text>
  </threadedComment>
  <threadedComment ref="Q365" dT="2025-05-08T22:53:30.01" personId="{6892FC56-EBC2-4FA3-A2DF-2119D1EF5406}" id="{92E440ED-3A52-4C99-A004-38C3F3B29909}">
    <text>Not done due lack of time</text>
  </threadedComment>
  <threadedComment ref="R365" dT="2025-05-08T22:53:30.01" personId="{6892FC56-EBC2-4FA3-A2DF-2119D1EF5406}" id="{286FF4EC-448C-4D8B-912B-767F04ECE048}">
    <text>Not done due lack of time</text>
  </threadedComment>
  <threadedComment ref="T365" dT="2025-08-26T21:59:22.46" personId="{3FF0B06B-6D44-40C6-B724-E5FE6F209B77}" id="{1236D4A5-C221-46F5-874F-AF6089792C1A}">
    <text>Annual booked Sept 22</text>
  </threadedComment>
  <threadedComment ref="P366" dT="2025-05-08T22:53:30.01" personId="{6892FC56-EBC2-4FA3-A2DF-2119D1EF5406}" id="{30529F54-93E2-4C3E-9EE7-76847BA4EEA1}">
    <text>Not done due lack of time</text>
  </threadedComment>
  <threadedComment ref="Q366" dT="2025-06-24T17:32:11.25" personId="{3FF0B06B-6D44-40C6-B724-E5FE6F209B77}" id="{80F9CAA8-4941-4520-B0EE-90E81FE4D7FB}">
    <text>Annual booked June 30</text>
  </threadedComment>
  <threadedComment ref="N367" dT="2025-01-30T21:03:23.63" personId="{3FF0B06B-6D44-40C6-B724-E5FE6F209B77}" id="{17ACF40F-EAC9-4BF6-A51C-B72A44C3BD92}">
    <text>Annual booked March 7</text>
  </threadedComment>
  <threadedComment ref="R368" dT="2025-07-02T17:19:40.01" personId="{3FF0B06B-6D44-40C6-B724-E5FE6F209B77}" id="{F12559CB-E1B5-4839-930D-BF3F05104723}">
    <text>Annual booked July 29</text>
  </threadedComment>
  <threadedComment ref="M369" dT="2025-01-16T20:42:34.08" personId="{6892FC56-EBC2-4FA3-A2DF-2119D1EF5406}" id="{BA703BBF-3047-437E-926C-3AA0FD0E6DC6}">
    <text>No access. Inspection repair in February</text>
  </threadedComment>
  <threadedComment ref="P369" dT="2025-05-08T22:53:30.01" personId="{6892FC56-EBC2-4FA3-A2DF-2119D1EF5406}" id="{45B7924C-5ACA-4726-B089-675F68818FF6}">
    <text>Not done due lack of time</text>
  </threadedComment>
  <threadedComment ref="Q369" dT="2025-05-08T22:53:30.01" personId="{6892FC56-EBC2-4FA3-A2DF-2119D1EF5406}" id="{EF9061BA-3CBA-49EC-9E19-CEB9F271986B}">
    <text>Not done due lack of time</text>
  </threadedComment>
  <threadedComment ref="T369" dT="2025-08-05T22:51:42.54" personId="{3FF0B06B-6D44-40C6-B724-E5FE6F209B77}" id="{26D263EC-AE9B-4BAC-9846-DD3D5FEBBFB2}">
    <text>Annual booked Sept 10</text>
  </threadedComment>
  <threadedComment ref="O370" dT="2025-04-14T20:19:01.95" personId="{6892FC56-EBC2-4FA3-A2DF-2119D1EF5406}" id="{7FE37860-5F57-4AD9-8A25-884A838CC3CA}">
    <text>Cancelled due lack of techs</text>
  </threadedComment>
  <threadedComment ref="S370" dT="2025-07-22T16:35:39.73" personId="{3FF0B06B-6D44-40C6-B724-E5FE6F209B77}" id="{D681DC7D-FD24-440D-8A05-0A8E79B6AAD4}">
    <text>Annual booked Aug 27-28</text>
  </threadedComment>
  <threadedComment ref="W371" dT="2025-11-13T17:41:00.80" personId="{6892FC56-EBC2-4FA3-A2DF-2119D1EF5406}" id="{1BCB6BA0-82C9-4FCB-931A-DE96DA086D52}">
    <text>Not done due lack of techs</text>
  </threadedComment>
  <threadedComment ref="V372" dT="2025-10-09T20:35:16.37" personId="{3FF0B06B-6D44-40C6-B724-E5FE6F209B77}" id="{A5C7A167-F180-48FC-BC05-FDE2850E65EA}">
    <text>Annual booked Nov 24</text>
  </threadedComment>
  <threadedComment ref="V373" dT="2025-10-09T20:35:16.37" personId="{3FF0B06B-6D44-40C6-B724-E5FE6F209B77}" id="{1DD75463-ED09-4EDF-9B6C-F6E5C709BE43}">
    <text>Annual booked Nov 24</text>
  </threadedComment>
  <threadedComment ref="S374" dT="2025-08-21T17:33:30.95" personId="{6892FC56-EBC2-4FA3-A2DF-2119D1EF5406}" id="{55DF21BB-5430-4C06-963E-29C770E39369}">
    <text>Annual booked Aug 6</text>
  </threadedComment>
  <threadedComment ref="T374" dT="2025-09-18T18:09:03.63" personId="{6892FC56-EBC2-4FA3-A2DF-2119D1EF5406}" id="{7DB71AE9-C143-41D6-86AE-77D28EF96E96}">
    <text>Panel being replaced. Skipped.</text>
  </threadedComment>
  <threadedComment ref="S375" dT="2025-08-21T17:33:30.95" personId="{6892FC56-EBC2-4FA3-A2DF-2119D1EF5406}" id="{722261C9-AF96-4E97-B90A-A12EBF92008A}">
    <text>Annual booked Aug 6</text>
  </threadedComment>
  <threadedComment ref="P376" dT="2025-04-02T22:17:19.87" personId="{3FF0B06B-6D44-40C6-B724-E5FE6F209B77}" id="{044DF588-CFA2-42DA-A3B9-BF4290F39409}">
    <text>Annual booked May 29-30</text>
  </threadedComment>
  <threadedComment ref="R377" dT="2025-06-17T21:30:34.36" personId="{3FF0B06B-6D44-40C6-B724-E5FE6F209B77}" id="{8AC97679-B679-459D-842F-5EC9EE3C94A3}">
    <text>Annual booked July 11</text>
  </threadedComment>
  <threadedComment ref="W378" dT="2025-02-10T19:43:08.33" personId="{6892FC56-EBC2-4FA3-A2DF-2119D1EF5406}" id="{978EDACD-2DB1-4AE1-9FB4-F813AF1DF941}">
    <text>Not tested due lack of time</text>
  </threadedComment>
  <threadedComment ref="U379" dT="2025-09-25T15:39:22.54" personId="{3FF0B06B-6D44-40C6-B724-E5FE6F209B77}" id="{36996E21-3AA6-4AC0-96CD-51DE9564CC3E}">
    <text>Annual booked Oct 22</text>
  </threadedComment>
  <threadedComment ref="L380" dT="2025-01-16T19:28:06.90" personId="{6892FC56-EBC2-4FA3-A2DF-2119D1EF5406}" id="{E38E0223-CA3F-4200-9FB5-DCD44F1D6431}">
    <text>Not enough time to finish all the route</text>
  </threadedComment>
  <threadedComment ref="S381" dT="2025-07-22T20:42:30.82" personId="{3FF0B06B-6D44-40C6-B724-E5FE6F209B77}" id="{98C0D466-C8A9-4239-8DD7-24963078A35C}">
    <text>Annual  booked Aug 27-28</text>
  </threadedComment>
  <threadedComment ref="W381" dT="2025-02-10T19:43:08.33" personId="{6892FC56-EBC2-4FA3-A2DF-2119D1EF5406}" id="{9EA5C8B9-6B4F-448D-8D48-46BDD6F4F8BC}">
    <text>Not tested due lack of time</text>
  </threadedComment>
  <threadedComment ref="S382" dT="2025-07-22T20:42:30.82" personId="{3FF0B06B-6D44-40C6-B724-E5FE6F209B77}" id="{A06637A4-7989-4EB9-BC01-0B19079F0B32}">
    <text>Annual  booked Aug 27-28</text>
  </threadedComment>
  <threadedComment ref="W382" dT="2025-02-10T19:43:08.33" personId="{6892FC56-EBC2-4FA3-A2DF-2119D1EF5406}" id="{D616587F-4370-4E1E-BEC9-D3C5F9EB9935}">
    <text>Not tested due lack of time</text>
  </threadedComment>
  <threadedComment ref="S383" dT="2025-07-22T20:42:30.82" personId="{3FF0B06B-6D44-40C6-B724-E5FE6F209B77}" id="{9F4F336E-9D1C-4A5F-8383-FEDBAE512F0B}">
    <text>Annual  booked Aug 27-28</text>
  </threadedComment>
  <threadedComment ref="W383" dT="2025-02-10T19:43:08.33" personId="{6892FC56-EBC2-4FA3-A2DF-2119D1EF5406}" id="{2F25C852-1FAC-48A0-8863-C25B0302BF3E}">
    <text>Not tested due lack of time</text>
  </threadedComment>
  <threadedComment ref="S384" dT="2025-07-22T20:42:30.82" personId="{3FF0B06B-6D44-40C6-B724-E5FE6F209B77}" id="{82C5BFF3-AB25-4FC6-90DE-70144E759531}">
    <text>Annual  booked Aug 27-28</text>
  </threadedComment>
  <threadedComment ref="W384" dT="2025-02-10T19:43:08.33" personId="{6892FC56-EBC2-4FA3-A2DF-2119D1EF5406}" id="{13212921-F12A-4484-B628-9D94CF0E0BD9}">
    <text>Not tested due lack of time</text>
  </threadedComment>
  <threadedComment ref="T385" dT="2025-08-13T21:03:20.23" personId="{3FF0B06B-6D44-40C6-B724-E5FE6F209B77}" id="{85A15B8B-A2BF-462E-B668-A49D23F40235}">
    <text>Annual booked Sept 3</text>
  </threadedComment>
  <threadedComment ref="W387" dT="2025-10-20T21:44:54.77" personId="{3FF0B06B-6D44-40C6-B724-E5FE6F209B77}" id="{A0CA83A0-AE15-4136-97EC-196E718C2EFD}">
    <text>Annual booked Dec 18</text>
  </threadedComment>
  <threadedComment ref="W389" dT="2025-10-20T21:44:54.77" personId="{3FF0B06B-6D44-40C6-B724-E5FE6F209B77}" id="{A77826F1-9B8D-4019-81EA-37E1EC2B3C8D}">
    <text>Annual booked Dec 18</text>
  </threadedComment>
  <threadedComment ref="T391" dT="2025-09-11T15:58:51.99" personId="{6892FC56-EBC2-4FA3-A2DF-2119D1EF5406}" id="{5EE7137B-7B51-4148-AD45-4DD6C3462A73}">
    <text>Skipped due technician appointment</text>
  </threadedComment>
  <threadedComment ref="R392" dT="2025-07-16T16:21:58.86" personId="{6892FC56-EBC2-4FA3-A2DF-2119D1EF5406}" id="{F81F83A1-52D5-4825-9CFE-D148B59A48CB}">
    <text>No Access</text>
  </threadedComment>
  <threadedComment ref="R394" dT="2025-07-04T20:19:44.09" personId="{3FF0B06B-6D44-40C6-B724-E5FE6F209B77}" id="{F818CD35-2991-4EF9-8A43-731485828F35}">
    <text>Annual booked July 30</text>
  </threadedComment>
  <threadedComment ref="S394" dT="2025-08-28T20:13:01.99" personId="{6892FC56-EBC2-4FA3-A2DF-2119D1EF5406}" id="{D3EDA03C-BD5F-4BCD-92AF-937842020929}">
    <text>Not done due lack of time</text>
  </threadedComment>
  <threadedComment ref="P395" dT="2025-03-19T20:48:44.58" personId="{3FF0B06B-6D44-40C6-B724-E5FE6F209B77}" id="{11B1D387-9DBD-4F48-AB6F-90DEACF76B2E}">
    <text>Annual booked May 26</text>
  </threadedComment>
  <threadedComment ref="S395" dT="2025-08-28T20:13:01.99" personId="{6892FC56-EBC2-4FA3-A2DF-2119D1EF5406}" id="{262F9695-7963-4599-A8B0-7199074E08BC}">
    <text>Not done due lack of time</text>
  </threadedComment>
  <threadedComment ref="W396" dT="2025-10-22T17:10:52.61" personId="{3FF0B06B-6D44-40C6-B724-E5FE6F209B77}" id="{54F8953F-489F-4F66-87A5-F24B08FB92E0}">
    <text>Annual booked Dec 11</text>
  </threadedComment>
  <threadedComment ref="U397" dT="2025-09-08T22:21:56.74" personId="{3FF0B06B-6D44-40C6-B724-E5FE6F209B77}" id="{0726DB0E-532C-427A-96B7-35F160B499D7}">
    <text>Annual booked Oct 8 - 9</text>
  </threadedComment>
  <threadedComment ref="O398" dT="2025-04-14T20:19:01.95" personId="{6892FC56-EBC2-4FA3-A2DF-2119D1EF5406}" id="{EEB16BA7-0198-41A1-9943-8BBE028A118B}">
    <text>Cancelled due lack of techs</text>
  </threadedComment>
  <threadedComment ref="W398" dT="2025-10-29T21:16:46.75" personId="{3FF0B06B-6D44-40C6-B724-E5FE6F209B77}" id="{31F2DA24-19CE-4E5D-87E5-EFB7180181C3}">
    <text>Annual booked on Dec 4</text>
  </threadedComment>
  <threadedComment ref="N399" dT="2025-02-18T16:42:20.76" personId="{3FF0B06B-6D44-40C6-B724-E5FE6F209B77}" id="{A46703B4-E7D1-432C-96DB-2AA85C39C732}">
    <text>Annual booked March 18-19</text>
  </threadedComment>
  <threadedComment ref="L400" dT="2025-01-31T20:14:07.86" personId="{6892FC56-EBC2-4FA3-A2DF-2119D1EF5406}" id="{4FC86B4E-3204-4073-8162-0D5CB2049934}">
    <text>Annual and MBT done in January</text>
  </threadedComment>
  <threadedComment ref="M400" dT="2025-01-13T21:14:18.43" personId="{3FF0B06B-6D44-40C6-B724-E5FE6F209B77}" id="{F41E7815-56F1-4652-8660-2B744DEA8BD5}">
    <text>Annual booked January 21</text>
  </threadedComment>
  <threadedComment ref="L401" dT="2025-01-13T21:21:27.69" personId="{3FF0B06B-6D44-40C6-B724-E5FE6F209B77}" id="{9E0F0A89-DDCF-4D2A-AA8F-C11E78FFCA5E}">
    <text>Annual booked Jan 22</text>
  </threadedComment>
  <threadedComment ref="Q402" dT="2025-05-08T22:53:30.01" personId="{6892FC56-EBC2-4FA3-A2DF-2119D1EF5406}" id="{3C531C81-3FC4-443B-BA24-512B1ED9607D}">
    <text>Not done due lack of time</text>
  </threadedComment>
  <threadedComment ref="R402" dT="2025-06-20T22:07:33.67" personId="{3FF0B06B-6D44-40C6-B724-E5FE6F209B77}" id="{AA81A630-537C-426D-8B82-1A643DEC206F}">
    <text>Annual booked July 16-17</text>
  </threadedComment>
  <threadedComment ref="R403" dT="2025-05-08T22:53:30.01" personId="{6892FC56-EBC2-4FA3-A2DF-2119D1EF5406}" id="{EC216779-8FEA-4BAC-990A-7E4ED0E14B86}">
    <text>Not done due lack of time</text>
  </threadedComment>
  <threadedComment ref="S403" dT="2025-08-07T22:34:58.19" personId="{6892FC56-EBC2-4FA3-A2DF-2119D1EF5406}" id="{39B250B6-23F3-4008-AAA4-9C5AA05971B7}">
    <text>No Access</text>
  </threadedComment>
  <threadedComment ref="T403" dT="2025-08-07T22:34:58.19" personId="{6892FC56-EBC2-4FA3-A2DF-2119D1EF5406}" id="{A574F1C0-9C82-4A39-9796-E2574E615740}">
    <text>No Access</text>
  </threadedComment>
  <threadedComment ref="P404" dT="2025-04-24T22:17:34.95" personId="{3FF0B06B-6D44-40C6-B724-E5FE6F209B77}" id="{A566AA28-BBE0-374A-BE9E-D359371ED751}">
    <text>Annual booked May 27</text>
  </threadedComment>
  <threadedComment ref="Q404" dT="2025-05-08T22:53:30.01" personId="{6892FC56-EBC2-4FA3-A2DF-2119D1EF5406}" id="{4043EB62-1A67-40C2-A80B-CE0D9D120A5A}">
    <text>Not done due lack of time</text>
  </threadedComment>
  <threadedComment ref="R404" dT="2025-05-08T22:53:30.01" personId="{6892FC56-EBC2-4FA3-A2DF-2119D1EF5406}" id="{67D696B7-A2C0-443F-B9C1-625DB2C26674}">
    <text>Not done due lack of time</text>
  </threadedComment>
  <threadedComment ref="S404" dT="2025-05-08T22:53:30.01" personId="{6892FC56-EBC2-4FA3-A2DF-2119D1EF5406}" id="{93DECD55-2EA7-4D8B-B1A4-160A14D79207}">
    <text>Not done due lack of time</text>
  </threadedComment>
  <threadedComment ref="P405" dT="2025-04-24T22:17:56.07" personId="{3FF0B06B-6D44-40C6-B724-E5FE6F209B77}" id="{6ED185BB-015C-6049-9A04-05F1B96C28A9}">
    <text>Annual booked May 28</text>
  </threadedComment>
  <threadedComment ref="Q405" dT="2025-05-08T22:53:30.01" personId="{6892FC56-EBC2-4FA3-A2DF-2119D1EF5406}" id="{4664AE99-DBF0-45DF-8E7C-8ECB9A4A0048}">
    <text>Not done due lack of time</text>
  </threadedComment>
  <threadedComment ref="R405" dT="2025-05-08T22:53:30.01" personId="{6892FC56-EBC2-4FA3-A2DF-2119D1EF5406}" id="{342CAE7E-3221-4CC0-BE9E-C0243064E042}">
    <text>Not done due lack of time</text>
  </threadedComment>
  <threadedComment ref="S405" dT="2025-05-08T22:53:30.01" personId="{6892FC56-EBC2-4FA3-A2DF-2119D1EF5406}" id="{276E50AA-1EEA-47F8-9B1C-95E72074432E}">
    <text>Not done due lack of time</text>
  </threadedComment>
  <threadedComment ref="R406" dT="2025-06-16T17:20:27.76" personId="{3FF0B06B-6D44-40C6-B724-E5FE6F209B77}" id="{0A911B8A-7093-4381-AF7B-F2BB686575C2}">
    <text>Annual booked July 3</text>
  </threadedComment>
  <threadedComment ref="W406" dT="2025-11-13T17:41:00.80" personId="{6892FC56-EBC2-4FA3-A2DF-2119D1EF5406}" id="{7C569DA6-0619-48D5-8BFE-3BFAE2222952}">
    <text>Not done due lack of techs</text>
  </threadedComment>
  <threadedComment ref="L408" dT="2025-01-22T17:25:24.18" personId="{6892FC56-EBC2-4FA3-A2DF-2119D1EF5406}" id="{9BB60472-F6C1-4F80-893F-0F369276A70E}">
    <text>No Access during January. Keys were not available due Fire Alarm replacement at 415 Dunedin</text>
  </threadedComment>
  <threadedComment ref="R408" dT="2025-05-15T18:44:04.48" personId="{3FF0B06B-6D44-40C6-B724-E5FE6F209B77}" id="{66B372AC-7FA9-4664-80D1-23B405908004}">
    <text>Annual booked July 7 (revised June 12)</text>
  </threadedComment>
  <threadedComment ref="O409" dT="2025-04-14T20:19:01.95" personId="{6892FC56-EBC2-4FA3-A2DF-2119D1EF5406}" id="{52C32899-2DDF-4FEB-B9C7-360D96EB2EB6}">
    <text>Cancelled due lack of techs</text>
  </threadedComment>
  <threadedComment ref="V409" dT="2025-10-20T20:48:54.27" personId="{3FF0B06B-6D44-40C6-B724-E5FE6F209B77}" id="{8CF67A4C-8D0A-4ACA-BB90-9A988C001AE2}">
    <text>Annual booked Nov 21</text>
  </threadedComment>
  <threadedComment ref="L410" dT="2025-01-16T20:35:52.96" personId="{6892FC56-EBC2-4FA3-A2DF-2119D1EF5406}" id="{6E834876-335F-4C65-99AE-841980E6F054}">
    <text>Fire Alarm replaced at January 15</text>
  </threadedComment>
  <threadedComment ref="O410" dT="2025-04-17T17:53:50.54" personId="{6892FC56-EBC2-4FA3-A2DF-2119D1EF5406}" id="{B2D7D7AD-C565-49B7-8337-F4B522BA4D86}">
    <text>No Access</text>
  </threadedComment>
  <threadedComment ref="R410" dT="2025-06-12T23:09:32.68" personId="{3FF0B06B-6D44-40C6-B724-E5FE6F209B77}" id="{BC731217-81D2-4F60-AA7B-3A6628C9896A}">
    <text>Annual booked July 7</text>
  </threadedComment>
  <threadedComment ref="M411" dT="2025-01-31T18:32:37.34" personId="{3FF0B06B-6D44-40C6-B724-E5FE6F209B77}" id="{10A12995-0F73-4E8A-8278-0D154043092E}">
    <text>Annual booked Feb 6</text>
  </threadedComment>
  <threadedComment ref="S412" dT="2025-07-15T19:53:02.97" personId="{3FF0B06B-6D44-40C6-B724-E5FE6F209B77}" id="{2E70759A-8695-4A4B-95F5-77F8AB5A0D42}">
    <text>Annual booked August 21</text>
  </threadedComment>
  <threadedComment ref="N413" dT="2025-02-25T16:47:35.34" personId="{3FF0B06B-6D44-40C6-B724-E5FE6F209B77}" id="{BFDBB6E5-81C8-41C0-9582-DE0120017C50}">
    <text>Annual booked March 10</text>
  </threadedComment>
  <threadedComment ref="R413" dT="2025-07-03T17:39:08.85" personId="{6892FC56-EBC2-4FA3-A2DF-2119D1EF5406}" id="{B2E39DAC-7915-4625-A044-2CD24C7A5B59}">
    <text>Key pickup for Service Call</text>
  </threadedComment>
  <threadedComment ref="W413" dT="2025-11-13T17:41:00.80" personId="{6892FC56-EBC2-4FA3-A2DF-2119D1EF5406}" id="{9306C35D-416A-4EE9-B6FE-3F96A60C3B07}">
    <text>Not done due lack of techs</text>
  </threadedComment>
  <threadedComment ref="P414" dT="2025-06-04T19:48:10.70" personId="{8CA2BCA9-03B0-417C-9581-783E31A941AB}" id="{F3B9DA89-B674-492F-BFA8-3BD4597458D3}">
    <text>Invoiced for May on June 4th. Paused recurring transaction</text>
  </threadedComment>
  <threadedComment ref="L415" dT="2025-01-22T16:58:32.28" personId="{6892FC56-EBC2-4FA3-A2DF-2119D1EF5406}" id="{E49FBA91-A011-4E30-8906-845CA588B483}">
    <text>Starts in February 2025</text>
  </threadedComment>
  <threadedComment ref="R416" dT="2025-06-26T21:17:11.24" personId="{3FF0B06B-6D44-40C6-B724-E5FE6F209B77}" id="{D3E29F3E-1C06-494D-A76E-9C089822D41B}">
    <text>Annual booked July 15</text>
  </threadedComment>
  <threadedComment ref="Q417" dT="2025-06-24T22:46:53.56" personId="{3FF0B06B-6D44-40C6-B724-E5FE6F209B77}" id="{810D3CA2-3EF6-4881-BD43-BB6ACA00D9A3}">
    <text>Annual booked June 30</text>
  </threadedComment>
  <threadedComment ref="U418" dT="2025-09-09T19:48:31.29" personId="{3FF0B06B-6D44-40C6-B724-E5FE6F209B77}" id="{60BD467F-EADD-4321-906D-F2D6A4F74972}">
    <text>Annual booked Oct 20</text>
  </threadedComment>
  <threadedComment ref="M419" dT="2025-02-10T19:43:08.33" personId="{6892FC56-EBC2-4FA3-A2DF-2119D1EF5406}" id="{787B6FD6-4580-402F-81CB-56C9B96CA4CB}">
    <text>Not tested due lack of time</text>
  </threadedComment>
  <threadedComment ref="S419" dT="2025-07-17T17:20:13.24" personId="{3FF0B06B-6D44-40C6-B724-E5FE6F209B77}" id="{702822FE-BC34-41E6-A1FE-897BE8371FCA}">
    <text>Annual booked Aug 8</text>
  </threadedComment>
  <threadedComment ref="W419" dT="2025-11-13T17:41:00.80" personId="{6892FC56-EBC2-4FA3-A2DF-2119D1EF5406}" id="{D962E97E-D526-40F5-B1AA-DE0BDC08C4E8}">
    <text>Not done due lack of techs</text>
  </threadedComment>
  <threadedComment ref="I420" dT="2025-02-10T22:24:01.23" personId="{6892FC56-EBC2-4FA3-A2DF-2119D1EF5406}" id="{A8EA8B65-B46D-450E-89EE-36DED0674420}">
    <text>Wrongly printed as “19”</text>
  </threadedComment>
  <threadedComment ref="P420" dT="2025-04-14T16:57:17.52" personId="{3FF0B06B-6D44-40C6-B724-E5FE6F209B77}" id="{6ECFED29-BB5D-468A-B5E5-CB12C82F4220}">
    <text>Annual booked April 30</text>
  </threadedComment>
  <threadedComment ref="R421" dT="2025-01-09T16:46:38.42" personId="{3FF0B06B-6D44-40C6-B724-E5FE6F209B77}" id="{E65DB6DC-3D35-4444-A6A2-A1A1EC45A733}">
    <text>Annual booked July 4</text>
  </threadedComment>
  <threadedComment ref="V422" dT="2025-09-29T18:43:19.39" personId="{3FF0B06B-6D44-40C6-B724-E5FE6F209B77}" id="{52137DE7-571E-4FA6-BD0C-BE7CC01C743D}">
    <text>Annual booked Nov 19</text>
  </threadedComment>
  <threadedComment ref="O423" dT="2025-04-14T22:09:32.97" personId="{3FF0B06B-6D44-40C6-B724-E5FE6F209B77}" id="{4084A8EB-CE6A-4599-8A2D-20AF1A00A075}">
    <text>Annual booked April 25</text>
  </threadedComment>
  <threadedComment ref="O424" dT="2025-03-24T21:51:28.03" personId="{3FF0B06B-6D44-40C6-B724-E5FE6F209B77}" id="{990CCB52-2BE2-4141-BD30-31ECA9B4C0DA}">
    <text>Annual booked March 31</text>
  </threadedComment>
  <threadedComment ref="R424" dT="2025-08-05T15:49:42.14" personId="{6892FC56-EBC2-4FA3-A2DF-2119D1EF5406}" id="{260CDAE5-84A3-46FD-8144-AB8CDF3479D1}">
    <text>Free month due panel replacement</text>
  </threadedComment>
  <threadedComment ref="S424" dT="2025-08-05T15:49:42.14" personId="{6892FC56-EBC2-4FA3-A2DF-2119D1EF5406}" id="{2BEAA9A5-0FDD-4328-8F2C-E84A3CB1F9CA}">
    <text xml:space="preserve">Key not in pouch. Skipped. </text>
  </threadedComment>
  <threadedComment ref="T424" dT="2025-08-05T15:49:42.14" personId="{6892FC56-EBC2-4FA3-A2DF-2119D1EF5406}" id="{3A3B80C5-B7AE-4527-98E5-120E3B2090AB}">
    <text>Free month due panel replacement</text>
  </threadedComment>
  <threadedComment ref="U424" dT="2025-08-05T15:49:42.14" personId="{6892FC56-EBC2-4FA3-A2DF-2119D1EF5406}" id="{3CE5ADC2-8303-4B50-9E77-513691570232}">
    <text>Free month due panel replacement</text>
  </threadedComment>
  <threadedComment ref="O425" dT="2025-03-20T22:42:10.94" personId="{3FF0B06B-6D44-40C6-B724-E5FE6F209B77}" id="{7481BA6F-2E4B-4D0C-99EF-D75D7381E8D1}">
    <text>Annual booked April 1</text>
  </threadedComment>
  <threadedComment ref="V426" dT="2025-10-01T16:04:13.82" personId="{3FF0B06B-6D44-40C6-B724-E5FE6F209B77}" id="{AF9B6B8D-5710-4696-B184-C29E7A85C236}">
    <text>Annual booked Nov 10, 12-14</text>
  </threadedComment>
  <threadedComment ref="V427" dT="2025-10-01T16:04:13.82" personId="{3FF0B06B-6D44-40C6-B724-E5FE6F209B77}" id="{9B0C043D-33E1-486B-920A-166F591D6622}">
    <text>Annual booked Nov 10, 12-14</text>
  </threadedComment>
  <threadedComment ref="V428" dT="2025-10-01T16:04:13.82" personId="{3FF0B06B-6D44-40C6-B724-E5FE6F209B77}" id="{00801B6D-DEA7-4760-98ED-5A7170C004D3}">
    <text>Annual booked Nov 10, 12-14</text>
  </threadedComment>
  <threadedComment ref="S429" dT="2025-08-06T20:00:52.10" personId="{6892FC56-EBC2-4FA3-A2DF-2119D1EF5406}" id="{5EEF9E29-9927-414E-B7C3-3C37DED8B32D}">
    <text xml:space="preserve">Skipped. Wrong pull station tested. </text>
  </threadedComment>
  <threadedComment ref="V429" dT="2025-10-01T16:04:13.82" personId="{3FF0B06B-6D44-40C6-B724-E5FE6F209B77}" id="{58703DAA-F5B7-4C66-9C00-E7C539C06643}">
    <text>Annual booked Nov 10, 12-14</text>
  </threadedComment>
  <threadedComment ref="V430" dT="2025-10-01T16:04:13.82" personId="{3FF0B06B-6D44-40C6-B724-E5FE6F209B77}" id="{D88CC553-A876-44CE-B577-E500461D6432}">
    <text>Annual booked Nov 10, 12-14</text>
  </threadedComment>
  <threadedComment ref="N431" dT="2025-02-06T18:11:03.01" personId="{3FF0B06B-6D44-40C6-B724-E5FE6F209B77}" id="{8E643FC4-33AA-43BB-AD58-460258FBE28A}">
    <text>Annual booked March 17</text>
  </threadedComment>
  <threadedComment ref="V432" dT="2025-10-16T18:11:15.81" personId="{3FF0B06B-6D44-40C6-B724-E5FE6F209B77}" id="{8550E42B-FEE8-4956-8D11-99959C61A5CF}">
    <text>Annual booked Nov 18-20</text>
  </threadedComment>
  <threadedComment ref="V433" dT="2025-10-16T18:11:15.81" personId="{3FF0B06B-6D44-40C6-B724-E5FE6F209B77}" id="{1FA1F147-E9E0-4710-91D9-8DD9B9BF8B04}">
    <text>Annual booked Nov 18-20</text>
  </threadedComment>
  <threadedComment ref="V434" dT="2025-10-16T18:11:15.81" personId="{3FF0B06B-6D44-40C6-B724-E5FE6F209B77}" id="{3D696428-8B3F-4FB8-82FD-79696D3EA1EC}">
    <text>Annual booked Nov 18-20</text>
  </threadedComment>
  <threadedComment ref="V435" dT="2025-10-16T18:11:15.81" personId="{3FF0B06B-6D44-40C6-B724-E5FE6F209B77}" id="{302609DD-B2EF-4CD4-86FE-9BE91F91A775}">
    <text>Annual booked Nov 18-20</text>
  </threadedComment>
  <threadedComment ref="V436" dT="2025-10-16T18:11:15.81" personId="{3FF0B06B-6D44-40C6-B724-E5FE6F209B77}" id="{E76B7249-EE08-4A22-BB49-1BA8990C3F25}">
    <text>Annual booked Nov 18-20</text>
  </threadedComment>
  <threadedComment ref="L437" dT="2025-01-17T23:52:38.14" personId="{6892FC56-EBC2-4FA3-A2DF-2119D1EF5406}" id="{FF84E7DE-6DFE-471C-AF0A-68BBF40D1E05}">
    <text>No access</text>
  </threadedComment>
  <threadedComment ref="M437" dT="2025-02-20T18:11:42.74" personId="{6892FC56-EBC2-4FA3-A2DF-2119D1EF5406}" id="{B96435F0-164D-4060-9572-B6B3A3C7EB1E}">
    <text>Training was in progress on site</text>
  </threadedComment>
  <threadedComment ref="N437" dT="2025-01-17T23:52:38.14" personId="{6892FC56-EBC2-4FA3-A2DF-2119D1EF5406}" id="{10477986-20F2-42C1-BDFD-06CAFCB62F27}">
    <text>No access</text>
  </threadedComment>
  <threadedComment ref="O437" dT="2025-01-17T23:52:38.14" personId="{6892FC56-EBC2-4FA3-A2DF-2119D1EF5406}" id="{C97744E6-7D3F-4726-9FE6-E4F5B2508B13}">
    <text>No access</text>
  </threadedComment>
  <threadedComment ref="U437" dT="2025-01-17T23:52:38.14" personId="{6892FC56-EBC2-4FA3-A2DF-2119D1EF5406}" id="{F468962A-71FC-4A6F-BF9C-9503F80BC607}">
    <text>No access</text>
  </threadedComment>
  <threadedComment ref="M438" dT="2025-04-03T18:28:26.76" personId="{6892FC56-EBC2-4FA3-A2DF-2119D1EF5406}" id="{756E8CEF-1E60-4D54-90B3-5E79A980CC6F}">
    <text>Starts in April</text>
  </threadedComment>
  <threadedComment ref="L439" dT="2025-01-10T22:20:53.29" personId="{6892FC56-EBC2-4FA3-A2DF-2119D1EF5406}" id="{8EB5609C-A242-400F-AE58-AD7F59B51965}">
    <text>No access</text>
  </threadedComment>
  <threadedComment ref="M439" dT="2025-01-10T22:20:53.29" personId="{6892FC56-EBC2-4FA3-A2DF-2119D1EF5406}" id="{9C8BED5C-64D8-4F82-B0DD-3BDD57F657A5}">
    <text>No access</text>
  </threadedComment>
  <threadedComment ref="N439" dT="2025-01-10T22:20:53.29" personId="{6892FC56-EBC2-4FA3-A2DF-2119D1EF5406}" id="{C968108E-F791-4C1A-9ACF-62C4DB8F3CA5}">
    <text>No access</text>
  </threadedComment>
  <threadedComment ref="W440" dT="2025-11-26T21:09:00.65" personId="{3FF0B06B-6D44-40C6-B724-E5FE6F209B77}" id="{A4A2BC16-413C-49CA-B98B-EBAD9B971FFE}">
    <text>Annual booked December 9</text>
  </threadedComment>
  <threadedComment ref="P441" dT="2025-05-02T21:25:04.68" personId="{3FF0B06B-6D44-40C6-B724-E5FE6F209B77}" id="{FB306C0E-5FEA-4894-BD84-423F5B637F11}">
    <text>Annual booked May 14</text>
  </threadedComment>
  <threadedComment ref="P441" dT="2025-05-28T16:55:03.05" personId="{3FF0B06B-6D44-40C6-B724-E5FE6F209B77}" id="{36A89DF2-0896-48A1-9761-E1D4642A3F6E}" parentId="{FB306C0E-5FEA-4894-BD84-423F5B637F11}">
    <text>Client rescheduled the annual inspection to next month. MBT was skipped this month.</text>
  </threadedComment>
  <threadedComment ref="O442" dT="2025-04-14T20:19:01.95" personId="{6892FC56-EBC2-4FA3-A2DF-2119D1EF5406}" id="{30C9A42C-60C3-4B48-BD6F-F54FCC5092E4}">
    <text>Cancelled due lack of techs</text>
  </threadedComment>
  <threadedComment ref="O443" dT="2025-03-17T19:47:55.78" personId="{3FF0B06B-6D44-40C6-B724-E5FE6F209B77}" id="{83625ADB-10E1-4693-80E8-F751ADD8DA1A}">
    <text>Annual booked April 7</text>
  </threadedComment>
  <threadedComment ref="S443" dT="2025-08-08T21:15:23.36" personId="{6892FC56-EBC2-4FA3-A2DF-2119D1EF5406}" id="{04448F91-7AA4-46D5-8AA9-69F148A6E7B7}">
    <text>No access</text>
  </threadedComment>
  <threadedComment ref="R444" dT="2025-07-03T22:53:11.80" personId="{3FF0B06B-6D44-40C6-B724-E5FE6F209B77}" id="{D5577BD9-7F00-4AEF-80B2-81E5E8CD60F3}">
    <text>Annual booked July 28</text>
  </threadedComment>
  <threadedComment ref="L445" dT="2025-03-26T15:25:23.61" personId="{6892FC56-EBC2-4FA3-A2DF-2119D1EF5406}" id="{E78E888A-FC17-4C13-937D-17EFD8A3944F}">
    <text>First 3 Months Free</text>
  </threadedComment>
  <threadedComment ref="S445" dT="2025-08-21T17:32:54.51" personId="{6892FC56-EBC2-4FA3-A2DF-2119D1EF5406}" id="{60FF02A5-101A-4054-BC64-4EE1C609BD30}">
    <text>Annual booked August 18</text>
  </threadedComment>
  <threadedComment ref="O448" dT="2025-03-11T15:47:20.90" personId="{3FF0B06B-6D44-40C6-B724-E5FE6F209B77}" id="{6CECDB4F-9536-4210-A581-0816C8595A90}">
    <text>Annual inspection booked March 17</text>
  </threadedComment>
  <threadedComment ref="M450" dT="2025-01-15T16:41:00.38" personId="{3FF0B06B-6D44-40C6-B724-E5FE6F209B77}" id="{C09FB7F5-20AB-4D46-A9AE-5A1FA6859558}">
    <text>Annual booked Feb 10</text>
  </threadedComment>
  <threadedComment ref="L452" dT="2025-01-16T18:13:16.08" personId="{6892FC56-EBC2-4FA3-A2DF-2119D1EF5406}" id="{01E4A3DF-A1D3-4BD8-B150-2C26A41A908B}">
    <text>Fire panel not found during January inspection. Need to investigate in February.</text>
  </threadedComment>
  <threadedComment ref="W453" dT="2025-10-21T16:56:19.91" personId="{3FF0B06B-6D44-40C6-B724-E5FE6F209B77}" id="{AD6FE17F-DB4E-48CF-BE3E-EEA85B17846B}">
    <text>Annual booked Dec 17-18</text>
  </threadedComment>
  <threadedComment ref="N454" dT="2025-03-21T15:35:54.70" personId="{6892FC56-EBC2-4FA3-A2DF-2119D1EF5406}" id="{7CDA5046-A7D9-4736-9823-67CB19CCEB22}">
    <text>Skipped. Need to confirm new monitoring info</text>
  </threadedComment>
  <threadedComment ref="O454" dT="2025-03-21T15:35:54.70" personId="{6892FC56-EBC2-4FA3-A2DF-2119D1EF5406}" id="{167963C1-CEC8-40C6-9010-CC01F8C4FA5E}">
    <text>No Access</text>
  </threadedComment>
  <threadedComment ref="P454" dT="2025-03-21T15:35:54.70" personId="{6892FC56-EBC2-4FA3-A2DF-2119D1EF5406}" id="{226B9591-B3E8-4A95-A668-439A27406554}">
    <text>No Access</text>
  </threadedComment>
  <threadedComment ref="T455" dT="2025-07-15T15:49:56.82" personId="{3FF0B06B-6D44-40C6-B724-E5FE6F209B77}" id="{2F8C4071-8366-40F0-99CE-250F70D36FFF}">
    <text>Annual booked Sept 23 &amp; 24</text>
  </threadedComment>
  <threadedComment ref="S457" dT="2025-07-17T23:16:17.39" personId="{3FF0B06B-6D44-40C6-B724-E5FE6F209B77}" id="{DE2F3FCD-E69E-4626-8B5B-25A475F416D6}">
    <text>Annual booked Aug 25</text>
  </threadedComment>
  <threadedComment ref="W458" dT="2025-11-13T17:41:00.80" personId="{6892FC56-EBC2-4FA3-A2DF-2119D1EF5406}" id="{457FC3EE-93A2-4173-8FE8-C380DA74FE81}">
    <text>Not done due lack of techs</text>
  </threadedComment>
  <threadedComment ref="A459" dT="2023-10-05T22:33:18.81" personId="{1A284580-F2B6-4554-A780-C3C0B3AF6C04}" id="{0D991534-C242-46FD-85B2-454084BF83E0}">
    <text>ST - 541-545 Johnson- update address
 here?</text>
  </threadedComment>
  <threadedComment ref="M461" dT="2025-02-10T19:43:08.33" personId="{6892FC56-EBC2-4FA3-A2DF-2119D1EF5406}" id="{38C747ED-E99E-46E6-8CEF-0005A24525BE}">
    <text>Not tested due lack of time</text>
  </threadedComment>
  <threadedComment ref="U461" dT="2025-08-25T20:06:11.29" personId="{3FF0B06B-6D44-40C6-B724-E5FE6F209B77}" id="{2EBA3E6A-180B-47D1-B915-4D89060205B4}">
    <text>Annual booked Oct 17</text>
  </threadedComment>
  <threadedComment ref="W461" dT="2025-11-13T17:41:00.80" personId="{6892FC56-EBC2-4FA3-A2DF-2119D1EF5406}" id="{B4D3314D-FB68-4B22-9262-5F3E6606EA5E}">
    <text>Not done due lack of techs</text>
  </threadedComment>
  <threadedComment ref="A462" dT="2023-10-05T22:29:20.16" personId="{1A284580-F2B6-4554-A780-C3C0B3AF6C04}" id="{C2D7BF14-8263-4BB1-BB67-4F2072153E52}">
    <text>ST - 551-563 Johnson St - should update address?</text>
  </threadedComment>
  <threadedComment ref="A462" dT="2024-04-09T22:53:31.13" personId="{1A284580-F2B6-4554-A780-C3C0B3AF6C04}" id="{721F3314-DC10-4BC5-908C-AB4DF894AF45}" parentId="{C2D7BF14-8263-4BB1-BB67-4F2072153E52}">
    <text>Includes 547-563 Johnson</text>
  </threadedComment>
  <threadedComment ref="N462" dT="2025-02-13T18:59:37.40" personId="{3FF0B06B-6D44-40C6-B724-E5FE6F209B77}" id="{6FB52E86-3176-4262-9F3D-2ECFC85A425B}">
    <text>Annual booked March 4</text>
  </threadedComment>
  <threadedComment ref="N463" dT="2025-02-19T16:37:41.02" personId="{3FF0B06B-6D44-40C6-B724-E5FE6F209B77}" id="{F9EE492E-11AC-45BE-A97F-C7DA3AF6775C}">
    <text>Annual booked March 10</text>
  </threadedComment>
  <threadedComment ref="R466" dT="2025-06-23T16:01:10.91" personId="{3FF0B06B-6D44-40C6-B724-E5FE6F209B77}" id="{A244B435-C7EB-4EC8-8F9B-CBC1BD10DCB0}">
    <text>Annual booked July 9</text>
  </threadedComment>
  <threadedComment ref="O467" dT="2025-04-14T20:19:01.95" personId="{6892FC56-EBC2-4FA3-A2DF-2119D1EF5406}" id="{9B80B12B-0D90-4CE3-B2FC-A31DA5247817}">
    <text>Cancelled due lack of techs</text>
  </threadedComment>
  <threadedComment ref="U467" dT="2025-09-11T16:21:16.86" personId="{3FF0B06B-6D44-40C6-B724-E5FE6F209B77}" id="{FB4E1F63-DCE6-4480-96D0-F495BAC0B3F8}">
    <text>Annual booked Oct 9</text>
  </threadedComment>
  <threadedComment ref="O468" dT="2025-03-11T18:34:48.90" personId="{3FF0B06B-6D44-40C6-B724-E5FE6F209B77}" id="{1A7B1C37-0301-4A4E-A363-57F36DE9A9EB}">
    <text>Annual booked March 25</text>
  </threadedComment>
  <threadedComment ref="T468" dT="2025-09-24T18:09:41.35" personId="{6892FC56-EBC2-4FA3-A2DF-2119D1EF5406}" id="{0D49D619-AA2D-466D-87CC-6601976287C1}">
    <text xml:space="preserve">Not tested due to delays in morning </text>
  </threadedComment>
  <threadedComment ref="U468" dT="2025-10-22T15:46:59.56" personId="{6892FC56-EBC2-4FA3-A2DF-2119D1EF5406}" id="{04C0CF87-129A-49BF-BF38-C085CD58293F}">
    <text>Monitoring issues (Beacon Alarms)</text>
  </threadedComment>
  <threadedComment ref="W469" dT="2025-11-13T17:41:00.80" personId="{6892FC56-EBC2-4FA3-A2DF-2119D1EF5406}" id="{629C4F5E-4D36-4DD2-B5B1-170BD1C0CF6B}">
    <text>Not done due lack of techs</text>
  </threadedComment>
  <threadedComment ref="L471" dT="2025-01-16T19:28:06.90" personId="{6892FC56-EBC2-4FA3-A2DF-2119D1EF5406}" id="{9741A253-A448-4AE5-BD0F-862638E7E9E7}">
    <text>Not enough time to finish all the route</text>
  </threadedComment>
  <threadedComment ref="U471" dT="2025-08-27T20:17:36.05" personId="{3FF0B06B-6D44-40C6-B724-E5FE6F209B77}" id="{431DCD88-D56E-42ED-8A52-8BFE6901F138}">
    <text>Annual booked October 22-23</text>
  </threadedComment>
  <threadedComment ref="U472" dT="2025-10-03T16:57:19.96" personId="{6892FC56-EBC2-4FA3-A2DF-2119D1EF5406}" id="{4C507137-34AC-4F4E-AB1A-79DE31B7A9A3}">
    <text>No access - construction</text>
  </threadedComment>
  <threadedComment ref="W472" dT="2025-11-13T17:41:00.80" personId="{6892FC56-EBC2-4FA3-A2DF-2119D1EF5406}" id="{F680EC13-0E16-48A2-8967-E545BBD194F6}">
    <text>Not done due lack of techs</text>
  </threadedComment>
  <threadedComment ref="L473" dT="2025-01-16T19:28:06.90" personId="{6892FC56-EBC2-4FA3-A2DF-2119D1EF5406}" id="{248B2C66-A431-43F6-81FC-EC339E403314}">
    <text>Not enough time to finish all the route</text>
  </threadedComment>
  <threadedComment ref="U473" dT="2025-08-27T20:17:36.05" personId="{3FF0B06B-6D44-40C6-B724-E5FE6F209B77}" id="{A8CE5125-A7B0-482C-9758-5BC815740359}">
    <text>Annual booked October 20-21</text>
  </threadedComment>
  <threadedComment ref="O474" dT="2025-03-10T20:52:55.09" personId="{3FF0B06B-6D44-40C6-B724-E5FE6F209B77}" id="{58D669B9-14E1-43FA-AD31-FAC876B36D11}">
    <text>Annual booked March 20</text>
  </threadedComment>
  <threadedComment ref="P474" dT="2025-05-05T22:40:21.53" personId="{6892FC56-EBC2-4FA3-A2DF-2119D1EF5406}" id="{B9405E73-D9FE-4E39-8141-8A56C3B8C4CF}">
    <text>No Access</text>
  </threadedComment>
  <threadedComment ref="P475" dT="2025-04-04T20:28:30.93" personId="{3FF0B06B-6D44-40C6-B724-E5FE6F209B77}" id="{F126F4EB-6808-4A91-A775-A7F451E8201C}">
    <text>Annual booked May 12-16</text>
  </threadedComment>
  <threadedComment ref="K477" dT="2023-10-05T16:02:17.76" personId="{1A284580-F2B6-4554-A780-C3C0B3AF6C04}" id="{60D03D56-5936-48F8-BA18-FB643934F2C6}">
    <text>Updated to March per ST</text>
  </threadedComment>
  <threadedComment ref="P477" dT="2025-04-08T18:54:43.85" personId="{3FF0B06B-6D44-40C6-B724-E5FE6F209B77}" id="{8831ABE3-D8AD-4723-B209-D1AC083B95FD}">
    <text>Annual booked May 28</text>
  </threadedComment>
  <threadedComment ref="W477" dT="2025-11-13T17:41:00.80" personId="{6892FC56-EBC2-4FA3-A2DF-2119D1EF5406}" id="{9A2C286E-4E59-4D65-9B3F-032279EE0E6F}">
    <text>Not done due lack of techs</text>
  </threadedComment>
  <threadedComment ref="O478" dT="2025-04-09T22:27:48.18" personId="{3FF0B06B-6D44-40C6-B724-E5FE6F209B77}" id="{5DC933CC-40B0-467D-A0B9-69DF4A1B2D2F}">
    <text>Annual booked April 15</text>
  </threadedComment>
  <threadedComment ref="V479" dT="2025-10-08T18:14:51.27" personId="{3FF0B06B-6D44-40C6-B724-E5FE6F209B77}" id="{07176FB3-B3E0-4AA0-8347-76975808EF32}">
    <text>Annual booked Nov 4</text>
  </threadedComment>
  <threadedComment ref="L480" dT="2025-02-28T18:56:09.25" personId="{6892FC56-EBC2-4FA3-A2DF-2119D1EF5406}" id="{1ADAE84F-0C3F-4282-A80A-59355BEA3304}">
    <text>Starting in March 2025</text>
  </threadedComment>
  <threadedComment ref="M480" dT="2025-02-28T18:56:09.25" personId="{6892FC56-EBC2-4FA3-A2DF-2119D1EF5406}" id="{BB5ED8EE-CD05-420C-97DB-95D5B340E3C4}">
    <text>Starting in March 2025</text>
  </threadedComment>
  <threadedComment ref="P480" dT="2025-06-03T17:27:36.23" personId="{6892FC56-EBC2-4FA3-A2DF-2119D1EF5406}" id="{9D423758-1498-4174-8E86-F297A179D8A9}">
    <text>Annual booked May 15, but it was reescheduled</text>
  </threadedComment>
  <threadedComment ref="L481" dT="2025-01-20T22:08:41.58" personId="{6892FC56-EBC2-4FA3-A2DF-2119D1EF5406}" id="{BD0C85A2-B6AD-446D-921D-B4C431A4155B}">
    <text>No Access</text>
  </threadedComment>
  <threadedComment ref="N481" dT="2025-01-20T22:08:41.58" personId="{6892FC56-EBC2-4FA3-A2DF-2119D1EF5406}" id="{551816F0-7202-418A-8BB7-254E1C4ACBBE}">
    <text>No Access</text>
  </threadedComment>
  <threadedComment ref="O481" dT="2025-01-20T22:08:41.58" personId="{6892FC56-EBC2-4FA3-A2DF-2119D1EF5406}" id="{84865477-9307-4A04-A61C-1BB6B0058992}">
    <text>No Access</text>
  </threadedComment>
  <threadedComment ref="R481" dT="2025-04-29T16:42:30.39" personId="{6892FC56-EBC2-4FA3-A2DF-2119D1EF5406}" id="{7718953A-5BB6-45A1-A25F-B86357DAE397}">
    <text>School closed</text>
  </threadedComment>
  <threadedComment ref="S481" dT="2025-04-29T16:42:30.39" personId="{6892FC56-EBC2-4FA3-A2DF-2119D1EF5406}" id="{8F7B0791-B3E7-4097-9B2B-F2ED2DF0C538}">
    <text>School closed</text>
  </threadedComment>
  <threadedComment ref="W481" dT="2025-04-29T16:42:30.39" personId="{6892FC56-EBC2-4FA3-A2DF-2119D1EF5406}" id="{8B03366E-022F-4A28-8A3A-6DCC90288010}">
    <text>School closed</text>
  </threadedComment>
  <threadedComment ref="L483" dT="2025-02-05T18:45:54.92" personId="{6892FC56-EBC2-4FA3-A2DF-2119D1EF5406}" id="{329BDF73-FABA-4669-909B-C7A88C141F67}">
    <text>Cancelled our services as of January 1, 2025</text>
  </threadedComment>
  <threadedComment ref="Q485" dT="2025-06-24T17:45:43.94" personId="{6892FC56-EBC2-4FA3-A2DF-2119D1EF5406}" id="{41B78700-610A-4EFB-9C0A-301E19D1F843}">
    <text>No access</text>
  </threadedComment>
  <threadedComment ref="S485" dT="2025-08-15T15:53:34.86" personId="{6892FC56-EBC2-4FA3-A2DF-2119D1EF5406}" id="{D906D5FF-EF0D-4A54-B06C-DBC44FCA07B8}">
    <text>No access due construction</text>
  </threadedComment>
  <threadedComment ref="T485" dT="2025-08-15T15:53:34.86" personId="{6892FC56-EBC2-4FA3-A2DF-2119D1EF5406}" id="{6128E5FD-A51F-4964-8F17-1B842377699D}">
    <text>No access due construction</text>
  </threadedComment>
  <threadedComment ref="U485" dT="2025-08-15T15:53:34.86" personId="{6892FC56-EBC2-4FA3-A2DF-2119D1EF5406}" id="{15CE0851-210D-4C7A-829F-7860F215DE32}">
    <text>No access due construction</text>
  </threadedComment>
  <threadedComment ref="V485" dT="2025-09-11T15:45:17.78" personId="{3FF0B06B-6D44-40C6-B724-E5FE6F209B77}" id="{80851328-BEAA-4C43-86EA-9865A9A495C3}">
    <text>Annual booked Nov 5</text>
  </threadedComment>
  <threadedComment ref="W485" dT="2025-12-09T23:04:56.78" personId="{6892FC56-EBC2-4FA3-A2DF-2119D1EF5406}" id="{9BD55F9B-482C-424C-AF01-3ED7DF13601C}">
    <text>Annual booked December 15</text>
  </threadedComment>
  <threadedComment ref="L486" dT="2025-01-31T20:14:07.86" personId="{6892FC56-EBC2-4FA3-A2DF-2119D1EF5406}" id="{0A8FB43C-5CBA-4AE8-A805-D1C6DB057E7F}">
    <text>Annual and MBT done in January</text>
  </threadedComment>
  <threadedComment ref="M486" dT="2025-01-16T19:16:53.48" personId="{6892FC56-EBC2-4FA3-A2DF-2119D1EF5406}" id="{B733B085-7712-43A1-85DF-31C49FFF8975}">
    <text>Annual booked January 17</text>
  </threadedComment>
  <threadedComment ref="M488" dT="2025-01-16T19:16:53.48" personId="{6892FC56-EBC2-4FA3-A2DF-2119D1EF5406}" id="{D8013CF9-9DF4-4D50-83A4-F97F35F747F4}">
    <text>Annual booked January 17</text>
  </threadedComment>
  <threadedComment ref="P488" dT="2025-04-29T18:45:08.12" personId="{3FF0B06B-6D44-40C6-B724-E5FE6F209B77}" id="{8C765032-6862-4DDF-B673-93F96B46118F}">
    <text>Annual booked May 21-23</text>
  </threadedComment>
  <threadedComment ref="U489" dT="2025-09-04T16:40:23.91" personId="{3FF0B06B-6D44-40C6-B724-E5FE6F209B77}" id="{617F5A36-0D48-4D49-BFDE-1B083396A1E5}">
    <text>Annual booked Oct 7</text>
  </threadedComment>
  <threadedComment ref="L490" dT="2025-01-16T19:28:06.90" personId="{6892FC56-EBC2-4FA3-A2DF-2119D1EF5406}" id="{0DD006CB-DF1C-40F5-AEDA-84D6104C2B6C}">
    <text>Not enough time to finish all the route</text>
  </threadedComment>
  <threadedComment ref="R492" dT="2025-06-19T23:00:40.11" personId="{3FF0B06B-6D44-40C6-B724-E5FE6F209B77}" id="{7510FA5F-B950-445B-A3A2-EB1AB2B8E4CA}">
    <text>Annual booked July 17</text>
  </threadedComment>
  <threadedComment ref="W493" dT="2025-10-23T16:40:30.81" personId="{3FF0B06B-6D44-40C6-B724-E5FE6F209B77}" id="{BD06FC85-AEE7-4C3A-97B6-D8A5ED3F2184}">
    <text>Annual booked Dec 8</text>
  </threadedComment>
  <threadedComment ref="W494" dT="2025-10-23T16:40:30.81" personId="{3FF0B06B-6D44-40C6-B724-E5FE6F209B77}" id="{1A14C939-F909-4F29-9456-DB8A333BE673}">
    <text>Annual booked Dec 8</text>
  </threadedComment>
  <threadedComment ref="W495" dT="2025-10-30T17:25:15.48" personId="{3FF0B06B-6D44-40C6-B724-E5FE6F209B77}" id="{46F6624A-8B18-460D-A793-55C52D7DD2ED}">
    <text>Annual booked Dec 19</text>
  </threadedComment>
  <threadedComment ref="W496" dT="2025-10-30T17:25:15.48" personId="{3FF0B06B-6D44-40C6-B724-E5FE6F209B77}" id="{5503A60B-51FF-4FEE-94C1-268C026F6295}">
    <text>Annual booked Dec 19</text>
  </threadedComment>
  <threadedComment ref="W497" dT="2025-10-30T17:25:15.48" personId="{3FF0B06B-6D44-40C6-B724-E5FE6F209B77}" id="{88375CE3-AFD6-4CBB-93F5-88612FB98C54}">
    <text>Annual booked Dec 19</text>
  </threadedComment>
  <threadedComment ref="W498" dT="2025-10-30T17:25:15.48" personId="{3FF0B06B-6D44-40C6-B724-E5FE6F209B77}" id="{D5F8B0C3-9CF2-4BEA-86A8-0B897A3B69C3}">
    <text>Annual booked Dec 19</text>
  </threadedComment>
  <threadedComment ref="W499" dT="2025-10-22T22:42:54.57" personId="{3FF0B06B-6D44-40C6-B724-E5FE6F209B77}" id="{9EED3640-D38D-48BF-849F-1A5D8DC3BA76}">
    <text>Annual booked Dec 5</text>
  </threadedComment>
  <threadedComment ref="M500" dT="2025-01-10T20:06:22.30" personId="{3FF0B06B-6D44-40C6-B724-E5FE6F209B77}" id="{030D8BBB-60B3-4BE8-9697-608623F2FA55}">
    <text>Annual booked Feb 4</text>
  </threadedComment>
  <threadedComment ref="U501" dT="2025-10-10T20:01:39.31" personId="{6892FC56-EBC2-4FA3-A2DF-2119D1EF5406}" id="{BE122790-76E4-4A02-AD05-72235F4092AD}">
    <text>No Access due CUPW strike</text>
  </threadedComment>
  <threadedComment ref="W502" dT="2025-12-09T23:09:51.05" personId="{6892FC56-EBC2-4FA3-A2DF-2119D1EF5406}" id="{B3E05DD5-A764-4E9F-A112-B2758A7594A9}">
    <text xml:space="preserve">Tested on Route 18 in December
</text>
  </threadedComment>
  <threadedComment ref="R503" dT="2025-07-02T22:21:53.34" personId="{3FF0B06B-6D44-40C6-B724-E5FE6F209B77}" id="{404F66E0-8772-424B-AA2E-B7DB8013DAF7}">
    <text>Annual booked July 28</text>
  </threadedComment>
  <threadedComment ref="U504" dT="2025-10-22T17:21:16.45" personId="{6892FC56-EBC2-4FA3-A2DF-2119D1EF5406}" id="{C57D8C34-84EA-4D7D-A773-84F1406CC365}">
    <text xml:space="preserve">Electrical company was working during the test. Skipped. </text>
  </threadedComment>
  <threadedComment ref="U505" dT="2025-08-29T22:23:20.45" personId="{3FF0B06B-6D44-40C6-B724-E5FE6F209B77}" id="{64543265-13AE-43D3-BFAD-F86C46D98A28}">
    <text>Annual booked Oct 28-29</text>
  </threadedComment>
  <threadedComment ref="S506" dT="2025-07-11T22:56:25.15" personId="{3FF0B06B-6D44-40C6-B724-E5FE6F209B77}" id="{C1930E8D-9233-460E-9FFC-7B4A54DD892D}">
    <text>Annual booked Aug 8</text>
  </threadedComment>
  <threadedComment ref="S507" dT="2025-08-13T23:31:25.09" personId="{6892FC56-EBC2-4FA3-A2DF-2119D1EF5406}" id="{0723B4CD-732F-4460-A611-E9596552320C}">
    <text>Skipped. Projects</text>
  </threadedComment>
  <threadedComment ref="T507" dT="2025-08-13T23:31:25.09" personId="{6892FC56-EBC2-4FA3-A2DF-2119D1EF5406}" id="{4061E3CD-9CE5-4DF8-ADA9-CCB22B27FF5F}">
    <text>Skipped. Projects</text>
  </threadedComment>
  <threadedComment ref="U507" dT="2025-08-13T23:31:25.09" personId="{6892FC56-EBC2-4FA3-A2DF-2119D1EF5406}" id="{BBC0CA91-99D0-4E44-AA24-45BAD49A18B7}">
    <text>Skipped. Projects</text>
  </threadedComment>
  <threadedComment ref="V507" dT="2025-08-13T23:31:25.09" personId="{6892FC56-EBC2-4FA3-A2DF-2119D1EF5406}" id="{C01FEAC5-031E-4CCA-A137-132898877B31}">
    <text>Done by Projects</text>
  </threadedComment>
  <threadedComment ref="W509" dT="2025-10-15T23:01:59.68" personId="{3FF0B06B-6D44-40C6-B724-E5FE6F209B77}" id="{701F5180-2A0C-4F21-AA74-48FA6FE2A059}">
    <text>Annual booked Dec 12 &amp; 13</text>
  </threadedComment>
  <threadedComment ref="T510" dT="2025-09-08T21:50:25.04" personId="{3FF0B06B-6D44-40C6-B724-E5FE6F209B77}" id="{FC97C005-F668-4337-8758-C3A8975C20F3}">
    <text>Annual booked Sept 22</text>
  </threadedComment>
  <threadedComment ref="V510" dT="2025-03-21T15:35:54.70" personId="{6892FC56-EBC2-4FA3-A2DF-2119D1EF5406}" id="{FC5606F4-9FF1-4EE0-8C04-9C88449D7B7F}">
    <text>No Access</text>
  </threadedComment>
  <threadedComment ref="S512" dT="2025-08-22T18:29:29.90" personId="{6892FC56-EBC2-4FA3-A2DF-2119D1EF5406}" id="{0EF5A1F6-83A7-4FB8-B6F8-BFF75D6A927D}">
    <text>No access due to police closing building off</text>
  </threadedComment>
  <threadedComment ref="P513" dT="2025-04-09T17:47:40.56" personId="{3FF0B06B-6D44-40C6-B724-E5FE6F209B77}" id="{9BA4FE4A-3FA8-4379-9BD0-1A9DF803DEE7}">
    <text>Annual booked April 28</text>
  </threadedComment>
  <threadedComment ref="L514" dT="2025-01-16T19:28:06.90" personId="{6892FC56-EBC2-4FA3-A2DF-2119D1EF5406}" id="{AB1F61A8-B610-46C2-8E82-71E5EA8993A8}">
    <text>Not enough time to finish all the route</text>
  </threadedComment>
  <threadedComment ref="S514" dT="2025-08-05T22:20:53.25" personId="{3FF0B06B-6D44-40C6-B724-E5FE6F209B77}" id="{6429B9F0-D51C-4EEF-87AB-311F8DABF22A}">
    <text>Annual booked August 26-27</text>
  </threadedComment>
  <threadedComment ref="T514" dT="2025-08-05T22:20:53.25" personId="{3FF0B06B-6D44-40C6-B724-E5FE6F209B77}" id="{1CF3A594-04B3-43CE-B30A-BF301B222A49}">
    <text>Annual booked August 26-27</text>
  </threadedComment>
  <threadedComment ref="U515" dT="2025-10-06T17:54:39.00" personId="{3FF0B06B-6D44-40C6-B724-E5FE6F209B77}" id="{303CE0BF-9C0D-4AB4-AC25-99C7082ADC04}">
    <text>Annual booked Oct 31</text>
  </threadedComment>
  <threadedComment ref="P516" dT="2025-04-09T21:51:00.31" personId="{3FF0B06B-6D44-40C6-B724-E5FE6F209B77}" id="{B3203041-B2D3-431B-A8D9-EAC65BA35A70}">
    <text>Annual booked May 9</text>
  </threadedComment>
  <threadedComment ref="T518" dT="2025-09-10T15:43:24.53" personId="{3FF0B06B-6D44-40C6-B724-E5FE6F209B77}" id="{B0BAE08E-7574-4525-87C1-902CD6806D4D}">
    <text>Annual booked Sept 24</text>
  </threadedComment>
  <threadedComment ref="U518" dT="2025-09-10T15:43:24.53" personId="{3FF0B06B-6D44-40C6-B724-E5FE6F209B77}" id="{143C5E4B-2D1F-4718-93B7-9C5B8FC6467C}">
    <text>Annual booked Sept 24</text>
  </threadedComment>
  <threadedComment ref="H520" dT="2025-09-04T19:19:08.99" personId="{1A284580-F2B6-4554-A780-C3C0B3AF6C04}" id="{8F621771-5FDF-4EE4-BA52-142140E913B4}">
    <text xml:space="preserve">PM William YU cancelled annual and by default MBT services September 3/2025 </text>
  </threadedComment>
  <threadedComment ref="H520" dT="2025-09-04T20:26:40.00" personId="{8CA2BCA9-03B0-417C-9581-783E31A941AB}" id="{81BB78FE-7C58-4A1E-B62F-C0836B25BC22}" parentId="{8F621771-5FDF-4EE4-BA52-142140E913B4}">
    <text>July &amp; August invoiced</text>
  </threadedComment>
  <threadedComment ref="R520" dT="2025-09-04T20:26:04.96" personId="{8CA2BCA9-03B0-417C-9581-783E31A941AB}" id="{257AF173-4AEA-48E5-A201-94AD05293053}">
    <text>Invoiced</text>
  </threadedComment>
  <threadedComment ref="S520" dT="2025-09-04T20:26:12.67" personId="{8CA2BCA9-03B0-417C-9581-783E31A941AB}" id="{2C9A9CE7-DD0B-4497-AB74-C769F2295044}">
    <text>Invoiced</text>
  </threadedComment>
  <threadedComment ref="U521" dT="2025-10-09T22:01:37.62" personId="{3FF0B06B-6D44-40C6-B724-E5FE6F209B77}" id="{4CC6ADE8-5BA6-4F6E-8B59-9D7E982FD614}">
    <text>Annual booked Oct 16</text>
  </threadedComment>
  <threadedComment ref="N522" dT="2025-01-31T19:27:45.76" personId="{3FF0B06B-6D44-40C6-B724-E5FE6F209B77}" id="{2E5EB066-28DE-416E-BCB6-1AFAABCA8F9A}">
    <text>Annual booked March 12-13</text>
  </threadedComment>
  <threadedComment ref="T523" dT="2025-08-27T23:12:42.26" personId="{3FF0B06B-6D44-40C6-B724-E5FE6F209B77}" id="{BFB81494-9D5B-462C-8A28-F7FFA7C25C39}">
    <text>Annual booked Sept 18</text>
  </threadedComment>
  <threadedComment ref="M524" dT="2025-02-03T18:13:40.27" personId="{3FF0B06B-6D44-40C6-B724-E5FE6F209B77}" id="{A9247657-F1D9-48F2-9FA6-4A3965594E0D}">
    <text>Annual booked Feb 21</text>
  </threadedComment>
  <threadedComment ref="S525" dT="2025-07-30T17:28:18.96" personId="{3FF0B06B-6D44-40C6-B724-E5FE6F209B77}" id="{C02D5D98-4225-4FBB-AF0D-B55D94819F24}">
    <text>Annual booked Aug 13</text>
  </threadedComment>
  <threadedComment ref="T526" dT="2025-07-23T22:40:12.40" personId="{3FF0B06B-6D44-40C6-B724-E5FE6F209B77}" id="{16C3DC1A-F4FA-4D7E-8D9D-502A7F356646}">
    <text>Annual booked Sept 4</text>
  </threadedComment>
  <threadedComment ref="S528" dT="2025-07-30T17:29:15.93" personId="{3FF0B06B-6D44-40C6-B724-E5FE6F209B77}" id="{4771D2BA-168F-429C-A6AB-441B3015E3D4}">
    <text>Annual booked Aug 14</text>
  </threadedComment>
  <threadedComment ref="M529" dT="2025-01-27T17:21:36.13" personId="{3FF0B06B-6D44-40C6-B724-E5FE6F209B77}" id="{6342C2F4-220D-4E50-AB76-6312319B6AE0}">
    <text>Annual booked Feb 25</text>
  </threadedComment>
  <threadedComment ref="S529" dT="2025-08-19T16:29:35.29" personId="{6892FC56-EBC2-4FA3-A2DF-2119D1EF5406}" id="{FA151285-D522-4DB7-8B40-2B9FB40BE8CA}">
    <text>Service call during that day</text>
  </threadedComment>
  <threadedComment ref="S530" dT="2025-07-30T17:23:44.63" personId="{3FF0B06B-6D44-40C6-B724-E5FE6F209B77}" id="{B2BD695E-2080-46B6-BEE8-844B4E94B799}">
    <text>Annual booked Aug 12</text>
  </threadedComment>
  <threadedComment ref="L531" dT="2025-01-17T16:32:28.68" personId="{6892FC56-EBC2-4FA3-A2DF-2119D1EF5406}" id="{95FA8F53-093A-4617-9A1E-B0ADFA315FE7}">
    <text>Western Fire was working on installing a new panel. Skipped during January</text>
  </threadedComment>
  <threadedComment ref="O531" dT="2025-04-14T20:19:01.95" personId="{6892FC56-EBC2-4FA3-A2DF-2119D1EF5406}" id="{56834921-2EE6-4080-B6EF-1F190D7347B8}">
    <text>Cancelled due lack of techs</text>
  </threadedComment>
  <threadedComment ref="P531" dT="2025-05-14T18:06:11.32" personId="{6892FC56-EBC2-4FA3-A2DF-2119D1EF5406}" id="{31808A51-AA6F-476C-9302-BE6F146B737E}">
    <text>Western Fire was working on installing a new panel. Skipped during May</text>
  </threadedComment>
  <threadedComment ref="S532" dT="2025-07-30T17:23:44.63" personId="{3FF0B06B-6D44-40C6-B724-E5FE6F209B77}" id="{5966414E-8F1F-423D-B25A-A96B56196BAD}">
    <text>Annual booked Aug 12</text>
  </threadedComment>
  <threadedComment ref="N533" dT="2025-01-16T19:28:06.90" personId="{6892FC56-EBC2-4FA3-A2DF-2119D1EF5406}" id="{2DF2DB46-5882-463A-AD00-630585C7D33D}">
    <text>Not enough time to finish all the route due a service call during route</text>
  </threadedComment>
  <threadedComment ref="O534" dT="2025-04-22T15:15:11.43" personId="{6892FC56-EBC2-4FA3-A2DF-2119D1EF5406}" id="{21697429-602E-43E4-BB64-768771E71E9B}">
    <text>Lack of time</text>
  </threadedComment>
  <threadedComment ref="P534" dT="2025-04-03T22:08:21.07" personId="{3FF0B06B-6D44-40C6-B724-E5FE6F209B77}" id="{A97476B3-314A-4F4A-900A-6E2712B0BA44}">
    <text>Annual booked May 5</text>
  </threadedComment>
  <threadedComment ref="U534" dT="2025-10-22T16:37:12.44" personId="{6892FC56-EBC2-4FA3-A2DF-2119D1EF5406}" id="{F4AA4892-6C82-4D56-8494-6AB2E486B73E}">
    <text>Not tested due lack of time</text>
  </threadedComment>
  <threadedComment ref="W534" dT="2025-10-22T16:37:12.44" personId="{6892FC56-EBC2-4FA3-A2DF-2119D1EF5406}" id="{C13CDF39-27F8-48B0-8AB5-01AF79EB5BD0}">
    <text>Not tested due lack of time</text>
  </threadedComment>
  <threadedComment ref="N535" dT="2025-01-16T19:28:06.90" personId="{6892FC56-EBC2-4FA3-A2DF-2119D1EF5406}" id="{0EC67885-8D45-470C-8BEB-D5CC955722B9}">
    <text>Not enough time to finish all the route due a service call during route</text>
  </threadedComment>
  <threadedComment ref="W535" dT="2025-10-20T21:59:15.36" personId="{3FF0B06B-6D44-40C6-B724-E5FE6F209B77}" id="{FDA08B06-53BF-4839-B939-F45927BA973C}">
    <text>Annual booked Dec 18</text>
  </threadedComment>
  <threadedComment ref="S536" dT="2025-07-30T17:28:18.96" personId="{3FF0B06B-6D44-40C6-B724-E5FE6F209B77}" id="{3667E5B6-E04B-4F9C-A763-72B1F87926D4}">
    <text>Annual booked Aug 13</text>
  </threadedComment>
  <threadedComment ref="T537" dT="2025-08-28T15:46:15.34" personId="{3FF0B06B-6D44-40C6-B724-E5FE6F209B77}" id="{C6F0F76D-3BB0-44B2-A63A-FF04B9C30B58}">
    <text>Annual booked Sept 2</text>
  </threadedComment>
  <threadedComment ref="R538" dT="2025-06-02T22:28:02.75" personId="{3FF0B06B-6D44-40C6-B724-E5FE6F209B77}" id="{48100361-2522-4A4B-A46D-A304021E521E}">
    <text>Annual booked July 9</text>
  </threadedComment>
  <threadedComment ref="W539" dT="2025-11-13T17:41:00.80" personId="{6892FC56-EBC2-4FA3-A2DF-2119D1EF5406}" id="{C810D778-6D75-4B86-8CCD-09967E1056E7}">
    <text>Not done due lack of techs</text>
  </threadedComment>
  <threadedComment ref="W540" dT="2025-11-07T19:49:58.53" personId="{3FF0B06B-6D44-40C6-B724-E5FE6F209B77}" id="{CB171D47-3BD6-41E2-9067-0EE9754FCAEC}">
    <text>Annual booked December 5</text>
  </threadedComment>
  <threadedComment ref="M541" dT="2025-02-14T18:17:01.36" personId="{6892FC56-EBC2-4FA3-A2DF-2119D1EF5406}" id="{7196997C-FE42-466C-A340-E14A4B48F46A}">
    <text>Public Services vacated the building we no longer have access</text>
  </threadedComment>
  <threadedComment ref="N541" dT="2025-02-14T18:17:01.36" personId="{6892FC56-EBC2-4FA3-A2DF-2119D1EF5406}" id="{784CA7C2-6496-48CA-B5AB-6A4A05624DC4}">
    <text>Public Services vacated the building we no longer have access</text>
  </threadedComment>
  <threadedComment ref="P541" dT="2025-05-21T22:17:35.12" personId="{6892FC56-EBC2-4FA3-A2DF-2119D1EF5406}" id="{7400478E-CFFA-4551-8571-2AD397AFA03D}">
    <text>No Access</text>
  </threadedComment>
  <threadedComment ref="R541" dT="2025-06-16T17:50:01.61" personId="{3FF0B06B-6D44-40C6-B724-E5FE6F209B77}" id="{3A23BBD6-A465-477C-94AC-EAC74CAA8C38}">
    <text>Annual booked July 18</text>
  </threadedComment>
  <threadedComment ref="S541" dT="2025-08-15T16:03:46.14" personId="{6892FC56-EBC2-4FA3-A2DF-2119D1EF5406}" id="{A47BF95D-07C3-4864-859C-0F9BA47AD5F6}">
    <text>Site ask to do earlier. Skipped.</text>
  </threadedComment>
  <threadedComment ref="L542" dT="2025-01-31T19:55:33.06" personId="{6892FC56-EBC2-4FA3-A2DF-2119D1EF5406}" id="{2488C477-1331-47F7-9F16-AEE1F1F2B5D1}">
    <text>Annual and MBT done in January</text>
  </threadedComment>
  <threadedComment ref="M542" dT="2025-01-31T19:59:06.89" personId="{6892FC56-EBC2-4FA3-A2DF-2119D1EF5406}" id="{E0382909-7E26-415E-8653-FB4E79C83DF4}">
    <text>Annual booked Jan 27</text>
  </threadedComment>
  <threadedComment ref="S543" dT="2025-07-10T17:04:04.06" personId="{3FF0B06B-6D44-40C6-B724-E5FE6F209B77}" id="{698E0B4A-5DC1-447F-A234-AF9EC3AA0BE2}">
    <text>Annual booked Aug 12</text>
  </threadedComment>
  <threadedComment ref="U543" dT="2025-10-10T20:01:39.31" personId="{6892FC56-EBC2-4FA3-A2DF-2119D1EF5406}" id="{5B37F220-28B2-4519-BB96-FCB50FA9B8F1}">
    <text>No Access due CUPW strike</text>
  </threadedComment>
  <threadedComment ref="V543" dT="2025-10-10T20:01:39.31" personId="{6892FC56-EBC2-4FA3-A2DF-2119D1EF5406}" id="{A3DC369B-E8F8-4018-8EBD-DA07490D860A}">
    <text>No Access due CUPW strike</text>
  </threadedComment>
  <threadedComment ref="N544" dT="2025-03-14T15:31:34.49" personId="{6892FC56-EBC2-4FA3-A2DF-2119D1EF5406}" id="{C9680D30-7D89-4154-A25B-BC2F28B97E5F}">
    <text>Skipped due verification in March 5</text>
  </threadedComment>
  <threadedComment ref="T545" dT="2025-08-21T22:11:58.53" personId="{3FF0B06B-6D44-40C6-B724-E5FE6F209B77}" id="{557CCA9B-2274-4CE6-B3F2-57BF75FD8BBD}">
    <text>Annual booked September 25-26</text>
  </threadedComment>
  <threadedComment ref="P547" dT="2025-05-07T18:08:10.77" personId="{6892FC56-EBC2-4FA3-A2DF-2119D1EF5406}" id="{2DCDC144-BEBB-45BB-A3C5-B828D4B5707E}">
    <text>No Access</text>
  </threadedComment>
  <threadedComment ref="U547" dT="2025-09-08T17:34:10.40" personId="{3FF0B06B-6D44-40C6-B724-E5FE6F209B77}" id="{6C12DFCF-BC53-427D-8FE2-14FF51BD69FF}">
    <text>Annual booked Oct 10</text>
  </threadedComment>
  <threadedComment ref="O548" dT="2025-03-10T21:27:56.04" personId="{3FF0B06B-6D44-40C6-B724-E5FE6F209B77}" id="{D738456E-BF9B-4313-8F1E-47AC8BCBDA87}">
    <text>Annual booked March 26</text>
  </threadedComment>
  <threadedComment ref="W549" dT="2025-11-13T17:41:00.80" personId="{6892FC56-EBC2-4FA3-A2DF-2119D1EF5406}" id="{CFC62DD2-FF5D-48C8-8075-E76FF8B14046}">
    <text>Not done due lack of techs</text>
  </threadedComment>
  <threadedComment ref="M550" dT="2025-01-30T21:16:42.15" personId="{3FF0B06B-6D44-40C6-B724-E5FE6F209B77}" id="{0AA56C7C-9B7C-4B6A-BDB6-A356A3BF9FB9}">
    <text>Annual booked Feb 3</text>
  </threadedComment>
  <threadedComment ref="P551" dT="2025-05-02T15:45:29.26" personId="{6892FC56-EBC2-4FA3-A2DF-2119D1EF5406}" id="{4B5B89AC-3EB4-43CD-8D15-1CC31A948395}">
    <text>Not done due lack of time</text>
  </threadedComment>
  <threadedComment ref="Q551" dT="2025-05-02T15:45:29.26" personId="{6892FC56-EBC2-4FA3-A2DF-2119D1EF5406}" id="{D577EF1E-3FCB-40F8-9EAC-B7280118D326}">
    <text>Not done due lack of time</text>
  </threadedComment>
  <threadedComment ref="R551" dT="2025-06-16T22:30:34.79" personId="{3FF0B06B-6D44-40C6-B724-E5FE6F209B77}" id="{64661D28-F016-4F02-9811-B3154D48BE2F}">
    <text>Annual booked July 14</text>
  </threadedComment>
  <threadedComment ref="S551" dT="2025-05-02T15:45:29.26" personId="{6892FC56-EBC2-4FA3-A2DF-2119D1EF5406}" id="{FEBB0EE1-EB3F-44D3-BF30-7D9454EBC007}">
    <text>Not done due lack of time</text>
  </threadedComment>
  <threadedComment ref="T551" dT="2025-05-02T15:45:29.26" personId="{6892FC56-EBC2-4FA3-A2DF-2119D1EF5406}" id="{91D6DA09-7A95-4EE1-AA6E-59009E1CA4A8}">
    <text>Not done due lack of time</text>
  </threadedComment>
  <threadedComment ref="U551" dT="2025-05-02T15:45:29.26" personId="{6892FC56-EBC2-4FA3-A2DF-2119D1EF5406}" id="{1B4FC0F6-59AF-4899-94DD-6E48CE5D498D}">
    <text>Not done due lack of time</text>
  </threadedComment>
  <threadedComment ref="V551" dT="2025-05-02T15:45:29.26" personId="{6892FC56-EBC2-4FA3-A2DF-2119D1EF5406}" id="{F6936A28-5C34-42DC-8FFD-BB70E207BF7D}">
    <text>Not done due lack of time</text>
  </threadedComment>
  <threadedComment ref="V552" dT="2025-11-13T17:41:00.80" personId="{6892FC56-EBC2-4FA3-A2DF-2119D1EF5406}" id="{BADA9122-4602-4D51-BF17-D4A7CB43EBE2}">
    <text>Not done due lack of techs</text>
  </threadedComment>
  <threadedComment ref="L553" dT="2025-01-31T19:55:33.06" personId="{6892FC56-EBC2-4FA3-A2DF-2119D1EF5406}" id="{1E7B4D27-BB6B-4182-BBB0-B04A7852F5D2}">
    <text>Annual and MBT done in January</text>
  </threadedComment>
  <threadedComment ref="M553" dT="2025-01-31T19:59:06.89" personId="{6892FC56-EBC2-4FA3-A2DF-2119D1EF5406}" id="{A3EB045C-D106-44EE-8CB6-78A8ADA50AAE}">
    <text>Annual booked Jan 27</text>
  </threadedComment>
  <threadedComment ref="H555" dT="2025-02-07T19:20:46.46" personId="{6892FC56-EBC2-4FA3-A2DF-2119D1EF5406}" id="{D5908334-DB37-4E70-812A-6A57B4E00B6B}">
    <text>Key on X Binder</text>
  </threadedComment>
  <threadedComment ref="L555" dT="2025-03-13T22:57:19.67" personId="{6892FC56-EBC2-4FA3-A2DF-2119D1EF5406}" id="{CCA519AC-C824-495D-BD6D-71FB92F8B56B}">
    <text>On hold</text>
  </threadedComment>
  <threadedComment ref="M555" dT="2025-03-13T22:57:19.67" personId="{6892FC56-EBC2-4FA3-A2DF-2119D1EF5406}" id="{CDACFF7E-75B8-49BE-BF8D-374A387B5DD8}">
    <text>On hold</text>
  </threadedComment>
  <threadedComment ref="N555" dT="2025-03-13T22:57:19.67" personId="{6892FC56-EBC2-4FA3-A2DF-2119D1EF5406}" id="{EA9DC7F1-EA43-4B0B-B22D-A0B5E87C0E6B}">
    <text>On hold</text>
  </threadedComment>
  <threadedComment ref="O555" dT="2025-03-13T22:57:19.67" personId="{6892FC56-EBC2-4FA3-A2DF-2119D1EF5406}" id="{53F2E8C3-F3E4-4CB9-8473-06AB687B0238}">
    <text>On hold</text>
  </threadedComment>
  <threadedComment ref="P555" dT="2025-03-13T22:57:19.67" personId="{6892FC56-EBC2-4FA3-A2DF-2119D1EF5406}" id="{2FA417E0-BFB8-4E4B-AC93-74F2E4FB135D}">
    <text>On hold</text>
  </threadedComment>
  <threadedComment ref="Q555" dT="2025-03-13T22:57:19.67" personId="{6892FC56-EBC2-4FA3-A2DF-2119D1EF5406}" id="{8D8FE9DC-D721-4C10-9C0E-2A2949D99616}">
    <text>On hold</text>
  </threadedComment>
  <threadedComment ref="R555" dT="2025-03-13T22:57:19.67" personId="{6892FC56-EBC2-4FA3-A2DF-2119D1EF5406}" id="{730EF85B-092E-4D1B-99F4-F5795059ED6D}">
    <text>On hold</text>
  </threadedComment>
  <threadedComment ref="S555" dT="2025-03-13T22:57:19.67" personId="{6892FC56-EBC2-4FA3-A2DF-2119D1EF5406}" id="{B30E6C25-BD07-430E-97AE-25E683C513A9}">
    <text>On hold</text>
  </threadedComment>
  <threadedComment ref="M556" dT="2025-02-10T19:43:08.33" personId="{6892FC56-EBC2-4FA3-A2DF-2119D1EF5406}" id="{BDFC4C84-742F-461A-879F-CE9D97BC806A}">
    <text>Not tested due lack of time</text>
  </threadedComment>
  <threadedComment ref="T556" dT="2025-08-25T21:37:26.53" personId="{3FF0B06B-6D44-40C6-B724-E5FE6F209B77}" id="{88E7701E-BC68-4376-B47A-D33798C10A7E}">
    <text>Annual booked Sept 2</text>
  </threadedComment>
  <threadedComment ref="V556" dT="2025-11-13T17:41:00.80" personId="{6892FC56-EBC2-4FA3-A2DF-2119D1EF5406}" id="{4E21875E-24C7-4345-8EF7-A72A9204C40B}">
    <text>Not done due lack of techs</text>
  </threadedComment>
  <threadedComment ref="V557" dT="2025-09-11T20:02:10.47" personId="{3FF0B06B-6D44-40C6-B724-E5FE6F209B77}" id="{419E2D9B-9C94-4DCC-8DD6-5026232F559D}">
    <text>Annual booked Nov 7</text>
  </threadedComment>
  <threadedComment ref="P558" dT="2025-05-02T15:45:29.26" personId="{6892FC56-EBC2-4FA3-A2DF-2119D1EF5406}" id="{0E310FCE-E8EC-453E-8DB3-DEA1EBB67689}">
    <text>Not done due lack of time</text>
  </threadedComment>
  <threadedComment ref="Q558" dT="2025-05-02T15:45:29.26" personId="{6892FC56-EBC2-4FA3-A2DF-2119D1EF5406}" id="{96B6B9A2-C55F-4EF6-A752-8D08ADFA5044}">
    <text>Not done due lack of time</text>
  </threadedComment>
  <threadedComment ref="R558" dT="2025-05-02T15:45:29.26" personId="{6892FC56-EBC2-4FA3-A2DF-2119D1EF5406}" id="{357F3CC9-0A60-4ECA-9855-AEABB17074E3}">
    <text>Not done due lack of time</text>
  </threadedComment>
  <threadedComment ref="T558" dT="2025-05-02T15:45:29.26" personId="{6892FC56-EBC2-4FA3-A2DF-2119D1EF5406}" id="{87E8CF9F-6B7A-4CD3-96AC-7F8A00FA1ED3}">
    <text>Not done due lack of time</text>
  </threadedComment>
  <threadedComment ref="S559" dT="2025-08-22T18:36:44.69" personId="{6892FC56-EBC2-4FA3-A2DF-2119D1EF5406}" id="{C6CE42AA-3398-4F5D-A1E7-84FBAEBE7A5A}">
    <text>$65 at the first 3 months. Change to $75 after that.</text>
  </threadedComment>
  <threadedComment ref="T559" dT="2025-08-22T18:36:44.69" personId="{6892FC56-EBC2-4FA3-A2DF-2119D1EF5406}" id="{84E5F3F4-1068-4904-9EDE-503CFB71EC4B}">
    <text>$65 at the first 3 months. Change to $75 after that.</text>
  </threadedComment>
  <threadedComment ref="U559" dT="2025-08-22T18:36:44.69" personId="{6892FC56-EBC2-4FA3-A2DF-2119D1EF5406}" id="{2D2D9A2C-0E7D-4DE4-B69E-14BEBC9EDF1B}">
    <text>$65 at the first 3 months. Change to $75 after that.</text>
  </threadedComment>
  <threadedComment ref="T560" dT="2025-08-12T17:56:55.27" personId="{3FF0B06B-6D44-40C6-B724-E5FE6F209B77}" id="{8B829C2A-6556-4588-A2ED-06C6CA01CA96}">
    <text>Annual booked September 19</text>
  </threadedComment>
  <threadedComment ref="L561" dT="2025-01-10T22:20:53.29" personId="{6892FC56-EBC2-4FA3-A2DF-2119D1EF5406}" id="{E6310736-A5F7-41AA-9AB7-75132B2E1649}">
    <text>No access</text>
  </threadedComment>
  <threadedComment ref="P561" dT="2025-05-12T21:14:31.97" personId="{3FF0B06B-6D44-40C6-B724-E5FE6F209B77}" id="{F4E8DFA2-F799-4338-9D48-BD3D0A400CC9}">
    <text>Annual booked May 30</text>
  </threadedComment>
  <threadedComment ref="M562" dT="2025-02-10T19:43:08.33" personId="{6892FC56-EBC2-4FA3-A2DF-2119D1EF5406}" id="{AD034DDB-BDBB-4FE0-B586-1DE33B40FB7D}">
    <text>Not tested due lack of time</text>
  </threadedComment>
  <threadedComment ref="S562" dT="2025-08-01T16:37:02.93" personId="{3FF0B06B-6D44-40C6-B724-E5FE6F209B77}" id="{98B8A848-6D5C-4247-8BCD-BDD774FBA9EF}">
    <text>Annual booked Aug 27-28</text>
  </threadedComment>
  <threadedComment ref="V562" dT="2025-11-13T17:41:00.80" personId="{6892FC56-EBC2-4FA3-A2DF-2119D1EF5406}" id="{52A312A5-28B3-47C4-A086-F12ADFBF7506}">
    <text>Not done due lack of techs</text>
  </threadedComment>
  <threadedComment ref="M563" dT="2025-02-10T19:43:08.33" personId="{6892FC56-EBC2-4FA3-A2DF-2119D1EF5406}" id="{E42875F2-7A44-40BC-903B-9CC71974AF5B}">
    <text>Not tested due lack of time</text>
  </threadedComment>
  <threadedComment ref="P563" dT="2025-03-28T16:09:28.73" personId="{3FF0B06B-6D44-40C6-B724-E5FE6F209B77}" id="{5B35B5D6-6326-4967-80A8-C3AD6337F4C5}">
    <text>Annual booked May 27</text>
  </threadedComment>
  <threadedComment ref="V563" dT="2025-11-13T17:41:00.80" personId="{6892FC56-EBC2-4FA3-A2DF-2119D1EF5406}" id="{5A2BBC83-F3A0-424C-97D9-EE8F6DBD6316}">
    <text>Not done due lack of techs</text>
  </threadedComment>
  <threadedComment ref="T564" dT="2025-08-20T15:48:17.46" personId="{3FF0B06B-6D44-40C6-B724-E5FE6F209B77}" id="{B1FA9E10-C723-4B2E-809F-03EB9608F42A}">
    <text>Annual booked Sept 8-9</text>
  </threadedComment>
  <threadedComment ref="O565" dT="2025-04-02T18:17:06.59" personId="{6892FC56-EBC2-4FA3-A2DF-2119D1EF5406}" id="{F1A3A024-90B4-4747-87FD-5D9B9F2D0E8A}">
    <text>Cancelled in March 2025</text>
  </threadedComment>
  <threadedComment ref="U566" dT="2025-09-17T21:40:25.89" personId="{3FF0B06B-6D44-40C6-B724-E5FE6F209B77}" id="{F5092C53-84DF-448D-B262-B908FA715034}">
    <text>Annual booked Oct 10</text>
  </threadedComment>
  <threadedComment ref="W566" dT="2025-11-13T17:41:00.80" personId="{6892FC56-EBC2-4FA3-A2DF-2119D1EF5406}" id="{A9D527CC-C6D5-4EB1-9B84-908AE3206F92}">
    <text>Not done due lack of techs</text>
  </threadedComment>
  <threadedComment ref="L567" dT="2025-02-05T18:03:34.51" personId="{6892FC56-EBC2-4FA3-A2DF-2119D1EF5406}" id="{6ACB44A1-E127-4B8E-ADBE-A1FC42A0B5B2}">
    <text>Could not locate FACP Breaker</text>
  </threadedComment>
  <threadedComment ref="M567" dT="2025-02-05T18:03:44.38" personId="{6892FC56-EBC2-4FA3-A2DF-2119D1EF5406}" id="{175EF1D9-1659-483C-B05F-F76BFCEC9D4D}">
    <text>No Access. Site closed due the weather.</text>
  </threadedComment>
  <threadedComment ref="R567" dT="2025-07-09T16:22:07.98" personId="{6892FC56-EBC2-4FA3-A2DF-2119D1EF5406}" id="{0233123A-612B-4C81-91A3-9D7DE634223C}">
    <text>Site closed</text>
  </threadedComment>
  <threadedComment ref="S567" dT="2025-07-02T16:37:17.02" personId="{3FF0B06B-6D44-40C6-B724-E5FE6F209B77}" id="{8BCB8072-76A1-4DA3-B33B-2E578C06C69E}">
    <text>Annual booked August 25</text>
  </threadedComment>
  <threadedComment ref="W567" dT="2025-05-08T22:53:30.01" personId="{6892FC56-EBC2-4FA3-A2DF-2119D1EF5406}" id="{128CB9E2-1B23-4038-B033-5C9EBEB37014}">
    <text>Not done due lack of time</text>
  </threadedComment>
  <threadedComment ref="P569" dT="2025-04-01T16:49:56.40" personId="{3FF0B06B-6D44-40C6-B724-E5FE6F209B77}" id="{8939C598-2142-4B4A-8D76-9AD61F274CA2}">
    <text>Annual booked May 21</text>
  </threadedComment>
  <threadedComment ref="P571" dT="2025-04-01T16:49:56.40" personId="{3FF0B06B-6D44-40C6-B724-E5FE6F209B77}" id="{936C7A9E-0D2C-4ED3-8CE7-EFA934064F6B}">
    <text>Annual booked May 22</text>
  </threadedComment>
  <threadedComment ref="P572" dT="2025-04-01T16:49:56.40" personId="{3FF0B06B-6D44-40C6-B724-E5FE6F209B77}" id="{BEEFDDB9-FF81-4314-8284-DD2B01E8EA58}">
    <text>Annual booked May 22</text>
  </threadedComment>
  <threadedComment ref="S573" dT="2025-08-06T22:45:26.96" personId="{3FF0B06B-6D44-40C6-B724-E5FE6F209B77}" id="{C209B6F6-93C7-4E2E-AD62-B7D6FC11F17B}">
    <text>Annual booked August 28</text>
  </threadedComment>
  <threadedComment ref="T573" dT="2025-08-06T22:45:26.96" personId="{3FF0B06B-6D44-40C6-B724-E5FE6F209B77}" id="{746D4675-662A-497C-8D75-AB97BF1648B0}">
    <text>Annual booked August 28</text>
  </threadedComment>
  <threadedComment ref="W573" dT="2025-11-13T17:41:00.80" personId="{6892FC56-EBC2-4FA3-A2DF-2119D1EF5406}" id="{6307A25B-B12C-4C34-902F-312AD0E09E37}">
    <text>Not done due lack of techs</text>
  </threadedComment>
  <threadedComment ref="L574" dT="2025-01-13T22:20:07.27" personId="{3FF0B06B-6D44-40C6-B724-E5FE6F209B77}" id="{93323F7B-3889-49FF-9D6D-3E46285374C8}">
    <text>Annual booked January 31</text>
  </threadedComment>
  <threadedComment ref="R575" dT="2025-06-18T20:26:13.42" personId="{3FF0B06B-6D44-40C6-B724-E5FE6F209B77}" id="{E9CF784B-FF6A-4045-97E4-30618983BB8B}">
    <text>Annual booked July 22</text>
  </threadedComment>
  <threadedComment ref="S578" dT="2025-08-08T17:11:57.92" personId="{3FF0B06B-6D44-40C6-B724-E5FE6F209B77}" id="{E053081B-9591-4835-A0E0-5701BA5674E9}">
    <text>Annual booked August 26</text>
  </threadedComment>
  <threadedComment ref="T578" dT="2025-08-08T17:11:57.92" personId="{3FF0B06B-6D44-40C6-B724-E5FE6F209B77}" id="{A725EEB8-7EE2-4157-8179-050C29C33B61}">
    <text>Annual booked August 26</text>
  </threadedComment>
  <threadedComment ref="P579" dT="2025-05-02T15:45:29.26" personId="{6892FC56-EBC2-4FA3-A2DF-2119D1EF5406}" id="{224C8A54-7BDB-4A34-81E2-679D21E26CD7}">
    <text>Not done due lack of time</text>
  </threadedComment>
  <threadedComment ref="Q579" dT="2025-05-02T15:45:29.26" personId="{6892FC56-EBC2-4FA3-A2DF-2119D1EF5406}" id="{345F9E6A-3BC7-41C3-9E22-848433410974}">
    <text>Not done due lack of time</text>
  </threadedComment>
  <threadedComment ref="R579" dT="2025-05-02T15:45:29.26" personId="{6892FC56-EBC2-4FA3-A2DF-2119D1EF5406}" id="{E86AECBB-0382-4EFE-BBE2-601E6BAD0337}">
    <text>Not done due lack of time</text>
  </threadedComment>
  <threadedComment ref="S579" dT="2025-05-02T15:45:29.26" personId="{6892FC56-EBC2-4FA3-A2DF-2119D1EF5406}" id="{4B0EB8A2-FDEC-4C9C-B7A2-A35DF7975AF3}">
    <text>Not done due lack of time</text>
  </threadedComment>
  <threadedComment ref="T579" dT="2025-08-01T17:32:45.61" personId="{3FF0B06B-6D44-40C6-B724-E5FE6F209B77}" id="{75AB55BB-A792-4100-BF08-67B1D403C8AB}">
    <text>Annual booked Sept 9-10</text>
  </threadedComment>
  <threadedComment ref="U579" dT="2025-05-02T15:45:29.26" personId="{6892FC56-EBC2-4FA3-A2DF-2119D1EF5406}" id="{16F4ACA6-D3E4-43FB-A90D-25DB20DC3F55}">
    <text>Not done due lack of time</text>
  </threadedComment>
  <threadedComment ref="V579" dT="2025-05-02T15:45:29.26" personId="{6892FC56-EBC2-4FA3-A2DF-2119D1EF5406}" id="{E0614BB8-A87E-4652-8384-D0527F2E0EC0}">
    <text>Not done due lack of time</text>
  </threadedComment>
  <threadedComment ref="V580" dT="2025-11-13T17:41:00.80" personId="{6892FC56-EBC2-4FA3-A2DF-2119D1EF5406}" id="{86FFDD21-F410-41BD-86A2-204BEA8983E0}">
    <text>Not done due lack of techs</text>
  </threadedComment>
  <threadedComment ref="W580" dT="2025-11-12T18:24:05.23" personId="{3FF0B06B-6D44-40C6-B724-E5FE6F209B77}" id="{1C54976C-84E6-4A40-9856-9192F70C09F6}">
    <text>Annual booked Dec 9</text>
  </threadedComment>
  <threadedComment ref="P581" dT="2025-05-02T15:45:29.26" personId="{6892FC56-EBC2-4FA3-A2DF-2119D1EF5406}" id="{071E7156-90B9-4A0C-8751-95A28181945C}">
    <text>Not done due lack of time</text>
  </threadedComment>
  <threadedComment ref="Q581" dT="2025-05-02T15:45:29.26" personId="{6892FC56-EBC2-4FA3-A2DF-2119D1EF5406}" id="{361DE25E-7DD0-41AD-A5A7-55D37BF19E05}">
    <text>Not done due lack of time</text>
  </threadedComment>
  <threadedComment ref="R581" dT="2025-05-02T15:45:29.26" personId="{6892FC56-EBC2-4FA3-A2DF-2119D1EF5406}" id="{BA4D7239-A65A-4FA2-ACB4-6C74A7C6D259}">
    <text>Not done due lack of time</text>
  </threadedComment>
  <threadedComment ref="S581" dT="2025-05-02T15:45:29.26" personId="{6892FC56-EBC2-4FA3-A2DF-2119D1EF5406}" id="{62C2B458-37D4-4779-9352-4DA30991C86F}">
    <text>Not done due lack of time</text>
  </threadedComment>
  <threadedComment ref="T581" dT="2025-07-22T19:56:29.28" personId="{3FF0B06B-6D44-40C6-B724-E5FE6F209B77}" id="{85E30A29-EED7-4CFB-8976-91A6F45844C5}">
    <text>Annual booked Sept 12</text>
  </threadedComment>
  <threadedComment ref="T581" dT="2025-09-12T19:40:46.43" personId="{3FF0B06B-6D44-40C6-B724-E5FE6F209B77}" id="{E726C2E9-978D-4813-AE3E-A16BBC7BD6A6}" parentId="{85E30A29-EED7-4CFB-8976-91A6F45844C5}">
    <text>Annual rescheduled due to techs being away sick</text>
  </threadedComment>
  <threadedComment ref="U581" dT="2025-09-12T19:41:18.18" personId="{3FF0B06B-6D44-40C6-B724-E5FE6F209B77}" id="{34822B8B-EB8C-4098-BC54-E6E4DAD2BE17}">
    <text>Annual booked Oct 6</text>
  </threadedComment>
  <threadedComment ref="V581" dT="2025-10-24T18:05:07.12" personId="{6892FC56-EBC2-4FA3-A2DF-2119D1EF5406}" id="{6562E865-8BAA-4412-9ADF-38E95FCAF43C}">
    <text>Skipped due service call</text>
  </threadedComment>
  <threadedComment ref="P582" dT="2025-04-04T19:58:30.97" personId="{3FF0B06B-6D44-40C6-B724-E5FE6F209B77}" id="{13E161D5-EFBA-48BB-8FD7-AD2970AC131B}">
    <text>Annual booked April 25</text>
  </threadedComment>
  <threadedComment ref="Q583" dT="2025-06-03T17:27:15.76" personId="{3FF0B06B-6D44-40C6-B724-E5FE6F209B77}" id="{C239F4E3-95B3-4BF3-9373-22DA7925E37B}">
    <text>Annual booked June 19</text>
  </threadedComment>
  <threadedComment ref="T585" dT="2025-08-21T21:04:03.10" personId="{3FF0B06B-6D44-40C6-B724-E5FE6F209B77}" id="{7BB5C251-884E-461E-BD6C-E899114BB835}">
    <text>Annual booked Sept 17</text>
  </threadedComment>
  <threadedComment ref="O586" dT="2025-04-01T23:29:26.59" personId="{3FF0B06B-6D44-40C6-B724-E5FE6F209B77}" id="{D8A532E7-6910-44F1-AF4F-763274CAB9AE}">
    <text>Annual booked April 29</text>
  </threadedComment>
  <threadedComment ref="W586" dT="2025-11-13T17:41:00.80" personId="{6892FC56-EBC2-4FA3-A2DF-2119D1EF5406}" id="{928F5383-FD9B-42F3-8A8B-E7B87EEC1768}">
    <text>Not done due lack of techs</text>
  </threadedComment>
  <threadedComment ref="N587" dT="2025-02-03T23:03:07.88" personId="{3FF0B06B-6D44-40C6-B724-E5FE6F209B77}" id="{6F6A09CF-137E-4BFD-9627-EECD99B18983}">
    <text>Annual booked March 20</text>
  </threadedComment>
  <threadedComment ref="M588" dT="2025-02-05T16:40:37.97" personId="{6892FC56-EBC2-4FA3-A2DF-2119D1EF5406}" id="{3B5037A9-8C77-44A8-8527-0FD0FEF3AC4D}">
    <text>No access. Keys signed out for service</text>
  </threadedComment>
  <threadedComment ref="N588" dT="2025-02-20T23:38:30.93" personId="{6892FC56-EBC2-4FA3-A2DF-2119D1EF5406}" id="{031F3693-B4A3-4AD8-AEF2-5A7C5EDE37DE}">
    <text>Reinspection on March 03</text>
  </threadedComment>
  <threadedComment ref="V588" dT="2025-09-12T17:05:14.42" personId="{3FF0B06B-6D44-40C6-B724-E5FE6F209B77}" id="{A32BD85F-D0C2-458C-B273-A87751065B3F}">
    <text>Annual booked Nov 20</text>
  </threadedComment>
  <threadedComment ref="O589" dT="2025-04-14T22:41:28.44" personId="{3FF0B06B-6D44-40C6-B724-E5FE6F209B77}" id="{AC0DC3BA-C20B-438B-A973-F53CC6959F82}">
    <text>Annual booked April 30</text>
  </threadedComment>
  <threadedComment ref="P589" dT="2025-04-14T22:41:28.44" personId="{3FF0B06B-6D44-40C6-B724-E5FE6F209B77}" id="{50A0E182-36C9-4409-9968-BDB126A2DA78}">
    <text>Annual booked April 30</text>
  </threadedComment>
  <threadedComment ref="O590" dT="2025-03-13T17:31:40.35" personId="{3FF0B06B-6D44-40C6-B724-E5FE6F209B77}" id="{6F2DE38B-429C-4D8D-9A42-1A0224424E28}">
    <text>Annual booked April 14-17</text>
  </threadedComment>
  <threadedComment ref="N591" dT="2025-01-30T16:50:53.99" personId="{3FF0B06B-6D44-40C6-B724-E5FE6F209B77}" id="{063C7518-26B5-4E40-909F-08228E84495E}">
    <text>Annual booked March 6</text>
  </threadedComment>
  <threadedComment ref="P592" dT="2025-04-30T20:49:46.98" personId="{3FF0B06B-6D44-40C6-B724-E5FE6F209B77}" id="{7510DB41-1974-4F28-9CA6-58841F86B302}">
    <text>Annual booked May 15</text>
  </threadedComment>
  <threadedComment ref="M593" dT="2025-02-05T23:53:41.51" personId="{3FF0B06B-6D44-40C6-B724-E5FE6F209B77}" id="{2C485F6C-FF65-41BD-A8DB-C2AC7DE78DA8}">
    <text>Annual booked Feb 26 &amp; 27</text>
  </threadedComment>
  <threadedComment ref="P594" dT="2025-04-21T19:54:04.13" personId="{3FF0B06B-6D44-40C6-B724-E5FE6F209B77}" id="{9537FF1C-8BA8-401B-B072-D3FD2F8BB4D8}">
    <text>Annual booked May 1</text>
  </threadedComment>
  <threadedComment ref="R595" dT="2025-07-17T16:35:35.49" personId="{6892FC56-EBC2-4FA3-A2DF-2119D1EF5406}" id="{B4A3B32C-5BE6-4EE0-9B79-FB1C3AB5D379}">
    <text>No Access</text>
  </threadedComment>
  <threadedComment ref="S595" dT="2025-07-17T16:35:35.49" personId="{6892FC56-EBC2-4FA3-A2DF-2119D1EF5406}" id="{30B221CB-A93E-45BC-96B6-B275B9CB112B}">
    <text>No Access</text>
  </threadedComment>
  <threadedComment ref="T595" dT="2025-07-17T16:35:35.49" personId="{6892FC56-EBC2-4FA3-A2DF-2119D1EF5406}" id="{44300B72-2B13-4BD2-A292-3A075F1BC0DA}">
    <text>No Access</text>
  </threadedComment>
  <threadedComment ref="V595" dT="2025-10-17T15:41:05.10" personId="{3FF0B06B-6D44-40C6-B724-E5FE6F209B77}" id="{E7FE13C1-325C-492D-BD5C-196784A8215D}">
    <text>Annual booked Nov 24</text>
  </threadedComment>
  <threadedComment ref="T596" dT="2025-04-14T18:29:30.54" personId="{6892FC56-EBC2-4FA3-A2DF-2119D1EF5406}" id="{6BE8F18B-D049-4B73-A0F2-C19A8794F615}">
    <text>Not done due lack of time</text>
  </threadedComment>
  <threadedComment ref="U596" dT="2025-10-01T21:32:15.05" personId="{3FF0B06B-6D44-40C6-B724-E5FE6F209B77}" id="{C18FE07F-5389-4E54-A3A1-94CF960E62F8}">
    <text>Annual booked Oct 30</text>
  </threadedComment>
  <threadedComment ref="P597" dT="2025-05-02T15:45:29.26" personId="{6892FC56-EBC2-4FA3-A2DF-2119D1EF5406}" id="{4CC31B84-F52B-4922-8637-CEC04F3A319A}">
    <text>Not done due lack of time</text>
  </threadedComment>
  <threadedComment ref="V597" dT="2025-10-02T20:24:03.17" personId="{3FF0B06B-6D44-40C6-B724-E5FE6F209B77}" id="{C4D192F6-6CBD-4E73-B8CF-A2C9B6C9CA29}">
    <text>Annual booked Nov 5th</text>
  </threadedComment>
  <threadedComment ref="W597" dT="2025-10-22T16:37:12.44" personId="{6892FC56-EBC2-4FA3-A2DF-2119D1EF5406}" id="{4F5FBE8F-3762-4871-B255-28B90A62B71D}">
    <text>Not tested due lack of time</text>
  </threadedComment>
  <threadedComment ref="L598" dT="2025-01-17T17:37:44.55" personId="{6892FC56-EBC2-4FA3-A2DF-2119D1EF5406}" id="{49ED4C63-2420-4E96-A518-7C198D106DCC}">
    <text>No access</text>
  </threadedComment>
  <threadedComment ref="T598" dT="2025-09-12T19:46:53.44" personId="{3FF0B06B-6D44-40C6-B724-E5FE6F209B77}" id="{67C9DFBE-853C-4EA0-94CD-6FCE9326CB8D}">
    <text>Annual booked Sept 23</text>
  </threadedComment>
  <threadedComment ref="U598" dT="2025-09-12T19:46:53.44" personId="{3FF0B06B-6D44-40C6-B724-E5FE6F209B77}" id="{1A69C724-C8EA-4E93-9886-EA23193E2690}">
    <text>Annual booked Sept 23</text>
  </threadedComment>
  <threadedComment ref="V599" dT="2025-09-18T18:59:12.60" personId="{3FF0B06B-6D44-40C6-B724-E5FE6F209B77}" id="{87957CC4-FDDA-428B-A152-FE712F09218B}">
    <text>Annual booked Nov 18 &amp; 19</text>
  </threadedComment>
  <threadedComment ref="P600" dT="2025-05-01T22:46:27.62" personId="{3FF0B06B-6D44-40C6-B724-E5FE6F209B77}" id="{B17927AA-9249-4E0E-9B36-95E5E8FA6155}">
    <text>Annual booked May 20</text>
  </threadedComment>
  <threadedComment ref="R601" dT="2025-06-18T18:11:46.08" personId="{3FF0B06B-6D44-40C6-B724-E5FE6F209B77}" id="{25C6DCB1-6D88-4DF1-B261-1A14F5763F03}">
    <text>Annual booked July 21-24</text>
  </threadedComment>
  <threadedComment ref="Q602" dT="2025-05-08T22:53:30.01" personId="{6892FC56-EBC2-4FA3-A2DF-2119D1EF5406}" id="{B7AC53FD-73E2-4DE2-BF0F-19865D97A00A}">
    <text>Not done due lack of time</text>
  </threadedComment>
  <threadedComment ref="R602" dT="2025-05-08T22:53:30.01" personId="{6892FC56-EBC2-4FA3-A2DF-2119D1EF5406}" id="{29383C69-2241-40A0-9313-698DAD1019A0}">
    <text>Not done due lack of time</text>
  </threadedComment>
  <threadedComment ref="M603" dT="2025-01-31T18:50:38.47" personId="{3FF0B06B-6D44-40C6-B724-E5FE6F209B77}" id="{5AA41383-88E6-4A2E-83BF-B46A5C944A99}">
    <text>Annual booked Feb 7</text>
  </threadedComment>
  <threadedComment ref="S603" dT="2025-01-17T17:37:44.55" personId="{6892FC56-EBC2-4FA3-A2DF-2119D1EF5406}" id="{D80A2718-8B99-4012-AF77-D9CBB700C3C3}">
    <text>No notice at site. Skipped</text>
  </threadedComment>
  <threadedComment ref="S603" dT="2025-08-27T21:42:18.74" personId="{1AF03E4D-9DA7-4D94-9543-786F758B5DBB}" id="{56DC9A97-2AF5-4895-B254-5A986FF52439}" parentId="{D80A2718-8B99-4012-AF77-D9CBB700C3C3}">
    <text>Return being completed on August 29th to conduct monthly bell testing - Service Call</text>
  </threadedComment>
  <threadedComment ref="I604" dT="2024-10-08T23:32:46.00" personId="{1A284580-F2B6-4554-A780-C3C0B3AF6C04}" id="{EFCC5BA1-64CD-4D67-BC0D-037385601856}">
    <text>KEY CODE SHOULD BE SEA1589</text>
  </threadedComment>
  <threadedComment ref="O604" dT="2025-04-04T15:51:26.07" personId="{3FF0B06B-6D44-40C6-B724-E5FE6F209B77}" id="{1DBAA5A3-D164-494A-B2FE-DCCCA2391EC7}">
    <text>Annual booked April 23</text>
  </threadedComment>
  <threadedComment ref="P604" dT="2025-01-17T17:37:44.55" personId="{6892FC56-EBC2-4FA3-A2DF-2119D1EF5406}" id="{9B1306F0-FE1B-4359-8177-86A54C254899}">
    <text>Site ask to skip</text>
  </threadedComment>
  <threadedComment ref="L605" dT="2025-01-05T18:56:36.46" personId="{6892FC56-EBC2-4FA3-A2DF-2119D1EF5406}" id="{020E0926-5369-4194-B70E-F65FD3F0B8EF}">
    <text>No access</text>
  </threadedComment>
  <threadedComment ref="M605" dT="2025-01-05T18:56:36.46" personId="{6892FC56-EBC2-4FA3-A2DF-2119D1EF5406}" id="{B75F2644-05CE-47D3-8AEB-D58303790178}">
    <text>No access</text>
  </threadedComment>
  <threadedComment ref="W605" dT="2025-10-31T16:58:10.32" personId="{3FF0B06B-6D44-40C6-B724-E5FE6F209B77}" id="{F1EE103E-08AA-431A-81D9-A08158FC7CDB}">
    <text>Annual booked Dec 10</text>
  </threadedComment>
  <threadedComment ref="O606" dT="2025-04-01T15:49:14.63" personId="{3FF0B06B-6D44-40C6-B724-E5FE6F209B77}" id="{6B67634A-F31B-431D-BABB-6CA57F9103FB}">
    <text>Annual booked April 14</text>
  </threadedComment>
  <threadedComment ref="R607" dT="2025-07-03T20:05:45.31" personId="{3FF0B06B-6D44-40C6-B724-E5FE6F209B77}" id="{EFD63152-4F72-4BF3-9391-60A8CEED9AAD}">
    <text>Annual booked July 23</text>
  </threadedComment>
  <threadedComment ref="N608" dT="2025-02-12T21:29:40.50" personId="{3FF0B06B-6D44-40C6-B724-E5FE6F209B77}" id="{2A2874D9-C7EE-4674-A86E-DF5F9D34998A}">
    <text>Annual booked March 3</text>
  </threadedComment>
  <threadedComment ref="W609" dT="2025-10-23T20:28:33.98" personId="{3FF0B06B-6D44-40C6-B724-E5FE6F209B77}" id="{B42772EB-395F-40C3-9D85-1D4D2BA59B3B}">
    <text>Annual booked Dec 4</text>
  </threadedComment>
  <threadedComment ref="V610" dT="2025-10-16T22:41:25.10" personId="{3FF0B06B-6D44-40C6-B724-E5FE6F209B77}" id="{A30D812E-FB03-4BAE-B9ED-F6F1225C93A2}">
    <text>Annual booked Nov 20</text>
  </threadedComment>
  <threadedComment ref="P611" dT="2025-04-03T16:22:54.87" personId="{3FF0B06B-6D44-40C6-B724-E5FE6F209B77}" id="{E2E02A33-EEB5-426A-B267-1485286DE355}">
    <text>Annual booked May 1</text>
  </threadedComment>
  <threadedComment ref="N612" dT="2025-03-06T00:19:04.28" personId="{3FF0B06B-6D44-40C6-B724-E5FE6F209B77}" id="{CC333108-FCFE-49DD-B31E-A4575EAE72D3}">
    <text>Annual booked March 19</text>
  </threadedComment>
  <threadedComment ref="P613" dT="2025-05-06T21:28:54.53" personId="{3FF0B06B-6D44-40C6-B724-E5FE6F209B77}" id="{2E9E0F1E-D21C-4068-86D0-D71E1C5FE6DB}">
    <text>Annual booked May 21</text>
  </threadedComment>
  <threadedComment ref="V614" dT="2025-10-20T15:26:26.06" personId="{3FF0B06B-6D44-40C6-B724-E5FE6F209B77}" id="{6144AC10-78D5-4C79-ABFE-A9C3037089CD}">
    <text>Annual booked Nov 3</text>
  </threadedComment>
  <threadedComment ref="P615" dT="2025-05-12T17:13:41.02" personId="{3FF0B06B-6D44-40C6-B724-E5FE6F209B77}" id="{CAEFFCE7-AF51-4939-9734-138038802023}">
    <text>Annual booked May 30</text>
  </threadedComment>
  <threadedComment ref="O616" dT="2025-03-18T20:36:51.18" personId="{3FF0B06B-6D44-40C6-B724-E5FE6F209B77}" id="{872D4CBB-C41E-46D4-A454-7188A67BE518}">
    <text>Annual booked April 11</text>
  </threadedComment>
  <threadedComment ref="P616" dT="2025-05-02T15:45:29.26" personId="{6892FC56-EBC2-4FA3-A2DF-2119D1EF5406}" id="{AB78F532-8B6C-4AC6-968C-273D34D9D958}">
    <text>Not done due lack of time</text>
  </threadedComment>
  <threadedComment ref="W616" dT="2025-10-22T16:37:12.44" personId="{6892FC56-EBC2-4FA3-A2DF-2119D1EF5406}" id="{B9D0D373-F182-43BA-BDC3-4B378E655C0F}">
    <text>Not tested due lack of time</text>
  </threadedComment>
  <threadedComment ref="M617" dT="2025-01-30T23:47:31.32" personId="{3FF0B06B-6D44-40C6-B724-E5FE6F209B77}" id="{C2561394-7606-4304-AB9F-0E12128DD711}">
    <text>Annual booked Feb 4</text>
  </threadedComment>
  <threadedComment ref="N618" dT="2025-03-04T00:04:27.16" personId="{3FF0B06B-6D44-40C6-B724-E5FE6F209B77}" id="{B785BC66-DCA8-45A0-87DB-2155253452AC}">
    <text>Annual booked March 31</text>
  </threadedComment>
  <threadedComment ref="P619" dT="2025-04-09T20:35:20.47" personId="{3FF0B06B-6D44-40C6-B724-E5FE6F209B77}" id="{B8F69E2E-31C5-4CA9-B0EE-4D935E5235B5}">
    <text>Annual booked May 9</text>
  </threadedComment>
  <threadedComment ref="O620" dT="2025-04-09T23:34:53.02" personId="{8CA2BCA9-03B0-417C-9581-783E31A941AB}" id="{563C1B17-B3BB-4938-A170-EDE2282443C0}">
    <text>Invoiced April test 04/09 for cancellation</text>
  </threadedComment>
  <threadedComment ref="P620" dT="2025-05-02T20:05:35.59" personId="{3FF0B06B-6D44-40C6-B724-E5FE6F209B77}" id="{8D67AD1F-A735-4391-ABC7-DB0933C706CD}">
    <text>Annual booked May 9</text>
  </threadedComment>
  <threadedComment ref="Q620" dT="2025-05-02T20:05:35.59" personId="{3FF0B06B-6D44-40C6-B724-E5FE6F209B77}" id="{51D1A989-D7C0-476C-A368-C0A370EBD3A3}">
    <text>Annual booked May 9</text>
  </threadedComment>
  <threadedComment ref="L621" dT="2025-01-10T23:54:20.45" personId="{8CA2BCA9-03B0-417C-9581-783E31A941AB}" id="{07F789D9-2673-42E4-BBFF-B3609A4105CA}">
    <text xml:space="preserve">Site cancelled - invoiced for Jan </text>
  </threadedComment>
  <threadedComment ref="L622" dT="2025-02-06T22:07:59.60" personId="{6892FC56-EBC2-4FA3-A2DF-2119D1EF5406}" id="{2970945B-FD9B-4101-9384-B87CDE2838E9}">
    <text>Annual &amp; MBT done in January</text>
  </threadedComment>
  <threadedComment ref="M622" dT="2025-02-06T22:06:36.69" personId="{6892FC56-EBC2-4FA3-A2DF-2119D1EF5406}" id="{90ACF2C7-FC35-4273-8BFA-7DB93ECBE586}">
    <text>Annual in January 29</text>
  </threadedComment>
  <threadedComment ref="L623" dT="2025-01-22T16:58:32.28" personId="{6892FC56-EBC2-4FA3-A2DF-2119D1EF5406}" id="{5572E23E-F7DF-44EB-91A6-B28CCEF74D3C}">
    <text xml:space="preserve">On hold - waiting strata council
</text>
  </threadedComment>
  <threadedComment ref="M623" dT="2025-01-22T16:58:32.28" personId="{6892FC56-EBC2-4FA3-A2DF-2119D1EF5406}" id="{D85BA166-DC74-47EA-8D53-2CFC2DC0DCC3}">
    <text xml:space="preserve">On hold - waiting strata council
</text>
  </threadedComment>
  <threadedComment ref="N623" dT="2025-01-22T16:58:32.28" personId="{6892FC56-EBC2-4FA3-A2DF-2119D1EF5406}" id="{DA6EB13F-717B-4B0A-94D6-37FDA9344053}">
    <text xml:space="preserve">On hold - waiting strata council
</text>
  </threadedComment>
  <threadedComment ref="O623" dT="2025-01-22T16:58:32.28" personId="{6892FC56-EBC2-4FA3-A2DF-2119D1EF5406}" id="{27CB384E-DDC3-42AC-998C-7F60B6619C79}">
    <text xml:space="preserve">On hold - waiting strata council
</text>
  </threadedComment>
  <threadedComment ref="P623" dT="2025-01-22T16:58:32.28" personId="{6892FC56-EBC2-4FA3-A2DF-2119D1EF5406}" id="{B65B7FE1-ACF4-4073-94E3-4AADF393EAF2}">
    <text xml:space="preserve">On hold - waiting strata council
</text>
  </threadedComment>
  <threadedComment ref="Q623" dT="2025-01-22T16:58:32.28" personId="{6892FC56-EBC2-4FA3-A2DF-2119D1EF5406}" id="{C8CBC660-D5CD-4278-B53B-B1173D8B3A87}">
    <text xml:space="preserve">On hold - waiting strata council
</text>
  </threadedComment>
  <threadedComment ref="R623" dT="2025-01-22T16:58:32.28" personId="{6892FC56-EBC2-4FA3-A2DF-2119D1EF5406}" id="{67C7D9E6-DDA4-4B5C-AAC3-4469770EBDD3}">
    <text xml:space="preserve">On hold - waiting strata council
</text>
  </threadedComment>
  <threadedComment ref="S623" dT="2025-01-22T16:58:32.28" personId="{6892FC56-EBC2-4FA3-A2DF-2119D1EF5406}" id="{51A2729C-10FB-45C9-91D6-B8B6AF3D3C96}">
    <text xml:space="preserve">On hold - waiting strata council
</text>
  </threadedComment>
  <threadedComment ref="T623" dT="2025-01-22T16:58:32.28" personId="{6892FC56-EBC2-4FA3-A2DF-2119D1EF5406}" id="{0A43E647-0DF3-42B5-9814-DE116E355AEB}">
    <text xml:space="preserve">On hold - waiting strata council
</text>
  </threadedComment>
  <threadedComment ref="U623" dT="2025-01-22T16:58:32.28" personId="{6892FC56-EBC2-4FA3-A2DF-2119D1EF5406}" id="{23DA6929-7FC1-45CD-BEC6-61BDAEDDC869}">
    <text xml:space="preserve">On hold - waiting strata council
</text>
  </threadedComment>
  <threadedComment ref="V623" dT="2025-01-22T16:58:32.28" personId="{6892FC56-EBC2-4FA3-A2DF-2119D1EF5406}" id="{142426A4-95F8-4132-A155-0808C5DAF493}">
    <text xml:space="preserve">On hold - waiting strata council
</text>
  </threadedComment>
  <threadedComment ref="W623" dT="2025-01-22T16:58:32.28" personId="{6892FC56-EBC2-4FA3-A2DF-2119D1EF5406}" id="{23269057-2F47-459F-A7CB-D8ED86CBDA2F}">
    <text xml:space="preserve">On hold - waiting strata council
</text>
  </threadedComment>
  <threadedComment ref="O624" dT="2025-04-01T22:28:43.94" personId="{3FF0B06B-6D44-40C6-B724-E5FE6F209B77}" id="{3B8386B1-CA83-444E-8D63-D71B40BF75DC}">
    <text>Annual booked April 25</text>
  </threadedComment>
  <threadedComment ref="W643" dT="2025-11-13T17:41:00.80" personId="{6892FC56-EBC2-4FA3-A2DF-2119D1EF5406}" id="{DB2E6CB1-C0DB-4FE5-918B-213928391612}">
    <text>Not done due lack of techs</text>
  </threadedComment>
</ThreadedComments>
</file>

<file path=xl/threadedComments/threadedComment5.xml><?xml version="1.0" encoding="utf-8"?>
<ThreadedComments xmlns="http://schemas.microsoft.com/office/spreadsheetml/2018/threadedcomments" xmlns:x="http://schemas.openxmlformats.org/spreadsheetml/2006/main">
  <threadedComment ref="AH6" dT="2025-10-07T19:52:29.92" personId="{6892FC56-EBC2-4FA3-A2DF-2119D1EF5406}" id="{933508A5-CDE5-40AD-8FB2-618B29E91A4B}">
    <text>Started 10:20</text>
  </threadedComment>
  <threadedComment ref="W8" dT="2025-08-28T21:09:00.19" personId="{6892FC56-EBC2-4FA3-A2DF-2119D1EF5406}" id="{924F5615-6575-4B51-8CF3-8FD024936126}">
    <text>3 sites not tested due lack of time</text>
  </threadedComment>
  <threadedComment ref="AC8" dT="2025-08-28T20:13:35.07" personId="{6892FC56-EBC2-4FA3-A2DF-2119D1EF5406}" id="{73167443-7311-4A7A-B7DE-CBB43A7E82DD}">
    <text>2 sites not tested due lack of time</text>
  </threadedComment>
  <threadedComment ref="AN8" dT="2025-12-03T18:14:38.45" personId="{6892FC56-EBC2-4FA3-A2DF-2119D1EF5406}" id="{BC7D7EB7-E3D8-452D-A2DD-1C4E9738D02D}">
    <text>No lunch</text>
  </threadedComment>
  <threadedComment ref="H9" dT="2025-08-29T20:12:32.23" personId="{6892FC56-EBC2-4FA3-A2DF-2119D1EF5406}" id="{7188E708-68FC-4723-8B73-4F27A8936197}">
    <text>6 sites not tested due lack of time</text>
  </threadedComment>
  <threadedComment ref="AL9" dT="2025-10-22T16:59:59.11" personId="{6892FC56-EBC2-4FA3-A2DF-2119D1EF5406}" id="{F4F50F7D-E597-4B16-AE7D-BFD6BA65ECC2}">
    <text>1 site not tested due lack of time</text>
  </threadedComment>
  <threadedComment ref="T10" dT="2025-09-22T17:56:34.48" personId="{6892FC56-EBC2-4FA3-A2DF-2119D1EF5406}" id="{7917C0C3-E80F-416A-AE64-0C5C8E98CC39}">
    <text>4 sites not tested due lack of time</text>
  </threadedComment>
  <threadedComment ref="W10" dT="2025-09-22T17:58:18.08" personId="{6892FC56-EBC2-4FA3-A2DF-2119D1EF5406}" id="{936DB51B-707D-4F8F-B527-8D23544A4914}">
    <text xml:space="preserve">9 sites not tested due lack of time - service call
</text>
  </threadedComment>
  <threadedComment ref="Z10" dT="2025-09-19T22:17:16.23" personId="{6892FC56-EBC2-4FA3-A2DF-2119D1EF5406}" id="{B07B65C0-CDF8-4A5D-89FA-FA5461F2BB00}">
    <text>10 sites not tested due lack of time</text>
  </threadedComment>
  <threadedComment ref="K11" dT="2025-09-19T22:16:49.70" personId="{6892FC56-EBC2-4FA3-A2DF-2119D1EF5406}" id="{7358B113-E38A-4EDE-AB5F-8982DFDF4CA0}">
    <text xml:space="preserve">6 sites not tested due lack of time
</text>
  </threadedComment>
  <threadedComment ref="AO11" dT="2025-11-15T00:09:08.97" personId="{6892FC56-EBC2-4FA3-A2DF-2119D1EF5406}" id="{EEBBAADE-D9E7-4E00-86A8-AE0E79A60092}">
    <text>Not done due lack of techs</text>
  </threadedComment>
  <threadedComment ref="T12" dT="2025-09-22T17:56:46.13" personId="{6892FC56-EBC2-4FA3-A2DF-2119D1EF5406}" id="{6C2D239F-2A4B-469D-B7F6-FDD06764A5F1}">
    <text>5 sites not tested due lack of time</text>
  </threadedComment>
  <threadedComment ref="W12" dT="2025-09-22T17:58:21.59" personId="{6892FC56-EBC2-4FA3-A2DF-2119D1EF5406}" id="{450B2114-6265-47B4-BA74-7269DE63DAA8}">
    <text xml:space="preserve">9 sites not tested due lack of time - service call
</text>
  </threadedComment>
  <threadedComment ref="Z12" dT="2025-09-22T17:58:46.36" personId="{6892FC56-EBC2-4FA3-A2DF-2119D1EF5406}" id="{6399A02C-DA29-4066-99E7-B541F29B01EB}">
    <text xml:space="preserve">5 sites not tested due lack of time 
</text>
  </threadedComment>
  <threadedComment ref="AC12" dT="2025-09-19T22:17:16.23" personId="{6892FC56-EBC2-4FA3-A2DF-2119D1EF5406}" id="{A69BB413-2086-4067-AC38-D1A776943202}">
    <text>3 sites not tested due lack of time</text>
  </threadedComment>
  <threadedComment ref="AF12" dT="2025-08-28T20:13:35.07" personId="{6892FC56-EBC2-4FA3-A2DF-2119D1EF5406}" id="{289DB80A-882F-4A61-B94A-6CDE2573E80F}">
    <text>3 sites not tested due lack of time</text>
  </threadedComment>
  <threadedComment ref="AI12" dT="2025-08-28T20:13:35.07" personId="{6892FC56-EBC2-4FA3-A2DF-2119D1EF5406}" id="{47DB75D6-CB73-4B56-AC64-30ACD0169FB0}">
    <text>5 sites not tested due lack of time</text>
  </threadedComment>
  <threadedComment ref="AL12" dT="2025-08-28T20:13:35.07" personId="{6892FC56-EBC2-4FA3-A2DF-2119D1EF5406}" id="{7079C87C-4274-4128-BDBB-27029121C026}">
    <text>4 sites not tested due lack of time</text>
  </threadedComment>
  <threadedComment ref="AO12" dT="2025-08-28T20:13:35.07" personId="{6892FC56-EBC2-4FA3-A2DF-2119D1EF5406}" id="{D7C4D663-0B5A-4026-97FB-6A2B52090CEF}">
    <text>1 site not tested due lack of time</text>
  </threadedComment>
  <threadedComment ref="Q15" dT="2025-09-22T16:41:50.50" personId="{6892FC56-EBC2-4FA3-A2DF-2119D1EF5406}" id="{AD1890B9-5CD8-4533-9389-A54364298035}">
    <text>Route cancelled due lack of techs</text>
  </threadedComment>
  <threadedComment ref="AF15" dT="2025-08-28T20:13:35.07" personId="{6892FC56-EBC2-4FA3-A2DF-2119D1EF5406}" id="{743867E4-9B4B-41C4-AB97-4A5535456E3C}">
    <text>3 sites not tested due lack of time</text>
  </threadedComment>
  <threadedComment ref="N16" dT="2025-09-22T16:41:22.67" personId="{6892FC56-EBC2-4FA3-A2DF-2119D1EF5406}" id="{C0A94481-87DC-4974-B4E6-557B96728036}">
    <text xml:space="preserve">4 sites not tested due lack of time - Service Call - Pull Station at the beginning of day.
</text>
  </threadedComment>
  <threadedComment ref="AF18" dT="2025-08-28T20:13:35.07" personId="{6892FC56-EBC2-4FA3-A2DF-2119D1EF5406}" id="{8A89EF29-3438-4C55-A304-7C636FC88BC6}">
    <text>3 sites not tested due lack of time</text>
  </threadedComment>
  <threadedComment ref="Q20" dT="2025-09-22T17:56:18.30" personId="{6892FC56-EBC2-4FA3-A2DF-2119D1EF5406}" id="{7CA3435A-3A1E-42C5-AA5F-97E7B019E632}">
    <text>2 sites not tested due lack of time</text>
  </threadedComment>
  <threadedComment ref="T20" dT="2025-09-22T17:56:18.30" personId="{6892FC56-EBC2-4FA3-A2DF-2119D1EF5406}" id="{EC31D397-89AF-44E7-BCBC-7F207F677EBA}">
    <text>2 sites not tested due lack of time</text>
  </threadedComment>
  <threadedComment ref="Z20" dT="2025-09-19T22:17:16.23" personId="{6892FC56-EBC2-4FA3-A2DF-2119D1EF5406}" id="{548569B3-B4BA-4A4A-9B60-09EC3BB9569C}">
    <text>3 sites not tested due lack of time</text>
  </threadedComment>
  <threadedComment ref="AF20" dT="2025-08-28T20:13:35.07" personId="{6892FC56-EBC2-4FA3-A2DF-2119D1EF5406}" id="{A34C0D78-47F0-4571-842E-D36FC1D450C3}">
    <text>3 sites not tested due lack of time</text>
  </threadedComment>
  <threadedComment ref="T21" dT="2025-09-22T17:56:18.30" personId="{6892FC56-EBC2-4FA3-A2DF-2119D1EF5406}" id="{C6896722-EB06-41BC-9C94-EB00B4E5D6E6}">
    <text>2 sites not tested due lack of time</text>
  </threadedComment>
  <threadedComment ref="AI21" dT="2025-10-22T16:59:59.11" personId="{6892FC56-EBC2-4FA3-A2DF-2119D1EF5406}" id="{12DF4718-821C-4049-88E0-CBA1F0930FCB}">
    <text>1 site not tested due lack of time</text>
  </threadedComment>
  <threadedComment ref="AO21" dT="2025-10-22T16:59:59.11" personId="{6892FC56-EBC2-4FA3-A2DF-2119D1EF5406}" id="{DDAD4988-45D9-48D5-B6F0-139EDEF43C39}">
    <text>4 sites not tested due lack of time</text>
  </threadedComment>
  <threadedComment ref="AO23" dT="2025-10-22T16:59:59.11" personId="{6892FC56-EBC2-4FA3-A2DF-2119D1EF5406}" id="{BE258BAE-B621-494F-9B96-703387F7ECA2}">
    <text>1 site not tested due lack of time</text>
  </threadedComment>
  <threadedComment ref="V26" dT="2025-06-12T21:16:26.53" personId="{6892FC56-EBC2-4FA3-A2DF-2119D1EF5406}" id="{75E95071-960E-4E6F-9F95-5B89489A02D5}">
    <text>Started 1:25</text>
  </threadedComment>
  <threadedComment ref="AL26" dT="2025-11-15T00:09:08.97" personId="{6892FC56-EBC2-4FA3-A2DF-2119D1EF5406}" id="{858AACB0-CA0A-4E77-A907-F74317DCA60F}">
    <text>Not done due lack of techs</text>
  </threadedComment>
  <threadedComment ref="AO26" dT="2025-12-12T19:51:18.08" personId="{6892FC56-EBC2-4FA3-A2DF-2119D1EF5406}" id="{2029FBF6-A8A4-4E96-B796-B64505B4E432}">
    <text>5 sites not tested due lack of time</text>
  </threadedComment>
</ThreadedComments>
</file>

<file path=xl/threadedComments/threadedComment6.xml><?xml version="1.0" encoding="utf-8"?>
<ThreadedComments xmlns="http://schemas.microsoft.com/office/spreadsheetml/2018/threadedcomments" xmlns:x="http://schemas.openxmlformats.org/spreadsheetml/2006/main">
  <threadedComment ref="M6" dT="2025-10-07T19:39:21.33" personId="{6892FC56-EBC2-4FA3-A2DF-2119D1EF5406}" id="{B3679C9E-5804-430D-8A05-0636760E8CB6}">
    <text>Started 10:20</text>
  </threadedComment>
  <threadedComment ref="I8" dT="2025-06-04T16:33:47.62" personId="{6892FC56-EBC2-4FA3-A2DF-2119D1EF5406}" id="{EA383600-7A59-4381-B0D7-02EFC89A1184}">
    <text>7 sites not tested due lack of time</text>
  </threadedComment>
  <threadedComment ref="D9" dT="2025-01-22T18:26:21.72" personId="{6892FC56-EBC2-4FA3-A2DF-2119D1EF5406}" id="{8959D238-2741-41CB-930A-4C3721218E17}">
    <text>7 sites not tested due lack of time</text>
  </threadedComment>
  <threadedComment ref="N9" dT="2025-11-07T22:20:11.34" personId="{6892FC56-EBC2-4FA3-A2DF-2119D1EF5406}" id="{79C21FD3-4354-4857-9964-AE24326853CA}">
    <text>1 site not tested due lack of time</text>
  </threadedComment>
  <threadedComment ref="H10" dT="2025-05-08T22:46:11.67" personId="{6892FC56-EBC2-4FA3-A2DF-2119D1EF5406}" id="{631CA477-8C9B-43A5-9BE5-4995CFDFAE93}">
    <text>4 sites not tested due lack of time</text>
  </threadedComment>
  <threadedComment ref="I10" dT="2025-06-05T15:43:41.48" personId="{6892FC56-EBC2-4FA3-A2DF-2119D1EF5406}" id="{6D136583-6C40-404A-B866-5ECEFD1A7D2D}">
    <text xml:space="preserve">9 sites not tested due lack of time (Inspection Repair)
</text>
  </threadedComment>
  <threadedComment ref="J10" dT="2025-07-03T17:01:44.36" personId="{6892FC56-EBC2-4FA3-A2DF-2119D1EF5406}" id="{DD2D5B94-E5D9-4174-97A7-B82CD5C25C77}">
    <text xml:space="preserve">10 sites not tested due lack of time
</text>
  </threadedComment>
  <threadedComment ref="E11" dT="2025-02-11T17:16:33.86" personId="{6892FC56-EBC2-4FA3-A2DF-2119D1EF5406}" id="{2C095A3E-C889-4755-A276-3164E84543BC}">
    <text>9 sites not tested due lack of time</text>
  </threadedComment>
  <threadedComment ref="O11" dT="2025-04-15T21:54:51.08" personId="{6892FC56-EBC2-4FA3-A2DF-2119D1EF5406}" id="{E662FABC-1CB6-479B-8D84-8C789E5D2585}">
    <text xml:space="preserve">Route cancelled due lack of techs </text>
  </threadedComment>
  <threadedComment ref="H12" dT="2025-05-02T15:32:46.56" personId="{6892FC56-EBC2-4FA3-A2DF-2119D1EF5406}" id="{5F669C28-E29F-4764-9ED9-00A577D9A627}">
    <text>5 sites not tested due lack of time</text>
  </threadedComment>
  <threadedComment ref="I12" dT="2025-06-10T18:38:07.71" personId="{6892FC56-EBC2-4FA3-A2DF-2119D1EF5406}" id="{01DECF9C-CF8C-4BB3-8C35-4A8D04A85CE0}">
    <text xml:space="preserve">9 sites not tested due lack of time
</text>
  </threadedComment>
  <threadedComment ref="J12" dT="2025-07-04T16:43:00.41" personId="{6892FC56-EBC2-4FA3-A2DF-2119D1EF5406}" id="{916B4AF4-AA45-411E-BFED-05CFF459BCFE}">
    <text>5 sites not tested due lack of time</text>
  </threadedComment>
  <threadedComment ref="K12" dT="2025-08-08T20:50:27.17" personId="{6892FC56-EBC2-4FA3-A2DF-2119D1EF5406}" id="{D33C0211-8E39-4736-BF64-FA241223374A}">
    <text>3 sites not tested due lack of time</text>
  </threadedComment>
  <threadedComment ref="L12" dT="2025-08-08T20:50:27.17" personId="{6892FC56-EBC2-4FA3-A2DF-2119D1EF5406}" id="{7B8F00EF-4276-4B84-BB78-2B0CABDBC679}">
    <text>3 sites not tested due lack of time</text>
  </threadedComment>
  <threadedComment ref="M12" dT="2025-08-08T20:50:27.17" personId="{6892FC56-EBC2-4FA3-A2DF-2119D1EF5406}" id="{26F7003E-5BD2-485F-AACD-85729BA26D6C}">
    <text>5 sites not tested due lack of time</text>
  </threadedComment>
  <threadedComment ref="N12" dT="2025-11-07T18:49:17.05" personId="{6892FC56-EBC2-4FA3-A2DF-2119D1EF5406}" id="{3D109C5C-A4CA-477D-BA97-4A5C24FADE3F}">
    <text>4 sites not tested due lack of time</text>
  </threadedComment>
  <threadedComment ref="O12" dT="2025-12-08T17:08:21.90" personId="{6892FC56-EBC2-4FA3-A2DF-2119D1EF5406}" id="{2DA7D904-6567-4E4C-8BA2-1F4E5DB040C2}">
    <text>1 site not tested due lack of time</text>
  </threadedComment>
  <threadedComment ref="G15" dT="2025-04-15T21:54:51.08" personId="{6892FC56-EBC2-4FA3-A2DF-2119D1EF5406}" id="{CD260764-1699-4CF1-A822-CCE731A2BD22}">
    <text xml:space="preserve">Route cancelled due lack of techs </text>
  </threadedComment>
  <threadedComment ref="L15" dT="2025-08-08T20:50:27.17" personId="{6892FC56-EBC2-4FA3-A2DF-2119D1EF5406}" id="{602CB002-C2C9-478A-AE3C-5726F35A0A54}">
    <text>3 sites not tested due lack of time</text>
  </threadedComment>
  <threadedComment ref="F16" dT="2025-03-12T17:16:25.63" personId="{6892FC56-EBC2-4FA3-A2DF-2119D1EF5406}" id="{1A8F12F9-581E-4A3B-8284-112FF38C49A5}">
    <text>4 sites not tested due lack of time</text>
  </threadedComment>
  <threadedComment ref="L18" dT="2025-09-11T15:59:49.02" personId="{6892FC56-EBC2-4FA3-A2DF-2119D1EF5406}" id="{C8458EE4-9B77-40E7-80D0-6083D2D97AB4}">
    <text>3 sites not tested due lack of time</text>
  </threadedComment>
  <threadedComment ref="G20" dT="2025-04-15T23:41:32.52" personId="{6892FC56-EBC2-4FA3-A2DF-2119D1EF5406}" id="{A7A127A3-08BE-4585-ACFD-3BA238B7C3D3}">
    <text>Lack of time to finish 2 sites. Service calls during the day</text>
  </threadedComment>
  <threadedComment ref="H20" dT="2025-05-21T15:19:23.79" personId="{6892FC56-EBC2-4FA3-A2DF-2119D1EF5406}" id="{AF14A59C-0B86-4599-82AA-C7F50CAD0088}">
    <text>Lack of time to finish 2 sites. Service calls during the day</text>
  </threadedComment>
  <threadedComment ref="J20" dT="2025-07-17T15:43:58.42" personId="{6892FC56-EBC2-4FA3-A2DF-2119D1EF5406}" id="{92420385-AAAE-4F8B-8EF2-C77F4153C98D}">
    <text>3 sites skipped</text>
  </threadedComment>
  <threadedComment ref="L20" dT="2025-09-11T15:59:49.02" personId="{6892FC56-EBC2-4FA3-A2DF-2119D1EF5406}" id="{24B7C790-4F24-4636-882B-5BD405FF5B90}">
    <text>3 sites not tested due lack of time</text>
  </threadedComment>
  <threadedComment ref="H21" dT="2025-05-21T15:19:23.79" personId="{6892FC56-EBC2-4FA3-A2DF-2119D1EF5406}" id="{48E4B8E0-1697-4CD1-ADBB-3C28F154AC05}">
    <text xml:space="preserve">Lack of time to finish 2 sites. </text>
  </threadedComment>
  <threadedComment ref="M21" dT="2025-11-07T18:50:38.83" personId="{6892FC56-EBC2-4FA3-A2DF-2119D1EF5406}" id="{284D036B-387A-45D5-A883-2CDDCB8AAD77}">
    <text>1 site not tested due lack of time</text>
  </threadedComment>
  <threadedComment ref="O21" dT="2025-11-07T18:50:38.83" personId="{6892FC56-EBC2-4FA3-A2DF-2119D1EF5406}" id="{8058C232-5BB0-4F40-A657-8D35736692B7}">
    <text>4 sites not tested due lack of time</text>
  </threadedComment>
  <threadedComment ref="O23" dT="2025-12-17T16:57:42.00" personId="{6892FC56-EBC2-4FA3-A2DF-2119D1EF5406}" id="{6F19D7B1-ABE2-415E-8F8E-F76936ABD9AA}">
    <text xml:space="preserve">1 site not tested due lack of time
</text>
  </threadedComment>
  <threadedComment ref="I26" dT="2025-06-12T21:16:26.53" personId="{6892FC56-EBC2-4FA3-A2DF-2119D1EF5406}" id="{18B7359A-1DD3-485A-A7C0-D3B5BD0FBE73}">
    <text>Started 1:25</text>
  </threadedComment>
  <threadedComment ref="N26" dT="2025-04-15T21:54:51.08" personId="{6892FC56-EBC2-4FA3-A2DF-2119D1EF5406}" id="{5BA0CA98-8580-4C2C-8135-D6F254D85935}">
    <text xml:space="preserve">Route cancelled due lack of techs </text>
  </threadedComment>
</ThreadedComments>
</file>

<file path=xl/threadedComments/threadedComment7.xml><?xml version="1.0" encoding="utf-8"?>
<ThreadedComments xmlns="http://schemas.microsoft.com/office/spreadsheetml/2018/threadedcomments" xmlns:x="http://schemas.openxmlformats.org/spreadsheetml/2006/main">
  <threadedComment ref="D5" dT="2024-07-10T22:14:20.50" personId="{46338045-EA3B-4341-9878-9D5DB6F5321E}" id="{BA8A36CD-33F6-4493-AB99-6FE75ACB7D9C}">
    <text>JG took over halfway through the day. Justin had to head home</text>
  </threadedComment>
  <threadedComment ref="H5" dT="2024-10-23T16:17:05.32" personId="{6892FC56-EBC2-4FA3-A2DF-2119D1EF5406}" id="{249C9BCD-95AA-43A7-B2E8-521580678C3E}">
    <text xml:space="preserve">Route cancelled due lack of techs </text>
  </threadedComment>
  <threadedComment ref="F8" dT="2024-09-24T18:22:01.90" personId="{6892FC56-EBC2-4FA3-A2DF-2119D1EF5406}" id="{1F1CBC10-5BF7-4506-AC25-31CC6A534872}">
    <text>2 annuals this month</text>
  </threadedComment>
  <threadedComment ref="H8" dT="2024-11-26T22:59:36.44" personId="{6892FC56-EBC2-4FA3-A2DF-2119D1EF5406}" id="{62C04E7A-E454-4A9C-A91D-85F4137B7164}">
    <text>6 annuals during November</text>
  </threadedComment>
  <threadedComment ref="E9" dT="2024-08-21T22:14:50.81" personId="{D05202FE-1972-4411-96AF-B2F4657F83E2}" id="{057C3690-9556-4B22-AC6A-69BC3B74E366}">
    <text>Missed last 3 buildings due to time</text>
  </threadedComment>
  <threadedComment ref="H9" dT="2024-11-26T23:00:25.31" personId="{6892FC56-EBC2-4FA3-A2DF-2119D1EF5406}" id="{54AF0396-0866-4232-A867-4F0C07F030FA}">
    <text>Missed 1 location due lack of time</text>
  </threadedComment>
  <threadedComment ref="E10" dT="2024-08-21T22:19:35.37" personId="{D05202FE-1972-4411-96AF-B2F4657F83E2}" id="{EAD2B743-A429-4566-8CA1-ACDBADED97FC}">
    <text>4 sites on hold until September</text>
  </threadedComment>
  <threadedComment ref="G10" dT="2024-10-23T16:17:05.32" personId="{6892FC56-EBC2-4FA3-A2DF-2119D1EF5406}" id="{86D8726F-46E1-4E30-84C0-A6952DD03CB1}">
    <text xml:space="preserve">Route cancelled due lack of techs </text>
  </threadedComment>
  <threadedComment ref="I10" dT="2024-11-26T23:13:25.14" personId="{6892FC56-EBC2-4FA3-A2DF-2119D1EF5406}" id="{4D4ECACD-7EEE-48C8-9E25-6B6CB84B402A}">
    <text xml:space="preserve">3 annuals during December
</text>
  </threadedComment>
  <threadedComment ref="H14" dT="2024-10-23T16:17:05.32" personId="{6892FC56-EBC2-4FA3-A2DF-2119D1EF5406}" id="{DA9471D8-A420-4E5B-8042-39D825792EDD}">
    <text xml:space="preserve">Route cancelled due lack of techs </text>
  </threadedComment>
  <threadedComment ref="D15" dT="2024-07-10T22:17:25.38" personId="{46338045-EA3B-4341-9878-9D5DB6F5321E}" id="{E17DA3F0-3876-49B1-845B-E2F4FB1EEF52}">
    <text>Panel failure at a site - more time than would be normal</text>
  </threadedComment>
  <threadedComment ref="F16" dT="2024-09-24T18:19:10.84" personId="{6892FC56-EBC2-4FA3-A2DF-2119D1EF5406}" id="{59F39A11-B3B6-4A0A-A6CC-2A3D951FCE58}">
    <text>Route cancelled due techs sick</text>
  </threadedComment>
  <threadedComment ref="D18" dT="2024-07-10T22:21:54.54" personId="{46338045-EA3B-4341-9878-9D5DB6F5321E}" id="{C2E9A461-92E8-46C7-AB04-2B84C110EEE3}">
    <text>Service call in the middle of the day. Would've been a bit shorter</text>
  </threadedComment>
  <threadedComment ref="F18" dT="2024-09-24T18:22:52.89" personId="{6892FC56-EBC2-4FA3-A2DF-2119D1EF5406}" id="{D7822040-AECE-4DF5-8A75-9D136FFE1812}">
    <text>3 annuals this month</text>
  </threadedComment>
  <threadedComment ref="H22" dT="2024-11-26T23:09:16.44" personId="{6892FC56-EBC2-4FA3-A2DF-2119D1EF5406}" id="{3E6DFCD2-4BF9-4DF8-94C1-CA8D36F5C680}">
    <text>4 annuals during November</text>
  </threadedComment>
  <threadedComment ref="I22" dT="2024-11-26T23:09:43.86" personId="{6892FC56-EBC2-4FA3-A2DF-2119D1EF5406}" id="{CE1E89C8-2BEA-45A2-85C0-115D782944C7}">
    <text xml:space="preserve">3 annuals during December
</text>
  </threadedComment>
  <threadedComment ref="H23" dT="2024-11-26T23:10:29.03" personId="{6892FC56-EBC2-4FA3-A2DF-2119D1EF5406}" id="{29867342-A44B-48DF-8202-B6536FC1E83F}">
    <text>4 annuals during November</text>
  </threadedComment>
  <threadedComment ref="E24" dT="2024-08-22T18:21:37.31" personId="{D05202FE-1972-4411-96AF-B2F4657F83E2}" id="{BF7198B6-B8E9-491D-A028-DBB6240C6C86}">
    <text>4 sites not tested due to annuals or on hold</text>
  </threadedComment>
  <threadedComment ref="G24" dT="2024-10-23T17:03:49.51" personId="{6892FC56-EBC2-4FA3-A2DF-2119D1EF5406}" id="{FFAB1B93-1C06-4A5B-A16E-C05D05040D7B}">
    <text>Half day route due lack of techs</text>
  </threadedComment>
</ThreadedComments>
</file>

<file path=xl/threadedComments/threadedComment8.xml><?xml version="1.0" encoding="utf-8"?>
<ThreadedComments xmlns="http://schemas.microsoft.com/office/spreadsheetml/2018/threadedcomments" xmlns:x="http://schemas.openxmlformats.org/spreadsheetml/2006/main">
  <threadedComment ref="Q6" dT="2023-06-15T23:54:45.29" personId="{1A284580-F2B6-4554-A780-C3C0B3AF6C04}" id="{DC8E4B1F-B997-429F-95D4-12F762E61DB0}">
    <text>Annual booked June 21</text>
  </threadedComment>
  <threadedComment ref="U7" dT="2023-09-22T16:46:10.12" personId="{1A284580-F2B6-4554-A780-C3C0B3AF6C04}" id="{99AD4FCA-BB0E-4387-BC33-F77CBEEE9ABB}">
    <text>Booked October 6</text>
  </threadedComment>
  <threadedComment ref="T17" dT="2023-09-13T16:41:59.43" personId="{46338045-EA3B-4341-9878-9D5DB6F5321E}" id="{95839461-445B-48B7-89ED-3084749C3B8B}">
    <text>Site needs to provide new keys. Don't charge for this service</text>
  </threadedComment>
  <threadedComment ref="U17" dT="2023-09-13T16:41:59.43" personId="{46338045-EA3B-4341-9878-9D5DB6F5321E}" id="{A2326C17-956E-4F5E-B937-60FF55C72BEF}">
    <text>Site needs to provide new keys. Don't charge for this service</text>
  </threadedComment>
  <threadedComment ref="V17" dT="2023-09-13T16:41:59.43" personId="{46338045-EA3B-4341-9878-9D5DB6F5321E}" id="{134F1E80-C27D-4CE5-9A43-E392B795D8A5}">
    <text>Site needs to provide new keys. Don't charge for this service</text>
  </threadedComment>
  <threadedComment ref="W17" dT="2023-09-13T16:41:59.43" personId="{46338045-EA3B-4341-9878-9D5DB6F5321E}" id="{793EEC11-286B-4A8E-AFB3-D961566242CD}">
    <text>Site needs to provide new keys. Don't charge for this service</text>
  </threadedComment>
  <threadedComment ref="V19" dT="2023-11-03T17:27:12.67" personId="{46338045-EA3B-4341-9878-9D5DB6F5321E}" id="{B27A632F-5B40-4269-9D35-F0629B63AB03}">
    <text>Keys provided did not allow us to gain access to the building. Please charge for this service.</text>
  </threadedComment>
  <threadedComment ref="U20" dT="2023-10-11T17:44:20.19" personId="{46338045-EA3B-4341-9878-9D5DB6F5321E}" id="{EE6B7871-FC1D-47F8-AF7B-72D4FF5BE63B}">
    <text>MBT done in Oct. Annual Scheduled Oct 12</text>
  </threadedComment>
  <threadedComment ref="V23" dT="2023-10-11T19:08:28.31" personId="{46338045-EA3B-4341-9878-9D5DB6F5321E}" id="{9EC994A7-BC1C-43FE-BF22-05E0DACEEE34}">
    <text>Scheduled Nov 8</text>
  </threadedComment>
  <threadedComment ref="W24" dT="2023-12-08T17:28:18.25" personId="{46338045-EA3B-4341-9878-9D5DB6F5321E}" id="{AB296046-DBC3-485E-BC31-2BADA6C5F7DB}">
    <text>No access due to potential lock change. To be confirmed, but please charge for this service.</text>
  </threadedComment>
  <threadedComment ref="V25" dT="2023-12-08T21:43:26.55" personId="{8CA2BCA9-03B0-417C-9581-783E31A941AB}" id="{A9DF2FF6-5FD8-414D-95B4-55EB639724E8}">
    <text>Invoiced Dec 8th. Requested by site to have completed before their YE</text>
  </threadedComment>
  <threadedComment ref="W25" dT="2023-12-08T21:43:31.57" personId="{8CA2BCA9-03B0-417C-9581-783E31A941AB}" id="{4559142D-6BEE-4353-A0CF-08ED058AD97E}">
    <text>Invoiced Dec 8th. Requested by site to have completed before their YE</text>
  </threadedComment>
  <threadedComment ref="W26" dT="2023-12-05T20:07:56.91" personId="{46338045-EA3B-4341-9878-9D5DB6F5321E}" id="{770E57DB-049C-4607-A85E-2DCE5C82F320}">
    <text>Annual not scheduled as of Dec. 5. MBT performed in Dec.</text>
  </threadedComment>
  <threadedComment ref="Q28" dT="2023-06-13T23:20:19.58" personId="{1A284580-F2B6-4554-A780-C3C0B3AF6C04}" id="{F160256D-C93C-4621-8D0F-7B3716F37573}">
    <text>Annual booked June 29</text>
  </threadedComment>
  <threadedComment ref="W29" dT="2023-11-22T20:10:40.53" personId="{1A284580-F2B6-4554-A780-C3C0B3AF6C04}" id="{5761F29D-D3AF-4F41-9E04-014ACCC29ED0}">
    <text>Booked Dec 6</text>
  </threadedComment>
  <threadedComment ref="W30" dT="2023-12-05T22:42:27.89" personId="{46338045-EA3B-4341-9878-9D5DB6F5321E}" id="{BBA7A996-1530-4006-A4B8-944BCE937A50}">
    <text>Scheduled Dec 13-15. MBT skipped.</text>
  </threadedComment>
  <threadedComment ref="R31" dT="2023-07-12T00:50:32.77" personId="{1A284580-F2B6-4554-A780-C3C0B3AF6C04}" id="{0D9E9B4B-1044-4F5C-88CD-5AF1DA8AE41E}">
    <text>BOOKED JULY 24</text>
  </threadedComment>
  <threadedComment ref="V33" dT="2023-11-08T19:11:16.46" personId="{46338045-EA3B-4341-9878-9D5DB6F5321E}" id="{CCAAB8D9-A2D1-4251-BF1B-0C8FCC49BCA3}">
    <text>This was done during a service call on the same day as monthlies. Please charge for this service.</text>
  </threadedComment>
  <threadedComment ref="W33" dT="2023-12-13T18:30:12.04" personId="{1A284580-F2B6-4554-A780-C3C0B3AF6C04}" id="{13ED59D9-5322-4840-BB44-3E9DA303D731}">
    <text>Annual booked Dec 21</text>
  </threadedComment>
  <threadedComment ref="R39" dT="2023-06-17T00:47:41.23" personId="{1A284580-F2B6-4554-A780-C3C0B3AF6C04}" id="{377DAB4F-3D5B-45DB-9603-AB84922D8003}">
    <text>Booked July 6</text>
  </threadedComment>
  <threadedComment ref="U39" dT="2023-10-26T15:17:22.97" personId="{46338045-EA3B-4341-9878-9D5DB6F5321E}" id="{35B9D700-D3D9-4C97-9E3A-EBE2ABDA97B3}">
    <text>Was on hold per strata, now all clear for Nov/23</text>
  </threadedComment>
  <threadedComment ref="W43" dT="2023-12-05T20:07:56.91" personId="{46338045-EA3B-4341-9878-9D5DB6F5321E}" id="{8A518CB1-ED0C-416A-93EB-F3E511364929}">
    <text>Annual not scheduled as of Dec. 5. MBT performed in Dec.</text>
  </threadedComment>
  <threadedComment ref="T46" dT="2023-09-13T18:25:22.38" personId="{46338045-EA3B-4341-9878-9D5DB6F5321E}" id="{03BFA9D7-5D59-4BEB-A4AB-66CAD651EDE7}">
    <text>Tested in September, no annual scheduled as of Sept 13</text>
  </threadedComment>
  <threadedComment ref="W48" dT="2023-11-22T20:27:33.61" personId="{1A284580-F2B6-4554-A780-C3C0B3AF6C04}" id="{43E76E96-23F1-4D17-A435-608218CA9AA9}">
    <text>Tent for Dec 14</text>
  </threadedComment>
  <threadedComment ref="T51" dT="2023-09-13T18:25:22.38" personId="{46338045-EA3B-4341-9878-9D5DB6F5321E}" id="{B266C9E2-A4B1-46A4-8B2C-17ADE661FB88}">
    <text>Tested in September, no annual scheduled as of Sept 13</text>
  </threadedComment>
  <threadedComment ref="R57" dT="2023-07-14T19:08:41.52" personId="{1A284580-F2B6-4554-A780-C3C0B3AF6C04}" id="{979F7C9A-22B9-4CB0-B759-19A4BD24F455}">
    <text>Booked July 28</text>
  </threadedComment>
  <threadedComment ref="S58" dT="2023-07-28T02:50:07.84" personId="{1A284580-F2B6-4554-A780-C3C0B3AF6C04}" id="{49B2E837-CCCF-4A91-B238-26E6B6D9C042}">
    <text>Booked august 28-30</text>
  </threadedComment>
  <threadedComment ref="T60" dT="2023-09-13T18:25:22.38" personId="{46338045-EA3B-4341-9878-9D5DB6F5321E}" id="{17C656F8-2125-45B6-A2A2-612A5937CD03}">
    <text>Tested in September, no annual scheduled as of Sept 13</text>
  </threadedComment>
  <threadedComment ref="T71" dT="2023-09-12T16:15:17.60" personId="{46338045-EA3B-4341-9878-9D5DB6F5321E}" id="{C6C07CEA-D2CC-44B7-90FA-64921FAE6D49}">
    <text>Not scheduled. We tested in Sept if this doesn't get scheduled</text>
  </threadedComment>
  <threadedComment ref="V74" dT="2023-11-08T20:20:48.14" personId="{46338045-EA3B-4341-9878-9D5DB6F5321E}" id="{2CB3E3E3-1E7A-4BE5-A628-785D92094AAC}">
    <text>Annual completed Nov 7. MBT done in Nov</text>
  </threadedComment>
  <threadedComment ref="S75" dT="2023-08-17T23:56:15.44" personId="{1A284580-F2B6-4554-A780-C3C0B3AF6C04}" id="{85A081C4-F01E-4FB3-B27E-2FF05D9929CF}">
    <text>BOOKED AUG 24, MONTHLY ALSO DONE THIS MONTH</text>
  </threadedComment>
  <threadedComment ref="U81" dT="2023-10-11T16:34:23.48" personId="{46338045-EA3B-4341-9878-9D5DB6F5321E}" id="{F0347E83-8DAB-49FA-9413-DA6C486B7A3A}">
    <text>Tested on MBT in Oct. Annual was scheduled Oct 11, cancelled last minute by  the PM.</text>
  </threadedComment>
  <threadedComment ref="U81" dT="2023-10-11T16:34:52.13" personId="{46338045-EA3B-4341-9878-9D5DB6F5321E}" id="{2C9B1B92-B838-4EF1-9165-60F3BA264B68}" parentId="{F0347E83-8DAB-49FA-9413-DA6C486B7A3A}">
    <text>If Annual gets moved to another month, we can charge for this service</text>
  </threadedComment>
  <threadedComment ref="S85" dT="2023-08-18T15:53:33.62" personId="{1A284580-F2B6-4554-A780-C3C0B3AF6C04}" id="{E881D9CA-EB05-4175-9031-FA1A2E6C247D}">
    <text>Booked august 25 &amp; monthly also done august</text>
  </threadedComment>
  <threadedComment ref="T85" dT="2023-09-13T17:12:20.46" personId="{46338045-EA3B-4341-9878-9D5DB6F5321E}" id="{7FB7D468-E4D0-490E-96D7-1DD1E8EBCF4D}">
    <text>Not done in September. Do not charge</text>
  </threadedComment>
  <threadedComment ref="R88" dT="2023-07-06T17:15:04.28" personId="{8CA2BCA9-03B0-417C-9581-783E31A941AB}" id="{F42A2D75-47B8-4EBB-B212-88D57175D4B4}">
    <text>Do not charge - completed during bell replacement.</text>
  </threadedComment>
  <threadedComment ref="V88" dT="2023-10-25T22:14:07.66" personId="{46338045-EA3B-4341-9878-9D5DB6F5321E}" id="{0BB88D88-2C0D-48B0-9088-6177D45818C9}">
    <text>Service cancelled</text>
  </threadedComment>
  <threadedComment ref="W88" dT="2023-10-25T22:14:07.66" personId="{46338045-EA3B-4341-9878-9D5DB6F5321E}" id="{B49E9B46-D2DB-43B0-90F8-6B66C32E8B05}">
    <text>Service cancelled</text>
  </threadedComment>
  <threadedComment ref="W91" dT="2023-12-08T17:41:50.48" personId="{46338045-EA3B-4341-9878-9D5DB6F5321E}" id="{18F5505D-3327-4162-8DC5-C04D8D6CD124}">
    <text>Scheduled Dec 21. MBT done in Dec as well</text>
  </threadedComment>
  <threadedComment ref="U93" dT="2023-10-26T19:45:06.03" personId="{46338045-EA3B-4341-9878-9D5DB6F5321E}" id="{D6621885-295D-4E86-8B2A-B93D88379031}">
    <text>Charge for this service. Not tested in Oct/23 due to extreme chubb wait times. Waited on hold for nearly 30 minutes.</text>
  </threadedComment>
  <threadedComment ref="V93" dT="2023-11-07T21:28:10.83" personId="{6D941203-C1AD-4E1E-8A7E-FB672C73977E}" id="{829BE40D-7E99-49D6-8C04-1731BB1A4A21}">
    <text>Chubb, did not respond, TBD</text>
  </threadedComment>
  <threadedComment ref="V93" dT="2023-11-08T20:58:02.80" personId="{46338045-EA3B-4341-9878-9D5DB6F5321E}" id="{781F9032-4A16-47C1-9B75-B81B897410C9}" parentId="{829BE40D-7E99-49D6-8C04-1731BB1A4A21}">
    <text>Chubb issues, please charge for this service as we waited for 15-20 minutes on hold</text>
  </threadedComment>
  <threadedComment ref="V94" dT="2023-10-10T22:31:04.85" personId="{46338045-EA3B-4341-9878-9D5DB6F5321E}" id="{E8ED255A-51CC-4DA9-A102-7DF1B8949455}">
    <text>Scheduled Nov 9th</text>
  </threadedComment>
  <threadedComment ref="V95" dT="2023-11-03T17:22:01.64" personId="{46338045-EA3B-4341-9878-9D5DB6F5321E}" id="{CE2DC8A2-3C80-40D5-A2FC-706061D2A266}">
    <text>To be tested on a later route this month. PM not available to meet techs on 1st Wednesday this month</text>
  </threadedComment>
  <threadedComment ref="V95" dT="2023-11-16T20:09:48.24" personId="{6D941203-C1AD-4E1E-8A7E-FB672C73977E}" id="{D6569E30-DFFF-49E3-A188-671C6701C6DC}" parentId="{CE2DC8A2-3C80-40D5-A2FC-706061D2A266}">
    <text>Was tested on Nov 14 R18 for this month only.</text>
  </threadedComment>
  <threadedComment ref="Q96" dT="2023-06-05T18:39:26.84" personId="{161D80D2-4B6B-44BA-85E2-74CADF4EFA44}" id="{66EB785C-6019-4A75-BFA0-4E09FEBDAD85}">
    <text>2x 12V7A Batteries replaced</text>
  </threadedComment>
  <threadedComment ref="S100" dT="2023-07-28T20:10:04.74" personId="{1A284580-F2B6-4554-A780-C3C0B3AF6C04}" id="{8FB3F119-F1BF-49A0-895B-0D48EDC16628}">
    <text>Booked August 15 &amp; 16</text>
  </threadedComment>
  <threadedComment ref="T103" dT="2023-09-12T16:25:52.29" personId="{46338045-EA3B-4341-9878-9D5DB6F5321E}" id="{7F727B8F-C3C5-456F-92C5-9E5E1C7566EB}">
    <text>Don't charge for this service. AT missed the site by accident</text>
  </threadedComment>
  <threadedComment ref="W105" dT="2023-11-15T16:58:04.38" personId="{1A284580-F2B6-4554-A780-C3C0B3AF6C04}" id="{8C9933DB-6348-408C-9851-72A147907C42}">
    <text>Booked Dec 13</text>
  </threadedComment>
  <threadedComment ref="U109" dT="2023-10-10T17:28:27.59" personId="{46338045-EA3B-4341-9878-9D5DB6F5321E}" id="{B153F7AA-EF26-43BD-BB1D-9CF663C8143A}">
    <text>No Key to FACP this month. Do not charge for this service</text>
  </threadedComment>
  <threadedComment ref="V116" dT="2023-11-09T22:26:09.96" personId="{1A284580-F2B6-4554-A780-C3C0B3AF6C04}" id="{6900D868-91C9-482C-868E-D68508932FC1}">
    <text>Annual booked Nov 14</text>
  </threadedComment>
  <threadedComment ref="T127" dT="2023-09-12T16:15:46.33" personId="{46338045-EA3B-4341-9878-9D5DB6F5321E}" id="{8F4E7364-146D-4271-8E80-C149627D3F17}">
    <text>Not scheduled. We tested in Sept if this doesn't get scheduled</text>
  </threadedComment>
  <threadedComment ref="T129" dT="2023-08-31T19:16:39.85" personId="{1A284580-F2B6-4554-A780-C3C0B3AF6C04}" id="{35D72EEA-C7C1-4FD4-B1C6-D5C55B248393}">
    <text>Tent booked for sept 12</text>
  </threadedComment>
  <threadedComment ref="U129" dT="2023-10-10T17:29:39.84" personId="{46338045-EA3B-4341-9878-9D5DB6F5321E}" id="{F86B6F75-82D3-42ED-B93C-7E2E29D80FAD}">
    <text xml:space="preserve">Will confirm if we charge for this. Electrical room lock was allegedly changed. We visited in Oct and could not access FACP. If we need to get a new key, I'll charge for this. </text>
  </threadedComment>
  <threadedComment ref="T136" dT="2023-09-12T16:16:04.45" personId="{46338045-EA3B-4341-9878-9D5DB6F5321E}" id="{7984A2BB-D6DA-41B6-8CB5-46DF30C81A56}">
    <text>Not scheduled. We tested in Sept if this doesn't get scheduled</text>
  </threadedComment>
  <threadedComment ref="S137" dT="2023-07-20T22:32:53.52" personId="{1A284580-F2B6-4554-A780-C3C0B3AF6C04}" id="{BE3BD0DF-EB88-4399-94AD-A2AE91B9B767}">
    <text>BOOKED AUGUST 9</text>
  </threadedComment>
  <threadedComment ref="V139" dT="2023-11-09T22:26:51.20" personId="{1A284580-F2B6-4554-A780-C3C0B3AF6C04}" id="{34B140A9-15F2-40E9-A66F-740CC42A3326}">
    <text>Annual booked Nov 14</text>
  </threadedComment>
  <threadedComment ref="V146" dT="2023-11-08T20:20:07.17" personId="{46338045-EA3B-4341-9878-9D5DB6F5321E}" id="{C037BFC9-DFAB-4FAE-A9E1-9FDAEA7E3B71}">
    <text>Annual unscheduled as of Nov 8. MBT performed in Nov</text>
  </threadedComment>
  <threadedComment ref="W149" dT="2023-12-07T20:59:08.26" personId="{46338045-EA3B-4341-9878-9D5DB6F5321E}" id="{B33D1FE6-8826-44E1-A26E-2E9087FA76B4}">
    <text>Scheduled Dec. 11</text>
  </threadedComment>
  <threadedComment ref="U156" dT="2023-09-19T17:47:36.17" personId="{1A284580-F2B6-4554-A780-C3C0B3AF6C04}" id="{EB4A8B64-E85C-4326-AEB7-A53CBD3794CB}">
    <text>Booked October 12</text>
  </threadedComment>
  <threadedComment ref="V156" dT="2023-11-16T20:31:04.64" personId="{46338045-EA3B-4341-9878-9D5DB6F5321E}" id="{19EDD1C9-874D-4F6D-80DB-66DE6F732C78}">
    <text>Charge for this service. Technicians waited at least 30 minutes on hold to try and perform MBT. Testing not completed.</text>
  </threadedComment>
  <threadedComment ref="W156" dT="2023-11-16T20:31:04.64" personId="{46338045-EA3B-4341-9878-9D5DB6F5321E}" id="{B71FA34B-941C-47F1-BAFC-FD0E5FBC0773}">
    <text>Charge for this service. Technicians waited at least 30 minutes on hold to try and perform MBT. Testing not completed.</text>
  </threadedComment>
  <threadedComment ref="R157" dT="2023-06-21T19:06:18.09" personId="{1A284580-F2B6-4554-A780-C3C0B3AF6C04}" id="{C81F0C0D-7E4D-430B-85CC-E7838785DE20}">
    <text>Booked July 13</text>
  </threadedComment>
  <threadedComment ref="Q163" dT="2023-06-13T23:34:30.45" personId="{1A284580-F2B6-4554-A780-C3C0B3AF6C04}" id="{8A17F7E0-5481-46EB-A527-4F21D8F47523}">
    <text>Booked June 26</text>
  </threadedComment>
  <threadedComment ref="U167" dT="2023-10-05T19:42:14.01" personId="{46338045-EA3B-4341-9878-9D5DB6F5321E}" id="{2220E4D3-4F8F-48B6-BAF5-D55C31574193}">
    <text>Key went missing, do not charge for this service.</text>
  </threadedComment>
  <threadedComment ref="S168" dT="2023-08-30T18:32:34.79" personId="{1A284580-F2B6-4554-A780-C3C0B3AF6C04}" id="{30794FEA-5121-430C-B6C0-27B9E5700E08}">
    <text>Annual booked August 31</text>
  </threadedComment>
  <threadedComment ref="S168" dT="2023-08-30T18:33:02.87" personId="{1A284580-F2B6-4554-A780-C3C0B3AF6C04}" id="{4A3F90AD-DAF2-4F7B-B901-66FAB87B5D68}" parentId="{30794FEA-5121-430C-B6C0-27B9E5700E08}">
    <text>Also did monthly… in August</text>
  </threadedComment>
  <threadedComment ref="T168" dT="2023-09-12T16:07:48.98" personId="{46338045-EA3B-4341-9878-9D5DB6F5321E}" id="{11A05BA8-6A07-4B6D-B543-07BF3B7E3820}">
    <text>Annual done August 31</text>
  </threadedComment>
  <threadedComment ref="V171" dT="2023-11-03T18:29:11.11" personId="{6D941203-C1AD-4E1E-8A7E-FB672C73977E}" id="{0281F29B-AF1F-4FB6-BCD0-7DDDDB1D22AE}">
    <text>Annual to be done in November due to new panel installed on Oct 31st</text>
  </threadedComment>
  <threadedComment ref="V172" dT="2023-11-16T20:31:04.64" personId="{46338045-EA3B-4341-9878-9D5DB6F5321E}" id="{14EC3B1D-3238-4BFD-B9EF-E1BB57A095EF}">
    <text>Charge for this service. Technicians waited at least 30 minutes on hold to try and perform MBT. Testing not completed.</text>
  </threadedComment>
  <threadedComment ref="O175" dT="2023-07-05T17:04:37.21" personId="{D9869D98-2A20-4BB5-B2AE-FCB88690F823}" id="{7C028D9D-120F-4E17-A717-71ACCBF1F6A5}">
    <text>Not tested - was not assigned to any route</text>
  </threadedComment>
  <threadedComment ref="P175" dT="2023-07-05T17:04:37.21" personId="{D9869D98-2A20-4BB5-B2AE-FCB88690F823}" id="{FB5C46F6-D64C-4386-9C70-C27573CE6989}">
    <text>Not tested - was not assigned to any route</text>
  </threadedComment>
  <threadedComment ref="Q175" dT="2023-07-05T17:04:37.21" personId="{D9869D98-2A20-4BB5-B2AE-FCB88690F823}" id="{F49DF260-9493-4AB3-BF05-2CE4B2437678}">
    <text>Not tested - was not assigned to any route</text>
  </threadedComment>
  <threadedComment ref="U175" dT="2023-10-18T20:06:52.71" personId="{6D941203-C1AD-4E1E-8A7E-FB672C73977E}" id="{3E0CF9E0-9188-424C-9D56-F3060C1D1F2C}">
    <text xml:space="preserve">Technicians were on hold for with Chubb for total of 1 hour. Denver emailed property manager to inform of the issue. Test not completed but please charge. </text>
  </threadedComment>
  <threadedComment ref="U179" dT="2023-10-11T17:53:22.90" personId="{46338045-EA3B-4341-9878-9D5DB6F5321E}" id="{6A5ABE6E-7199-4744-AB20-A93A265FBCB5}">
    <text>Don't charge for this service, key issue that was my fault. Some confusion from South Island PM</text>
  </threadedComment>
  <threadedComment ref="W181" dT="2023-12-02T01:30:24.85" personId="{1A284580-F2B6-4554-A780-C3C0B3AF6C04}" id="{02795A57-8E55-479E-8702-30D407C0CA4F}">
    <text>BOOKED Dec 15</text>
  </threadedComment>
  <threadedComment ref="T182" dT="2023-10-17T22:02:57.15" personId="{D9869D98-2A20-4BB5-B2AE-FCB88690F823}" id="{1407EE8A-045E-4A44-85FE-3D2F827939EA}">
    <text>Annual was booked for late September - MBT done in September and October - do not bill for November</text>
  </threadedComment>
  <threadedComment ref="V182" dT="2023-11-08T20:19:24.16" personId="{46338045-EA3B-4341-9878-9D5DB6F5321E}" id="{30DCF47D-2ECF-4F98-A08B-A565FF2642DA}">
    <text>Do not charge. Key issue being resolved</text>
  </threadedComment>
  <threadedComment ref="S186" dT="2023-08-08T19:47:48.73" personId="{1A284580-F2B6-4554-A780-C3C0B3AF6C04}" id="{363062B3-5EEA-4515-951E-24077EDC3050}">
    <text>Booked August 15</text>
  </threadedComment>
  <threadedComment ref="V187" dT="2023-11-03T20:48:17.09" personId="{6D941203-C1AD-4E1E-8A7E-FB672C73977E}" id="{AAC640CF-8325-4376-B46F-13DB200E8E5C}">
    <text>The keys provided did not work. Please charge.</text>
  </threadedComment>
  <threadedComment ref="U191" dT="2023-10-11T19:07:52.79" personId="{46338045-EA3B-4341-9878-9D5DB6F5321E}" id="{50697E4B-2AC2-4D68-BF56-1D22AB34CFB6}">
    <text xml:space="preserve">Don't charge. Techs assumed this was being missed due to annual usually in oct. </text>
  </threadedComment>
  <threadedComment ref="V196" dT="2023-11-16T20:31:04.64" personId="{46338045-EA3B-4341-9878-9D5DB6F5321E}" id="{6A44106C-2080-49D9-95C4-A63432E39A49}">
    <text>Charge for this service. Technicians waited at least 30 minutes on hold to try and perform MBT. Testing not completed.</text>
  </threadedComment>
  <threadedComment ref="V197" dT="2023-11-03T18:31:43.25" personId="{46338045-EA3B-4341-9878-9D5DB6F5321E}" id="{EB4FE389-81B6-476E-82F1-950FCAAC7365}">
    <text>No Access. Fob did not work</text>
  </threadedComment>
  <threadedComment ref="V208" dT="2023-10-18T19:07:46.88" personId="{1A284580-F2B6-4554-A780-C3C0B3AF6C04}" id="{7D73B2C1-21C4-4946-A9C9-84B2E089FA63}">
    <text>Booked Nov 1&amp; 2</text>
  </threadedComment>
  <threadedComment ref="W219" dT="2023-12-07T20:58:19.87" personId="{46338045-EA3B-4341-9878-9D5DB6F5321E}" id="{A67E850C-CCB7-4DEE-8F72-68F863A6A642}">
    <text>No Access - Key issue to be resolved. Do not charge</text>
  </threadedComment>
  <threadedComment ref="V223" dT="2023-10-25T17:54:29.27" personId="{1A284580-F2B6-4554-A780-C3C0B3AF6C04}" id="{BDB30191-6ACD-451A-9D33-3F669E1A6376}">
    <text>Booked Nov 3</text>
  </threadedComment>
  <threadedComment ref="V225" dT="2023-11-16T17:46:54.44" personId="{6D941203-C1AD-4E1E-8A7E-FB672C73977E}" id="{AA461ECC-C186-4606-8C95-5E9A0A2C6E38}">
    <text>On hold due to panel issues Oct 2023 - KW</text>
  </threadedComment>
  <threadedComment ref="W225" dT="2023-11-16T17:46:54.44" personId="{6D941203-C1AD-4E1E-8A7E-FB672C73977E}" id="{66EAAC0B-C917-4BCF-B41B-48A23E937716}">
    <text>On hold due to panel issues Oct 2023 - KW</text>
  </threadedComment>
  <threadedComment ref="T228" dT="2023-09-13T17:08:30.64" personId="{46338045-EA3B-4341-9878-9D5DB6F5321E}" id="{D82DD3E5-0444-40E3-A5F7-1E6CE627E9B8}">
    <text>Don't charge for this service. We showed up during nap-time zzz</text>
  </threadedComment>
  <threadedComment ref="W228" dT="2023-12-13T22:18:05.66" personId="{46338045-EA3B-4341-9878-9D5DB6F5321E}" id="{C94E3B24-8BE4-45D4-A0DD-9BC53C8C252D}">
    <text>Arrived during naptime for daycare. Do not charge please</text>
  </threadedComment>
  <threadedComment ref="R233" dT="2023-06-29T17:43:49.05" personId="{1A284580-F2B6-4554-A780-C3C0B3AF6C04}" id="{4AB29D02-ED1E-40EF-B088-5858D9012D48}">
    <text>Booked July 5</text>
  </threadedComment>
  <threadedComment ref="W236" dT="2023-12-08T18:44:06.79" personId="{46338045-EA3B-4341-9878-9D5DB6F5321E}" id="{D95D0D27-8E85-491E-BDF5-9BA4D7CD6DEF}">
    <text>Annual usually in Dec. Not scheduled as of Dec. 8th. MBT was done in Dec</text>
  </threadedComment>
  <threadedComment ref="V237" dT="2023-11-03T18:31:43.25" personId="{46338045-EA3B-4341-9878-9D5DB6F5321E}" id="{F6800458-A58D-4C31-92DF-652B5CC68BDB}">
    <text>Keys were missing from ring. Do not charge</text>
  </threadedComment>
  <threadedComment ref="U245" dT="2023-10-10T19:07:52.47" personId="{46338045-EA3B-4341-9878-9D5DB6F5321E}" id="{0D6AB1D4-5084-43CD-BD36-54D03D14F502}">
    <text>Tested in Oct. Annual confirmed for Oct 19th</text>
  </threadedComment>
  <threadedComment ref="V246" dT="2023-11-16T18:19:50.65" personId="{46338045-EA3B-4341-9878-9D5DB6F5321E}" id="{AAB43843-648D-4337-B2BC-5F1524965FD7}">
    <text>Annual done Oct 27 &amp; Nov 15</text>
  </threadedComment>
  <threadedComment ref="U249" dT="2023-10-10T19:08:53.67" personId="{46338045-EA3B-4341-9878-9D5DB6F5321E}" id="{AD2CA8E5-FC01-476F-A1EA-08273D13B3E8}">
    <text>Tested in Oct. Annual Scheduled Oct 30.</text>
  </threadedComment>
  <threadedComment ref="W253" dT="2023-12-13T22:15:34.16" personId="{46338045-EA3B-4341-9878-9D5DB6F5321E}" id="{F8A2CCEA-3E54-450E-B00F-8076C9B1A831}">
    <text>Charge for this service. MBT was performed during a service call on Dec 13/23</text>
  </threadedComment>
  <threadedComment ref="R254" dT="2023-06-22T15:37:36.51" personId="{1A284580-F2B6-4554-A780-C3C0B3AF6C04}" id="{81A17AD7-FD77-443B-A284-E4CDD45B8380}">
    <text>Booked July 7</text>
  </threadedComment>
  <threadedComment ref="W255" dT="2023-12-08T18:48:01.44" personId="{46338045-EA3B-4341-9878-9D5DB6F5321E}" id="{5D4D3A85-EC8E-45A2-86FB-A9FDF62B0D18}">
    <text>MBT done during return for annual on Dec. 1st</text>
  </threadedComment>
  <threadedComment ref="V256" dT="2023-11-07T20:05:09.92" personId="{46338045-EA3B-4341-9878-9D5DB6F5321E}" id="{9262D33A-842E-4205-BA17-81A2C468FB3C}">
    <text>(interconnected with 9838 Second St). Not tested due to complicated testing process. Techs spoke with KW and chose to skip this month. Do not charge for this service. Testing process to be determined asap</text>
  </threadedComment>
  <threadedComment ref="U261" dT="2023-10-11T19:05:38.92" personId="{46338045-EA3B-4341-9878-9D5DB6F5321E}" id="{9FAB2F5A-CDE5-442D-85F7-F9AC42EC74FA}">
    <text>Scheduled Oct 25. Not tested on MBT this month</text>
  </threadedComment>
  <threadedComment ref="W261" dT="2023-12-13T22:15:34.16" personId="{46338045-EA3B-4341-9878-9D5DB6F5321E}" id="{4000B9F6-6F47-43EC-AB02-3B08CC2C9CD8}">
    <text>BM was off-site and could not provide access. Charge for this service please</text>
  </threadedComment>
  <threadedComment ref="W269" dT="2023-12-05T00:42:45.50" personId="{46338045-EA3B-4341-9878-9D5DB6F5321E}" id="{B3D63F2E-63F7-4E14-B5E4-8D5ED28BCD1D}">
    <text>Annual not scheduled in Dec as of Dec.4. MBT was performed this month.</text>
  </threadedComment>
  <threadedComment ref="T271" dT="2023-08-29T18:19:47.85" personId="{1A284580-F2B6-4554-A780-C3C0B3AF6C04}" id="{68F25821-9C78-4B72-9468-F375EBAF8BB0}">
    <text>Booked September 8</text>
  </threadedComment>
  <threadedComment ref="W273" dT="2023-12-19T18:58:14.94" personId="{8CA2BCA9-03B0-417C-9581-783E31A941AB}" id="{2960398C-EB24-44DB-B745-77576A6FEC52}">
    <text>Pre-paid invoice for Oct-Dec. Use unapplied payment to credit invoice</text>
  </threadedComment>
  <threadedComment ref="T274" dT="2023-09-12T16:16:29.02" personId="{46338045-EA3B-4341-9878-9D5DB6F5321E}" id="{B7B9F703-44B4-4709-8C45-B498F60AAEA1}">
    <text>Not scheduled. We tested in Sept if this doesn't get scheduled</text>
  </threadedComment>
  <threadedComment ref="U278" dT="2023-10-18T20:06:52.71" personId="{6D941203-C1AD-4E1E-8A7E-FB672C73977E}" id="{B7033CA6-7188-4F8E-B0FD-1B3BEB249BB2}">
    <text xml:space="preserve">Technicians were on hold for with Chubb for total of 1 hour. Denver emailed property manager to inform of the issue. Test not completed but please charge. </text>
  </threadedComment>
  <threadedComment ref="V278" dT="2023-11-21T18:33:44.23" personId="{46338045-EA3B-4341-9878-9D5DB6F5321E}" id="{EA787365-E0A9-4446-A23C-EE7AB5095BF9}">
    <text>Charge for this service. Waited 50 minutes on hold &amp; 30 minutes on site for chubb to pick up.</text>
  </threadedComment>
  <threadedComment ref="V280" dT="2023-11-03T18:18:17.38" personId="{6D941203-C1AD-4E1E-8A7E-FB672C73977E}" id="{5C3CCCCA-BE9D-425B-9394-6465A7E74221}">
    <text>We visited in error, annual on Nov 2nd. Do not charge.</text>
  </threadedComment>
  <threadedComment ref="U281" dT="2023-09-15T19:40:27.44" personId="{1A284580-F2B6-4554-A780-C3C0B3AF6C04}" id="{23CA7D1E-63DF-4E58-BB5D-9893B8F16949}">
    <text>site in limbo, has new annual service provider. Inquired if monthly testing is switching as well.</text>
  </threadedComment>
  <threadedComment ref="U281" dT="2023-09-18T21:58:12.41" personId="{46338045-EA3B-4341-9878-9D5DB6F5321E}" id="{9ED7A17D-A7E4-404A-8B92-D4898146EA63}" parentId="{23CA7D1E-63DF-4E58-BB5D-9893B8F16949}">
    <text>Service cancelled</text>
  </threadedComment>
  <threadedComment ref="V282" dT="2023-11-08T23:54:47.56" personId="{46338045-EA3B-4341-9878-9D5DB6F5321E}" id="{7A6EE2A7-A75C-4303-A85A-37EDAAAC416D}">
    <text>Condemned. Occupancy revoked</text>
  </threadedComment>
  <threadedComment ref="V283" dT="2023-11-08T23:55:56.94" personId="{46338045-EA3B-4341-9878-9D5DB6F5321E}" id="{D90923A5-5A18-4409-B998-F2139FA01366}">
    <text>MBT done Nov/23. No annual scheduled as of Nov 8th.</text>
  </threadedComment>
  <threadedComment ref="T286" dT="2023-08-31T19:57:33.20" personId="{1A284580-F2B6-4554-A780-C3C0B3AF6C04}" id="{01A5F120-440C-46A2-B018-D37CFA39A4A8}">
    <text>Booked September 5</text>
  </threadedComment>
  <threadedComment ref="T288" dT="2023-09-05T22:32:16.55" personId="{D9869D98-2A20-4BB5-B2AE-FCB88690F823}" id="{505BCF51-DD06-4A66-B842-44E7BAA3D610}">
    <text xml:space="preserve">Do not charge - on hold for now - site changed owners
</text>
  </threadedComment>
  <threadedComment ref="U288" dT="2023-09-05T22:32:16.55" personId="{D9869D98-2A20-4BB5-B2AE-FCB88690F823}" id="{EC53BA0F-B4BF-46F2-A541-FC920350D8EA}">
    <text xml:space="preserve">Do not charge - on hold for now - site changed owners
</text>
  </threadedComment>
  <threadedComment ref="V288" dT="2023-09-05T22:32:16.55" personId="{D9869D98-2A20-4BB5-B2AE-FCB88690F823}" id="{FF172617-7DF4-4B59-8FF3-D4BD1F9D95BF}">
    <text xml:space="preserve">Do not charge - on hold for now - site changed owners
</text>
  </threadedComment>
  <threadedComment ref="W288" dT="2023-09-05T22:32:16.55" personId="{D9869D98-2A20-4BB5-B2AE-FCB88690F823}" id="{AC9C29E3-A79C-4F4C-93FE-424236C689A7}">
    <text xml:space="preserve">Do not charge - on hold for now - site changed owners
</text>
  </threadedComment>
  <threadedComment ref="Q291" dT="2023-07-07T17:36:10.52" personId="{1A284580-F2B6-4554-A780-C3C0B3AF6C04}" id="{CD3CA735-8E86-49AD-A822-F3FFAE8371EF}">
    <text>Annual Booked June 27-28</text>
  </threadedComment>
  <threadedComment ref="U291" dT="2023-10-10T17:36:35.92" personId="{46338045-EA3B-4341-9878-9D5DB6F5321E}" id="{52862CD0-3790-4D5C-B56C-7E9030E65296}">
    <text xml:space="preserve">Technicians were unfamiliar with route and did not know how to gain access to the building. Do not charge for this service. </text>
  </threadedComment>
  <threadedComment ref="S292" dT="2023-07-07T17:23:36.53" personId="{1A284580-F2B6-4554-A780-C3C0B3AF6C04}" id="{8F5684F6-EB07-45D1-8F27-F57AC0082F70}">
    <text>Booked August 2</text>
  </threadedComment>
  <threadedComment ref="V294" dT="2023-11-16T20:31:04.64" personId="{46338045-EA3B-4341-9878-9D5DB6F5321E}" id="{7AA11BDD-C13D-48D9-A1AB-1BB2E7B2348B}">
    <text>Charge for this service. Technicians waited at least 30 minutes on hold to try and perform MBT. Testing not completed.</text>
  </threadedComment>
  <threadedComment ref="T296" dT="2023-09-12T15:28:54.26" personId="{46338045-EA3B-4341-9878-9D5DB6F5321E}" id="{15A8D732-21D3-49AD-9648-A06DCCD1A7B8}">
    <text>Annual done September 8</text>
  </threadedComment>
  <threadedComment ref="V297" dT="2023-10-25T17:49:05.70" personId="{1A284580-F2B6-4554-A780-C3C0B3AF6C04}" id="{327512D4-D878-4F6D-9630-D1F0AE6BFED9}">
    <text>BOOKED NOV 3</text>
  </threadedComment>
  <threadedComment ref="U301" dT="2023-10-06T22:36:54.66" personId="{1A284580-F2B6-4554-A780-C3C0B3AF6C04}" id="{EB324180-4254-413F-B2B0-867B6329C2C2}">
    <text>BOOKED OCT 20</text>
  </threadedComment>
  <threadedComment ref="R312" dT="2023-07-21T02:23:32.51" personId="{1A284580-F2B6-4554-A780-C3C0B3AF6C04}" id="{418391B6-857B-4C62-B1B8-3E52944810C1}">
    <text>Booked July 27</text>
  </threadedComment>
  <threadedComment ref="V314" dT="2023-11-16T20:27:19.72" personId="{46338045-EA3B-4341-9878-9D5DB6F5321E}" id="{F2F6351C-7FEE-4742-A904-5B6C4EE5D89E}">
    <text>3.5 hours on hold. This was the only location to be tested "normally" this month</text>
  </threadedComment>
  <threadedComment ref="W314" dT="2023-11-16T20:31:04.64" personId="{46338045-EA3B-4341-9878-9D5DB6F5321E}" id="{69E9CCB2-7E1E-4299-9D04-9053CC8979CE}">
    <text>Charge for this service. Technicians waited at least 30 minutes on hold to try and perform MBT. Testing not completed.</text>
  </threadedComment>
  <threadedComment ref="U316" dT="2023-10-11T18:01:23.44" personId="{D9869D98-2A20-4BB5-B2AE-FCB88690F823}" id="{EB1E32C0-9F07-483C-B4E6-5B67B1181FA7}">
    <text>Annual late in October - MBT done in October - will skip November</text>
  </threadedComment>
  <threadedComment ref="V316" dT="2023-11-16T17:53:26.21" personId="{6D941203-C1AD-4E1E-8A7E-FB672C73977E}" id="{CF05A7D7-841B-4D52-B2C6-CE430582B089}">
    <text>Check Verena's Note from October</text>
  </threadedComment>
  <threadedComment ref="U317" dT="2023-10-11T18:01:23.44" personId="{D9869D98-2A20-4BB5-B2AE-FCB88690F823}" id="{5C8985BE-025F-48B2-BBE4-91C125A3AD8F}">
    <text>Annual late in October - MBT done in October - will skip November</text>
  </threadedComment>
  <threadedComment ref="V317" dT="2023-11-16T17:53:26.21" personId="{6D941203-C1AD-4E1E-8A7E-FB672C73977E}" id="{9AE8DAF4-DF82-45B5-9ABC-95E39B78BF04}">
    <text>Check Verena's Note from October</text>
  </threadedComment>
  <threadedComment ref="V322" dT="2023-10-25T18:04:31.08" personId="{1A284580-F2B6-4554-A780-C3C0B3AF6C04}" id="{C4550582-CD7B-43FB-AE63-D6EFEB88FCD0}">
    <text>Booked Nov 9</text>
  </threadedComment>
  <threadedComment ref="W323" dT="2023-12-05T00:44:15.27" personId="{46338045-EA3B-4341-9878-9D5DB6F5321E}" id="{4596FABE-5204-4114-8DCE-BBF7AD6C9433}">
    <text>PM did not provide notice. MBT service to begin Jan/24</text>
  </threadedComment>
  <threadedComment ref="U324" dT="2023-10-19T15:12:51.75" personId="{1A284580-F2B6-4554-A780-C3C0B3AF6C04}" id="{380C407A-5D6D-416E-860C-08A6F09EB210}">
    <text>Booked Oct 19</text>
  </threadedComment>
  <threadedComment ref="W325" dT="2023-12-05T00:43:43.46" personId="{46338045-EA3B-4341-9878-9D5DB6F5321E}" id="{BBDD8718-5282-4C22-8BD8-377223E1C8A7}">
    <text>Annual unscheduled as of Dec. 4. MBT performed in December</text>
  </threadedComment>
  <threadedComment ref="V333" dT="2023-11-08T19:47:56.02" personId="{46338045-EA3B-4341-9878-9D5DB6F5321E}" id="{495BC762-7693-40EC-844F-6DD301C30F20}">
    <text>Not tested Nov/23. Key was signed out. Annual not yet scheduled</text>
  </threadedComment>
  <threadedComment ref="S334" dT="2023-08-10T22:46:14.13" personId="{1A284580-F2B6-4554-A780-C3C0B3AF6C04}" id="{FE47E9A8-FDBF-47E4-B6AE-7B2C599031C2}">
    <text>Booked August 21/22</text>
  </threadedComment>
  <threadedComment ref="U336" dT="2023-10-13T23:20:01.27" personId="{1A284580-F2B6-4554-A780-C3C0B3AF6C04}" id="{F41E52F0-74EA-425F-8377-F3559AAC8775}">
    <text>Booked October 31</text>
  </threadedComment>
  <threadedComment ref="V336" dT="2023-11-03T19:02:24.21" personId="{46338045-EA3B-4341-9878-9D5DB6F5321E}" id="{AB1FF341-4113-4C09-8332-C5A5E2F46CDC}">
    <text xml:space="preserve">Annual done Oct 31. Skipped in November. </text>
  </threadedComment>
  <threadedComment ref="Q340" dT="2023-06-27T19:08:44.54" personId="{1A284580-F2B6-4554-A780-C3C0B3AF6C04}" id="{BE6A8FE0-8A11-49E8-B081-F5B605A56226}">
    <text xml:space="preserve">BOOKED JUNE 29/30 </text>
  </threadedComment>
  <threadedComment ref="R340" dT="2023-08-03T21:15:35.42" personId="{8CA2BCA9-03B0-417C-9581-783E31A941AB}" id="{9AE9F461-377F-483B-A3D6-1A587A02F55D}">
    <text>Do not charge - Annual completed June 29th</text>
  </threadedComment>
  <threadedComment ref="U346" dT="2023-10-17T22:06:02.05" personId="{D9869D98-2A20-4BB5-B2AE-FCB88690F823}" id="{B3E1F19A-3B7D-46C6-BA61-2DAFD43B7D91}">
    <text>MBT was done in October - was not updated on MBT sheet</text>
  </threadedComment>
  <threadedComment ref="Q347" dT="2023-06-06T17:30:44.35" personId="{D9869D98-2A20-4BB5-B2AE-FCB88690F823}" id="{6D464826-F2EB-4853-A9D6-A8F122AE6A32}">
    <text>Do not charge for the service</text>
  </threadedComment>
  <threadedComment ref="Q347" dT="2023-06-09T21:14:13.51" personId="{1A284580-F2B6-4554-A780-C3C0B3AF6C04}" id="{ED65C8E3-774D-4CCD-9774-20D5F4E183A1}" parentId="{6D464826-F2EB-4853-A9D6-A8F122AE6A32}">
    <text>Annual confirmed for June 13</text>
  </threadedComment>
  <threadedComment ref="U352" dT="2023-10-11T18:23:40.89" personId="{D9869D98-2A20-4BB5-B2AE-FCB88690F823}" id="{CF5866A8-06A8-4B2D-91E0-D20A4CDC29A3}">
    <text>Do not charge - BC hydro closed off road and shut off power</text>
  </threadedComment>
  <threadedComment ref="R355" dT="2023-06-29T22:52:08.36" personId="{1A284580-F2B6-4554-A780-C3C0B3AF6C04}" id="{2B2CB0FC-3F40-4898-A987-19BEE8DAD26E}">
    <text>Booked July 4</text>
  </threadedComment>
  <threadedComment ref="T358" dT="2023-08-29T20:36:26.88" personId="{1A284580-F2B6-4554-A780-C3C0B3AF6C04}" id="{0CD5FF17-0EF4-479A-BD59-C2377277F7B3}">
    <text>Tent for sept 13-15</text>
  </threadedComment>
  <threadedComment ref="T358" dT="2023-09-12T15:38:33.75" personId="{46338045-EA3B-4341-9878-9D5DB6F5321E}" id="{4BF5462A-3A4E-4139-9988-CE391C97F39D}" parentId="{0CD5FF17-0EF4-479A-BD59-C2377277F7B3}">
    <text>Tested in Sept/23. We can charge for this month if annual doesn't get confirmed</text>
  </threadedComment>
  <threadedComment ref="U364" dT="2023-10-11T17:52:13.53" personId="{46338045-EA3B-4341-9878-9D5DB6F5321E}" id="{140E6E3A-403E-4A05-B5EC-3ECE678CC585}">
    <text>Charge for this service. There was a new door installed blocking access to electrical room. Requires additional key</text>
  </threadedComment>
  <threadedComment ref="W364" dT="2023-12-08T22:44:34.34" personId="{46338045-EA3B-4341-9878-9D5DB6F5321E}" id="{5F15E5D2-3766-4A1C-B38C-70FFC751D603}">
    <text>Annual booked Dec 11</text>
  </threadedComment>
  <threadedComment ref="V365" dT="2023-11-21T23:28:51.10" personId="{46338045-EA3B-4341-9878-9D5DB6F5321E}" id="{4ADED333-52A7-4E94-B6CB-3842EC4032EF}">
    <text>Will be tested on a service call. Site needs proof of monthly testing within 7 days for FD approval. Service call scheduled Nov 24</text>
  </threadedComment>
  <threadedComment ref="A366" dT="2023-10-05T22:33:18.81" personId="{1A284580-F2B6-4554-A780-C3C0B3AF6C04}" id="{7A41AAC0-4E61-47D8-BEA6-7BE5479D8DE0}">
    <text>ST - 541-545 Johnson- update address
 here?</text>
  </threadedComment>
  <threadedComment ref="W367" dT="2023-12-08T22:44:34.34" personId="{46338045-EA3B-4341-9878-9D5DB6F5321E}" id="{9C55C68C-0117-440E-890D-EB87DA726CDD}">
    <text>Annual booked Dec 11</text>
  </threadedComment>
  <threadedComment ref="S368" dT="2023-07-20T20:17:21.29" personId="{1A284580-F2B6-4554-A780-C3C0B3AF6C04}" id="{1581234D-AEEF-49AE-9A16-454E87FB81FB}">
    <text>Booked August 24</text>
  </threadedComment>
  <threadedComment ref="T368" dT="2023-09-13T18:49:42.08" personId="{46338045-EA3B-4341-9878-9D5DB6F5321E}" id="{2FC5204E-6D63-405F-9DC3-E3AB1FD06201}">
    <text>Charge for this service. Keys did not work, PM didn't tell us. Confirming new keys</text>
  </threadedComment>
  <threadedComment ref="A369" dT="2023-10-05T22:29:20.16" personId="{1A284580-F2B6-4554-A780-C3C0B3AF6C04}" id="{2DCF0F62-4225-4CDB-AA31-1FC75F73879D}">
    <text>ST - 551-563 Johnson St - should update address?</text>
  </threadedComment>
  <threadedComment ref="W370" dT="2023-12-08T17:58:51.35" personId="{6D941203-C1AD-4E1E-8A7E-FB672C73977E}" id="{00E47F98-5E6B-407F-A30F-7D1532138385}">
    <text>Ongoing system upgrade with community fire. Do not charge</text>
  </threadedComment>
  <threadedComment ref="T373" dT="2023-09-21T21:36:07.52" personId="{1A284580-F2B6-4554-A780-C3C0B3AF6C04}" id="{6253E792-0A9E-4F5E-A990-D769734DFA88}">
    <text>Booked Sept 27</text>
  </threadedComment>
  <threadedComment ref="U373" dT="2023-10-17T20:05:42.49" personId="{D9869D98-2A20-4BB5-B2AE-FCB88690F823}" id="{F1E62B41-4953-4C0B-BBAF-4D6E1A46DE1B}">
    <text>Skipped, because of late annual and MBT in September</text>
  </threadedComment>
  <threadedComment ref="U377" dT="2023-10-17T17:25:01.10" personId="{D9869D98-2A20-4BB5-B2AE-FCB88690F823}" id="{BBE8D212-8970-4130-87B6-D5C71B094A4D}">
    <text xml:space="preserve">Site contact Mike canceled for October 2023 - do not charge. </text>
  </threadedComment>
  <threadedComment ref="V377" dT="2023-11-21T18:38:49.16" personId="{6D941203-C1AD-4E1E-8A7E-FB672C73977E}" id="{363BF2C3-98BC-44A3-A9E9-54EB76419225}">
    <text xml:space="preserve">Site contact Mike cancelled for November 2023 - do not charge. </text>
  </threadedComment>
  <threadedComment ref="W378" dT="2023-12-08T18:23:52.71" personId="{6D941203-C1AD-4E1E-8A7E-FB672C73977E}" id="{D8606E92-F984-403A-8AA7-F173DBB94760}">
    <text>Had ongoing construction. Please charge for this month</text>
  </threadedComment>
  <threadedComment ref="K379" dT="2023-10-05T16:02:17.76" personId="{1A284580-F2B6-4554-A780-C3C0B3AF6C04}" id="{9DC78DAB-E6D9-410B-B1E9-68A94F3A246C}">
    <text>Updated to March per ST</text>
  </threadedComment>
  <threadedComment ref="V381" dT="2023-11-08T20:18:44.69" personId="{46338045-EA3B-4341-9878-9D5DB6F5321E}" id="{B463592A-473A-4101-BDA6-555B829C61E2}">
    <text>Scheduled Nov 16. MBT also done in Nov</text>
  </threadedComment>
  <threadedComment ref="Q385" dT="2023-06-06T17:30:44.35" personId="{D9869D98-2A20-4BB5-B2AE-FCB88690F823}" id="{9465B18D-F518-4E5B-B531-5BE0DB812D0D}">
    <text>Do not charge for the service</text>
  </threadedComment>
  <threadedComment ref="U385" dT="2023-09-26T20:00:54.63" personId="{1A284580-F2B6-4554-A780-C3C0B3AF6C04}" id="{9D8E3A28-250D-48C4-BA86-CFA9FBCA29E0}">
    <text>booked for October 18</text>
  </threadedComment>
  <threadedComment ref="V386" dT="2023-11-17T20:18:19.76" personId="{1A284580-F2B6-4554-A780-C3C0B3AF6C04}" id="{B4DF28EA-9130-467F-B5EF-77E5671C51F2}">
    <text>Annual booked Nov 24</text>
  </threadedComment>
  <threadedComment ref="T388" dT="2023-09-12T15:19:50.15" personId="{46338045-EA3B-4341-9878-9D5DB6F5321E}" id="{C53860D2-7F1B-40AA-BFE7-87FF2C7A420B}">
    <text>Confirmed September 14</text>
  </threadedComment>
  <threadedComment ref="R400" dT="2023-07-05T18:49:02.69" personId="{1A284580-F2B6-4554-A780-C3C0B3AF6C04}" id="{F4C72C0D-18D8-483E-A65C-93DB71787FF8}">
    <text>Booked July 14</text>
  </threadedComment>
  <threadedComment ref="T401" dT="2023-09-13T18:17:45.27" personId="{46338045-EA3B-4341-9878-9D5DB6F5321E}" id="{E2B35257-84BC-4AF0-964C-A29A3DED155F}">
    <text>Annual Sept 21 - Confirmed</text>
  </threadedComment>
  <threadedComment ref="Q403" dT="2023-10-05T17:24:05.84" personId="{46338045-EA3B-4341-9878-9D5DB6F5321E}" id="{2ED389AD-3D2B-4E50-BDC0-2FFBE08235FE}">
    <text xml:space="preserve">MBT on hold until FACP is fixed
</text>
  </threadedComment>
  <threadedComment ref="R403" dT="2023-10-05T17:24:05.84" personId="{46338045-EA3B-4341-9878-9D5DB6F5321E}" id="{69A85C07-4BD7-4916-85B6-868D84219992}">
    <text xml:space="preserve">MBT on hold until FACP is fixed
</text>
  </threadedComment>
  <threadedComment ref="S403" dT="2023-10-05T17:24:05.84" personId="{46338045-EA3B-4341-9878-9D5DB6F5321E}" id="{96094B55-9DDB-49B0-B78B-161F0C553ED4}">
    <text xml:space="preserve">MBT on hold until FACP is fixed
</text>
  </threadedComment>
  <threadedComment ref="T403" dT="2023-10-05T17:24:05.84" personId="{46338045-EA3B-4341-9878-9D5DB6F5321E}" id="{C248EBAE-D4A2-42F5-9157-E8EDCE219CA7}">
    <text xml:space="preserve">MBT on hold until FACP is fixed
</text>
  </threadedComment>
  <threadedComment ref="U403" dT="2023-10-05T17:24:05.84" personId="{46338045-EA3B-4341-9878-9D5DB6F5321E}" id="{6F8EAEAD-597B-4E04-A168-78A90A5B353E}">
    <text xml:space="preserve">MBT on hold until FACP is fixed
</text>
  </threadedComment>
  <threadedComment ref="V403" dT="2023-10-05T17:24:05.84" personId="{46338045-EA3B-4341-9878-9D5DB6F5321E}" id="{D4200DA2-0060-4B23-AA87-E570C12A6377}">
    <text xml:space="preserve">MBT on hold until FACP is fixed
</text>
  </threadedComment>
  <threadedComment ref="W403" dT="2023-11-21T23:08:25.71" personId="{6D941203-C1AD-4E1E-8A7E-FB672C73977E}" id="{FDDCF8B7-1170-4FC4-8599-250F2D634BA3}">
    <text>MBT back online, starting Jan 2024</text>
  </threadedComment>
  <threadedComment ref="W404" dT="2023-12-08T17:46:47.27" personId="{6D941203-C1AD-4E1E-8A7E-FB672C73977E}" id="{DE0B5B10-5D82-4041-82D7-163F4A2483AD}">
    <text>Tech's assumed we had annual, did not test</text>
  </threadedComment>
  <threadedComment ref="V405" dT="2023-10-24T16:57:18.81" personId="{6D941203-C1AD-4E1E-8A7E-FB672C73977E}" id="{D07D941B-4D0D-4CDC-9E69-75E206688D69}">
    <text>Annual Scheduled November 24</text>
  </threadedComment>
  <threadedComment ref="W405" dT="2023-12-05T22:40:42.50" personId="{46338045-EA3B-4341-9878-9D5DB6F5321E}" id="{E204BFF5-F24E-4656-9C30-82F7464F8CBF}">
    <text>Kids nap time zzz. Not tested Dec/23</text>
  </threadedComment>
  <threadedComment ref="U408" dT="2023-10-10T22:29:34.11" personId="{46338045-EA3B-4341-9878-9D5DB6F5321E}" id="{D58F0C9E-C843-40E1-900E-D837413641FE}">
    <text>We were unable to access the building. Per AR: "Key to front door doesn't work". Pending discussion with PM - if locks were changed we will charge for this service</text>
  </threadedComment>
  <threadedComment ref="U410" dT="2023-09-26T23:27:59.84" personId="{1A284580-F2B6-4554-A780-C3C0B3AF6C04}" id="{878A020D-EB07-49B1-AF7F-8F6F59042055}">
    <text>booked for Oct 19</text>
  </threadedComment>
  <threadedComment ref="V410" dT="2023-11-03T20:50:19.59" personId="{6D941203-C1AD-4E1E-8A7E-FB672C73977E}" id="{F9F7A925-0F5B-4113-B4ED-8F31CFB7144C}">
    <text>One tech forgot to put back the keys in the ring and MBT techs  was unable to access. Please do not charge.</text>
  </threadedComment>
  <threadedComment ref="U413" dT="2023-10-17T22:08:04.04" personId="{D9869D98-2A20-4BB5-B2AE-FCB88690F823}" id="{FE399806-FAF5-4EA7-AC45-479C1CC2CE20}">
    <text>MBT done in October - annual booked for end of October - MBT will be skipped in November</text>
  </threadedComment>
  <threadedComment ref="V413" dT="2023-11-08T20:18:05.79" personId="{46338045-EA3B-4341-9878-9D5DB6F5321E}" id="{F3B39005-4A68-4B21-905F-FD418ECA2297}">
    <text>Do not charge, MBT skipped in Nov</text>
  </threadedComment>
  <threadedComment ref="Q417" dT="2023-06-06T17:30:44.35" personId="{D9869D98-2A20-4BB5-B2AE-FCB88690F823}" id="{2943AA40-A5EC-4C45-BA53-FBE2AA358865}">
    <text>Do not charge for the service</text>
  </threadedComment>
  <threadedComment ref="R420" dT="2023-06-22T18:37:32.47" personId="{1A284580-F2B6-4554-A780-C3C0B3AF6C04}" id="{7FF973F5-1F9B-4847-90A9-AD470ED7DD15}">
    <text>Booked July 14</text>
  </threadedComment>
  <threadedComment ref="V423" dT="2023-11-16T20:29:27.20" personId="{46338045-EA3B-4341-9878-9D5DB6F5321E}" id="{4C033318-24CF-46F2-BDF9-022CF64F0708}">
    <text>Did not attempt to test due to extreme wait times with Chubb (3.5 hours). Do not charge for this service. This location was not visited due to long waits earlier in the day. Techs were instructed to stop trying to test Thrifty's locations on this day.</text>
  </threadedComment>
  <threadedComment ref="U427" dT="2023-10-11T19:05:38.92" personId="{46338045-EA3B-4341-9878-9D5DB6F5321E}" id="{8B3D93F5-3BA6-42A8-AC55-D77702BC31C3}">
    <text>Scheduled Oct 25. Not tested on MBT this month</text>
  </threadedComment>
  <threadedComment ref="W427" dT="2023-12-13T22:15:34.16" personId="{46338045-EA3B-4341-9878-9D5DB6F5321E}" id="{2E28050B-D890-43E1-9206-0291C7BBBDBF}">
    <text>BM was off-site and could not provide access. Charge for this service please</text>
  </threadedComment>
  <threadedComment ref="V428" dT="2023-11-16T20:29:27.20" personId="{46338045-EA3B-4341-9878-9D5DB6F5321E}" id="{A1487EBD-AF08-4B31-8A93-12F40F596E78}">
    <text>Did not attempt to test due to extreme wait times with Chubb (3.5 hours). Do not charge for this service. This location was not visited due to long waits earlier in the day. Techs were instructed to stop trying to test Thrifty's locations on this day.</text>
  </threadedComment>
  <threadedComment ref="T429" dT="2023-09-13T17:07:49.83" personId="{46338045-EA3B-4341-9878-9D5DB6F5321E}" id="{5FEA1315-BE52-4D89-9493-62CBABFFCDB1}">
    <text>Annual Scheduled Sept 25</text>
  </threadedComment>
  <threadedComment ref="U431" dT="2023-09-22T16:00:17.05" personId="{1A284580-F2B6-4554-A780-C3C0B3AF6C04}" id="{A41D5FB9-5F19-4B39-8C82-230AEC920AC7}">
    <text>Booked Oct 13</text>
  </threadedComment>
  <threadedComment ref="Q435" dT="2023-06-26T22:10:07.80" personId="{1A284580-F2B6-4554-A780-C3C0B3AF6C04}" id="{F82B509F-20DA-4985-9FF2-6F09D56B1B62}">
    <text>Booked June 30</text>
  </threadedComment>
  <threadedComment ref="R444" dT="2023-07-25T19:04:07.60" personId="{1A284580-F2B6-4554-A780-C3C0B3AF6C04}" id="{420AA37B-DEA7-4E28-B7A0-F73BE4666DCB}">
    <text>Booked July 27</text>
  </threadedComment>
  <threadedComment ref="V444" dT="2023-11-07T21:46:39.63" personId="{6D941203-C1AD-4E1E-8A7E-FB672C73977E}" id="{C566CD4A-5289-425B-B590-135ACE4CA0C8}">
    <text>Annual was already done on July. Not sure why it was skipped again, with annual on november as the reason for skipping.</text>
  </threadedComment>
  <threadedComment ref="V444" dT="2023-11-08T19:22:03.69" personId="{46338045-EA3B-4341-9878-9D5DB6F5321E}" id="{A57722C6-933F-48FE-BA34-9F932C4D97B2}" parentId="{C566CD4A-5289-425B-B590-135ACE4CA0C8}">
    <text>Missed in Nov</text>
  </threadedComment>
  <threadedComment ref="K446" dT="2023-12-14T23:57:16.47" personId="{1A284580-F2B6-4554-A780-C3C0B3AF6C04}" id="{8D89ACC1-EEAC-4B34-BC38-4A342C4992FD}">
    <text>Updated to Dec from May</text>
  </threadedComment>
  <threadedComment ref="W446" dT="2023-12-14T23:57:39.49" personId="{1A284580-F2B6-4554-A780-C3C0B3AF6C04}" id="{A8F93C5D-BD8A-451F-8999-02389F78C7AA}">
    <text>Booked Dec 15 &amp; 22</text>
  </threadedComment>
  <threadedComment ref="T449" dT="2023-09-21T21:02:29.65" personId="{1A284580-F2B6-4554-A780-C3C0B3AF6C04}" id="{36D181A4-91F7-4322-85C7-44FE41080067}">
    <text>Booked sept 27</text>
  </threadedComment>
  <threadedComment ref="T449" dT="2023-10-05T17:09:01.59" personId="{46338045-EA3B-4341-9878-9D5DB6F5321E}" id="{32DB664F-77DD-4350-96E7-F86B21E20289}" parentId="{36D181A4-91F7-4322-85C7-44FE41080067}">
    <text xml:space="preserve">Charge for this service. Monthly performed in Sept &amp; Annual done in late september, October MBT skipped to avoid charging for 12 months of service. </text>
  </threadedComment>
  <threadedComment ref="R455" dT="2023-07-01T01:02:37.24" personId="{1A284580-F2B6-4554-A780-C3C0B3AF6C04}" id="{4D53EAF8-909B-47EE-9A23-9ADD0B1D9866}">
    <text>BOOKED JULY 18</text>
  </threadedComment>
  <threadedComment ref="W465" dT="2023-11-16T19:35:48.47" personId="{46338045-EA3B-4341-9878-9D5DB6F5321E}" id="{1FDCC304-FBBB-4260-B7FF-9D8AA962A87F}">
    <text>Annual Dec 8, 2023. Service to begin in 2024</text>
  </threadedComment>
  <threadedComment ref="T466" dT="2023-09-26T23:29:28.39" personId="{1A284580-F2B6-4554-A780-C3C0B3AF6C04}" id="{62048140-5FB3-4FBD-AF46-A28E01A03F65}">
    <text>Booked Sept 29</text>
  </threadedComment>
  <threadedComment ref="U466" dT="2023-10-11T17:47:30.66" personId="{46338045-EA3B-4341-9878-9D5DB6F5321E}" id="{7500D8D4-6DFE-4B18-B280-3D2F009DCD68}">
    <text xml:space="preserve">Skipped due to Annual being in late sept. </text>
  </threadedComment>
  <threadedComment ref="R468" dT="2023-07-05T16:59:22.15" personId="{1A284580-F2B6-4554-A780-C3C0B3AF6C04}" id="{D1725D3C-21E5-4A67-A552-BEDEF1F45D43}">
    <text>BOOKED JULY 11</text>
  </threadedComment>
  <threadedComment ref="R469" dT="2023-07-19T19:23:45.74" personId="{1A284580-F2B6-4554-A780-C3C0B3AF6C04}" id="{9916B9BA-3E92-4F6C-B494-7AAE1A0DC4F2}">
    <text>Booked July 20</text>
  </threadedComment>
  <threadedComment ref="V473" dT="2023-10-11T16:35:41.88" personId="{46338045-EA3B-4341-9878-9D5DB6F5321E}" id="{3A0CFDD9-B014-48FD-9B40-0724494705DB}">
    <text>Scheduled Nov 6</text>
  </threadedComment>
  <threadedComment ref="S476" dT="2023-07-01T00:31:47.58" personId="{1A284580-F2B6-4554-A780-C3C0B3AF6C04}" id="{5F5C4AC7-8C44-4C2D-9B74-989005E925AA}">
    <text>Booked August 9</text>
  </threadedComment>
  <threadedComment ref="V484" dT="2023-10-10T19:11:02.62" personId="{46338045-EA3B-4341-9878-9D5DB6F5321E}" id="{D162659E-9736-49F2-A0E5-8BF5A43E35E1}">
    <text>Scheduled Nov 8th</text>
  </threadedComment>
  <threadedComment ref="V484" dT="2023-11-07T20:43:21.13" personId="{46338045-EA3B-4341-9878-9D5DB6F5321E}" id="{D182D455-386A-427E-A84F-908BF4BE5DCA}" parentId="{D162659E-9736-49F2-A0E5-8BF5A43E35E1}">
    <text>Tested during MBT in Nov as well</text>
  </threadedComment>
  <threadedComment ref="U485" dT="2023-10-11T19:06:20.95" personId="{46338045-EA3B-4341-9878-9D5DB6F5321E}" id="{10A30473-9EBD-42D2-9ADE-5D5EA0D3638E}">
    <text>No key from PM yet, don't charge</text>
  </threadedComment>
  <threadedComment ref="V487" dT="2023-09-19T17:55:57.10" personId="{1A284580-F2B6-4554-A780-C3C0B3AF6C04}" id="{A5BA4557-6ED9-44A9-A286-CAE8AD568EED}">
    <text>Booked for Nov 1</text>
  </threadedComment>
  <threadedComment ref="U489" dT="2023-09-20T16:22:14.15" personId="{1A284580-F2B6-4554-A780-C3C0B3AF6C04}" id="{375F552B-2388-42B7-97CC-6172390468DC}">
    <text>Booked oct 25-27</text>
  </threadedComment>
  <threadedComment ref="V491" dT="2023-11-07T20:05:09.92" personId="{46338045-EA3B-4341-9878-9D5DB6F5321E}" id="{4947E68E-6865-4AF7-8A08-D4A3A4A73E74}">
    <text>(interconnected with 2471 Sidney Ave). Not tested due to complicated testing process. Techs spoke with KW and chose to skip this month. Do not charge for this service. Testing process to be determined asap</text>
  </threadedComment>
  <threadedComment ref="V495" dT="2023-11-07T20:44:24.95" personId="{46338045-EA3B-4341-9878-9D5DB6F5321E}" id="{877F8C32-CFD3-4E46-A635-E2C788450151}">
    <text>Annual due this month. Not scheduled as of Nov 7th. Tested during Nov MBT</text>
  </threadedComment>
  <threadedComment ref="V499" dT="2023-12-08T18:49:06.21" personId="{46338045-EA3B-4341-9878-9D5DB6F5321E}" id="{1ABA3F75-D43A-4E26-A7C1-C618693D027A}">
    <text>Annual was Nov. 28</text>
  </threadedComment>
  <threadedComment ref="W504" dT="2023-12-08T18:49:43.16" personId="{46338045-EA3B-4341-9878-9D5DB6F5321E}" id="{550A2223-DF24-4B8F-A32D-13EE8FEF5BFE}">
    <text>Annual on Dec. 8th</text>
  </threadedComment>
  <threadedComment ref="W512" dT="2023-12-08T18:50:15.93" personId="{46338045-EA3B-4341-9878-9D5DB6F5321E}" id="{85C8A05B-1C22-4BA0-B41B-4015235956CE}">
    <text>Annual not scheduled as of Dec. 8. MBT was done in Dec.</text>
  </threadedComment>
  <threadedComment ref="W513" dT="2023-12-08T18:50:15.93" personId="{46338045-EA3B-4341-9878-9D5DB6F5321E}" id="{8ECA1D6B-36D9-4D8A-8329-B1EF06CDF0A8}">
    <text>Annual not scheduled as of Dec. 8. MBT was done in Dec.</text>
  </threadedComment>
</ThreadedComments>
</file>

<file path=xl/threadedComments/threadedComment9.xml><?xml version="1.0" encoding="utf-8"?>
<ThreadedComments xmlns="http://schemas.microsoft.com/office/spreadsheetml/2018/threadedcomments" xmlns:x="http://schemas.openxmlformats.org/spreadsheetml/2006/main">
  <threadedComment ref="R43" dT="2022-10-04T18:43:27.34" personId="{8CA2BCA9-03B0-417C-9581-783E31A941AB}" id="{70FB13C4-7EB1-4BB0-BE85-2C1E3A6DF481}">
    <text xml:space="preserve">Billed July - September </text>
  </threadedComment>
  <threadedComment ref="U116" dT="2022-11-28T17:15:19.41" personId="{8CA2BCA9-03B0-417C-9581-783E31A941AB}" id="{8EB70941-5303-455D-AF83-CCD732A6A94B}">
    <text>Invoiced</text>
  </threadedComment>
</ThreadedComments>
</file>

<file path=xl/threadedComments/threadedComment10.xml><?xml version="1.0" encoding="utf-8"?>
<ThreadedComments xmlns="http://schemas.microsoft.com/office/spreadsheetml/2018/threadedcomments" xmlns:x="http://schemas.openxmlformats.org/spreadsheetml/2006/main">
  <threadedComment ref="DA62" dT="2020-10-06T23:08:13.92" personId="{01B864A8-E386-4CF2-88C1-E7C076D2D15E}" id="{B726B007-D91C-4DCB-9536-8B67DD57ADB1}">
    <text>Price's monitoring was down at that time.</text>
  </threadedComment>
  <threadedComment ref="CG103" dT="2019-02-28T16:16:31.94" personId="{0CA37331-ACFA-4294-B86C-E0EBFF72D29C}" id="{2B020604-34F3-407B-A620-E018D00E5FFC}">
    <text>Annual inspection did not happen in February, needs to be rescheduled.</text>
  </threadedComment>
  <threadedComment ref="CG172" dT="2019-02-28T16:16:03.45" personId="{0CA37331-ACFA-4294-B86C-E0EBFF72D29C}" id="{9FF42B89-A40F-4EA3-B2FC-CD7D822310C5}">
    <text>Annual Inspection did not happen in February, needs to be recheduled.</text>
  </threadedComment>
  <threadedComment ref="DA223" dT="2020-10-06T23:09:05.88" personId="{01B864A8-E386-4CF2-88C1-E7C076D2D15E}" id="{CFC5A01E-4CCF-41C0-9F0A-ACA55B88F245}">
    <text>Monitoring company information changed. Did not have it well on site. Continue next month.</text>
  </threadedComment>
</ThreadedComments>
</file>

<file path=xl/threadedComments/threadedComment11.xml><?xml version="1.0" encoding="utf-8"?>
<ThreadedComments xmlns="http://schemas.microsoft.com/office/spreadsheetml/2018/threadedcomments" xmlns:x="http://schemas.openxmlformats.org/spreadsheetml/2006/main">
  <threadedComment ref="T82" dT="2020-10-06T23:09:05.88" personId="{01B864A8-E386-4CF2-88C1-E7C076D2D15E}" id="{1A37EAC4-135D-4AE6-8D03-2B76AB411D35}">
    <text>Monitoring company information changed. Did not have it well on site. Continue next month.</text>
  </threadedComment>
  <threadedComment ref="T128" dT="2020-10-06T23:08:13.92" personId="{01B864A8-E386-4CF2-88C1-E7C076D2D15E}" id="{17F655E7-4CA7-4C66-BE30-029BB968E097}">
    <text>Price's monitoring was down at that time.</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4A4405C-FFB4-4453-9CD6-3336296B0B12}">
  <we:reference id="wa200005502" version="1.0.0.11" store="en-US" storeType="OMEX"/>
  <we:alternateReferences>
    <we:reference id="wa200005502" version="1.0.0.11" store="wa200005502" storeType="OMEX"/>
  </we:alternateReferences>
  <we:properties>
    <we:property name="docId" value="&quot;4AyOKwXqOyv4SeDUxPNwY&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8.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5.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microsoft.com/office/2017/10/relationships/threadedComment" Target="../threadedComments/threadedComment9.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 Id="rId4" Type="http://schemas.microsoft.com/office/2017/10/relationships/threadedComment" Target="../threadedComments/threadedComment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 Id="rId4" Type="http://schemas.microsoft.com/office/2017/10/relationships/threadedComment" Target="../threadedComments/threadedComment11.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118"/>
  <sheetViews>
    <sheetView showGridLines="0" zoomScaleNormal="100" workbookViewId="0">
      <pane ySplit="2" topLeftCell="A33" activePane="bottomLeft" state="frozen"/>
      <selection pane="bottomLeft" activeCell="R49" sqref="R49"/>
    </sheetView>
  </sheetViews>
  <sheetFormatPr defaultColWidth="8.85546875" defaultRowHeight="12.75" x14ac:dyDescent="0.2"/>
  <cols>
    <col min="1" max="1" width="20.140625" customWidth="1"/>
    <col min="2" max="2" width="18.140625" customWidth="1"/>
    <col min="3" max="3" width="6.28515625" customWidth="1"/>
    <col min="4" max="4" width="7.85546875" customWidth="1"/>
    <col min="5" max="5" width="6.140625" customWidth="1"/>
    <col min="6" max="6" width="5.42578125" customWidth="1"/>
    <col min="7" max="17" width="6.7109375" customWidth="1"/>
  </cols>
  <sheetData>
    <row r="1" spans="1:17" ht="30" customHeight="1" x14ac:dyDescent="0.2">
      <c r="A1" s="828" t="s">
        <v>0</v>
      </c>
      <c r="B1" s="828"/>
      <c r="C1" s="828"/>
      <c r="D1" s="828"/>
      <c r="E1" s="828"/>
      <c r="F1" s="828"/>
      <c r="G1" s="828"/>
      <c r="H1" s="828"/>
      <c r="I1" s="828"/>
      <c r="J1" s="828"/>
      <c r="K1" s="828"/>
      <c r="L1" s="828"/>
      <c r="M1" s="828"/>
      <c r="N1" s="828"/>
      <c r="O1" s="828"/>
      <c r="P1" s="828"/>
      <c r="Q1" s="16"/>
    </row>
    <row r="2" spans="1:17" ht="25.5" x14ac:dyDescent="0.2">
      <c r="A2" s="18" t="s">
        <v>1</v>
      </c>
      <c r="B2" s="19" t="s">
        <v>2</v>
      </c>
      <c r="C2" s="19" t="s">
        <v>3</v>
      </c>
      <c r="D2" s="18" t="s">
        <v>4</v>
      </c>
      <c r="E2" s="26" t="s">
        <v>5</v>
      </c>
      <c r="F2" s="18" t="s">
        <v>6</v>
      </c>
      <c r="G2" s="26" t="s">
        <v>7</v>
      </c>
      <c r="H2" s="18" t="s">
        <v>8</v>
      </c>
      <c r="I2" s="18" t="s">
        <v>9</v>
      </c>
      <c r="J2" s="18" t="s">
        <v>10</v>
      </c>
      <c r="K2" s="18" t="s">
        <v>11</v>
      </c>
      <c r="L2" s="18" t="s">
        <v>12</v>
      </c>
      <c r="M2" s="18" t="s">
        <v>13</v>
      </c>
      <c r="N2" s="18" t="s">
        <v>14</v>
      </c>
      <c r="O2" s="18" t="s">
        <v>15</v>
      </c>
      <c r="P2" s="18" t="s">
        <v>16</v>
      </c>
    </row>
    <row r="3" spans="1:17" ht="18" x14ac:dyDescent="0.25">
      <c r="A3" s="4" t="s">
        <v>17</v>
      </c>
      <c r="B3" s="2" t="s">
        <v>18</v>
      </c>
      <c r="C3" s="8" t="s">
        <v>19</v>
      </c>
      <c r="D3" s="1" t="s">
        <v>20</v>
      </c>
      <c r="E3" s="11">
        <v>3</v>
      </c>
      <c r="F3" s="11">
        <v>3</v>
      </c>
      <c r="G3" s="11">
        <v>3</v>
      </c>
      <c r="H3" s="11">
        <v>3</v>
      </c>
      <c r="I3" s="11">
        <v>3</v>
      </c>
      <c r="J3" s="7" t="s">
        <v>21</v>
      </c>
      <c r="K3" s="11">
        <v>3</v>
      </c>
      <c r="L3" s="11">
        <v>3</v>
      </c>
      <c r="M3" s="11">
        <v>3</v>
      </c>
      <c r="N3" s="11">
        <v>3</v>
      </c>
      <c r="O3" s="11"/>
      <c r="P3" s="11"/>
    </row>
    <row r="4" spans="1:17" ht="25.5" x14ac:dyDescent="0.25">
      <c r="A4" s="4" t="s">
        <v>22</v>
      </c>
      <c r="B4" s="6" t="s">
        <v>23</v>
      </c>
      <c r="C4" s="9" t="s">
        <v>24</v>
      </c>
      <c r="D4" s="1" t="s">
        <v>25</v>
      </c>
      <c r="E4" s="11">
        <v>3</v>
      </c>
      <c r="F4" s="11">
        <v>3</v>
      </c>
      <c r="G4" s="11">
        <v>3</v>
      </c>
      <c r="H4" s="11">
        <v>3</v>
      </c>
      <c r="I4" s="11">
        <v>3</v>
      </c>
      <c r="J4" s="11">
        <v>3</v>
      </c>
      <c r="K4" s="7" t="s">
        <v>21</v>
      </c>
      <c r="L4" s="11">
        <v>3</v>
      </c>
      <c r="M4" s="11">
        <v>3</v>
      </c>
      <c r="N4" s="11"/>
      <c r="O4" s="11"/>
      <c r="P4" s="11"/>
      <c r="Q4" s="17"/>
    </row>
    <row r="5" spans="1:17" ht="24.95" customHeight="1" x14ac:dyDescent="0.25">
      <c r="A5" s="4" t="s">
        <v>26</v>
      </c>
      <c r="B5" s="6" t="s">
        <v>27</v>
      </c>
      <c r="C5" s="9" t="s">
        <v>19</v>
      </c>
      <c r="D5" s="28" t="s">
        <v>28</v>
      </c>
      <c r="E5" s="11">
        <v>3</v>
      </c>
      <c r="F5" s="11">
        <v>3</v>
      </c>
      <c r="G5" s="11">
        <v>3</v>
      </c>
      <c r="H5" s="11">
        <v>3</v>
      </c>
      <c r="I5" s="11">
        <v>3</v>
      </c>
      <c r="J5" s="11">
        <v>3</v>
      </c>
      <c r="K5" s="11">
        <v>3</v>
      </c>
      <c r="L5" s="7" t="s">
        <v>21</v>
      </c>
      <c r="M5" s="11">
        <v>3</v>
      </c>
      <c r="N5" s="11">
        <v>3</v>
      </c>
      <c r="O5" s="7"/>
      <c r="P5" s="11"/>
    </row>
    <row r="6" spans="1:17" ht="26.1" customHeight="1" x14ac:dyDescent="0.25">
      <c r="A6" s="4" t="s">
        <v>29</v>
      </c>
      <c r="B6" s="6" t="s">
        <v>27</v>
      </c>
      <c r="C6" s="9" t="s">
        <v>30</v>
      </c>
      <c r="D6" s="28" t="s">
        <v>31</v>
      </c>
      <c r="E6" s="11">
        <v>3</v>
      </c>
      <c r="F6" s="11">
        <v>3</v>
      </c>
      <c r="G6" s="11">
        <v>3</v>
      </c>
      <c r="H6" s="11">
        <v>3</v>
      </c>
      <c r="I6" s="11">
        <v>3</v>
      </c>
      <c r="J6" s="11">
        <v>3</v>
      </c>
      <c r="K6" s="11">
        <v>3</v>
      </c>
      <c r="L6" s="11">
        <v>3</v>
      </c>
      <c r="M6" s="11">
        <v>3</v>
      </c>
      <c r="N6" s="11">
        <v>3</v>
      </c>
      <c r="O6" s="7" t="s">
        <v>21</v>
      </c>
      <c r="P6" s="11"/>
    </row>
    <row r="7" spans="1:17" ht="26.1" customHeight="1" x14ac:dyDescent="0.25">
      <c r="A7" s="4" t="s">
        <v>32</v>
      </c>
      <c r="B7" s="6" t="s">
        <v>33</v>
      </c>
      <c r="C7" s="9" t="s">
        <v>30</v>
      </c>
      <c r="D7" s="28" t="s">
        <v>25</v>
      </c>
      <c r="E7" s="11">
        <v>3</v>
      </c>
      <c r="F7" s="11">
        <v>3</v>
      </c>
      <c r="G7" s="11">
        <v>3</v>
      </c>
      <c r="H7" s="31" t="s">
        <v>34</v>
      </c>
      <c r="I7" s="11">
        <v>3</v>
      </c>
      <c r="J7" s="11">
        <v>3</v>
      </c>
      <c r="K7" s="7" t="s">
        <v>35</v>
      </c>
      <c r="L7" s="7" t="s">
        <v>21</v>
      </c>
      <c r="M7" s="11">
        <v>3</v>
      </c>
      <c r="N7" s="11">
        <v>3</v>
      </c>
      <c r="O7" s="11"/>
      <c r="P7" s="11"/>
      <c r="Q7" t="s">
        <v>36</v>
      </c>
    </row>
    <row r="8" spans="1:17" ht="20.25" customHeight="1" x14ac:dyDescent="0.25">
      <c r="A8" s="6" t="s">
        <v>37</v>
      </c>
      <c r="B8" s="6" t="s">
        <v>38</v>
      </c>
      <c r="C8" s="9" t="s">
        <v>39</v>
      </c>
      <c r="D8" s="23" t="s">
        <v>40</v>
      </c>
      <c r="E8" s="11">
        <v>3</v>
      </c>
      <c r="F8" s="11">
        <v>3</v>
      </c>
      <c r="G8" s="7" t="s">
        <v>21</v>
      </c>
      <c r="H8" s="11">
        <v>3</v>
      </c>
      <c r="I8" s="11">
        <v>3</v>
      </c>
      <c r="J8" s="11">
        <v>3</v>
      </c>
      <c r="K8" s="11">
        <v>3</v>
      </c>
      <c r="L8" s="11">
        <v>3</v>
      </c>
      <c r="M8" s="11">
        <v>3</v>
      </c>
      <c r="N8" s="11">
        <v>3</v>
      </c>
      <c r="O8" s="11"/>
      <c r="P8" s="11"/>
    </row>
    <row r="9" spans="1:17" ht="18.75" customHeight="1" x14ac:dyDescent="0.25">
      <c r="A9" s="6" t="s">
        <v>41</v>
      </c>
      <c r="B9" s="6" t="s">
        <v>38</v>
      </c>
      <c r="C9" s="9" t="s">
        <v>39</v>
      </c>
      <c r="D9" s="10" t="s">
        <v>42</v>
      </c>
      <c r="E9" s="11">
        <v>3</v>
      </c>
      <c r="F9" s="7" t="s">
        <v>21</v>
      </c>
      <c r="G9" s="11">
        <v>3</v>
      </c>
      <c r="H9" s="11">
        <v>3</v>
      </c>
      <c r="I9" s="11">
        <v>3</v>
      </c>
      <c r="J9" s="11">
        <v>3</v>
      </c>
      <c r="K9" s="11">
        <v>3</v>
      </c>
      <c r="L9" s="11">
        <v>3</v>
      </c>
      <c r="M9" s="11">
        <v>3</v>
      </c>
      <c r="N9" s="11">
        <v>3</v>
      </c>
      <c r="O9" s="11"/>
      <c r="P9" s="11"/>
    </row>
    <row r="10" spans="1:17" ht="18" x14ac:dyDescent="0.25">
      <c r="A10" s="6" t="s">
        <v>43</v>
      </c>
      <c r="B10" s="6" t="s">
        <v>44</v>
      </c>
      <c r="C10" s="9" t="s">
        <v>39</v>
      </c>
      <c r="D10" s="10" t="s">
        <v>45</v>
      </c>
      <c r="E10" s="11">
        <v>3</v>
      </c>
      <c r="F10" s="11">
        <v>3</v>
      </c>
      <c r="G10" s="11">
        <v>3</v>
      </c>
      <c r="H10" s="7" t="s">
        <v>21</v>
      </c>
      <c r="I10" s="11">
        <v>3</v>
      </c>
      <c r="J10" s="11">
        <v>3</v>
      </c>
      <c r="K10" s="11">
        <v>3</v>
      </c>
      <c r="L10" s="11">
        <v>3</v>
      </c>
      <c r="M10" s="11">
        <v>3</v>
      </c>
      <c r="N10" s="11">
        <v>3</v>
      </c>
      <c r="O10" s="11"/>
      <c r="P10" s="11"/>
    </row>
    <row r="11" spans="1:17" ht="38.25" x14ac:dyDescent="0.2">
      <c r="A11" s="6" t="s">
        <v>46</v>
      </c>
      <c r="B11" s="6" t="s">
        <v>47</v>
      </c>
      <c r="C11" s="9" t="s">
        <v>19</v>
      </c>
      <c r="D11" s="23" t="s">
        <v>20</v>
      </c>
      <c r="E11" s="31" t="s">
        <v>34</v>
      </c>
      <c r="F11" s="31" t="s">
        <v>34</v>
      </c>
      <c r="G11" s="31" t="s">
        <v>34</v>
      </c>
      <c r="H11" s="11">
        <v>3</v>
      </c>
      <c r="I11" s="11">
        <v>3</v>
      </c>
      <c r="J11" s="11">
        <v>3</v>
      </c>
      <c r="K11" s="11">
        <v>3</v>
      </c>
      <c r="L11" s="11">
        <v>3</v>
      </c>
      <c r="M11" s="11">
        <v>3</v>
      </c>
      <c r="N11" s="11">
        <v>3</v>
      </c>
      <c r="O11" s="11"/>
      <c r="P11" s="11"/>
    </row>
    <row r="12" spans="1:17" ht="18" x14ac:dyDescent="0.25">
      <c r="A12" s="6" t="s">
        <v>48</v>
      </c>
      <c r="B12" s="6" t="s">
        <v>49</v>
      </c>
      <c r="C12" s="9" t="s">
        <v>19</v>
      </c>
      <c r="D12" s="23" t="s">
        <v>50</v>
      </c>
      <c r="E12" s="11">
        <v>3</v>
      </c>
      <c r="F12" s="11">
        <v>3</v>
      </c>
      <c r="G12" s="11">
        <v>3</v>
      </c>
      <c r="H12" s="11">
        <v>3</v>
      </c>
      <c r="I12" s="11">
        <v>3</v>
      </c>
      <c r="J12" s="11">
        <v>3</v>
      </c>
      <c r="K12" s="11">
        <v>3</v>
      </c>
      <c r="L12" s="11">
        <v>3</v>
      </c>
      <c r="M12" s="7" t="s">
        <v>21</v>
      </c>
      <c r="N12" s="11">
        <v>3</v>
      </c>
      <c r="O12" s="11"/>
      <c r="P12" s="11"/>
    </row>
    <row r="13" spans="1:17" ht="18" x14ac:dyDescent="0.25">
      <c r="A13" s="6" t="s">
        <v>51</v>
      </c>
      <c r="B13" s="6" t="s">
        <v>49</v>
      </c>
      <c r="C13" s="9" t="s">
        <v>39</v>
      </c>
      <c r="D13" s="10" t="s">
        <v>45</v>
      </c>
      <c r="E13" s="11">
        <v>3</v>
      </c>
      <c r="F13" s="11">
        <v>3</v>
      </c>
      <c r="G13" s="11">
        <v>3</v>
      </c>
      <c r="H13" s="7" t="s">
        <v>21</v>
      </c>
      <c r="I13" s="11">
        <v>3</v>
      </c>
      <c r="J13" s="11">
        <v>3</v>
      </c>
      <c r="K13" s="11">
        <v>3</v>
      </c>
      <c r="L13" s="11">
        <v>3</v>
      </c>
      <c r="M13" s="11">
        <v>3</v>
      </c>
      <c r="N13" s="11">
        <v>3</v>
      </c>
      <c r="O13" s="11"/>
      <c r="P13" s="11"/>
    </row>
    <row r="14" spans="1:17" ht="18" x14ac:dyDescent="0.25">
      <c r="A14" s="21" t="s">
        <v>52</v>
      </c>
      <c r="B14" s="6" t="s">
        <v>49</v>
      </c>
      <c r="C14" s="9" t="s">
        <v>30</v>
      </c>
      <c r="D14" s="10" t="s">
        <v>53</v>
      </c>
      <c r="E14" s="11">
        <v>3</v>
      </c>
      <c r="F14" s="11">
        <v>3</v>
      </c>
      <c r="G14" s="11">
        <v>3</v>
      </c>
      <c r="H14" s="11">
        <v>3</v>
      </c>
      <c r="I14" s="7" t="s">
        <v>21</v>
      </c>
      <c r="J14" s="11">
        <v>3</v>
      </c>
      <c r="K14" s="11">
        <v>3</v>
      </c>
      <c r="L14" s="11">
        <v>3</v>
      </c>
      <c r="M14" s="11">
        <v>3</v>
      </c>
      <c r="N14" s="11">
        <v>3</v>
      </c>
      <c r="O14" s="11"/>
      <c r="P14" s="11"/>
    </row>
    <row r="15" spans="1:17" ht="18" x14ac:dyDescent="0.25">
      <c r="A15" s="6" t="s">
        <v>54</v>
      </c>
      <c r="B15" s="6" t="s">
        <v>55</v>
      </c>
      <c r="C15" s="9" t="s">
        <v>24</v>
      </c>
      <c r="D15" s="10" t="s">
        <v>40</v>
      </c>
      <c r="E15" s="11">
        <v>3</v>
      </c>
      <c r="F15" s="11">
        <v>3</v>
      </c>
      <c r="G15" s="7" t="s">
        <v>21</v>
      </c>
      <c r="H15" s="11">
        <v>3</v>
      </c>
      <c r="I15" s="11">
        <v>3</v>
      </c>
      <c r="J15" s="11">
        <v>3</v>
      </c>
      <c r="K15" s="11">
        <v>3</v>
      </c>
      <c r="L15" s="11">
        <v>3</v>
      </c>
      <c r="M15" s="11">
        <v>3</v>
      </c>
      <c r="N15" s="11"/>
      <c r="O15" s="11"/>
      <c r="P15" s="11"/>
    </row>
    <row r="16" spans="1:17" ht="51" x14ac:dyDescent="0.2">
      <c r="A16" s="21" t="s">
        <v>56</v>
      </c>
      <c r="B16" s="6" t="s">
        <v>57</v>
      </c>
      <c r="C16" s="9" t="s">
        <v>24</v>
      </c>
      <c r="D16" s="23" t="s">
        <v>20</v>
      </c>
      <c r="E16" s="11">
        <v>3</v>
      </c>
      <c r="F16" s="11">
        <v>3</v>
      </c>
      <c r="G16" s="11">
        <v>3</v>
      </c>
      <c r="H16" s="11">
        <v>3</v>
      </c>
      <c r="I16" s="34" t="s">
        <v>58</v>
      </c>
      <c r="J16" s="33"/>
      <c r="K16" s="33"/>
      <c r="L16" s="33"/>
      <c r="M16" s="33"/>
      <c r="N16" s="33"/>
      <c r="O16" s="33"/>
      <c r="P16" s="33"/>
    </row>
    <row r="17" spans="1:16" ht="25.5" x14ac:dyDescent="0.25">
      <c r="A17" s="21" t="s">
        <v>59</v>
      </c>
      <c r="B17" s="3" t="s">
        <v>60</v>
      </c>
      <c r="C17" s="9" t="s">
        <v>30</v>
      </c>
      <c r="D17" s="10" t="s">
        <v>40</v>
      </c>
      <c r="E17" s="11">
        <v>3</v>
      </c>
      <c r="F17" s="11">
        <v>3</v>
      </c>
      <c r="G17" s="7" t="s">
        <v>21</v>
      </c>
      <c r="H17" s="11">
        <v>3</v>
      </c>
      <c r="I17" s="11">
        <v>3</v>
      </c>
      <c r="J17" s="11">
        <v>3</v>
      </c>
      <c r="K17" s="11">
        <v>3</v>
      </c>
      <c r="L17" s="11">
        <v>3</v>
      </c>
      <c r="M17" s="11">
        <v>3</v>
      </c>
      <c r="N17" s="11">
        <v>3</v>
      </c>
      <c r="O17" s="11"/>
      <c r="P17" s="11"/>
    </row>
    <row r="18" spans="1:16" ht="26.25" customHeight="1" x14ac:dyDescent="0.25">
      <c r="A18" s="5" t="s">
        <v>61</v>
      </c>
      <c r="B18" s="6" t="s">
        <v>62</v>
      </c>
      <c r="C18" s="9" t="s">
        <v>19</v>
      </c>
      <c r="D18" s="10" t="s">
        <v>31</v>
      </c>
      <c r="E18" s="11">
        <v>3</v>
      </c>
      <c r="F18" s="11">
        <v>3</v>
      </c>
      <c r="G18" s="11">
        <v>3</v>
      </c>
      <c r="H18" s="11">
        <v>3</v>
      </c>
      <c r="I18" s="11">
        <v>3</v>
      </c>
      <c r="J18" s="11">
        <v>3</v>
      </c>
      <c r="K18" s="11">
        <v>3</v>
      </c>
      <c r="L18" s="11">
        <v>3</v>
      </c>
      <c r="M18" s="11">
        <v>3</v>
      </c>
      <c r="N18" s="11">
        <v>3</v>
      </c>
      <c r="O18" s="7" t="s">
        <v>21</v>
      </c>
      <c r="P18" s="11"/>
    </row>
    <row r="19" spans="1:16" ht="18" x14ac:dyDescent="0.25">
      <c r="A19" s="5" t="s">
        <v>63</v>
      </c>
      <c r="B19" s="6" t="s">
        <v>60</v>
      </c>
      <c r="C19" s="9" t="s">
        <v>19</v>
      </c>
      <c r="D19" s="10" t="s">
        <v>31</v>
      </c>
      <c r="E19" s="11">
        <v>3</v>
      </c>
      <c r="F19" s="11">
        <v>3</v>
      </c>
      <c r="G19" s="11">
        <v>3</v>
      </c>
      <c r="H19" s="11">
        <v>3</v>
      </c>
      <c r="I19" s="11">
        <v>3</v>
      </c>
      <c r="J19" s="11">
        <v>3</v>
      </c>
      <c r="K19" s="11">
        <v>3</v>
      </c>
      <c r="L19" s="11">
        <v>3</v>
      </c>
      <c r="M19" s="11">
        <v>3</v>
      </c>
      <c r="N19" s="11">
        <v>3</v>
      </c>
      <c r="O19" s="7" t="s">
        <v>21</v>
      </c>
      <c r="P19" s="11"/>
    </row>
    <row r="20" spans="1:16" ht="25.5" x14ac:dyDescent="0.25">
      <c r="A20" s="6" t="s">
        <v>64</v>
      </c>
      <c r="B20" s="5" t="s">
        <v>65</v>
      </c>
      <c r="C20" s="9" t="s">
        <v>30</v>
      </c>
      <c r="D20" s="10" t="s">
        <v>20</v>
      </c>
      <c r="E20" s="24"/>
      <c r="F20" s="24"/>
      <c r="G20" s="24"/>
      <c r="H20" s="24"/>
      <c r="I20" s="11">
        <v>3</v>
      </c>
      <c r="J20" s="7" t="s">
        <v>21</v>
      </c>
      <c r="K20" s="11">
        <v>3</v>
      </c>
      <c r="L20" s="11">
        <v>3</v>
      </c>
      <c r="M20" s="11">
        <v>3</v>
      </c>
      <c r="N20" s="11">
        <v>3</v>
      </c>
      <c r="O20" s="37"/>
      <c r="P20" s="37"/>
    </row>
    <row r="21" spans="1:16" ht="21.75" customHeight="1" x14ac:dyDescent="0.2">
      <c r="A21" s="6" t="s">
        <v>64</v>
      </c>
      <c r="B21" s="38" t="s">
        <v>62</v>
      </c>
      <c r="C21" s="9" t="s">
        <v>30</v>
      </c>
      <c r="D21" s="10" t="s">
        <v>20</v>
      </c>
      <c r="E21" s="11">
        <v>3</v>
      </c>
      <c r="F21" s="31" t="s">
        <v>34</v>
      </c>
      <c r="G21" s="11">
        <v>3</v>
      </c>
      <c r="H21" s="11">
        <v>3</v>
      </c>
      <c r="I21" s="24" t="s">
        <v>66</v>
      </c>
      <c r="J21" s="24"/>
      <c r="K21" s="24"/>
      <c r="L21" s="24"/>
      <c r="M21" s="24"/>
      <c r="N21" s="24"/>
      <c r="O21" s="24"/>
      <c r="P21" s="24"/>
    </row>
    <row r="22" spans="1:16" ht="24.75" customHeight="1" x14ac:dyDescent="0.25">
      <c r="A22" s="22" t="s">
        <v>67</v>
      </c>
      <c r="B22" s="5" t="s">
        <v>60</v>
      </c>
      <c r="C22" s="9" t="s">
        <v>19</v>
      </c>
      <c r="D22" s="10" t="s">
        <v>25</v>
      </c>
      <c r="E22" s="11">
        <v>3</v>
      </c>
      <c r="F22" s="11">
        <v>3</v>
      </c>
      <c r="G22" s="11">
        <v>3</v>
      </c>
      <c r="H22" s="11">
        <v>3</v>
      </c>
      <c r="I22" s="11">
        <v>3</v>
      </c>
      <c r="J22" s="11">
        <v>3</v>
      </c>
      <c r="K22" s="7" t="s">
        <v>21</v>
      </c>
      <c r="L22" s="11">
        <v>3</v>
      </c>
      <c r="M22" s="11">
        <v>3</v>
      </c>
      <c r="N22" s="11">
        <v>3</v>
      </c>
      <c r="O22" s="11"/>
      <c r="P22" s="11"/>
    </row>
    <row r="23" spans="1:16" ht="18" x14ac:dyDescent="0.25">
      <c r="A23" s="22" t="s">
        <v>68</v>
      </c>
      <c r="B23" s="5" t="s">
        <v>60</v>
      </c>
      <c r="C23" s="9" t="s">
        <v>39</v>
      </c>
      <c r="D23" s="10" t="s">
        <v>69</v>
      </c>
      <c r="E23" s="11">
        <v>3</v>
      </c>
      <c r="F23" s="11">
        <v>3</v>
      </c>
      <c r="G23" s="11">
        <v>3</v>
      </c>
      <c r="H23" s="11">
        <v>3</v>
      </c>
      <c r="I23" s="11">
        <v>3</v>
      </c>
      <c r="J23" s="11">
        <v>3</v>
      </c>
      <c r="K23" s="11">
        <v>3</v>
      </c>
      <c r="L23" s="7" t="s">
        <v>21</v>
      </c>
      <c r="M23" s="11">
        <v>3</v>
      </c>
      <c r="N23" s="11">
        <v>3</v>
      </c>
      <c r="O23" s="11"/>
      <c r="P23" s="11"/>
    </row>
    <row r="24" spans="1:16" ht="20.25" customHeight="1" x14ac:dyDescent="0.25">
      <c r="A24" s="22" t="s">
        <v>70</v>
      </c>
      <c r="B24" s="5" t="s">
        <v>71</v>
      </c>
      <c r="C24" s="9" t="s">
        <v>39</v>
      </c>
      <c r="D24" s="10" t="s">
        <v>72</v>
      </c>
      <c r="E24" s="11">
        <v>3</v>
      </c>
      <c r="F24" s="11">
        <v>3</v>
      </c>
      <c r="G24" s="11">
        <v>3</v>
      </c>
      <c r="H24" s="11">
        <v>3</v>
      </c>
      <c r="I24" s="11">
        <v>3</v>
      </c>
      <c r="J24" s="11">
        <v>3</v>
      </c>
      <c r="K24" s="11">
        <v>3</v>
      </c>
      <c r="L24" s="11">
        <v>3</v>
      </c>
      <c r="M24" s="11">
        <v>3</v>
      </c>
      <c r="N24" s="11">
        <v>3</v>
      </c>
      <c r="O24" s="11"/>
      <c r="P24" s="7" t="s">
        <v>21</v>
      </c>
    </row>
    <row r="25" spans="1:16" ht="23.25" customHeight="1" x14ac:dyDescent="0.25">
      <c r="A25" s="22" t="s">
        <v>73</v>
      </c>
      <c r="B25" s="3" t="s">
        <v>60</v>
      </c>
      <c r="C25" s="9" t="s">
        <v>39</v>
      </c>
      <c r="D25" s="10" t="s">
        <v>42</v>
      </c>
      <c r="E25" s="11">
        <v>3</v>
      </c>
      <c r="F25" s="7" t="s">
        <v>21</v>
      </c>
      <c r="G25" s="11">
        <v>3</v>
      </c>
      <c r="H25" s="11">
        <v>3</v>
      </c>
      <c r="I25" s="11">
        <v>3</v>
      </c>
      <c r="J25" s="11">
        <v>3</v>
      </c>
      <c r="K25" s="11">
        <v>3</v>
      </c>
      <c r="L25" s="11">
        <v>3</v>
      </c>
      <c r="M25" s="11">
        <v>3</v>
      </c>
      <c r="N25" s="11">
        <v>3</v>
      </c>
      <c r="O25" s="11"/>
      <c r="P25" s="11"/>
    </row>
    <row r="26" spans="1:16" ht="18" x14ac:dyDescent="0.25">
      <c r="A26" s="6" t="s">
        <v>74</v>
      </c>
      <c r="B26" s="3" t="s">
        <v>60</v>
      </c>
      <c r="C26" s="9" t="s">
        <v>24</v>
      </c>
      <c r="D26" s="10" t="s">
        <v>25</v>
      </c>
      <c r="E26" s="11">
        <v>3</v>
      </c>
      <c r="F26" s="11">
        <v>3</v>
      </c>
      <c r="G26" s="11">
        <v>3</v>
      </c>
      <c r="H26" s="31" t="s">
        <v>34</v>
      </c>
      <c r="I26" s="11">
        <v>3</v>
      </c>
      <c r="J26" s="11">
        <v>3</v>
      </c>
      <c r="K26" s="7" t="s">
        <v>21</v>
      </c>
      <c r="L26" s="11">
        <v>3</v>
      </c>
      <c r="M26" s="11">
        <v>3</v>
      </c>
      <c r="N26" s="11"/>
      <c r="O26" s="11"/>
      <c r="P26" s="11"/>
    </row>
    <row r="27" spans="1:16" ht="18" x14ac:dyDescent="0.25">
      <c r="A27" s="6" t="s">
        <v>75</v>
      </c>
      <c r="B27" s="6" t="s">
        <v>60</v>
      </c>
      <c r="C27" s="9" t="s">
        <v>24</v>
      </c>
      <c r="D27" s="23" t="s">
        <v>53</v>
      </c>
      <c r="E27" s="11">
        <v>3</v>
      </c>
      <c r="F27" s="11">
        <v>3</v>
      </c>
      <c r="G27" s="11">
        <v>3</v>
      </c>
      <c r="H27" s="11">
        <v>3</v>
      </c>
      <c r="I27" s="7" t="s">
        <v>21</v>
      </c>
      <c r="J27" s="11">
        <v>3</v>
      </c>
      <c r="K27" s="11">
        <v>3</v>
      </c>
      <c r="L27" s="11">
        <v>3</v>
      </c>
      <c r="M27" s="11">
        <v>3</v>
      </c>
      <c r="N27" s="11"/>
      <c r="O27" s="11"/>
      <c r="P27" s="11"/>
    </row>
    <row r="28" spans="1:16" ht="18" x14ac:dyDescent="0.25">
      <c r="A28" s="21" t="s">
        <v>76</v>
      </c>
      <c r="B28" s="5" t="s">
        <v>60</v>
      </c>
      <c r="C28" s="9" t="s">
        <v>19</v>
      </c>
      <c r="D28" s="10" t="s">
        <v>53</v>
      </c>
      <c r="E28" s="11">
        <v>3</v>
      </c>
      <c r="F28" s="11">
        <v>3</v>
      </c>
      <c r="G28" s="11">
        <v>3</v>
      </c>
      <c r="H28" s="11">
        <v>3</v>
      </c>
      <c r="I28" s="7" t="s">
        <v>21</v>
      </c>
      <c r="J28" s="11">
        <v>3</v>
      </c>
      <c r="K28" s="11">
        <v>3</v>
      </c>
      <c r="L28" s="11">
        <v>3</v>
      </c>
      <c r="M28" s="11">
        <v>3</v>
      </c>
      <c r="N28" s="11">
        <v>3</v>
      </c>
      <c r="O28" s="11"/>
      <c r="P28" s="11"/>
    </row>
    <row r="29" spans="1:16" ht="38.25" x14ac:dyDescent="0.25">
      <c r="A29" s="21" t="s">
        <v>77</v>
      </c>
      <c r="B29" s="5" t="s">
        <v>78</v>
      </c>
      <c r="C29" s="9" t="s">
        <v>19</v>
      </c>
      <c r="D29" s="23" t="s">
        <v>25</v>
      </c>
      <c r="E29" s="11">
        <v>3</v>
      </c>
      <c r="F29" s="11">
        <v>3</v>
      </c>
      <c r="G29" s="11">
        <v>3</v>
      </c>
      <c r="H29" s="11">
        <v>3</v>
      </c>
      <c r="I29" s="11">
        <v>3</v>
      </c>
      <c r="J29" s="11">
        <v>3</v>
      </c>
      <c r="K29" s="7" t="s">
        <v>21</v>
      </c>
      <c r="L29" s="11">
        <v>3</v>
      </c>
      <c r="M29" s="11">
        <v>3</v>
      </c>
      <c r="N29" s="11">
        <v>3</v>
      </c>
      <c r="O29" s="11"/>
      <c r="P29" s="11"/>
    </row>
    <row r="30" spans="1:16" ht="18" x14ac:dyDescent="0.25">
      <c r="A30" s="6" t="s">
        <v>79</v>
      </c>
      <c r="B30" s="5" t="s">
        <v>60</v>
      </c>
      <c r="C30" s="9" t="s">
        <v>19</v>
      </c>
      <c r="D30" s="10" t="s">
        <v>31</v>
      </c>
      <c r="E30" s="11">
        <v>3</v>
      </c>
      <c r="F30" s="11">
        <v>3</v>
      </c>
      <c r="G30" s="11">
        <v>3</v>
      </c>
      <c r="H30" s="11">
        <v>3</v>
      </c>
      <c r="I30" s="11">
        <v>3</v>
      </c>
      <c r="J30" s="11">
        <v>3</v>
      </c>
      <c r="K30" s="11">
        <v>3</v>
      </c>
      <c r="L30" s="11">
        <v>3</v>
      </c>
      <c r="M30" s="11">
        <v>3</v>
      </c>
      <c r="N30" s="11">
        <v>3</v>
      </c>
      <c r="O30" s="7" t="s">
        <v>21</v>
      </c>
      <c r="P30" s="11"/>
    </row>
    <row r="31" spans="1:16" ht="18" x14ac:dyDescent="0.25">
      <c r="A31" s="6" t="s">
        <v>80</v>
      </c>
      <c r="B31" s="5" t="s">
        <v>60</v>
      </c>
      <c r="C31" s="9" t="s">
        <v>19</v>
      </c>
      <c r="D31" s="10" t="s">
        <v>50</v>
      </c>
      <c r="E31" s="11">
        <v>3</v>
      </c>
      <c r="F31" s="11">
        <v>3</v>
      </c>
      <c r="G31" s="11">
        <v>3</v>
      </c>
      <c r="H31" s="11">
        <v>3</v>
      </c>
      <c r="I31" s="11">
        <v>3</v>
      </c>
      <c r="J31" s="11">
        <v>3</v>
      </c>
      <c r="K31" s="11">
        <v>3</v>
      </c>
      <c r="L31" s="11">
        <v>3</v>
      </c>
      <c r="M31" s="7" t="s">
        <v>21</v>
      </c>
      <c r="N31" s="11">
        <v>3</v>
      </c>
      <c r="O31" s="11"/>
      <c r="P31" s="11"/>
    </row>
    <row r="32" spans="1:16" ht="18" x14ac:dyDescent="0.25">
      <c r="A32" s="6" t="s">
        <v>81</v>
      </c>
      <c r="B32" s="5" t="s">
        <v>60</v>
      </c>
      <c r="C32" s="9" t="s">
        <v>19</v>
      </c>
      <c r="D32" s="10" t="s">
        <v>25</v>
      </c>
      <c r="E32" s="11">
        <v>3</v>
      </c>
      <c r="F32" s="11">
        <v>3</v>
      </c>
      <c r="G32" s="11">
        <v>3</v>
      </c>
      <c r="H32" s="11">
        <v>3</v>
      </c>
      <c r="I32" s="11">
        <v>3</v>
      </c>
      <c r="J32" s="11">
        <v>3</v>
      </c>
      <c r="K32" s="7" t="s">
        <v>21</v>
      </c>
      <c r="L32" s="11">
        <v>3</v>
      </c>
      <c r="M32" s="11">
        <v>3</v>
      </c>
      <c r="N32" s="11">
        <v>3</v>
      </c>
      <c r="O32" s="11"/>
      <c r="P32" s="11"/>
    </row>
    <row r="33" spans="1:16" ht="18" x14ac:dyDescent="0.25">
      <c r="A33" s="6" t="s">
        <v>82</v>
      </c>
      <c r="B33" s="5" t="s">
        <v>62</v>
      </c>
      <c r="C33" s="9" t="s">
        <v>19</v>
      </c>
      <c r="D33" s="10" t="s">
        <v>28</v>
      </c>
      <c r="E33" s="11">
        <v>3</v>
      </c>
      <c r="F33" s="11">
        <v>3</v>
      </c>
      <c r="G33" s="11">
        <v>3</v>
      </c>
      <c r="H33" s="11">
        <v>3</v>
      </c>
      <c r="I33" s="11">
        <v>3</v>
      </c>
      <c r="J33" s="11">
        <v>3</v>
      </c>
      <c r="K33" s="11">
        <v>3</v>
      </c>
      <c r="L33" s="11">
        <v>3</v>
      </c>
      <c r="M33" s="7" t="s">
        <v>21</v>
      </c>
      <c r="N33" s="31" t="s">
        <v>34</v>
      </c>
      <c r="O33" s="11"/>
      <c r="P33" s="11"/>
    </row>
    <row r="34" spans="1:16" ht="21.75" customHeight="1" x14ac:dyDescent="0.25">
      <c r="A34" s="6" t="s">
        <v>83</v>
      </c>
      <c r="B34" s="5" t="s">
        <v>60</v>
      </c>
      <c r="C34" s="9" t="s">
        <v>30</v>
      </c>
      <c r="D34" s="23" t="s">
        <v>40</v>
      </c>
      <c r="E34" s="11">
        <v>3</v>
      </c>
      <c r="F34" s="11">
        <v>3</v>
      </c>
      <c r="G34" s="7" t="s">
        <v>21</v>
      </c>
      <c r="H34" s="11">
        <v>3</v>
      </c>
      <c r="I34" s="11">
        <v>3</v>
      </c>
      <c r="J34" s="11">
        <v>3</v>
      </c>
      <c r="K34" s="11">
        <v>3</v>
      </c>
      <c r="L34" s="11">
        <v>3</v>
      </c>
      <c r="M34" s="11">
        <v>3</v>
      </c>
      <c r="N34" s="11">
        <v>3</v>
      </c>
      <c r="O34" s="11"/>
      <c r="P34" s="11"/>
    </row>
    <row r="35" spans="1:16" ht="21.75" customHeight="1" x14ac:dyDescent="0.25">
      <c r="A35" s="6" t="s">
        <v>84</v>
      </c>
      <c r="B35" s="6" t="s">
        <v>85</v>
      </c>
      <c r="C35" s="9" t="s">
        <v>30</v>
      </c>
      <c r="D35" s="10" t="s">
        <v>40</v>
      </c>
      <c r="E35" s="11">
        <v>3</v>
      </c>
      <c r="F35" s="11">
        <v>3</v>
      </c>
      <c r="G35" s="7" t="s">
        <v>21</v>
      </c>
      <c r="H35" s="11">
        <v>3</v>
      </c>
      <c r="I35" s="11">
        <v>3</v>
      </c>
      <c r="J35" s="11">
        <v>3</v>
      </c>
      <c r="K35" s="11">
        <v>3</v>
      </c>
      <c r="L35" s="11">
        <v>3</v>
      </c>
      <c r="M35" s="11">
        <v>3</v>
      </c>
      <c r="N35" s="11">
        <v>3</v>
      </c>
      <c r="O35" s="11"/>
      <c r="P35" s="11"/>
    </row>
    <row r="36" spans="1:16" ht="18" x14ac:dyDescent="0.25">
      <c r="A36" s="6" t="s">
        <v>86</v>
      </c>
      <c r="B36" s="6" t="s">
        <v>85</v>
      </c>
      <c r="C36" s="9" t="s">
        <v>24</v>
      </c>
      <c r="D36" s="10" t="s">
        <v>87</v>
      </c>
      <c r="E36" s="7" t="s">
        <v>21</v>
      </c>
      <c r="F36" s="11">
        <v>3</v>
      </c>
      <c r="G36" s="11">
        <v>3</v>
      </c>
      <c r="H36" s="11">
        <v>3</v>
      </c>
      <c r="I36" s="11">
        <v>3</v>
      </c>
      <c r="J36" s="11">
        <v>3</v>
      </c>
      <c r="K36" s="11">
        <v>3</v>
      </c>
      <c r="L36" s="11">
        <v>3</v>
      </c>
      <c r="M36" s="11">
        <v>3</v>
      </c>
      <c r="N36" s="11"/>
      <c r="O36" s="11"/>
      <c r="P36" s="11"/>
    </row>
    <row r="37" spans="1:16" ht="25.5" x14ac:dyDescent="0.25">
      <c r="A37" s="21" t="s">
        <v>88</v>
      </c>
      <c r="B37" s="6" t="s">
        <v>89</v>
      </c>
      <c r="C37" s="9" t="s">
        <v>30</v>
      </c>
      <c r="D37" s="21" t="s">
        <v>90</v>
      </c>
      <c r="E37" s="11">
        <v>3</v>
      </c>
      <c r="F37" s="11">
        <v>3</v>
      </c>
      <c r="G37" s="7" t="s">
        <v>21</v>
      </c>
      <c r="H37" s="11">
        <v>3</v>
      </c>
      <c r="I37" s="11">
        <v>3</v>
      </c>
      <c r="J37" s="11">
        <v>3</v>
      </c>
      <c r="K37" s="11">
        <v>3</v>
      </c>
      <c r="L37" s="11">
        <v>3</v>
      </c>
      <c r="M37" s="11">
        <v>3</v>
      </c>
      <c r="N37" s="11">
        <v>3</v>
      </c>
      <c r="O37" s="11"/>
      <c r="P37" s="11"/>
    </row>
    <row r="38" spans="1:16" ht="18" x14ac:dyDescent="0.25">
      <c r="A38" s="5" t="s">
        <v>91</v>
      </c>
      <c r="B38" s="6" t="s">
        <v>92</v>
      </c>
      <c r="C38" s="9" t="s">
        <v>24</v>
      </c>
      <c r="D38" s="23" t="s">
        <v>53</v>
      </c>
      <c r="E38" s="11">
        <v>3</v>
      </c>
      <c r="F38" s="31" t="s">
        <v>34</v>
      </c>
      <c r="G38" s="11">
        <v>3</v>
      </c>
      <c r="H38" s="11">
        <v>3</v>
      </c>
      <c r="I38" s="7" t="s">
        <v>21</v>
      </c>
      <c r="J38" s="11">
        <v>3</v>
      </c>
      <c r="K38" s="11">
        <v>3</v>
      </c>
      <c r="L38" s="11">
        <v>3</v>
      </c>
      <c r="M38" s="11">
        <v>3</v>
      </c>
      <c r="N38" s="11"/>
      <c r="O38" s="11"/>
      <c r="P38" s="11"/>
    </row>
    <row r="39" spans="1:16" ht="18.75" customHeight="1" x14ac:dyDescent="0.25">
      <c r="A39" s="21" t="s">
        <v>93</v>
      </c>
      <c r="B39" s="21" t="s">
        <v>94</v>
      </c>
      <c r="C39" s="9" t="s">
        <v>30</v>
      </c>
      <c r="D39" s="10" t="s">
        <v>95</v>
      </c>
      <c r="E39" s="11">
        <v>3</v>
      </c>
      <c r="F39" s="11">
        <v>3</v>
      </c>
      <c r="G39" s="11">
        <v>3</v>
      </c>
      <c r="H39" s="11">
        <v>3</v>
      </c>
      <c r="I39" s="7" t="s">
        <v>21</v>
      </c>
      <c r="J39" s="11">
        <v>3</v>
      </c>
      <c r="K39" s="11">
        <v>3</v>
      </c>
      <c r="L39" s="11">
        <v>3</v>
      </c>
      <c r="M39" s="11">
        <v>3</v>
      </c>
      <c r="N39" s="11">
        <v>3</v>
      </c>
      <c r="O39" s="11"/>
      <c r="P39" s="11"/>
    </row>
    <row r="40" spans="1:16" ht="18" x14ac:dyDescent="0.25">
      <c r="A40" s="6" t="s">
        <v>96</v>
      </c>
      <c r="B40" s="6" t="s">
        <v>97</v>
      </c>
      <c r="C40" s="9" t="s">
        <v>30</v>
      </c>
      <c r="D40" s="23" t="s">
        <v>42</v>
      </c>
      <c r="E40" s="11">
        <v>3</v>
      </c>
      <c r="F40" s="7" t="s">
        <v>21</v>
      </c>
      <c r="G40" s="11">
        <v>3</v>
      </c>
      <c r="H40" s="11">
        <v>3</v>
      </c>
      <c r="I40" s="11">
        <v>3</v>
      </c>
      <c r="J40" s="11">
        <v>3</v>
      </c>
      <c r="K40" s="11">
        <v>3</v>
      </c>
      <c r="L40" s="11">
        <v>3</v>
      </c>
      <c r="M40" s="11">
        <v>3</v>
      </c>
      <c r="N40" s="11">
        <v>3</v>
      </c>
      <c r="O40" s="27"/>
      <c r="P40" s="11"/>
    </row>
    <row r="41" spans="1:16" ht="18" x14ac:dyDescent="0.25">
      <c r="A41" s="22" t="s">
        <v>98</v>
      </c>
      <c r="B41" s="6" t="s">
        <v>99</v>
      </c>
      <c r="C41" s="9" t="s">
        <v>30</v>
      </c>
      <c r="D41" s="10" t="s">
        <v>100</v>
      </c>
      <c r="E41" s="11">
        <v>3</v>
      </c>
      <c r="F41" s="11">
        <v>3</v>
      </c>
      <c r="G41" s="11">
        <v>3</v>
      </c>
      <c r="H41" s="11">
        <v>3</v>
      </c>
      <c r="I41" s="11">
        <v>3</v>
      </c>
      <c r="J41" s="11">
        <v>3</v>
      </c>
      <c r="K41" s="11">
        <v>3</v>
      </c>
      <c r="L41" s="11">
        <v>3</v>
      </c>
      <c r="M41" s="11">
        <v>3</v>
      </c>
      <c r="N41" s="7" t="s">
        <v>21</v>
      </c>
      <c r="O41" s="11"/>
      <c r="P41" s="11"/>
    </row>
    <row r="42" spans="1:16" ht="18" x14ac:dyDescent="0.25">
      <c r="A42" s="6" t="s">
        <v>101</v>
      </c>
      <c r="B42" s="6" t="s">
        <v>99</v>
      </c>
      <c r="C42" s="9" t="s">
        <v>30</v>
      </c>
      <c r="D42" s="10" t="s">
        <v>72</v>
      </c>
      <c r="E42" s="31" t="s">
        <v>34</v>
      </c>
      <c r="F42" s="11">
        <v>3</v>
      </c>
      <c r="G42" s="11">
        <v>3</v>
      </c>
      <c r="H42" s="11">
        <v>3</v>
      </c>
      <c r="I42" s="11">
        <v>3</v>
      </c>
      <c r="J42" s="31" t="s">
        <v>34</v>
      </c>
      <c r="K42" s="11">
        <v>3</v>
      </c>
      <c r="L42" s="11">
        <v>3</v>
      </c>
      <c r="M42" s="11">
        <v>3</v>
      </c>
      <c r="N42" s="11">
        <v>3</v>
      </c>
      <c r="O42" s="11"/>
      <c r="P42" s="7" t="s">
        <v>21</v>
      </c>
    </row>
    <row r="43" spans="1:16" ht="17.25" customHeight="1" x14ac:dyDescent="0.25">
      <c r="A43" s="6" t="s">
        <v>102</v>
      </c>
      <c r="B43" s="6" t="s">
        <v>99</v>
      </c>
      <c r="C43" s="9" t="s">
        <v>39</v>
      </c>
      <c r="D43" s="23" t="s">
        <v>69</v>
      </c>
      <c r="E43" s="11">
        <v>3</v>
      </c>
      <c r="F43" s="11">
        <v>3</v>
      </c>
      <c r="G43" s="11">
        <v>3</v>
      </c>
      <c r="H43" s="11">
        <v>3</v>
      </c>
      <c r="I43" s="11">
        <v>3</v>
      </c>
      <c r="J43" s="11">
        <v>3</v>
      </c>
      <c r="K43" s="11">
        <v>3</v>
      </c>
      <c r="L43" s="7" t="s">
        <v>21</v>
      </c>
      <c r="M43" s="11">
        <v>3</v>
      </c>
      <c r="N43" s="11">
        <v>3</v>
      </c>
      <c r="O43" s="27"/>
      <c r="P43" s="11"/>
    </row>
    <row r="44" spans="1:16" ht="19.5" customHeight="1" x14ac:dyDescent="0.25">
      <c r="A44" s="6" t="s">
        <v>103</v>
      </c>
      <c r="B44" s="6" t="s">
        <v>99</v>
      </c>
      <c r="C44" s="9" t="s">
        <v>30</v>
      </c>
      <c r="D44" s="10" t="s">
        <v>69</v>
      </c>
      <c r="E44" s="11">
        <v>3</v>
      </c>
      <c r="F44" s="11">
        <v>3</v>
      </c>
      <c r="G44" s="11">
        <v>3</v>
      </c>
      <c r="H44" s="11">
        <v>3</v>
      </c>
      <c r="I44" s="11">
        <v>3</v>
      </c>
      <c r="J44" s="11">
        <v>3</v>
      </c>
      <c r="K44" s="11">
        <v>3</v>
      </c>
      <c r="L44" s="7" t="s">
        <v>21</v>
      </c>
      <c r="M44" s="11">
        <v>3</v>
      </c>
      <c r="N44" s="11">
        <v>3</v>
      </c>
      <c r="O44" s="11"/>
      <c r="P44" s="11"/>
    </row>
    <row r="45" spans="1:16" ht="18" x14ac:dyDescent="0.25">
      <c r="A45" s="6" t="s">
        <v>104</v>
      </c>
      <c r="B45" s="6" t="s">
        <v>99</v>
      </c>
      <c r="C45" s="9" t="s">
        <v>39</v>
      </c>
      <c r="D45" s="10" t="s">
        <v>53</v>
      </c>
      <c r="E45" s="11">
        <v>3</v>
      </c>
      <c r="F45" s="11">
        <v>3</v>
      </c>
      <c r="G45" s="11">
        <v>3</v>
      </c>
      <c r="H45" s="11">
        <v>3</v>
      </c>
      <c r="I45" s="7" t="s">
        <v>21</v>
      </c>
      <c r="J45" s="11">
        <v>3</v>
      </c>
      <c r="K45" s="11">
        <v>3</v>
      </c>
      <c r="L45" s="11">
        <v>3</v>
      </c>
      <c r="M45" s="11">
        <v>3</v>
      </c>
      <c r="N45" s="11">
        <v>3</v>
      </c>
      <c r="O45" s="11"/>
      <c r="P45" s="11"/>
    </row>
    <row r="46" spans="1:16" ht="38.25" x14ac:dyDescent="0.25">
      <c r="A46" s="21" t="s">
        <v>56</v>
      </c>
      <c r="B46" s="6" t="s">
        <v>105</v>
      </c>
      <c r="C46" s="9" t="s">
        <v>24</v>
      </c>
      <c r="D46" s="23" t="s">
        <v>20</v>
      </c>
      <c r="E46" s="33"/>
      <c r="F46" s="33"/>
      <c r="G46" s="33"/>
      <c r="H46" s="33"/>
      <c r="I46" s="11">
        <v>3</v>
      </c>
      <c r="J46" s="11">
        <v>3</v>
      </c>
      <c r="K46" s="7" t="s">
        <v>21</v>
      </c>
      <c r="L46" s="11">
        <v>3</v>
      </c>
      <c r="M46" s="11">
        <v>3</v>
      </c>
      <c r="N46" s="11"/>
      <c r="O46" s="11"/>
      <c r="P46" s="11"/>
    </row>
    <row r="47" spans="1:16" ht="18" x14ac:dyDescent="0.25">
      <c r="A47" s="22" t="s">
        <v>106</v>
      </c>
      <c r="B47" s="6" t="s">
        <v>107</v>
      </c>
      <c r="C47" s="9" t="s">
        <v>39</v>
      </c>
      <c r="D47" s="10" t="s">
        <v>40</v>
      </c>
      <c r="E47" s="11">
        <v>3</v>
      </c>
      <c r="F47" s="11">
        <v>3</v>
      </c>
      <c r="G47" s="7" t="s">
        <v>21</v>
      </c>
      <c r="H47" s="11">
        <v>3</v>
      </c>
      <c r="I47" s="11">
        <v>3</v>
      </c>
      <c r="J47" s="11">
        <v>3</v>
      </c>
      <c r="K47" s="11">
        <v>3</v>
      </c>
      <c r="L47" s="11">
        <v>3</v>
      </c>
      <c r="M47" s="11">
        <v>3</v>
      </c>
      <c r="N47" s="11">
        <v>3</v>
      </c>
      <c r="O47" s="11"/>
      <c r="P47" s="11"/>
    </row>
    <row r="48" spans="1:16" ht="18" x14ac:dyDescent="0.25">
      <c r="A48" s="22" t="s">
        <v>108</v>
      </c>
      <c r="B48" s="6" t="s">
        <v>109</v>
      </c>
      <c r="C48" s="9" t="s">
        <v>30</v>
      </c>
      <c r="D48" s="10" t="s">
        <v>50</v>
      </c>
      <c r="E48" s="11">
        <v>3</v>
      </c>
      <c r="F48" s="11">
        <v>3</v>
      </c>
      <c r="G48" s="11">
        <v>3</v>
      </c>
      <c r="H48" s="11">
        <v>3</v>
      </c>
      <c r="I48" s="11">
        <v>3</v>
      </c>
      <c r="J48" s="11">
        <v>3</v>
      </c>
      <c r="K48" s="11">
        <v>3</v>
      </c>
      <c r="L48" s="11">
        <v>3</v>
      </c>
      <c r="M48" s="7" t="s">
        <v>21</v>
      </c>
      <c r="N48" s="31" t="s">
        <v>34</v>
      </c>
      <c r="O48" s="11"/>
      <c r="P48" s="11"/>
    </row>
    <row r="49" spans="1:16" ht="18" x14ac:dyDescent="0.25">
      <c r="A49" s="22" t="s">
        <v>110</v>
      </c>
      <c r="B49" s="6" t="s">
        <v>109</v>
      </c>
      <c r="C49" s="9" t="s">
        <v>39</v>
      </c>
      <c r="D49" s="10" t="s">
        <v>111</v>
      </c>
      <c r="E49" s="11">
        <v>3</v>
      </c>
      <c r="F49" s="11">
        <v>3</v>
      </c>
      <c r="G49" s="11">
        <v>3</v>
      </c>
      <c r="H49" s="7" t="s">
        <v>21</v>
      </c>
      <c r="I49" s="11">
        <v>3</v>
      </c>
      <c r="J49" s="11">
        <v>3</v>
      </c>
      <c r="K49" s="11">
        <v>3</v>
      </c>
      <c r="L49" s="11">
        <v>3</v>
      </c>
      <c r="M49" s="11">
        <v>3</v>
      </c>
      <c r="N49" s="11">
        <v>3</v>
      </c>
      <c r="O49" s="11"/>
      <c r="P49" s="11"/>
    </row>
    <row r="50" spans="1:16" ht="20.25" customHeight="1" x14ac:dyDescent="0.25">
      <c r="A50" s="22" t="s">
        <v>112</v>
      </c>
      <c r="B50" s="6" t="s">
        <v>113</v>
      </c>
      <c r="C50" s="9" t="s">
        <v>30</v>
      </c>
      <c r="D50" s="23" t="s">
        <v>100</v>
      </c>
      <c r="E50" s="11">
        <v>3</v>
      </c>
      <c r="F50" s="11">
        <v>3</v>
      </c>
      <c r="G50" s="11">
        <v>3</v>
      </c>
      <c r="H50" s="11">
        <v>3</v>
      </c>
      <c r="I50" s="11">
        <v>3</v>
      </c>
      <c r="J50" s="11">
        <v>3</v>
      </c>
      <c r="K50" s="11">
        <v>3</v>
      </c>
      <c r="L50" s="11">
        <v>3</v>
      </c>
      <c r="M50" s="11">
        <v>3</v>
      </c>
      <c r="N50" s="7" t="s">
        <v>21</v>
      </c>
      <c r="O50" s="11"/>
      <c r="P50" s="11"/>
    </row>
    <row r="51" spans="1:16" ht="18" x14ac:dyDescent="0.25">
      <c r="A51" s="6" t="s">
        <v>114</v>
      </c>
      <c r="B51" s="6" t="s">
        <v>113</v>
      </c>
      <c r="C51" s="9" t="s">
        <v>39</v>
      </c>
      <c r="D51" s="23" t="s">
        <v>25</v>
      </c>
      <c r="E51" s="11">
        <v>3</v>
      </c>
      <c r="F51" s="11">
        <v>3</v>
      </c>
      <c r="G51" s="11">
        <v>3</v>
      </c>
      <c r="H51" s="11">
        <v>3</v>
      </c>
      <c r="I51" s="11">
        <v>3</v>
      </c>
      <c r="J51" s="11">
        <v>3</v>
      </c>
      <c r="K51" s="7" t="s">
        <v>21</v>
      </c>
      <c r="L51" s="11">
        <v>3</v>
      </c>
      <c r="M51" s="11">
        <v>3</v>
      </c>
      <c r="N51" s="11">
        <v>3</v>
      </c>
      <c r="O51" s="11"/>
      <c r="P51" s="11"/>
    </row>
    <row r="52" spans="1:16" ht="18" x14ac:dyDescent="0.25">
      <c r="A52" s="21" t="s">
        <v>115</v>
      </c>
      <c r="B52" s="6" t="s">
        <v>116</v>
      </c>
      <c r="C52" s="9" t="s">
        <v>24</v>
      </c>
      <c r="D52" s="23" t="s">
        <v>87</v>
      </c>
      <c r="E52" s="7" t="s">
        <v>21</v>
      </c>
      <c r="F52" s="11">
        <v>3</v>
      </c>
      <c r="G52" s="11">
        <v>3</v>
      </c>
      <c r="H52" s="11">
        <v>3</v>
      </c>
      <c r="I52" s="11">
        <v>3</v>
      </c>
      <c r="J52" s="11">
        <v>3</v>
      </c>
      <c r="K52" s="11">
        <v>3</v>
      </c>
      <c r="L52" s="11">
        <v>3</v>
      </c>
      <c r="M52" s="11">
        <v>3</v>
      </c>
      <c r="N52" s="11"/>
      <c r="O52" s="11"/>
      <c r="P52" s="11"/>
    </row>
    <row r="53" spans="1:16" ht="18" x14ac:dyDescent="0.25">
      <c r="A53" s="6" t="s">
        <v>117</v>
      </c>
      <c r="B53" s="6" t="s">
        <v>116</v>
      </c>
      <c r="C53" s="9" t="s">
        <v>24</v>
      </c>
      <c r="D53" s="10" t="s">
        <v>87</v>
      </c>
      <c r="E53" s="7" t="s">
        <v>21</v>
      </c>
      <c r="F53" s="31" t="s">
        <v>34</v>
      </c>
      <c r="G53" s="11">
        <v>3</v>
      </c>
      <c r="H53" s="11">
        <v>3</v>
      </c>
      <c r="I53" s="11">
        <v>3</v>
      </c>
      <c r="J53" s="11">
        <v>3</v>
      </c>
      <c r="K53" s="11">
        <v>3</v>
      </c>
      <c r="L53" s="11">
        <v>3</v>
      </c>
      <c r="M53" s="11">
        <v>3</v>
      </c>
      <c r="N53" s="11"/>
      <c r="O53" s="11"/>
      <c r="P53" s="11"/>
    </row>
    <row r="54" spans="1:16" ht="25.5" x14ac:dyDescent="0.25">
      <c r="A54" s="6" t="s">
        <v>118</v>
      </c>
      <c r="B54" s="6" t="s">
        <v>119</v>
      </c>
      <c r="C54" s="9" t="s">
        <v>24</v>
      </c>
      <c r="D54" s="20" t="s">
        <v>120</v>
      </c>
      <c r="E54" s="11">
        <v>3</v>
      </c>
      <c r="F54" s="11">
        <v>3</v>
      </c>
      <c r="G54" s="11">
        <v>3</v>
      </c>
      <c r="H54" s="7" t="s">
        <v>21</v>
      </c>
      <c r="I54" s="11">
        <v>3</v>
      </c>
      <c r="J54" s="7" t="s">
        <v>21</v>
      </c>
      <c r="K54" s="11">
        <v>3</v>
      </c>
      <c r="L54" s="11">
        <v>3</v>
      </c>
      <c r="M54" s="11">
        <v>3</v>
      </c>
      <c r="N54" s="11"/>
      <c r="O54" s="11"/>
      <c r="P54" s="11"/>
    </row>
    <row r="55" spans="1:16" ht="22.5" customHeight="1" x14ac:dyDescent="0.25">
      <c r="A55" s="6" t="s">
        <v>121</v>
      </c>
      <c r="B55" s="6" t="s">
        <v>119</v>
      </c>
      <c r="C55" s="9" t="s">
        <v>39</v>
      </c>
      <c r="D55" s="10" t="s">
        <v>40</v>
      </c>
      <c r="E55" s="11">
        <v>3</v>
      </c>
      <c r="F55" s="11">
        <v>3</v>
      </c>
      <c r="G55" s="7" t="s">
        <v>21</v>
      </c>
      <c r="H55" s="11">
        <v>3</v>
      </c>
      <c r="I55" s="11">
        <v>3</v>
      </c>
      <c r="J55" s="11">
        <v>3</v>
      </c>
      <c r="K55" s="11">
        <v>3</v>
      </c>
      <c r="L55" s="11">
        <v>3</v>
      </c>
      <c r="M55" s="11">
        <v>3</v>
      </c>
      <c r="N55" s="11">
        <v>3</v>
      </c>
      <c r="O55" s="11"/>
      <c r="P55" s="11"/>
    </row>
    <row r="56" spans="1:16" ht="48" x14ac:dyDescent="0.25">
      <c r="A56" s="6" t="s">
        <v>122</v>
      </c>
      <c r="B56" s="39" t="s">
        <v>123</v>
      </c>
      <c r="C56" s="9" t="s">
        <v>24</v>
      </c>
      <c r="D56" s="10" t="s">
        <v>45</v>
      </c>
      <c r="E56" s="11">
        <v>3</v>
      </c>
      <c r="F56" s="11">
        <v>3</v>
      </c>
      <c r="G56" s="11">
        <v>3</v>
      </c>
      <c r="H56" s="7" t="s">
        <v>21</v>
      </c>
      <c r="I56" s="11">
        <v>3</v>
      </c>
      <c r="J56" s="11">
        <v>3</v>
      </c>
      <c r="K56" s="11">
        <v>3</v>
      </c>
      <c r="L56" s="11">
        <v>3</v>
      </c>
      <c r="M56" s="34" t="s">
        <v>58</v>
      </c>
      <c r="N56" s="33"/>
      <c r="O56" s="33"/>
      <c r="P56" s="33"/>
    </row>
    <row r="57" spans="1:16" ht="48" x14ac:dyDescent="0.25">
      <c r="A57" s="6" t="s">
        <v>124</v>
      </c>
      <c r="B57" s="39" t="s">
        <v>125</v>
      </c>
      <c r="C57" s="9" t="s">
        <v>24</v>
      </c>
      <c r="D57" s="10" t="s">
        <v>45</v>
      </c>
      <c r="E57" s="11">
        <v>3</v>
      </c>
      <c r="F57" s="11">
        <v>3</v>
      </c>
      <c r="G57" s="11">
        <v>3</v>
      </c>
      <c r="H57" s="7" t="s">
        <v>21</v>
      </c>
      <c r="I57" s="11">
        <v>3</v>
      </c>
      <c r="J57" s="11">
        <v>3</v>
      </c>
      <c r="K57" s="11">
        <v>3</v>
      </c>
      <c r="L57" s="11">
        <v>3</v>
      </c>
      <c r="M57" s="34" t="s">
        <v>58</v>
      </c>
      <c r="N57" s="33"/>
      <c r="O57" s="33"/>
      <c r="P57" s="33"/>
    </row>
    <row r="58" spans="1:16" ht="20.25" customHeight="1" x14ac:dyDescent="0.25">
      <c r="A58" s="22" t="s">
        <v>126</v>
      </c>
      <c r="B58" s="6" t="s">
        <v>119</v>
      </c>
      <c r="C58" s="9" t="s">
        <v>39</v>
      </c>
      <c r="D58" s="10" t="s">
        <v>72</v>
      </c>
      <c r="E58" s="11">
        <v>3</v>
      </c>
      <c r="F58" s="11">
        <v>3</v>
      </c>
      <c r="G58" s="11">
        <v>3</v>
      </c>
      <c r="H58" s="11">
        <v>3</v>
      </c>
      <c r="I58" s="11">
        <v>3</v>
      </c>
      <c r="J58" s="11">
        <v>3</v>
      </c>
      <c r="K58" s="11">
        <v>3</v>
      </c>
      <c r="L58" s="11">
        <v>3</v>
      </c>
      <c r="M58" s="11">
        <v>3</v>
      </c>
      <c r="N58" s="11">
        <v>3</v>
      </c>
      <c r="O58" s="11"/>
      <c r="P58" s="7" t="s">
        <v>21</v>
      </c>
    </row>
    <row r="59" spans="1:16" ht="18" x14ac:dyDescent="0.25">
      <c r="A59" s="22" t="s">
        <v>127</v>
      </c>
      <c r="B59" s="6" t="s">
        <v>119</v>
      </c>
      <c r="C59" s="9" t="s">
        <v>19</v>
      </c>
      <c r="D59" s="23" t="s">
        <v>20</v>
      </c>
      <c r="E59" s="11">
        <v>3</v>
      </c>
      <c r="F59" s="11">
        <v>3</v>
      </c>
      <c r="G59" s="11">
        <v>3</v>
      </c>
      <c r="H59" s="11">
        <v>3</v>
      </c>
      <c r="I59" s="11">
        <v>3</v>
      </c>
      <c r="J59" s="7" t="s">
        <v>21</v>
      </c>
      <c r="K59" s="11">
        <v>3</v>
      </c>
      <c r="L59" s="11">
        <v>3</v>
      </c>
      <c r="M59" s="11">
        <v>3</v>
      </c>
      <c r="N59" s="11">
        <v>3</v>
      </c>
      <c r="O59" s="11"/>
      <c r="P59" s="11"/>
    </row>
    <row r="60" spans="1:16" ht="18" x14ac:dyDescent="0.25">
      <c r="A60" s="5" t="s">
        <v>128</v>
      </c>
      <c r="B60" s="6" t="s">
        <v>119</v>
      </c>
      <c r="C60" s="9" t="s">
        <v>39</v>
      </c>
      <c r="D60" s="23" t="s">
        <v>100</v>
      </c>
      <c r="E60" s="31" t="s">
        <v>34</v>
      </c>
      <c r="F60" s="11">
        <v>3</v>
      </c>
      <c r="G60" s="11">
        <v>3</v>
      </c>
      <c r="H60" s="11">
        <v>3</v>
      </c>
      <c r="I60" s="11">
        <v>3</v>
      </c>
      <c r="J60" s="11">
        <v>3</v>
      </c>
      <c r="K60" s="7" t="s">
        <v>21</v>
      </c>
      <c r="L60" s="11">
        <v>3</v>
      </c>
      <c r="M60" s="11">
        <v>3</v>
      </c>
      <c r="N60" s="11">
        <v>3</v>
      </c>
      <c r="O60" s="11"/>
      <c r="P60" s="11"/>
    </row>
    <row r="61" spans="1:16" ht="19.5" customHeight="1" x14ac:dyDescent="0.25">
      <c r="A61" s="6" t="s">
        <v>129</v>
      </c>
      <c r="B61" s="6" t="s">
        <v>119</v>
      </c>
      <c r="C61" s="9" t="s">
        <v>24</v>
      </c>
      <c r="D61" s="10" t="s">
        <v>69</v>
      </c>
      <c r="E61" s="11">
        <v>3</v>
      </c>
      <c r="F61" s="11">
        <v>3</v>
      </c>
      <c r="G61" s="11">
        <v>3</v>
      </c>
      <c r="H61" s="11">
        <v>3</v>
      </c>
      <c r="I61" s="11">
        <v>3</v>
      </c>
      <c r="J61" s="11">
        <v>3</v>
      </c>
      <c r="K61" s="11">
        <v>3</v>
      </c>
      <c r="L61" s="7" t="s">
        <v>21</v>
      </c>
      <c r="M61" s="11">
        <v>3</v>
      </c>
      <c r="N61" s="11"/>
      <c r="O61" s="11"/>
      <c r="P61" s="11"/>
    </row>
    <row r="62" spans="1:16" ht="18.75" customHeight="1" x14ac:dyDescent="0.25">
      <c r="A62" s="6" t="s">
        <v>130</v>
      </c>
      <c r="B62" s="6" t="s">
        <v>119</v>
      </c>
      <c r="C62" s="9" t="s">
        <v>39</v>
      </c>
      <c r="D62" s="10" t="s">
        <v>31</v>
      </c>
      <c r="E62" s="11">
        <v>3</v>
      </c>
      <c r="F62" s="11">
        <v>3</v>
      </c>
      <c r="G62" s="11">
        <v>3</v>
      </c>
      <c r="H62" s="11">
        <v>3</v>
      </c>
      <c r="I62" s="11">
        <v>3</v>
      </c>
      <c r="J62" s="11">
        <v>3</v>
      </c>
      <c r="K62" s="11">
        <v>3</v>
      </c>
      <c r="L62" s="11">
        <v>3</v>
      </c>
      <c r="M62" s="11">
        <v>3</v>
      </c>
      <c r="N62" s="11">
        <v>3</v>
      </c>
      <c r="O62" s="7" t="s">
        <v>21</v>
      </c>
      <c r="P62" s="11"/>
    </row>
    <row r="63" spans="1:16" ht="18.75" customHeight="1" x14ac:dyDescent="0.25">
      <c r="A63" s="6" t="s">
        <v>131</v>
      </c>
      <c r="B63" s="6" t="s">
        <v>132</v>
      </c>
      <c r="C63" s="9" t="s">
        <v>30</v>
      </c>
      <c r="D63" s="10" t="s">
        <v>95</v>
      </c>
      <c r="E63" s="11">
        <v>3</v>
      </c>
      <c r="F63" s="11">
        <v>3</v>
      </c>
      <c r="G63" s="11">
        <v>3</v>
      </c>
      <c r="H63" s="11">
        <v>3</v>
      </c>
      <c r="I63" s="7" t="s">
        <v>21</v>
      </c>
      <c r="J63" s="11">
        <v>3</v>
      </c>
      <c r="K63" s="11">
        <v>3</v>
      </c>
      <c r="L63" s="11">
        <v>3</v>
      </c>
      <c r="M63" s="11">
        <v>3</v>
      </c>
      <c r="N63" s="11">
        <v>3</v>
      </c>
      <c r="O63" s="11"/>
      <c r="P63" s="11"/>
    </row>
    <row r="64" spans="1:16" ht="18" x14ac:dyDescent="0.25">
      <c r="A64" s="22" t="s">
        <v>133</v>
      </c>
      <c r="B64" s="3" t="s">
        <v>134</v>
      </c>
      <c r="C64" s="9" t="s">
        <v>24</v>
      </c>
      <c r="D64" s="10" t="s">
        <v>50</v>
      </c>
      <c r="E64" s="11">
        <v>3</v>
      </c>
      <c r="F64" s="11">
        <v>3</v>
      </c>
      <c r="G64" s="11">
        <v>3</v>
      </c>
      <c r="H64" s="11">
        <v>3</v>
      </c>
      <c r="I64" s="11">
        <v>3</v>
      </c>
      <c r="J64" s="31" t="s">
        <v>34</v>
      </c>
      <c r="K64" s="31" t="s">
        <v>34</v>
      </c>
      <c r="L64" s="11">
        <v>3</v>
      </c>
      <c r="M64" s="7" t="s">
        <v>21</v>
      </c>
      <c r="N64" s="11"/>
      <c r="O64" s="11"/>
      <c r="P64" s="11"/>
    </row>
    <row r="65" spans="1:16" ht="18" x14ac:dyDescent="0.25">
      <c r="A65" s="22" t="s">
        <v>135</v>
      </c>
      <c r="B65" s="3" t="s">
        <v>65</v>
      </c>
      <c r="C65" s="9" t="s">
        <v>30</v>
      </c>
      <c r="D65" s="23" t="s">
        <v>45</v>
      </c>
      <c r="E65" s="11">
        <v>3</v>
      </c>
      <c r="F65" s="11">
        <v>3</v>
      </c>
      <c r="G65" s="11">
        <v>3</v>
      </c>
      <c r="H65" s="7" t="s">
        <v>21</v>
      </c>
      <c r="I65" s="11">
        <v>3</v>
      </c>
      <c r="J65" s="11">
        <v>3</v>
      </c>
      <c r="K65" s="24"/>
      <c r="L65" s="11">
        <v>3</v>
      </c>
      <c r="M65" s="11">
        <v>3</v>
      </c>
      <c r="N65" s="31" t="s">
        <v>34</v>
      </c>
      <c r="O65" s="11"/>
      <c r="P65" s="11"/>
    </row>
    <row r="66" spans="1:16" ht="18" x14ac:dyDescent="0.25">
      <c r="A66" s="22" t="s">
        <v>136</v>
      </c>
      <c r="B66" s="3" t="s">
        <v>65</v>
      </c>
      <c r="C66" s="9" t="s">
        <v>30</v>
      </c>
      <c r="D66" s="10" t="s">
        <v>40</v>
      </c>
      <c r="E66" s="11">
        <v>3</v>
      </c>
      <c r="F66" s="11">
        <v>3</v>
      </c>
      <c r="G66" s="7" t="s">
        <v>21</v>
      </c>
      <c r="H66" s="11">
        <v>3</v>
      </c>
      <c r="I66" s="11">
        <v>3</v>
      </c>
      <c r="J66" s="11">
        <v>3</v>
      </c>
      <c r="K66" s="11">
        <v>3</v>
      </c>
      <c r="L66" s="11">
        <v>3</v>
      </c>
      <c r="M66" s="11">
        <v>3</v>
      </c>
      <c r="N66" s="11">
        <v>3</v>
      </c>
      <c r="O66" s="11"/>
      <c r="P66" s="11"/>
    </row>
    <row r="67" spans="1:16" ht="18" x14ac:dyDescent="0.25">
      <c r="A67" s="5" t="s">
        <v>137</v>
      </c>
      <c r="B67" s="5" t="s">
        <v>138</v>
      </c>
      <c r="C67" s="9" t="s">
        <v>30</v>
      </c>
      <c r="D67" s="10" t="s">
        <v>20</v>
      </c>
      <c r="E67" s="11">
        <v>3</v>
      </c>
      <c r="F67" s="11">
        <v>3</v>
      </c>
      <c r="G67" s="11">
        <v>3</v>
      </c>
      <c r="H67" s="11">
        <v>3</v>
      </c>
      <c r="I67" s="11">
        <v>3</v>
      </c>
      <c r="J67" s="7" t="s">
        <v>21</v>
      </c>
      <c r="K67" s="11">
        <v>3</v>
      </c>
      <c r="L67" s="11">
        <v>3</v>
      </c>
      <c r="M67" s="11">
        <v>3</v>
      </c>
      <c r="N67" s="11">
        <v>3</v>
      </c>
      <c r="O67" s="11"/>
      <c r="P67" s="11"/>
    </row>
    <row r="68" spans="1:16" ht="18" x14ac:dyDescent="0.25">
      <c r="A68" s="5" t="s">
        <v>139</v>
      </c>
      <c r="B68" s="5" t="s">
        <v>140</v>
      </c>
      <c r="C68" s="9" t="s">
        <v>19</v>
      </c>
      <c r="D68" s="10" t="s">
        <v>53</v>
      </c>
      <c r="E68" s="11">
        <v>3</v>
      </c>
      <c r="F68" s="11">
        <v>3</v>
      </c>
      <c r="G68" s="11">
        <v>3</v>
      </c>
      <c r="H68" s="11">
        <v>3</v>
      </c>
      <c r="I68" s="7" t="s">
        <v>21</v>
      </c>
      <c r="J68" s="11">
        <v>3</v>
      </c>
      <c r="K68" s="11">
        <v>3</v>
      </c>
      <c r="L68" s="11">
        <v>3</v>
      </c>
      <c r="M68" s="11">
        <v>3</v>
      </c>
      <c r="N68" s="11">
        <v>3</v>
      </c>
      <c r="O68" s="11"/>
      <c r="P68" s="11"/>
    </row>
    <row r="69" spans="1:16" ht="38.25" x14ac:dyDescent="0.25">
      <c r="A69" s="5" t="s">
        <v>141</v>
      </c>
      <c r="B69" s="5" t="s">
        <v>140</v>
      </c>
      <c r="C69" s="9" t="s">
        <v>30</v>
      </c>
      <c r="D69" s="10" t="s">
        <v>87</v>
      </c>
      <c r="E69" s="7" t="s">
        <v>21</v>
      </c>
      <c r="F69" s="11">
        <v>3</v>
      </c>
      <c r="G69" s="11">
        <v>3</v>
      </c>
      <c r="H69" s="11">
        <v>3</v>
      </c>
      <c r="I69" s="11">
        <v>3</v>
      </c>
      <c r="J69" s="11">
        <v>3</v>
      </c>
      <c r="K69" s="11">
        <v>3</v>
      </c>
      <c r="L69" s="11">
        <v>3</v>
      </c>
      <c r="M69" s="11">
        <v>3</v>
      </c>
      <c r="N69" s="11">
        <v>3</v>
      </c>
      <c r="O69" s="11"/>
      <c r="P69" s="11"/>
    </row>
    <row r="70" spans="1:16" ht="21" customHeight="1" x14ac:dyDescent="0.25">
      <c r="A70" s="5" t="s">
        <v>142</v>
      </c>
      <c r="B70" s="5" t="s">
        <v>140</v>
      </c>
      <c r="C70" s="9" t="s">
        <v>24</v>
      </c>
      <c r="D70" s="23" t="s">
        <v>25</v>
      </c>
      <c r="E70" s="11">
        <v>3</v>
      </c>
      <c r="F70" s="11">
        <v>3</v>
      </c>
      <c r="G70" s="11">
        <v>3</v>
      </c>
      <c r="H70" s="11">
        <v>3</v>
      </c>
      <c r="I70" s="11">
        <v>3</v>
      </c>
      <c r="J70" s="11">
        <v>3</v>
      </c>
      <c r="K70" s="7" t="s">
        <v>21</v>
      </c>
      <c r="L70" s="11">
        <v>3</v>
      </c>
      <c r="M70" s="11">
        <v>3</v>
      </c>
      <c r="N70" s="11"/>
      <c r="O70" s="11"/>
      <c r="P70" s="11"/>
    </row>
    <row r="71" spans="1:16" ht="25.5" x14ac:dyDescent="0.25">
      <c r="A71" s="5" t="s">
        <v>143</v>
      </c>
      <c r="B71" s="5" t="s">
        <v>140</v>
      </c>
      <c r="C71" s="9" t="s">
        <v>30</v>
      </c>
      <c r="D71" s="10" t="s">
        <v>87</v>
      </c>
      <c r="E71" s="7" t="s">
        <v>21</v>
      </c>
      <c r="F71" s="11">
        <v>3</v>
      </c>
      <c r="G71" s="11">
        <v>3</v>
      </c>
      <c r="H71" s="11">
        <v>3</v>
      </c>
      <c r="I71" s="11"/>
      <c r="J71" s="11">
        <v>3</v>
      </c>
      <c r="K71" s="11">
        <v>3</v>
      </c>
      <c r="L71" s="11">
        <v>3</v>
      </c>
      <c r="M71" s="11">
        <v>3</v>
      </c>
      <c r="N71" s="11">
        <v>3</v>
      </c>
      <c r="O71" s="11"/>
      <c r="P71" s="11"/>
    </row>
    <row r="72" spans="1:16" ht="18" x14ac:dyDescent="0.25">
      <c r="A72" s="5" t="s">
        <v>144</v>
      </c>
      <c r="B72" s="5" t="s">
        <v>140</v>
      </c>
      <c r="C72" s="9" t="s">
        <v>24</v>
      </c>
      <c r="D72" s="23" t="s">
        <v>53</v>
      </c>
      <c r="E72" s="11">
        <v>3</v>
      </c>
      <c r="F72" s="31" t="s">
        <v>34</v>
      </c>
      <c r="G72" s="11">
        <v>3</v>
      </c>
      <c r="H72" s="11">
        <v>3</v>
      </c>
      <c r="I72" s="7" t="s">
        <v>21</v>
      </c>
      <c r="J72" s="11">
        <v>3</v>
      </c>
      <c r="K72" s="11">
        <v>3</v>
      </c>
      <c r="L72" s="11">
        <v>3</v>
      </c>
      <c r="M72" s="31" t="s">
        <v>34</v>
      </c>
      <c r="N72" s="11"/>
      <c r="O72" s="11"/>
      <c r="P72" s="11"/>
    </row>
    <row r="73" spans="1:16" ht="18" x14ac:dyDescent="0.25">
      <c r="A73" s="5" t="s">
        <v>145</v>
      </c>
      <c r="B73" s="5" t="s">
        <v>140</v>
      </c>
      <c r="C73" s="9" t="s">
        <v>39</v>
      </c>
      <c r="D73" s="10" t="s">
        <v>146</v>
      </c>
      <c r="E73" s="11">
        <v>3</v>
      </c>
      <c r="F73" s="11">
        <v>3</v>
      </c>
      <c r="G73" s="7" t="s">
        <v>21</v>
      </c>
      <c r="H73" s="11">
        <v>3</v>
      </c>
      <c r="I73" s="11">
        <v>3</v>
      </c>
      <c r="J73" s="11">
        <v>3</v>
      </c>
      <c r="K73" s="11">
        <v>3</v>
      </c>
      <c r="L73" s="11">
        <v>3</v>
      </c>
      <c r="M73" s="11">
        <v>3</v>
      </c>
      <c r="N73" s="11">
        <v>3</v>
      </c>
      <c r="O73" s="11"/>
      <c r="P73" s="11"/>
    </row>
    <row r="74" spans="1:16" ht="24" customHeight="1" x14ac:dyDescent="0.25">
      <c r="A74" s="5" t="s">
        <v>147</v>
      </c>
      <c r="B74" s="5" t="s">
        <v>140</v>
      </c>
      <c r="C74" s="9" t="s">
        <v>19</v>
      </c>
      <c r="D74" s="10" t="s">
        <v>146</v>
      </c>
      <c r="E74" s="11">
        <v>3</v>
      </c>
      <c r="F74" s="11">
        <v>3</v>
      </c>
      <c r="G74" s="7" t="s">
        <v>21</v>
      </c>
      <c r="H74" s="11">
        <v>3</v>
      </c>
      <c r="I74" s="11">
        <v>3</v>
      </c>
      <c r="J74" s="11">
        <v>3</v>
      </c>
      <c r="K74" s="11">
        <v>3</v>
      </c>
      <c r="L74" s="11">
        <v>3</v>
      </c>
      <c r="M74" s="11">
        <v>3</v>
      </c>
      <c r="N74" s="11">
        <v>3</v>
      </c>
      <c r="O74" s="11"/>
      <c r="P74" s="11"/>
    </row>
    <row r="75" spans="1:16" ht="24" customHeight="1" x14ac:dyDescent="0.25">
      <c r="A75" s="5" t="s">
        <v>148</v>
      </c>
      <c r="B75" s="5" t="s">
        <v>149</v>
      </c>
      <c r="C75" s="9" t="s">
        <v>19</v>
      </c>
      <c r="D75" s="23" t="s">
        <v>25</v>
      </c>
      <c r="E75" s="24"/>
      <c r="F75" s="24" t="s">
        <v>150</v>
      </c>
      <c r="G75" s="24"/>
      <c r="H75" s="24"/>
      <c r="I75" s="24"/>
      <c r="J75" s="24"/>
      <c r="K75" s="29" t="s">
        <v>21</v>
      </c>
      <c r="L75" s="33"/>
      <c r="M75" s="33"/>
      <c r="N75" s="33"/>
      <c r="O75" s="33"/>
      <c r="P75" s="33"/>
    </row>
    <row r="76" spans="1:16" ht="24" customHeight="1" x14ac:dyDescent="0.25">
      <c r="A76" s="6" t="s">
        <v>151</v>
      </c>
      <c r="B76" s="6" t="s">
        <v>152</v>
      </c>
      <c r="C76" s="9" t="s">
        <v>24</v>
      </c>
      <c r="D76" s="10" t="s">
        <v>42</v>
      </c>
      <c r="E76" s="11">
        <v>3</v>
      </c>
      <c r="F76" s="7" t="s">
        <v>21</v>
      </c>
      <c r="G76" s="11">
        <v>3</v>
      </c>
      <c r="H76" s="11">
        <v>3</v>
      </c>
      <c r="I76" s="11">
        <v>3</v>
      </c>
      <c r="J76" s="11">
        <v>3</v>
      </c>
      <c r="K76" s="11">
        <v>3</v>
      </c>
      <c r="L76" s="11">
        <v>3</v>
      </c>
      <c r="M76" s="11">
        <v>3</v>
      </c>
      <c r="N76" s="11"/>
      <c r="O76" s="11"/>
      <c r="P76" s="11"/>
    </row>
    <row r="77" spans="1:16" ht="18" x14ac:dyDescent="0.25">
      <c r="A77" s="6" t="s">
        <v>153</v>
      </c>
      <c r="B77" s="6" t="s">
        <v>152</v>
      </c>
      <c r="C77" s="9" t="s">
        <v>19</v>
      </c>
      <c r="D77" s="10" t="s">
        <v>40</v>
      </c>
      <c r="E77" s="11"/>
      <c r="F77" s="11">
        <v>3</v>
      </c>
      <c r="G77" s="7" t="s">
        <v>21</v>
      </c>
      <c r="H77" s="11">
        <v>3</v>
      </c>
      <c r="I77" s="11">
        <v>3</v>
      </c>
      <c r="J77" s="11">
        <v>3</v>
      </c>
      <c r="K77" s="11">
        <v>3</v>
      </c>
      <c r="L77" s="11">
        <v>3</v>
      </c>
      <c r="M77" s="11">
        <v>3</v>
      </c>
      <c r="N77" s="11">
        <v>3</v>
      </c>
      <c r="O77" s="11"/>
      <c r="P77" s="11"/>
    </row>
    <row r="78" spans="1:16" ht="18" x14ac:dyDescent="0.25">
      <c r="A78" s="6" t="s">
        <v>154</v>
      </c>
      <c r="B78" s="6" t="s">
        <v>152</v>
      </c>
      <c r="C78" s="9" t="s">
        <v>39</v>
      </c>
      <c r="D78" s="23" t="s">
        <v>53</v>
      </c>
      <c r="E78" s="11">
        <v>3</v>
      </c>
      <c r="F78" s="11">
        <v>3</v>
      </c>
      <c r="G78" s="11">
        <v>3</v>
      </c>
      <c r="H78" s="11">
        <v>3</v>
      </c>
      <c r="I78" s="7" t="s">
        <v>21</v>
      </c>
      <c r="J78" s="11">
        <v>3</v>
      </c>
      <c r="K78" s="11">
        <v>3</v>
      </c>
      <c r="L78" s="11">
        <v>3</v>
      </c>
      <c r="M78" s="11">
        <v>3</v>
      </c>
      <c r="N78" s="11">
        <v>3</v>
      </c>
      <c r="O78" s="11"/>
      <c r="P78" s="11"/>
    </row>
    <row r="79" spans="1:16" ht="18" x14ac:dyDescent="0.25">
      <c r="A79" s="21" t="s">
        <v>155</v>
      </c>
      <c r="B79" s="6" t="s">
        <v>156</v>
      </c>
      <c r="C79" s="9" t="s">
        <v>30</v>
      </c>
      <c r="D79" s="10" t="s">
        <v>42</v>
      </c>
      <c r="E79" s="24"/>
      <c r="F79" s="29" t="s">
        <v>21</v>
      </c>
      <c r="G79" s="24" t="s">
        <v>157</v>
      </c>
      <c r="H79" s="25"/>
      <c r="I79" s="25"/>
      <c r="J79" s="11">
        <v>3</v>
      </c>
      <c r="K79" s="11">
        <v>3</v>
      </c>
      <c r="L79" s="11">
        <v>3</v>
      </c>
      <c r="M79" s="11">
        <v>3</v>
      </c>
      <c r="N79" s="11">
        <v>3</v>
      </c>
      <c r="O79" s="36"/>
      <c r="P79" s="36"/>
    </row>
    <row r="80" spans="1:16" ht="76.5" x14ac:dyDescent="0.25">
      <c r="A80" s="6" t="s">
        <v>158</v>
      </c>
      <c r="B80" s="6" t="s">
        <v>159</v>
      </c>
      <c r="C80" s="9" t="s">
        <v>30</v>
      </c>
      <c r="D80" s="10" t="s">
        <v>20</v>
      </c>
      <c r="E80" s="11">
        <v>3</v>
      </c>
      <c r="F80" s="11">
        <v>3</v>
      </c>
      <c r="G80" s="11">
        <v>3</v>
      </c>
      <c r="H80" s="11">
        <v>3</v>
      </c>
      <c r="I80" s="7" t="s">
        <v>21</v>
      </c>
      <c r="J80" s="24" t="s">
        <v>58</v>
      </c>
      <c r="K80" s="24"/>
      <c r="L80" s="24"/>
      <c r="M80" s="24"/>
      <c r="N80" s="11">
        <v>3</v>
      </c>
      <c r="O80" s="37"/>
      <c r="P80" s="37"/>
    </row>
    <row r="81" spans="1:16" ht="18" x14ac:dyDescent="0.25">
      <c r="A81" s="6" t="s">
        <v>160</v>
      </c>
      <c r="B81" s="6" t="s">
        <v>156</v>
      </c>
      <c r="C81" s="9" t="s">
        <v>30</v>
      </c>
      <c r="D81" s="23" t="s">
        <v>53</v>
      </c>
      <c r="E81" s="11">
        <v>3</v>
      </c>
      <c r="F81" s="11">
        <v>3</v>
      </c>
      <c r="G81" s="11">
        <v>3</v>
      </c>
      <c r="H81" s="11">
        <v>3</v>
      </c>
      <c r="I81" s="7" t="s">
        <v>21</v>
      </c>
      <c r="J81" s="11">
        <v>3</v>
      </c>
      <c r="K81" s="11">
        <v>3</v>
      </c>
      <c r="L81" s="11">
        <v>3</v>
      </c>
      <c r="M81" s="11">
        <v>3</v>
      </c>
      <c r="N81" s="11">
        <v>3</v>
      </c>
      <c r="O81" s="11"/>
      <c r="P81" s="11"/>
    </row>
    <row r="82" spans="1:16" ht="89.25" x14ac:dyDescent="0.25">
      <c r="A82" s="6" t="s">
        <v>161</v>
      </c>
      <c r="B82" s="6" t="s">
        <v>162</v>
      </c>
      <c r="C82" s="9" t="s">
        <v>30</v>
      </c>
      <c r="D82" s="21" t="s">
        <v>163</v>
      </c>
      <c r="E82" s="11">
        <v>3</v>
      </c>
      <c r="F82" s="11">
        <v>3</v>
      </c>
      <c r="G82" s="11">
        <v>3</v>
      </c>
      <c r="H82" s="11">
        <v>3</v>
      </c>
      <c r="I82" s="11">
        <v>3</v>
      </c>
      <c r="J82" s="34" t="s">
        <v>58</v>
      </c>
      <c r="K82" s="33"/>
      <c r="L82" s="33"/>
      <c r="M82" s="33"/>
      <c r="N82" s="11">
        <v>3</v>
      </c>
      <c r="O82" s="7" t="s">
        <v>21</v>
      </c>
      <c r="P82" s="27"/>
    </row>
    <row r="83" spans="1:16" ht="18" x14ac:dyDescent="0.25">
      <c r="A83" s="6" t="s">
        <v>164</v>
      </c>
      <c r="B83" s="6" t="s">
        <v>165</v>
      </c>
      <c r="C83" s="9" t="s">
        <v>39</v>
      </c>
      <c r="D83" s="23" t="s">
        <v>72</v>
      </c>
      <c r="E83" s="11">
        <v>3</v>
      </c>
      <c r="F83" s="11">
        <v>3</v>
      </c>
      <c r="G83" s="11">
        <v>3</v>
      </c>
      <c r="H83" s="11">
        <v>3</v>
      </c>
      <c r="I83" s="11">
        <v>3</v>
      </c>
      <c r="J83" s="11">
        <v>3</v>
      </c>
      <c r="K83" s="11">
        <v>3</v>
      </c>
      <c r="L83" s="11">
        <v>3</v>
      </c>
      <c r="M83" s="11">
        <v>3</v>
      </c>
      <c r="N83" s="11">
        <v>3</v>
      </c>
      <c r="O83" s="11"/>
      <c r="P83" s="7" t="s">
        <v>21</v>
      </c>
    </row>
    <row r="84" spans="1:16" ht="18" x14ac:dyDescent="0.25">
      <c r="A84" s="6" t="s">
        <v>166</v>
      </c>
      <c r="B84" s="6" t="s">
        <v>165</v>
      </c>
      <c r="C84" s="9" t="s">
        <v>39</v>
      </c>
      <c r="D84" s="10" t="s">
        <v>87</v>
      </c>
      <c r="E84" s="7" t="s">
        <v>21</v>
      </c>
      <c r="F84" s="11">
        <v>3</v>
      </c>
      <c r="G84" s="11">
        <v>3</v>
      </c>
      <c r="H84" s="11">
        <v>3</v>
      </c>
      <c r="I84" s="11">
        <v>3</v>
      </c>
      <c r="J84" s="11">
        <v>3</v>
      </c>
      <c r="K84" s="11">
        <v>3</v>
      </c>
      <c r="L84" s="11">
        <v>3</v>
      </c>
      <c r="M84" s="11">
        <v>3</v>
      </c>
      <c r="N84" s="11">
        <v>3</v>
      </c>
      <c r="O84" s="11"/>
      <c r="P84" s="7"/>
    </row>
    <row r="85" spans="1:16" ht="18" x14ac:dyDescent="0.25">
      <c r="A85" s="6" t="s">
        <v>167</v>
      </c>
      <c r="B85" s="6" t="s">
        <v>165</v>
      </c>
      <c r="C85" s="9" t="s">
        <v>24</v>
      </c>
      <c r="D85" s="10" t="s">
        <v>25</v>
      </c>
      <c r="E85" s="11">
        <v>3</v>
      </c>
      <c r="F85" s="34" t="s">
        <v>58</v>
      </c>
      <c r="G85" s="33"/>
      <c r="H85" s="33"/>
      <c r="I85" s="33"/>
      <c r="J85" s="33"/>
      <c r="K85" s="29" t="s">
        <v>21</v>
      </c>
      <c r="L85" s="33"/>
      <c r="M85" s="33"/>
      <c r="N85" s="33"/>
      <c r="O85" s="33"/>
      <c r="P85" s="33"/>
    </row>
    <row r="86" spans="1:16" ht="20.25" customHeight="1" x14ac:dyDescent="0.25">
      <c r="A86" s="6" t="s">
        <v>168</v>
      </c>
      <c r="B86" s="6" t="s">
        <v>165</v>
      </c>
      <c r="C86" s="9" t="s">
        <v>39</v>
      </c>
      <c r="D86" s="10" t="s">
        <v>20</v>
      </c>
      <c r="E86" s="11">
        <v>3</v>
      </c>
      <c r="F86" s="11">
        <v>3</v>
      </c>
      <c r="G86" s="11">
        <v>3</v>
      </c>
      <c r="H86" s="11">
        <v>3</v>
      </c>
      <c r="I86" s="11">
        <v>3</v>
      </c>
      <c r="J86" s="7" t="s">
        <v>21</v>
      </c>
      <c r="K86" s="11">
        <v>3</v>
      </c>
      <c r="L86" s="11">
        <v>3</v>
      </c>
      <c r="M86" s="11">
        <v>3</v>
      </c>
      <c r="N86" s="11">
        <v>3</v>
      </c>
      <c r="O86" s="11"/>
      <c r="P86" s="11"/>
    </row>
    <row r="87" spans="1:16" ht="18" x14ac:dyDescent="0.25">
      <c r="A87" s="6" t="s">
        <v>169</v>
      </c>
      <c r="B87" s="6" t="s">
        <v>165</v>
      </c>
      <c r="C87" s="9" t="s">
        <v>39</v>
      </c>
      <c r="D87" s="23" t="s">
        <v>45</v>
      </c>
      <c r="E87" s="11">
        <v>3</v>
      </c>
      <c r="F87" s="11">
        <v>3</v>
      </c>
      <c r="G87" s="11">
        <v>3</v>
      </c>
      <c r="H87" s="7" t="s">
        <v>21</v>
      </c>
      <c r="I87" s="11">
        <v>3</v>
      </c>
      <c r="J87" s="11">
        <v>3</v>
      </c>
      <c r="K87" s="11">
        <v>3</v>
      </c>
      <c r="L87" s="11">
        <v>3</v>
      </c>
      <c r="M87" s="11">
        <v>3</v>
      </c>
      <c r="N87" s="11">
        <v>3</v>
      </c>
      <c r="O87" s="11"/>
      <c r="P87" s="11"/>
    </row>
    <row r="88" spans="1:16" ht="18" x14ac:dyDescent="0.25">
      <c r="A88" s="6" t="s">
        <v>170</v>
      </c>
      <c r="B88" s="6" t="s">
        <v>165</v>
      </c>
      <c r="C88" s="9" t="s">
        <v>39</v>
      </c>
      <c r="D88" s="10" t="s">
        <v>45</v>
      </c>
      <c r="E88" s="11">
        <v>3</v>
      </c>
      <c r="F88" s="11">
        <v>3</v>
      </c>
      <c r="G88" s="11">
        <v>3</v>
      </c>
      <c r="H88" s="7" t="s">
        <v>21</v>
      </c>
      <c r="I88" s="11">
        <v>3</v>
      </c>
      <c r="J88" s="11">
        <v>3</v>
      </c>
      <c r="K88" s="11">
        <v>3</v>
      </c>
      <c r="L88" s="11">
        <v>3</v>
      </c>
      <c r="M88" s="11">
        <v>3</v>
      </c>
      <c r="N88" s="11">
        <v>3</v>
      </c>
      <c r="O88" s="11"/>
      <c r="P88" s="11"/>
    </row>
    <row r="89" spans="1:16" ht="18" x14ac:dyDescent="0.25">
      <c r="A89" s="6" t="s">
        <v>171</v>
      </c>
      <c r="B89" s="6" t="s">
        <v>165</v>
      </c>
      <c r="C89" s="9" t="s">
        <v>39</v>
      </c>
      <c r="D89" s="10" t="s">
        <v>25</v>
      </c>
      <c r="E89" s="11">
        <v>3</v>
      </c>
      <c r="F89" s="11">
        <v>3</v>
      </c>
      <c r="G89" s="11">
        <v>3</v>
      </c>
      <c r="H89" s="11">
        <v>3</v>
      </c>
      <c r="I89" s="11">
        <v>3</v>
      </c>
      <c r="J89" s="11">
        <v>3</v>
      </c>
      <c r="K89" s="7" t="s">
        <v>21</v>
      </c>
      <c r="L89" s="11">
        <v>3</v>
      </c>
      <c r="M89" s="11">
        <v>3</v>
      </c>
      <c r="N89" s="11">
        <v>3</v>
      </c>
      <c r="O89" s="11"/>
      <c r="P89" s="11"/>
    </row>
    <row r="90" spans="1:16" ht="18" x14ac:dyDescent="0.25">
      <c r="A90" s="22" t="s">
        <v>172</v>
      </c>
      <c r="B90" s="3" t="s">
        <v>173</v>
      </c>
      <c r="C90" s="9" t="s">
        <v>24</v>
      </c>
      <c r="D90" s="23" t="s">
        <v>87</v>
      </c>
      <c r="E90" s="7" t="s">
        <v>21</v>
      </c>
      <c r="F90" s="11">
        <v>3</v>
      </c>
      <c r="G90" s="11">
        <v>3</v>
      </c>
      <c r="H90" s="11">
        <v>3</v>
      </c>
      <c r="I90" s="11">
        <v>3</v>
      </c>
      <c r="J90" s="11">
        <v>3</v>
      </c>
      <c r="K90" s="11">
        <v>3</v>
      </c>
      <c r="L90" s="11">
        <v>3</v>
      </c>
      <c r="M90" s="11">
        <v>3</v>
      </c>
      <c r="N90" s="11"/>
      <c r="O90" s="11"/>
      <c r="P90" s="7"/>
    </row>
    <row r="91" spans="1:16" ht="18" x14ac:dyDescent="0.25">
      <c r="A91" s="22" t="s">
        <v>174</v>
      </c>
      <c r="B91" s="3" t="s">
        <v>173</v>
      </c>
      <c r="C91" s="9" t="s">
        <v>24</v>
      </c>
      <c r="D91" s="10" t="s">
        <v>45</v>
      </c>
      <c r="E91" s="11">
        <v>3</v>
      </c>
      <c r="F91" s="11">
        <v>3</v>
      </c>
      <c r="G91" s="11">
        <v>3</v>
      </c>
      <c r="H91" s="7" t="s">
        <v>21</v>
      </c>
      <c r="I91" s="11">
        <v>3</v>
      </c>
      <c r="J91" s="11">
        <v>3</v>
      </c>
      <c r="K91" s="11">
        <v>3</v>
      </c>
      <c r="L91" s="11">
        <v>3</v>
      </c>
      <c r="M91" s="11">
        <v>3</v>
      </c>
      <c r="N91" s="11"/>
      <c r="O91" s="11"/>
      <c r="P91" s="11"/>
    </row>
    <row r="92" spans="1:16" ht="18" x14ac:dyDescent="0.25">
      <c r="A92" s="6" t="s">
        <v>175</v>
      </c>
      <c r="B92" s="5" t="s">
        <v>173</v>
      </c>
      <c r="C92" s="9" t="s">
        <v>19</v>
      </c>
      <c r="D92" s="10" t="s">
        <v>40</v>
      </c>
      <c r="E92" s="11">
        <v>3</v>
      </c>
      <c r="F92" s="11">
        <v>3</v>
      </c>
      <c r="G92" s="7" t="s">
        <v>21</v>
      </c>
      <c r="H92" s="11">
        <v>3</v>
      </c>
      <c r="I92" s="11">
        <v>3</v>
      </c>
      <c r="J92" s="11">
        <v>3</v>
      </c>
      <c r="K92" s="11">
        <v>3</v>
      </c>
      <c r="L92" s="11">
        <v>3</v>
      </c>
      <c r="M92" s="11">
        <v>3</v>
      </c>
      <c r="N92" s="11">
        <v>3</v>
      </c>
      <c r="O92" s="11"/>
      <c r="P92" s="11"/>
    </row>
    <row r="93" spans="1:16" ht="18" x14ac:dyDescent="0.25">
      <c r="A93" s="22" t="s">
        <v>176</v>
      </c>
      <c r="B93" s="6" t="s">
        <v>173</v>
      </c>
      <c r="C93" s="9" t="s">
        <v>30</v>
      </c>
      <c r="D93" s="10" t="s">
        <v>25</v>
      </c>
      <c r="E93" s="11">
        <v>3</v>
      </c>
      <c r="F93" s="11">
        <v>3</v>
      </c>
      <c r="G93" s="11">
        <v>3</v>
      </c>
      <c r="H93" s="11">
        <v>3</v>
      </c>
      <c r="I93" s="11">
        <v>3</v>
      </c>
      <c r="J93" s="11">
        <v>3</v>
      </c>
      <c r="K93" s="7" t="s">
        <v>21</v>
      </c>
      <c r="L93" s="11">
        <v>3</v>
      </c>
      <c r="M93" s="11">
        <v>3</v>
      </c>
      <c r="N93" s="11">
        <v>3</v>
      </c>
      <c r="O93" s="11"/>
      <c r="P93" s="11"/>
    </row>
    <row r="94" spans="1:16" ht="18" x14ac:dyDescent="0.25">
      <c r="A94" s="22" t="s">
        <v>177</v>
      </c>
      <c r="B94" s="6" t="s">
        <v>178</v>
      </c>
      <c r="C94" s="9" t="s">
        <v>19</v>
      </c>
      <c r="D94" s="23" t="s">
        <v>50</v>
      </c>
      <c r="E94" s="24"/>
      <c r="F94" s="24"/>
      <c r="G94" s="24"/>
      <c r="H94" s="24"/>
      <c r="I94" s="24"/>
      <c r="J94" s="24"/>
      <c r="K94" s="24"/>
      <c r="L94" s="11">
        <v>3</v>
      </c>
      <c r="M94" s="7" t="s">
        <v>21</v>
      </c>
      <c r="N94" s="11">
        <v>3</v>
      </c>
      <c r="O94" s="11"/>
      <c r="P94" s="11"/>
    </row>
    <row r="95" spans="1:16" ht="25.5" x14ac:dyDescent="0.2">
      <c r="A95" s="22" t="s">
        <v>179</v>
      </c>
      <c r="B95" s="6" t="s">
        <v>180</v>
      </c>
      <c r="C95" s="9" t="s">
        <v>19</v>
      </c>
      <c r="D95" s="10" t="s">
        <v>100</v>
      </c>
      <c r="E95" s="24" t="s">
        <v>157</v>
      </c>
      <c r="F95" s="24"/>
      <c r="G95" s="24"/>
      <c r="H95" s="24"/>
      <c r="I95" s="24"/>
      <c r="J95" s="24"/>
      <c r="K95" s="24"/>
      <c r="L95" s="24"/>
      <c r="M95" s="24"/>
      <c r="N95" s="24"/>
      <c r="O95" s="24"/>
      <c r="P95" s="24"/>
    </row>
    <row r="96" spans="1:16" ht="25.5" x14ac:dyDescent="0.25">
      <c r="A96" s="22" t="s">
        <v>181</v>
      </c>
      <c r="B96" s="6" t="s">
        <v>182</v>
      </c>
      <c r="C96" s="9" t="s">
        <v>39</v>
      </c>
      <c r="D96" s="32" t="s">
        <v>183</v>
      </c>
      <c r="E96" s="11">
        <v>3</v>
      </c>
      <c r="F96" s="11">
        <v>3</v>
      </c>
      <c r="G96" s="11">
        <v>3</v>
      </c>
      <c r="H96" s="11">
        <v>3</v>
      </c>
      <c r="I96" s="11">
        <v>3</v>
      </c>
      <c r="J96" s="11">
        <v>3</v>
      </c>
      <c r="K96" s="7" t="s">
        <v>21</v>
      </c>
      <c r="L96" s="11">
        <v>3</v>
      </c>
      <c r="M96" s="11">
        <v>3</v>
      </c>
      <c r="N96" s="11">
        <v>3</v>
      </c>
      <c r="O96" s="11"/>
      <c r="P96" s="11"/>
    </row>
    <row r="97" spans="1:16" ht="25.5" x14ac:dyDescent="0.25">
      <c r="A97" s="5" t="s">
        <v>184</v>
      </c>
      <c r="B97" s="6" t="s">
        <v>185</v>
      </c>
      <c r="C97" s="9" t="s">
        <v>19</v>
      </c>
      <c r="D97" s="23" t="s">
        <v>100</v>
      </c>
      <c r="E97" s="11">
        <v>3</v>
      </c>
      <c r="F97" s="11">
        <v>3</v>
      </c>
      <c r="G97" s="11">
        <v>3</v>
      </c>
      <c r="H97" s="11">
        <v>3</v>
      </c>
      <c r="I97" s="11">
        <v>3</v>
      </c>
      <c r="J97" s="11">
        <v>3</v>
      </c>
      <c r="K97" s="11">
        <v>3</v>
      </c>
      <c r="L97" s="11">
        <v>3</v>
      </c>
      <c r="M97" s="11">
        <v>3</v>
      </c>
      <c r="N97" s="7" t="s">
        <v>21</v>
      </c>
      <c r="O97" s="11"/>
      <c r="P97" s="11"/>
    </row>
    <row r="98" spans="1:16" ht="18" x14ac:dyDescent="0.25">
      <c r="A98" s="22" t="s">
        <v>186</v>
      </c>
      <c r="B98" s="6" t="s">
        <v>187</v>
      </c>
      <c r="C98" s="9" t="s">
        <v>24</v>
      </c>
      <c r="D98" s="10" t="s">
        <v>20</v>
      </c>
      <c r="E98" s="11">
        <v>3</v>
      </c>
      <c r="F98" s="11">
        <v>3</v>
      </c>
      <c r="G98" s="11">
        <v>3</v>
      </c>
      <c r="H98" s="11">
        <v>3</v>
      </c>
      <c r="I98" s="11">
        <v>3</v>
      </c>
      <c r="J98" s="7" t="s">
        <v>21</v>
      </c>
      <c r="K98" s="11">
        <v>3</v>
      </c>
      <c r="L98" s="11">
        <v>3</v>
      </c>
      <c r="M98" s="11">
        <v>3</v>
      </c>
      <c r="N98" s="11"/>
      <c r="O98" s="11"/>
      <c r="P98" s="11"/>
    </row>
    <row r="99" spans="1:16" ht="18" x14ac:dyDescent="0.25">
      <c r="A99" s="22" t="s">
        <v>188</v>
      </c>
      <c r="B99" s="6" t="s">
        <v>189</v>
      </c>
      <c r="C99" s="9" t="s">
        <v>39</v>
      </c>
      <c r="D99" s="10" t="s">
        <v>40</v>
      </c>
      <c r="E99" s="11">
        <v>3</v>
      </c>
      <c r="F99" s="11">
        <v>3</v>
      </c>
      <c r="G99" s="7" t="s">
        <v>21</v>
      </c>
      <c r="H99" s="11">
        <v>3</v>
      </c>
      <c r="I99" s="11">
        <v>3</v>
      </c>
      <c r="J99" s="11">
        <v>3</v>
      </c>
      <c r="K99" s="11">
        <v>3</v>
      </c>
      <c r="L99" s="11">
        <v>3</v>
      </c>
      <c r="M99" s="31" t="s">
        <v>34</v>
      </c>
      <c r="N99" s="31" t="s">
        <v>34</v>
      </c>
      <c r="O99" s="11"/>
      <c r="P99" s="11"/>
    </row>
    <row r="100" spans="1:16" ht="20.25" customHeight="1" x14ac:dyDescent="0.25">
      <c r="A100" s="12" t="s">
        <v>190</v>
      </c>
      <c r="B100" s="13" t="s">
        <v>191</v>
      </c>
      <c r="C100" s="14" t="s">
        <v>30</v>
      </c>
      <c r="D100" s="15" t="s">
        <v>31</v>
      </c>
      <c r="E100" s="11">
        <v>3</v>
      </c>
      <c r="F100" s="11">
        <v>3</v>
      </c>
      <c r="G100" s="11">
        <v>3</v>
      </c>
      <c r="H100" s="11">
        <v>3</v>
      </c>
      <c r="I100" s="35" t="s">
        <v>192</v>
      </c>
      <c r="J100" s="11">
        <v>3</v>
      </c>
      <c r="K100" s="11">
        <v>3</v>
      </c>
      <c r="L100" s="11">
        <v>3</v>
      </c>
      <c r="M100" s="11">
        <v>3</v>
      </c>
      <c r="N100" s="7" t="s">
        <v>21</v>
      </c>
      <c r="O100" s="7"/>
      <c r="P100" s="11"/>
    </row>
    <row r="101" spans="1:16" ht="20.25" customHeight="1" x14ac:dyDescent="0.25">
      <c r="A101" s="12" t="s">
        <v>193</v>
      </c>
      <c r="B101" s="13" t="s">
        <v>194</v>
      </c>
      <c r="C101" s="14" t="s">
        <v>30</v>
      </c>
      <c r="D101" s="13" t="s">
        <v>72</v>
      </c>
      <c r="E101" s="33"/>
      <c r="F101" s="33"/>
      <c r="G101" s="33"/>
      <c r="H101" s="33"/>
      <c r="I101" s="33"/>
      <c r="J101" s="33"/>
      <c r="K101" s="11">
        <v>3</v>
      </c>
      <c r="L101" s="11">
        <v>3</v>
      </c>
      <c r="M101" s="11">
        <v>3</v>
      </c>
      <c r="N101" s="11">
        <v>3</v>
      </c>
      <c r="O101" s="7"/>
      <c r="P101" s="7" t="s">
        <v>21</v>
      </c>
    </row>
    <row r="102" spans="1:16" ht="63.75" x14ac:dyDescent="0.25">
      <c r="A102" s="6" t="s">
        <v>161</v>
      </c>
      <c r="B102" s="40" t="s">
        <v>195</v>
      </c>
      <c r="C102" s="9" t="s">
        <v>30</v>
      </c>
      <c r="D102" s="21" t="s">
        <v>163</v>
      </c>
      <c r="E102" s="33"/>
      <c r="F102" s="33"/>
      <c r="G102" s="33"/>
      <c r="H102" s="33"/>
      <c r="I102" s="33"/>
      <c r="J102" s="33"/>
      <c r="K102" s="33"/>
      <c r="L102" s="33"/>
      <c r="M102" s="33"/>
      <c r="N102" s="11">
        <v>3</v>
      </c>
      <c r="O102" s="7" t="s">
        <v>21</v>
      </c>
      <c r="P102" s="27"/>
    </row>
    <row r="103" spans="1:16" ht="63.75" x14ac:dyDescent="0.2">
      <c r="A103" s="6" t="s">
        <v>158</v>
      </c>
      <c r="B103" s="40" t="s">
        <v>195</v>
      </c>
      <c r="C103" s="9" t="s">
        <v>30</v>
      </c>
      <c r="D103" s="10" t="s">
        <v>20</v>
      </c>
      <c r="E103" s="24"/>
      <c r="F103" s="24"/>
      <c r="G103" s="24"/>
      <c r="H103" s="24"/>
      <c r="I103" s="24"/>
      <c r="J103" s="24"/>
      <c r="K103" s="24"/>
      <c r="L103" s="24"/>
      <c r="M103" s="24"/>
      <c r="N103" s="11">
        <v>3</v>
      </c>
      <c r="O103" s="37"/>
      <c r="P103" s="37"/>
    </row>
    <row r="104" spans="1:16" ht="21.75" customHeight="1" x14ac:dyDescent="0.25">
      <c r="A104" s="5" t="s">
        <v>196</v>
      </c>
      <c r="B104" s="6" t="s">
        <v>197</v>
      </c>
      <c r="C104" s="9" t="s">
        <v>39</v>
      </c>
      <c r="D104" s="10" t="s">
        <v>87</v>
      </c>
      <c r="E104" s="7" t="s">
        <v>21</v>
      </c>
      <c r="F104" s="11">
        <v>3</v>
      </c>
      <c r="G104" s="11">
        <v>3</v>
      </c>
      <c r="H104" s="11">
        <v>3</v>
      </c>
      <c r="I104" s="11">
        <v>3</v>
      </c>
      <c r="J104" s="11">
        <v>3</v>
      </c>
      <c r="K104" s="11">
        <v>3</v>
      </c>
      <c r="L104" s="11">
        <v>3</v>
      </c>
      <c r="M104" s="11">
        <v>3</v>
      </c>
      <c r="N104" s="11">
        <v>3</v>
      </c>
      <c r="O104" s="11"/>
      <c r="P104" s="11"/>
    </row>
    <row r="105" spans="1:16" ht="18.75" customHeight="1" x14ac:dyDescent="0.25">
      <c r="A105" s="6" t="s">
        <v>198</v>
      </c>
      <c r="B105" s="6" t="s">
        <v>199</v>
      </c>
      <c r="C105" s="9" t="s">
        <v>30</v>
      </c>
      <c r="D105" s="10" t="s">
        <v>87</v>
      </c>
      <c r="E105" s="7" t="s">
        <v>21</v>
      </c>
      <c r="F105" s="11">
        <v>3</v>
      </c>
      <c r="G105" s="11">
        <v>3</v>
      </c>
      <c r="H105" s="11">
        <v>3</v>
      </c>
      <c r="I105" s="11">
        <v>3</v>
      </c>
      <c r="J105" s="11">
        <v>3</v>
      </c>
      <c r="K105" s="11">
        <v>3</v>
      </c>
      <c r="L105" s="11">
        <v>3</v>
      </c>
      <c r="M105" s="11">
        <v>3</v>
      </c>
      <c r="N105" s="11">
        <v>3</v>
      </c>
      <c r="O105" s="11"/>
      <c r="P105" s="11"/>
    </row>
    <row r="106" spans="1:16" ht="20.25" customHeight="1" x14ac:dyDescent="0.25">
      <c r="A106" s="10" t="s">
        <v>200</v>
      </c>
      <c r="B106" s="10" t="s">
        <v>201</v>
      </c>
      <c r="C106" s="30" t="s">
        <v>19</v>
      </c>
      <c r="D106" s="10" t="s">
        <v>20</v>
      </c>
      <c r="E106" s="11">
        <v>3</v>
      </c>
      <c r="F106" s="11">
        <v>3</v>
      </c>
      <c r="G106" s="11">
        <v>3</v>
      </c>
      <c r="H106" s="11">
        <v>3</v>
      </c>
      <c r="I106" s="11">
        <v>3</v>
      </c>
      <c r="J106" s="7" t="s">
        <v>21</v>
      </c>
      <c r="K106" s="11">
        <v>3</v>
      </c>
      <c r="L106" s="11">
        <v>3</v>
      </c>
      <c r="M106" s="11">
        <v>3</v>
      </c>
      <c r="N106" s="11">
        <v>3</v>
      </c>
      <c r="O106" s="11"/>
      <c r="P106" s="11"/>
    </row>
    <row r="107" spans="1:16" ht="15.75" customHeight="1" x14ac:dyDescent="0.25">
      <c r="A107" s="10" t="s">
        <v>202</v>
      </c>
      <c r="B107" s="10" t="s">
        <v>201</v>
      </c>
      <c r="C107" s="30" t="s">
        <v>19</v>
      </c>
      <c r="D107" s="10" t="s">
        <v>45</v>
      </c>
      <c r="E107" s="11">
        <v>3</v>
      </c>
      <c r="F107" s="11">
        <v>3</v>
      </c>
      <c r="G107" s="11">
        <v>3</v>
      </c>
      <c r="H107" s="7" t="s">
        <v>21</v>
      </c>
      <c r="I107" s="11">
        <v>3</v>
      </c>
      <c r="J107" s="11">
        <v>3</v>
      </c>
      <c r="K107" s="11">
        <v>3</v>
      </c>
      <c r="L107" s="11">
        <v>3</v>
      </c>
      <c r="M107" s="11">
        <v>3</v>
      </c>
      <c r="N107" s="11">
        <v>3</v>
      </c>
      <c r="O107" s="11"/>
      <c r="P107" s="11"/>
    </row>
    <row r="108" spans="1:16" ht="18" x14ac:dyDescent="0.25">
      <c r="A108" s="6" t="s">
        <v>203</v>
      </c>
      <c r="B108" s="6" t="s">
        <v>201</v>
      </c>
      <c r="C108" s="9" t="s">
        <v>24</v>
      </c>
      <c r="D108" s="10" t="s">
        <v>40</v>
      </c>
      <c r="E108" s="11">
        <v>3</v>
      </c>
      <c r="F108" s="11">
        <v>3</v>
      </c>
      <c r="G108" s="7" t="s">
        <v>21</v>
      </c>
      <c r="H108" s="11">
        <v>3</v>
      </c>
      <c r="I108" s="11">
        <v>3</v>
      </c>
      <c r="J108" s="11">
        <v>3</v>
      </c>
      <c r="K108" s="11">
        <v>3</v>
      </c>
      <c r="L108" s="11">
        <v>3</v>
      </c>
      <c r="M108" s="11">
        <v>3</v>
      </c>
      <c r="N108" s="11"/>
      <c r="O108" s="11"/>
      <c r="P108" s="11"/>
    </row>
    <row r="109" spans="1:16" ht="18" x14ac:dyDescent="0.25">
      <c r="A109" s="6" t="s">
        <v>204</v>
      </c>
      <c r="B109" s="6" t="s">
        <v>201</v>
      </c>
      <c r="C109" s="9" t="s">
        <v>24</v>
      </c>
      <c r="D109" s="10" t="s">
        <v>40</v>
      </c>
      <c r="E109" s="11">
        <v>3</v>
      </c>
      <c r="F109" s="11">
        <v>3</v>
      </c>
      <c r="G109" s="7" t="s">
        <v>21</v>
      </c>
      <c r="H109" s="11">
        <v>3</v>
      </c>
      <c r="I109" s="11">
        <v>3</v>
      </c>
      <c r="J109" s="11">
        <v>3</v>
      </c>
      <c r="K109" s="11">
        <v>3</v>
      </c>
      <c r="L109" s="11">
        <v>3</v>
      </c>
      <c r="M109" s="11">
        <v>3</v>
      </c>
      <c r="N109" s="11"/>
      <c r="O109" s="11"/>
      <c r="P109" s="11"/>
    </row>
    <row r="110" spans="1:16" x14ac:dyDescent="0.2">
      <c r="A110" s="6" t="s">
        <v>205</v>
      </c>
      <c r="B110" s="6" t="s">
        <v>201</v>
      </c>
      <c r="C110" s="9" t="s">
        <v>39</v>
      </c>
      <c r="D110" s="10" t="s">
        <v>34</v>
      </c>
      <c r="E110" s="11">
        <v>3</v>
      </c>
      <c r="F110" s="11">
        <v>3</v>
      </c>
      <c r="G110" s="11">
        <v>3</v>
      </c>
      <c r="H110" s="11">
        <v>3</v>
      </c>
      <c r="I110" s="11">
        <v>3</v>
      </c>
      <c r="J110" s="11">
        <v>3</v>
      </c>
      <c r="K110" s="11">
        <v>3</v>
      </c>
      <c r="L110" s="11">
        <v>3</v>
      </c>
      <c r="M110" s="11">
        <v>3</v>
      </c>
      <c r="N110" s="11">
        <v>3</v>
      </c>
      <c r="O110" s="11"/>
      <c r="P110" s="11"/>
    </row>
    <row r="111" spans="1:16" ht="18" x14ac:dyDescent="0.25">
      <c r="A111" s="6" t="s">
        <v>206</v>
      </c>
      <c r="B111" s="6" t="s">
        <v>207</v>
      </c>
      <c r="C111" s="9" t="s">
        <v>19</v>
      </c>
      <c r="D111" s="10" t="s">
        <v>42</v>
      </c>
      <c r="E111" s="24"/>
      <c r="F111" s="29" t="s">
        <v>21</v>
      </c>
      <c r="G111" s="11">
        <v>3</v>
      </c>
      <c r="H111" s="11">
        <v>3</v>
      </c>
      <c r="I111" s="11">
        <v>3</v>
      </c>
      <c r="J111" s="11">
        <v>3</v>
      </c>
      <c r="K111" s="11">
        <v>3</v>
      </c>
      <c r="L111" s="11">
        <v>3</v>
      </c>
      <c r="M111" s="11">
        <v>3</v>
      </c>
      <c r="N111" s="11">
        <v>3</v>
      </c>
      <c r="O111" s="11"/>
      <c r="P111" s="11"/>
    </row>
    <row r="112" spans="1:16" ht="18" x14ac:dyDescent="0.25">
      <c r="A112" s="6" t="s">
        <v>208</v>
      </c>
      <c r="B112" s="6" t="s">
        <v>119</v>
      </c>
      <c r="C112" s="9" t="s">
        <v>24</v>
      </c>
      <c r="D112" s="10" t="s">
        <v>40</v>
      </c>
      <c r="E112" s="33"/>
      <c r="F112" s="11">
        <v>3</v>
      </c>
      <c r="G112" s="7" t="s">
        <v>21</v>
      </c>
      <c r="H112" s="11">
        <v>3</v>
      </c>
      <c r="I112" s="11">
        <v>3</v>
      </c>
      <c r="J112" s="11">
        <v>3</v>
      </c>
      <c r="K112" s="11">
        <v>3</v>
      </c>
      <c r="L112" s="11">
        <v>3</v>
      </c>
      <c r="M112" s="11">
        <v>3</v>
      </c>
      <c r="N112" s="11"/>
      <c r="O112" s="11"/>
      <c r="P112" s="11"/>
    </row>
    <row r="113" spans="1:16" ht="25.5" x14ac:dyDescent="0.25">
      <c r="A113" s="6" t="s">
        <v>209</v>
      </c>
      <c r="B113" s="6" t="s">
        <v>119</v>
      </c>
      <c r="C113" s="9" t="s">
        <v>39</v>
      </c>
      <c r="D113" s="23" t="s">
        <v>53</v>
      </c>
      <c r="E113" s="31" t="s">
        <v>34</v>
      </c>
      <c r="F113" s="11">
        <v>3</v>
      </c>
      <c r="G113" s="31" t="s">
        <v>34</v>
      </c>
      <c r="H113" s="11">
        <v>3</v>
      </c>
      <c r="I113" s="7" t="s">
        <v>21</v>
      </c>
      <c r="J113" s="11">
        <v>3</v>
      </c>
      <c r="K113" s="31" t="s">
        <v>34</v>
      </c>
      <c r="L113" s="11">
        <v>3</v>
      </c>
      <c r="M113" s="31" t="s">
        <v>34</v>
      </c>
      <c r="N113" s="31" t="s">
        <v>34</v>
      </c>
      <c r="O113" s="31" t="s">
        <v>34</v>
      </c>
      <c r="P113" s="11"/>
    </row>
    <row r="114" spans="1:16" ht="18" x14ac:dyDescent="0.25">
      <c r="A114" s="6" t="s">
        <v>210</v>
      </c>
      <c r="B114" s="6" t="s">
        <v>49</v>
      </c>
      <c r="C114" s="9" t="s">
        <v>39</v>
      </c>
      <c r="D114" s="23" t="s">
        <v>31</v>
      </c>
      <c r="E114" s="11">
        <v>3</v>
      </c>
      <c r="F114" s="11">
        <v>3</v>
      </c>
      <c r="G114" s="11">
        <v>3</v>
      </c>
      <c r="H114" s="11">
        <v>3</v>
      </c>
      <c r="I114" s="11">
        <v>3</v>
      </c>
      <c r="J114" s="11">
        <v>3</v>
      </c>
      <c r="K114" s="11">
        <v>3</v>
      </c>
      <c r="L114" s="11">
        <v>3</v>
      </c>
      <c r="M114" s="11">
        <v>3</v>
      </c>
      <c r="N114" s="11">
        <v>3</v>
      </c>
      <c r="O114" s="7" t="s">
        <v>21</v>
      </c>
      <c r="P114" s="11"/>
    </row>
    <row r="115" spans="1:16" ht="18" x14ac:dyDescent="0.25">
      <c r="A115" s="6" t="s">
        <v>211</v>
      </c>
      <c r="B115" s="6" t="s">
        <v>212</v>
      </c>
      <c r="C115" s="9" t="s">
        <v>19</v>
      </c>
      <c r="D115" s="23" t="s">
        <v>20</v>
      </c>
      <c r="E115" s="24"/>
      <c r="F115" s="24"/>
      <c r="G115" s="24"/>
      <c r="H115" s="11">
        <v>3</v>
      </c>
      <c r="I115" s="11">
        <v>3</v>
      </c>
      <c r="J115" s="7" t="s">
        <v>21</v>
      </c>
      <c r="K115" s="11">
        <v>3</v>
      </c>
      <c r="L115" s="11">
        <v>3</v>
      </c>
      <c r="M115" s="11">
        <v>3</v>
      </c>
      <c r="N115" s="11">
        <v>3</v>
      </c>
      <c r="O115" s="27"/>
      <c r="P115" s="7"/>
    </row>
    <row r="116" spans="1:16" ht="19.5" customHeight="1" x14ac:dyDescent="0.25">
      <c r="A116" s="6" t="s">
        <v>213</v>
      </c>
      <c r="B116" s="6" t="s">
        <v>89</v>
      </c>
      <c r="C116" s="9" t="s">
        <v>24</v>
      </c>
      <c r="D116" s="10" t="s">
        <v>20</v>
      </c>
      <c r="E116" s="33"/>
      <c r="F116" s="33"/>
      <c r="G116" s="33"/>
      <c r="H116" s="33"/>
      <c r="I116" s="11">
        <v>3</v>
      </c>
      <c r="J116" s="7" t="s">
        <v>21</v>
      </c>
      <c r="K116" s="11">
        <v>3</v>
      </c>
      <c r="L116" s="11">
        <v>3</v>
      </c>
      <c r="M116" s="11">
        <v>3</v>
      </c>
      <c r="N116" s="11"/>
      <c r="O116" s="11"/>
      <c r="P116" s="11"/>
    </row>
    <row r="117" spans="1:16" ht="18" x14ac:dyDescent="0.25">
      <c r="A117" s="6" t="s">
        <v>214</v>
      </c>
      <c r="B117" s="6" t="s">
        <v>99</v>
      </c>
      <c r="C117" s="9" t="s">
        <v>39</v>
      </c>
      <c r="D117" s="23" t="s">
        <v>45</v>
      </c>
      <c r="E117" s="33"/>
      <c r="F117" s="33"/>
      <c r="G117" s="33"/>
      <c r="H117" s="29" t="s">
        <v>21</v>
      </c>
      <c r="I117" s="33"/>
      <c r="J117" s="31" t="s">
        <v>34</v>
      </c>
      <c r="K117" s="11">
        <v>3</v>
      </c>
      <c r="L117" s="11">
        <v>3</v>
      </c>
      <c r="M117" s="11">
        <v>3</v>
      </c>
      <c r="N117" s="11">
        <v>3</v>
      </c>
      <c r="O117" s="7"/>
      <c r="P117" s="11"/>
    </row>
    <row r="118" spans="1:16" ht="18" x14ac:dyDescent="0.25">
      <c r="A118" s="6" t="s">
        <v>215</v>
      </c>
      <c r="B118" s="6" t="s">
        <v>216</v>
      </c>
      <c r="C118" s="9" t="s">
        <v>30</v>
      </c>
      <c r="D118" s="23" t="s">
        <v>50</v>
      </c>
      <c r="E118" s="33"/>
      <c r="F118" s="33"/>
      <c r="G118" s="33"/>
      <c r="H118" s="29"/>
      <c r="I118" s="33"/>
      <c r="J118" s="31"/>
      <c r="K118" s="33"/>
      <c r="L118" s="33"/>
      <c r="M118" s="7" t="s">
        <v>21</v>
      </c>
      <c r="N118" s="11">
        <v>3</v>
      </c>
      <c r="O118" s="7"/>
      <c r="P118" s="11"/>
    </row>
  </sheetData>
  <autoFilter ref="A2:P118" xr:uid="{00000000-0009-0000-0000-000000000000}"/>
  <mergeCells count="1">
    <mergeCell ref="A1:P1"/>
  </mergeCells>
  <phoneticPr fontId="9" type="noConversion"/>
  <pageMargins left="0.25" right="0.25" top="0.5" bottom="0.5" header="0.5" footer="0.5"/>
  <pageSetup scale="94" orientation="landscape" r:id="rId1"/>
  <headerFooter alignWithMargins="0"/>
  <rowBreaks count="1" manualBreakCount="1">
    <brk id="81"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174"/>
  <sheetViews>
    <sheetView workbookViewId="0">
      <selection activeCell="D21" activeCellId="4" sqref="D13:H13 D15:H15 D17:H17 D19:H19 D21:H21 D23:H23 D25:H25 D27:H27 D29:H29 D31:H31 D33:H33 D35:H35 D37:H37 D39:H39 D41:H41 D43:H43 D45:H45 D47:H47 D49:H49 D51:H51 D53:H53 D55:H55 D57:H57 D59:H59 D61:H61 D63:H63 D65:H65 D67:H67 D69:H69"/>
    </sheetView>
  </sheetViews>
  <sheetFormatPr defaultColWidth="9.140625" defaultRowHeight="11.25" x14ac:dyDescent="0.2"/>
  <cols>
    <col min="1" max="1" width="14.7109375" style="97" customWidth="1"/>
    <col min="2" max="2" width="13.42578125" style="95" customWidth="1"/>
    <col min="3" max="3" width="38.28515625" style="95" customWidth="1"/>
    <col min="4" max="4" width="40.42578125" style="94" customWidth="1"/>
    <col min="5" max="5" width="9.85546875" style="94" customWidth="1"/>
    <col min="6" max="6" width="13" style="94" customWidth="1"/>
    <col min="7" max="7" width="16.85546875" style="94" customWidth="1"/>
    <col min="8" max="8" width="49.140625" style="94" customWidth="1"/>
    <col min="9" max="9" width="9.85546875" style="95" customWidth="1"/>
    <col min="10" max="10" width="5.7109375" style="95" customWidth="1"/>
    <col min="11" max="11" width="6.140625" style="95" customWidth="1"/>
    <col min="12" max="16384" width="9.140625" style="95"/>
  </cols>
  <sheetData>
    <row r="1" spans="1:14" ht="12.75" x14ac:dyDescent="0.2">
      <c r="A1" s="96"/>
      <c r="B1" s="48"/>
    </row>
    <row r="2" spans="1:14" ht="33.75" x14ac:dyDescent="0.2">
      <c r="A2" s="639" t="s">
        <v>217</v>
      </c>
      <c r="B2" s="95" t="s">
        <v>218</v>
      </c>
      <c r="D2" s="640" t="s">
        <v>3</v>
      </c>
      <c r="E2" s="95" t="s">
        <v>39</v>
      </c>
      <c r="G2" s="640" t="s">
        <v>219</v>
      </c>
      <c r="H2" s="94" t="s">
        <v>220</v>
      </c>
      <c r="J2"/>
      <c r="K2"/>
    </row>
    <row r="4" spans="1:14" ht="12.75" x14ac:dyDescent="0.2">
      <c r="A4" s="639" t="s">
        <v>221</v>
      </c>
      <c r="B4" s="640" t="s">
        <v>4</v>
      </c>
      <c r="C4" s="640" t="s">
        <v>1</v>
      </c>
      <c r="D4" s="641" t="s">
        <v>222</v>
      </c>
      <c r="E4" s="640" t="s">
        <v>223</v>
      </c>
      <c r="F4" s="641" t="s">
        <v>224</v>
      </c>
      <c r="G4" s="641" t="s">
        <v>225</v>
      </c>
      <c r="H4" s="641" t="s">
        <v>226</v>
      </c>
      <c r="I4"/>
      <c r="J4"/>
      <c r="K4"/>
      <c r="L4"/>
      <c r="M4"/>
      <c r="N4"/>
    </row>
    <row r="5" spans="1:14" ht="12.75" x14ac:dyDescent="0.2">
      <c r="A5" s="97">
        <v>1</v>
      </c>
      <c r="B5" s="642" t="s">
        <v>146</v>
      </c>
      <c r="C5" s="642" t="s">
        <v>145</v>
      </c>
      <c r="D5" s="643" t="s">
        <v>227</v>
      </c>
      <c r="I5"/>
      <c r="J5"/>
      <c r="K5"/>
      <c r="L5"/>
      <c r="M5"/>
      <c r="N5"/>
    </row>
    <row r="6" spans="1:14" ht="52.5" customHeight="1" x14ac:dyDescent="0.2">
      <c r="D6" s="644" t="s">
        <v>140</v>
      </c>
      <c r="E6" s="642" t="s">
        <v>228</v>
      </c>
      <c r="F6" s="642" t="s">
        <v>229</v>
      </c>
      <c r="G6" s="642" t="s">
        <v>230</v>
      </c>
      <c r="H6" s="643" t="s">
        <v>231</v>
      </c>
      <c r="I6"/>
      <c r="J6"/>
      <c r="K6"/>
      <c r="L6"/>
      <c r="M6"/>
      <c r="N6"/>
    </row>
    <row r="7" spans="1:14" ht="12.75" x14ac:dyDescent="0.2">
      <c r="A7" s="97">
        <v>2</v>
      </c>
      <c r="B7" s="642" t="s">
        <v>69</v>
      </c>
      <c r="C7" s="642" t="s">
        <v>68</v>
      </c>
      <c r="D7" s="643" t="s">
        <v>227</v>
      </c>
      <c r="I7"/>
      <c r="J7"/>
      <c r="K7"/>
      <c r="L7"/>
      <c r="M7"/>
      <c r="N7"/>
    </row>
    <row r="8" spans="1:14" ht="52.5" customHeight="1" x14ac:dyDescent="0.2">
      <c r="D8" s="644" t="s">
        <v>60</v>
      </c>
      <c r="E8" s="642" t="s">
        <v>232</v>
      </c>
      <c r="F8" s="642" t="s">
        <v>233</v>
      </c>
      <c r="G8" s="642" t="s">
        <v>234</v>
      </c>
      <c r="H8" s="643" t="s">
        <v>235</v>
      </c>
      <c r="I8"/>
      <c r="J8"/>
      <c r="K8"/>
      <c r="L8"/>
      <c r="M8"/>
      <c r="N8"/>
    </row>
    <row r="9" spans="1:14" ht="12.75" x14ac:dyDescent="0.2">
      <c r="A9" s="97">
        <v>3</v>
      </c>
      <c r="B9" s="642" t="s">
        <v>72</v>
      </c>
      <c r="C9" s="642" t="s">
        <v>236</v>
      </c>
      <c r="D9" s="643" t="s">
        <v>227</v>
      </c>
      <c r="I9"/>
      <c r="J9"/>
      <c r="K9"/>
      <c r="L9"/>
      <c r="M9"/>
      <c r="N9"/>
    </row>
    <row r="10" spans="1:14" ht="52.5" customHeight="1" x14ac:dyDescent="0.2">
      <c r="D10" s="644" t="s">
        <v>119</v>
      </c>
      <c r="E10" s="642" t="s">
        <v>237</v>
      </c>
      <c r="F10" s="642" t="s">
        <v>229</v>
      </c>
      <c r="G10" s="642" t="s">
        <v>238</v>
      </c>
      <c r="H10" s="643" t="s">
        <v>239</v>
      </c>
      <c r="I10"/>
      <c r="J10"/>
      <c r="K10"/>
      <c r="L10"/>
      <c r="M10"/>
      <c r="N10"/>
    </row>
    <row r="11" spans="1:14" ht="12.75" x14ac:dyDescent="0.2">
      <c r="A11" s="97">
        <v>4</v>
      </c>
      <c r="B11" s="642" t="s">
        <v>53</v>
      </c>
      <c r="C11" s="642" t="s">
        <v>104</v>
      </c>
      <c r="D11" s="643" t="s">
        <v>240</v>
      </c>
      <c r="I11"/>
      <c r="J11"/>
      <c r="K11"/>
      <c r="L11"/>
      <c r="M11"/>
      <c r="N11"/>
    </row>
    <row r="12" spans="1:14" ht="52.5" customHeight="1" x14ac:dyDescent="0.2">
      <c r="D12" s="644" t="s">
        <v>99</v>
      </c>
      <c r="E12" s="642" t="s">
        <v>241</v>
      </c>
      <c r="F12" s="642" t="s">
        <v>242</v>
      </c>
      <c r="G12" s="642" t="s">
        <v>243</v>
      </c>
      <c r="H12" s="643" t="s">
        <v>244</v>
      </c>
      <c r="I12"/>
      <c r="J12"/>
      <c r="K12"/>
      <c r="L12"/>
      <c r="M12"/>
      <c r="N12"/>
    </row>
    <row r="13" spans="1:14" ht="12.75" x14ac:dyDescent="0.2">
      <c r="A13" s="97">
        <v>5</v>
      </c>
      <c r="B13" s="642" t="s">
        <v>25</v>
      </c>
      <c r="C13" s="642" t="s">
        <v>245</v>
      </c>
      <c r="D13" s="643" t="s">
        <v>231</v>
      </c>
      <c r="I13"/>
      <c r="J13"/>
      <c r="K13"/>
      <c r="L13"/>
      <c r="M13"/>
      <c r="N13"/>
    </row>
    <row r="14" spans="1:14" ht="52.5" customHeight="1" x14ac:dyDescent="0.2">
      <c r="D14" s="644" t="s">
        <v>113</v>
      </c>
      <c r="E14" s="642" t="s">
        <v>246</v>
      </c>
      <c r="F14" s="642" t="s">
        <v>231</v>
      </c>
      <c r="G14" s="642" t="s">
        <v>231</v>
      </c>
      <c r="H14" s="643" t="s">
        <v>231</v>
      </c>
      <c r="I14"/>
      <c r="J14"/>
      <c r="K14"/>
      <c r="L14"/>
      <c r="M14"/>
      <c r="N14"/>
    </row>
    <row r="15" spans="1:14" ht="12.75" x14ac:dyDescent="0.2">
      <c r="A15" s="97">
        <v>6</v>
      </c>
      <c r="B15" s="642" t="s">
        <v>72</v>
      </c>
      <c r="C15" s="642" t="s">
        <v>247</v>
      </c>
      <c r="D15" s="643" t="s">
        <v>231</v>
      </c>
      <c r="I15"/>
      <c r="J15"/>
      <c r="K15"/>
      <c r="L15"/>
      <c r="M15"/>
      <c r="N15"/>
    </row>
    <row r="16" spans="1:14" ht="52.5" customHeight="1" x14ac:dyDescent="0.2">
      <c r="D16" s="644" t="s">
        <v>165</v>
      </c>
      <c r="E16" s="642" t="s">
        <v>248</v>
      </c>
      <c r="F16" s="642" t="s">
        <v>231</v>
      </c>
      <c r="G16" s="642" t="s">
        <v>231</v>
      </c>
      <c r="H16" s="643" t="s">
        <v>231</v>
      </c>
      <c r="I16"/>
      <c r="J16"/>
      <c r="K16"/>
      <c r="L16"/>
      <c r="M16"/>
      <c r="N16"/>
    </row>
    <row r="17" spans="1:14" ht="12.75" x14ac:dyDescent="0.2">
      <c r="A17" s="97">
        <v>7</v>
      </c>
      <c r="B17" s="642" t="s">
        <v>87</v>
      </c>
      <c r="C17" s="642" t="s">
        <v>249</v>
      </c>
      <c r="D17" s="643" t="s">
        <v>231</v>
      </c>
      <c r="I17"/>
      <c r="J17"/>
      <c r="K17"/>
      <c r="L17"/>
      <c r="M17"/>
      <c r="N17"/>
    </row>
    <row r="18" spans="1:14" ht="52.5" customHeight="1" x14ac:dyDescent="0.2">
      <c r="D18" s="645" t="s">
        <v>165</v>
      </c>
      <c r="E18" s="642" t="s">
        <v>250</v>
      </c>
      <c r="F18" s="642" t="s">
        <v>231</v>
      </c>
      <c r="G18" s="642" t="s">
        <v>231</v>
      </c>
      <c r="H18" s="643" t="s">
        <v>231</v>
      </c>
      <c r="I18"/>
      <c r="J18"/>
      <c r="K18"/>
      <c r="L18"/>
      <c r="M18"/>
      <c r="N18"/>
    </row>
    <row r="19" spans="1:14" ht="12.75" x14ac:dyDescent="0.2">
      <c r="A19" s="97">
        <v>8</v>
      </c>
      <c r="B19" s="642" t="s">
        <v>42</v>
      </c>
      <c r="C19" s="642" t="s">
        <v>251</v>
      </c>
      <c r="D19" s="643" t="s">
        <v>231</v>
      </c>
      <c r="I19"/>
      <c r="J19"/>
      <c r="K19"/>
      <c r="L19"/>
      <c r="M19"/>
      <c r="N19"/>
    </row>
    <row r="20" spans="1:14" ht="52.5" customHeight="1" x14ac:dyDescent="0.2">
      <c r="D20" s="644" t="s">
        <v>60</v>
      </c>
      <c r="E20" s="642" t="s">
        <v>252</v>
      </c>
      <c r="F20" s="642" t="s">
        <v>231</v>
      </c>
      <c r="G20" s="642" t="s">
        <v>231</v>
      </c>
      <c r="H20" s="643" t="s">
        <v>231</v>
      </c>
      <c r="I20"/>
      <c r="J20"/>
      <c r="K20"/>
      <c r="L20"/>
      <c r="M20"/>
      <c r="N20"/>
    </row>
    <row r="21" spans="1:14" ht="12.75" x14ac:dyDescent="0.2">
      <c r="A21" s="97">
        <v>9</v>
      </c>
      <c r="B21" s="642" t="s">
        <v>53</v>
      </c>
      <c r="C21" s="642" t="s">
        <v>253</v>
      </c>
      <c r="D21" s="643" t="s">
        <v>231</v>
      </c>
      <c r="I21"/>
      <c r="J21"/>
      <c r="K21"/>
      <c r="L21"/>
      <c r="M21"/>
      <c r="N21"/>
    </row>
    <row r="22" spans="1:14" ht="12.75" x14ac:dyDescent="0.2">
      <c r="D22" s="644" t="s">
        <v>119</v>
      </c>
      <c r="E22" s="642" t="s">
        <v>254</v>
      </c>
      <c r="F22" s="642" t="s">
        <v>231</v>
      </c>
      <c r="G22" s="642" t="s">
        <v>231</v>
      </c>
      <c r="H22" s="643" t="s">
        <v>231</v>
      </c>
      <c r="I22"/>
      <c r="J22"/>
      <c r="K22"/>
      <c r="L22"/>
      <c r="M22"/>
      <c r="N22"/>
    </row>
    <row r="23" spans="1:14" ht="12.75" x14ac:dyDescent="0.2">
      <c r="A23" s="97">
        <v>10</v>
      </c>
      <c r="B23" s="642" t="s">
        <v>100</v>
      </c>
      <c r="C23" s="642" t="s">
        <v>255</v>
      </c>
      <c r="D23" s="643" t="s">
        <v>231</v>
      </c>
      <c r="I23"/>
      <c r="J23"/>
      <c r="K23"/>
      <c r="L23"/>
      <c r="M23"/>
      <c r="N23"/>
    </row>
    <row r="24" spans="1:14" ht="52.5" customHeight="1" x14ac:dyDescent="0.2">
      <c r="D24" s="645" t="s">
        <v>119</v>
      </c>
      <c r="E24" s="642" t="s">
        <v>256</v>
      </c>
      <c r="F24" s="642" t="s">
        <v>231</v>
      </c>
      <c r="G24" s="642" t="s">
        <v>231</v>
      </c>
      <c r="H24" s="643" t="s">
        <v>231</v>
      </c>
      <c r="I24"/>
      <c r="J24"/>
      <c r="K24"/>
      <c r="L24"/>
      <c r="M24"/>
      <c r="N24"/>
    </row>
    <row r="25" spans="1:14" ht="12.75" x14ac:dyDescent="0.2">
      <c r="A25" s="97">
        <v>11</v>
      </c>
      <c r="B25" s="642" t="s">
        <v>25</v>
      </c>
      <c r="C25" s="642" t="s">
        <v>257</v>
      </c>
      <c r="D25" s="643" t="s">
        <v>231</v>
      </c>
      <c r="I25"/>
      <c r="J25"/>
      <c r="K25"/>
      <c r="L25"/>
      <c r="M25"/>
      <c r="N25"/>
    </row>
    <row r="26" spans="1:14" ht="52.5" customHeight="1" x14ac:dyDescent="0.2">
      <c r="D26" s="644" t="s">
        <v>152</v>
      </c>
      <c r="E26" s="642" t="s">
        <v>258</v>
      </c>
      <c r="F26" s="642" t="s">
        <v>231</v>
      </c>
      <c r="G26" s="642" t="s">
        <v>231</v>
      </c>
      <c r="H26" s="643" t="s">
        <v>231</v>
      </c>
      <c r="I26"/>
      <c r="J26"/>
      <c r="K26"/>
      <c r="L26"/>
      <c r="M26"/>
      <c r="N26"/>
    </row>
    <row r="27" spans="1:14" ht="12.75" x14ac:dyDescent="0.2">
      <c r="A27" s="97">
        <v>12</v>
      </c>
      <c r="B27" s="642" t="s">
        <v>40</v>
      </c>
      <c r="C27" s="642" t="s">
        <v>259</v>
      </c>
      <c r="D27" s="643" t="s">
        <v>231</v>
      </c>
      <c r="I27"/>
      <c r="J27"/>
      <c r="K27"/>
      <c r="L27"/>
      <c r="M27"/>
      <c r="N27"/>
    </row>
    <row r="28" spans="1:14" ht="52.5" customHeight="1" x14ac:dyDescent="0.2">
      <c r="D28" s="644" t="s">
        <v>44</v>
      </c>
      <c r="E28" s="642" t="s">
        <v>260</v>
      </c>
      <c r="F28" s="642" t="s">
        <v>231</v>
      </c>
      <c r="G28" s="642" t="s">
        <v>231</v>
      </c>
      <c r="H28" s="642" t="s">
        <v>231</v>
      </c>
      <c r="I28"/>
      <c r="J28"/>
      <c r="K28"/>
      <c r="L28"/>
      <c r="M28"/>
      <c r="N28"/>
    </row>
    <row r="29" spans="1:14" ht="12.75" x14ac:dyDescent="0.2">
      <c r="A29" s="97">
        <v>13</v>
      </c>
      <c r="B29" s="642" t="s">
        <v>45</v>
      </c>
      <c r="C29" s="642" t="s">
        <v>261</v>
      </c>
      <c r="D29" s="643" t="s">
        <v>231</v>
      </c>
      <c r="I29"/>
      <c r="J29"/>
      <c r="K29"/>
      <c r="L29"/>
      <c r="M29"/>
      <c r="N29"/>
    </row>
    <row r="30" spans="1:14" ht="52.5" customHeight="1" x14ac:dyDescent="0.2">
      <c r="D30" s="645" t="s">
        <v>44</v>
      </c>
      <c r="E30" s="642" t="s">
        <v>262</v>
      </c>
      <c r="F30" s="642" t="s">
        <v>231</v>
      </c>
      <c r="G30" s="642" t="s">
        <v>231</v>
      </c>
      <c r="H30" s="643" t="s">
        <v>231</v>
      </c>
      <c r="I30"/>
      <c r="J30"/>
      <c r="K30"/>
      <c r="L30"/>
      <c r="M30"/>
      <c r="N30"/>
    </row>
    <row r="31" spans="1:14" ht="12.75" x14ac:dyDescent="0.2">
      <c r="A31" s="97">
        <v>14</v>
      </c>
      <c r="B31" s="642" t="s">
        <v>183</v>
      </c>
      <c r="C31" s="642" t="s">
        <v>263</v>
      </c>
      <c r="D31" s="643" t="s">
        <v>231</v>
      </c>
      <c r="I31"/>
      <c r="J31"/>
      <c r="K31"/>
      <c r="L31"/>
      <c r="M31"/>
      <c r="N31"/>
    </row>
    <row r="32" spans="1:14" ht="52.5" customHeight="1" x14ac:dyDescent="0.2">
      <c r="D32" s="644" t="s">
        <v>182</v>
      </c>
      <c r="E32" s="642" t="s">
        <v>264</v>
      </c>
      <c r="F32" s="642" t="s">
        <v>231</v>
      </c>
      <c r="G32" s="642" t="s">
        <v>231</v>
      </c>
      <c r="H32" s="643" t="s">
        <v>231</v>
      </c>
      <c r="I32"/>
      <c r="J32"/>
      <c r="K32"/>
      <c r="L32"/>
      <c r="M32"/>
      <c r="N32"/>
    </row>
    <row r="33" spans="1:14" ht="12.75" x14ac:dyDescent="0.2">
      <c r="A33" s="97">
        <v>15</v>
      </c>
      <c r="B33" s="642" t="s">
        <v>40</v>
      </c>
      <c r="C33" s="642" t="s">
        <v>265</v>
      </c>
      <c r="D33" s="643" t="s">
        <v>231</v>
      </c>
      <c r="I33"/>
      <c r="J33"/>
      <c r="K33"/>
      <c r="L33"/>
      <c r="M33"/>
      <c r="N33"/>
    </row>
    <row r="34" spans="1:14" ht="52.5" customHeight="1" x14ac:dyDescent="0.2">
      <c r="D34" s="644" t="s">
        <v>107</v>
      </c>
      <c r="E34" s="642" t="s">
        <v>266</v>
      </c>
      <c r="F34" s="642" t="s">
        <v>231</v>
      </c>
      <c r="G34" s="642" t="s">
        <v>231</v>
      </c>
      <c r="H34" s="643" t="s">
        <v>231</v>
      </c>
      <c r="I34"/>
      <c r="J34"/>
      <c r="K34"/>
      <c r="L34"/>
      <c r="M34"/>
      <c r="N34"/>
    </row>
    <row r="35" spans="1:14" ht="12.75" x14ac:dyDescent="0.2">
      <c r="A35" s="97">
        <v>16</v>
      </c>
      <c r="B35" s="642" t="s">
        <v>42</v>
      </c>
      <c r="C35" s="642" t="s">
        <v>267</v>
      </c>
      <c r="D35" s="643" t="s">
        <v>231</v>
      </c>
      <c r="I35"/>
      <c r="J35"/>
      <c r="K35"/>
      <c r="L35"/>
      <c r="M35"/>
      <c r="N35"/>
    </row>
    <row r="36" spans="1:14" ht="52.5" customHeight="1" x14ac:dyDescent="0.2">
      <c r="D36" s="644" t="s">
        <v>44</v>
      </c>
      <c r="E36" s="642" t="s">
        <v>268</v>
      </c>
      <c r="F36" s="642" t="s">
        <v>231</v>
      </c>
      <c r="G36" s="642" t="s">
        <v>231</v>
      </c>
      <c r="H36" s="643" t="s">
        <v>231</v>
      </c>
      <c r="I36"/>
      <c r="J36"/>
      <c r="K36"/>
      <c r="L36"/>
      <c r="M36"/>
      <c r="N36"/>
    </row>
    <row r="37" spans="1:14" ht="12.75" x14ac:dyDescent="0.2">
      <c r="A37" s="97">
        <v>17</v>
      </c>
      <c r="B37" s="642" t="s">
        <v>40</v>
      </c>
      <c r="C37" s="642" t="s">
        <v>269</v>
      </c>
      <c r="D37" s="643" t="s">
        <v>231</v>
      </c>
      <c r="I37"/>
      <c r="J37"/>
      <c r="K37"/>
      <c r="L37"/>
      <c r="M37"/>
      <c r="N37"/>
    </row>
    <row r="38" spans="1:14" ht="52.5" customHeight="1" x14ac:dyDescent="0.2">
      <c r="D38" s="644" t="s">
        <v>119</v>
      </c>
      <c r="E38" s="642" t="s">
        <v>270</v>
      </c>
      <c r="F38" s="642" t="s">
        <v>231</v>
      </c>
      <c r="G38" s="642" t="s">
        <v>231</v>
      </c>
      <c r="H38" s="643" t="s">
        <v>231</v>
      </c>
      <c r="I38"/>
      <c r="J38"/>
      <c r="K38"/>
      <c r="L38"/>
      <c r="M38"/>
      <c r="N38"/>
    </row>
    <row r="39" spans="1:14" x14ac:dyDescent="0.2">
      <c r="A39" s="97">
        <v>18</v>
      </c>
      <c r="B39" s="642" t="s">
        <v>45</v>
      </c>
      <c r="C39" s="642" t="s">
        <v>271</v>
      </c>
      <c r="D39" s="643" t="s">
        <v>231</v>
      </c>
    </row>
    <row r="40" spans="1:14" ht="52.5" customHeight="1" x14ac:dyDescent="0.2">
      <c r="D40" s="644" t="s">
        <v>49</v>
      </c>
      <c r="E40" s="642" t="s">
        <v>272</v>
      </c>
      <c r="F40" s="642" t="s">
        <v>231</v>
      </c>
      <c r="G40" s="642" t="s">
        <v>231</v>
      </c>
      <c r="H40" s="643" t="s">
        <v>231</v>
      </c>
    </row>
    <row r="41" spans="1:14" x14ac:dyDescent="0.2">
      <c r="A41" s="97">
        <v>19</v>
      </c>
      <c r="B41" s="642" t="s">
        <v>69</v>
      </c>
      <c r="C41" s="642" t="s">
        <v>102</v>
      </c>
      <c r="D41" s="643" t="s">
        <v>231</v>
      </c>
    </row>
    <row r="42" spans="1:14" ht="52.5" customHeight="1" x14ac:dyDescent="0.2">
      <c r="D42" s="644" t="s">
        <v>99</v>
      </c>
      <c r="E42" s="642" t="s">
        <v>273</v>
      </c>
      <c r="F42" s="642" t="s">
        <v>231</v>
      </c>
      <c r="G42" s="642" t="s">
        <v>231</v>
      </c>
      <c r="H42" s="643" t="s">
        <v>231</v>
      </c>
    </row>
    <row r="43" spans="1:14" x14ac:dyDescent="0.2">
      <c r="A43" s="97">
        <v>20</v>
      </c>
      <c r="B43" s="642" t="s">
        <v>20</v>
      </c>
      <c r="C43" s="642" t="s">
        <v>274</v>
      </c>
      <c r="D43" s="642" t="s">
        <v>231</v>
      </c>
      <c r="E43" s="95"/>
      <c r="F43" s="95"/>
      <c r="G43" s="95"/>
      <c r="H43" s="95"/>
    </row>
    <row r="44" spans="1:14" ht="52.5" customHeight="1" x14ac:dyDescent="0.2">
      <c r="D44" s="645" t="s">
        <v>275</v>
      </c>
      <c r="E44" s="642" t="s">
        <v>276</v>
      </c>
      <c r="F44" s="642" t="s">
        <v>231</v>
      </c>
      <c r="G44" s="642" t="s">
        <v>231</v>
      </c>
      <c r="H44" s="642" t="s">
        <v>231</v>
      </c>
    </row>
    <row r="45" spans="1:14" x14ac:dyDescent="0.2">
      <c r="A45" s="97">
        <v>21</v>
      </c>
      <c r="B45" s="642" t="s">
        <v>72</v>
      </c>
      <c r="C45" s="642" t="s">
        <v>70</v>
      </c>
      <c r="D45" s="642" t="s">
        <v>231</v>
      </c>
      <c r="E45" s="95"/>
      <c r="F45" s="95"/>
      <c r="G45" s="95"/>
      <c r="H45" s="95"/>
    </row>
    <row r="46" spans="1:14" ht="52.5" customHeight="1" x14ac:dyDescent="0.2">
      <c r="D46" s="645" t="s">
        <v>277</v>
      </c>
      <c r="E46" s="642" t="s">
        <v>278</v>
      </c>
      <c r="F46" s="642" t="s">
        <v>231</v>
      </c>
      <c r="G46" s="642" t="s">
        <v>231</v>
      </c>
      <c r="H46" s="642" t="s">
        <v>231</v>
      </c>
    </row>
    <row r="47" spans="1:14" x14ac:dyDescent="0.2">
      <c r="A47" s="97">
        <v>22</v>
      </c>
      <c r="B47" s="642" t="s">
        <v>87</v>
      </c>
      <c r="C47" s="642" t="s">
        <v>279</v>
      </c>
      <c r="D47" s="642" t="s">
        <v>231</v>
      </c>
      <c r="E47" s="95"/>
      <c r="F47" s="95"/>
      <c r="G47" s="95"/>
      <c r="H47" s="95"/>
    </row>
    <row r="48" spans="1:14" ht="52.5" customHeight="1" x14ac:dyDescent="0.2">
      <c r="D48" s="645" t="s">
        <v>197</v>
      </c>
      <c r="E48" s="642" t="s">
        <v>280</v>
      </c>
      <c r="F48" s="642" t="s">
        <v>231</v>
      </c>
      <c r="G48" s="642" t="s">
        <v>231</v>
      </c>
      <c r="H48" s="642" t="s">
        <v>231</v>
      </c>
    </row>
    <row r="49" spans="1:8" x14ac:dyDescent="0.2">
      <c r="A49" s="97">
        <v>23</v>
      </c>
      <c r="B49" s="642" t="s">
        <v>31</v>
      </c>
      <c r="C49" s="642" t="s">
        <v>130</v>
      </c>
      <c r="D49" s="642" t="s">
        <v>231</v>
      </c>
      <c r="E49" s="95"/>
      <c r="F49" s="95"/>
      <c r="G49" s="95"/>
      <c r="H49" s="95"/>
    </row>
    <row r="50" spans="1:8" ht="52.5" customHeight="1" x14ac:dyDescent="0.2">
      <c r="D50" s="645" t="s">
        <v>119</v>
      </c>
      <c r="E50" s="642" t="s">
        <v>281</v>
      </c>
      <c r="F50" s="642" t="s">
        <v>231</v>
      </c>
      <c r="G50" s="642" t="s">
        <v>231</v>
      </c>
      <c r="H50" s="642" t="s">
        <v>231</v>
      </c>
    </row>
    <row r="51" spans="1:8" x14ac:dyDescent="0.2">
      <c r="A51" s="97">
        <v>24</v>
      </c>
      <c r="B51" s="642" t="s">
        <v>31</v>
      </c>
      <c r="C51" s="642" t="s">
        <v>210</v>
      </c>
      <c r="D51" s="642" t="s">
        <v>231</v>
      </c>
      <c r="E51" s="95"/>
      <c r="F51" s="95"/>
      <c r="G51" s="95"/>
      <c r="H51" s="95"/>
    </row>
    <row r="52" spans="1:8" x14ac:dyDescent="0.2">
      <c r="D52" s="645" t="s">
        <v>49</v>
      </c>
      <c r="E52" s="642" t="s">
        <v>282</v>
      </c>
      <c r="F52" s="642" t="s">
        <v>231</v>
      </c>
      <c r="G52" s="642" t="s">
        <v>231</v>
      </c>
      <c r="H52" s="642" t="s">
        <v>231</v>
      </c>
    </row>
    <row r="53" spans="1:8" x14ac:dyDescent="0.2">
      <c r="A53" s="97">
        <v>25</v>
      </c>
      <c r="B53" s="642" t="s">
        <v>40</v>
      </c>
      <c r="C53" s="642" t="s">
        <v>37</v>
      </c>
      <c r="D53" s="642" t="s">
        <v>231</v>
      </c>
      <c r="E53" s="95"/>
      <c r="F53" s="95"/>
      <c r="G53" s="95"/>
      <c r="H53" s="95"/>
    </row>
    <row r="54" spans="1:8" x14ac:dyDescent="0.2">
      <c r="D54" s="645" t="s">
        <v>44</v>
      </c>
      <c r="E54" s="642" t="s">
        <v>283</v>
      </c>
      <c r="F54" s="642" t="s">
        <v>231</v>
      </c>
      <c r="G54" s="642" t="s">
        <v>231</v>
      </c>
      <c r="H54" s="642" t="s">
        <v>231</v>
      </c>
    </row>
    <row r="55" spans="1:8" x14ac:dyDescent="0.2">
      <c r="A55" s="97">
        <v>26</v>
      </c>
      <c r="B55" s="642" t="s">
        <v>20</v>
      </c>
      <c r="C55" s="642" t="s">
        <v>284</v>
      </c>
      <c r="D55" s="642" t="s">
        <v>231</v>
      </c>
      <c r="E55" s="95"/>
      <c r="F55" s="95"/>
      <c r="G55" s="95"/>
      <c r="H55" s="95"/>
    </row>
    <row r="56" spans="1:8" x14ac:dyDescent="0.2">
      <c r="D56" s="645" t="s">
        <v>165</v>
      </c>
      <c r="E56" s="642" t="s">
        <v>285</v>
      </c>
      <c r="F56" s="642" t="s">
        <v>231</v>
      </c>
      <c r="G56" s="642" t="s">
        <v>231</v>
      </c>
      <c r="H56" s="642" t="s">
        <v>231</v>
      </c>
    </row>
    <row r="57" spans="1:8" x14ac:dyDescent="0.2">
      <c r="A57" s="97">
        <v>27</v>
      </c>
      <c r="B57" s="642" t="s">
        <v>25</v>
      </c>
      <c r="C57" s="642" t="s">
        <v>286</v>
      </c>
      <c r="D57" s="642" t="s">
        <v>231</v>
      </c>
      <c r="E57" s="95"/>
      <c r="F57" s="95"/>
      <c r="G57" s="95"/>
      <c r="H57" s="95"/>
    </row>
    <row r="58" spans="1:8" ht="52.5" customHeight="1" x14ac:dyDescent="0.2">
      <c r="D58" s="645" t="s">
        <v>165</v>
      </c>
      <c r="E58" s="642" t="s">
        <v>287</v>
      </c>
      <c r="F58" s="642" t="s">
        <v>231</v>
      </c>
      <c r="G58" s="642" t="s">
        <v>231</v>
      </c>
      <c r="H58" s="642" t="s">
        <v>231</v>
      </c>
    </row>
    <row r="59" spans="1:8" x14ac:dyDescent="0.2">
      <c r="A59" s="97">
        <v>28</v>
      </c>
      <c r="B59" s="642" t="s">
        <v>45</v>
      </c>
      <c r="C59" s="642" t="s">
        <v>214</v>
      </c>
      <c r="D59" s="642" t="s">
        <v>231</v>
      </c>
      <c r="E59" s="95"/>
      <c r="F59" s="95"/>
      <c r="G59" s="95"/>
      <c r="H59" s="95"/>
    </row>
    <row r="60" spans="1:8" ht="52.5" customHeight="1" x14ac:dyDescent="0.2">
      <c r="D60" s="645" t="s">
        <v>99</v>
      </c>
      <c r="E60" s="642" t="s">
        <v>288</v>
      </c>
      <c r="F60" s="642" t="s">
        <v>231</v>
      </c>
      <c r="G60" s="642" t="s">
        <v>231</v>
      </c>
      <c r="H60" s="642" t="s">
        <v>231</v>
      </c>
    </row>
    <row r="61" spans="1:8" x14ac:dyDescent="0.2">
      <c r="A61" s="97">
        <v>29</v>
      </c>
      <c r="B61" s="642" t="s">
        <v>45</v>
      </c>
      <c r="C61" s="642" t="s">
        <v>289</v>
      </c>
      <c r="D61" s="642" t="s">
        <v>231</v>
      </c>
      <c r="E61" s="95"/>
      <c r="F61" s="95"/>
      <c r="G61" s="95"/>
      <c r="H61" s="95"/>
    </row>
    <row r="62" spans="1:8" ht="52.5" customHeight="1" x14ac:dyDescent="0.2">
      <c r="D62" s="645" t="s">
        <v>165</v>
      </c>
      <c r="E62" s="642" t="s">
        <v>290</v>
      </c>
      <c r="F62" s="642" t="s">
        <v>231</v>
      </c>
      <c r="G62" s="642" t="s">
        <v>231</v>
      </c>
      <c r="H62" s="642" t="s">
        <v>231</v>
      </c>
    </row>
    <row r="63" spans="1:8" x14ac:dyDescent="0.2">
      <c r="A63" s="97">
        <v>30</v>
      </c>
      <c r="B63" s="642" t="s">
        <v>45</v>
      </c>
      <c r="C63" s="642" t="s">
        <v>291</v>
      </c>
      <c r="D63" s="642" t="s">
        <v>231</v>
      </c>
      <c r="E63" s="95"/>
      <c r="F63" s="95"/>
      <c r="G63" s="95"/>
      <c r="H63" s="95"/>
    </row>
    <row r="64" spans="1:8" ht="52.5" customHeight="1" x14ac:dyDescent="0.2">
      <c r="D64" s="645" t="s">
        <v>165</v>
      </c>
      <c r="E64" s="642" t="s">
        <v>292</v>
      </c>
      <c r="F64" s="642" t="s">
        <v>231</v>
      </c>
      <c r="G64" s="642" t="s">
        <v>231</v>
      </c>
      <c r="H64" s="642" t="s">
        <v>231</v>
      </c>
    </row>
    <row r="65" spans="1:8" x14ac:dyDescent="0.2">
      <c r="A65" s="97">
        <v>31</v>
      </c>
      <c r="B65" s="642" t="s">
        <v>72</v>
      </c>
      <c r="C65" s="642" t="s">
        <v>293</v>
      </c>
      <c r="D65" s="642" t="s">
        <v>231</v>
      </c>
      <c r="E65" s="95"/>
      <c r="F65" s="95"/>
      <c r="G65" s="95"/>
      <c r="H65" s="95"/>
    </row>
    <row r="66" spans="1:8" ht="52.5" customHeight="1" x14ac:dyDescent="0.2">
      <c r="D66" s="645" t="s">
        <v>44</v>
      </c>
      <c r="E66" s="642" t="s">
        <v>294</v>
      </c>
      <c r="F66" s="642" t="s">
        <v>231</v>
      </c>
      <c r="G66" s="642" t="s">
        <v>231</v>
      </c>
      <c r="H66" s="642" t="s">
        <v>231</v>
      </c>
    </row>
    <row r="67" spans="1:8" x14ac:dyDescent="0.2">
      <c r="A67" s="97">
        <v>32</v>
      </c>
      <c r="B67" s="642" t="s">
        <v>45</v>
      </c>
      <c r="C67" s="642" t="s">
        <v>110</v>
      </c>
      <c r="D67" s="642" t="s">
        <v>231</v>
      </c>
      <c r="E67" s="95"/>
      <c r="F67" s="95"/>
      <c r="G67" s="95"/>
      <c r="H67" s="95"/>
    </row>
    <row r="68" spans="1:8" ht="52.5" customHeight="1" x14ac:dyDescent="0.2">
      <c r="D68" s="645" t="s">
        <v>109</v>
      </c>
      <c r="E68" s="642" t="s">
        <v>295</v>
      </c>
      <c r="F68" s="642" t="s">
        <v>231</v>
      </c>
      <c r="G68" s="642" t="s">
        <v>231</v>
      </c>
      <c r="H68" s="642" t="s">
        <v>231</v>
      </c>
    </row>
    <row r="69" spans="1:8" x14ac:dyDescent="0.2">
      <c r="A69" s="642" t="s">
        <v>231</v>
      </c>
      <c r="B69" s="642" t="s">
        <v>100</v>
      </c>
      <c r="C69" s="642" t="s">
        <v>296</v>
      </c>
      <c r="D69" s="642" t="s">
        <v>231</v>
      </c>
      <c r="E69" s="95"/>
      <c r="F69" s="95"/>
      <c r="G69" s="95"/>
      <c r="H69" s="95"/>
    </row>
    <row r="70" spans="1:8" ht="52.5" customHeight="1" x14ac:dyDescent="0.2">
      <c r="A70" s="95"/>
      <c r="D70" s="645" t="s">
        <v>297</v>
      </c>
      <c r="E70" s="642" t="s">
        <v>298</v>
      </c>
      <c r="F70" s="642" t="s">
        <v>231</v>
      </c>
      <c r="G70" s="642" t="s">
        <v>231</v>
      </c>
      <c r="H70" s="642" t="s">
        <v>231</v>
      </c>
    </row>
    <row r="71" spans="1:8" ht="52.5" customHeight="1" x14ac:dyDescent="0.2">
      <c r="A71" s="97">
        <v>33</v>
      </c>
      <c r="B71" s="642" t="s">
        <v>299</v>
      </c>
      <c r="C71" s="642" t="s">
        <v>205</v>
      </c>
      <c r="D71" s="642" t="s">
        <v>231</v>
      </c>
      <c r="E71" s="95"/>
      <c r="F71" s="95"/>
      <c r="G71" s="95"/>
      <c r="H71" s="95"/>
    </row>
    <row r="72" spans="1:8" ht="52.5" customHeight="1" x14ac:dyDescent="0.2">
      <c r="D72" s="645" t="s">
        <v>201</v>
      </c>
      <c r="E72" s="642" t="s">
        <v>300</v>
      </c>
      <c r="F72" s="642" t="s">
        <v>231</v>
      </c>
      <c r="G72" s="642" t="s">
        <v>231</v>
      </c>
      <c r="H72" s="642" t="s">
        <v>231</v>
      </c>
    </row>
    <row r="73" spans="1:8" ht="52.5" customHeight="1" x14ac:dyDescent="0.2">
      <c r="A73" s="642">
        <v>34</v>
      </c>
      <c r="B73" s="642" t="s">
        <v>40</v>
      </c>
      <c r="C73" s="642" t="s">
        <v>301</v>
      </c>
      <c r="D73" s="642" t="s">
        <v>231</v>
      </c>
      <c r="E73" s="95"/>
      <c r="F73" s="95"/>
      <c r="G73" s="95"/>
      <c r="H73" s="95"/>
    </row>
    <row r="74" spans="1:8" ht="52.5" customHeight="1" x14ac:dyDescent="0.2">
      <c r="A74" s="95"/>
      <c r="D74" s="645" t="s">
        <v>189</v>
      </c>
      <c r="E74" s="642" t="s">
        <v>300</v>
      </c>
      <c r="F74" s="642" t="s">
        <v>231</v>
      </c>
      <c r="G74" s="642" t="s">
        <v>231</v>
      </c>
      <c r="H74" s="642" t="s">
        <v>231</v>
      </c>
    </row>
    <row r="75" spans="1:8" ht="52.5" customHeight="1" x14ac:dyDescent="0.2"/>
    <row r="76" spans="1:8" ht="52.5" customHeight="1" x14ac:dyDescent="0.2"/>
    <row r="77" spans="1:8" ht="52.5" customHeight="1" x14ac:dyDescent="0.2"/>
    <row r="78" spans="1:8" ht="52.5" customHeight="1" x14ac:dyDescent="0.2"/>
    <row r="79" spans="1:8" ht="52.5" customHeight="1" x14ac:dyDescent="0.2"/>
    <row r="80" spans="1:8" ht="52.5" customHeight="1" x14ac:dyDescent="0.2"/>
    <row r="81" ht="52.5" customHeight="1" x14ac:dyDescent="0.2"/>
    <row r="82" ht="52.5" customHeight="1" x14ac:dyDescent="0.2"/>
    <row r="83" ht="52.5" customHeight="1" x14ac:dyDescent="0.2"/>
    <row r="84" ht="52.5" customHeight="1" x14ac:dyDescent="0.2"/>
    <row r="85" ht="52.5" customHeight="1" x14ac:dyDescent="0.2"/>
    <row r="86" ht="52.5" customHeight="1" x14ac:dyDescent="0.2"/>
    <row r="87" ht="52.5" customHeight="1" x14ac:dyDescent="0.2"/>
    <row r="88" ht="52.5" customHeight="1" x14ac:dyDescent="0.2"/>
    <row r="89" ht="52.5" customHeight="1" x14ac:dyDescent="0.2"/>
    <row r="90" ht="52.5" customHeight="1" x14ac:dyDescent="0.2"/>
    <row r="91" ht="52.5" customHeight="1" x14ac:dyDescent="0.2"/>
    <row r="92" ht="52.5" customHeight="1" x14ac:dyDescent="0.2"/>
    <row r="93" ht="52.5" customHeight="1" x14ac:dyDescent="0.2"/>
    <row r="94" ht="52.5" customHeight="1" x14ac:dyDescent="0.2"/>
    <row r="95" ht="52.5" customHeight="1" x14ac:dyDescent="0.2"/>
    <row r="96" ht="52.5" customHeight="1" x14ac:dyDescent="0.2"/>
    <row r="97" ht="52.5" customHeight="1" x14ac:dyDescent="0.2"/>
    <row r="98" ht="52.5" customHeight="1" x14ac:dyDescent="0.2"/>
    <row r="99" ht="52.5" customHeight="1" x14ac:dyDescent="0.2"/>
    <row r="100" ht="52.5" customHeight="1" x14ac:dyDescent="0.2"/>
    <row r="101" ht="52.5" customHeight="1" x14ac:dyDescent="0.2"/>
    <row r="102" ht="52.5" customHeight="1" x14ac:dyDescent="0.2"/>
    <row r="103" ht="52.5" customHeight="1" x14ac:dyDescent="0.2"/>
    <row r="104" ht="52.5" customHeight="1" x14ac:dyDescent="0.2"/>
    <row r="105" ht="52.5" customHeight="1" x14ac:dyDescent="0.2"/>
    <row r="106" ht="52.5" customHeight="1" x14ac:dyDescent="0.2"/>
    <row r="107" ht="52.5" customHeight="1" x14ac:dyDescent="0.2"/>
    <row r="108" ht="52.5" customHeight="1" x14ac:dyDescent="0.2"/>
    <row r="109" ht="52.5" customHeight="1" x14ac:dyDescent="0.2"/>
    <row r="110" ht="52.5" customHeight="1" x14ac:dyDescent="0.2"/>
    <row r="111" ht="52.5" customHeight="1" x14ac:dyDescent="0.2"/>
    <row r="112" ht="52.5" customHeight="1" x14ac:dyDescent="0.2"/>
    <row r="113" ht="52.5" customHeight="1" x14ac:dyDescent="0.2"/>
    <row r="114" ht="52.5" customHeight="1" x14ac:dyDescent="0.2"/>
    <row r="115" ht="52.5" customHeight="1" x14ac:dyDescent="0.2"/>
    <row r="116" ht="52.5" customHeight="1" x14ac:dyDescent="0.2"/>
    <row r="117" ht="52.5" customHeight="1" x14ac:dyDescent="0.2"/>
    <row r="118" ht="52.5" customHeight="1" x14ac:dyDescent="0.2"/>
    <row r="119" ht="52.5" customHeight="1" x14ac:dyDescent="0.2"/>
    <row r="120" ht="52.5" customHeight="1" x14ac:dyDescent="0.2"/>
    <row r="121" ht="52.5" customHeight="1" x14ac:dyDescent="0.2"/>
    <row r="122" ht="52.5" customHeight="1" x14ac:dyDescent="0.2"/>
    <row r="123" ht="52.5" customHeight="1" x14ac:dyDescent="0.2"/>
    <row r="124" ht="52.5" customHeight="1" x14ac:dyDescent="0.2"/>
    <row r="125" ht="52.5" customHeight="1" x14ac:dyDescent="0.2"/>
    <row r="126" ht="52.5" customHeight="1" x14ac:dyDescent="0.2"/>
    <row r="127" ht="52.5" customHeight="1" x14ac:dyDescent="0.2"/>
    <row r="128" ht="52.5" customHeight="1" x14ac:dyDescent="0.2"/>
    <row r="129" ht="52.5" customHeight="1" x14ac:dyDescent="0.2"/>
    <row r="130" ht="52.5" customHeight="1" x14ac:dyDescent="0.2"/>
    <row r="131" ht="52.5" customHeight="1" x14ac:dyDescent="0.2"/>
    <row r="132" ht="52.5" customHeight="1" x14ac:dyDescent="0.2"/>
    <row r="133" ht="52.5" customHeight="1" x14ac:dyDescent="0.2"/>
    <row r="134" ht="52.5" customHeight="1" x14ac:dyDescent="0.2"/>
    <row r="135" ht="52.5" customHeight="1" x14ac:dyDescent="0.2"/>
    <row r="136" ht="52.5" customHeight="1" x14ac:dyDescent="0.2"/>
    <row r="137" ht="52.5" customHeight="1" x14ac:dyDescent="0.2"/>
    <row r="138" ht="52.5" customHeight="1" x14ac:dyDescent="0.2"/>
    <row r="139" ht="52.5" customHeight="1" x14ac:dyDescent="0.2"/>
    <row r="140" ht="52.5" customHeight="1" x14ac:dyDescent="0.2"/>
    <row r="141" ht="52.5" customHeight="1" x14ac:dyDescent="0.2"/>
    <row r="142" ht="52.5" customHeight="1" x14ac:dyDescent="0.2"/>
    <row r="143" ht="52.5" customHeight="1" x14ac:dyDescent="0.2"/>
    <row r="144" ht="52.5" customHeight="1" x14ac:dyDescent="0.2"/>
    <row r="145" ht="52.5" customHeight="1" x14ac:dyDescent="0.2"/>
    <row r="146" ht="52.5" customHeight="1" x14ac:dyDescent="0.2"/>
    <row r="147" ht="52.5" customHeight="1" x14ac:dyDescent="0.2"/>
    <row r="148" ht="52.5" customHeight="1" x14ac:dyDescent="0.2"/>
    <row r="149" ht="52.5" customHeight="1" x14ac:dyDescent="0.2"/>
    <row r="150" ht="52.5" customHeight="1" x14ac:dyDescent="0.2"/>
    <row r="151" ht="52.5" customHeight="1" x14ac:dyDescent="0.2"/>
    <row r="152" ht="52.5" customHeight="1" x14ac:dyDescent="0.2"/>
    <row r="153" ht="52.5" customHeight="1" x14ac:dyDescent="0.2"/>
    <row r="154" ht="52.5" customHeight="1" x14ac:dyDescent="0.2"/>
    <row r="155" ht="52.5" customHeight="1" x14ac:dyDescent="0.2"/>
    <row r="156" ht="52.5" customHeight="1" x14ac:dyDescent="0.2"/>
    <row r="157" ht="52.5" customHeight="1" x14ac:dyDescent="0.2"/>
    <row r="158" ht="52.5" customHeight="1" x14ac:dyDescent="0.2"/>
    <row r="159" ht="52.5" customHeight="1" x14ac:dyDescent="0.2"/>
    <row r="160" ht="52.5" customHeight="1" x14ac:dyDescent="0.2"/>
    <row r="161" ht="52.5" customHeight="1" x14ac:dyDescent="0.2"/>
    <row r="162" ht="52.5" customHeight="1" x14ac:dyDescent="0.2"/>
    <row r="163" ht="52.5" customHeight="1" x14ac:dyDescent="0.2"/>
    <row r="164" ht="52.5" customHeight="1" x14ac:dyDescent="0.2"/>
    <row r="165" ht="52.5" customHeight="1" x14ac:dyDescent="0.2"/>
    <row r="166" ht="52.5" customHeight="1" x14ac:dyDescent="0.2"/>
    <row r="167" ht="52.5" customHeight="1" x14ac:dyDescent="0.2"/>
    <row r="168" ht="52.5" customHeight="1" x14ac:dyDescent="0.2"/>
    <row r="169" ht="52.5" customHeight="1" x14ac:dyDescent="0.2"/>
    <row r="170" ht="52.5" customHeight="1" x14ac:dyDescent="0.2"/>
    <row r="171" ht="52.5" customHeight="1" x14ac:dyDescent="0.2"/>
    <row r="172" ht="52.5" customHeight="1" x14ac:dyDescent="0.2"/>
    <row r="173" ht="52.5" customHeight="1" x14ac:dyDescent="0.2"/>
    <row r="174" ht="52.5" customHeight="1" x14ac:dyDescent="0.2"/>
  </sheetData>
  <conditionalFormatting sqref="C1:H4 C5:G5 C6:F38 C39:G70 C71:H1048576">
    <cfRule type="cellIs" dxfId="2643" priority="1" operator="equal">
      <formula>"(blank)"</formula>
    </cfRule>
  </conditionalFormatting>
  <pageMargins left="0.25" right="0.25"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8"/>
  <sheetViews>
    <sheetView zoomScaleNormal="100" workbookViewId="0">
      <pane ySplit="1" topLeftCell="A2" activePane="bottomLeft" state="frozen"/>
      <selection pane="bottomLeft" activeCell="C147" sqref="C147"/>
    </sheetView>
  </sheetViews>
  <sheetFormatPr defaultColWidth="8.85546875" defaultRowHeight="15" customHeight="1" x14ac:dyDescent="0.2"/>
  <cols>
    <col min="1" max="1" width="11.42578125" style="70" customWidth="1"/>
    <col min="2" max="3" width="27.28515625" style="68" customWidth="1"/>
    <col min="4" max="5" width="14.85546875" style="68" customWidth="1"/>
    <col min="6" max="6" width="10.42578125" style="68" bestFit="1" customWidth="1"/>
    <col min="7" max="7" width="7.7109375" style="68" bestFit="1" customWidth="1"/>
    <col min="8" max="8" width="38.42578125" style="68" bestFit="1" customWidth="1"/>
    <col min="9" max="9" width="14.42578125" style="68" bestFit="1" customWidth="1"/>
    <col min="10" max="256" width="9.140625" style="68"/>
    <col min="257" max="257" width="11.42578125" style="68" customWidth="1"/>
    <col min="258" max="259" width="27.28515625" style="68" customWidth="1"/>
    <col min="260" max="261" width="14.85546875" style="68" customWidth="1"/>
    <col min="262" max="262" width="10.42578125" style="68" bestFit="1" customWidth="1"/>
    <col min="263" max="263" width="7.7109375" style="68" bestFit="1" customWidth="1"/>
    <col min="264" max="264" width="38.42578125" style="68" bestFit="1" customWidth="1"/>
    <col min="265" max="265" width="14.42578125" style="68" bestFit="1" customWidth="1"/>
    <col min="266" max="512" width="9.140625" style="68"/>
    <col min="513" max="513" width="11.42578125" style="68" customWidth="1"/>
    <col min="514" max="515" width="27.28515625" style="68" customWidth="1"/>
    <col min="516" max="517" width="14.85546875" style="68" customWidth="1"/>
    <col min="518" max="518" width="10.42578125" style="68" bestFit="1" customWidth="1"/>
    <col min="519" max="519" width="7.7109375" style="68" bestFit="1" customWidth="1"/>
    <col min="520" max="520" width="38.42578125" style="68" bestFit="1" customWidth="1"/>
    <col min="521" max="521" width="14.42578125" style="68" bestFit="1" customWidth="1"/>
    <col min="522" max="768" width="9.140625" style="68"/>
    <col min="769" max="769" width="11.42578125" style="68" customWidth="1"/>
    <col min="770" max="771" width="27.28515625" style="68" customWidth="1"/>
    <col min="772" max="773" width="14.85546875" style="68" customWidth="1"/>
    <col min="774" max="774" width="10.42578125" style="68" bestFit="1" customWidth="1"/>
    <col min="775" max="775" width="7.7109375" style="68" bestFit="1" customWidth="1"/>
    <col min="776" max="776" width="38.42578125" style="68" bestFit="1" customWidth="1"/>
    <col min="777" max="777" width="14.42578125" style="68" bestFit="1" customWidth="1"/>
    <col min="778" max="1024" width="9.140625" style="68"/>
    <col min="1025" max="1025" width="11.42578125" style="68" customWidth="1"/>
    <col min="1026" max="1027" width="27.28515625" style="68" customWidth="1"/>
    <col min="1028" max="1029" width="14.85546875" style="68" customWidth="1"/>
    <col min="1030" max="1030" width="10.42578125" style="68" bestFit="1" customWidth="1"/>
    <col min="1031" max="1031" width="7.7109375" style="68" bestFit="1" customWidth="1"/>
    <col min="1032" max="1032" width="38.42578125" style="68" bestFit="1" customWidth="1"/>
    <col min="1033" max="1033" width="14.42578125" style="68" bestFit="1" customWidth="1"/>
    <col min="1034" max="1280" width="9.140625" style="68"/>
    <col min="1281" max="1281" width="11.42578125" style="68" customWidth="1"/>
    <col min="1282" max="1283" width="27.28515625" style="68" customWidth="1"/>
    <col min="1284" max="1285" width="14.85546875" style="68" customWidth="1"/>
    <col min="1286" max="1286" width="10.42578125" style="68" bestFit="1" customWidth="1"/>
    <col min="1287" max="1287" width="7.7109375" style="68" bestFit="1" customWidth="1"/>
    <col min="1288" max="1288" width="38.42578125" style="68" bestFit="1" customWidth="1"/>
    <col min="1289" max="1289" width="14.42578125" style="68" bestFit="1" customWidth="1"/>
    <col min="1290" max="1536" width="9.140625" style="68"/>
    <col min="1537" max="1537" width="11.42578125" style="68" customWidth="1"/>
    <col min="1538" max="1539" width="27.28515625" style="68" customWidth="1"/>
    <col min="1540" max="1541" width="14.85546875" style="68" customWidth="1"/>
    <col min="1542" max="1542" width="10.42578125" style="68" bestFit="1" customWidth="1"/>
    <col min="1543" max="1543" width="7.7109375" style="68" bestFit="1" customWidth="1"/>
    <col min="1544" max="1544" width="38.42578125" style="68" bestFit="1" customWidth="1"/>
    <col min="1545" max="1545" width="14.42578125" style="68" bestFit="1" customWidth="1"/>
    <col min="1546" max="1792" width="9.140625" style="68"/>
    <col min="1793" max="1793" width="11.42578125" style="68" customWidth="1"/>
    <col min="1794" max="1795" width="27.28515625" style="68" customWidth="1"/>
    <col min="1796" max="1797" width="14.85546875" style="68" customWidth="1"/>
    <col min="1798" max="1798" width="10.42578125" style="68" bestFit="1" customWidth="1"/>
    <col min="1799" max="1799" width="7.7109375" style="68" bestFit="1" customWidth="1"/>
    <col min="1800" max="1800" width="38.42578125" style="68" bestFit="1" customWidth="1"/>
    <col min="1801" max="1801" width="14.42578125" style="68" bestFit="1" customWidth="1"/>
    <col min="1802" max="2048" width="9.140625" style="68"/>
    <col min="2049" max="2049" width="11.42578125" style="68" customWidth="1"/>
    <col min="2050" max="2051" width="27.28515625" style="68" customWidth="1"/>
    <col min="2052" max="2053" width="14.85546875" style="68" customWidth="1"/>
    <col min="2054" max="2054" width="10.42578125" style="68" bestFit="1" customWidth="1"/>
    <col min="2055" max="2055" width="7.7109375" style="68" bestFit="1" customWidth="1"/>
    <col min="2056" max="2056" width="38.42578125" style="68" bestFit="1" customWidth="1"/>
    <col min="2057" max="2057" width="14.42578125" style="68" bestFit="1" customWidth="1"/>
    <col min="2058" max="2304" width="9.140625" style="68"/>
    <col min="2305" max="2305" width="11.42578125" style="68" customWidth="1"/>
    <col min="2306" max="2307" width="27.28515625" style="68" customWidth="1"/>
    <col min="2308" max="2309" width="14.85546875" style="68" customWidth="1"/>
    <col min="2310" max="2310" width="10.42578125" style="68" bestFit="1" customWidth="1"/>
    <col min="2311" max="2311" width="7.7109375" style="68" bestFit="1" customWidth="1"/>
    <col min="2312" max="2312" width="38.42578125" style="68" bestFit="1" customWidth="1"/>
    <col min="2313" max="2313" width="14.42578125" style="68" bestFit="1" customWidth="1"/>
    <col min="2314" max="2560" width="9.140625" style="68"/>
    <col min="2561" max="2561" width="11.42578125" style="68" customWidth="1"/>
    <col min="2562" max="2563" width="27.28515625" style="68" customWidth="1"/>
    <col min="2564" max="2565" width="14.85546875" style="68" customWidth="1"/>
    <col min="2566" max="2566" width="10.42578125" style="68" bestFit="1" customWidth="1"/>
    <col min="2567" max="2567" width="7.7109375" style="68" bestFit="1" customWidth="1"/>
    <col min="2568" max="2568" width="38.42578125" style="68" bestFit="1" customWidth="1"/>
    <col min="2569" max="2569" width="14.42578125" style="68" bestFit="1" customWidth="1"/>
    <col min="2570" max="2816" width="9.140625" style="68"/>
    <col min="2817" max="2817" width="11.42578125" style="68" customWidth="1"/>
    <col min="2818" max="2819" width="27.28515625" style="68" customWidth="1"/>
    <col min="2820" max="2821" width="14.85546875" style="68" customWidth="1"/>
    <col min="2822" max="2822" width="10.42578125" style="68" bestFit="1" customWidth="1"/>
    <col min="2823" max="2823" width="7.7109375" style="68" bestFit="1" customWidth="1"/>
    <col min="2824" max="2824" width="38.42578125" style="68" bestFit="1" customWidth="1"/>
    <col min="2825" max="2825" width="14.42578125" style="68" bestFit="1" customWidth="1"/>
    <col min="2826" max="3072" width="9.140625" style="68"/>
    <col min="3073" max="3073" width="11.42578125" style="68" customWidth="1"/>
    <col min="3074" max="3075" width="27.28515625" style="68" customWidth="1"/>
    <col min="3076" max="3077" width="14.85546875" style="68" customWidth="1"/>
    <col min="3078" max="3078" width="10.42578125" style="68" bestFit="1" customWidth="1"/>
    <col min="3079" max="3079" width="7.7109375" style="68" bestFit="1" customWidth="1"/>
    <col min="3080" max="3080" width="38.42578125" style="68" bestFit="1" customWidth="1"/>
    <col min="3081" max="3081" width="14.42578125" style="68" bestFit="1" customWidth="1"/>
    <col min="3082" max="3328" width="9.140625" style="68"/>
    <col min="3329" max="3329" width="11.42578125" style="68" customWidth="1"/>
    <col min="3330" max="3331" width="27.28515625" style="68" customWidth="1"/>
    <col min="3332" max="3333" width="14.85546875" style="68" customWidth="1"/>
    <col min="3334" max="3334" width="10.42578125" style="68" bestFit="1" customWidth="1"/>
    <col min="3335" max="3335" width="7.7109375" style="68" bestFit="1" customWidth="1"/>
    <col min="3336" max="3336" width="38.42578125" style="68" bestFit="1" customWidth="1"/>
    <col min="3337" max="3337" width="14.42578125" style="68" bestFit="1" customWidth="1"/>
    <col min="3338" max="3584" width="9.140625" style="68"/>
    <col min="3585" max="3585" width="11.42578125" style="68" customWidth="1"/>
    <col min="3586" max="3587" width="27.28515625" style="68" customWidth="1"/>
    <col min="3588" max="3589" width="14.85546875" style="68" customWidth="1"/>
    <col min="3590" max="3590" width="10.42578125" style="68" bestFit="1" customWidth="1"/>
    <col min="3591" max="3591" width="7.7109375" style="68" bestFit="1" customWidth="1"/>
    <col min="3592" max="3592" width="38.42578125" style="68" bestFit="1" customWidth="1"/>
    <col min="3593" max="3593" width="14.42578125" style="68" bestFit="1" customWidth="1"/>
    <col min="3594" max="3840" width="9.140625" style="68"/>
    <col min="3841" max="3841" width="11.42578125" style="68" customWidth="1"/>
    <col min="3842" max="3843" width="27.28515625" style="68" customWidth="1"/>
    <col min="3844" max="3845" width="14.85546875" style="68" customWidth="1"/>
    <col min="3846" max="3846" width="10.42578125" style="68" bestFit="1" customWidth="1"/>
    <col min="3847" max="3847" width="7.7109375" style="68" bestFit="1" customWidth="1"/>
    <col min="3848" max="3848" width="38.42578125" style="68" bestFit="1" customWidth="1"/>
    <col min="3849" max="3849" width="14.42578125" style="68" bestFit="1" customWidth="1"/>
    <col min="3850" max="4096" width="9.140625" style="68"/>
    <col min="4097" max="4097" width="11.42578125" style="68" customWidth="1"/>
    <col min="4098" max="4099" width="27.28515625" style="68" customWidth="1"/>
    <col min="4100" max="4101" width="14.85546875" style="68" customWidth="1"/>
    <col min="4102" max="4102" width="10.42578125" style="68" bestFit="1" customWidth="1"/>
    <col min="4103" max="4103" width="7.7109375" style="68" bestFit="1" customWidth="1"/>
    <col min="4104" max="4104" width="38.42578125" style="68" bestFit="1" customWidth="1"/>
    <col min="4105" max="4105" width="14.42578125" style="68" bestFit="1" customWidth="1"/>
    <col min="4106" max="4352" width="9.140625" style="68"/>
    <col min="4353" max="4353" width="11.42578125" style="68" customWidth="1"/>
    <col min="4354" max="4355" width="27.28515625" style="68" customWidth="1"/>
    <col min="4356" max="4357" width="14.85546875" style="68" customWidth="1"/>
    <col min="4358" max="4358" width="10.42578125" style="68" bestFit="1" customWidth="1"/>
    <col min="4359" max="4359" width="7.7109375" style="68" bestFit="1" customWidth="1"/>
    <col min="4360" max="4360" width="38.42578125" style="68" bestFit="1" customWidth="1"/>
    <col min="4361" max="4361" width="14.42578125" style="68" bestFit="1" customWidth="1"/>
    <col min="4362" max="4608" width="9.140625" style="68"/>
    <col min="4609" max="4609" width="11.42578125" style="68" customWidth="1"/>
    <col min="4610" max="4611" width="27.28515625" style="68" customWidth="1"/>
    <col min="4612" max="4613" width="14.85546875" style="68" customWidth="1"/>
    <col min="4614" max="4614" width="10.42578125" style="68" bestFit="1" customWidth="1"/>
    <col min="4615" max="4615" width="7.7109375" style="68" bestFit="1" customWidth="1"/>
    <col min="4616" max="4616" width="38.42578125" style="68" bestFit="1" customWidth="1"/>
    <col min="4617" max="4617" width="14.42578125" style="68" bestFit="1" customWidth="1"/>
    <col min="4618" max="4864" width="9.140625" style="68"/>
    <col min="4865" max="4865" width="11.42578125" style="68" customWidth="1"/>
    <col min="4866" max="4867" width="27.28515625" style="68" customWidth="1"/>
    <col min="4868" max="4869" width="14.85546875" style="68" customWidth="1"/>
    <col min="4870" max="4870" width="10.42578125" style="68" bestFit="1" customWidth="1"/>
    <col min="4871" max="4871" width="7.7109375" style="68" bestFit="1" customWidth="1"/>
    <col min="4872" max="4872" width="38.42578125" style="68" bestFit="1" customWidth="1"/>
    <col min="4873" max="4873" width="14.42578125" style="68" bestFit="1" customWidth="1"/>
    <col min="4874" max="5120" width="9.140625" style="68"/>
    <col min="5121" max="5121" width="11.42578125" style="68" customWidth="1"/>
    <col min="5122" max="5123" width="27.28515625" style="68" customWidth="1"/>
    <col min="5124" max="5125" width="14.85546875" style="68" customWidth="1"/>
    <col min="5126" max="5126" width="10.42578125" style="68" bestFit="1" customWidth="1"/>
    <col min="5127" max="5127" width="7.7109375" style="68" bestFit="1" customWidth="1"/>
    <col min="5128" max="5128" width="38.42578125" style="68" bestFit="1" customWidth="1"/>
    <col min="5129" max="5129" width="14.42578125" style="68" bestFit="1" customWidth="1"/>
    <col min="5130" max="5376" width="9.140625" style="68"/>
    <col min="5377" max="5377" width="11.42578125" style="68" customWidth="1"/>
    <col min="5378" max="5379" width="27.28515625" style="68" customWidth="1"/>
    <col min="5380" max="5381" width="14.85546875" style="68" customWidth="1"/>
    <col min="5382" max="5382" width="10.42578125" style="68" bestFit="1" customWidth="1"/>
    <col min="5383" max="5383" width="7.7109375" style="68" bestFit="1" customWidth="1"/>
    <col min="5384" max="5384" width="38.42578125" style="68" bestFit="1" customWidth="1"/>
    <col min="5385" max="5385" width="14.42578125" style="68" bestFit="1" customWidth="1"/>
    <col min="5386" max="5632" width="9.140625" style="68"/>
    <col min="5633" max="5633" width="11.42578125" style="68" customWidth="1"/>
    <col min="5634" max="5635" width="27.28515625" style="68" customWidth="1"/>
    <col min="5636" max="5637" width="14.85546875" style="68" customWidth="1"/>
    <col min="5638" max="5638" width="10.42578125" style="68" bestFit="1" customWidth="1"/>
    <col min="5639" max="5639" width="7.7109375" style="68" bestFit="1" customWidth="1"/>
    <col min="5640" max="5640" width="38.42578125" style="68" bestFit="1" customWidth="1"/>
    <col min="5641" max="5641" width="14.42578125" style="68" bestFit="1" customWidth="1"/>
    <col min="5642" max="5888" width="9.140625" style="68"/>
    <col min="5889" max="5889" width="11.42578125" style="68" customWidth="1"/>
    <col min="5890" max="5891" width="27.28515625" style="68" customWidth="1"/>
    <col min="5892" max="5893" width="14.85546875" style="68" customWidth="1"/>
    <col min="5894" max="5894" width="10.42578125" style="68" bestFit="1" customWidth="1"/>
    <col min="5895" max="5895" width="7.7109375" style="68" bestFit="1" customWidth="1"/>
    <col min="5896" max="5896" width="38.42578125" style="68" bestFit="1" customWidth="1"/>
    <col min="5897" max="5897" width="14.42578125" style="68" bestFit="1" customWidth="1"/>
    <col min="5898" max="6144" width="9.140625" style="68"/>
    <col min="6145" max="6145" width="11.42578125" style="68" customWidth="1"/>
    <col min="6146" max="6147" width="27.28515625" style="68" customWidth="1"/>
    <col min="6148" max="6149" width="14.85546875" style="68" customWidth="1"/>
    <col min="6150" max="6150" width="10.42578125" style="68" bestFit="1" customWidth="1"/>
    <col min="6151" max="6151" width="7.7109375" style="68" bestFit="1" customWidth="1"/>
    <col min="6152" max="6152" width="38.42578125" style="68" bestFit="1" customWidth="1"/>
    <col min="6153" max="6153" width="14.42578125" style="68" bestFit="1" customWidth="1"/>
    <col min="6154" max="6400" width="9.140625" style="68"/>
    <col min="6401" max="6401" width="11.42578125" style="68" customWidth="1"/>
    <col min="6402" max="6403" width="27.28515625" style="68" customWidth="1"/>
    <col min="6404" max="6405" width="14.85546875" style="68" customWidth="1"/>
    <col min="6406" max="6406" width="10.42578125" style="68" bestFit="1" customWidth="1"/>
    <col min="6407" max="6407" width="7.7109375" style="68" bestFit="1" customWidth="1"/>
    <col min="6408" max="6408" width="38.42578125" style="68" bestFit="1" customWidth="1"/>
    <col min="6409" max="6409" width="14.42578125" style="68" bestFit="1" customWidth="1"/>
    <col min="6410" max="6656" width="9.140625" style="68"/>
    <col min="6657" max="6657" width="11.42578125" style="68" customWidth="1"/>
    <col min="6658" max="6659" width="27.28515625" style="68" customWidth="1"/>
    <col min="6660" max="6661" width="14.85546875" style="68" customWidth="1"/>
    <col min="6662" max="6662" width="10.42578125" style="68" bestFit="1" customWidth="1"/>
    <col min="6663" max="6663" width="7.7109375" style="68" bestFit="1" customWidth="1"/>
    <col min="6664" max="6664" width="38.42578125" style="68" bestFit="1" customWidth="1"/>
    <col min="6665" max="6665" width="14.42578125" style="68" bestFit="1" customWidth="1"/>
    <col min="6666" max="6912" width="9.140625" style="68"/>
    <col min="6913" max="6913" width="11.42578125" style="68" customWidth="1"/>
    <col min="6914" max="6915" width="27.28515625" style="68" customWidth="1"/>
    <col min="6916" max="6917" width="14.85546875" style="68" customWidth="1"/>
    <col min="6918" max="6918" width="10.42578125" style="68" bestFit="1" customWidth="1"/>
    <col min="6919" max="6919" width="7.7109375" style="68" bestFit="1" customWidth="1"/>
    <col min="6920" max="6920" width="38.42578125" style="68" bestFit="1" customWidth="1"/>
    <col min="6921" max="6921" width="14.42578125" style="68" bestFit="1" customWidth="1"/>
    <col min="6922" max="7168" width="9.140625" style="68"/>
    <col min="7169" max="7169" width="11.42578125" style="68" customWidth="1"/>
    <col min="7170" max="7171" width="27.28515625" style="68" customWidth="1"/>
    <col min="7172" max="7173" width="14.85546875" style="68" customWidth="1"/>
    <col min="7174" max="7174" width="10.42578125" style="68" bestFit="1" customWidth="1"/>
    <col min="7175" max="7175" width="7.7109375" style="68" bestFit="1" customWidth="1"/>
    <col min="7176" max="7176" width="38.42578125" style="68" bestFit="1" customWidth="1"/>
    <col min="7177" max="7177" width="14.42578125" style="68" bestFit="1" customWidth="1"/>
    <col min="7178" max="7424" width="9.140625" style="68"/>
    <col min="7425" max="7425" width="11.42578125" style="68" customWidth="1"/>
    <col min="7426" max="7427" width="27.28515625" style="68" customWidth="1"/>
    <col min="7428" max="7429" width="14.85546875" style="68" customWidth="1"/>
    <col min="7430" max="7430" width="10.42578125" style="68" bestFit="1" customWidth="1"/>
    <col min="7431" max="7431" width="7.7109375" style="68" bestFit="1" customWidth="1"/>
    <col min="7432" max="7432" width="38.42578125" style="68" bestFit="1" customWidth="1"/>
    <col min="7433" max="7433" width="14.42578125" style="68" bestFit="1" customWidth="1"/>
    <col min="7434" max="7680" width="9.140625" style="68"/>
    <col min="7681" max="7681" width="11.42578125" style="68" customWidth="1"/>
    <col min="7682" max="7683" width="27.28515625" style="68" customWidth="1"/>
    <col min="7684" max="7685" width="14.85546875" style="68" customWidth="1"/>
    <col min="7686" max="7686" width="10.42578125" style="68" bestFit="1" customWidth="1"/>
    <col min="7687" max="7687" width="7.7109375" style="68" bestFit="1" customWidth="1"/>
    <col min="7688" max="7688" width="38.42578125" style="68" bestFit="1" customWidth="1"/>
    <col min="7689" max="7689" width="14.42578125" style="68" bestFit="1" customWidth="1"/>
    <col min="7690" max="7936" width="9.140625" style="68"/>
    <col min="7937" max="7937" width="11.42578125" style="68" customWidth="1"/>
    <col min="7938" max="7939" width="27.28515625" style="68" customWidth="1"/>
    <col min="7940" max="7941" width="14.85546875" style="68" customWidth="1"/>
    <col min="7942" max="7942" width="10.42578125" style="68" bestFit="1" customWidth="1"/>
    <col min="7943" max="7943" width="7.7109375" style="68" bestFit="1" customWidth="1"/>
    <col min="7944" max="7944" width="38.42578125" style="68" bestFit="1" customWidth="1"/>
    <col min="7945" max="7945" width="14.42578125" style="68" bestFit="1" customWidth="1"/>
    <col min="7946" max="8192" width="9.140625" style="68"/>
    <col min="8193" max="8193" width="11.42578125" style="68" customWidth="1"/>
    <col min="8194" max="8195" width="27.28515625" style="68" customWidth="1"/>
    <col min="8196" max="8197" width="14.85546875" style="68" customWidth="1"/>
    <col min="8198" max="8198" width="10.42578125" style="68" bestFit="1" customWidth="1"/>
    <col min="8199" max="8199" width="7.7109375" style="68" bestFit="1" customWidth="1"/>
    <col min="8200" max="8200" width="38.42578125" style="68" bestFit="1" customWidth="1"/>
    <col min="8201" max="8201" width="14.42578125" style="68" bestFit="1" customWidth="1"/>
    <col min="8202" max="8448" width="9.140625" style="68"/>
    <col min="8449" max="8449" width="11.42578125" style="68" customWidth="1"/>
    <col min="8450" max="8451" width="27.28515625" style="68" customWidth="1"/>
    <col min="8452" max="8453" width="14.85546875" style="68" customWidth="1"/>
    <col min="8454" max="8454" width="10.42578125" style="68" bestFit="1" customWidth="1"/>
    <col min="8455" max="8455" width="7.7109375" style="68" bestFit="1" customWidth="1"/>
    <col min="8456" max="8456" width="38.42578125" style="68" bestFit="1" customWidth="1"/>
    <col min="8457" max="8457" width="14.42578125" style="68" bestFit="1" customWidth="1"/>
    <col min="8458" max="8704" width="9.140625" style="68"/>
    <col min="8705" max="8705" width="11.42578125" style="68" customWidth="1"/>
    <col min="8706" max="8707" width="27.28515625" style="68" customWidth="1"/>
    <col min="8708" max="8709" width="14.85546875" style="68" customWidth="1"/>
    <col min="8710" max="8710" width="10.42578125" style="68" bestFit="1" customWidth="1"/>
    <col min="8711" max="8711" width="7.7109375" style="68" bestFit="1" customWidth="1"/>
    <col min="8712" max="8712" width="38.42578125" style="68" bestFit="1" customWidth="1"/>
    <col min="8713" max="8713" width="14.42578125" style="68" bestFit="1" customWidth="1"/>
    <col min="8714" max="8960" width="9.140625" style="68"/>
    <col min="8961" max="8961" width="11.42578125" style="68" customWidth="1"/>
    <col min="8962" max="8963" width="27.28515625" style="68" customWidth="1"/>
    <col min="8964" max="8965" width="14.85546875" style="68" customWidth="1"/>
    <col min="8966" max="8966" width="10.42578125" style="68" bestFit="1" customWidth="1"/>
    <col min="8967" max="8967" width="7.7109375" style="68" bestFit="1" customWidth="1"/>
    <col min="8968" max="8968" width="38.42578125" style="68" bestFit="1" customWidth="1"/>
    <col min="8969" max="8969" width="14.42578125" style="68" bestFit="1" customWidth="1"/>
    <col min="8970" max="9216" width="9.140625" style="68"/>
    <col min="9217" max="9217" width="11.42578125" style="68" customWidth="1"/>
    <col min="9218" max="9219" width="27.28515625" style="68" customWidth="1"/>
    <col min="9220" max="9221" width="14.85546875" style="68" customWidth="1"/>
    <col min="9222" max="9222" width="10.42578125" style="68" bestFit="1" customWidth="1"/>
    <col min="9223" max="9223" width="7.7109375" style="68" bestFit="1" customWidth="1"/>
    <col min="9224" max="9224" width="38.42578125" style="68" bestFit="1" customWidth="1"/>
    <col min="9225" max="9225" width="14.42578125" style="68" bestFit="1" customWidth="1"/>
    <col min="9226" max="9472" width="9.140625" style="68"/>
    <col min="9473" max="9473" width="11.42578125" style="68" customWidth="1"/>
    <col min="9474" max="9475" width="27.28515625" style="68" customWidth="1"/>
    <col min="9476" max="9477" width="14.85546875" style="68" customWidth="1"/>
    <col min="9478" max="9478" width="10.42578125" style="68" bestFit="1" customWidth="1"/>
    <col min="9479" max="9479" width="7.7109375" style="68" bestFit="1" customWidth="1"/>
    <col min="9480" max="9480" width="38.42578125" style="68" bestFit="1" customWidth="1"/>
    <col min="9481" max="9481" width="14.42578125" style="68" bestFit="1" customWidth="1"/>
    <col min="9482" max="9728" width="9.140625" style="68"/>
    <col min="9729" max="9729" width="11.42578125" style="68" customWidth="1"/>
    <col min="9730" max="9731" width="27.28515625" style="68" customWidth="1"/>
    <col min="9732" max="9733" width="14.85546875" style="68" customWidth="1"/>
    <col min="9734" max="9734" width="10.42578125" style="68" bestFit="1" customWidth="1"/>
    <col min="9735" max="9735" width="7.7109375" style="68" bestFit="1" customWidth="1"/>
    <col min="9736" max="9736" width="38.42578125" style="68" bestFit="1" customWidth="1"/>
    <col min="9737" max="9737" width="14.42578125" style="68" bestFit="1" customWidth="1"/>
    <col min="9738" max="9984" width="9.140625" style="68"/>
    <col min="9985" max="9985" width="11.42578125" style="68" customWidth="1"/>
    <col min="9986" max="9987" width="27.28515625" style="68" customWidth="1"/>
    <col min="9988" max="9989" width="14.85546875" style="68" customWidth="1"/>
    <col min="9990" max="9990" width="10.42578125" style="68" bestFit="1" customWidth="1"/>
    <col min="9991" max="9991" width="7.7109375" style="68" bestFit="1" customWidth="1"/>
    <col min="9992" max="9992" width="38.42578125" style="68" bestFit="1" customWidth="1"/>
    <col min="9993" max="9993" width="14.42578125" style="68" bestFit="1" customWidth="1"/>
    <col min="9994" max="10240" width="9.140625" style="68"/>
    <col min="10241" max="10241" width="11.42578125" style="68" customWidth="1"/>
    <col min="10242" max="10243" width="27.28515625" style="68" customWidth="1"/>
    <col min="10244" max="10245" width="14.85546875" style="68" customWidth="1"/>
    <col min="10246" max="10246" width="10.42578125" style="68" bestFit="1" customWidth="1"/>
    <col min="10247" max="10247" width="7.7109375" style="68" bestFit="1" customWidth="1"/>
    <col min="10248" max="10248" width="38.42578125" style="68" bestFit="1" customWidth="1"/>
    <col min="10249" max="10249" width="14.42578125" style="68" bestFit="1" customWidth="1"/>
    <col min="10250" max="10496" width="9.140625" style="68"/>
    <col min="10497" max="10497" width="11.42578125" style="68" customWidth="1"/>
    <col min="10498" max="10499" width="27.28515625" style="68" customWidth="1"/>
    <col min="10500" max="10501" width="14.85546875" style="68" customWidth="1"/>
    <col min="10502" max="10502" width="10.42578125" style="68" bestFit="1" customWidth="1"/>
    <col min="10503" max="10503" width="7.7109375" style="68" bestFit="1" customWidth="1"/>
    <col min="10504" max="10504" width="38.42578125" style="68" bestFit="1" customWidth="1"/>
    <col min="10505" max="10505" width="14.42578125" style="68" bestFit="1" customWidth="1"/>
    <col min="10506" max="10752" width="9.140625" style="68"/>
    <col min="10753" max="10753" width="11.42578125" style="68" customWidth="1"/>
    <col min="10754" max="10755" width="27.28515625" style="68" customWidth="1"/>
    <col min="10756" max="10757" width="14.85546875" style="68" customWidth="1"/>
    <col min="10758" max="10758" width="10.42578125" style="68" bestFit="1" customWidth="1"/>
    <col min="10759" max="10759" width="7.7109375" style="68" bestFit="1" customWidth="1"/>
    <col min="10760" max="10760" width="38.42578125" style="68" bestFit="1" customWidth="1"/>
    <col min="10761" max="10761" width="14.42578125" style="68" bestFit="1" customWidth="1"/>
    <col min="10762" max="11008" width="9.140625" style="68"/>
    <col min="11009" max="11009" width="11.42578125" style="68" customWidth="1"/>
    <col min="11010" max="11011" width="27.28515625" style="68" customWidth="1"/>
    <col min="11012" max="11013" width="14.85546875" style="68" customWidth="1"/>
    <col min="11014" max="11014" width="10.42578125" style="68" bestFit="1" customWidth="1"/>
    <col min="11015" max="11015" width="7.7109375" style="68" bestFit="1" customWidth="1"/>
    <col min="11016" max="11016" width="38.42578125" style="68" bestFit="1" customWidth="1"/>
    <col min="11017" max="11017" width="14.42578125" style="68" bestFit="1" customWidth="1"/>
    <col min="11018" max="11264" width="9.140625" style="68"/>
    <col min="11265" max="11265" width="11.42578125" style="68" customWidth="1"/>
    <col min="11266" max="11267" width="27.28515625" style="68" customWidth="1"/>
    <col min="11268" max="11269" width="14.85546875" style="68" customWidth="1"/>
    <col min="11270" max="11270" width="10.42578125" style="68" bestFit="1" customWidth="1"/>
    <col min="11271" max="11271" width="7.7109375" style="68" bestFit="1" customWidth="1"/>
    <col min="11272" max="11272" width="38.42578125" style="68" bestFit="1" customWidth="1"/>
    <col min="11273" max="11273" width="14.42578125" style="68" bestFit="1" customWidth="1"/>
    <col min="11274" max="11520" width="9.140625" style="68"/>
    <col min="11521" max="11521" width="11.42578125" style="68" customWidth="1"/>
    <col min="11522" max="11523" width="27.28515625" style="68" customWidth="1"/>
    <col min="11524" max="11525" width="14.85546875" style="68" customWidth="1"/>
    <col min="11526" max="11526" width="10.42578125" style="68" bestFit="1" customWidth="1"/>
    <col min="11527" max="11527" width="7.7109375" style="68" bestFit="1" customWidth="1"/>
    <col min="11528" max="11528" width="38.42578125" style="68" bestFit="1" customWidth="1"/>
    <col min="11529" max="11529" width="14.42578125" style="68" bestFit="1" customWidth="1"/>
    <col min="11530" max="11776" width="9.140625" style="68"/>
    <col min="11777" max="11777" width="11.42578125" style="68" customWidth="1"/>
    <col min="11778" max="11779" width="27.28515625" style="68" customWidth="1"/>
    <col min="11780" max="11781" width="14.85546875" style="68" customWidth="1"/>
    <col min="11782" max="11782" width="10.42578125" style="68" bestFit="1" customWidth="1"/>
    <col min="11783" max="11783" width="7.7109375" style="68" bestFit="1" customWidth="1"/>
    <col min="11784" max="11784" width="38.42578125" style="68" bestFit="1" customWidth="1"/>
    <col min="11785" max="11785" width="14.42578125" style="68" bestFit="1" customWidth="1"/>
    <col min="11786" max="12032" width="9.140625" style="68"/>
    <col min="12033" max="12033" width="11.42578125" style="68" customWidth="1"/>
    <col min="12034" max="12035" width="27.28515625" style="68" customWidth="1"/>
    <col min="12036" max="12037" width="14.85546875" style="68" customWidth="1"/>
    <col min="12038" max="12038" width="10.42578125" style="68" bestFit="1" customWidth="1"/>
    <col min="12039" max="12039" width="7.7109375" style="68" bestFit="1" customWidth="1"/>
    <col min="12040" max="12040" width="38.42578125" style="68" bestFit="1" customWidth="1"/>
    <col min="12041" max="12041" width="14.42578125" style="68" bestFit="1" customWidth="1"/>
    <col min="12042" max="12288" width="9.140625" style="68"/>
    <col min="12289" max="12289" width="11.42578125" style="68" customWidth="1"/>
    <col min="12290" max="12291" width="27.28515625" style="68" customWidth="1"/>
    <col min="12292" max="12293" width="14.85546875" style="68" customWidth="1"/>
    <col min="12294" max="12294" width="10.42578125" style="68" bestFit="1" customWidth="1"/>
    <col min="12295" max="12295" width="7.7109375" style="68" bestFit="1" customWidth="1"/>
    <col min="12296" max="12296" width="38.42578125" style="68" bestFit="1" customWidth="1"/>
    <col min="12297" max="12297" width="14.42578125" style="68" bestFit="1" customWidth="1"/>
    <col min="12298" max="12544" width="9.140625" style="68"/>
    <col min="12545" max="12545" width="11.42578125" style="68" customWidth="1"/>
    <col min="12546" max="12547" width="27.28515625" style="68" customWidth="1"/>
    <col min="12548" max="12549" width="14.85546875" style="68" customWidth="1"/>
    <col min="12550" max="12550" width="10.42578125" style="68" bestFit="1" customWidth="1"/>
    <col min="12551" max="12551" width="7.7109375" style="68" bestFit="1" customWidth="1"/>
    <col min="12552" max="12552" width="38.42578125" style="68" bestFit="1" customWidth="1"/>
    <col min="12553" max="12553" width="14.42578125" style="68" bestFit="1" customWidth="1"/>
    <col min="12554" max="12800" width="9.140625" style="68"/>
    <col min="12801" max="12801" width="11.42578125" style="68" customWidth="1"/>
    <col min="12802" max="12803" width="27.28515625" style="68" customWidth="1"/>
    <col min="12804" max="12805" width="14.85546875" style="68" customWidth="1"/>
    <col min="12806" max="12806" width="10.42578125" style="68" bestFit="1" customWidth="1"/>
    <col min="12807" max="12807" width="7.7109375" style="68" bestFit="1" customWidth="1"/>
    <col min="12808" max="12808" width="38.42578125" style="68" bestFit="1" customWidth="1"/>
    <col min="12809" max="12809" width="14.42578125" style="68" bestFit="1" customWidth="1"/>
    <col min="12810" max="13056" width="9.140625" style="68"/>
    <col min="13057" max="13057" width="11.42578125" style="68" customWidth="1"/>
    <col min="13058" max="13059" width="27.28515625" style="68" customWidth="1"/>
    <col min="13060" max="13061" width="14.85546875" style="68" customWidth="1"/>
    <col min="13062" max="13062" width="10.42578125" style="68" bestFit="1" customWidth="1"/>
    <col min="13063" max="13063" width="7.7109375" style="68" bestFit="1" customWidth="1"/>
    <col min="13064" max="13064" width="38.42578125" style="68" bestFit="1" customWidth="1"/>
    <col min="13065" max="13065" width="14.42578125" style="68" bestFit="1" customWidth="1"/>
    <col min="13066" max="13312" width="9.140625" style="68"/>
    <col min="13313" max="13313" width="11.42578125" style="68" customWidth="1"/>
    <col min="13314" max="13315" width="27.28515625" style="68" customWidth="1"/>
    <col min="13316" max="13317" width="14.85546875" style="68" customWidth="1"/>
    <col min="13318" max="13318" width="10.42578125" style="68" bestFit="1" customWidth="1"/>
    <col min="13319" max="13319" width="7.7109375" style="68" bestFit="1" customWidth="1"/>
    <col min="13320" max="13320" width="38.42578125" style="68" bestFit="1" customWidth="1"/>
    <col min="13321" max="13321" width="14.42578125" style="68" bestFit="1" customWidth="1"/>
    <col min="13322" max="13568" width="9.140625" style="68"/>
    <col min="13569" max="13569" width="11.42578125" style="68" customWidth="1"/>
    <col min="13570" max="13571" width="27.28515625" style="68" customWidth="1"/>
    <col min="13572" max="13573" width="14.85546875" style="68" customWidth="1"/>
    <col min="13574" max="13574" width="10.42578125" style="68" bestFit="1" customWidth="1"/>
    <col min="13575" max="13575" width="7.7109375" style="68" bestFit="1" customWidth="1"/>
    <col min="13576" max="13576" width="38.42578125" style="68" bestFit="1" customWidth="1"/>
    <col min="13577" max="13577" width="14.42578125" style="68" bestFit="1" customWidth="1"/>
    <col min="13578" max="13824" width="9.140625" style="68"/>
    <col min="13825" max="13825" width="11.42578125" style="68" customWidth="1"/>
    <col min="13826" max="13827" width="27.28515625" style="68" customWidth="1"/>
    <col min="13828" max="13829" width="14.85546875" style="68" customWidth="1"/>
    <col min="13830" max="13830" width="10.42578125" style="68" bestFit="1" customWidth="1"/>
    <col min="13831" max="13831" width="7.7109375" style="68" bestFit="1" customWidth="1"/>
    <col min="13832" max="13832" width="38.42578125" style="68" bestFit="1" customWidth="1"/>
    <col min="13833" max="13833" width="14.42578125" style="68" bestFit="1" customWidth="1"/>
    <col min="13834" max="14080" width="9.140625" style="68"/>
    <col min="14081" max="14081" width="11.42578125" style="68" customWidth="1"/>
    <col min="14082" max="14083" width="27.28515625" style="68" customWidth="1"/>
    <col min="14084" max="14085" width="14.85546875" style="68" customWidth="1"/>
    <col min="14086" max="14086" width="10.42578125" style="68" bestFit="1" customWidth="1"/>
    <col min="14087" max="14087" width="7.7109375" style="68" bestFit="1" customWidth="1"/>
    <col min="14088" max="14088" width="38.42578125" style="68" bestFit="1" customWidth="1"/>
    <col min="14089" max="14089" width="14.42578125" style="68" bestFit="1" customWidth="1"/>
    <col min="14090" max="14336" width="9.140625" style="68"/>
    <col min="14337" max="14337" width="11.42578125" style="68" customWidth="1"/>
    <col min="14338" max="14339" width="27.28515625" style="68" customWidth="1"/>
    <col min="14340" max="14341" width="14.85546875" style="68" customWidth="1"/>
    <col min="14342" max="14342" width="10.42578125" style="68" bestFit="1" customWidth="1"/>
    <col min="14343" max="14343" width="7.7109375" style="68" bestFit="1" customWidth="1"/>
    <col min="14344" max="14344" width="38.42578125" style="68" bestFit="1" customWidth="1"/>
    <col min="14345" max="14345" width="14.42578125" style="68" bestFit="1" customWidth="1"/>
    <col min="14346" max="14592" width="9.140625" style="68"/>
    <col min="14593" max="14593" width="11.42578125" style="68" customWidth="1"/>
    <col min="14594" max="14595" width="27.28515625" style="68" customWidth="1"/>
    <col min="14596" max="14597" width="14.85546875" style="68" customWidth="1"/>
    <col min="14598" max="14598" width="10.42578125" style="68" bestFit="1" customWidth="1"/>
    <col min="14599" max="14599" width="7.7109375" style="68" bestFit="1" customWidth="1"/>
    <col min="14600" max="14600" width="38.42578125" style="68" bestFit="1" customWidth="1"/>
    <col min="14601" max="14601" width="14.42578125" style="68" bestFit="1" customWidth="1"/>
    <col min="14602" max="14848" width="9.140625" style="68"/>
    <col min="14849" max="14849" width="11.42578125" style="68" customWidth="1"/>
    <col min="14850" max="14851" width="27.28515625" style="68" customWidth="1"/>
    <col min="14852" max="14853" width="14.85546875" style="68" customWidth="1"/>
    <col min="14854" max="14854" width="10.42578125" style="68" bestFit="1" customWidth="1"/>
    <col min="14855" max="14855" width="7.7109375" style="68" bestFit="1" customWidth="1"/>
    <col min="14856" max="14856" width="38.42578125" style="68" bestFit="1" customWidth="1"/>
    <col min="14857" max="14857" width="14.42578125" style="68" bestFit="1" customWidth="1"/>
    <col min="14858" max="15104" width="9.140625" style="68"/>
    <col min="15105" max="15105" width="11.42578125" style="68" customWidth="1"/>
    <col min="15106" max="15107" width="27.28515625" style="68" customWidth="1"/>
    <col min="15108" max="15109" width="14.85546875" style="68" customWidth="1"/>
    <col min="15110" max="15110" width="10.42578125" style="68" bestFit="1" customWidth="1"/>
    <col min="15111" max="15111" width="7.7109375" style="68" bestFit="1" customWidth="1"/>
    <col min="15112" max="15112" width="38.42578125" style="68" bestFit="1" customWidth="1"/>
    <col min="15113" max="15113" width="14.42578125" style="68" bestFit="1" customWidth="1"/>
    <col min="15114" max="15360" width="9.140625" style="68"/>
    <col min="15361" max="15361" width="11.42578125" style="68" customWidth="1"/>
    <col min="15362" max="15363" width="27.28515625" style="68" customWidth="1"/>
    <col min="15364" max="15365" width="14.85546875" style="68" customWidth="1"/>
    <col min="15366" max="15366" width="10.42578125" style="68" bestFit="1" customWidth="1"/>
    <col min="15367" max="15367" width="7.7109375" style="68" bestFit="1" customWidth="1"/>
    <col min="15368" max="15368" width="38.42578125" style="68" bestFit="1" customWidth="1"/>
    <col min="15369" max="15369" width="14.42578125" style="68" bestFit="1" customWidth="1"/>
    <col min="15370" max="15616" width="9.140625" style="68"/>
    <col min="15617" max="15617" width="11.42578125" style="68" customWidth="1"/>
    <col min="15618" max="15619" width="27.28515625" style="68" customWidth="1"/>
    <col min="15620" max="15621" width="14.85546875" style="68" customWidth="1"/>
    <col min="15622" max="15622" width="10.42578125" style="68" bestFit="1" customWidth="1"/>
    <col min="15623" max="15623" width="7.7109375" style="68" bestFit="1" customWidth="1"/>
    <col min="15624" max="15624" width="38.42578125" style="68" bestFit="1" customWidth="1"/>
    <col min="15625" max="15625" width="14.42578125" style="68" bestFit="1" customWidth="1"/>
    <col min="15626" max="15872" width="9.140625" style="68"/>
    <col min="15873" max="15873" width="11.42578125" style="68" customWidth="1"/>
    <col min="15874" max="15875" width="27.28515625" style="68" customWidth="1"/>
    <col min="15876" max="15877" width="14.85546875" style="68" customWidth="1"/>
    <col min="15878" max="15878" width="10.42578125" style="68" bestFit="1" customWidth="1"/>
    <col min="15879" max="15879" width="7.7109375" style="68" bestFit="1" customWidth="1"/>
    <col min="15880" max="15880" width="38.42578125" style="68" bestFit="1" customWidth="1"/>
    <col min="15881" max="15881" width="14.42578125" style="68" bestFit="1" customWidth="1"/>
    <col min="15882" max="16128" width="9.140625" style="68"/>
    <col min="16129" max="16129" width="11.42578125" style="68" customWidth="1"/>
    <col min="16130" max="16131" width="27.28515625" style="68" customWidth="1"/>
    <col min="16132" max="16133" width="14.85546875" style="68" customWidth="1"/>
    <col min="16134" max="16134" width="10.42578125" style="68" bestFit="1" customWidth="1"/>
    <col min="16135" max="16135" width="7.7109375" style="68" bestFit="1" customWidth="1"/>
    <col min="16136" max="16136" width="38.42578125" style="68" bestFit="1" customWidth="1"/>
    <col min="16137" max="16137" width="14.42578125" style="68" bestFit="1" customWidth="1"/>
    <col min="16138" max="16384" width="9.140625" style="68"/>
  </cols>
  <sheetData>
    <row r="1" spans="1:9" s="67" customFormat="1" ht="15" customHeight="1" x14ac:dyDescent="0.2">
      <c r="A1" s="70" t="s">
        <v>302</v>
      </c>
      <c r="B1" s="68" t="s">
        <v>303</v>
      </c>
      <c r="C1" s="68" t="s">
        <v>304</v>
      </c>
      <c r="D1" s="67" t="s">
        <v>305</v>
      </c>
      <c r="E1" s="67">
        <v>123</v>
      </c>
      <c r="F1" s="67" t="s">
        <v>306</v>
      </c>
      <c r="G1" s="67" t="s">
        <v>307</v>
      </c>
      <c r="H1" s="67" t="s">
        <v>308</v>
      </c>
      <c r="I1" s="67" t="s">
        <v>309</v>
      </c>
    </row>
    <row r="2" spans="1:9" ht="15" customHeight="1" x14ac:dyDescent="0.2">
      <c r="A2" s="70">
        <v>890</v>
      </c>
      <c r="B2" s="72" t="s">
        <v>310</v>
      </c>
      <c r="C2" s="72" t="str">
        <f>CONCATENATE(A2," ",B2)</f>
        <v>890 Academy Close</v>
      </c>
      <c r="D2" s="68" t="s">
        <v>287</v>
      </c>
      <c r="E2" s="68">
        <v>1</v>
      </c>
      <c r="F2" s="68" t="s">
        <v>311</v>
      </c>
      <c r="G2" s="68">
        <v>98</v>
      </c>
      <c r="H2" s="68" t="s">
        <v>312</v>
      </c>
      <c r="I2" s="68" t="s">
        <v>313</v>
      </c>
    </row>
    <row r="3" spans="1:9" ht="15" customHeight="1" x14ac:dyDescent="0.2">
      <c r="A3" s="70">
        <v>28</v>
      </c>
      <c r="B3" s="68" t="s">
        <v>314</v>
      </c>
      <c r="C3" s="72" t="str">
        <f t="shared" ref="C3:C67" si="0">CONCATENATE(A3," ",B3)</f>
        <v>28 Bastion</v>
      </c>
      <c r="D3" s="68" t="s">
        <v>300</v>
      </c>
      <c r="E3" s="68">
        <v>0</v>
      </c>
      <c r="F3" s="68" t="s">
        <v>300</v>
      </c>
      <c r="H3" s="68" t="s">
        <v>227</v>
      </c>
      <c r="I3" s="68" t="s">
        <v>315</v>
      </c>
    </row>
    <row r="4" spans="1:9" ht="15" customHeight="1" x14ac:dyDescent="0.2">
      <c r="A4" s="70">
        <v>31</v>
      </c>
      <c r="B4" s="68" t="s">
        <v>314</v>
      </c>
      <c r="C4" s="72" t="str">
        <f t="shared" si="0"/>
        <v>31 Bastion</v>
      </c>
      <c r="H4" s="68" t="s">
        <v>312</v>
      </c>
      <c r="I4" s="68" t="s">
        <v>315</v>
      </c>
    </row>
    <row r="5" spans="1:9" ht="15" customHeight="1" x14ac:dyDescent="0.2">
      <c r="A5" s="70">
        <v>1655</v>
      </c>
      <c r="B5" s="68" t="s">
        <v>316</v>
      </c>
      <c r="C5" s="72" t="str">
        <f t="shared" si="0"/>
        <v>1655 Begbie</v>
      </c>
      <c r="D5" s="68" t="s">
        <v>258</v>
      </c>
      <c r="E5" s="68">
        <v>1</v>
      </c>
      <c r="F5" s="68" t="s">
        <v>317</v>
      </c>
      <c r="G5" s="68">
        <v>5561</v>
      </c>
      <c r="H5" s="68" t="s">
        <v>312</v>
      </c>
      <c r="I5" s="68" t="s">
        <v>313</v>
      </c>
    </row>
    <row r="6" spans="1:9" ht="15" customHeight="1" x14ac:dyDescent="0.2">
      <c r="A6" s="70">
        <v>470</v>
      </c>
      <c r="B6" s="68" t="s">
        <v>318</v>
      </c>
      <c r="C6" s="72" t="str">
        <f t="shared" si="0"/>
        <v>470 Belleville</v>
      </c>
      <c r="D6" s="68" t="s">
        <v>300</v>
      </c>
      <c r="E6" s="68">
        <v>0</v>
      </c>
      <c r="F6" s="68" t="s">
        <v>300</v>
      </c>
      <c r="H6" s="68" t="s">
        <v>227</v>
      </c>
      <c r="I6" s="68" t="s">
        <v>319</v>
      </c>
    </row>
    <row r="7" spans="1:9" ht="15" customHeight="1" x14ac:dyDescent="0.2">
      <c r="A7" s="70">
        <v>2626</v>
      </c>
      <c r="B7" s="73" t="s">
        <v>320</v>
      </c>
      <c r="C7" s="72" t="str">
        <f t="shared" si="0"/>
        <v>2626 Blackwood</v>
      </c>
      <c r="D7" s="68" t="s">
        <v>321</v>
      </c>
      <c r="E7" s="68">
        <v>3</v>
      </c>
      <c r="F7" s="68" t="s">
        <v>322</v>
      </c>
      <c r="G7" s="68">
        <v>6262</v>
      </c>
      <c r="H7" s="68" t="s">
        <v>312</v>
      </c>
      <c r="I7" s="68" t="s">
        <v>323</v>
      </c>
    </row>
    <row r="8" spans="1:9" ht="15" customHeight="1" x14ac:dyDescent="0.2">
      <c r="A8" s="70">
        <v>780</v>
      </c>
      <c r="B8" s="68" t="s">
        <v>324</v>
      </c>
      <c r="C8" s="72" t="str">
        <f t="shared" si="0"/>
        <v>780 Blanshard</v>
      </c>
      <c r="D8" s="68" t="s">
        <v>325</v>
      </c>
      <c r="E8" s="68">
        <v>1</v>
      </c>
      <c r="F8" s="68" t="s">
        <v>326</v>
      </c>
      <c r="G8" s="68">
        <v>87</v>
      </c>
      <c r="H8" s="68" t="s">
        <v>327</v>
      </c>
      <c r="I8" s="68" t="s">
        <v>319</v>
      </c>
    </row>
    <row r="9" spans="1:9" ht="15" customHeight="1" x14ac:dyDescent="0.2">
      <c r="A9" s="70">
        <v>810</v>
      </c>
      <c r="B9" s="68" t="s">
        <v>324</v>
      </c>
      <c r="C9" s="72" t="str">
        <f t="shared" si="0"/>
        <v>810 Blanshard</v>
      </c>
      <c r="D9" s="68" t="s">
        <v>328</v>
      </c>
      <c r="E9" s="68">
        <v>3</v>
      </c>
      <c r="F9" s="68" t="s">
        <v>329</v>
      </c>
      <c r="G9" s="68">
        <v>810</v>
      </c>
      <c r="H9" s="68" t="s">
        <v>327</v>
      </c>
      <c r="I9" s="68" t="s">
        <v>319</v>
      </c>
    </row>
    <row r="10" spans="1:9" ht="15" customHeight="1" x14ac:dyDescent="0.2">
      <c r="A10" s="70">
        <v>1810</v>
      </c>
      <c r="B10" s="68" t="s">
        <v>324</v>
      </c>
      <c r="C10" s="72" t="str">
        <f t="shared" si="0"/>
        <v>1810 Blanshard</v>
      </c>
      <c r="D10" s="68" t="s">
        <v>330</v>
      </c>
      <c r="E10" s="68">
        <v>2</v>
      </c>
      <c r="F10" s="68" t="s">
        <v>331</v>
      </c>
      <c r="G10" s="68">
        <v>181</v>
      </c>
      <c r="H10" s="68" t="s">
        <v>332</v>
      </c>
      <c r="I10" s="68" t="s">
        <v>315</v>
      </c>
    </row>
    <row r="11" spans="1:9" ht="15" customHeight="1" x14ac:dyDescent="0.2">
      <c r="A11" s="70">
        <v>1322</v>
      </c>
      <c r="B11" s="68" t="s">
        <v>333</v>
      </c>
      <c r="C11" s="72" t="str">
        <f t="shared" si="0"/>
        <v>1322 Broad</v>
      </c>
      <c r="D11" s="68" t="s">
        <v>300</v>
      </c>
      <c r="E11" s="68">
        <v>0</v>
      </c>
      <c r="F11" s="68" t="s">
        <v>300</v>
      </c>
      <c r="H11" s="68" t="s">
        <v>227</v>
      </c>
      <c r="I11" s="68" t="s">
        <v>319</v>
      </c>
    </row>
    <row r="12" spans="1:9" ht="15" customHeight="1" x14ac:dyDescent="0.2">
      <c r="A12" s="70">
        <v>1221</v>
      </c>
      <c r="B12" s="68" t="s">
        <v>333</v>
      </c>
      <c r="C12" s="72" t="str">
        <f t="shared" si="0"/>
        <v>1221 Broad</v>
      </c>
      <c r="D12" s="68" t="s">
        <v>334</v>
      </c>
      <c r="E12" s="68">
        <v>2</v>
      </c>
      <c r="F12" s="68" t="s">
        <v>335</v>
      </c>
      <c r="G12" s="68">
        <v>1221</v>
      </c>
      <c r="I12" s="68" t="s">
        <v>315</v>
      </c>
    </row>
    <row r="13" spans="1:9" ht="15" customHeight="1" x14ac:dyDescent="0.2">
      <c r="A13" s="70">
        <v>1005</v>
      </c>
      <c r="B13" s="68" t="s">
        <v>333</v>
      </c>
      <c r="C13" s="72" t="str">
        <f t="shared" si="0"/>
        <v>1005 Broad</v>
      </c>
      <c r="D13" s="68" t="s">
        <v>336</v>
      </c>
      <c r="E13" s="68">
        <v>1</v>
      </c>
      <c r="F13" s="68" t="s">
        <v>337</v>
      </c>
      <c r="G13" s="68">
        <v>5001</v>
      </c>
      <c r="H13" s="68" t="s">
        <v>338</v>
      </c>
      <c r="I13" s="68" t="s">
        <v>319</v>
      </c>
    </row>
    <row r="14" spans="1:9" ht="15" customHeight="1" x14ac:dyDescent="0.2">
      <c r="A14" s="70">
        <v>1205</v>
      </c>
      <c r="B14" s="68" t="s">
        <v>339</v>
      </c>
      <c r="C14" s="72" t="str">
        <f t="shared" si="0"/>
        <v>1205 Broad/650 View</v>
      </c>
      <c r="D14" s="68" t="s">
        <v>340</v>
      </c>
      <c r="E14" s="68">
        <v>2</v>
      </c>
      <c r="F14" s="68" t="s">
        <v>341</v>
      </c>
      <c r="G14" s="68">
        <v>5021</v>
      </c>
      <c r="H14" s="68" t="s">
        <v>312</v>
      </c>
      <c r="I14" s="68" t="s">
        <v>315</v>
      </c>
    </row>
    <row r="15" spans="1:9" ht="15" customHeight="1" x14ac:dyDescent="0.2">
      <c r="A15" s="70">
        <v>609</v>
      </c>
      <c r="B15" s="68" t="s">
        <v>342</v>
      </c>
      <c r="C15" s="72" t="str">
        <f t="shared" si="0"/>
        <v>609 Broughton</v>
      </c>
      <c r="D15" s="68" t="s">
        <v>343</v>
      </c>
      <c r="E15" s="68">
        <v>1</v>
      </c>
      <c r="F15" s="68" t="s">
        <v>344</v>
      </c>
      <c r="G15" s="68">
        <v>906</v>
      </c>
      <c r="H15" s="68" t="s">
        <v>345</v>
      </c>
      <c r="I15" s="68" t="s">
        <v>319</v>
      </c>
    </row>
    <row r="16" spans="1:9" ht="15" customHeight="1" x14ac:dyDescent="0.2">
      <c r="A16" s="70" t="s">
        <v>346</v>
      </c>
      <c r="B16" s="68" t="s">
        <v>342</v>
      </c>
      <c r="C16" s="72" t="str">
        <f t="shared" si="0"/>
        <v>765-777 Broughton</v>
      </c>
      <c r="D16" s="68" t="s">
        <v>300</v>
      </c>
      <c r="E16" s="68">
        <v>0</v>
      </c>
      <c r="F16" s="68" t="s">
        <v>300</v>
      </c>
      <c r="H16" s="68" t="s">
        <v>227</v>
      </c>
      <c r="I16" s="68" t="s">
        <v>319</v>
      </c>
    </row>
    <row r="17" spans="1:9" ht="15" customHeight="1" x14ac:dyDescent="0.2">
      <c r="A17" s="70">
        <v>703</v>
      </c>
      <c r="B17" s="74" t="s">
        <v>342</v>
      </c>
      <c r="C17" s="72" t="str">
        <f t="shared" si="0"/>
        <v>703 Broughton</v>
      </c>
      <c r="D17" s="68" t="s">
        <v>347</v>
      </c>
      <c r="E17" s="68">
        <v>1</v>
      </c>
      <c r="F17" s="68" t="s">
        <v>348</v>
      </c>
      <c r="G17" s="68">
        <v>307</v>
      </c>
      <c r="H17" s="68" t="s">
        <v>312</v>
      </c>
      <c r="I17" s="68" t="s">
        <v>319</v>
      </c>
    </row>
    <row r="18" spans="1:9" ht="15" customHeight="1" x14ac:dyDescent="0.2">
      <c r="A18" s="70">
        <v>850</v>
      </c>
      <c r="B18" s="68" t="s">
        <v>349</v>
      </c>
      <c r="C18" s="72" t="str">
        <f t="shared" si="0"/>
        <v>850 Burdett</v>
      </c>
      <c r="D18" s="68" t="s">
        <v>350</v>
      </c>
      <c r="E18" s="68">
        <v>1</v>
      </c>
      <c r="F18" s="68" t="s">
        <v>21</v>
      </c>
      <c r="G18" s="68">
        <v>58</v>
      </c>
      <c r="H18" s="68" t="s">
        <v>351</v>
      </c>
      <c r="I18" s="68" t="s">
        <v>319</v>
      </c>
    </row>
    <row r="19" spans="1:9" ht="15" customHeight="1" x14ac:dyDescent="0.2">
      <c r="A19" s="70">
        <v>2230</v>
      </c>
      <c r="B19" s="72" t="s">
        <v>352</v>
      </c>
      <c r="C19" s="72" t="str">
        <f t="shared" si="0"/>
        <v>2230 Cadboro Bay</v>
      </c>
      <c r="D19" s="68" t="s">
        <v>250</v>
      </c>
      <c r="E19" s="68">
        <v>1</v>
      </c>
      <c r="F19" s="68" t="s">
        <v>353</v>
      </c>
      <c r="G19" s="68">
        <v>322</v>
      </c>
      <c r="H19" s="68" t="s">
        <v>312</v>
      </c>
      <c r="I19" s="68" t="s">
        <v>313</v>
      </c>
    </row>
    <row r="20" spans="1:9" ht="15" customHeight="1" x14ac:dyDescent="0.2">
      <c r="A20" s="70">
        <v>1551</v>
      </c>
      <c r="B20" s="68" t="s">
        <v>354</v>
      </c>
      <c r="C20" s="72" t="str">
        <f t="shared" si="0"/>
        <v>1551 Cedar Hill X Rd</v>
      </c>
      <c r="D20" s="68" t="s">
        <v>355</v>
      </c>
      <c r="E20" s="68">
        <v>3</v>
      </c>
      <c r="F20" s="68" t="s">
        <v>356</v>
      </c>
      <c r="G20" s="68">
        <v>1551</v>
      </c>
      <c r="H20" s="68" t="s">
        <v>357</v>
      </c>
      <c r="I20" s="68" t="s">
        <v>323</v>
      </c>
    </row>
    <row r="21" spans="1:9" ht="15" customHeight="1" x14ac:dyDescent="0.2">
      <c r="A21" s="70">
        <v>1012</v>
      </c>
      <c r="B21" s="68" t="s">
        <v>358</v>
      </c>
      <c r="C21" s="72" t="str">
        <f t="shared" si="0"/>
        <v>1012 Collinson</v>
      </c>
      <c r="D21" s="68" t="s">
        <v>359</v>
      </c>
      <c r="E21" s="68">
        <v>1</v>
      </c>
      <c r="F21" s="68" t="s">
        <v>360</v>
      </c>
      <c r="G21" s="68">
        <v>2101</v>
      </c>
      <c r="H21" s="68" t="s">
        <v>338</v>
      </c>
      <c r="I21" s="68" t="s">
        <v>313</v>
      </c>
    </row>
    <row r="22" spans="1:9" ht="15" customHeight="1" x14ac:dyDescent="0.2">
      <c r="A22" s="70">
        <v>1947</v>
      </c>
      <c r="B22" s="68" t="s">
        <v>361</v>
      </c>
      <c r="C22" s="72" t="str">
        <f t="shared" si="0"/>
        <v>1947 Cook</v>
      </c>
      <c r="D22" s="68" t="s">
        <v>300</v>
      </c>
      <c r="E22" s="68">
        <v>0</v>
      </c>
      <c r="F22" s="68" t="s">
        <v>300</v>
      </c>
      <c r="H22" s="68" t="s">
        <v>227</v>
      </c>
      <c r="I22" s="68" t="s">
        <v>319</v>
      </c>
    </row>
    <row r="23" spans="1:9" ht="15" customHeight="1" x14ac:dyDescent="0.2">
      <c r="A23" s="70">
        <v>605</v>
      </c>
      <c r="B23" s="68" t="s">
        <v>361</v>
      </c>
      <c r="C23" s="72" t="str">
        <f t="shared" si="0"/>
        <v>605 Cook</v>
      </c>
      <c r="D23" s="68" t="s">
        <v>272</v>
      </c>
      <c r="E23" s="68">
        <v>1</v>
      </c>
      <c r="F23" s="68" t="s">
        <v>362</v>
      </c>
      <c r="G23" s="68">
        <v>506</v>
      </c>
      <c r="H23" s="68" t="s">
        <v>338</v>
      </c>
      <c r="I23" s="68" t="s">
        <v>313</v>
      </c>
    </row>
    <row r="24" spans="1:9" ht="15" customHeight="1" x14ac:dyDescent="0.2">
      <c r="A24" s="70">
        <v>230</v>
      </c>
      <c r="B24" s="68" t="s">
        <v>361</v>
      </c>
      <c r="C24" s="72" t="str">
        <f t="shared" si="0"/>
        <v>230 Cook</v>
      </c>
      <c r="D24" s="68" t="s">
        <v>278</v>
      </c>
      <c r="E24" s="68">
        <v>1</v>
      </c>
      <c r="F24" s="68" t="s">
        <v>363</v>
      </c>
      <c r="G24" s="68">
        <v>32</v>
      </c>
      <c r="H24" s="68" t="s">
        <v>357</v>
      </c>
      <c r="I24" s="68" t="s">
        <v>313</v>
      </c>
    </row>
    <row r="25" spans="1:9" ht="15" customHeight="1" x14ac:dyDescent="0.2">
      <c r="A25" s="70">
        <v>209</v>
      </c>
      <c r="B25" s="74" t="s">
        <v>364</v>
      </c>
      <c r="C25" s="72" t="str">
        <f t="shared" si="0"/>
        <v xml:space="preserve">209 Cook                                                             </v>
      </c>
      <c r="D25" s="68" t="s">
        <v>280</v>
      </c>
      <c r="E25" s="68">
        <v>1</v>
      </c>
      <c r="F25" s="68" t="s">
        <v>365</v>
      </c>
      <c r="G25" s="68">
        <v>902</v>
      </c>
      <c r="H25" s="68" t="s">
        <v>357</v>
      </c>
      <c r="I25" s="68" t="s">
        <v>313</v>
      </c>
    </row>
    <row r="26" spans="1:9" ht="15" customHeight="1" x14ac:dyDescent="0.2">
      <c r="A26" s="70">
        <v>722</v>
      </c>
      <c r="B26" s="68" t="s">
        <v>366</v>
      </c>
      <c r="C26" s="72" t="str">
        <f t="shared" si="0"/>
        <v>722 Cormorant</v>
      </c>
      <c r="D26" s="68" t="s">
        <v>367</v>
      </c>
      <c r="E26" s="68">
        <v>2</v>
      </c>
      <c r="F26" s="68" t="s">
        <v>368</v>
      </c>
      <c r="G26" s="68">
        <v>227</v>
      </c>
      <c r="H26" s="68" t="s">
        <v>312</v>
      </c>
      <c r="I26" s="68" t="s">
        <v>315</v>
      </c>
    </row>
    <row r="27" spans="1:9" ht="15" customHeight="1" x14ac:dyDescent="0.2">
      <c r="A27" s="70">
        <v>770</v>
      </c>
      <c r="B27" s="68" t="s">
        <v>366</v>
      </c>
      <c r="C27" s="72" t="str">
        <f t="shared" si="0"/>
        <v>770 Cormorant</v>
      </c>
      <c r="D27" s="68" t="s">
        <v>369</v>
      </c>
      <c r="E27" s="68">
        <v>2</v>
      </c>
      <c r="F27" s="68" t="s">
        <v>370</v>
      </c>
      <c r="G27" s="68">
        <v>77</v>
      </c>
      <c r="H27" s="68" t="s">
        <v>371</v>
      </c>
      <c r="I27" s="68" t="s">
        <v>315</v>
      </c>
    </row>
    <row r="28" spans="1:9" ht="15" customHeight="1" x14ac:dyDescent="0.2">
      <c r="A28" s="70">
        <v>707</v>
      </c>
      <c r="B28" s="68" t="s">
        <v>372</v>
      </c>
      <c r="C28" s="72" t="str">
        <f t="shared" si="0"/>
        <v>707 Courtney</v>
      </c>
      <c r="D28" s="68" t="s">
        <v>373</v>
      </c>
      <c r="E28" s="68">
        <v>1</v>
      </c>
      <c r="F28" s="68" t="s">
        <v>21</v>
      </c>
      <c r="G28" s="68">
        <v>707</v>
      </c>
      <c r="H28" s="68" t="s">
        <v>374</v>
      </c>
      <c r="I28" s="69" t="s">
        <v>319</v>
      </c>
    </row>
    <row r="29" spans="1:9" ht="15" customHeight="1" x14ac:dyDescent="0.2">
      <c r="A29" s="70">
        <v>3400</v>
      </c>
      <c r="B29" s="68" t="s">
        <v>375</v>
      </c>
      <c r="C29" s="72" t="str">
        <f t="shared" si="0"/>
        <v>3400 Davidson</v>
      </c>
      <c r="D29" s="68" t="s">
        <v>300</v>
      </c>
      <c r="E29" s="68">
        <v>0</v>
      </c>
      <c r="F29" s="68" t="s">
        <v>300</v>
      </c>
      <c r="H29" s="68" t="s">
        <v>227</v>
      </c>
      <c r="I29" s="68" t="s">
        <v>323</v>
      </c>
    </row>
    <row r="30" spans="1:9" ht="15" customHeight="1" x14ac:dyDescent="0.2">
      <c r="A30" s="70">
        <v>670</v>
      </c>
      <c r="B30" s="68" t="s">
        <v>376</v>
      </c>
      <c r="C30" s="72" t="str">
        <f t="shared" si="0"/>
        <v>670 Dallas</v>
      </c>
      <c r="D30" s="68" t="s">
        <v>281</v>
      </c>
      <c r="E30" s="68">
        <v>1</v>
      </c>
      <c r="F30" s="68" t="s">
        <v>377</v>
      </c>
      <c r="G30" s="68">
        <v>76</v>
      </c>
      <c r="H30" s="68" t="s">
        <v>312</v>
      </c>
      <c r="I30" s="68" t="s">
        <v>313</v>
      </c>
    </row>
    <row r="31" spans="1:9" ht="15" customHeight="1" x14ac:dyDescent="0.2">
      <c r="A31" s="70">
        <v>188</v>
      </c>
      <c r="B31" s="68" t="s">
        <v>378</v>
      </c>
      <c r="C31" s="72" t="str">
        <f t="shared" si="0"/>
        <v>188 Douglas</v>
      </c>
      <c r="D31" s="68" t="s">
        <v>379</v>
      </c>
      <c r="E31" s="68">
        <v>1</v>
      </c>
      <c r="F31" s="68" t="s">
        <v>311</v>
      </c>
      <c r="G31" s="68">
        <v>881</v>
      </c>
      <c r="H31" s="68" t="s">
        <v>380</v>
      </c>
      <c r="I31" s="68" t="s">
        <v>319</v>
      </c>
    </row>
    <row r="32" spans="1:9" ht="15" customHeight="1" x14ac:dyDescent="0.2">
      <c r="A32" s="70">
        <v>210</v>
      </c>
      <c r="B32" s="68" t="s">
        <v>378</v>
      </c>
      <c r="C32" s="72" t="str">
        <f t="shared" si="0"/>
        <v>210 Douglas</v>
      </c>
      <c r="D32" s="68" t="s">
        <v>283</v>
      </c>
      <c r="E32" s="68">
        <v>3</v>
      </c>
      <c r="F32" s="68" t="s">
        <v>381</v>
      </c>
      <c r="G32" s="68">
        <v>21</v>
      </c>
      <c r="H32" s="68" t="s">
        <v>312</v>
      </c>
      <c r="I32" s="68" t="s">
        <v>313</v>
      </c>
    </row>
    <row r="33" spans="1:9" ht="15" customHeight="1" x14ac:dyDescent="0.2">
      <c r="A33" s="70">
        <v>3045</v>
      </c>
      <c r="B33" s="68" t="s">
        <v>378</v>
      </c>
      <c r="C33" s="72" t="str">
        <f t="shared" si="0"/>
        <v>3045 Douglas</v>
      </c>
      <c r="D33" s="68" t="s">
        <v>382</v>
      </c>
      <c r="E33" s="68">
        <v>3</v>
      </c>
      <c r="F33" s="68" t="s">
        <v>383</v>
      </c>
      <c r="G33" s="68">
        <v>5403</v>
      </c>
      <c r="H33" s="68" t="s">
        <v>384</v>
      </c>
      <c r="I33" s="68" t="s">
        <v>323</v>
      </c>
    </row>
    <row r="34" spans="1:9" ht="15" customHeight="1" x14ac:dyDescent="0.2">
      <c r="A34" s="70">
        <v>3301</v>
      </c>
      <c r="B34" s="68" t="s">
        <v>378</v>
      </c>
      <c r="C34" s="72" t="str">
        <f t="shared" si="0"/>
        <v>3301 Douglas</v>
      </c>
      <c r="D34" s="68" t="s">
        <v>385</v>
      </c>
      <c r="E34" s="68">
        <v>3</v>
      </c>
      <c r="F34" s="68" t="s">
        <v>386</v>
      </c>
      <c r="G34" s="68">
        <v>1033</v>
      </c>
      <c r="H34" s="68" t="s">
        <v>357</v>
      </c>
      <c r="I34" s="68" t="s">
        <v>323</v>
      </c>
    </row>
    <row r="35" spans="1:9" ht="15" customHeight="1" x14ac:dyDescent="0.2">
      <c r="A35" s="70">
        <v>713</v>
      </c>
      <c r="B35" s="68" t="s">
        <v>378</v>
      </c>
      <c r="C35" s="72" t="str">
        <f t="shared" si="0"/>
        <v>713 Douglas</v>
      </c>
      <c r="D35" s="68" t="s">
        <v>300</v>
      </c>
      <c r="E35" s="68">
        <v>0</v>
      </c>
      <c r="F35" s="68" t="s">
        <v>300</v>
      </c>
      <c r="H35" s="68" t="s">
        <v>227</v>
      </c>
      <c r="I35" s="68" t="s">
        <v>315</v>
      </c>
    </row>
    <row r="36" spans="1:9" ht="15" customHeight="1" x14ac:dyDescent="0.2">
      <c r="A36" s="70">
        <v>1207</v>
      </c>
      <c r="B36" s="68" t="s">
        <v>378</v>
      </c>
      <c r="C36" s="72" t="str">
        <f t="shared" si="0"/>
        <v>1207 Douglas</v>
      </c>
      <c r="D36" s="68" t="s">
        <v>387</v>
      </c>
      <c r="E36" s="68">
        <v>1</v>
      </c>
      <c r="F36" s="68" t="s">
        <v>388</v>
      </c>
      <c r="G36" s="68">
        <v>7021</v>
      </c>
      <c r="H36" s="68" t="s">
        <v>389</v>
      </c>
      <c r="I36" s="68" t="s">
        <v>319</v>
      </c>
    </row>
    <row r="37" spans="1:9" ht="15" customHeight="1" x14ac:dyDescent="0.2">
      <c r="A37" s="70" t="s">
        <v>390</v>
      </c>
      <c r="B37" s="68" t="s">
        <v>378</v>
      </c>
      <c r="C37" s="72" t="str">
        <f t="shared" si="0"/>
        <v>350 &amp; 360 Douglas</v>
      </c>
      <c r="D37" s="68" t="s">
        <v>285</v>
      </c>
      <c r="E37" s="68">
        <v>1</v>
      </c>
      <c r="F37" s="68" t="s">
        <v>39</v>
      </c>
      <c r="G37" s="68">
        <v>53</v>
      </c>
      <c r="H37" s="68" t="s">
        <v>338</v>
      </c>
      <c r="I37" s="68" t="s">
        <v>313</v>
      </c>
    </row>
    <row r="38" spans="1:9" ht="15" customHeight="1" x14ac:dyDescent="0.2">
      <c r="A38" s="70" t="s">
        <v>391</v>
      </c>
      <c r="B38" s="68" t="s">
        <v>378</v>
      </c>
      <c r="C38" s="72" t="str">
        <f t="shared" si="0"/>
        <v>1000 - 1012 Douglas</v>
      </c>
      <c r="D38" s="68" t="s">
        <v>392</v>
      </c>
      <c r="E38" s="68">
        <v>1</v>
      </c>
      <c r="F38" s="68" t="s">
        <v>393</v>
      </c>
      <c r="G38" s="68">
        <v>2101</v>
      </c>
      <c r="H38" s="68" t="s">
        <v>312</v>
      </c>
      <c r="I38" s="68" t="s">
        <v>319</v>
      </c>
    </row>
    <row r="39" spans="1:9" ht="15" customHeight="1" x14ac:dyDescent="0.2">
      <c r="A39" s="70">
        <v>415</v>
      </c>
      <c r="B39" s="68" t="s">
        <v>394</v>
      </c>
      <c r="C39" s="72" t="str">
        <f t="shared" si="0"/>
        <v>415 Dunedin</v>
      </c>
      <c r="D39" s="68" t="s">
        <v>395</v>
      </c>
      <c r="E39" s="68">
        <v>3</v>
      </c>
      <c r="F39" s="68" t="s">
        <v>396</v>
      </c>
      <c r="G39" s="68">
        <v>514</v>
      </c>
      <c r="H39" s="68" t="s">
        <v>357</v>
      </c>
      <c r="I39" s="68" t="s">
        <v>323</v>
      </c>
    </row>
    <row r="40" spans="1:9" ht="15" customHeight="1" x14ac:dyDescent="0.2">
      <c r="A40" s="70">
        <v>1500</v>
      </c>
      <c r="B40" s="68" t="s">
        <v>397</v>
      </c>
      <c r="C40" s="72" t="str">
        <f t="shared" si="0"/>
        <v>1500 Elford</v>
      </c>
      <c r="D40" s="68" t="s">
        <v>398</v>
      </c>
      <c r="E40" s="68">
        <v>1</v>
      </c>
      <c r="F40" s="68" t="s">
        <v>344</v>
      </c>
      <c r="G40" s="68">
        <v>51</v>
      </c>
      <c r="H40" s="68" t="s">
        <v>312</v>
      </c>
      <c r="I40" s="68" t="s">
        <v>313</v>
      </c>
    </row>
    <row r="41" spans="1:9" ht="15" customHeight="1" x14ac:dyDescent="0.2">
      <c r="A41" s="70">
        <v>636</v>
      </c>
      <c r="B41" s="68" t="s">
        <v>399</v>
      </c>
      <c r="C41" s="72" t="str">
        <f t="shared" si="0"/>
        <v>636 Fisgard</v>
      </c>
      <c r="D41" s="68" t="s">
        <v>300</v>
      </c>
      <c r="E41" s="68">
        <v>0</v>
      </c>
      <c r="F41" s="68" t="s">
        <v>300</v>
      </c>
      <c r="H41" s="68" t="s">
        <v>227</v>
      </c>
      <c r="I41" s="68" t="s">
        <v>313</v>
      </c>
    </row>
    <row r="42" spans="1:9" ht="15" customHeight="1" x14ac:dyDescent="0.2">
      <c r="A42" s="70">
        <v>625</v>
      </c>
      <c r="B42" s="68" t="s">
        <v>399</v>
      </c>
      <c r="C42" s="72" t="str">
        <f t="shared" si="0"/>
        <v>625 Fisgard</v>
      </c>
      <c r="D42" s="68" t="s">
        <v>300</v>
      </c>
      <c r="E42" s="68">
        <v>0</v>
      </c>
      <c r="F42" s="68" t="s">
        <v>300</v>
      </c>
      <c r="H42" s="68" t="s">
        <v>227</v>
      </c>
      <c r="I42" s="68" t="s">
        <v>315</v>
      </c>
    </row>
    <row r="43" spans="1:9" ht="15" customHeight="1" x14ac:dyDescent="0.2">
      <c r="A43" s="70">
        <v>727</v>
      </c>
      <c r="B43" s="68" t="s">
        <v>399</v>
      </c>
      <c r="C43" s="72" t="str">
        <f>CONCATENATE(A43," ",B43)</f>
        <v>727 Fisgard</v>
      </c>
      <c r="D43" s="68" t="s">
        <v>300</v>
      </c>
      <c r="E43" s="68">
        <v>0</v>
      </c>
      <c r="F43" s="68" t="s">
        <v>300</v>
      </c>
      <c r="H43" s="68" t="s">
        <v>227</v>
      </c>
      <c r="I43" s="68" t="s">
        <v>315</v>
      </c>
    </row>
    <row r="44" spans="1:9" ht="15" customHeight="1" x14ac:dyDescent="0.2">
      <c r="A44" s="70">
        <v>770</v>
      </c>
      <c r="B44" s="68" t="s">
        <v>399</v>
      </c>
      <c r="C44" s="72" t="str">
        <f>CONCATENATE(A44," ",B44)</f>
        <v>770 Fisgard</v>
      </c>
      <c r="D44" s="68" t="s">
        <v>400</v>
      </c>
      <c r="I44" s="68" t="s">
        <v>315</v>
      </c>
    </row>
    <row r="45" spans="1:9" ht="15" customHeight="1" x14ac:dyDescent="0.2">
      <c r="A45" s="70">
        <v>530</v>
      </c>
      <c r="B45" s="68" t="s">
        <v>401</v>
      </c>
      <c r="C45" s="72" t="str">
        <f t="shared" si="0"/>
        <v>530 Fort</v>
      </c>
      <c r="D45" s="68" t="s">
        <v>402</v>
      </c>
      <c r="E45" s="68">
        <v>2</v>
      </c>
      <c r="F45" s="68" t="s">
        <v>403</v>
      </c>
      <c r="G45" s="68">
        <v>35</v>
      </c>
      <c r="H45" s="68" t="s">
        <v>404</v>
      </c>
      <c r="I45" s="68" t="s">
        <v>315</v>
      </c>
    </row>
    <row r="46" spans="1:9" ht="15" customHeight="1" x14ac:dyDescent="0.2">
      <c r="A46" s="70" t="s">
        <v>405</v>
      </c>
      <c r="B46" s="68" t="s">
        <v>401</v>
      </c>
      <c r="C46" s="72" t="str">
        <f t="shared" si="0"/>
        <v>825-827 Fort</v>
      </c>
      <c r="D46" s="68" t="s">
        <v>406</v>
      </c>
      <c r="E46" s="68">
        <v>1</v>
      </c>
      <c r="F46" s="68" t="s">
        <v>377</v>
      </c>
      <c r="G46" s="68">
        <v>528</v>
      </c>
      <c r="H46" s="68" t="s">
        <v>407</v>
      </c>
      <c r="I46" s="68" t="s">
        <v>319</v>
      </c>
    </row>
    <row r="47" spans="1:9" ht="15" customHeight="1" x14ac:dyDescent="0.2">
      <c r="A47" s="70">
        <v>838</v>
      </c>
      <c r="B47" s="68" t="s">
        <v>401</v>
      </c>
      <c r="C47" s="72" t="str">
        <f t="shared" si="0"/>
        <v>838 Fort</v>
      </c>
      <c r="D47" s="68" t="s">
        <v>408</v>
      </c>
      <c r="E47" s="68">
        <v>1</v>
      </c>
      <c r="F47" s="68" t="s">
        <v>409</v>
      </c>
      <c r="G47" s="68">
        <v>838</v>
      </c>
      <c r="H47" s="68" t="s">
        <v>357</v>
      </c>
      <c r="I47" s="68" t="s">
        <v>319</v>
      </c>
    </row>
    <row r="48" spans="1:9" ht="15" customHeight="1" x14ac:dyDescent="0.2">
      <c r="A48" s="70">
        <v>752</v>
      </c>
      <c r="B48" s="68" t="s">
        <v>401</v>
      </c>
      <c r="C48" s="72" t="str">
        <f t="shared" si="0"/>
        <v>752 Fort</v>
      </c>
      <c r="D48" s="69" t="s">
        <v>410</v>
      </c>
      <c r="E48" s="68">
        <v>1</v>
      </c>
      <c r="F48" s="69" t="s">
        <v>411</v>
      </c>
      <c r="G48" s="69">
        <v>257</v>
      </c>
      <c r="H48" s="68" t="s">
        <v>412</v>
      </c>
      <c r="I48" s="68" t="s">
        <v>319</v>
      </c>
    </row>
    <row r="49" spans="1:9" ht="15" customHeight="1" x14ac:dyDescent="0.2">
      <c r="A49" s="70">
        <v>777</v>
      </c>
      <c r="B49" s="68" t="s">
        <v>401</v>
      </c>
      <c r="C49" s="72" t="str">
        <f t="shared" si="0"/>
        <v>777 Fort</v>
      </c>
      <c r="D49" s="68" t="s">
        <v>413</v>
      </c>
      <c r="E49" s="68">
        <v>1</v>
      </c>
      <c r="F49" s="68" t="s">
        <v>317</v>
      </c>
      <c r="G49" s="68">
        <v>777</v>
      </c>
      <c r="H49" s="68" t="s">
        <v>357</v>
      </c>
      <c r="I49" s="68" t="s">
        <v>319</v>
      </c>
    </row>
    <row r="50" spans="1:9" ht="15" customHeight="1" x14ac:dyDescent="0.2">
      <c r="A50" s="70">
        <v>530</v>
      </c>
      <c r="B50" s="68" t="s">
        <v>414</v>
      </c>
      <c r="C50" s="72" t="str">
        <f t="shared" si="0"/>
        <v>530 Fraser</v>
      </c>
      <c r="D50" s="68" t="s">
        <v>300</v>
      </c>
      <c r="E50" s="68">
        <v>0</v>
      </c>
      <c r="F50" s="68" t="s">
        <v>300</v>
      </c>
      <c r="H50" s="68" t="s">
        <v>227</v>
      </c>
      <c r="I50" s="68" t="s">
        <v>323</v>
      </c>
    </row>
    <row r="51" spans="1:9" ht="15" customHeight="1" x14ac:dyDescent="0.2">
      <c r="A51" s="70">
        <v>410</v>
      </c>
      <c r="B51" s="68" t="s">
        <v>415</v>
      </c>
      <c r="C51" s="72" t="str">
        <f t="shared" si="0"/>
        <v>410 Garbally</v>
      </c>
      <c r="D51" s="68" t="s">
        <v>416</v>
      </c>
      <c r="E51" s="68">
        <v>3</v>
      </c>
      <c r="F51" s="68" t="s">
        <v>417</v>
      </c>
      <c r="G51" s="68">
        <v>14</v>
      </c>
      <c r="H51" s="68" t="s">
        <v>357</v>
      </c>
      <c r="I51" s="68" t="s">
        <v>323</v>
      </c>
    </row>
    <row r="52" spans="1:9" ht="15" customHeight="1" x14ac:dyDescent="0.2">
      <c r="A52" s="70" t="s">
        <v>418</v>
      </c>
      <c r="B52" s="72" t="s">
        <v>419</v>
      </c>
      <c r="C52" s="72" t="str">
        <f t="shared" si="0"/>
        <v>155-157 Gorge East</v>
      </c>
      <c r="D52" s="69" t="s">
        <v>420</v>
      </c>
      <c r="E52" s="69">
        <v>3</v>
      </c>
      <c r="F52" s="69" t="s">
        <v>322</v>
      </c>
      <c r="G52" s="69">
        <v>551</v>
      </c>
      <c r="H52" s="68" t="s">
        <v>338</v>
      </c>
      <c r="I52" s="68" t="s">
        <v>323</v>
      </c>
    </row>
    <row r="53" spans="1:9" ht="15" customHeight="1" x14ac:dyDescent="0.2">
      <c r="A53" s="70" t="s">
        <v>421</v>
      </c>
      <c r="B53" s="72" t="s">
        <v>422</v>
      </c>
      <c r="C53" s="72" t="str">
        <f t="shared" si="0"/>
        <v>217 - 219 Gorge</v>
      </c>
      <c r="D53" s="69" t="s">
        <v>423</v>
      </c>
      <c r="E53" s="69">
        <v>3</v>
      </c>
      <c r="F53" s="69" t="s">
        <v>424</v>
      </c>
      <c r="G53" s="69">
        <v>712</v>
      </c>
      <c r="H53" s="68" t="s">
        <v>389</v>
      </c>
      <c r="I53" s="68" t="s">
        <v>323</v>
      </c>
    </row>
    <row r="54" spans="1:9" ht="15" customHeight="1" x14ac:dyDescent="0.2">
      <c r="A54" s="70">
        <v>1022</v>
      </c>
      <c r="B54" s="68" t="s">
        <v>425</v>
      </c>
      <c r="C54" s="72" t="str">
        <f t="shared" si="0"/>
        <v>1022 Government</v>
      </c>
      <c r="D54" s="68" t="s">
        <v>300</v>
      </c>
      <c r="E54" s="68">
        <v>0</v>
      </c>
      <c r="F54" s="68" t="s">
        <v>300</v>
      </c>
      <c r="H54" s="68" t="s">
        <v>227</v>
      </c>
      <c r="I54" s="68" t="s">
        <v>315</v>
      </c>
    </row>
    <row r="55" spans="1:9" ht="15" customHeight="1" x14ac:dyDescent="0.2">
      <c r="A55" s="70">
        <v>1000</v>
      </c>
      <c r="B55" s="68" t="s">
        <v>426</v>
      </c>
      <c r="C55" s="72" t="str">
        <f t="shared" si="0"/>
        <v>1000 Government [536 Broughton]</v>
      </c>
      <c r="D55" s="68" t="s">
        <v>427</v>
      </c>
      <c r="E55" s="68">
        <v>2</v>
      </c>
      <c r="F55" s="68" t="s">
        <v>428</v>
      </c>
      <c r="G55" s="68">
        <v>1</v>
      </c>
      <c r="H55" s="68" t="s">
        <v>357</v>
      </c>
      <c r="I55" s="68" t="s">
        <v>315</v>
      </c>
    </row>
    <row r="56" spans="1:9" ht="15" customHeight="1" x14ac:dyDescent="0.2">
      <c r="A56" s="70">
        <v>1006</v>
      </c>
      <c r="B56" s="69" t="s">
        <v>429</v>
      </c>
      <c r="C56" s="72" t="str">
        <f t="shared" si="0"/>
        <v>1006 Government/ 1007-9 Langley</v>
      </c>
      <c r="D56" s="68" t="s">
        <v>430</v>
      </c>
      <c r="E56" s="68">
        <v>2</v>
      </c>
      <c r="F56" s="68" t="s">
        <v>431</v>
      </c>
      <c r="G56" s="68">
        <v>6001</v>
      </c>
      <c r="H56" s="68" t="s">
        <v>357</v>
      </c>
      <c r="I56" s="68" t="s">
        <v>315</v>
      </c>
    </row>
    <row r="57" spans="1:9" ht="15" customHeight="1" x14ac:dyDescent="0.2">
      <c r="A57" s="70">
        <v>1200</v>
      </c>
      <c r="B57" s="68" t="s">
        <v>432</v>
      </c>
      <c r="C57" s="72" t="str">
        <f t="shared" si="0"/>
        <v>1200 Government/50 Bastion</v>
      </c>
      <c r="D57" s="68" t="s">
        <v>433</v>
      </c>
      <c r="E57" s="68">
        <v>2</v>
      </c>
      <c r="F57" s="68" t="s">
        <v>434</v>
      </c>
      <c r="G57" s="68">
        <v>21</v>
      </c>
      <c r="H57" s="68" t="s">
        <v>312</v>
      </c>
      <c r="I57" s="68" t="s">
        <v>315</v>
      </c>
    </row>
    <row r="58" spans="1:9" ht="15" customHeight="1" x14ac:dyDescent="0.2">
      <c r="A58" s="70">
        <v>1436</v>
      </c>
      <c r="B58" s="68" t="s">
        <v>435</v>
      </c>
      <c r="C58" s="72" t="str">
        <f t="shared" si="0"/>
        <v>1436 Harrison</v>
      </c>
      <c r="D58" s="68" t="s">
        <v>262</v>
      </c>
      <c r="E58" s="68">
        <v>1</v>
      </c>
      <c r="F58" s="68" t="s">
        <v>348</v>
      </c>
      <c r="G58" s="68">
        <v>6341</v>
      </c>
      <c r="H58" s="68" t="s">
        <v>436</v>
      </c>
      <c r="I58" s="68" t="s">
        <v>313</v>
      </c>
    </row>
    <row r="59" spans="1:9" ht="15" customHeight="1" x14ac:dyDescent="0.2">
      <c r="A59" s="70">
        <v>2151</v>
      </c>
      <c r="B59" s="72" t="s">
        <v>437</v>
      </c>
      <c r="C59" s="72" t="str">
        <f t="shared" si="0"/>
        <v>2151 Haultain</v>
      </c>
      <c r="D59" s="68" t="s">
        <v>248</v>
      </c>
      <c r="E59" s="68">
        <v>1</v>
      </c>
      <c r="F59" s="68" t="s">
        <v>438</v>
      </c>
      <c r="G59" s="68">
        <v>1512</v>
      </c>
      <c r="H59" s="68" t="s">
        <v>312</v>
      </c>
      <c r="I59" s="68" t="s">
        <v>313</v>
      </c>
    </row>
    <row r="60" spans="1:9" ht="15" customHeight="1" x14ac:dyDescent="0.2">
      <c r="A60" s="70">
        <v>655</v>
      </c>
      <c r="B60" s="68" t="s">
        <v>439</v>
      </c>
      <c r="C60" s="72" t="str">
        <f t="shared" si="0"/>
        <v>655 Herald</v>
      </c>
      <c r="D60" s="68" t="s">
        <v>440</v>
      </c>
      <c r="E60" s="68">
        <v>2</v>
      </c>
      <c r="F60" s="68" t="s">
        <v>441</v>
      </c>
      <c r="G60" s="68">
        <v>556</v>
      </c>
      <c r="H60" s="68" t="s">
        <v>312</v>
      </c>
      <c r="I60" s="68" t="s">
        <v>315</v>
      </c>
    </row>
    <row r="61" spans="1:9" ht="15" customHeight="1" x14ac:dyDescent="0.2">
      <c r="A61" s="70">
        <v>625</v>
      </c>
      <c r="B61" s="68" t="s">
        <v>442</v>
      </c>
      <c r="C61" s="72" t="str">
        <f t="shared" si="0"/>
        <v>625 Hillside</v>
      </c>
      <c r="D61" s="68" t="s">
        <v>228</v>
      </c>
      <c r="E61" s="68">
        <v>1</v>
      </c>
      <c r="F61" s="68" t="s">
        <v>443</v>
      </c>
      <c r="G61" s="68">
        <v>526</v>
      </c>
      <c r="H61" s="68" t="s">
        <v>312</v>
      </c>
      <c r="I61" s="68" t="s">
        <v>313</v>
      </c>
    </row>
    <row r="62" spans="1:9" ht="15" customHeight="1" x14ac:dyDescent="0.2">
      <c r="A62" s="70">
        <v>1111</v>
      </c>
      <c r="B62" s="68" t="s">
        <v>442</v>
      </c>
      <c r="C62" s="72" t="str">
        <f t="shared" si="0"/>
        <v>1111 Hillside</v>
      </c>
      <c r="D62" s="68" t="s">
        <v>444</v>
      </c>
      <c r="E62" s="68">
        <v>3</v>
      </c>
      <c r="F62" s="68" t="s">
        <v>424</v>
      </c>
      <c r="G62" s="68">
        <v>1111</v>
      </c>
      <c r="H62" s="68" t="s">
        <v>338</v>
      </c>
      <c r="I62" s="68" t="s">
        <v>323</v>
      </c>
    </row>
    <row r="63" spans="1:9" ht="15" customHeight="1" x14ac:dyDescent="0.2">
      <c r="A63" s="70">
        <v>1366</v>
      </c>
      <c r="B63" s="68" t="s">
        <v>442</v>
      </c>
      <c r="C63" s="72" t="str">
        <f t="shared" si="0"/>
        <v>1366 Hillside</v>
      </c>
      <c r="D63" s="68" t="s">
        <v>246</v>
      </c>
      <c r="E63" s="68">
        <v>1</v>
      </c>
      <c r="F63" s="68" t="s">
        <v>21</v>
      </c>
      <c r="G63" s="68">
        <v>6631</v>
      </c>
      <c r="H63" s="68" t="s">
        <v>445</v>
      </c>
      <c r="I63" s="68" t="s">
        <v>313</v>
      </c>
    </row>
    <row r="64" spans="1:9" ht="15" customHeight="1" x14ac:dyDescent="0.2">
      <c r="A64" s="70">
        <v>1510</v>
      </c>
      <c r="B64" s="68" t="s">
        <v>442</v>
      </c>
      <c r="C64" s="72" t="str">
        <f t="shared" si="0"/>
        <v>1510 Hillside</v>
      </c>
      <c r="D64" s="68" t="s">
        <v>241</v>
      </c>
      <c r="E64" s="68">
        <v>3</v>
      </c>
      <c r="F64" s="68" t="s">
        <v>446</v>
      </c>
      <c r="G64" s="68">
        <v>151</v>
      </c>
      <c r="H64" s="68" t="s">
        <v>312</v>
      </c>
      <c r="I64" s="68" t="s">
        <v>313</v>
      </c>
    </row>
    <row r="65" spans="1:9" ht="15" customHeight="1" x14ac:dyDescent="0.2">
      <c r="A65" s="70">
        <v>1560</v>
      </c>
      <c r="B65" s="68" t="s">
        <v>442</v>
      </c>
      <c r="C65" s="72" t="str">
        <f t="shared" si="0"/>
        <v>1560 Hillside</v>
      </c>
      <c r="D65" s="68" t="s">
        <v>237</v>
      </c>
      <c r="E65" s="68">
        <v>1</v>
      </c>
      <c r="F65" s="68" t="s">
        <v>326</v>
      </c>
      <c r="G65" s="68">
        <v>561</v>
      </c>
      <c r="H65" s="68" t="s">
        <v>312</v>
      </c>
      <c r="I65" s="68" t="s">
        <v>313</v>
      </c>
    </row>
    <row r="66" spans="1:9" ht="15" customHeight="1" x14ac:dyDescent="0.2">
      <c r="A66" s="70">
        <v>1581</v>
      </c>
      <c r="B66" s="68" t="s">
        <v>442</v>
      </c>
      <c r="C66" s="72" t="str">
        <f t="shared" si="0"/>
        <v>1581 Hillside</v>
      </c>
      <c r="D66" s="68" t="s">
        <v>232</v>
      </c>
      <c r="E66" s="68">
        <v>1</v>
      </c>
      <c r="F66" s="68" t="s">
        <v>447</v>
      </c>
      <c r="G66" s="68">
        <v>1851</v>
      </c>
      <c r="H66" s="68" t="s">
        <v>312</v>
      </c>
      <c r="I66" s="68" t="s">
        <v>313</v>
      </c>
    </row>
    <row r="67" spans="1:9" ht="15" customHeight="1" x14ac:dyDescent="0.2">
      <c r="A67" s="70">
        <v>955</v>
      </c>
      <c r="B67" s="72" t="s">
        <v>448</v>
      </c>
      <c r="C67" s="72" t="str">
        <f t="shared" si="0"/>
        <v>955 Humboldt</v>
      </c>
      <c r="D67" s="68" t="s">
        <v>449</v>
      </c>
      <c r="E67" s="68">
        <v>1</v>
      </c>
      <c r="F67" s="68" t="s">
        <v>450</v>
      </c>
      <c r="G67" s="68">
        <v>559</v>
      </c>
      <c r="H67" s="68" t="s">
        <v>312</v>
      </c>
      <c r="I67" s="68" t="s">
        <v>313</v>
      </c>
    </row>
    <row r="68" spans="1:9" ht="15" customHeight="1" x14ac:dyDescent="0.2">
      <c r="A68" s="70">
        <v>800</v>
      </c>
      <c r="B68" s="68" t="s">
        <v>451</v>
      </c>
      <c r="C68" s="72" t="str">
        <f t="shared" ref="C68:C127" si="1">CONCATENATE(A68," ",B68)</f>
        <v>800 Johnson</v>
      </c>
      <c r="D68" s="68" t="s">
        <v>452</v>
      </c>
      <c r="E68" s="68">
        <v>2</v>
      </c>
      <c r="F68" s="68" t="s">
        <v>453</v>
      </c>
      <c r="G68" s="68">
        <v>8</v>
      </c>
      <c r="H68" s="68" t="s">
        <v>357</v>
      </c>
      <c r="I68" s="68" t="s">
        <v>315</v>
      </c>
    </row>
    <row r="69" spans="1:9" ht="15" customHeight="1" x14ac:dyDescent="0.2">
      <c r="A69" s="70">
        <v>1026</v>
      </c>
      <c r="B69" s="68" t="s">
        <v>451</v>
      </c>
      <c r="C69" s="72" t="str">
        <f t="shared" si="1"/>
        <v>1026 Johnson</v>
      </c>
      <c r="D69" s="68" t="s">
        <v>454</v>
      </c>
      <c r="E69" s="68">
        <v>2</v>
      </c>
      <c r="F69" s="68" t="s">
        <v>455</v>
      </c>
      <c r="G69" s="68">
        <v>6201</v>
      </c>
      <c r="H69" s="68" t="s">
        <v>312</v>
      </c>
      <c r="I69" s="68" t="s">
        <v>315</v>
      </c>
    </row>
    <row r="70" spans="1:9" ht="15" customHeight="1" x14ac:dyDescent="0.2">
      <c r="A70" s="70">
        <v>1223</v>
      </c>
      <c r="B70" s="68" t="s">
        <v>451</v>
      </c>
      <c r="C70" s="72" t="str">
        <f t="shared" si="1"/>
        <v>1223 Johnson</v>
      </c>
      <c r="D70" s="68" t="s">
        <v>456</v>
      </c>
      <c r="E70" s="68">
        <v>2</v>
      </c>
      <c r="F70" s="68" t="s">
        <v>457</v>
      </c>
      <c r="G70" s="68">
        <v>3221</v>
      </c>
      <c r="H70" s="68" t="s">
        <v>312</v>
      </c>
      <c r="I70" s="68" t="s">
        <v>315</v>
      </c>
    </row>
    <row r="71" spans="1:9" ht="15" customHeight="1" x14ac:dyDescent="0.2">
      <c r="A71" s="70">
        <v>545</v>
      </c>
      <c r="B71" s="68" t="s">
        <v>451</v>
      </c>
      <c r="C71" s="72" t="str">
        <f t="shared" si="1"/>
        <v>545 Johnson</v>
      </c>
      <c r="D71" s="68" t="s">
        <v>300</v>
      </c>
      <c r="E71" s="68">
        <v>0</v>
      </c>
      <c r="F71" s="68" t="s">
        <v>300</v>
      </c>
      <c r="H71" s="68" t="s">
        <v>227</v>
      </c>
      <c r="I71" s="68" t="s">
        <v>319</v>
      </c>
    </row>
    <row r="72" spans="1:9" ht="15" customHeight="1" x14ac:dyDescent="0.2">
      <c r="A72" s="70" t="s">
        <v>458</v>
      </c>
      <c r="B72" s="68" t="s">
        <v>451</v>
      </c>
      <c r="C72" s="72" t="str">
        <f t="shared" si="1"/>
        <v>553/563 Johnson</v>
      </c>
      <c r="D72" s="68" t="s">
        <v>300</v>
      </c>
      <c r="E72" s="68">
        <v>0</v>
      </c>
      <c r="F72" s="68" t="s">
        <v>300</v>
      </c>
      <c r="H72" s="68" t="s">
        <v>227</v>
      </c>
      <c r="I72" s="68" t="s">
        <v>319</v>
      </c>
    </row>
    <row r="73" spans="1:9" ht="15" customHeight="1" x14ac:dyDescent="0.2">
      <c r="A73" s="70">
        <v>1034</v>
      </c>
      <c r="B73" s="68" t="s">
        <v>451</v>
      </c>
      <c r="C73" s="72" t="str">
        <f t="shared" si="1"/>
        <v>1034 Johnson</v>
      </c>
      <c r="D73" s="68" t="s">
        <v>459</v>
      </c>
      <c r="E73" s="68">
        <v>2</v>
      </c>
      <c r="F73" s="68" t="s">
        <v>460</v>
      </c>
      <c r="G73" s="68">
        <v>4301</v>
      </c>
      <c r="H73" s="68" t="s">
        <v>312</v>
      </c>
      <c r="I73" s="68" t="s">
        <v>315</v>
      </c>
    </row>
    <row r="74" spans="1:9" ht="15" customHeight="1" x14ac:dyDescent="0.2">
      <c r="A74" s="70">
        <v>1975</v>
      </c>
      <c r="B74" s="74" t="s">
        <v>461</v>
      </c>
      <c r="C74" s="72" t="str">
        <f t="shared" si="1"/>
        <v>1975 Lee</v>
      </c>
      <c r="D74" s="68" t="s">
        <v>256</v>
      </c>
      <c r="E74" s="68">
        <v>1</v>
      </c>
      <c r="F74" s="68" t="s">
        <v>411</v>
      </c>
      <c r="G74" s="68">
        <v>5791</v>
      </c>
      <c r="H74" s="68" t="s">
        <v>312</v>
      </c>
      <c r="I74" s="68" t="s">
        <v>313</v>
      </c>
    </row>
    <row r="75" spans="1:9" ht="15" customHeight="1" x14ac:dyDescent="0.2">
      <c r="A75" s="70">
        <v>945</v>
      </c>
      <c r="B75" s="72" t="s">
        <v>462</v>
      </c>
      <c r="C75" s="72" t="str">
        <f t="shared" si="1"/>
        <v>945 McClure</v>
      </c>
      <c r="D75" s="68" t="s">
        <v>268</v>
      </c>
      <c r="E75" s="68">
        <v>1</v>
      </c>
      <c r="F75" s="68" t="s">
        <v>388</v>
      </c>
      <c r="G75" s="68">
        <v>549</v>
      </c>
      <c r="H75" s="68" t="s">
        <v>312</v>
      </c>
      <c r="I75" s="68" t="s">
        <v>313</v>
      </c>
    </row>
    <row r="76" spans="1:9" ht="15" customHeight="1" x14ac:dyDescent="0.2">
      <c r="A76" s="70" t="s">
        <v>463</v>
      </c>
      <c r="B76" s="72" t="s">
        <v>464</v>
      </c>
      <c r="C76" s="72" t="str">
        <f t="shared" si="1"/>
        <v>1005 &amp; 1009 McKenzie</v>
      </c>
      <c r="D76" s="68" t="s">
        <v>465</v>
      </c>
      <c r="E76" s="68">
        <v>3</v>
      </c>
      <c r="F76" s="68" t="s">
        <v>466</v>
      </c>
      <c r="G76" s="68">
        <v>5001</v>
      </c>
      <c r="H76" s="68" t="s">
        <v>389</v>
      </c>
      <c r="I76" s="68" t="s">
        <v>323</v>
      </c>
    </row>
    <row r="77" spans="1:9" ht="15" customHeight="1" x14ac:dyDescent="0.2">
      <c r="A77" s="70">
        <v>545</v>
      </c>
      <c r="B77" s="68" t="s">
        <v>467</v>
      </c>
      <c r="C77" s="72" t="str">
        <f t="shared" si="1"/>
        <v>545 Manchester/520 Dunedin</v>
      </c>
      <c r="D77" s="68" t="s">
        <v>468</v>
      </c>
      <c r="E77" s="68">
        <v>2</v>
      </c>
      <c r="F77" s="68" t="s">
        <v>469</v>
      </c>
      <c r="G77" s="68">
        <v>545</v>
      </c>
      <c r="H77" s="68" t="s">
        <v>470</v>
      </c>
      <c r="I77" s="68" t="s">
        <v>315</v>
      </c>
    </row>
    <row r="78" spans="1:9" ht="15" customHeight="1" x14ac:dyDescent="0.2">
      <c r="A78" s="70">
        <v>435</v>
      </c>
      <c r="B78" s="72" t="s">
        <v>471</v>
      </c>
      <c r="C78" s="72" t="str">
        <f t="shared" si="1"/>
        <v>435 Michigan</v>
      </c>
      <c r="D78" s="68" t="s">
        <v>290</v>
      </c>
      <c r="E78" s="68">
        <v>1</v>
      </c>
      <c r="F78" s="68" t="s">
        <v>472</v>
      </c>
      <c r="G78" s="68">
        <v>534</v>
      </c>
      <c r="H78" s="68" t="s">
        <v>312</v>
      </c>
      <c r="I78" s="68" t="s">
        <v>313</v>
      </c>
    </row>
    <row r="79" spans="1:9" ht="15" customHeight="1" x14ac:dyDescent="0.2">
      <c r="A79" s="70">
        <v>415</v>
      </c>
      <c r="B79" s="72" t="s">
        <v>471</v>
      </c>
      <c r="C79" s="72" t="str">
        <f t="shared" si="1"/>
        <v>415 Michigan</v>
      </c>
      <c r="D79" s="68" t="s">
        <v>292</v>
      </c>
      <c r="E79" s="68">
        <v>1</v>
      </c>
      <c r="F79" s="68" t="s">
        <v>473</v>
      </c>
      <c r="G79" s="68">
        <v>514</v>
      </c>
      <c r="H79" s="68" t="s">
        <v>357</v>
      </c>
      <c r="I79" s="68" t="s">
        <v>313</v>
      </c>
    </row>
    <row r="80" spans="1:9" ht="15" customHeight="1" x14ac:dyDescent="0.2">
      <c r="A80" s="70">
        <v>2170</v>
      </c>
      <c r="B80" s="68" t="s">
        <v>474</v>
      </c>
      <c r="C80" s="72" t="str">
        <f t="shared" si="1"/>
        <v>2170 Mt. Newton X</v>
      </c>
      <c r="D80" s="68" t="s">
        <v>300</v>
      </c>
      <c r="E80" s="68">
        <v>0</v>
      </c>
      <c r="F80" s="68" t="s">
        <v>300</v>
      </c>
      <c r="H80" s="68" t="s">
        <v>227</v>
      </c>
      <c r="I80" s="68" t="s">
        <v>323</v>
      </c>
    </row>
    <row r="81" spans="1:9" ht="15" customHeight="1" x14ac:dyDescent="0.2">
      <c r="A81" s="70">
        <v>1640</v>
      </c>
      <c r="B81" s="68" t="s">
        <v>475</v>
      </c>
      <c r="C81" s="72" t="str">
        <f t="shared" si="1"/>
        <v>1640 Oak Bay</v>
      </c>
      <c r="D81" s="68" t="s">
        <v>476</v>
      </c>
      <c r="E81" s="68">
        <v>1</v>
      </c>
      <c r="F81" s="68" t="s">
        <v>362</v>
      </c>
      <c r="G81" s="68">
        <v>461</v>
      </c>
      <c r="H81" s="68" t="s">
        <v>338</v>
      </c>
      <c r="I81" s="68" t="s">
        <v>319</v>
      </c>
    </row>
    <row r="82" spans="1:9" ht="15" customHeight="1" x14ac:dyDescent="0.2">
      <c r="A82" s="70">
        <v>2250</v>
      </c>
      <c r="B82" s="68" t="s">
        <v>475</v>
      </c>
      <c r="C82" s="72" t="str">
        <f t="shared" si="1"/>
        <v>2250 Oak Bay</v>
      </c>
      <c r="D82" s="68" t="s">
        <v>252</v>
      </c>
      <c r="E82" s="68">
        <v>1</v>
      </c>
      <c r="F82" s="68" t="s">
        <v>409</v>
      </c>
      <c r="G82" s="68">
        <v>522</v>
      </c>
      <c r="H82" s="68" t="s">
        <v>312</v>
      </c>
      <c r="I82" s="68" t="s">
        <v>313</v>
      </c>
    </row>
    <row r="83" spans="1:9" ht="15" customHeight="1" x14ac:dyDescent="0.2">
      <c r="A83" s="70">
        <v>595</v>
      </c>
      <c r="B83" s="68" t="s">
        <v>477</v>
      </c>
      <c r="C83" s="72" t="str">
        <f t="shared" si="1"/>
        <v>595 Pandora</v>
      </c>
      <c r="D83" s="68" t="s">
        <v>478</v>
      </c>
      <c r="E83" s="68">
        <v>2</v>
      </c>
      <c r="F83" s="68" t="s">
        <v>479</v>
      </c>
      <c r="G83" s="68">
        <v>595</v>
      </c>
      <c r="H83" s="68" t="s">
        <v>480</v>
      </c>
      <c r="I83" s="68" t="s">
        <v>315</v>
      </c>
    </row>
    <row r="84" spans="1:9" ht="15" customHeight="1" x14ac:dyDescent="0.2">
      <c r="A84" s="70">
        <v>1368</v>
      </c>
      <c r="B84" s="68" t="s">
        <v>477</v>
      </c>
      <c r="C84" s="72" t="str">
        <f t="shared" si="1"/>
        <v>1368 Pandora</v>
      </c>
      <c r="D84" s="69" t="s">
        <v>481</v>
      </c>
      <c r="E84" s="69">
        <v>2</v>
      </c>
      <c r="F84" s="69" t="s">
        <v>482</v>
      </c>
      <c r="G84" s="69">
        <v>8631</v>
      </c>
      <c r="H84" s="68" t="s">
        <v>312</v>
      </c>
      <c r="I84" s="68" t="s">
        <v>315</v>
      </c>
    </row>
    <row r="85" spans="1:9" ht="15" customHeight="1" x14ac:dyDescent="0.2">
      <c r="A85" s="70">
        <v>506</v>
      </c>
      <c r="B85" s="68" t="s">
        <v>477</v>
      </c>
      <c r="C85" s="72" t="str">
        <f t="shared" si="1"/>
        <v>506 Pandora</v>
      </c>
      <c r="D85" s="68" t="s">
        <v>300</v>
      </c>
      <c r="E85" s="68">
        <v>0</v>
      </c>
      <c r="F85" s="68" t="s">
        <v>300</v>
      </c>
      <c r="H85" s="68" t="s">
        <v>227</v>
      </c>
      <c r="I85" s="68" t="s">
        <v>319</v>
      </c>
    </row>
    <row r="86" spans="1:9" ht="15" customHeight="1" x14ac:dyDescent="0.2">
      <c r="A86" s="70">
        <v>613</v>
      </c>
      <c r="B86" s="68" t="s">
        <v>477</v>
      </c>
      <c r="C86" s="72" t="str">
        <f t="shared" si="1"/>
        <v>613 Pandora</v>
      </c>
      <c r="D86" s="68" t="s">
        <v>300</v>
      </c>
      <c r="E86" s="68">
        <v>0</v>
      </c>
      <c r="F86" s="68" t="s">
        <v>300</v>
      </c>
      <c r="H86" s="68" t="s">
        <v>227</v>
      </c>
      <c r="I86" s="68" t="s">
        <v>315</v>
      </c>
    </row>
    <row r="87" spans="1:9" ht="15" customHeight="1" x14ac:dyDescent="0.2">
      <c r="A87" s="70">
        <v>909</v>
      </c>
      <c r="B87" s="68" t="s">
        <v>483</v>
      </c>
      <c r="C87" s="72" t="str">
        <f t="shared" si="1"/>
        <v>909 Pembroke</v>
      </c>
      <c r="D87" s="68" t="s">
        <v>484</v>
      </c>
      <c r="E87" s="68">
        <v>1</v>
      </c>
      <c r="F87" s="68" t="s">
        <v>360</v>
      </c>
      <c r="G87" s="68">
        <v>909</v>
      </c>
      <c r="H87" s="68" t="s">
        <v>338</v>
      </c>
      <c r="I87" s="68" t="s">
        <v>319</v>
      </c>
    </row>
    <row r="88" spans="1:9" ht="15" customHeight="1" x14ac:dyDescent="0.2">
      <c r="A88" s="70">
        <v>1250</v>
      </c>
      <c r="B88" s="68" t="s">
        <v>485</v>
      </c>
      <c r="C88" s="72" t="str">
        <f t="shared" si="1"/>
        <v>1250 Quadra</v>
      </c>
      <c r="D88" s="68" t="s">
        <v>486</v>
      </c>
      <c r="E88" s="68">
        <v>2</v>
      </c>
      <c r="F88" s="68" t="s">
        <v>487</v>
      </c>
      <c r="G88" s="68">
        <v>521</v>
      </c>
      <c r="H88" s="68" t="s">
        <v>312</v>
      </c>
      <c r="I88" s="68" t="s">
        <v>315</v>
      </c>
    </row>
    <row r="89" spans="1:9" ht="15" customHeight="1" x14ac:dyDescent="0.2">
      <c r="A89" s="70">
        <v>1721</v>
      </c>
      <c r="B89" s="68" t="s">
        <v>485</v>
      </c>
      <c r="C89" s="72" t="str">
        <f t="shared" si="1"/>
        <v>1721 Quadra</v>
      </c>
      <c r="D89" s="68" t="s">
        <v>488</v>
      </c>
      <c r="E89" s="68">
        <v>1</v>
      </c>
      <c r="F89" s="68" t="s">
        <v>489</v>
      </c>
      <c r="G89" s="68">
        <v>1271</v>
      </c>
      <c r="H89" s="68" t="s">
        <v>312</v>
      </c>
      <c r="I89" s="68" t="s">
        <v>319</v>
      </c>
    </row>
    <row r="90" spans="1:9" ht="15" customHeight="1" x14ac:dyDescent="0.2">
      <c r="A90" s="70">
        <v>3939</v>
      </c>
      <c r="B90" s="68" t="s">
        <v>485</v>
      </c>
      <c r="C90" s="72" t="str">
        <f t="shared" si="1"/>
        <v>3939 Quadra</v>
      </c>
      <c r="D90" s="68" t="s">
        <v>490</v>
      </c>
      <c r="E90" s="68">
        <v>3</v>
      </c>
      <c r="F90" s="68" t="s">
        <v>491</v>
      </c>
      <c r="G90" s="68">
        <v>9393</v>
      </c>
      <c r="H90" s="68" t="s">
        <v>312</v>
      </c>
      <c r="I90" s="68" t="s">
        <v>323</v>
      </c>
    </row>
    <row r="91" spans="1:9" ht="15" customHeight="1" x14ac:dyDescent="0.2">
      <c r="A91" s="70">
        <v>3244</v>
      </c>
      <c r="B91" s="68" t="s">
        <v>485</v>
      </c>
      <c r="C91" s="72" t="str">
        <f t="shared" si="1"/>
        <v>3244 Quadra</v>
      </c>
      <c r="D91" s="68" t="s">
        <v>492</v>
      </c>
      <c r="E91" s="68">
        <v>3</v>
      </c>
      <c r="F91" s="68" t="s">
        <v>493</v>
      </c>
      <c r="G91" s="68">
        <v>4423</v>
      </c>
      <c r="H91" s="68" t="s">
        <v>312</v>
      </c>
      <c r="I91" s="68" t="s">
        <v>323</v>
      </c>
    </row>
    <row r="92" spans="1:9" ht="15" customHeight="1" x14ac:dyDescent="0.2">
      <c r="A92" s="70">
        <v>710</v>
      </c>
      <c r="B92" s="68" t="s">
        <v>494</v>
      </c>
      <c r="C92" s="72" t="str">
        <f t="shared" si="1"/>
        <v>710 Redbrick</v>
      </c>
      <c r="D92" s="68" t="s">
        <v>495</v>
      </c>
      <c r="E92" s="68">
        <v>3</v>
      </c>
      <c r="F92" s="68" t="s">
        <v>496</v>
      </c>
      <c r="G92" s="68">
        <v>17</v>
      </c>
      <c r="H92" s="68" t="s">
        <v>312</v>
      </c>
      <c r="I92" s="68" t="s">
        <v>323</v>
      </c>
    </row>
    <row r="93" spans="1:9" ht="15" customHeight="1" x14ac:dyDescent="0.2">
      <c r="A93" s="70" t="s">
        <v>497</v>
      </c>
      <c r="B93" s="68" t="s">
        <v>498</v>
      </c>
      <c r="C93" s="72" t="str">
        <f t="shared" si="1"/>
        <v>10459 &amp; 10461 Resthaven</v>
      </c>
      <c r="D93" s="68" t="s">
        <v>499</v>
      </c>
      <c r="E93" s="68">
        <v>3</v>
      </c>
      <c r="F93" s="68" t="s">
        <v>500</v>
      </c>
      <c r="G93" s="68">
        <v>95401</v>
      </c>
      <c r="H93" s="68" t="s">
        <v>312</v>
      </c>
      <c r="I93" s="68" t="s">
        <v>323</v>
      </c>
    </row>
    <row r="94" spans="1:9" ht="15" customHeight="1" x14ac:dyDescent="0.2">
      <c r="A94" s="70" t="s">
        <v>501</v>
      </c>
      <c r="B94" s="68" t="s">
        <v>502</v>
      </c>
      <c r="C94" s="72" t="str">
        <f t="shared" si="1"/>
        <v>1133A Reynolds</v>
      </c>
      <c r="D94" s="68" t="s">
        <v>503</v>
      </c>
      <c r="E94" s="68">
        <v>3</v>
      </c>
      <c r="F94" s="68" t="s">
        <v>504</v>
      </c>
      <c r="G94" s="68">
        <v>3311</v>
      </c>
      <c r="H94" s="68" t="s">
        <v>312</v>
      </c>
      <c r="I94" s="68" t="s">
        <v>323</v>
      </c>
    </row>
    <row r="95" spans="1:9" ht="15" customHeight="1" x14ac:dyDescent="0.2">
      <c r="A95" s="70">
        <v>2020</v>
      </c>
      <c r="B95" s="68" t="s">
        <v>505</v>
      </c>
      <c r="C95" s="72" t="str">
        <f t="shared" si="1"/>
        <v>2020 Richmond</v>
      </c>
      <c r="D95" s="68" t="s">
        <v>300</v>
      </c>
      <c r="E95" s="68">
        <v>0</v>
      </c>
      <c r="F95" s="68" t="s">
        <v>300</v>
      </c>
      <c r="H95" s="68" t="s">
        <v>227</v>
      </c>
      <c r="I95" s="68" t="s">
        <v>319</v>
      </c>
    </row>
    <row r="96" spans="1:9" ht="15" customHeight="1" x14ac:dyDescent="0.2">
      <c r="A96" s="70">
        <v>1149</v>
      </c>
      <c r="B96" s="68" t="s">
        <v>506</v>
      </c>
      <c r="C96" s="72" t="str">
        <f t="shared" si="1"/>
        <v>1149 Rockland</v>
      </c>
      <c r="D96" s="68" t="s">
        <v>264</v>
      </c>
      <c r="E96" s="68">
        <v>1</v>
      </c>
      <c r="F96" s="68" t="s">
        <v>393</v>
      </c>
      <c r="G96" s="68">
        <v>9411</v>
      </c>
      <c r="H96" s="68" t="s">
        <v>507</v>
      </c>
      <c r="I96" s="68" t="s">
        <v>313</v>
      </c>
    </row>
    <row r="97" spans="1:9" ht="15" customHeight="1" x14ac:dyDescent="0.2">
      <c r="A97" s="70">
        <v>1166</v>
      </c>
      <c r="B97" s="68" t="s">
        <v>506</v>
      </c>
      <c r="C97" s="72" t="str">
        <f t="shared" si="1"/>
        <v>1166 Rockland</v>
      </c>
      <c r="D97" s="68" t="s">
        <v>266</v>
      </c>
      <c r="E97" s="68">
        <v>1</v>
      </c>
      <c r="F97" s="68" t="s">
        <v>337</v>
      </c>
      <c r="G97" s="68">
        <v>6611</v>
      </c>
      <c r="H97" s="68" t="s">
        <v>312</v>
      </c>
      <c r="I97" s="68" t="s">
        <v>313</v>
      </c>
    </row>
    <row r="98" spans="1:9" ht="15" customHeight="1" x14ac:dyDescent="0.2">
      <c r="A98" s="70">
        <v>55</v>
      </c>
      <c r="B98" s="72" t="s">
        <v>508</v>
      </c>
      <c r="C98" s="72" t="str">
        <f t="shared" si="1"/>
        <v>55 Songhees</v>
      </c>
      <c r="D98" s="68" t="s">
        <v>509</v>
      </c>
      <c r="E98" s="68">
        <v>3</v>
      </c>
      <c r="F98" s="68" t="s">
        <v>510</v>
      </c>
      <c r="G98" s="68">
        <v>55</v>
      </c>
      <c r="H98" s="68" t="s">
        <v>338</v>
      </c>
      <c r="I98" s="68" t="s">
        <v>323</v>
      </c>
    </row>
    <row r="99" spans="1:9" ht="15" customHeight="1" x14ac:dyDescent="0.2">
      <c r="A99" s="70">
        <v>990</v>
      </c>
      <c r="B99" s="72" t="s">
        <v>511</v>
      </c>
      <c r="C99" s="72" t="str">
        <f t="shared" si="1"/>
        <v xml:space="preserve">990 View &amp; 911 Yates                                                                                                                                                                                                                                                               </v>
      </c>
      <c r="D99" s="68" t="s">
        <v>512</v>
      </c>
      <c r="E99" s="68">
        <v>2</v>
      </c>
      <c r="F99" s="68" t="s">
        <v>513</v>
      </c>
      <c r="G99" s="68">
        <v>99</v>
      </c>
      <c r="H99" s="68" t="s">
        <v>357</v>
      </c>
      <c r="I99" s="68" t="s">
        <v>315</v>
      </c>
    </row>
    <row r="100" spans="1:9" ht="15" customHeight="1" x14ac:dyDescent="0.2">
      <c r="A100" s="70">
        <v>708</v>
      </c>
      <c r="B100" s="72" t="s">
        <v>514</v>
      </c>
      <c r="C100" s="72" t="str">
        <f t="shared" si="1"/>
        <v>708 View</v>
      </c>
      <c r="D100" s="68" t="s">
        <v>300</v>
      </c>
      <c r="E100" s="68">
        <v>0</v>
      </c>
      <c r="F100" s="68" t="s">
        <v>300</v>
      </c>
      <c r="H100" s="68" t="s">
        <v>227</v>
      </c>
      <c r="I100" s="68" t="s">
        <v>315</v>
      </c>
    </row>
    <row r="101" spans="1:9" ht="15" customHeight="1" x14ac:dyDescent="0.2">
      <c r="A101" s="70" t="s">
        <v>515</v>
      </c>
      <c r="B101" s="72" t="s">
        <v>516</v>
      </c>
      <c r="C101" s="72" t="str">
        <f t="shared" si="1"/>
        <v>3008 - 10 Washington</v>
      </c>
      <c r="D101" s="68" t="s">
        <v>517</v>
      </c>
      <c r="E101" s="68">
        <v>3</v>
      </c>
      <c r="F101" s="68" t="s">
        <v>518</v>
      </c>
      <c r="G101" s="68">
        <v>8003</v>
      </c>
      <c r="H101" s="68" t="s">
        <v>389</v>
      </c>
      <c r="I101" s="68" t="s">
        <v>323</v>
      </c>
    </row>
    <row r="102" spans="1:9" ht="15" customHeight="1" x14ac:dyDescent="0.2">
      <c r="A102" s="70">
        <v>380</v>
      </c>
      <c r="B102" s="68" t="s">
        <v>519</v>
      </c>
      <c r="C102" s="72" t="str">
        <f t="shared" si="1"/>
        <v>380 Waterfront</v>
      </c>
      <c r="D102" s="68" t="s">
        <v>520</v>
      </c>
      <c r="E102" s="68">
        <v>3</v>
      </c>
      <c r="F102" s="68" t="s">
        <v>521</v>
      </c>
      <c r="G102" s="68">
        <v>83</v>
      </c>
      <c r="H102" s="68" t="s">
        <v>312</v>
      </c>
      <c r="I102" s="68" t="s">
        <v>323</v>
      </c>
    </row>
    <row r="103" spans="1:9" ht="15" customHeight="1" x14ac:dyDescent="0.2">
      <c r="A103" s="70">
        <v>1019</v>
      </c>
      <c r="B103" s="68" t="s">
        <v>522</v>
      </c>
      <c r="C103" s="72" t="str">
        <f t="shared" si="1"/>
        <v>1019 Wharf</v>
      </c>
      <c r="D103" s="68" t="s">
        <v>523</v>
      </c>
      <c r="E103" s="68">
        <v>1</v>
      </c>
      <c r="F103" s="68" t="s">
        <v>353</v>
      </c>
      <c r="G103" s="68">
        <v>9101</v>
      </c>
      <c r="H103" s="68" t="s">
        <v>524</v>
      </c>
      <c r="I103" s="68" t="s">
        <v>319</v>
      </c>
    </row>
    <row r="104" spans="1:9" ht="15" customHeight="1" x14ac:dyDescent="0.2">
      <c r="A104" s="70">
        <v>812</v>
      </c>
      <c r="B104" s="68" t="s">
        <v>522</v>
      </c>
      <c r="C104" s="72" t="str">
        <f t="shared" si="1"/>
        <v>812 Wharf</v>
      </c>
      <c r="D104" s="68" t="s">
        <v>525</v>
      </c>
      <c r="E104" s="68">
        <v>2</v>
      </c>
      <c r="F104" s="68" t="s">
        <v>526</v>
      </c>
      <c r="G104" s="68">
        <v>218</v>
      </c>
      <c r="H104" s="68" t="s">
        <v>357</v>
      </c>
      <c r="I104" s="68" t="s">
        <v>315</v>
      </c>
    </row>
    <row r="105" spans="1:9" ht="15" customHeight="1" x14ac:dyDescent="0.2">
      <c r="A105" s="70">
        <v>1117</v>
      </c>
      <c r="B105" s="68" t="s">
        <v>522</v>
      </c>
      <c r="C105" s="72" t="str">
        <f t="shared" si="1"/>
        <v>1117 Wharf</v>
      </c>
      <c r="D105" s="68" t="s">
        <v>527</v>
      </c>
      <c r="E105" s="68">
        <v>1</v>
      </c>
      <c r="F105" s="68" t="s">
        <v>365</v>
      </c>
      <c r="G105" s="68">
        <v>7111</v>
      </c>
      <c r="H105" s="68" t="s">
        <v>357</v>
      </c>
      <c r="I105" s="68" t="s">
        <v>319</v>
      </c>
    </row>
    <row r="106" spans="1:9" ht="15" customHeight="1" x14ac:dyDescent="0.2">
      <c r="A106" s="70">
        <v>1121</v>
      </c>
      <c r="B106" s="72" t="s">
        <v>528</v>
      </c>
      <c r="C106" s="72" t="str">
        <f t="shared" si="1"/>
        <v>1121 Woodstock</v>
      </c>
      <c r="D106" s="68" t="s">
        <v>529</v>
      </c>
      <c r="E106" s="68">
        <v>1</v>
      </c>
      <c r="F106" s="68" t="s">
        <v>489</v>
      </c>
      <c r="G106" s="68">
        <v>1211</v>
      </c>
      <c r="H106" s="68" t="s">
        <v>357</v>
      </c>
      <c r="I106" s="68" t="s">
        <v>313</v>
      </c>
    </row>
    <row r="107" spans="1:9" ht="15" customHeight="1" x14ac:dyDescent="0.2">
      <c r="A107" s="70">
        <v>836</v>
      </c>
      <c r="B107" s="68" t="s">
        <v>530</v>
      </c>
      <c r="C107" s="72" t="str">
        <f t="shared" si="1"/>
        <v>836 Yates</v>
      </c>
      <c r="D107" s="68" t="s">
        <v>531</v>
      </c>
      <c r="E107" s="68">
        <v>2</v>
      </c>
      <c r="F107" s="68" t="s">
        <v>532</v>
      </c>
      <c r="G107" s="68">
        <v>638</v>
      </c>
      <c r="H107" s="68" t="s">
        <v>327</v>
      </c>
      <c r="I107" s="68" t="s">
        <v>315</v>
      </c>
    </row>
    <row r="108" spans="1:9" ht="15" customHeight="1" x14ac:dyDescent="0.2">
      <c r="A108" s="70">
        <v>845</v>
      </c>
      <c r="B108" s="68" t="s">
        <v>530</v>
      </c>
      <c r="C108" s="72" t="str">
        <f t="shared" si="1"/>
        <v>845 Yates</v>
      </c>
      <c r="D108" s="68" t="s">
        <v>533</v>
      </c>
      <c r="E108" s="68">
        <v>2</v>
      </c>
      <c r="F108" s="68" t="s">
        <v>403</v>
      </c>
      <c r="G108" s="68">
        <v>548</v>
      </c>
      <c r="H108" s="68" t="s">
        <v>374</v>
      </c>
      <c r="I108" s="68" t="s">
        <v>315</v>
      </c>
    </row>
    <row r="109" spans="1:9" ht="15" customHeight="1" x14ac:dyDescent="0.2">
      <c r="B109" s="68" t="s">
        <v>534</v>
      </c>
      <c r="C109" s="72" t="str">
        <f t="shared" si="1"/>
        <v xml:space="preserve"> BLJC Electrical Rm. Key</v>
      </c>
      <c r="D109" s="68" t="s">
        <v>535</v>
      </c>
      <c r="E109" s="68">
        <v>3</v>
      </c>
      <c r="F109" s="68" t="s">
        <v>535</v>
      </c>
      <c r="H109" s="71" t="s">
        <v>412</v>
      </c>
      <c r="I109" s="68" t="s">
        <v>319</v>
      </c>
    </row>
    <row r="110" spans="1:9" ht="15" customHeight="1" x14ac:dyDescent="0.2">
      <c r="A110" s="70">
        <v>85</v>
      </c>
      <c r="B110" s="68" t="s">
        <v>536</v>
      </c>
      <c r="C110" s="72" t="str">
        <f t="shared" si="1"/>
        <v>85 Belmont</v>
      </c>
      <c r="D110" s="68" t="s">
        <v>537</v>
      </c>
      <c r="E110" s="68">
        <v>3</v>
      </c>
      <c r="F110" s="68" t="s">
        <v>538</v>
      </c>
      <c r="G110" s="68">
        <v>58</v>
      </c>
      <c r="H110" s="68" t="s">
        <v>357</v>
      </c>
      <c r="I110" s="68" t="s">
        <v>539</v>
      </c>
    </row>
    <row r="111" spans="1:9" ht="15" customHeight="1" x14ac:dyDescent="0.2">
      <c r="A111" s="70">
        <v>2550</v>
      </c>
      <c r="B111" s="68" t="s">
        <v>540</v>
      </c>
      <c r="C111" s="72" t="str">
        <f t="shared" si="1"/>
        <v>2550 Bevan</v>
      </c>
      <c r="D111" s="69" t="s">
        <v>541</v>
      </c>
      <c r="E111" s="69">
        <v>3</v>
      </c>
      <c r="F111" s="69" t="s">
        <v>542</v>
      </c>
      <c r="G111" s="69">
        <v>552</v>
      </c>
      <c r="H111" s="68" t="s">
        <v>543</v>
      </c>
      <c r="I111" s="68" t="s">
        <v>539</v>
      </c>
    </row>
    <row r="112" spans="1:9" ht="15" customHeight="1" x14ac:dyDescent="0.2">
      <c r="A112" s="70">
        <v>940</v>
      </c>
      <c r="B112" s="68" t="s">
        <v>324</v>
      </c>
      <c r="C112" s="72" t="str">
        <f t="shared" si="1"/>
        <v>940 Blanshard</v>
      </c>
      <c r="D112" s="68" t="s">
        <v>300</v>
      </c>
      <c r="E112" s="68">
        <v>0</v>
      </c>
      <c r="F112" s="68" t="s">
        <v>300</v>
      </c>
      <c r="H112" s="68" t="s">
        <v>227</v>
      </c>
      <c r="I112" s="68" t="s">
        <v>539</v>
      </c>
    </row>
    <row r="113" spans="1:9" ht="15" customHeight="1" x14ac:dyDescent="0.2">
      <c r="A113" s="70">
        <v>850</v>
      </c>
      <c r="C113" s="72" t="str">
        <f t="shared" si="1"/>
        <v xml:space="preserve">850 </v>
      </c>
      <c r="D113" s="68" t="s">
        <v>544</v>
      </c>
      <c r="E113" s="68">
        <v>3</v>
      </c>
      <c r="F113" s="68" t="s">
        <v>545</v>
      </c>
      <c r="G113" s="68">
        <v>58</v>
      </c>
      <c r="H113" s="68" t="s">
        <v>351</v>
      </c>
      <c r="I113" s="68" t="s">
        <v>539</v>
      </c>
    </row>
    <row r="114" spans="1:9" ht="15" customHeight="1" x14ac:dyDescent="0.2">
      <c r="A114" s="70">
        <v>904</v>
      </c>
      <c r="B114" s="72" t="s">
        <v>546</v>
      </c>
      <c r="C114" s="72" t="str">
        <f t="shared" si="1"/>
        <v>904 Carlton</v>
      </c>
      <c r="D114" s="68" t="s">
        <v>547</v>
      </c>
      <c r="E114" s="68">
        <v>3</v>
      </c>
      <c r="F114" s="68" t="s">
        <v>548</v>
      </c>
      <c r="G114" s="68">
        <v>409</v>
      </c>
      <c r="H114" s="68" t="s">
        <v>312</v>
      </c>
      <c r="I114" s="68" t="s">
        <v>539</v>
      </c>
    </row>
    <row r="115" spans="1:9" ht="15" customHeight="1" x14ac:dyDescent="0.2">
      <c r="A115" s="70">
        <v>716</v>
      </c>
      <c r="B115" s="68" t="s">
        <v>372</v>
      </c>
      <c r="C115" s="72" t="str">
        <f t="shared" si="1"/>
        <v>716 Courtney</v>
      </c>
      <c r="D115" s="69" t="s">
        <v>549</v>
      </c>
      <c r="E115" s="69">
        <v>3</v>
      </c>
      <c r="F115" s="69" t="s">
        <v>550</v>
      </c>
      <c r="G115" s="69">
        <v>617</v>
      </c>
      <c r="H115" s="68" t="s">
        <v>507</v>
      </c>
      <c r="I115" s="68" t="s">
        <v>539</v>
      </c>
    </row>
    <row r="116" spans="1:9" ht="15" customHeight="1" x14ac:dyDescent="0.2">
      <c r="A116" s="70">
        <v>4440</v>
      </c>
      <c r="B116" s="68" t="s">
        <v>551</v>
      </c>
      <c r="C116" s="72" t="str">
        <f t="shared" si="1"/>
        <v>4440 W. Saanich</v>
      </c>
      <c r="D116" s="68" t="s">
        <v>552</v>
      </c>
      <c r="E116" s="68">
        <v>4</v>
      </c>
      <c r="F116" s="68" t="s">
        <v>553</v>
      </c>
      <c r="G116" s="68" t="s">
        <v>554</v>
      </c>
      <c r="H116" s="68" t="s">
        <v>357</v>
      </c>
      <c r="I116" s="68" t="s">
        <v>539</v>
      </c>
    </row>
    <row r="117" spans="1:9" ht="15" customHeight="1" x14ac:dyDescent="0.2">
      <c r="A117" s="70" t="s">
        <v>555</v>
      </c>
      <c r="B117" s="68" t="s">
        <v>485</v>
      </c>
      <c r="C117" s="72" t="str">
        <f t="shared" si="1"/>
        <v>? Quadra</v>
      </c>
      <c r="D117" s="68" t="s">
        <v>556</v>
      </c>
      <c r="E117" s="68">
        <v>4</v>
      </c>
      <c r="F117" s="68" t="s">
        <v>556</v>
      </c>
      <c r="H117" s="68" t="s">
        <v>312</v>
      </c>
      <c r="I117" s="68" t="s">
        <v>539</v>
      </c>
    </row>
    <row r="118" spans="1:9" ht="15" customHeight="1" x14ac:dyDescent="0.2">
      <c r="A118" s="70">
        <v>2926</v>
      </c>
      <c r="B118" s="68" t="s">
        <v>557</v>
      </c>
      <c r="C118" s="72" t="str">
        <f t="shared" si="1"/>
        <v>2926 Harriet</v>
      </c>
      <c r="D118" s="68" t="s">
        <v>558</v>
      </c>
      <c r="E118" s="68">
        <v>3</v>
      </c>
      <c r="F118" s="68" t="s">
        <v>559</v>
      </c>
      <c r="G118" s="68">
        <v>6292</v>
      </c>
      <c r="H118" s="68" t="s">
        <v>357</v>
      </c>
      <c r="I118" s="68" t="s">
        <v>539</v>
      </c>
    </row>
    <row r="119" spans="1:9" ht="15" customHeight="1" x14ac:dyDescent="0.2">
      <c r="A119" s="70">
        <v>535</v>
      </c>
      <c r="B119" s="68" t="s">
        <v>560</v>
      </c>
      <c r="C119" s="72" t="str">
        <f t="shared" si="1"/>
        <v>535 Niagra</v>
      </c>
      <c r="D119" s="68" t="s">
        <v>561</v>
      </c>
      <c r="E119" s="68">
        <v>3</v>
      </c>
      <c r="F119" s="68" t="s">
        <v>562</v>
      </c>
      <c r="G119" s="68">
        <v>535</v>
      </c>
      <c r="H119" s="68" t="s">
        <v>357</v>
      </c>
      <c r="I119" s="68" t="s">
        <v>539</v>
      </c>
    </row>
    <row r="120" spans="1:9" ht="15" customHeight="1" x14ac:dyDescent="0.2">
      <c r="A120" s="70">
        <v>3534</v>
      </c>
      <c r="C120" s="72" t="str">
        <f t="shared" si="1"/>
        <v xml:space="preserve">3534 </v>
      </c>
      <c r="D120" s="68" t="s">
        <v>563</v>
      </c>
      <c r="E120" s="68">
        <v>3</v>
      </c>
      <c r="F120" s="68" t="s">
        <v>563</v>
      </c>
      <c r="H120" s="68" t="s">
        <v>543</v>
      </c>
      <c r="I120" s="68" t="s">
        <v>539</v>
      </c>
    </row>
    <row r="121" spans="1:9" ht="15" customHeight="1" x14ac:dyDescent="0.2">
      <c r="A121" s="70">
        <v>3965</v>
      </c>
      <c r="B121" s="68" t="s">
        <v>485</v>
      </c>
      <c r="C121" s="72" t="str">
        <f t="shared" si="1"/>
        <v>3965 Quadra</v>
      </c>
      <c r="D121" s="68" t="s">
        <v>564</v>
      </c>
      <c r="E121" s="68">
        <v>4</v>
      </c>
      <c r="F121" s="68" t="s">
        <v>564</v>
      </c>
      <c r="H121" s="68" t="s">
        <v>543</v>
      </c>
      <c r="I121" s="68" t="s">
        <v>539</v>
      </c>
    </row>
    <row r="122" spans="1:9" ht="15" customHeight="1" x14ac:dyDescent="0.2">
      <c r="A122" s="70" t="s">
        <v>565</v>
      </c>
      <c r="B122" s="68" t="s">
        <v>485</v>
      </c>
      <c r="C122" s="72" t="str">
        <f t="shared" si="1"/>
        <v>3989- 3995 Quadra</v>
      </c>
      <c r="D122" s="68" t="s">
        <v>566</v>
      </c>
      <c r="E122" s="68">
        <v>4</v>
      </c>
      <c r="F122" s="68" t="s">
        <v>566</v>
      </c>
      <c r="H122" s="68" t="s">
        <v>357</v>
      </c>
      <c r="I122" s="68" t="s">
        <v>539</v>
      </c>
    </row>
    <row r="123" spans="1:9" ht="15" customHeight="1" x14ac:dyDescent="0.2">
      <c r="A123" s="70">
        <v>3595</v>
      </c>
      <c r="B123" s="68" t="s">
        <v>567</v>
      </c>
      <c r="C123" s="72" t="str">
        <f t="shared" si="1"/>
        <v>3595 Ravine</v>
      </c>
      <c r="D123" s="68" t="s">
        <v>568</v>
      </c>
      <c r="E123" s="68">
        <v>4</v>
      </c>
      <c r="F123" s="68" t="s">
        <v>569</v>
      </c>
      <c r="G123" s="68" t="s">
        <v>570</v>
      </c>
      <c r="H123" s="68" t="s">
        <v>357</v>
      </c>
      <c r="I123" s="68" t="s">
        <v>539</v>
      </c>
    </row>
    <row r="124" spans="1:9" ht="15" customHeight="1" x14ac:dyDescent="0.2">
      <c r="A124" s="70">
        <v>3550</v>
      </c>
      <c r="B124" s="68" t="s">
        <v>571</v>
      </c>
      <c r="C124" s="72" t="str">
        <f t="shared" si="1"/>
        <v>3550 Saanich</v>
      </c>
      <c r="D124" s="69" t="s">
        <v>572</v>
      </c>
      <c r="E124" s="69">
        <v>4</v>
      </c>
      <c r="F124" s="69" t="s">
        <v>572</v>
      </c>
      <c r="G124" s="69"/>
      <c r="H124" s="68" t="s">
        <v>357</v>
      </c>
      <c r="I124" s="68" t="s">
        <v>539</v>
      </c>
    </row>
    <row r="125" spans="1:9" ht="15" customHeight="1" x14ac:dyDescent="0.2">
      <c r="A125" s="70">
        <v>521</v>
      </c>
      <c r="B125" s="68" t="s">
        <v>573</v>
      </c>
      <c r="C125" s="72" t="str">
        <f t="shared" si="1"/>
        <v>521 Superior</v>
      </c>
      <c r="D125" s="69" t="s">
        <v>574</v>
      </c>
      <c r="E125" s="69">
        <v>3</v>
      </c>
      <c r="F125" s="69" t="s">
        <v>575</v>
      </c>
      <c r="G125" s="69">
        <v>125</v>
      </c>
      <c r="H125" s="68" t="s">
        <v>357</v>
      </c>
      <c r="I125" s="68" t="s">
        <v>539</v>
      </c>
    </row>
    <row r="126" spans="1:9" ht="15" customHeight="1" x14ac:dyDescent="0.2">
      <c r="A126" s="70">
        <v>771</v>
      </c>
      <c r="B126" s="68" t="s">
        <v>576</v>
      </c>
      <c r="C126" s="72" t="str">
        <f t="shared" si="1"/>
        <v>771 Vernon</v>
      </c>
      <c r="D126" s="68" t="s">
        <v>577</v>
      </c>
      <c r="E126" s="68">
        <v>4</v>
      </c>
      <c r="F126" s="68" t="s">
        <v>577</v>
      </c>
      <c r="H126" s="68" t="s">
        <v>357</v>
      </c>
      <c r="I126" s="68" t="s">
        <v>539</v>
      </c>
    </row>
    <row r="127" spans="1:9" ht="15" customHeight="1" x14ac:dyDescent="0.2">
      <c r="A127" s="70">
        <v>4144</v>
      </c>
      <c r="B127" s="68" t="s">
        <v>578</v>
      </c>
      <c r="C127" s="72" t="str">
        <f t="shared" si="1"/>
        <v>4144 Wilkinson</v>
      </c>
      <c r="D127" s="68" t="s">
        <v>579</v>
      </c>
      <c r="E127" s="68">
        <v>3</v>
      </c>
      <c r="F127" s="68" t="s">
        <v>580</v>
      </c>
      <c r="G127" s="68">
        <v>4414</v>
      </c>
      <c r="H127" s="68" t="s">
        <v>357</v>
      </c>
      <c r="I127" s="68" t="s">
        <v>539</v>
      </c>
    </row>
    <row r="129" spans="2:7" ht="15" customHeight="1" x14ac:dyDescent="0.2">
      <c r="D129" s="67"/>
      <c r="E129" s="67"/>
      <c r="F129" s="67"/>
      <c r="G129" s="67"/>
    </row>
    <row r="130" spans="2:7" ht="15" customHeight="1" x14ac:dyDescent="0.2">
      <c r="D130" s="67"/>
      <c r="E130" s="67"/>
      <c r="F130" s="67"/>
      <c r="G130" s="67"/>
    </row>
    <row r="132" spans="2:7" ht="15" customHeight="1" x14ac:dyDescent="0.2">
      <c r="D132" s="70"/>
      <c r="E132" s="70"/>
      <c r="F132" s="70"/>
      <c r="G132" s="70"/>
    </row>
    <row r="133" spans="2:7" ht="15" customHeight="1" x14ac:dyDescent="0.2">
      <c r="D133" s="70"/>
      <c r="E133" s="70"/>
      <c r="F133" s="70"/>
      <c r="G133" s="70"/>
    </row>
    <row r="134" spans="2:7" ht="15" customHeight="1" x14ac:dyDescent="0.2">
      <c r="B134" s="69"/>
      <c r="C134" s="69"/>
      <c r="D134" s="70"/>
      <c r="E134" s="70"/>
      <c r="F134" s="70"/>
      <c r="G134" s="70"/>
    </row>
    <row r="135" spans="2:7" ht="15" customHeight="1" x14ac:dyDescent="0.2">
      <c r="D135" s="70"/>
      <c r="E135" s="70"/>
      <c r="F135" s="70"/>
      <c r="G135" s="70"/>
    </row>
    <row r="136" spans="2:7" ht="15" customHeight="1" x14ac:dyDescent="0.2">
      <c r="D136" s="70"/>
      <c r="E136" s="70"/>
      <c r="F136" s="70"/>
      <c r="G136" s="70"/>
    </row>
    <row r="137" spans="2:7" ht="15" customHeight="1" x14ac:dyDescent="0.2">
      <c r="D137" s="70"/>
      <c r="E137" s="70"/>
      <c r="F137" s="70"/>
      <c r="G137" s="70"/>
    </row>
    <row r="138" spans="2:7" ht="15" customHeight="1" x14ac:dyDescent="0.2">
      <c r="D138" s="70"/>
      <c r="E138" s="70"/>
      <c r="F138" s="70"/>
      <c r="G138" s="70"/>
    </row>
    <row r="139" spans="2:7" ht="15" customHeight="1" x14ac:dyDescent="0.2">
      <c r="D139" s="70"/>
      <c r="E139" s="70"/>
      <c r="F139" s="70"/>
      <c r="G139" s="70"/>
    </row>
    <row r="141" spans="2:7" ht="15" customHeight="1" x14ac:dyDescent="0.2">
      <c r="B141" s="69"/>
      <c r="C141" s="69"/>
      <c r="D141" s="70"/>
      <c r="E141" s="70"/>
      <c r="F141" s="70"/>
      <c r="G141" s="70"/>
    </row>
    <row r="142" spans="2:7" ht="15" customHeight="1" x14ac:dyDescent="0.2">
      <c r="D142" s="70"/>
      <c r="E142" s="70"/>
      <c r="F142" s="70"/>
      <c r="G142" s="70"/>
    </row>
    <row r="143" spans="2:7" ht="15" customHeight="1" x14ac:dyDescent="0.2">
      <c r="B143" s="69"/>
      <c r="C143" s="69"/>
      <c r="D143" s="70"/>
      <c r="E143" s="70"/>
      <c r="F143" s="70"/>
      <c r="G143" s="70"/>
    </row>
    <row r="144" spans="2:7" ht="15" customHeight="1" x14ac:dyDescent="0.2">
      <c r="D144" s="70"/>
      <c r="E144" s="70"/>
      <c r="F144" s="70"/>
      <c r="G144" s="70"/>
    </row>
    <row r="145" spans="2:7" ht="15" customHeight="1" x14ac:dyDescent="0.2">
      <c r="D145" s="70"/>
      <c r="E145" s="70"/>
      <c r="F145" s="70"/>
      <c r="G145" s="70"/>
    </row>
    <row r="146" spans="2:7" ht="15" customHeight="1" x14ac:dyDescent="0.2">
      <c r="D146" s="70"/>
      <c r="E146" s="70"/>
      <c r="F146" s="70"/>
      <c r="G146" s="70"/>
    </row>
    <row r="147" spans="2:7" ht="15" customHeight="1" x14ac:dyDescent="0.2">
      <c r="D147" s="70"/>
      <c r="E147" s="70"/>
      <c r="F147" s="70"/>
      <c r="G147" s="70"/>
    </row>
    <row r="148" spans="2:7" ht="15" customHeight="1" x14ac:dyDescent="0.2">
      <c r="B148" s="69"/>
      <c r="C148" s="69"/>
      <c r="D148" s="70"/>
      <c r="E148" s="70"/>
      <c r="F148" s="70"/>
      <c r="G148" s="70"/>
    </row>
  </sheetData>
  <autoFilter ref="A1:I127" xr:uid="{00000000-0009-0000-0000-000002000000}"/>
  <pageMargins left="0.5" right="0.4" top="0.28000000000000003" bottom="0.74" header="0.28000000000000003" footer="0.5"/>
  <pageSetup scale="72" orientation="portrait" r:id="rId1"/>
  <headerFooter alignWithMargins="0">
    <oddFooter>&amp;LRevised &amp;D</oddFooter>
  </headerFooter>
  <rowBreaks count="1" manualBreakCount="1">
    <brk id="67" max="7"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C0A49-8105-4188-9F3B-80DDE8D7E875}">
  <sheetPr>
    <tabColor theme="1" tint="4.9989318521683403E-2"/>
    <pageSetUpPr fitToPage="1"/>
  </sheetPr>
  <dimension ref="A1:W672"/>
  <sheetViews>
    <sheetView showGridLines="0" tabSelected="1" view="pageBreakPreview" zoomScale="85" zoomScaleNormal="85" zoomScaleSheetLayoutView="85" workbookViewId="0">
      <pane xSplit="11" ySplit="1" topLeftCell="L3" activePane="bottomRight" state="frozen"/>
      <selection pane="topRight" activeCell="BF1" sqref="BF1"/>
      <selection pane="bottomLeft" activeCell="A2" sqref="A2"/>
      <selection pane="bottomRight" activeCell="A3" sqref="A3"/>
    </sheetView>
  </sheetViews>
  <sheetFormatPr defaultColWidth="9.140625" defaultRowHeight="15" x14ac:dyDescent="0.25"/>
  <cols>
    <col min="1" max="1" width="22.140625" style="501" customWidth="1"/>
    <col min="2" max="2" width="19.140625" style="501" customWidth="1"/>
    <col min="3" max="3" width="18.140625" style="503" customWidth="1"/>
    <col min="4" max="4" width="15.140625" style="407" customWidth="1"/>
    <col min="5" max="5" width="8.7109375" style="630" customWidth="1"/>
    <col min="6" max="6" width="13.42578125" style="503" customWidth="1"/>
    <col min="7" max="7" width="12.42578125" style="504" customWidth="1"/>
    <col min="8" max="8" width="14.7109375" style="503" customWidth="1"/>
    <col min="9" max="9" width="11.42578125" style="505" customWidth="1"/>
    <col min="10" max="10" width="8.42578125" style="506" customWidth="1"/>
    <col min="11" max="11" width="11.7109375" style="501" customWidth="1"/>
    <col min="12" max="12" width="9.42578125" style="501" customWidth="1"/>
    <col min="13" max="13" width="9.140625" style="506" customWidth="1"/>
    <col min="14" max="14" width="9.28515625" style="506" bestFit="1" customWidth="1"/>
    <col min="15" max="15" width="9.42578125" style="506" customWidth="1"/>
    <col min="16" max="23" width="9.28515625" style="506" customWidth="1"/>
    <col min="24" max="16384" width="9.140625" style="501"/>
  </cols>
  <sheetData>
    <row r="1" spans="1:23" ht="60" customHeight="1" x14ac:dyDescent="0.25">
      <c r="A1" s="463" t="s">
        <v>1</v>
      </c>
      <c r="B1" s="439" t="s">
        <v>581</v>
      </c>
      <c r="C1" s="439" t="s">
        <v>582</v>
      </c>
      <c r="D1" s="439" t="s">
        <v>3134</v>
      </c>
      <c r="E1" s="439" t="s">
        <v>583</v>
      </c>
      <c r="F1" s="439" t="s">
        <v>584</v>
      </c>
      <c r="G1" s="439" t="s">
        <v>585</v>
      </c>
      <c r="H1" s="439" t="s">
        <v>217</v>
      </c>
      <c r="I1" s="439" t="s">
        <v>223</v>
      </c>
      <c r="J1" s="439" t="s">
        <v>3</v>
      </c>
      <c r="K1" s="463" t="s">
        <v>4</v>
      </c>
      <c r="L1" s="476">
        <v>46023</v>
      </c>
      <c r="M1" s="476">
        <v>46054</v>
      </c>
      <c r="N1" s="476">
        <v>46082</v>
      </c>
      <c r="O1" s="476">
        <v>46113</v>
      </c>
      <c r="P1" s="476">
        <v>46143</v>
      </c>
      <c r="Q1" s="476">
        <v>46174</v>
      </c>
      <c r="R1" s="476">
        <v>46204</v>
      </c>
      <c r="S1" s="476">
        <v>46235</v>
      </c>
      <c r="T1" s="476">
        <v>46266</v>
      </c>
      <c r="U1" s="476">
        <v>46296</v>
      </c>
      <c r="V1" s="476">
        <v>46327</v>
      </c>
      <c r="W1" s="476">
        <v>46357</v>
      </c>
    </row>
    <row r="2" spans="1:23" s="381" customFormat="1" ht="60" customHeight="1" x14ac:dyDescent="0.25">
      <c r="A2" s="382" t="s">
        <v>586</v>
      </c>
      <c r="B2" s="382" t="s">
        <v>587</v>
      </c>
      <c r="C2" s="409" t="s">
        <v>1869</v>
      </c>
      <c r="D2" s="711" t="s">
        <v>690</v>
      </c>
      <c r="E2" s="631">
        <v>75</v>
      </c>
      <c r="F2" s="408" t="s">
        <v>589</v>
      </c>
      <c r="G2" s="401">
        <v>45559</v>
      </c>
      <c r="H2" s="532" t="s">
        <v>66</v>
      </c>
      <c r="I2" s="386" t="s">
        <v>921</v>
      </c>
      <c r="J2" s="573" t="s">
        <v>690</v>
      </c>
      <c r="K2" s="449" t="s">
        <v>25</v>
      </c>
      <c r="L2" s="405" t="s">
        <v>690</v>
      </c>
      <c r="M2" s="405" t="s">
        <v>690</v>
      </c>
      <c r="N2" s="405" t="s">
        <v>690</v>
      </c>
      <c r="O2" s="405" t="s">
        <v>690</v>
      </c>
      <c r="P2" s="405" t="s">
        <v>690</v>
      </c>
      <c r="Q2" s="405" t="s">
        <v>690</v>
      </c>
      <c r="R2" s="405" t="s">
        <v>690</v>
      </c>
      <c r="S2" s="405" t="s">
        <v>690</v>
      </c>
      <c r="T2" s="405" t="s">
        <v>690</v>
      </c>
      <c r="U2" s="405" t="s">
        <v>690</v>
      </c>
      <c r="V2" s="405" t="s">
        <v>690</v>
      </c>
      <c r="W2" s="405" t="s">
        <v>690</v>
      </c>
    </row>
    <row r="3" spans="1:23" s="381" customFormat="1" ht="45" customHeight="1" x14ac:dyDescent="0.25">
      <c r="A3" s="382" t="s">
        <v>593</v>
      </c>
      <c r="B3" s="382" t="s">
        <v>152</v>
      </c>
      <c r="C3" s="408"/>
      <c r="D3" s="711">
        <v>100161</v>
      </c>
      <c r="E3" s="631">
        <v>55</v>
      </c>
      <c r="F3" s="408" t="s">
        <v>594</v>
      </c>
      <c r="G3" s="401">
        <v>41730</v>
      </c>
      <c r="H3" s="385" t="s">
        <v>590</v>
      </c>
      <c r="I3" s="386" t="s">
        <v>595</v>
      </c>
      <c r="J3" s="609" t="s">
        <v>596</v>
      </c>
      <c r="K3" s="449" t="s">
        <v>25</v>
      </c>
      <c r="L3" s="405" t="s">
        <v>443</v>
      </c>
      <c r="M3" s="405" t="s">
        <v>443</v>
      </c>
      <c r="N3" s="405" t="s">
        <v>443</v>
      </c>
      <c r="O3" s="405" t="s">
        <v>443</v>
      </c>
      <c r="P3" s="405" t="s">
        <v>4</v>
      </c>
      <c r="Q3" s="405"/>
      <c r="R3" s="405"/>
      <c r="S3" s="405"/>
      <c r="T3" s="405"/>
      <c r="U3" s="405"/>
      <c r="V3" s="405"/>
      <c r="W3" s="405"/>
    </row>
    <row r="4" spans="1:23" s="381" customFormat="1" ht="45" customHeight="1" x14ac:dyDescent="0.25">
      <c r="A4" s="408" t="s">
        <v>597</v>
      </c>
      <c r="B4" s="382" t="s">
        <v>598</v>
      </c>
      <c r="C4" s="409" t="s">
        <v>599</v>
      </c>
      <c r="D4" s="711">
        <v>100229</v>
      </c>
      <c r="E4" s="631">
        <v>65</v>
      </c>
      <c r="F4" s="408" t="s">
        <v>589</v>
      </c>
      <c r="G4" s="434">
        <v>45559</v>
      </c>
      <c r="H4" s="465" t="s">
        <v>590</v>
      </c>
      <c r="I4" s="560" t="s">
        <v>600</v>
      </c>
      <c r="J4" s="573" t="s">
        <v>601</v>
      </c>
      <c r="K4" s="524" t="s">
        <v>25</v>
      </c>
      <c r="L4" s="405" t="s">
        <v>443</v>
      </c>
      <c r="M4" s="405" t="s">
        <v>443</v>
      </c>
      <c r="N4" s="405" t="s">
        <v>443</v>
      </c>
      <c r="O4" s="405" t="s">
        <v>35</v>
      </c>
      <c r="P4" s="405"/>
      <c r="Q4" s="405"/>
      <c r="R4" s="405"/>
      <c r="S4" s="405"/>
      <c r="T4" s="405"/>
      <c r="U4" s="405"/>
      <c r="V4" s="405"/>
      <c r="W4" s="405"/>
    </row>
    <row r="5" spans="1:23" s="381" customFormat="1" ht="45" customHeight="1" x14ac:dyDescent="0.25">
      <c r="A5" s="382" t="s">
        <v>602</v>
      </c>
      <c r="B5" s="382" t="s">
        <v>603</v>
      </c>
      <c r="C5" s="408"/>
      <c r="D5" s="711">
        <v>100539</v>
      </c>
      <c r="E5" s="631">
        <v>60</v>
      </c>
      <c r="F5" s="408" t="s">
        <v>604</v>
      </c>
      <c r="G5" s="401">
        <v>45589</v>
      </c>
      <c r="H5" s="385" t="s">
        <v>590</v>
      </c>
      <c r="I5" s="386" t="s">
        <v>605</v>
      </c>
      <c r="J5" s="609" t="s">
        <v>606</v>
      </c>
      <c r="K5" s="449" t="s">
        <v>69</v>
      </c>
      <c r="L5" s="405" t="s">
        <v>443</v>
      </c>
      <c r="M5" s="405" t="s">
        <v>443</v>
      </c>
      <c r="N5" s="405" t="s">
        <v>443</v>
      </c>
      <c r="O5" s="405" t="s">
        <v>443</v>
      </c>
      <c r="P5" s="405"/>
      <c r="Q5" s="405"/>
      <c r="R5" s="405"/>
      <c r="S5" s="405"/>
      <c r="T5" s="405"/>
      <c r="U5" s="405"/>
      <c r="V5" s="405"/>
      <c r="W5" s="405"/>
    </row>
    <row r="6" spans="1:23" s="381" customFormat="1" ht="45" customHeight="1" x14ac:dyDescent="0.25">
      <c r="A6" s="382" t="s">
        <v>607</v>
      </c>
      <c r="B6" s="382" t="s">
        <v>608</v>
      </c>
      <c r="C6" s="408"/>
      <c r="D6" s="711">
        <v>100861</v>
      </c>
      <c r="E6" s="631">
        <v>55</v>
      </c>
      <c r="F6" s="408" t="s">
        <v>604</v>
      </c>
      <c r="G6" s="401">
        <v>43313</v>
      </c>
      <c r="H6" s="385" t="s">
        <v>590</v>
      </c>
      <c r="I6" s="386" t="s">
        <v>609</v>
      </c>
      <c r="J6" s="573" t="s">
        <v>606</v>
      </c>
      <c r="K6" s="449" t="s">
        <v>610</v>
      </c>
      <c r="L6" s="405" t="s">
        <v>443</v>
      </c>
      <c r="M6" s="405" t="s">
        <v>443</v>
      </c>
      <c r="N6" s="405" t="s">
        <v>443</v>
      </c>
      <c r="O6" s="405" t="s">
        <v>443</v>
      </c>
      <c r="P6" s="405"/>
      <c r="Q6" s="405"/>
      <c r="R6" s="405"/>
      <c r="S6" s="405"/>
      <c r="T6" s="405"/>
      <c r="U6" s="405"/>
      <c r="V6" s="405"/>
      <c r="W6" s="405"/>
    </row>
    <row r="7" spans="1:23" s="381" customFormat="1" ht="45" customHeight="1" x14ac:dyDescent="0.25">
      <c r="A7" s="382" t="s">
        <v>611</v>
      </c>
      <c r="B7" s="382" t="s">
        <v>89</v>
      </c>
      <c r="C7" s="636"/>
      <c r="D7" s="711">
        <v>100203</v>
      </c>
      <c r="E7" s="631">
        <v>50</v>
      </c>
      <c r="F7" s="408" t="s">
        <v>612</v>
      </c>
      <c r="G7" s="401">
        <v>44949</v>
      </c>
      <c r="H7" s="385" t="s">
        <v>590</v>
      </c>
      <c r="I7" s="386">
        <v>358</v>
      </c>
      <c r="J7" s="573" t="s">
        <v>613</v>
      </c>
      <c r="K7" s="449" t="s">
        <v>614</v>
      </c>
      <c r="L7" s="405" t="s">
        <v>443</v>
      </c>
      <c r="M7" s="405" t="s">
        <v>443</v>
      </c>
      <c r="N7" s="405" t="s">
        <v>4</v>
      </c>
      <c r="O7" s="405" t="s">
        <v>443</v>
      </c>
      <c r="P7" s="405"/>
      <c r="Q7" s="405"/>
      <c r="R7" s="405"/>
      <c r="S7" s="405"/>
      <c r="T7" s="405"/>
      <c r="U7" s="462"/>
      <c r="V7" s="405"/>
      <c r="W7" s="405"/>
    </row>
    <row r="8" spans="1:23" s="381" customFormat="1" ht="45" customHeight="1" x14ac:dyDescent="0.25">
      <c r="A8" s="382" t="s">
        <v>615</v>
      </c>
      <c r="B8" s="382" t="s">
        <v>616</v>
      </c>
      <c r="C8" s="409" t="s">
        <v>3386</v>
      </c>
      <c r="D8" s="711" t="s">
        <v>690</v>
      </c>
      <c r="E8" s="631">
        <v>75</v>
      </c>
      <c r="F8" s="408" t="s">
        <v>612</v>
      </c>
      <c r="G8" s="401">
        <v>45863</v>
      </c>
      <c r="H8" s="532" t="s">
        <v>66</v>
      </c>
      <c r="I8" s="386" t="s">
        <v>617</v>
      </c>
      <c r="J8" s="573" t="s">
        <v>690</v>
      </c>
      <c r="K8" s="449" t="s">
        <v>610</v>
      </c>
      <c r="L8" s="405" t="s">
        <v>443</v>
      </c>
      <c r="M8" s="405" t="s">
        <v>443</v>
      </c>
      <c r="N8" s="405" t="s">
        <v>35</v>
      </c>
      <c r="O8" s="405" t="s">
        <v>443</v>
      </c>
      <c r="P8" s="405" t="s">
        <v>690</v>
      </c>
      <c r="Q8" s="405" t="s">
        <v>690</v>
      </c>
      <c r="R8" s="405" t="s">
        <v>690</v>
      </c>
      <c r="S8" s="405" t="s">
        <v>690</v>
      </c>
      <c r="T8" s="405" t="s">
        <v>690</v>
      </c>
      <c r="U8" s="405" t="s">
        <v>690</v>
      </c>
      <c r="V8" s="405" t="s">
        <v>690</v>
      </c>
      <c r="W8" s="405" t="s">
        <v>690</v>
      </c>
    </row>
    <row r="9" spans="1:23" s="397" customFormat="1" ht="45" customHeight="1" x14ac:dyDescent="0.25">
      <c r="A9" s="408" t="s">
        <v>618</v>
      </c>
      <c r="B9" s="382" t="s">
        <v>598</v>
      </c>
      <c r="C9" s="409" t="s">
        <v>599</v>
      </c>
      <c r="D9" s="812">
        <v>100966</v>
      </c>
      <c r="E9" s="631">
        <v>65</v>
      </c>
      <c r="F9" s="408" t="s">
        <v>589</v>
      </c>
      <c r="G9" s="434">
        <v>45559</v>
      </c>
      <c r="H9" s="465" t="s">
        <v>590</v>
      </c>
      <c r="I9" s="560" t="s">
        <v>3267</v>
      </c>
      <c r="J9" s="573" t="s">
        <v>601</v>
      </c>
      <c r="K9" s="524" t="s">
        <v>25</v>
      </c>
      <c r="L9" s="405" t="s">
        <v>443</v>
      </c>
      <c r="M9" s="405" t="s">
        <v>443</v>
      </c>
      <c r="N9" s="405" t="s">
        <v>443</v>
      </c>
      <c r="O9" s="405" t="s">
        <v>35</v>
      </c>
      <c r="P9" s="405"/>
      <c r="Q9" s="405"/>
      <c r="R9" s="405"/>
      <c r="S9" s="405"/>
      <c r="T9" s="405"/>
      <c r="U9" s="405"/>
      <c r="V9" s="405"/>
      <c r="W9" s="405"/>
    </row>
    <row r="10" spans="1:23" s="397" customFormat="1" ht="45" customHeight="1" x14ac:dyDescent="0.25">
      <c r="A10" s="382" t="s">
        <v>619</v>
      </c>
      <c r="B10" s="382" t="s">
        <v>620</v>
      </c>
      <c r="C10" s="636"/>
      <c r="D10" s="711">
        <v>100903</v>
      </c>
      <c r="E10" s="631">
        <v>50</v>
      </c>
      <c r="F10" s="408" t="s">
        <v>604</v>
      </c>
      <c r="G10" s="401">
        <v>44949</v>
      </c>
      <c r="H10" s="385" t="s">
        <v>590</v>
      </c>
      <c r="I10" s="386">
        <v>146</v>
      </c>
      <c r="J10" s="573" t="s">
        <v>621</v>
      </c>
      <c r="K10" s="449" t="s">
        <v>622</v>
      </c>
      <c r="L10" s="405" t="s">
        <v>443</v>
      </c>
      <c r="M10" s="405" t="s">
        <v>443</v>
      </c>
      <c r="N10" s="405" t="s">
        <v>443</v>
      </c>
      <c r="O10" s="405" t="s">
        <v>443</v>
      </c>
      <c r="P10" s="405"/>
      <c r="Q10" s="405"/>
      <c r="R10" s="405"/>
      <c r="S10" s="405"/>
      <c r="T10" s="405"/>
      <c r="U10" s="405"/>
      <c r="V10" s="405"/>
      <c r="W10" s="405"/>
    </row>
    <row r="11" spans="1:23" s="397" customFormat="1" ht="45" customHeight="1" x14ac:dyDescent="0.25">
      <c r="A11" s="382" t="s">
        <v>623</v>
      </c>
      <c r="B11" s="382" t="s">
        <v>624</v>
      </c>
      <c r="C11" s="408"/>
      <c r="D11" s="711" t="s">
        <v>690</v>
      </c>
      <c r="E11" s="631">
        <v>55</v>
      </c>
      <c r="F11" s="408" t="s">
        <v>604</v>
      </c>
      <c r="G11" s="401">
        <v>44174</v>
      </c>
      <c r="H11" s="385" t="s">
        <v>590</v>
      </c>
      <c r="I11" s="386" t="s">
        <v>625</v>
      </c>
      <c r="J11" s="573" t="s">
        <v>606</v>
      </c>
      <c r="K11" s="449" t="s">
        <v>146</v>
      </c>
      <c r="L11" s="405" t="s">
        <v>4</v>
      </c>
      <c r="M11" s="405" t="s">
        <v>443</v>
      </c>
      <c r="N11" s="405" t="s">
        <v>443</v>
      </c>
      <c r="O11" s="405" t="s">
        <v>443</v>
      </c>
      <c r="P11" s="405"/>
      <c r="Q11" s="405"/>
      <c r="R11" s="405"/>
      <c r="S11" s="405"/>
      <c r="T11" s="405"/>
      <c r="U11" s="405"/>
      <c r="V11" s="405"/>
      <c r="W11" s="405"/>
    </row>
    <row r="12" spans="1:23" s="502" customFormat="1" ht="45" customHeight="1" x14ac:dyDescent="0.25">
      <c r="A12" s="382" t="s">
        <v>626</v>
      </c>
      <c r="B12" s="382" t="s">
        <v>627</v>
      </c>
      <c r="C12" s="636"/>
      <c r="D12" s="711">
        <v>100398</v>
      </c>
      <c r="E12" s="631">
        <v>50</v>
      </c>
      <c r="F12" s="408" t="s">
        <v>612</v>
      </c>
      <c r="G12" s="401">
        <v>44949</v>
      </c>
      <c r="H12" s="385" t="s">
        <v>590</v>
      </c>
      <c r="I12" s="386">
        <v>349</v>
      </c>
      <c r="J12" s="573" t="s">
        <v>613</v>
      </c>
      <c r="K12" s="449" t="s">
        <v>614</v>
      </c>
      <c r="L12" s="405" t="s">
        <v>443</v>
      </c>
      <c r="M12" s="405" t="s">
        <v>4</v>
      </c>
      <c r="N12" s="405" t="s">
        <v>443</v>
      </c>
      <c r="O12" s="405" t="s">
        <v>443</v>
      </c>
      <c r="P12" s="405"/>
      <c r="Q12" s="405"/>
      <c r="R12" s="405"/>
      <c r="S12" s="405"/>
      <c r="T12" s="405"/>
      <c r="U12" s="462"/>
      <c r="V12" s="405"/>
      <c r="W12" s="405"/>
    </row>
    <row r="13" spans="1:23" s="502" customFormat="1" ht="45" customHeight="1" x14ac:dyDescent="0.25">
      <c r="A13" s="391" t="s">
        <v>628</v>
      </c>
      <c r="B13" s="391" t="s">
        <v>629</v>
      </c>
      <c r="C13" s="409"/>
      <c r="D13" s="711">
        <v>100998</v>
      </c>
      <c r="E13" s="631">
        <v>75</v>
      </c>
      <c r="F13" s="408" t="s">
        <v>612</v>
      </c>
      <c r="G13" s="401">
        <v>44949</v>
      </c>
      <c r="H13" s="375" t="s">
        <v>590</v>
      </c>
      <c r="I13" s="394" t="s">
        <v>630</v>
      </c>
      <c r="J13" s="573" t="s">
        <v>613</v>
      </c>
      <c r="K13" s="449" t="s">
        <v>25</v>
      </c>
      <c r="L13" s="405" t="s">
        <v>443</v>
      </c>
      <c r="M13" s="405" t="s">
        <v>443</v>
      </c>
      <c r="N13" s="405" t="s">
        <v>443</v>
      </c>
      <c r="O13" s="405" t="s">
        <v>443</v>
      </c>
      <c r="P13" s="405"/>
      <c r="Q13" s="405"/>
      <c r="R13" s="405"/>
      <c r="S13" s="405"/>
      <c r="T13" s="405"/>
      <c r="U13" s="462"/>
      <c r="V13" s="405"/>
      <c r="W13" s="405"/>
    </row>
    <row r="14" spans="1:23" s="381" customFormat="1" ht="45" customHeight="1" x14ac:dyDescent="0.25">
      <c r="A14" s="429" t="s">
        <v>631</v>
      </c>
      <c r="B14" s="382" t="s">
        <v>632</v>
      </c>
      <c r="C14" s="636"/>
      <c r="D14" s="711">
        <v>100404</v>
      </c>
      <c r="E14" s="631">
        <v>70</v>
      </c>
      <c r="F14" s="408" t="s">
        <v>604</v>
      </c>
      <c r="G14" s="430">
        <v>45161</v>
      </c>
      <c r="H14" s="402" t="s">
        <v>590</v>
      </c>
      <c r="I14" s="403" t="s">
        <v>633</v>
      </c>
      <c r="J14" s="573" t="s">
        <v>634</v>
      </c>
      <c r="K14" s="606" t="s">
        <v>635</v>
      </c>
      <c r="L14" s="405" t="s">
        <v>443</v>
      </c>
      <c r="M14" s="405" t="s">
        <v>443</v>
      </c>
      <c r="N14" s="405" t="s">
        <v>443</v>
      </c>
      <c r="O14" s="405" t="s">
        <v>443</v>
      </c>
      <c r="P14" s="405"/>
      <c r="Q14" s="405"/>
      <c r="R14" s="405"/>
      <c r="S14" s="405"/>
      <c r="T14" s="405"/>
      <c r="U14" s="405"/>
      <c r="V14" s="405"/>
      <c r="W14" s="405"/>
    </row>
    <row r="15" spans="1:23" ht="45" customHeight="1" x14ac:dyDescent="0.25">
      <c r="A15" s="444" t="s">
        <v>636</v>
      </c>
      <c r="B15" s="706" t="s">
        <v>99</v>
      </c>
      <c r="C15" s="409" t="s">
        <v>3393</v>
      </c>
      <c r="D15" s="711">
        <v>100535</v>
      </c>
      <c r="E15" s="631">
        <v>130</v>
      </c>
      <c r="F15" s="408" t="s">
        <v>589</v>
      </c>
      <c r="G15" s="445"/>
      <c r="H15" s="465" t="s">
        <v>590</v>
      </c>
      <c r="I15" s="441" t="s">
        <v>465</v>
      </c>
      <c r="J15" s="573" t="s">
        <v>592</v>
      </c>
      <c r="K15" s="449" t="s">
        <v>25</v>
      </c>
      <c r="L15" s="405" t="s">
        <v>443</v>
      </c>
      <c r="M15" s="405" t="s">
        <v>443</v>
      </c>
      <c r="N15" s="405" t="s">
        <v>443</v>
      </c>
      <c r="O15" s="405" t="s">
        <v>443</v>
      </c>
      <c r="P15" s="405" t="s">
        <v>4</v>
      </c>
      <c r="Q15" s="405"/>
      <c r="R15" s="405"/>
      <c r="S15" s="405"/>
      <c r="T15" s="405"/>
      <c r="U15" s="405"/>
      <c r="V15" s="405"/>
      <c r="W15" s="405"/>
    </row>
    <row r="16" spans="1:23" s="381" customFormat="1" ht="45" customHeight="1" x14ac:dyDescent="0.25">
      <c r="A16" s="382" t="s">
        <v>637</v>
      </c>
      <c r="B16" s="382" t="s">
        <v>638</v>
      </c>
      <c r="C16" s="408"/>
      <c r="D16" s="711">
        <v>100340</v>
      </c>
      <c r="E16" s="631">
        <v>55</v>
      </c>
      <c r="F16" s="408" t="s">
        <v>604</v>
      </c>
      <c r="G16" s="384"/>
      <c r="H16" s="385" t="s">
        <v>590</v>
      </c>
      <c r="I16" s="386" t="s">
        <v>639</v>
      </c>
      <c r="J16" s="573" t="s">
        <v>606</v>
      </c>
      <c r="K16" s="524" t="s">
        <v>53</v>
      </c>
      <c r="L16" s="405" t="s">
        <v>443</v>
      </c>
      <c r="M16" s="405" t="s">
        <v>443</v>
      </c>
      <c r="N16" s="405" t="s">
        <v>4</v>
      </c>
      <c r="O16" s="405" t="s">
        <v>443</v>
      </c>
      <c r="P16" s="405"/>
      <c r="Q16" s="405"/>
      <c r="R16" s="405"/>
      <c r="S16" s="405"/>
      <c r="T16" s="405"/>
      <c r="U16" s="405"/>
      <c r="V16" s="405"/>
      <c r="W16" s="405"/>
    </row>
    <row r="17" spans="1:23" s="381" customFormat="1" ht="45" customHeight="1" x14ac:dyDescent="0.25">
      <c r="A17" s="382" t="s">
        <v>640</v>
      </c>
      <c r="B17" s="382" t="s">
        <v>641</v>
      </c>
      <c r="C17" s="602"/>
      <c r="D17" s="711">
        <v>100590</v>
      </c>
      <c r="E17" s="631">
        <v>50</v>
      </c>
      <c r="F17" s="408" t="s">
        <v>604</v>
      </c>
      <c r="G17" s="401">
        <v>44949</v>
      </c>
      <c r="H17" s="385" t="s">
        <v>590</v>
      </c>
      <c r="I17" s="386">
        <v>171</v>
      </c>
      <c r="J17" s="573" t="s">
        <v>621</v>
      </c>
      <c r="K17" s="449" t="s">
        <v>100</v>
      </c>
      <c r="L17" s="405" t="s">
        <v>443</v>
      </c>
      <c r="M17" s="405" t="s">
        <v>443</v>
      </c>
      <c r="N17" s="405" t="s">
        <v>443</v>
      </c>
      <c r="O17" s="405" t="s">
        <v>443</v>
      </c>
      <c r="P17" s="405"/>
      <c r="Q17" s="405"/>
      <c r="R17" s="405"/>
      <c r="S17" s="405"/>
      <c r="T17" s="405"/>
      <c r="U17" s="405"/>
      <c r="V17" s="405"/>
      <c r="W17" s="405"/>
    </row>
    <row r="18" spans="1:23" ht="45" customHeight="1" x14ac:dyDescent="0.25">
      <c r="A18" s="382" t="s">
        <v>642</v>
      </c>
      <c r="B18" s="382" t="s">
        <v>643</v>
      </c>
      <c r="C18" s="602"/>
      <c r="D18" s="711">
        <v>100464</v>
      </c>
      <c r="E18" s="631">
        <v>55</v>
      </c>
      <c r="F18" s="408" t="s">
        <v>604</v>
      </c>
      <c r="G18" s="401">
        <v>45713</v>
      </c>
      <c r="H18" s="385" t="s">
        <v>590</v>
      </c>
      <c r="I18" s="386" t="s">
        <v>644</v>
      </c>
      <c r="J18" s="573" t="s">
        <v>645</v>
      </c>
      <c r="K18" s="449" t="s">
        <v>25</v>
      </c>
      <c r="L18" s="405" t="s">
        <v>443</v>
      </c>
      <c r="M18" s="405" t="s">
        <v>443</v>
      </c>
      <c r="N18" s="405" t="s">
        <v>443</v>
      </c>
      <c r="O18" s="405" t="s">
        <v>443</v>
      </c>
      <c r="P18" s="405"/>
      <c r="Q18" s="405"/>
      <c r="R18" s="405"/>
      <c r="S18" s="405"/>
      <c r="T18" s="405"/>
      <c r="U18" s="405"/>
      <c r="V18" s="749"/>
      <c r="W18" s="749"/>
    </row>
    <row r="19" spans="1:23" ht="45" customHeight="1" x14ac:dyDescent="0.25">
      <c r="A19" s="382" t="s">
        <v>646</v>
      </c>
      <c r="B19" s="382" t="s">
        <v>60</v>
      </c>
      <c r="C19" s="409"/>
      <c r="D19" s="711">
        <v>100619</v>
      </c>
      <c r="E19" s="631">
        <v>75</v>
      </c>
      <c r="F19" s="408" t="s">
        <v>604</v>
      </c>
      <c r="G19" s="401">
        <v>41214</v>
      </c>
      <c r="H19" s="385" t="s">
        <v>590</v>
      </c>
      <c r="I19" s="386" t="s">
        <v>647</v>
      </c>
      <c r="J19" s="573" t="s">
        <v>648</v>
      </c>
      <c r="K19" s="449" t="s">
        <v>622</v>
      </c>
      <c r="L19" s="405" t="s">
        <v>443</v>
      </c>
      <c r="M19" s="405" t="s">
        <v>443</v>
      </c>
      <c r="N19" s="405" t="s">
        <v>443</v>
      </c>
      <c r="O19" s="405" t="s">
        <v>443</v>
      </c>
      <c r="P19" s="405"/>
      <c r="Q19" s="405"/>
      <c r="R19" s="405"/>
      <c r="S19" s="405"/>
      <c r="T19" s="405"/>
      <c r="U19" s="405"/>
      <c r="V19" s="405"/>
      <c r="W19" s="405"/>
    </row>
    <row r="20" spans="1:23" s="381" customFormat="1" ht="45" customHeight="1" x14ac:dyDescent="0.25">
      <c r="A20" s="599" t="s">
        <v>649</v>
      </c>
      <c r="B20" s="382" t="s">
        <v>641</v>
      </c>
      <c r="C20" s="636" t="s">
        <v>3376</v>
      </c>
      <c r="D20" s="413">
        <v>100251</v>
      </c>
      <c r="E20" s="632">
        <v>60</v>
      </c>
      <c r="F20" s="408" t="s">
        <v>604</v>
      </c>
      <c r="G20" s="441"/>
      <c r="H20" s="385" t="s">
        <v>590</v>
      </c>
      <c r="I20" s="441">
        <v>163</v>
      </c>
      <c r="J20" s="573" t="s">
        <v>634</v>
      </c>
      <c r="K20" s="449" t="s">
        <v>146</v>
      </c>
      <c r="L20" s="462" t="s">
        <v>4</v>
      </c>
      <c r="M20" s="405" t="s">
        <v>443</v>
      </c>
      <c r="N20" s="405" t="s">
        <v>443</v>
      </c>
      <c r="O20" s="405" t="s">
        <v>443</v>
      </c>
      <c r="P20" s="405"/>
      <c r="Q20" s="405"/>
      <c r="R20" s="405"/>
      <c r="S20" s="405"/>
      <c r="T20" s="405"/>
      <c r="U20" s="405"/>
      <c r="V20" s="405"/>
      <c r="W20" s="405"/>
    </row>
    <row r="21" spans="1:23" s="381" customFormat="1" ht="45" customHeight="1" x14ac:dyDescent="0.25">
      <c r="A21" s="382" t="s">
        <v>650</v>
      </c>
      <c r="B21" s="382" t="s">
        <v>651</v>
      </c>
      <c r="C21" s="409" t="s">
        <v>599</v>
      </c>
      <c r="D21" s="711">
        <v>100595</v>
      </c>
      <c r="E21" s="631">
        <v>65</v>
      </c>
      <c r="F21" s="408" t="s">
        <v>594</v>
      </c>
      <c r="G21" s="401"/>
      <c r="H21" s="385" t="s">
        <v>590</v>
      </c>
      <c r="I21" s="386" t="s">
        <v>652</v>
      </c>
      <c r="J21" s="573" t="s">
        <v>596</v>
      </c>
      <c r="K21" s="449" t="s">
        <v>25</v>
      </c>
      <c r="L21" s="405" t="s">
        <v>443</v>
      </c>
      <c r="M21" s="405" t="s">
        <v>443</v>
      </c>
      <c r="N21" s="405" t="s">
        <v>443</v>
      </c>
      <c r="O21" s="405" t="s">
        <v>443</v>
      </c>
      <c r="P21" s="405"/>
      <c r="Q21" s="405"/>
      <c r="R21" s="405"/>
      <c r="S21" s="405"/>
      <c r="T21" s="405"/>
      <c r="U21" s="405"/>
      <c r="V21" s="405"/>
      <c r="W21" s="405"/>
    </row>
    <row r="22" spans="1:23" s="381" customFormat="1" ht="45" customHeight="1" x14ac:dyDescent="0.25">
      <c r="A22" s="382" t="s">
        <v>653</v>
      </c>
      <c r="B22" s="382" t="s">
        <v>654</v>
      </c>
      <c r="C22" s="409"/>
      <c r="D22" s="711">
        <v>100210</v>
      </c>
      <c r="E22" s="631">
        <v>55</v>
      </c>
      <c r="F22" s="408" t="s">
        <v>604</v>
      </c>
      <c r="G22" s="401">
        <v>45712</v>
      </c>
      <c r="H22" s="385" t="s">
        <v>590</v>
      </c>
      <c r="I22" s="386" t="s">
        <v>3137</v>
      </c>
      <c r="J22" s="573" t="s">
        <v>656</v>
      </c>
      <c r="K22" s="449" t="s">
        <v>657</v>
      </c>
      <c r="L22" s="405" t="s">
        <v>443</v>
      </c>
      <c r="M22" s="405" t="s">
        <v>443</v>
      </c>
      <c r="N22" s="405" t="s">
        <v>35</v>
      </c>
      <c r="O22" s="405" t="s">
        <v>35</v>
      </c>
      <c r="P22" s="405"/>
      <c r="Q22" s="405"/>
      <c r="R22" s="405"/>
      <c r="S22" s="405"/>
      <c r="T22" s="405"/>
      <c r="U22" s="462"/>
      <c r="V22" s="749"/>
      <c r="W22" s="749"/>
    </row>
    <row r="23" spans="1:23" s="381" customFormat="1" ht="45" customHeight="1" x14ac:dyDescent="0.25">
      <c r="A23" s="408" t="s">
        <v>658</v>
      </c>
      <c r="B23" s="382" t="s">
        <v>598</v>
      </c>
      <c r="C23" s="409" t="s">
        <v>599</v>
      </c>
      <c r="D23" s="711">
        <v>100836</v>
      </c>
      <c r="E23" s="631">
        <v>65</v>
      </c>
      <c r="F23" s="408" t="s">
        <v>589</v>
      </c>
      <c r="G23" s="434">
        <v>45559</v>
      </c>
      <c r="H23" s="465" t="s">
        <v>590</v>
      </c>
      <c r="I23" s="560" t="s">
        <v>3266</v>
      </c>
      <c r="J23" s="573" t="s">
        <v>601</v>
      </c>
      <c r="K23" s="524" t="s">
        <v>614</v>
      </c>
      <c r="L23" s="405" t="s">
        <v>443</v>
      </c>
      <c r="M23" s="405" t="s">
        <v>4</v>
      </c>
      <c r="N23" s="405" t="s">
        <v>443</v>
      </c>
      <c r="O23" s="405" t="s">
        <v>443</v>
      </c>
      <c r="P23" s="405"/>
      <c r="Q23" s="405"/>
      <c r="R23" s="405"/>
      <c r="S23" s="405"/>
      <c r="T23" s="405"/>
      <c r="U23" s="405"/>
      <c r="V23" s="405"/>
      <c r="W23" s="405"/>
    </row>
    <row r="24" spans="1:23" s="381" customFormat="1" ht="45" customHeight="1" x14ac:dyDescent="0.25">
      <c r="A24" s="382" t="s">
        <v>659</v>
      </c>
      <c r="B24" s="382" t="s">
        <v>119</v>
      </c>
      <c r="C24" s="408"/>
      <c r="D24" s="711">
        <v>100792</v>
      </c>
      <c r="E24" s="631">
        <v>55</v>
      </c>
      <c r="F24" s="408" t="s">
        <v>604</v>
      </c>
      <c r="G24" s="384"/>
      <c r="H24" s="385" t="s">
        <v>590</v>
      </c>
      <c r="I24" s="386" t="s">
        <v>660</v>
      </c>
      <c r="J24" s="573" t="s">
        <v>645</v>
      </c>
      <c r="K24" s="449" t="s">
        <v>610</v>
      </c>
      <c r="L24" s="405" t="s">
        <v>443</v>
      </c>
      <c r="M24" s="405" t="s">
        <v>443</v>
      </c>
      <c r="N24" s="405" t="s">
        <v>443</v>
      </c>
      <c r="O24" s="405" t="s">
        <v>443</v>
      </c>
      <c r="P24" s="405"/>
      <c r="Q24" s="405"/>
      <c r="R24" s="405"/>
      <c r="S24" s="405"/>
      <c r="T24" s="405"/>
      <c r="U24" s="405"/>
      <c r="V24" s="405"/>
      <c r="W24" s="405"/>
    </row>
    <row r="25" spans="1:23" s="381" customFormat="1" ht="45" customHeight="1" x14ac:dyDescent="0.25">
      <c r="A25" s="382" t="s">
        <v>661</v>
      </c>
      <c r="B25" s="382" t="s">
        <v>662</v>
      </c>
      <c r="C25" s="636"/>
      <c r="D25" s="711">
        <v>100959</v>
      </c>
      <c r="E25" s="631">
        <v>50</v>
      </c>
      <c r="F25" s="408" t="s">
        <v>604</v>
      </c>
      <c r="G25" s="401">
        <v>44949</v>
      </c>
      <c r="H25" s="385" t="s">
        <v>590</v>
      </c>
      <c r="I25" s="386">
        <v>183</v>
      </c>
      <c r="J25" s="573" t="s">
        <v>663</v>
      </c>
      <c r="K25" s="449" t="s">
        <v>25</v>
      </c>
      <c r="L25" s="405" t="s">
        <v>443</v>
      </c>
      <c r="M25" s="405" t="s">
        <v>443</v>
      </c>
      <c r="N25" s="405" t="s">
        <v>443</v>
      </c>
      <c r="O25" s="405" t="s">
        <v>443</v>
      </c>
      <c r="P25" s="405" t="s">
        <v>4</v>
      </c>
      <c r="Q25" s="405"/>
      <c r="R25" s="405"/>
      <c r="S25" s="405"/>
      <c r="T25" s="405"/>
      <c r="U25" s="405"/>
      <c r="V25" s="405"/>
      <c r="W25" s="405"/>
    </row>
    <row r="26" spans="1:23" s="381" customFormat="1" ht="45" customHeight="1" x14ac:dyDescent="0.25">
      <c r="A26" s="382" t="s">
        <v>664</v>
      </c>
      <c r="B26" s="382" t="s">
        <v>665</v>
      </c>
      <c r="C26" s="408"/>
      <c r="D26" s="711">
        <v>100272</v>
      </c>
      <c r="E26" s="631">
        <v>55</v>
      </c>
      <c r="F26" s="408" t="s">
        <v>604</v>
      </c>
      <c r="G26" s="401">
        <v>44075</v>
      </c>
      <c r="H26" s="385" t="s">
        <v>590</v>
      </c>
      <c r="I26" s="386" t="s">
        <v>666</v>
      </c>
      <c r="J26" s="573" t="s">
        <v>667</v>
      </c>
      <c r="K26" s="449" t="s">
        <v>69</v>
      </c>
      <c r="L26" s="405" t="s">
        <v>443</v>
      </c>
      <c r="M26" s="405" t="s">
        <v>443</v>
      </c>
      <c r="N26" s="405" t="s">
        <v>443</v>
      </c>
      <c r="O26" s="405" t="s">
        <v>443</v>
      </c>
      <c r="P26" s="462"/>
      <c r="Q26" s="462"/>
      <c r="R26" s="405"/>
      <c r="S26" s="405"/>
      <c r="T26" s="405"/>
      <c r="U26" s="405"/>
      <c r="V26" s="405"/>
      <c r="W26" s="405"/>
    </row>
    <row r="27" spans="1:23" s="381" customFormat="1" ht="45" customHeight="1" x14ac:dyDescent="0.25">
      <c r="A27" s="382" t="s">
        <v>668</v>
      </c>
      <c r="B27" s="382" t="s">
        <v>669</v>
      </c>
      <c r="C27" s="408"/>
      <c r="D27" s="711">
        <v>100807</v>
      </c>
      <c r="E27" s="631">
        <v>55</v>
      </c>
      <c r="F27" s="408" t="s">
        <v>612</v>
      </c>
      <c r="G27" s="401"/>
      <c r="H27" s="385" t="s">
        <v>590</v>
      </c>
      <c r="I27" s="386">
        <v>93</v>
      </c>
      <c r="J27" s="573" t="s">
        <v>613</v>
      </c>
      <c r="K27" s="449" t="s">
        <v>610</v>
      </c>
      <c r="L27" s="405" t="s">
        <v>443</v>
      </c>
      <c r="M27" s="405" t="s">
        <v>443</v>
      </c>
      <c r="N27" s="405" t="s">
        <v>443</v>
      </c>
      <c r="O27" s="405" t="s">
        <v>443</v>
      </c>
      <c r="P27" s="405"/>
      <c r="Q27" s="405"/>
      <c r="R27" s="405"/>
      <c r="S27" s="405"/>
      <c r="T27" s="405"/>
      <c r="U27" s="405"/>
      <c r="V27" s="405"/>
      <c r="W27" s="405"/>
    </row>
    <row r="28" spans="1:23" s="381" customFormat="1" ht="64.5" customHeight="1" x14ac:dyDescent="0.25">
      <c r="A28" s="382" t="s">
        <v>670</v>
      </c>
      <c r="B28" s="382" t="s">
        <v>598</v>
      </c>
      <c r="C28" s="409" t="s">
        <v>599</v>
      </c>
      <c r="D28" s="711">
        <v>100242</v>
      </c>
      <c r="E28" s="631">
        <v>65</v>
      </c>
      <c r="F28" s="408" t="s">
        <v>604</v>
      </c>
      <c r="G28" s="401">
        <v>44949</v>
      </c>
      <c r="H28" s="385" t="s">
        <v>590</v>
      </c>
      <c r="I28" s="386">
        <v>111</v>
      </c>
      <c r="J28" s="573" t="s">
        <v>667</v>
      </c>
      <c r="K28" s="449" t="s">
        <v>53</v>
      </c>
      <c r="L28" s="405" t="s">
        <v>443</v>
      </c>
      <c r="M28" s="405" t="s">
        <v>443</v>
      </c>
      <c r="N28" s="405" t="s">
        <v>4</v>
      </c>
      <c r="O28" s="405" t="s">
        <v>443</v>
      </c>
      <c r="P28" s="405"/>
      <c r="Q28" s="405"/>
      <c r="R28" s="405"/>
      <c r="S28" s="405"/>
      <c r="T28" s="405"/>
      <c r="U28" s="405"/>
      <c r="V28" s="405"/>
      <c r="W28" s="405"/>
    </row>
    <row r="29" spans="1:23" s="381" customFormat="1" ht="45" customHeight="1" x14ac:dyDescent="0.25">
      <c r="A29" s="382" t="s">
        <v>671</v>
      </c>
      <c r="B29" s="382" t="s">
        <v>672</v>
      </c>
      <c r="C29" s="636"/>
      <c r="D29" s="711">
        <v>100450</v>
      </c>
      <c r="E29" s="631">
        <v>65</v>
      </c>
      <c r="F29" s="408" t="s">
        <v>604</v>
      </c>
      <c r="G29" s="401">
        <v>45253</v>
      </c>
      <c r="H29" s="385" t="s">
        <v>590</v>
      </c>
      <c r="I29" s="386" t="s">
        <v>673</v>
      </c>
      <c r="J29" s="573" t="s">
        <v>645</v>
      </c>
      <c r="K29" s="626" t="s">
        <v>20</v>
      </c>
      <c r="L29" s="405" t="s">
        <v>443</v>
      </c>
      <c r="M29" s="405" t="s">
        <v>443</v>
      </c>
      <c r="N29" s="405" t="s">
        <v>443</v>
      </c>
      <c r="O29" s="405" t="s">
        <v>4</v>
      </c>
      <c r="P29" s="405"/>
      <c r="Q29" s="405"/>
      <c r="R29" s="405"/>
      <c r="S29" s="405"/>
      <c r="T29" s="405"/>
      <c r="U29" s="405"/>
      <c r="V29" s="405"/>
      <c r="W29" s="405"/>
    </row>
    <row r="30" spans="1:23" s="381" customFormat="1" ht="45" customHeight="1" x14ac:dyDescent="0.25">
      <c r="A30" s="382" t="s">
        <v>674</v>
      </c>
      <c r="B30" s="382" t="s">
        <v>152</v>
      </c>
      <c r="C30" s="408"/>
      <c r="D30" s="711">
        <v>100558</v>
      </c>
      <c r="E30" s="631">
        <v>55</v>
      </c>
      <c r="F30" s="408" t="s">
        <v>604</v>
      </c>
      <c r="G30" s="401">
        <v>42186</v>
      </c>
      <c r="H30" s="385" t="s">
        <v>590</v>
      </c>
      <c r="I30" s="386" t="s">
        <v>675</v>
      </c>
      <c r="J30" s="605" t="s">
        <v>648</v>
      </c>
      <c r="K30" s="606" t="s">
        <v>20</v>
      </c>
      <c r="L30" s="405" t="s">
        <v>443</v>
      </c>
      <c r="M30" s="405" t="s">
        <v>443</v>
      </c>
      <c r="N30" s="405" t="s">
        <v>443</v>
      </c>
      <c r="O30" s="405" t="s">
        <v>4</v>
      </c>
      <c r="P30" s="405"/>
      <c r="Q30" s="405"/>
      <c r="R30" s="405"/>
      <c r="S30" s="405"/>
      <c r="T30" s="405"/>
      <c r="U30" s="405"/>
      <c r="V30" s="405"/>
      <c r="W30" s="405"/>
    </row>
    <row r="31" spans="1:23" ht="45" customHeight="1" x14ac:dyDescent="0.25">
      <c r="A31" s="382" t="s">
        <v>676</v>
      </c>
      <c r="B31" s="408" t="s">
        <v>140</v>
      </c>
      <c r="C31" s="636"/>
      <c r="D31" s="711">
        <v>100728</v>
      </c>
      <c r="E31" s="631">
        <v>50</v>
      </c>
      <c r="F31" s="408" t="s">
        <v>604</v>
      </c>
      <c r="G31" s="401">
        <v>44949</v>
      </c>
      <c r="H31" s="385" t="s">
        <v>590</v>
      </c>
      <c r="I31" s="386">
        <v>92</v>
      </c>
      <c r="J31" s="573" t="s">
        <v>621</v>
      </c>
      <c r="K31" s="449" t="s">
        <v>610</v>
      </c>
      <c r="L31" s="405" t="s">
        <v>443</v>
      </c>
      <c r="M31" s="405" t="s">
        <v>443</v>
      </c>
      <c r="N31" s="405" t="s">
        <v>443</v>
      </c>
      <c r="O31" s="405" t="s">
        <v>443</v>
      </c>
      <c r="P31" s="405"/>
      <c r="Q31" s="405"/>
      <c r="R31" s="405"/>
      <c r="S31" s="405"/>
      <c r="T31" s="405"/>
      <c r="U31" s="405"/>
      <c r="V31" s="405"/>
      <c r="W31" s="405"/>
    </row>
    <row r="32" spans="1:23" s="381" customFormat="1" ht="60.75" customHeight="1" x14ac:dyDescent="0.25">
      <c r="A32" s="382" t="s">
        <v>677</v>
      </c>
      <c r="B32" s="382" t="s">
        <v>212</v>
      </c>
      <c r="C32" s="408"/>
      <c r="D32" s="711">
        <v>100397</v>
      </c>
      <c r="E32" s="631">
        <v>55</v>
      </c>
      <c r="F32" s="408" t="s">
        <v>604</v>
      </c>
      <c r="G32" s="401">
        <v>42476</v>
      </c>
      <c r="H32" s="385" t="s">
        <v>590</v>
      </c>
      <c r="I32" s="386" t="s">
        <v>678</v>
      </c>
      <c r="J32" s="573" t="s">
        <v>667</v>
      </c>
      <c r="K32" s="524" t="s">
        <v>50</v>
      </c>
      <c r="L32" s="405" t="s">
        <v>443</v>
      </c>
      <c r="M32" s="405" t="s">
        <v>443</v>
      </c>
      <c r="N32" s="405" t="s">
        <v>443</v>
      </c>
      <c r="O32" s="405" t="s">
        <v>443</v>
      </c>
      <c r="P32" s="405"/>
      <c r="Q32" s="405"/>
      <c r="R32" s="405"/>
      <c r="S32" s="405"/>
      <c r="T32" s="405"/>
      <c r="U32" s="405"/>
      <c r="V32" s="405"/>
      <c r="W32" s="405"/>
    </row>
    <row r="33" spans="1:23" ht="45" customHeight="1" x14ac:dyDescent="0.25">
      <c r="A33" s="382" t="s">
        <v>679</v>
      </c>
      <c r="B33" s="382" t="s">
        <v>99</v>
      </c>
      <c r="C33" s="408"/>
      <c r="D33" s="711">
        <v>100782</v>
      </c>
      <c r="E33" s="631">
        <v>55</v>
      </c>
      <c r="F33" s="408" t="s">
        <v>604</v>
      </c>
      <c r="G33" s="401">
        <v>41791</v>
      </c>
      <c r="H33" s="385" t="s">
        <v>590</v>
      </c>
      <c r="I33" s="386" t="s">
        <v>680</v>
      </c>
      <c r="J33" s="573" t="s">
        <v>645</v>
      </c>
      <c r="K33" s="606" t="s">
        <v>635</v>
      </c>
      <c r="L33" s="405" t="s">
        <v>443</v>
      </c>
      <c r="M33" s="405" t="s">
        <v>443</v>
      </c>
      <c r="N33" s="405" t="s">
        <v>443</v>
      </c>
      <c r="O33" s="405" t="s">
        <v>443</v>
      </c>
      <c r="P33" s="405"/>
      <c r="Q33" s="405"/>
      <c r="R33" s="405"/>
      <c r="S33" s="405"/>
      <c r="T33" s="405"/>
      <c r="U33" s="405"/>
      <c r="V33" s="405"/>
      <c r="W33" s="405"/>
    </row>
    <row r="34" spans="1:23" ht="45" customHeight="1" x14ac:dyDescent="0.25">
      <c r="A34" s="382" t="s">
        <v>681</v>
      </c>
      <c r="B34" s="382" t="s">
        <v>662</v>
      </c>
      <c r="C34" s="408"/>
      <c r="D34" s="711">
        <v>100923</v>
      </c>
      <c r="E34" s="631">
        <v>60</v>
      </c>
      <c r="F34" s="408" t="s">
        <v>604</v>
      </c>
      <c r="G34" s="401">
        <v>45017</v>
      </c>
      <c r="H34" s="385" t="s">
        <v>590</v>
      </c>
      <c r="I34" s="386" t="s">
        <v>682</v>
      </c>
      <c r="J34" s="573" t="s">
        <v>663</v>
      </c>
      <c r="K34" s="449" t="s">
        <v>146</v>
      </c>
      <c r="L34" s="405" t="s">
        <v>4</v>
      </c>
      <c r="M34" s="405" t="s">
        <v>443</v>
      </c>
      <c r="N34" s="405" t="s">
        <v>443</v>
      </c>
      <c r="O34" s="405" t="s">
        <v>443</v>
      </c>
      <c r="P34" s="405"/>
      <c r="Q34" s="405"/>
      <c r="R34" s="405"/>
      <c r="S34" s="405"/>
      <c r="T34" s="405"/>
      <c r="U34" s="405"/>
      <c r="V34" s="405"/>
      <c r="W34" s="405"/>
    </row>
    <row r="35" spans="1:23" ht="45" customHeight="1" x14ac:dyDescent="0.25">
      <c r="A35" s="408" t="s">
        <v>683</v>
      </c>
      <c r="B35" s="382" t="s">
        <v>99</v>
      </c>
      <c r="C35" s="408" t="s">
        <v>3317</v>
      </c>
      <c r="D35" s="711" t="s">
        <v>690</v>
      </c>
      <c r="E35" s="631">
        <v>55</v>
      </c>
      <c r="F35" s="408" t="s">
        <v>604</v>
      </c>
      <c r="G35" s="401">
        <v>41821</v>
      </c>
      <c r="H35" s="532" t="s">
        <v>66</v>
      </c>
      <c r="I35" s="386" t="s">
        <v>684</v>
      </c>
      <c r="J35" s="573" t="s">
        <v>690</v>
      </c>
      <c r="K35" s="449" t="s">
        <v>50</v>
      </c>
      <c r="L35" s="405" t="s">
        <v>443</v>
      </c>
      <c r="M35" s="405" t="s">
        <v>690</v>
      </c>
      <c r="N35" s="405" t="s">
        <v>690</v>
      </c>
      <c r="O35" s="405" t="s">
        <v>690</v>
      </c>
      <c r="P35" s="405" t="s">
        <v>690</v>
      </c>
      <c r="Q35" s="405" t="s">
        <v>690</v>
      </c>
      <c r="R35" s="405" t="s">
        <v>690</v>
      </c>
      <c r="S35" s="405" t="s">
        <v>690</v>
      </c>
      <c r="T35" s="405" t="s">
        <v>690</v>
      </c>
      <c r="U35" s="405" t="s">
        <v>690</v>
      </c>
      <c r="V35" s="405" t="s">
        <v>690</v>
      </c>
      <c r="W35" s="405" t="s">
        <v>690</v>
      </c>
    </row>
    <row r="36" spans="1:23" ht="45" customHeight="1" x14ac:dyDescent="0.25">
      <c r="A36" s="408" t="s">
        <v>685</v>
      </c>
      <c r="B36" s="382" t="s">
        <v>598</v>
      </c>
      <c r="C36" s="524"/>
      <c r="D36" s="711">
        <v>100580</v>
      </c>
      <c r="E36" s="631">
        <v>70</v>
      </c>
      <c r="F36" s="408" t="s">
        <v>604</v>
      </c>
      <c r="G36" s="401">
        <v>45192</v>
      </c>
      <c r="H36" s="385" t="s">
        <v>590</v>
      </c>
      <c r="I36" s="386" t="s">
        <v>686</v>
      </c>
      <c r="J36" s="573" t="s">
        <v>621</v>
      </c>
      <c r="K36" s="524" t="s">
        <v>50</v>
      </c>
      <c r="L36" s="405" t="s">
        <v>443</v>
      </c>
      <c r="M36" s="405" t="s">
        <v>443</v>
      </c>
      <c r="N36" s="405" t="s">
        <v>443</v>
      </c>
      <c r="O36" s="405" t="s">
        <v>443</v>
      </c>
      <c r="P36" s="405"/>
      <c r="Q36" s="405"/>
      <c r="R36" s="405"/>
      <c r="S36" s="405"/>
      <c r="T36" s="405"/>
      <c r="U36" s="405"/>
      <c r="V36" s="405"/>
      <c r="W36" s="405"/>
    </row>
    <row r="37" spans="1:23" ht="45" customHeight="1" x14ac:dyDescent="0.25">
      <c r="A37" s="382" t="s">
        <v>687</v>
      </c>
      <c r="B37" s="382" t="s">
        <v>119</v>
      </c>
      <c r="C37" s="409" t="s">
        <v>688</v>
      </c>
      <c r="D37" s="711" t="s">
        <v>690</v>
      </c>
      <c r="E37" s="631">
        <v>55</v>
      </c>
      <c r="F37" s="408" t="s">
        <v>604</v>
      </c>
      <c r="G37" s="401">
        <v>42256</v>
      </c>
      <c r="H37" s="532" t="s">
        <v>66</v>
      </c>
      <c r="I37" s="386" t="s">
        <v>689</v>
      </c>
      <c r="J37" s="573" t="s">
        <v>690</v>
      </c>
      <c r="K37" s="606" t="s">
        <v>635</v>
      </c>
      <c r="L37" s="379" t="s">
        <v>690</v>
      </c>
      <c r="M37" s="379" t="s">
        <v>690</v>
      </c>
      <c r="N37" s="379" t="s">
        <v>690</v>
      </c>
      <c r="O37" s="379" t="s">
        <v>690</v>
      </c>
      <c r="P37" s="379" t="s">
        <v>690</v>
      </c>
      <c r="Q37" s="379" t="s">
        <v>690</v>
      </c>
      <c r="R37" s="379" t="s">
        <v>690</v>
      </c>
      <c r="S37" s="379" t="s">
        <v>690</v>
      </c>
      <c r="T37" s="379" t="s">
        <v>690</v>
      </c>
      <c r="U37" s="379" t="s">
        <v>690</v>
      </c>
      <c r="V37" s="379" t="s">
        <v>690</v>
      </c>
      <c r="W37" s="379" t="s">
        <v>690</v>
      </c>
    </row>
    <row r="38" spans="1:23" ht="45" customHeight="1" x14ac:dyDescent="0.25">
      <c r="A38" s="382" t="s">
        <v>691</v>
      </c>
      <c r="B38" s="382" t="s">
        <v>692</v>
      </c>
      <c r="C38" s="408"/>
      <c r="D38" s="711">
        <v>100547</v>
      </c>
      <c r="E38" s="631">
        <v>55</v>
      </c>
      <c r="F38" s="408" t="s">
        <v>604</v>
      </c>
      <c r="G38" s="401">
        <v>45039</v>
      </c>
      <c r="H38" s="385" t="s">
        <v>590</v>
      </c>
      <c r="I38" s="386">
        <v>435</v>
      </c>
      <c r="J38" s="573" t="s">
        <v>667</v>
      </c>
      <c r="K38" s="524" t="s">
        <v>53</v>
      </c>
      <c r="L38" s="405" t="s">
        <v>443</v>
      </c>
      <c r="M38" s="405" t="s">
        <v>443</v>
      </c>
      <c r="N38" s="405" t="s">
        <v>443</v>
      </c>
      <c r="O38" s="405" t="s">
        <v>4</v>
      </c>
      <c r="P38" s="405"/>
      <c r="Q38" s="405"/>
      <c r="R38" s="405"/>
      <c r="S38" s="405"/>
      <c r="T38" s="405"/>
      <c r="U38" s="405"/>
      <c r="V38" s="405"/>
      <c r="W38" s="405"/>
    </row>
    <row r="39" spans="1:23" customFormat="1" ht="39" customHeight="1" x14ac:dyDescent="0.25">
      <c r="A39" s="599" t="s">
        <v>693</v>
      </c>
      <c r="B39" s="382" t="s">
        <v>694</v>
      </c>
      <c r="C39" s="408"/>
      <c r="D39" s="711">
        <v>100083</v>
      </c>
      <c r="E39" s="631">
        <v>55</v>
      </c>
      <c r="F39" s="408" t="s">
        <v>604</v>
      </c>
      <c r="G39" s="401">
        <v>45017</v>
      </c>
      <c r="H39" s="385" t="s">
        <v>590</v>
      </c>
      <c r="I39" s="441">
        <v>445</v>
      </c>
      <c r="J39" s="573" t="s">
        <v>645</v>
      </c>
      <c r="K39" s="449" t="s">
        <v>100</v>
      </c>
      <c r="L39" s="405" t="s">
        <v>443</v>
      </c>
      <c r="M39" s="405" t="s">
        <v>443</v>
      </c>
      <c r="N39" s="405" t="s">
        <v>443</v>
      </c>
      <c r="O39" s="405" t="s">
        <v>443</v>
      </c>
      <c r="P39" s="405"/>
      <c r="Q39" s="405"/>
      <c r="R39" s="405"/>
      <c r="S39" s="405"/>
      <c r="T39" s="405"/>
      <c r="U39" s="405"/>
      <c r="V39" s="405"/>
      <c r="W39" s="405"/>
    </row>
    <row r="40" spans="1:23" customFormat="1" ht="51" customHeight="1" x14ac:dyDescent="0.25">
      <c r="A40" s="382" t="s">
        <v>3105</v>
      </c>
      <c r="B40" s="382" t="s">
        <v>3117</v>
      </c>
      <c r="C40" s="602"/>
      <c r="D40" s="711">
        <v>100909</v>
      </c>
      <c r="E40" s="631">
        <v>75</v>
      </c>
      <c r="F40" s="408" t="s">
        <v>604</v>
      </c>
      <c r="G40" s="401">
        <v>46016</v>
      </c>
      <c r="H40" s="385" t="s">
        <v>590</v>
      </c>
      <c r="I40" s="386" t="s">
        <v>3125</v>
      </c>
      <c r="J40" s="573" t="s">
        <v>667</v>
      </c>
      <c r="K40" s="449" t="s">
        <v>1892</v>
      </c>
      <c r="L40" s="405" t="s">
        <v>443</v>
      </c>
      <c r="M40" s="405" t="s">
        <v>443</v>
      </c>
      <c r="N40" s="405" t="s">
        <v>443</v>
      </c>
      <c r="O40" s="405" t="s">
        <v>4</v>
      </c>
      <c r="P40" s="405"/>
      <c r="Q40" s="405"/>
      <c r="R40" s="405"/>
      <c r="S40" s="405"/>
      <c r="T40" s="405"/>
      <c r="U40" s="405"/>
      <c r="V40" s="405"/>
      <c r="W40" s="749"/>
    </row>
    <row r="41" spans="1:23" s="381" customFormat="1" ht="45" customHeight="1" x14ac:dyDescent="0.25">
      <c r="A41" s="408" t="s">
        <v>695</v>
      </c>
      <c r="B41" s="382" t="s">
        <v>598</v>
      </c>
      <c r="C41" s="524"/>
      <c r="D41" s="711">
        <v>100580</v>
      </c>
      <c r="E41" s="631">
        <v>70</v>
      </c>
      <c r="F41" s="408" t="s">
        <v>604</v>
      </c>
      <c r="G41" s="401">
        <v>45192</v>
      </c>
      <c r="H41" s="385" t="s">
        <v>590</v>
      </c>
      <c r="I41" s="386" t="s">
        <v>686</v>
      </c>
      <c r="J41" s="573" t="s">
        <v>621</v>
      </c>
      <c r="K41" s="517" t="s">
        <v>50</v>
      </c>
      <c r="L41" s="405" t="s">
        <v>443</v>
      </c>
      <c r="M41" s="405" t="s">
        <v>443</v>
      </c>
      <c r="N41" s="405" t="s">
        <v>443</v>
      </c>
      <c r="O41" s="405" t="s">
        <v>443</v>
      </c>
      <c r="P41" s="405"/>
      <c r="Q41" s="405"/>
      <c r="R41" s="405"/>
      <c r="S41" s="405"/>
      <c r="T41" s="405"/>
      <c r="U41" s="405"/>
      <c r="V41" s="405"/>
      <c r="W41" s="405"/>
    </row>
    <row r="42" spans="1:23" ht="45" customHeight="1" x14ac:dyDescent="0.25">
      <c r="A42" s="391" t="s">
        <v>696</v>
      </c>
      <c r="B42" s="382" t="s">
        <v>3368</v>
      </c>
      <c r="C42" s="602" t="s">
        <v>3356</v>
      </c>
      <c r="D42" s="711">
        <v>100565</v>
      </c>
      <c r="E42" s="631">
        <v>50</v>
      </c>
      <c r="F42" s="408" t="s">
        <v>697</v>
      </c>
      <c r="G42" s="401"/>
      <c r="H42" s="411" t="s">
        <v>590</v>
      </c>
      <c r="I42" s="394">
        <v>424</v>
      </c>
      <c r="J42" s="573" t="s">
        <v>698</v>
      </c>
      <c r="K42" s="517" t="s">
        <v>635</v>
      </c>
      <c r="L42" s="405" t="s">
        <v>443</v>
      </c>
      <c r="M42" s="405" t="s">
        <v>443</v>
      </c>
      <c r="N42" s="405" t="s">
        <v>443</v>
      </c>
      <c r="O42" s="405" t="s">
        <v>443</v>
      </c>
      <c r="P42" s="405"/>
      <c r="Q42" s="405"/>
      <c r="R42" s="405"/>
      <c r="S42" s="405"/>
      <c r="T42" s="405"/>
      <c r="U42" s="405"/>
      <c r="V42" s="405"/>
      <c r="W42" s="405"/>
    </row>
    <row r="43" spans="1:23" s="381" customFormat="1" ht="45" customHeight="1" x14ac:dyDescent="0.25">
      <c r="A43" s="590" t="s">
        <v>699</v>
      </c>
      <c r="B43" s="382" t="s">
        <v>700</v>
      </c>
      <c r="C43" s="408"/>
      <c r="D43" s="711">
        <v>100373</v>
      </c>
      <c r="E43" s="631">
        <v>55</v>
      </c>
      <c r="F43" s="408" t="s">
        <v>604</v>
      </c>
      <c r="G43" s="434">
        <v>43891</v>
      </c>
      <c r="H43" s="411" t="s">
        <v>590</v>
      </c>
      <c r="I43" s="394" t="s">
        <v>701</v>
      </c>
      <c r="J43" s="573" t="s">
        <v>656</v>
      </c>
      <c r="K43" s="652" t="s">
        <v>100</v>
      </c>
      <c r="L43" s="405" t="s">
        <v>443</v>
      </c>
      <c r="M43" s="405" t="s">
        <v>443</v>
      </c>
      <c r="N43" s="405" t="s">
        <v>35</v>
      </c>
      <c r="O43" s="405" t="s">
        <v>443</v>
      </c>
      <c r="P43" s="405"/>
      <c r="Q43" s="405"/>
      <c r="R43" s="405"/>
      <c r="S43" s="405"/>
      <c r="T43" s="405"/>
      <c r="U43" s="462"/>
      <c r="V43" s="405"/>
      <c r="W43" s="405"/>
    </row>
    <row r="44" spans="1:23" customFormat="1" ht="45" customHeight="1" x14ac:dyDescent="0.25">
      <c r="A44" s="382" t="s">
        <v>702</v>
      </c>
      <c r="B44" s="382" t="s">
        <v>3368</v>
      </c>
      <c r="C44" s="602" t="s">
        <v>3356</v>
      </c>
      <c r="D44" s="711">
        <v>100565</v>
      </c>
      <c r="E44" s="631">
        <v>50</v>
      </c>
      <c r="F44" s="408" t="s">
        <v>697</v>
      </c>
      <c r="G44" s="401"/>
      <c r="H44" s="385" t="s">
        <v>590</v>
      </c>
      <c r="I44" s="386">
        <v>424</v>
      </c>
      <c r="J44" s="573" t="s">
        <v>698</v>
      </c>
      <c r="K44" s="449" t="s">
        <v>635</v>
      </c>
      <c r="L44" s="405" t="s">
        <v>443</v>
      </c>
      <c r="M44" s="405" t="s">
        <v>443</v>
      </c>
      <c r="N44" s="405" t="s">
        <v>443</v>
      </c>
      <c r="O44" s="405" t="s">
        <v>443</v>
      </c>
      <c r="P44" s="405"/>
      <c r="Q44" s="405"/>
      <c r="R44" s="405"/>
      <c r="S44" s="405"/>
      <c r="T44" s="405"/>
      <c r="U44" s="405"/>
      <c r="V44" s="405"/>
      <c r="W44" s="405"/>
    </row>
    <row r="45" spans="1:23" customFormat="1" ht="45" customHeight="1" x14ac:dyDescent="0.25">
      <c r="A45" s="599" t="s">
        <v>703</v>
      </c>
      <c r="B45" s="408" t="s">
        <v>140</v>
      </c>
      <c r="C45" s="599"/>
      <c r="D45" s="413">
        <v>100206</v>
      </c>
      <c r="E45" s="631">
        <v>50</v>
      </c>
      <c r="F45" s="408" t="s">
        <v>604</v>
      </c>
      <c r="G45" s="441"/>
      <c r="H45" s="385" t="s">
        <v>590</v>
      </c>
      <c r="I45" s="441">
        <v>68</v>
      </c>
      <c r="J45" s="605" t="s">
        <v>648</v>
      </c>
      <c r="K45" s="449" t="s">
        <v>20</v>
      </c>
      <c r="L45" s="405" t="s">
        <v>443</v>
      </c>
      <c r="M45" s="405" t="s">
        <v>443</v>
      </c>
      <c r="N45" s="405" t="s">
        <v>443</v>
      </c>
      <c r="O45" s="405" t="s">
        <v>4</v>
      </c>
      <c r="P45" s="405"/>
      <c r="Q45" s="405"/>
      <c r="R45" s="405"/>
      <c r="S45" s="405"/>
      <c r="T45" s="405"/>
      <c r="U45" s="405"/>
      <c r="V45" s="405"/>
      <c r="W45" s="405"/>
    </row>
    <row r="46" spans="1:23" customFormat="1" ht="45" customHeight="1" x14ac:dyDescent="0.25">
      <c r="A46" s="599" t="s">
        <v>704</v>
      </c>
      <c r="B46" s="408" t="s">
        <v>705</v>
      </c>
      <c r="C46" s="599"/>
      <c r="D46" s="413">
        <v>100149</v>
      </c>
      <c r="E46" s="632">
        <v>60</v>
      </c>
      <c r="F46" s="408" t="s">
        <v>604</v>
      </c>
      <c r="G46" s="434">
        <v>45078</v>
      </c>
      <c r="H46" s="411" t="s">
        <v>590</v>
      </c>
      <c r="I46" s="441" t="s">
        <v>706</v>
      </c>
      <c r="J46" s="573" t="s">
        <v>645</v>
      </c>
      <c r="K46" s="606" t="s">
        <v>69</v>
      </c>
      <c r="L46" s="405" t="s">
        <v>443</v>
      </c>
      <c r="M46" s="405" t="s">
        <v>443</v>
      </c>
      <c r="N46" s="405" t="s">
        <v>443</v>
      </c>
      <c r="O46" s="405" t="s">
        <v>443</v>
      </c>
      <c r="P46" s="405"/>
      <c r="Q46" s="405"/>
      <c r="R46" s="405"/>
      <c r="S46" s="405"/>
      <c r="T46" s="405"/>
      <c r="U46" s="405"/>
      <c r="V46" s="405"/>
      <c r="W46" s="405"/>
    </row>
    <row r="47" spans="1:23" customFormat="1" ht="45" customHeight="1" x14ac:dyDescent="0.25">
      <c r="A47" s="599" t="s">
        <v>707</v>
      </c>
      <c r="B47" s="382" t="s">
        <v>212</v>
      </c>
      <c r="C47" s="636" t="s">
        <v>3360</v>
      </c>
      <c r="D47" s="413">
        <v>100543</v>
      </c>
      <c r="E47" s="631">
        <v>50</v>
      </c>
      <c r="F47" s="408" t="s">
        <v>604</v>
      </c>
      <c r="G47" s="441"/>
      <c r="H47" s="707" t="s">
        <v>66</v>
      </c>
      <c r="I47" s="441">
        <v>332</v>
      </c>
      <c r="J47" s="605" t="s">
        <v>690</v>
      </c>
      <c r="K47" s="524" t="s">
        <v>3256</v>
      </c>
      <c r="L47" s="405" t="s">
        <v>443</v>
      </c>
      <c r="M47" s="405" t="s">
        <v>443</v>
      </c>
      <c r="N47" s="405" t="s">
        <v>443</v>
      </c>
      <c r="O47" s="405" t="s">
        <v>690</v>
      </c>
      <c r="P47" s="405" t="s">
        <v>690</v>
      </c>
      <c r="Q47" s="405" t="s">
        <v>690</v>
      </c>
      <c r="R47" s="405" t="s">
        <v>690</v>
      </c>
      <c r="S47" s="405" t="s">
        <v>690</v>
      </c>
      <c r="T47" s="405" t="s">
        <v>690</v>
      </c>
      <c r="U47" s="405" t="s">
        <v>690</v>
      </c>
      <c r="V47" s="405" t="s">
        <v>690</v>
      </c>
      <c r="W47" s="405" t="s">
        <v>690</v>
      </c>
    </row>
    <row r="48" spans="1:23" customFormat="1" ht="45" customHeight="1" x14ac:dyDescent="0.25">
      <c r="A48" s="382" t="s">
        <v>708</v>
      </c>
      <c r="B48" s="382" t="s">
        <v>152</v>
      </c>
      <c r="C48" s="636"/>
      <c r="D48" s="711">
        <v>100335</v>
      </c>
      <c r="E48" s="631">
        <v>50</v>
      </c>
      <c r="F48" s="408" t="s">
        <v>612</v>
      </c>
      <c r="G48" s="401">
        <v>44949</v>
      </c>
      <c r="H48" s="411" t="s">
        <v>590</v>
      </c>
      <c r="I48" s="386">
        <v>392</v>
      </c>
      <c r="J48" s="573" t="s">
        <v>613</v>
      </c>
      <c r="K48" s="449" t="s">
        <v>25</v>
      </c>
      <c r="L48" s="405" t="s">
        <v>443</v>
      </c>
      <c r="M48" s="405" t="s">
        <v>443</v>
      </c>
      <c r="N48" s="405" t="s">
        <v>443</v>
      </c>
      <c r="O48" s="405" t="s">
        <v>443</v>
      </c>
      <c r="P48" s="405"/>
      <c r="Q48" s="405"/>
      <c r="R48" s="405"/>
      <c r="S48" s="405"/>
      <c r="T48" s="405"/>
      <c r="U48" s="462"/>
      <c r="V48" s="405"/>
      <c r="W48" s="405"/>
    </row>
    <row r="49" spans="1:23" customFormat="1" ht="45" customHeight="1" x14ac:dyDescent="0.25">
      <c r="A49" s="382" t="s">
        <v>709</v>
      </c>
      <c r="B49" s="382" t="s">
        <v>152</v>
      </c>
      <c r="C49" s="636"/>
      <c r="D49" s="711">
        <v>100335</v>
      </c>
      <c r="E49" s="631">
        <v>50</v>
      </c>
      <c r="F49" s="408" t="s">
        <v>612</v>
      </c>
      <c r="G49" s="401">
        <v>44949</v>
      </c>
      <c r="H49" s="411" t="s">
        <v>590</v>
      </c>
      <c r="I49" s="386">
        <v>392</v>
      </c>
      <c r="J49" s="573" t="s">
        <v>613</v>
      </c>
      <c r="K49" s="449" t="s">
        <v>25</v>
      </c>
      <c r="L49" s="405" t="s">
        <v>443</v>
      </c>
      <c r="M49" s="405" t="s">
        <v>443</v>
      </c>
      <c r="N49" s="405" t="s">
        <v>443</v>
      </c>
      <c r="O49" s="405" t="s">
        <v>443</v>
      </c>
      <c r="P49" s="405"/>
      <c r="Q49" s="405"/>
      <c r="R49" s="405"/>
      <c r="S49" s="405"/>
      <c r="T49" s="405"/>
      <c r="U49" s="462"/>
      <c r="V49" s="405"/>
      <c r="W49" s="405"/>
    </row>
    <row r="50" spans="1:23" s="381" customFormat="1" ht="45" customHeight="1" x14ac:dyDescent="0.25">
      <c r="A50" s="382" t="s">
        <v>710</v>
      </c>
      <c r="B50" s="382" t="s">
        <v>662</v>
      </c>
      <c r="C50" s="636"/>
      <c r="D50" s="711">
        <v>100822</v>
      </c>
      <c r="E50" s="631">
        <v>50</v>
      </c>
      <c r="F50" s="408" t="s">
        <v>604</v>
      </c>
      <c r="G50" s="401">
        <v>44949</v>
      </c>
      <c r="H50" s="411" t="s">
        <v>590</v>
      </c>
      <c r="I50" s="386">
        <v>186</v>
      </c>
      <c r="J50" s="573" t="s">
        <v>621</v>
      </c>
      <c r="K50" s="449" t="s">
        <v>622</v>
      </c>
      <c r="L50" s="405" t="s">
        <v>443</v>
      </c>
      <c r="M50" s="405" t="s">
        <v>443</v>
      </c>
      <c r="N50" s="405" t="s">
        <v>443</v>
      </c>
      <c r="O50" s="405" t="s">
        <v>443</v>
      </c>
      <c r="P50" s="405"/>
      <c r="Q50" s="405"/>
      <c r="R50" s="405"/>
      <c r="S50" s="405"/>
      <c r="T50" s="405"/>
      <c r="U50" s="405"/>
      <c r="V50" s="405"/>
      <c r="W50" s="405"/>
    </row>
    <row r="51" spans="1:23" s="381" customFormat="1" ht="45" customHeight="1" x14ac:dyDescent="0.25">
      <c r="A51" s="382" t="s">
        <v>711</v>
      </c>
      <c r="B51" s="382" t="s">
        <v>712</v>
      </c>
      <c r="C51" s="408"/>
      <c r="D51" s="711">
        <v>100379</v>
      </c>
      <c r="E51" s="631">
        <v>65</v>
      </c>
      <c r="F51" s="408" t="s">
        <v>594</v>
      </c>
      <c r="G51" s="401">
        <v>45505</v>
      </c>
      <c r="H51" s="411" t="s">
        <v>590</v>
      </c>
      <c r="I51" s="386" t="s">
        <v>713</v>
      </c>
      <c r="J51" s="605" t="s">
        <v>596</v>
      </c>
      <c r="K51" s="449" t="s">
        <v>50</v>
      </c>
      <c r="L51" s="405" t="s">
        <v>443</v>
      </c>
      <c r="M51" s="405" t="s">
        <v>443</v>
      </c>
      <c r="N51" s="405" t="s">
        <v>35</v>
      </c>
      <c r="O51" s="405" t="s">
        <v>443</v>
      </c>
      <c r="P51" s="405"/>
      <c r="Q51" s="405"/>
      <c r="R51" s="462"/>
      <c r="S51" s="462"/>
      <c r="T51" s="405"/>
      <c r="U51" s="405"/>
      <c r="V51" s="405"/>
      <c r="W51" s="405"/>
    </row>
    <row r="52" spans="1:23" s="381" customFormat="1" ht="45" customHeight="1" x14ac:dyDescent="0.25">
      <c r="A52" s="408" t="s">
        <v>714</v>
      </c>
      <c r="B52" s="382" t="s">
        <v>119</v>
      </c>
      <c r="C52" s="408" t="s">
        <v>715</v>
      </c>
      <c r="D52" s="711">
        <v>100168</v>
      </c>
      <c r="E52" s="631">
        <v>60</v>
      </c>
      <c r="F52" s="408" t="s">
        <v>604</v>
      </c>
      <c r="G52" s="434">
        <v>44559</v>
      </c>
      <c r="H52" s="411" t="s">
        <v>590</v>
      </c>
      <c r="I52" s="560" t="s">
        <v>716</v>
      </c>
      <c r="J52" s="573" t="s">
        <v>717</v>
      </c>
      <c r="K52" s="524" t="s">
        <v>53</v>
      </c>
      <c r="L52" s="405" t="s">
        <v>443</v>
      </c>
      <c r="M52" s="405" t="s">
        <v>443</v>
      </c>
      <c r="N52" s="405" t="s">
        <v>4</v>
      </c>
      <c r="O52" s="405" t="s">
        <v>443</v>
      </c>
      <c r="P52" s="405"/>
      <c r="Q52" s="405"/>
      <c r="R52" s="405"/>
      <c r="S52" s="405"/>
      <c r="T52" s="405"/>
      <c r="U52" s="462"/>
      <c r="V52" s="405"/>
      <c r="W52" s="405"/>
    </row>
    <row r="53" spans="1:23" s="381" customFormat="1" ht="45" customHeight="1" x14ac:dyDescent="0.25">
      <c r="A53" s="382" t="s">
        <v>718</v>
      </c>
      <c r="B53" s="382" t="s">
        <v>719</v>
      </c>
      <c r="C53" s="602"/>
      <c r="D53" s="711">
        <v>100337</v>
      </c>
      <c r="E53" s="631">
        <v>75</v>
      </c>
      <c r="F53" s="408" t="s">
        <v>612</v>
      </c>
      <c r="G53" s="401">
        <v>45772</v>
      </c>
      <c r="H53" s="411" t="s">
        <v>590</v>
      </c>
      <c r="I53" s="386" t="s">
        <v>720</v>
      </c>
      <c r="J53" s="573" t="s">
        <v>613</v>
      </c>
      <c r="K53" s="449" t="s">
        <v>610</v>
      </c>
      <c r="L53" s="405" t="s">
        <v>443</v>
      </c>
      <c r="M53" s="405" t="s">
        <v>443</v>
      </c>
      <c r="N53" s="405" t="s">
        <v>443</v>
      </c>
      <c r="O53" s="405" t="s">
        <v>443</v>
      </c>
      <c r="P53" s="405"/>
      <c r="Q53" s="405"/>
      <c r="R53" s="405"/>
      <c r="S53" s="405"/>
      <c r="T53" s="405"/>
      <c r="U53" s="462"/>
      <c r="V53" s="462"/>
      <c r="W53" s="749"/>
    </row>
    <row r="54" spans="1:23" s="381" customFormat="1" ht="45" customHeight="1" x14ac:dyDescent="0.25">
      <c r="A54" s="444" t="s">
        <v>721</v>
      </c>
      <c r="B54" s="444" t="s">
        <v>99</v>
      </c>
      <c r="C54" s="408"/>
      <c r="D54" s="711">
        <v>100864</v>
      </c>
      <c r="E54" s="631">
        <v>55</v>
      </c>
      <c r="F54" s="408" t="s">
        <v>604</v>
      </c>
      <c r="G54" s="401">
        <v>42689</v>
      </c>
      <c r="H54" s="577" t="s">
        <v>590</v>
      </c>
      <c r="I54" s="441" t="s">
        <v>722</v>
      </c>
      <c r="J54" s="573" t="s">
        <v>601</v>
      </c>
      <c r="K54" s="449" t="s">
        <v>146</v>
      </c>
      <c r="L54" s="405" t="s">
        <v>4</v>
      </c>
      <c r="M54" s="405" t="s">
        <v>443</v>
      </c>
      <c r="N54" s="405" t="s">
        <v>443</v>
      </c>
      <c r="O54" s="405" t="s">
        <v>443</v>
      </c>
      <c r="P54" s="405"/>
      <c r="Q54" s="405"/>
      <c r="R54" s="405"/>
      <c r="S54" s="405"/>
      <c r="T54" s="405"/>
      <c r="U54" s="405"/>
      <c r="V54" s="405"/>
      <c r="W54" s="405"/>
    </row>
    <row r="55" spans="1:23" s="381" customFormat="1" ht="45" customHeight="1" x14ac:dyDescent="0.25">
      <c r="A55" s="444" t="s">
        <v>723</v>
      </c>
      <c r="B55" s="444" t="s">
        <v>724</v>
      </c>
      <c r="C55" s="408" t="s">
        <v>725</v>
      </c>
      <c r="D55" s="711">
        <v>100122</v>
      </c>
      <c r="E55" s="631">
        <v>60</v>
      </c>
      <c r="F55" s="408" t="s">
        <v>604</v>
      </c>
      <c r="G55" s="401">
        <v>45346</v>
      </c>
      <c r="H55" s="577" t="s">
        <v>590</v>
      </c>
      <c r="I55" s="441" t="s">
        <v>726</v>
      </c>
      <c r="J55" s="573" t="s">
        <v>645</v>
      </c>
      <c r="K55" s="449" t="s">
        <v>622</v>
      </c>
      <c r="L55" s="405" t="s">
        <v>443</v>
      </c>
      <c r="M55" s="405" t="s">
        <v>443</v>
      </c>
      <c r="N55" s="405" t="s">
        <v>443</v>
      </c>
      <c r="O55" s="405" t="s">
        <v>443</v>
      </c>
      <c r="P55" s="405"/>
      <c r="Q55" s="405"/>
      <c r="R55" s="405"/>
      <c r="S55" s="405"/>
      <c r="T55" s="405"/>
      <c r="U55" s="405"/>
      <c r="V55" s="405"/>
      <c r="W55" s="405"/>
    </row>
    <row r="56" spans="1:23" s="381" customFormat="1" ht="45" customHeight="1" x14ac:dyDescent="0.25">
      <c r="A56" s="599" t="s">
        <v>727</v>
      </c>
      <c r="B56" s="408" t="s">
        <v>140</v>
      </c>
      <c r="C56" s="409" t="s">
        <v>599</v>
      </c>
      <c r="D56" s="711">
        <v>100247</v>
      </c>
      <c r="E56" s="631">
        <v>65</v>
      </c>
      <c r="F56" s="599" t="s">
        <v>594</v>
      </c>
      <c r="G56" s="441"/>
      <c r="H56" s="411" t="s">
        <v>590</v>
      </c>
      <c r="I56" s="441">
        <v>373</v>
      </c>
      <c r="J56" s="605" t="s">
        <v>645</v>
      </c>
      <c r="K56" s="449" t="s">
        <v>53</v>
      </c>
      <c r="L56" s="405" t="s">
        <v>443</v>
      </c>
      <c r="M56" s="405" t="s">
        <v>443</v>
      </c>
      <c r="N56" s="405" t="s">
        <v>443</v>
      </c>
      <c r="O56" s="405" t="s">
        <v>443</v>
      </c>
      <c r="P56" s="405"/>
      <c r="Q56" s="405"/>
      <c r="R56" s="405"/>
      <c r="S56" s="405"/>
      <c r="T56" s="405"/>
      <c r="U56" s="405"/>
      <c r="V56" s="405"/>
      <c r="W56" s="405"/>
    </row>
    <row r="57" spans="1:23" s="381" customFormat="1" ht="45" customHeight="1" x14ac:dyDescent="0.25">
      <c r="A57" s="444" t="s">
        <v>728</v>
      </c>
      <c r="B57" s="444" t="s">
        <v>729</v>
      </c>
      <c r="C57" s="524" t="s">
        <v>730</v>
      </c>
      <c r="D57" s="711">
        <v>100522</v>
      </c>
      <c r="E57" s="631">
        <v>55</v>
      </c>
      <c r="F57" s="408" t="s">
        <v>731</v>
      </c>
      <c r="G57" s="401">
        <v>44949</v>
      </c>
      <c r="H57" s="577" t="s">
        <v>590</v>
      </c>
      <c r="I57" s="441">
        <v>412</v>
      </c>
      <c r="J57" s="573" t="s">
        <v>732</v>
      </c>
      <c r="K57" s="449" t="s">
        <v>622</v>
      </c>
      <c r="L57" s="405" t="s">
        <v>443</v>
      </c>
      <c r="M57" s="405" t="s">
        <v>443</v>
      </c>
      <c r="N57" s="405" t="s">
        <v>443</v>
      </c>
      <c r="O57" s="405" t="s">
        <v>443</v>
      </c>
      <c r="P57" s="405"/>
      <c r="Q57" s="405"/>
      <c r="R57" s="405"/>
      <c r="S57" s="405"/>
      <c r="T57" s="405"/>
      <c r="U57" s="405"/>
      <c r="V57" s="405"/>
      <c r="W57" s="405"/>
    </row>
    <row r="58" spans="1:23" s="381" customFormat="1" ht="45" customHeight="1" x14ac:dyDescent="0.25">
      <c r="A58" s="382" t="s">
        <v>733</v>
      </c>
      <c r="B58" s="382" t="s">
        <v>734</v>
      </c>
      <c r="C58" s="636"/>
      <c r="D58" s="711">
        <v>100974</v>
      </c>
      <c r="E58" s="631">
        <v>50</v>
      </c>
      <c r="F58" s="408" t="s">
        <v>604</v>
      </c>
      <c r="G58" s="401">
        <v>44949</v>
      </c>
      <c r="H58" s="411" t="s">
        <v>590</v>
      </c>
      <c r="I58" s="386">
        <v>42</v>
      </c>
      <c r="J58" s="573" t="s">
        <v>621</v>
      </c>
      <c r="K58" s="449" t="s">
        <v>622</v>
      </c>
      <c r="L58" s="405" t="s">
        <v>443</v>
      </c>
      <c r="M58" s="405" t="s">
        <v>443</v>
      </c>
      <c r="N58" s="405" t="s">
        <v>443</v>
      </c>
      <c r="O58" s="405" t="s">
        <v>443</v>
      </c>
      <c r="P58" s="405"/>
      <c r="Q58" s="405"/>
      <c r="R58" s="405"/>
      <c r="S58" s="405"/>
      <c r="T58" s="405"/>
      <c r="U58" s="405"/>
      <c r="V58" s="405"/>
      <c r="W58" s="405"/>
    </row>
    <row r="59" spans="1:23" ht="45" customHeight="1" x14ac:dyDescent="0.25">
      <c r="A59" s="382" t="s">
        <v>735</v>
      </c>
      <c r="B59" s="382" t="s">
        <v>736</v>
      </c>
      <c r="C59" s="636"/>
      <c r="D59" s="711">
        <v>100843</v>
      </c>
      <c r="E59" s="631">
        <v>50</v>
      </c>
      <c r="F59" s="408" t="s">
        <v>604</v>
      </c>
      <c r="G59" s="401">
        <v>44949</v>
      </c>
      <c r="H59" s="411" t="s">
        <v>590</v>
      </c>
      <c r="I59" s="386">
        <v>124</v>
      </c>
      <c r="J59" s="573" t="s">
        <v>737</v>
      </c>
      <c r="K59" s="524" t="s">
        <v>50</v>
      </c>
      <c r="L59" s="405" t="s">
        <v>443</v>
      </c>
      <c r="M59" s="405" t="s">
        <v>443</v>
      </c>
      <c r="N59" s="405" t="s">
        <v>35</v>
      </c>
      <c r="O59" s="405" t="s">
        <v>443</v>
      </c>
      <c r="P59" s="462" t="s">
        <v>4</v>
      </c>
      <c r="Q59" s="462"/>
      <c r="R59" s="405"/>
      <c r="S59" s="405"/>
      <c r="T59" s="405"/>
      <c r="U59" s="405"/>
      <c r="V59" s="405"/>
      <c r="W59" s="405"/>
    </row>
    <row r="60" spans="1:23" ht="45" customHeight="1" x14ac:dyDescent="0.25">
      <c r="A60" s="599" t="s">
        <v>738</v>
      </c>
      <c r="B60" s="408" t="s">
        <v>739</v>
      </c>
      <c r="C60" s="599"/>
      <c r="D60" s="413">
        <v>100138</v>
      </c>
      <c r="E60" s="631">
        <v>50</v>
      </c>
      <c r="F60" s="408" t="s">
        <v>604</v>
      </c>
      <c r="G60" s="441"/>
      <c r="H60" s="385" t="s">
        <v>590</v>
      </c>
      <c r="I60" s="441">
        <v>307</v>
      </c>
      <c r="J60" s="605" t="s">
        <v>648</v>
      </c>
      <c r="K60" s="449" t="s">
        <v>53</v>
      </c>
      <c r="L60" s="405" t="s">
        <v>443</v>
      </c>
      <c r="M60" s="405" t="s">
        <v>443</v>
      </c>
      <c r="N60" s="405" t="s">
        <v>443</v>
      </c>
      <c r="O60" s="405" t="s">
        <v>443</v>
      </c>
      <c r="P60" s="405" t="s">
        <v>4</v>
      </c>
      <c r="Q60" s="405"/>
      <c r="R60" s="405"/>
      <c r="S60" s="405"/>
      <c r="T60" s="405"/>
      <c r="U60" s="405"/>
      <c r="V60" s="405"/>
      <c r="W60" s="405"/>
    </row>
    <row r="61" spans="1:23" s="381" customFormat="1" ht="45" customHeight="1" x14ac:dyDescent="0.25">
      <c r="A61" s="382" t="s">
        <v>3123</v>
      </c>
      <c r="B61" s="382" t="s">
        <v>3124</v>
      </c>
      <c r="C61" s="602"/>
      <c r="D61" s="711">
        <v>100497</v>
      </c>
      <c r="E61" s="631">
        <v>75</v>
      </c>
      <c r="F61" s="408" t="s">
        <v>1094</v>
      </c>
      <c r="G61" s="401">
        <v>46016</v>
      </c>
      <c r="H61" s="385" t="s">
        <v>590</v>
      </c>
      <c r="I61" s="386" t="s">
        <v>3238</v>
      </c>
      <c r="J61" s="573" t="s">
        <v>1172</v>
      </c>
      <c r="K61" s="449" t="s">
        <v>610</v>
      </c>
      <c r="L61" s="405" t="s">
        <v>443</v>
      </c>
      <c r="M61" s="405" t="s">
        <v>443</v>
      </c>
      <c r="N61" s="405" t="s">
        <v>443</v>
      </c>
      <c r="O61" s="405" t="s">
        <v>443</v>
      </c>
      <c r="P61" s="405"/>
      <c r="Q61" s="405"/>
      <c r="R61" s="405"/>
      <c r="S61" s="405"/>
      <c r="T61" s="405"/>
      <c r="U61" s="405"/>
      <c r="V61" s="405"/>
      <c r="W61" s="749"/>
    </row>
    <row r="62" spans="1:23" s="381" customFormat="1" ht="45" customHeight="1" x14ac:dyDescent="0.25">
      <c r="A62" s="382" t="s">
        <v>740</v>
      </c>
      <c r="B62" s="382" t="s">
        <v>741</v>
      </c>
      <c r="C62" s="602"/>
      <c r="D62" s="711">
        <v>100979</v>
      </c>
      <c r="E62" s="631">
        <v>125</v>
      </c>
      <c r="F62" s="408" t="s">
        <v>604</v>
      </c>
      <c r="G62" s="401">
        <v>45833</v>
      </c>
      <c r="H62" s="385" t="s">
        <v>590</v>
      </c>
      <c r="I62" s="386" t="s">
        <v>742</v>
      </c>
      <c r="J62" s="573" t="s">
        <v>663</v>
      </c>
      <c r="K62" s="449" t="s">
        <v>25</v>
      </c>
      <c r="L62" s="405" t="s">
        <v>443</v>
      </c>
      <c r="M62" s="405" t="s">
        <v>443</v>
      </c>
      <c r="N62" s="405" t="s">
        <v>443</v>
      </c>
      <c r="O62" s="405" t="s">
        <v>443</v>
      </c>
      <c r="P62" s="405" t="s">
        <v>4</v>
      </c>
      <c r="Q62" s="405"/>
      <c r="R62" s="405"/>
      <c r="S62" s="405"/>
      <c r="T62" s="405"/>
      <c r="U62" s="405"/>
      <c r="V62" s="749"/>
      <c r="W62" s="749"/>
    </row>
    <row r="63" spans="1:23" ht="45" customHeight="1" x14ac:dyDescent="0.25">
      <c r="A63" s="382" t="s">
        <v>743</v>
      </c>
      <c r="B63" s="382" t="s">
        <v>712</v>
      </c>
      <c r="C63" s="408"/>
      <c r="D63" s="711">
        <v>100795</v>
      </c>
      <c r="E63" s="631">
        <v>65</v>
      </c>
      <c r="F63" s="408" t="s">
        <v>594</v>
      </c>
      <c r="G63" s="401">
        <v>45505</v>
      </c>
      <c r="H63" s="385" t="s">
        <v>590</v>
      </c>
      <c r="I63" s="386" t="s">
        <v>744</v>
      </c>
      <c r="J63" s="605" t="s">
        <v>596</v>
      </c>
      <c r="K63" s="449" t="s">
        <v>50</v>
      </c>
      <c r="L63" s="405" t="s">
        <v>443</v>
      </c>
      <c r="M63" s="405" t="s">
        <v>443</v>
      </c>
      <c r="N63" s="405" t="s">
        <v>443</v>
      </c>
      <c r="O63" s="405" t="s">
        <v>443</v>
      </c>
      <c r="P63" s="405"/>
      <c r="Q63" s="405"/>
      <c r="R63" s="462"/>
      <c r="S63" s="462"/>
      <c r="T63" s="405"/>
      <c r="U63" s="405"/>
      <c r="V63" s="405"/>
      <c r="W63" s="405"/>
    </row>
    <row r="64" spans="1:23" ht="45" customHeight="1" x14ac:dyDescent="0.25">
      <c r="A64" s="382" t="s">
        <v>745</v>
      </c>
      <c r="B64" s="382" t="s">
        <v>99</v>
      </c>
      <c r="C64" s="602"/>
      <c r="D64" s="711">
        <v>100365</v>
      </c>
      <c r="E64" s="631">
        <v>60</v>
      </c>
      <c r="F64" s="408" t="s">
        <v>604</v>
      </c>
      <c r="G64" s="401">
        <v>45017</v>
      </c>
      <c r="H64" s="385" t="s">
        <v>590</v>
      </c>
      <c r="I64" s="386" t="s">
        <v>746</v>
      </c>
      <c r="J64" s="573" t="s">
        <v>663</v>
      </c>
      <c r="K64" s="449" t="s">
        <v>53</v>
      </c>
      <c r="L64" s="405" t="s">
        <v>443</v>
      </c>
      <c r="M64" s="405" t="s">
        <v>443</v>
      </c>
      <c r="N64" s="405" t="s">
        <v>443</v>
      </c>
      <c r="O64" s="405" t="s">
        <v>443</v>
      </c>
      <c r="P64" s="405" t="s">
        <v>4</v>
      </c>
      <c r="Q64" s="405"/>
      <c r="R64" s="405"/>
      <c r="S64" s="405"/>
      <c r="T64" s="405"/>
      <c r="U64" s="405"/>
      <c r="V64" s="405"/>
      <c r="W64" s="405"/>
    </row>
    <row r="65" spans="1:23" s="381" customFormat="1" ht="45" customHeight="1" x14ac:dyDescent="0.25">
      <c r="A65" s="382" t="s">
        <v>747</v>
      </c>
      <c r="B65" s="382" t="s">
        <v>748</v>
      </c>
      <c r="C65" s="409"/>
      <c r="D65" s="711">
        <v>100077</v>
      </c>
      <c r="E65" s="631">
        <v>125</v>
      </c>
      <c r="F65" s="408" t="s">
        <v>604</v>
      </c>
      <c r="G65" s="401">
        <v>45346</v>
      </c>
      <c r="H65" s="385" t="s">
        <v>590</v>
      </c>
      <c r="I65" s="386" t="s">
        <v>749</v>
      </c>
      <c r="J65" s="573" t="s">
        <v>645</v>
      </c>
      <c r="K65" s="449" t="s">
        <v>25</v>
      </c>
      <c r="L65" s="405" t="s">
        <v>443</v>
      </c>
      <c r="M65" s="405" t="s">
        <v>443</v>
      </c>
      <c r="N65" s="405" t="s">
        <v>443</v>
      </c>
      <c r="O65" s="405" t="s">
        <v>443</v>
      </c>
      <c r="P65" s="405"/>
      <c r="Q65" s="405"/>
      <c r="R65" s="405"/>
      <c r="S65" s="405"/>
      <c r="T65" s="405"/>
      <c r="U65" s="405"/>
      <c r="V65" s="405"/>
      <c r="W65" s="405"/>
    </row>
    <row r="66" spans="1:23" s="381" customFormat="1" ht="45" customHeight="1" x14ac:dyDescent="0.25">
      <c r="A66" s="599" t="s">
        <v>750</v>
      </c>
      <c r="B66" s="599" t="s">
        <v>662</v>
      </c>
      <c r="C66" s="599"/>
      <c r="D66" s="413">
        <v>100483</v>
      </c>
      <c r="E66" s="631">
        <v>50</v>
      </c>
      <c r="F66" s="408" t="s">
        <v>604</v>
      </c>
      <c r="G66" s="441"/>
      <c r="H66" s="385" t="s">
        <v>590</v>
      </c>
      <c r="I66" s="441">
        <v>344</v>
      </c>
      <c r="J66" s="605" t="s">
        <v>621</v>
      </c>
      <c r="K66" s="449" t="s">
        <v>100</v>
      </c>
      <c r="L66" s="405" t="s">
        <v>443</v>
      </c>
      <c r="M66" s="405" t="s">
        <v>443</v>
      </c>
      <c r="N66" s="405" t="s">
        <v>443</v>
      </c>
      <c r="O66" s="405" t="s">
        <v>443</v>
      </c>
      <c r="P66" s="405"/>
      <c r="Q66" s="405"/>
      <c r="R66" s="405"/>
      <c r="S66" s="405"/>
      <c r="T66" s="405"/>
      <c r="U66" s="405"/>
      <c r="V66" s="405"/>
      <c r="W66" s="405"/>
    </row>
    <row r="67" spans="1:23" s="381" customFormat="1" ht="45" customHeight="1" x14ac:dyDescent="0.25">
      <c r="A67" s="382" t="s">
        <v>751</v>
      </c>
      <c r="B67" s="382" t="s">
        <v>752</v>
      </c>
      <c r="C67" s="636" t="s">
        <v>3374</v>
      </c>
      <c r="D67" s="711">
        <v>100458</v>
      </c>
      <c r="E67" s="631">
        <v>50</v>
      </c>
      <c r="F67" s="408" t="s">
        <v>604</v>
      </c>
      <c r="G67" s="401">
        <v>44949</v>
      </c>
      <c r="H67" s="385" t="s">
        <v>590</v>
      </c>
      <c r="I67" s="386">
        <v>127</v>
      </c>
      <c r="J67" s="573" t="s">
        <v>667</v>
      </c>
      <c r="K67" s="449" t="s">
        <v>53</v>
      </c>
      <c r="L67" s="405" t="s">
        <v>443</v>
      </c>
      <c r="M67" s="405" t="s">
        <v>443</v>
      </c>
      <c r="N67" s="405" t="s">
        <v>4</v>
      </c>
      <c r="O67" s="405" t="s">
        <v>443</v>
      </c>
      <c r="P67" s="405"/>
      <c r="Q67" s="405"/>
      <c r="R67" s="405"/>
      <c r="S67" s="405"/>
      <c r="T67" s="405"/>
      <c r="U67" s="405"/>
      <c r="V67" s="405"/>
      <c r="W67" s="405"/>
    </row>
    <row r="68" spans="1:23" s="381" customFormat="1" ht="45" customHeight="1" x14ac:dyDescent="0.25">
      <c r="A68" s="382" t="s">
        <v>753</v>
      </c>
      <c r="B68" s="382" t="s">
        <v>754</v>
      </c>
      <c r="C68" s="602" t="s">
        <v>755</v>
      </c>
      <c r="D68" s="711">
        <v>100627</v>
      </c>
      <c r="E68" s="631">
        <v>75</v>
      </c>
      <c r="F68" s="408" t="s">
        <v>731</v>
      </c>
      <c r="G68" s="401">
        <v>45833</v>
      </c>
      <c r="H68" s="385" t="s">
        <v>590</v>
      </c>
      <c r="I68" s="386" t="s">
        <v>756</v>
      </c>
      <c r="J68" s="573" t="s">
        <v>732</v>
      </c>
      <c r="K68" s="449" t="s">
        <v>657</v>
      </c>
      <c r="L68" s="405" t="s">
        <v>443</v>
      </c>
      <c r="M68" s="405" t="s">
        <v>443</v>
      </c>
      <c r="N68" s="405" t="s">
        <v>443</v>
      </c>
      <c r="O68" s="405" t="s">
        <v>443</v>
      </c>
      <c r="P68" s="458"/>
      <c r="Q68" s="405"/>
      <c r="R68" s="405"/>
      <c r="S68" s="405"/>
      <c r="T68" s="405"/>
      <c r="U68" s="405"/>
      <c r="V68" s="405"/>
      <c r="W68" s="749"/>
    </row>
    <row r="69" spans="1:23" s="381" customFormat="1" ht="45" customHeight="1" x14ac:dyDescent="0.25">
      <c r="A69" s="382" t="s">
        <v>757</v>
      </c>
      <c r="B69" s="382" t="s">
        <v>1056</v>
      </c>
      <c r="C69" s="408"/>
      <c r="D69" s="711">
        <v>100921</v>
      </c>
      <c r="E69" s="631">
        <v>55</v>
      </c>
      <c r="F69" s="408" t="s">
        <v>604</v>
      </c>
      <c r="G69" s="384"/>
      <c r="H69" s="465" t="s">
        <v>590</v>
      </c>
      <c r="I69" s="386" t="s">
        <v>444</v>
      </c>
      <c r="J69" s="573" t="s">
        <v>634</v>
      </c>
      <c r="K69" s="449" t="s">
        <v>50</v>
      </c>
      <c r="L69" s="405" t="s">
        <v>443</v>
      </c>
      <c r="M69" s="405" t="s">
        <v>443</v>
      </c>
      <c r="N69" s="405" t="s">
        <v>443</v>
      </c>
      <c r="O69" s="405" t="s">
        <v>443</v>
      </c>
      <c r="P69" s="405"/>
      <c r="Q69" s="405"/>
      <c r="R69" s="462"/>
      <c r="S69" s="462"/>
      <c r="T69" s="405"/>
      <c r="U69" s="405"/>
      <c r="V69" s="405"/>
      <c r="W69" s="405"/>
    </row>
    <row r="70" spans="1:23" ht="45" customHeight="1" x14ac:dyDescent="0.25">
      <c r="A70" s="382" t="s">
        <v>759</v>
      </c>
      <c r="B70" s="382" t="s">
        <v>754</v>
      </c>
      <c r="C70" s="602" t="s">
        <v>760</v>
      </c>
      <c r="D70" s="711">
        <v>100627</v>
      </c>
      <c r="E70" s="631">
        <v>75</v>
      </c>
      <c r="F70" s="408" t="s">
        <v>731</v>
      </c>
      <c r="G70" s="401">
        <v>45833</v>
      </c>
      <c r="H70" s="385" t="s">
        <v>590</v>
      </c>
      <c r="I70" s="386" t="s">
        <v>756</v>
      </c>
      <c r="J70" s="573" t="s">
        <v>732</v>
      </c>
      <c r="K70" s="449" t="s">
        <v>657</v>
      </c>
      <c r="L70" s="405" t="s">
        <v>443</v>
      </c>
      <c r="M70" s="405" t="s">
        <v>443</v>
      </c>
      <c r="N70" s="405" t="s">
        <v>443</v>
      </c>
      <c r="O70" s="405" t="s">
        <v>443</v>
      </c>
      <c r="P70" s="458"/>
      <c r="Q70" s="405"/>
      <c r="R70" s="405"/>
      <c r="S70" s="405"/>
      <c r="T70" s="405"/>
      <c r="U70" s="405"/>
      <c r="V70" s="405"/>
      <c r="W70" s="749"/>
    </row>
    <row r="71" spans="1:23" ht="45" customHeight="1" x14ac:dyDescent="0.25">
      <c r="A71" s="382" t="s">
        <v>761</v>
      </c>
      <c r="B71" s="382" t="s">
        <v>152</v>
      </c>
      <c r="C71" s="409" t="s">
        <v>762</v>
      </c>
      <c r="D71" s="711">
        <v>100437</v>
      </c>
      <c r="E71" s="631">
        <v>65</v>
      </c>
      <c r="F71" s="408" t="s">
        <v>594</v>
      </c>
      <c r="G71" s="401">
        <v>44378</v>
      </c>
      <c r="H71" s="385" t="s">
        <v>590</v>
      </c>
      <c r="I71" s="386" t="s">
        <v>763</v>
      </c>
      <c r="J71" s="609" t="s">
        <v>764</v>
      </c>
      <c r="K71" s="449" t="s">
        <v>100</v>
      </c>
      <c r="L71" s="405" t="s">
        <v>443</v>
      </c>
      <c r="M71" s="405" t="s">
        <v>443</v>
      </c>
      <c r="N71" s="405" t="s">
        <v>443</v>
      </c>
      <c r="O71" s="405" t="s">
        <v>443</v>
      </c>
      <c r="P71" s="405"/>
      <c r="Q71" s="405"/>
      <c r="R71" s="405"/>
      <c r="S71" s="405"/>
      <c r="T71" s="405"/>
      <c r="U71" s="405"/>
      <c r="V71" s="405"/>
      <c r="W71" s="405"/>
    </row>
    <row r="72" spans="1:23" s="381" customFormat="1" ht="45" customHeight="1" x14ac:dyDescent="0.25">
      <c r="A72" s="382" t="s">
        <v>3352</v>
      </c>
      <c r="B72" s="382" t="s">
        <v>1026</v>
      </c>
      <c r="C72" s="408"/>
      <c r="D72" s="711">
        <v>100042</v>
      </c>
      <c r="E72" s="631">
        <v>65</v>
      </c>
      <c r="F72" s="408" t="s">
        <v>604</v>
      </c>
      <c r="G72" s="401">
        <v>46138</v>
      </c>
      <c r="H72" s="385" t="s">
        <v>590</v>
      </c>
      <c r="I72" s="386" t="s">
        <v>3357</v>
      </c>
      <c r="J72" s="573" t="s">
        <v>667</v>
      </c>
      <c r="K72" s="449" t="s">
        <v>53</v>
      </c>
      <c r="L72" s="405" t="s">
        <v>690</v>
      </c>
      <c r="M72" s="405" t="s">
        <v>690</v>
      </c>
      <c r="N72" s="405" t="s">
        <v>690</v>
      </c>
      <c r="O72" s="405" t="s">
        <v>443</v>
      </c>
      <c r="P72" s="405"/>
      <c r="Q72" s="405"/>
      <c r="R72" s="405"/>
      <c r="S72" s="405"/>
      <c r="T72" s="405"/>
      <c r="U72" s="405"/>
      <c r="V72" s="405"/>
      <c r="W72" s="405"/>
    </row>
    <row r="73" spans="1:23" s="381" customFormat="1" ht="45" customHeight="1" x14ac:dyDescent="0.25">
      <c r="A73" s="382" t="s">
        <v>765</v>
      </c>
      <c r="B73" s="382" t="s">
        <v>766</v>
      </c>
      <c r="C73" s="636"/>
      <c r="D73" s="711" t="s">
        <v>690</v>
      </c>
      <c r="E73" s="631">
        <v>50</v>
      </c>
      <c r="F73" s="408" t="s">
        <v>604</v>
      </c>
      <c r="G73" s="401">
        <v>44949</v>
      </c>
      <c r="H73" s="385" t="s">
        <v>590</v>
      </c>
      <c r="I73" s="386" t="s">
        <v>921</v>
      </c>
      <c r="J73" s="609" t="s">
        <v>606</v>
      </c>
      <c r="K73" s="449" t="s">
        <v>614</v>
      </c>
      <c r="L73" s="405" t="s">
        <v>443</v>
      </c>
      <c r="M73" s="405" t="s">
        <v>443</v>
      </c>
      <c r="N73" s="405" t="s">
        <v>443</v>
      </c>
      <c r="O73" s="405" t="s">
        <v>4</v>
      </c>
      <c r="P73" s="405"/>
      <c r="Q73" s="405"/>
      <c r="R73" s="405"/>
      <c r="S73" s="405"/>
      <c r="T73" s="405"/>
      <c r="U73" s="405"/>
      <c r="V73" s="405"/>
      <c r="W73" s="405"/>
    </row>
    <row r="74" spans="1:23" s="381" customFormat="1" ht="45" customHeight="1" x14ac:dyDescent="0.25">
      <c r="A74" s="382" t="s">
        <v>768</v>
      </c>
      <c r="B74" s="382" t="s">
        <v>662</v>
      </c>
      <c r="C74" s="636"/>
      <c r="D74" s="711">
        <v>100153</v>
      </c>
      <c r="E74" s="631">
        <v>55</v>
      </c>
      <c r="F74" s="408" t="s">
        <v>604</v>
      </c>
      <c r="G74" s="401">
        <v>45589</v>
      </c>
      <c r="H74" s="385" t="s">
        <v>590</v>
      </c>
      <c r="I74" s="386" t="s">
        <v>769</v>
      </c>
      <c r="J74" s="573" t="s">
        <v>645</v>
      </c>
      <c r="K74" s="449" t="s">
        <v>610</v>
      </c>
      <c r="L74" s="405" t="s">
        <v>443</v>
      </c>
      <c r="M74" s="405" t="s">
        <v>443</v>
      </c>
      <c r="N74" s="405" t="s">
        <v>443</v>
      </c>
      <c r="O74" s="405" t="s">
        <v>443</v>
      </c>
      <c r="P74" s="405"/>
      <c r="Q74" s="405"/>
      <c r="R74" s="405"/>
      <c r="S74" s="405"/>
      <c r="T74" s="405"/>
      <c r="U74" s="405"/>
      <c r="V74" s="405"/>
      <c r="W74" s="405"/>
    </row>
    <row r="75" spans="1:23" s="381" customFormat="1" ht="45" customHeight="1" x14ac:dyDescent="0.25">
      <c r="A75" s="382" t="s">
        <v>770</v>
      </c>
      <c r="B75" s="382" t="s">
        <v>771</v>
      </c>
      <c r="C75" s="636"/>
      <c r="D75" s="711">
        <v>100477</v>
      </c>
      <c r="E75" s="631">
        <v>50</v>
      </c>
      <c r="F75" s="408" t="s">
        <v>604</v>
      </c>
      <c r="G75" s="401">
        <v>44949</v>
      </c>
      <c r="H75" s="385" t="s">
        <v>590</v>
      </c>
      <c r="I75" s="386">
        <v>4</v>
      </c>
      <c r="J75" s="573" t="s">
        <v>645</v>
      </c>
      <c r="K75" s="449" t="s">
        <v>622</v>
      </c>
      <c r="L75" s="405" t="s">
        <v>443</v>
      </c>
      <c r="M75" s="405" t="s">
        <v>443</v>
      </c>
      <c r="N75" s="405" t="s">
        <v>443</v>
      </c>
      <c r="O75" s="405" t="s">
        <v>443</v>
      </c>
      <c r="P75" s="405"/>
      <c r="Q75" s="405"/>
      <c r="R75" s="405"/>
      <c r="S75" s="405"/>
      <c r="T75" s="405"/>
      <c r="U75" s="405"/>
      <c r="V75" s="405"/>
      <c r="W75" s="405"/>
    </row>
    <row r="76" spans="1:23" ht="45" customHeight="1" x14ac:dyDescent="0.25">
      <c r="A76" s="382" t="s">
        <v>772</v>
      </c>
      <c r="B76" s="382" t="s">
        <v>60</v>
      </c>
      <c r="C76" s="636"/>
      <c r="D76" s="711">
        <v>100550</v>
      </c>
      <c r="E76" s="631">
        <v>50</v>
      </c>
      <c r="F76" s="408" t="s">
        <v>604</v>
      </c>
      <c r="G76" s="401">
        <v>44949</v>
      </c>
      <c r="H76" s="385" t="s">
        <v>590</v>
      </c>
      <c r="I76" s="386">
        <v>321</v>
      </c>
      <c r="J76" s="573" t="s">
        <v>663</v>
      </c>
      <c r="K76" s="449" t="s">
        <v>657</v>
      </c>
      <c r="L76" s="405" t="s">
        <v>443</v>
      </c>
      <c r="M76" s="405" t="s">
        <v>443</v>
      </c>
      <c r="N76" s="405" t="s">
        <v>443</v>
      </c>
      <c r="O76" s="405" t="s">
        <v>443</v>
      </c>
      <c r="P76" s="405"/>
      <c r="Q76" s="405"/>
      <c r="R76" s="405"/>
      <c r="S76" s="405"/>
      <c r="T76" s="405"/>
      <c r="U76" s="405"/>
      <c r="V76" s="405"/>
      <c r="W76" s="405"/>
    </row>
    <row r="77" spans="1:23" ht="45" customHeight="1" x14ac:dyDescent="0.25">
      <c r="A77" s="599" t="s">
        <v>773</v>
      </c>
      <c r="B77" s="408" t="s">
        <v>774</v>
      </c>
      <c r="C77" s="599"/>
      <c r="D77" s="413">
        <v>100013</v>
      </c>
      <c r="E77" s="631">
        <v>50</v>
      </c>
      <c r="F77" s="408" t="s">
        <v>604</v>
      </c>
      <c r="G77" s="441"/>
      <c r="H77" s="385" t="s">
        <v>590</v>
      </c>
      <c r="I77" s="441">
        <v>427</v>
      </c>
      <c r="J77" s="573" t="s">
        <v>737</v>
      </c>
      <c r="K77" s="449" t="s">
        <v>657</v>
      </c>
      <c r="L77" s="405" t="s">
        <v>443</v>
      </c>
      <c r="M77" s="405" t="s">
        <v>443</v>
      </c>
      <c r="N77" s="405" t="s">
        <v>35</v>
      </c>
      <c r="O77" s="405" t="s">
        <v>443</v>
      </c>
      <c r="P77" s="405"/>
      <c r="Q77" s="405"/>
      <c r="R77" s="405"/>
      <c r="S77" s="405"/>
      <c r="T77" s="405"/>
      <c r="U77" s="405"/>
      <c r="V77" s="405"/>
      <c r="W77" s="405"/>
    </row>
    <row r="78" spans="1:23" s="381" customFormat="1" ht="60.75" customHeight="1" x14ac:dyDescent="0.25">
      <c r="A78" s="599" t="s">
        <v>775</v>
      </c>
      <c r="B78" s="408" t="s">
        <v>140</v>
      </c>
      <c r="C78" s="599"/>
      <c r="D78" s="413">
        <v>100226</v>
      </c>
      <c r="E78" s="631">
        <v>50</v>
      </c>
      <c r="F78" s="408" t="s">
        <v>604</v>
      </c>
      <c r="G78" s="441"/>
      <c r="H78" s="385" t="s">
        <v>590</v>
      </c>
      <c r="I78" s="441">
        <v>100</v>
      </c>
      <c r="J78" s="605" t="s">
        <v>648</v>
      </c>
      <c r="K78" s="449" t="s">
        <v>53</v>
      </c>
      <c r="L78" s="405" t="s">
        <v>443</v>
      </c>
      <c r="M78" s="405" t="s">
        <v>443</v>
      </c>
      <c r="N78" s="405" t="s">
        <v>4</v>
      </c>
      <c r="O78" s="405" t="s">
        <v>443</v>
      </c>
      <c r="P78" s="405"/>
      <c r="Q78" s="405"/>
      <c r="R78" s="405"/>
      <c r="S78" s="405"/>
      <c r="T78" s="405"/>
      <c r="U78" s="405"/>
      <c r="V78" s="405"/>
      <c r="W78" s="405"/>
    </row>
    <row r="79" spans="1:23" s="381" customFormat="1" ht="45" customHeight="1" x14ac:dyDescent="0.25">
      <c r="A79" s="408" t="s">
        <v>776</v>
      </c>
      <c r="B79" s="382" t="s">
        <v>777</v>
      </c>
      <c r="C79" s="408" t="s">
        <v>3315</v>
      </c>
      <c r="D79" s="711" t="s">
        <v>690</v>
      </c>
      <c r="E79" s="631">
        <v>65</v>
      </c>
      <c r="F79" s="408" t="s">
        <v>604</v>
      </c>
      <c r="G79" s="401">
        <v>41153</v>
      </c>
      <c r="H79" s="385" t="s">
        <v>590</v>
      </c>
      <c r="I79" s="386" t="s">
        <v>779</v>
      </c>
      <c r="J79" s="573" t="s">
        <v>606</v>
      </c>
      <c r="K79" s="524" t="s">
        <v>20</v>
      </c>
      <c r="L79" s="405" t="s">
        <v>443</v>
      </c>
      <c r="M79" s="405" t="s">
        <v>35</v>
      </c>
      <c r="N79" s="405" t="s">
        <v>443</v>
      </c>
      <c r="O79" s="405" t="s">
        <v>443</v>
      </c>
      <c r="P79" s="405"/>
      <c r="Q79" s="405"/>
      <c r="R79" s="405"/>
      <c r="S79" s="405"/>
      <c r="T79" s="405"/>
      <c r="U79" s="405"/>
      <c r="V79" s="405"/>
      <c r="W79" s="405"/>
    </row>
    <row r="80" spans="1:23" s="381" customFormat="1" ht="45" customHeight="1" x14ac:dyDescent="0.25">
      <c r="A80" s="382" t="s">
        <v>780</v>
      </c>
      <c r="B80" s="382" t="s">
        <v>662</v>
      </c>
      <c r="C80" s="602"/>
      <c r="D80" s="711" t="s">
        <v>690</v>
      </c>
      <c r="E80" s="631">
        <v>55</v>
      </c>
      <c r="F80" s="408" t="s">
        <v>604</v>
      </c>
      <c r="G80" s="401">
        <v>45539</v>
      </c>
      <c r="H80" s="663" t="s">
        <v>66</v>
      </c>
      <c r="I80" s="386" t="s">
        <v>781</v>
      </c>
      <c r="J80" s="573" t="s">
        <v>690</v>
      </c>
      <c r="K80" s="449" t="s">
        <v>100</v>
      </c>
      <c r="L80" s="379" t="s">
        <v>690</v>
      </c>
      <c r="M80" s="379" t="s">
        <v>690</v>
      </c>
      <c r="N80" s="379" t="s">
        <v>690</v>
      </c>
      <c r="O80" s="379" t="s">
        <v>690</v>
      </c>
      <c r="P80" s="379" t="s">
        <v>690</v>
      </c>
      <c r="Q80" s="379" t="s">
        <v>690</v>
      </c>
      <c r="R80" s="379" t="s">
        <v>690</v>
      </c>
      <c r="S80" s="379" t="s">
        <v>690</v>
      </c>
      <c r="T80" s="379" t="s">
        <v>690</v>
      </c>
      <c r="U80" s="379" t="s">
        <v>690</v>
      </c>
      <c r="V80" s="379" t="s">
        <v>690</v>
      </c>
      <c r="W80" s="379" t="s">
        <v>690</v>
      </c>
    </row>
    <row r="81" spans="1:23" ht="45" customHeight="1" x14ac:dyDescent="0.25">
      <c r="A81" s="599" t="s">
        <v>782</v>
      </c>
      <c r="B81" s="382" t="s">
        <v>598</v>
      </c>
      <c r="C81" s="524"/>
      <c r="D81" s="711">
        <v>100410</v>
      </c>
      <c r="E81" s="631">
        <v>70</v>
      </c>
      <c r="F81" s="408" t="s">
        <v>604</v>
      </c>
      <c r="G81" s="401">
        <v>45170</v>
      </c>
      <c r="H81" s="385" t="s">
        <v>590</v>
      </c>
      <c r="I81" s="441" t="s">
        <v>783</v>
      </c>
      <c r="J81" s="573" t="s">
        <v>645</v>
      </c>
      <c r="K81" s="449" t="s">
        <v>69</v>
      </c>
      <c r="L81" s="405" t="s">
        <v>443</v>
      </c>
      <c r="M81" s="405" t="s">
        <v>443</v>
      </c>
      <c r="N81" s="405" t="s">
        <v>443</v>
      </c>
      <c r="O81" s="405" t="s">
        <v>443</v>
      </c>
      <c r="P81" s="405"/>
      <c r="Q81" s="405"/>
      <c r="R81" s="405"/>
      <c r="S81" s="405"/>
      <c r="T81" s="405"/>
      <c r="U81" s="405"/>
      <c r="V81" s="405"/>
      <c r="W81" s="405"/>
    </row>
    <row r="82" spans="1:23" ht="45" customHeight="1" x14ac:dyDescent="0.25">
      <c r="A82" s="382" t="s">
        <v>784</v>
      </c>
      <c r="B82" s="382" t="s">
        <v>785</v>
      </c>
      <c r="C82" s="408"/>
      <c r="D82" s="711" t="s">
        <v>690</v>
      </c>
      <c r="E82" s="631">
        <v>55</v>
      </c>
      <c r="F82" s="408" t="s">
        <v>604</v>
      </c>
      <c r="G82" s="401">
        <v>41791</v>
      </c>
      <c r="H82" s="385" t="s">
        <v>590</v>
      </c>
      <c r="I82" s="386" t="s">
        <v>300</v>
      </c>
      <c r="J82" s="573" t="s">
        <v>606</v>
      </c>
      <c r="K82" s="449" t="s">
        <v>20</v>
      </c>
      <c r="L82" s="405" t="s">
        <v>443</v>
      </c>
      <c r="M82" s="405" t="s">
        <v>443</v>
      </c>
      <c r="N82" s="405" t="s">
        <v>443</v>
      </c>
      <c r="O82" s="405" t="s">
        <v>4</v>
      </c>
      <c r="P82" s="405"/>
      <c r="Q82" s="405"/>
      <c r="R82" s="405"/>
      <c r="S82" s="405"/>
      <c r="T82" s="405"/>
      <c r="U82" s="405"/>
      <c r="V82" s="405"/>
      <c r="W82" s="405"/>
    </row>
    <row r="83" spans="1:23" ht="45" customHeight="1" x14ac:dyDescent="0.25">
      <c r="A83" s="599" t="s">
        <v>786</v>
      </c>
      <c r="B83" s="408" t="s">
        <v>712</v>
      </c>
      <c r="C83" s="599"/>
      <c r="D83" s="413">
        <v>100080</v>
      </c>
      <c r="E83" s="632">
        <v>65</v>
      </c>
      <c r="F83" s="408" t="s">
        <v>604</v>
      </c>
      <c r="G83" s="401">
        <v>45527</v>
      </c>
      <c r="H83" s="385" t="s">
        <v>590</v>
      </c>
      <c r="I83" s="441" t="s">
        <v>787</v>
      </c>
      <c r="J83" s="573" t="s">
        <v>645</v>
      </c>
      <c r="K83" s="449" t="s">
        <v>50</v>
      </c>
      <c r="L83" s="405" t="s">
        <v>443</v>
      </c>
      <c r="M83" s="405" t="s">
        <v>443</v>
      </c>
      <c r="N83" s="405" t="s">
        <v>443</v>
      </c>
      <c r="O83" s="420" t="s">
        <v>35</v>
      </c>
      <c r="P83" s="405"/>
      <c r="Q83" s="405"/>
      <c r="R83" s="405"/>
      <c r="S83" s="405"/>
      <c r="T83" s="405"/>
      <c r="U83" s="405"/>
      <c r="V83" s="405"/>
      <c r="W83" s="405"/>
    </row>
    <row r="84" spans="1:23" ht="45" customHeight="1" x14ac:dyDescent="0.25">
      <c r="A84" s="382" t="s">
        <v>3351</v>
      </c>
      <c r="B84" s="382" t="s">
        <v>1026</v>
      </c>
      <c r="C84" s="408"/>
      <c r="D84" s="711">
        <v>100752</v>
      </c>
      <c r="E84" s="631">
        <v>65</v>
      </c>
      <c r="F84" s="408" t="s">
        <v>604</v>
      </c>
      <c r="G84" s="401">
        <v>46168</v>
      </c>
      <c r="H84" s="385" t="s">
        <v>590</v>
      </c>
      <c r="I84" s="386" t="s">
        <v>3369</v>
      </c>
      <c r="J84" s="573" t="s">
        <v>663</v>
      </c>
      <c r="K84" s="449" t="s">
        <v>53</v>
      </c>
      <c r="L84" s="405" t="s">
        <v>690</v>
      </c>
      <c r="M84" s="405" t="s">
        <v>690</v>
      </c>
      <c r="N84" s="405" t="s">
        <v>690</v>
      </c>
      <c r="O84" s="405" t="s">
        <v>690</v>
      </c>
      <c r="P84" s="405"/>
      <c r="Q84" s="405"/>
      <c r="R84" s="405"/>
      <c r="S84" s="405"/>
      <c r="T84" s="405"/>
      <c r="U84" s="405"/>
      <c r="V84" s="405"/>
      <c r="W84" s="405"/>
    </row>
    <row r="85" spans="1:23" ht="45" customHeight="1" x14ac:dyDescent="0.25">
      <c r="A85" s="382" t="s">
        <v>788</v>
      </c>
      <c r="B85" s="382" t="s">
        <v>662</v>
      </c>
      <c r="C85" s="636"/>
      <c r="D85" s="711">
        <v>100791</v>
      </c>
      <c r="E85" s="631">
        <v>50</v>
      </c>
      <c r="F85" s="408" t="s">
        <v>604</v>
      </c>
      <c r="G85" s="401">
        <v>44949</v>
      </c>
      <c r="H85" s="385" t="s">
        <v>590</v>
      </c>
      <c r="I85" s="386">
        <v>162</v>
      </c>
      <c r="J85" s="573" t="s">
        <v>645</v>
      </c>
      <c r="K85" s="449" t="s">
        <v>100</v>
      </c>
      <c r="L85" s="405" t="s">
        <v>443</v>
      </c>
      <c r="M85" s="405" t="s">
        <v>443</v>
      </c>
      <c r="N85" s="405" t="s">
        <v>443</v>
      </c>
      <c r="O85" s="405" t="s">
        <v>443</v>
      </c>
      <c r="P85" s="405"/>
      <c r="Q85" s="405"/>
      <c r="R85" s="405"/>
      <c r="S85" s="405"/>
      <c r="T85" s="405"/>
      <c r="U85" s="405"/>
      <c r="V85" s="405"/>
      <c r="W85" s="405"/>
    </row>
    <row r="86" spans="1:23" s="381" customFormat="1" ht="45" customHeight="1" x14ac:dyDescent="0.25">
      <c r="A86" s="382" t="s">
        <v>789</v>
      </c>
      <c r="B86" s="382" t="s">
        <v>790</v>
      </c>
      <c r="C86" s="408"/>
      <c r="D86" s="711">
        <v>100304</v>
      </c>
      <c r="E86" s="631">
        <v>55</v>
      </c>
      <c r="F86" s="408" t="s">
        <v>589</v>
      </c>
      <c r="G86" s="384"/>
      <c r="H86" s="385" t="s">
        <v>590</v>
      </c>
      <c r="I86" s="386" t="s">
        <v>503</v>
      </c>
      <c r="J86" s="573" t="s">
        <v>592</v>
      </c>
      <c r="K86" s="449" t="s">
        <v>614</v>
      </c>
      <c r="L86" s="405" t="s">
        <v>443</v>
      </c>
      <c r="M86" s="405" t="s">
        <v>443</v>
      </c>
      <c r="N86" s="405" t="s">
        <v>443</v>
      </c>
      <c r="O86" s="405" t="s">
        <v>443</v>
      </c>
      <c r="P86" s="405"/>
      <c r="Q86" s="405"/>
      <c r="R86" s="405"/>
      <c r="S86" s="405"/>
      <c r="T86" s="405"/>
      <c r="U86" s="405"/>
      <c r="V86" s="405"/>
      <c r="W86" s="405"/>
    </row>
    <row r="87" spans="1:23" s="381" customFormat="1" ht="45" customHeight="1" x14ac:dyDescent="0.25">
      <c r="A87" s="382" t="s">
        <v>791</v>
      </c>
      <c r="B87" s="382" t="s">
        <v>792</v>
      </c>
      <c r="C87" s="602"/>
      <c r="D87" s="711">
        <v>100964</v>
      </c>
      <c r="E87" s="631">
        <v>75</v>
      </c>
      <c r="F87" s="408" t="s">
        <v>604</v>
      </c>
      <c r="G87" s="401">
        <v>45863</v>
      </c>
      <c r="H87" s="385" t="s">
        <v>590</v>
      </c>
      <c r="I87" s="386" t="s">
        <v>794</v>
      </c>
      <c r="J87" s="573" t="s">
        <v>634</v>
      </c>
      <c r="K87" s="449" t="s">
        <v>610</v>
      </c>
      <c r="L87" s="405" t="s">
        <v>443</v>
      </c>
      <c r="M87" s="405" t="s">
        <v>443</v>
      </c>
      <c r="N87" s="405" t="s">
        <v>443</v>
      </c>
      <c r="O87" s="405" t="s">
        <v>443</v>
      </c>
      <c r="P87" s="405"/>
      <c r="Q87" s="405"/>
      <c r="R87" s="405"/>
      <c r="S87" s="405"/>
      <c r="T87" s="405"/>
      <c r="U87" s="405"/>
      <c r="V87" s="405"/>
      <c r="W87" s="749"/>
    </row>
    <row r="88" spans="1:23" ht="45" customHeight="1" x14ac:dyDescent="0.25">
      <c r="A88" s="382" t="s">
        <v>795</v>
      </c>
      <c r="B88" s="382" t="s">
        <v>796</v>
      </c>
      <c r="C88" s="636"/>
      <c r="D88" s="711">
        <v>100095</v>
      </c>
      <c r="E88" s="631">
        <v>50</v>
      </c>
      <c r="F88" s="408" t="s">
        <v>604</v>
      </c>
      <c r="G88" s="401">
        <v>44949</v>
      </c>
      <c r="H88" s="385" t="s">
        <v>590</v>
      </c>
      <c r="I88" s="386">
        <v>322</v>
      </c>
      <c r="J88" s="573" t="s">
        <v>667</v>
      </c>
      <c r="K88" s="606" t="s">
        <v>622</v>
      </c>
      <c r="L88" s="405" t="s">
        <v>443</v>
      </c>
      <c r="M88" s="405" t="s">
        <v>443</v>
      </c>
      <c r="N88" s="405" t="s">
        <v>443</v>
      </c>
      <c r="O88" s="405" t="s">
        <v>443</v>
      </c>
      <c r="P88" s="405"/>
      <c r="Q88" s="405"/>
      <c r="R88" s="405"/>
      <c r="S88" s="405"/>
      <c r="T88" s="405"/>
      <c r="U88" s="405"/>
      <c r="V88" s="405"/>
      <c r="W88" s="405"/>
    </row>
    <row r="89" spans="1:23" ht="45" customHeight="1" x14ac:dyDescent="0.25">
      <c r="A89" s="382" t="s">
        <v>797</v>
      </c>
      <c r="B89" s="382" t="s">
        <v>662</v>
      </c>
      <c r="C89" s="636"/>
      <c r="D89" s="711">
        <v>100134</v>
      </c>
      <c r="E89" s="631">
        <v>60</v>
      </c>
      <c r="F89" s="408" t="s">
        <v>604</v>
      </c>
      <c r="G89" s="401">
        <v>45448</v>
      </c>
      <c r="H89" s="385" t="s">
        <v>590</v>
      </c>
      <c r="I89" s="386" t="s">
        <v>798</v>
      </c>
      <c r="J89" s="605" t="s">
        <v>648</v>
      </c>
      <c r="K89" s="449" t="s">
        <v>100</v>
      </c>
      <c r="L89" s="405" t="s">
        <v>443</v>
      </c>
      <c r="M89" s="405" t="s">
        <v>443</v>
      </c>
      <c r="N89" s="405" t="s">
        <v>443</v>
      </c>
      <c r="O89" s="405" t="s">
        <v>443</v>
      </c>
      <c r="P89" s="405"/>
      <c r="Q89" s="405"/>
      <c r="R89" s="405"/>
      <c r="S89" s="405"/>
      <c r="T89" s="405"/>
      <c r="U89" s="405"/>
      <c r="V89" s="405"/>
      <c r="W89" s="405"/>
    </row>
    <row r="90" spans="1:23" ht="45" customHeight="1" x14ac:dyDescent="0.25">
      <c r="A90" s="599" t="s">
        <v>799</v>
      </c>
      <c r="B90" s="408" t="s">
        <v>800</v>
      </c>
      <c r="C90" s="599"/>
      <c r="D90" s="413">
        <v>100452</v>
      </c>
      <c r="E90" s="632">
        <v>65</v>
      </c>
      <c r="F90" s="408" t="s">
        <v>604</v>
      </c>
      <c r="G90" s="441"/>
      <c r="H90" s="385" t="s">
        <v>590</v>
      </c>
      <c r="I90" s="441">
        <v>406</v>
      </c>
      <c r="J90" s="573" t="s">
        <v>634</v>
      </c>
      <c r="K90" s="449" t="s">
        <v>146</v>
      </c>
      <c r="L90" s="405" t="s">
        <v>4</v>
      </c>
      <c r="M90" s="405" t="s">
        <v>443</v>
      </c>
      <c r="N90" s="405" t="s">
        <v>443</v>
      </c>
      <c r="O90" s="405" t="s">
        <v>443</v>
      </c>
      <c r="P90" s="405"/>
      <c r="Q90" s="405"/>
      <c r="R90" s="405"/>
      <c r="S90" s="405"/>
      <c r="T90" s="405"/>
      <c r="U90" s="405"/>
      <c r="V90" s="405"/>
      <c r="W90" s="405"/>
    </row>
    <row r="91" spans="1:23" s="381" customFormat="1" ht="45" customHeight="1" x14ac:dyDescent="0.25">
      <c r="A91" s="599" t="s">
        <v>801</v>
      </c>
      <c r="B91" s="408" t="s">
        <v>140</v>
      </c>
      <c r="C91" s="599"/>
      <c r="D91" s="413">
        <v>100259</v>
      </c>
      <c r="E91" s="631">
        <v>50</v>
      </c>
      <c r="F91" s="408" t="s">
        <v>604</v>
      </c>
      <c r="G91" s="441"/>
      <c r="H91" s="411" t="s">
        <v>590</v>
      </c>
      <c r="I91" s="441">
        <v>346</v>
      </c>
      <c r="J91" s="605" t="s">
        <v>648</v>
      </c>
      <c r="K91" s="449" t="s">
        <v>622</v>
      </c>
      <c r="L91" s="405" t="s">
        <v>443</v>
      </c>
      <c r="M91" s="405" t="s">
        <v>443</v>
      </c>
      <c r="N91" s="405" t="s">
        <v>443</v>
      </c>
      <c r="O91" s="405" t="s">
        <v>443</v>
      </c>
      <c r="P91" s="405"/>
      <c r="Q91" s="405"/>
      <c r="R91" s="405"/>
      <c r="S91" s="405"/>
      <c r="T91" s="405"/>
      <c r="U91" s="405"/>
      <c r="V91" s="405"/>
      <c r="W91" s="405"/>
    </row>
    <row r="92" spans="1:23" s="381" customFormat="1" ht="45" customHeight="1" x14ac:dyDescent="0.25">
      <c r="A92" s="382" t="s">
        <v>802</v>
      </c>
      <c r="B92" s="382" t="s">
        <v>598</v>
      </c>
      <c r="C92" s="409"/>
      <c r="D92" s="711">
        <v>100443</v>
      </c>
      <c r="E92" s="631">
        <v>65</v>
      </c>
      <c r="F92" s="408" t="s">
        <v>604</v>
      </c>
      <c r="G92" s="401">
        <v>45620</v>
      </c>
      <c r="H92" s="385" t="s">
        <v>590</v>
      </c>
      <c r="I92" s="386" t="s">
        <v>803</v>
      </c>
      <c r="J92" s="573" t="s">
        <v>596</v>
      </c>
      <c r="K92" s="608" t="s">
        <v>146</v>
      </c>
      <c r="L92" s="405" t="s">
        <v>4</v>
      </c>
      <c r="M92" s="405" t="s">
        <v>443</v>
      </c>
      <c r="N92" s="405" t="s">
        <v>443</v>
      </c>
      <c r="O92" s="405" t="s">
        <v>443</v>
      </c>
      <c r="P92" s="405"/>
      <c r="Q92" s="405"/>
      <c r="R92" s="405"/>
      <c r="S92" s="405"/>
      <c r="T92" s="405"/>
      <c r="U92" s="405"/>
      <c r="V92" s="405"/>
      <c r="W92" s="749"/>
    </row>
    <row r="93" spans="1:23" s="381" customFormat="1" ht="45" customHeight="1" x14ac:dyDescent="0.25">
      <c r="A93" s="599" t="s">
        <v>804</v>
      </c>
      <c r="B93" s="408" t="s">
        <v>805</v>
      </c>
      <c r="C93" s="636" t="s">
        <v>3374</v>
      </c>
      <c r="D93" s="711">
        <v>100364</v>
      </c>
      <c r="E93" s="631">
        <v>50</v>
      </c>
      <c r="F93" s="408" t="s">
        <v>604</v>
      </c>
      <c r="G93" s="441"/>
      <c r="H93" s="385" t="s">
        <v>590</v>
      </c>
      <c r="I93" s="441">
        <v>164</v>
      </c>
      <c r="J93" s="605" t="s">
        <v>648</v>
      </c>
      <c r="K93" s="449" t="s">
        <v>53</v>
      </c>
      <c r="L93" s="405" t="s">
        <v>443</v>
      </c>
      <c r="M93" s="405" t="s">
        <v>443</v>
      </c>
      <c r="N93" s="405" t="s">
        <v>4</v>
      </c>
      <c r="O93" s="405" t="s">
        <v>443</v>
      </c>
      <c r="P93" s="405"/>
      <c r="Q93" s="405"/>
      <c r="R93" s="405"/>
      <c r="S93" s="405"/>
      <c r="T93" s="405"/>
      <c r="U93" s="405"/>
      <c r="V93" s="405"/>
      <c r="W93" s="405"/>
    </row>
    <row r="94" spans="1:23" s="381" customFormat="1" ht="45" customHeight="1" x14ac:dyDescent="0.25">
      <c r="A94" s="382" t="s">
        <v>806</v>
      </c>
      <c r="B94" s="382" t="s">
        <v>807</v>
      </c>
      <c r="C94" s="668"/>
      <c r="D94" s="711">
        <v>100094</v>
      </c>
      <c r="E94" s="631">
        <v>55</v>
      </c>
      <c r="F94" s="408" t="s">
        <v>604</v>
      </c>
      <c r="G94" s="401">
        <v>42005</v>
      </c>
      <c r="H94" s="385" t="s">
        <v>590</v>
      </c>
      <c r="I94" s="386" t="s">
        <v>808</v>
      </c>
      <c r="J94" s="605" t="s">
        <v>648</v>
      </c>
      <c r="K94" s="449" t="s">
        <v>50</v>
      </c>
      <c r="L94" s="405" t="s">
        <v>443</v>
      </c>
      <c r="M94" s="405" t="s">
        <v>443</v>
      </c>
      <c r="N94" s="405" t="s">
        <v>443</v>
      </c>
      <c r="O94" s="405" t="s">
        <v>443</v>
      </c>
      <c r="P94" s="405"/>
      <c r="Q94" s="405"/>
      <c r="R94" s="405"/>
      <c r="S94" s="405"/>
      <c r="T94" s="405"/>
      <c r="U94" s="405"/>
      <c r="V94" s="405"/>
      <c r="W94" s="405"/>
    </row>
    <row r="95" spans="1:23" s="381" customFormat="1" ht="45" customHeight="1" x14ac:dyDescent="0.25">
      <c r="A95" s="599" t="s">
        <v>809</v>
      </c>
      <c r="B95" s="408" t="s">
        <v>810</v>
      </c>
      <c r="C95" s="599"/>
      <c r="D95" s="413">
        <v>100463</v>
      </c>
      <c r="E95" s="631">
        <v>50</v>
      </c>
      <c r="F95" s="408" t="s">
        <v>604</v>
      </c>
      <c r="G95" s="441"/>
      <c r="H95" s="385" t="s">
        <v>590</v>
      </c>
      <c r="I95" s="441">
        <v>340</v>
      </c>
      <c r="J95" s="605" t="s">
        <v>634</v>
      </c>
      <c r="K95" s="449" t="s">
        <v>614</v>
      </c>
      <c r="L95" s="405" t="s">
        <v>443</v>
      </c>
      <c r="M95" s="462" t="s">
        <v>4</v>
      </c>
      <c r="N95" s="405" t="s">
        <v>443</v>
      </c>
      <c r="O95" s="405" t="s">
        <v>443</v>
      </c>
      <c r="P95" s="405"/>
      <c r="Q95" s="405"/>
      <c r="R95" s="405"/>
      <c r="S95" s="405"/>
      <c r="T95" s="405"/>
      <c r="U95" s="405"/>
      <c r="V95" s="405"/>
      <c r="W95" s="405"/>
    </row>
    <row r="96" spans="1:23" s="381" customFormat="1" ht="45" customHeight="1" x14ac:dyDescent="0.25">
      <c r="A96" s="408" t="s">
        <v>811</v>
      </c>
      <c r="B96" s="382" t="s">
        <v>107</v>
      </c>
      <c r="C96" s="408"/>
      <c r="D96" s="711">
        <v>100160</v>
      </c>
      <c r="E96" s="631">
        <v>55</v>
      </c>
      <c r="F96" s="408" t="s">
        <v>604</v>
      </c>
      <c r="G96" s="384"/>
      <c r="H96" s="385" t="s">
        <v>590</v>
      </c>
      <c r="I96" s="386" t="s">
        <v>812</v>
      </c>
      <c r="J96" s="573" t="s">
        <v>645</v>
      </c>
      <c r="K96" s="449" t="s">
        <v>622</v>
      </c>
      <c r="L96" s="405" t="s">
        <v>443</v>
      </c>
      <c r="M96" s="405" t="s">
        <v>443</v>
      </c>
      <c r="N96" s="405" t="s">
        <v>443</v>
      </c>
      <c r="O96" s="405" t="s">
        <v>443</v>
      </c>
      <c r="P96" s="405"/>
      <c r="Q96" s="405"/>
      <c r="R96" s="405"/>
      <c r="S96" s="405"/>
      <c r="T96" s="405"/>
      <c r="U96" s="405"/>
      <c r="V96" s="405"/>
      <c r="W96" s="405"/>
    </row>
    <row r="97" spans="1:23" s="381" customFormat="1" ht="45" customHeight="1" x14ac:dyDescent="0.25">
      <c r="A97" s="408" t="s">
        <v>813</v>
      </c>
      <c r="B97" s="382" t="s">
        <v>662</v>
      </c>
      <c r="C97" s="636"/>
      <c r="D97" s="711">
        <v>100290</v>
      </c>
      <c r="E97" s="631">
        <v>50</v>
      </c>
      <c r="F97" s="408" t="s">
        <v>594</v>
      </c>
      <c r="G97" s="401">
        <v>44949</v>
      </c>
      <c r="H97" s="385" t="s">
        <v>590</v>
      </c>
      <c r="I97" s="386">
        <v>368</v>
      </c>
      <c r="J97" s="573" t="s">
        <v>596</v>
      </c>
      <c r="K97" s="449" t="s">
        <v>20</v>
      </c>
      <c r="L97" s="405" t="s">
        <v>443</v>
      </c>
      <c r="M97" s="405" t="s">
        <v>443</v>
      </c>
      <c r="N97" s="405" t="s">
        <v>443</v>
      </c>
      <c r="O97" s="462" t="s">
        <v>443</v>
      </c>
      <c r="P97" s="462" t="s">
        <v>4</v>
      </c>
      <c r="Q97" s="405"/>
      <c r="R97" s="405"/>
      <c r="S97" s="405"/>
      <c r="T97" s="405"/>
      <c r="U97" s="405"/>
      <c r="V97" s="405"/>
      <c r="W97" s="405"/>
    </row>
    <row r="98" spans="1:23" s="381" customFormat="1" ht="45" customHeight="1" x14ac:dyDescent="0.25">
      <c r="A98" s="382" t="s">
        <v>814</v>
      </c>
      <c r="B98" s="382" t="s">
        <v>662</v>
      </c>
      <c r="C98" s="636"/>
      <c r="D98" s="711">
        <v>100656</v>
      </c>
      <c r="E98" s="631">
        <v>50</v>
      </c>
      <c r="F98" s="408" t="s">
        <v>815</v>
      </c>
      <c r="G98" s="401">
        <v>44949</v>
      </c>
      <c r="H98" s="385" t="s">
        <v>590</v>
      </c>
      <c r="I98" s="386">
        <v>108</v>
      </c>
      <c r="J98" s="573" t="s">
        <v>737</v>
      </c>
      <c r="K98" s="524" t="s">
        <v>50</v>
      </c>
      <c r="L98" s="405" t="s">
        <v>443</v>
      </c>
      <c r="M98" s="405" t="s">
        <v>443</v>
      </c>
      <c r="N98" s="405" t="s">
        <v>35</v>
      </c>
      <c r="O98" s="405" t="s">
        <v>443</v>
      </c>
      <c r="P98" s="405"/>
      <c r="Q98" s="405"/>
      <c r="R98" s="405"/>
      <c r="S98" s="405"/>
      <c r="T98" s="405"/>
      <c r="U98" s="405"/>
      <c r="V98" s="405"/>
      <c r="W98" s="405"/>
    </row>
    <row r="99" spans="1:23" s="381" customFormat="1" ht="45" customHeight="1" x14ac:dyDescent="0.25">
      <c r="A99" s="382" t="s">
        <v>816</v>
      </c>
      <c r="B99" s="382" t="s">
        <v>212</v>
      </c>
      <c r="C99" s="408"/>
      <c r="D99" s="711">
        <v>100395</v>
      </c>
      <c r="E99" s="631">
        <v>50</v>
      </c>
      <c r="F99" s="408" t="s">
        <v>604</v>
      </c>
      <c r="G99" s="401"/>
      <c r="H99" s="385" t="s">
        <v>590</v>
      </c>
      <c r="I99" s="386">
        <v>366</v>
      </c>
      <c r="J99" s="573" t="s">
        <v>656</v>
      </c>
      <c r="K99" s="449" t="s">
        <v>25</v>
      </c>
      <c r="L99" s="405" t="s">
        <v>443</v>
      </c>
      <c r="M99" s="405" t="s">
        <v>443</v>
      </c>
      <c r="N99" s="405" t="s">
        <v>35</v>
      </c>
      <c r="O99" s="405" t="s">
        <v>443</v>
      </c>
      <c r="P99" s="405" t="s">
        <v>4</v>
      </c>
      <c r="Q99" s="405"/>
      <c r="R99" s="405"/>
      <c r="S99" s="405"/>
      <c r="T99" s="405"/>
      <c r="U99" s="462"/>
      <c r="V99" s="405"/>
      <c r="W99" s="405"/>
    </row>
    <row r="100" spans="1:23" s="381" customFormat="1" ht="45" customHeight="1" x14ac:dyDescent="0.25">
      <c r="A100" s="382" t="s">
        <v>817</v>
      </c>
      <c r="B100" s="382" t="s">
        <v>818</v>
      </c>
      <c r="C100" s="409"/>
      <c r="D100" s="711">
        <v>100479</v>
      </c>
      <c r="E100" s="631">
        <v>65</v>
      </c>
      <c r="F100" s="408" t="s">
        <v>594</v>
      </c>
      <c r="G100" s="401">
        <v>45253</v>
      </c>
      <c r="H100" s="385" t="s">
        <v>590</v>
      </c>
      <c r="I100" s="386" t="s">
        <v>819</v>
      </c>
      <c r="J100" s="573" t="s">
        <v>764</v>
      </c>
      <c r="K100" s="449" t="s">
        <v>622</v>
      </c>
      <c r="L100" s="405" t="s">
        <v>443</v>
      </c>
      <c r="M100" s="405" t="s">
        <v>443</v>
      </c>
      <c r="N100" s="405" t="s">
        <v>443</v>
      </c>
      <c r="O100" s="405" t="s">
        <v>443</v>
      </c>
      <c r="P100" s="462"/>
      <c r="Q100" s="405"/>
      <c r="R100" s="405"/>
      <c r="S100" s="405"/>
      <c r="T100" s="405"/>
      <c r="U100" s="405"/>
      <c r="V100" s="405"/>
      <c r="W100" s="405"/>
    </row>
    <row r="101" spans="1:23" ht="45" customHeight="1" x14ac:dyDescent="0.25">
      <c r="A101" s="371" t="s">
        <v>3361</v>
      </c>
      <c r="B101" s="382" t="s">
        <v>3362</v>
      </c>
      <c r="C101" s="408"/>
      <c r="D101" s="711">
        <v>100393</v>
      </c>
      <c r="E101" s="631">
        <v>75</v>
      </c>
      <c r="F101" s="408" t="s">
        <v>604</v>
      </c>
      <c r="G101" s="401">
        <v>46138</v>
      </c>
      <c r="H101" s="375" t="s">
        <v>590</v>
      </c>
      <c r="I101" s="376" t="s">
        <v>3372</v>
      </c>
      <c r="J101" s="573" t="s">
        <v>663</v>
      </c>
      <c r="K101" s="449" t="s">
        <v>635</v>
      </c>
      <c r="L101" s="405" t="s">
        <v>690</v>
      </c>
      <c r="M101" s="405" t="s">
        <v>690</v>
      </c>
      <c r="N101" s="405" t="s">
        <v>690</v>
      </c>
      <c r="O101" s="405" t="s">
        <v>443</v>
      </c>
      <c r="P101" s="405"/>
      <c r="Q101" s="405"/>
      <c r="R101" s="405"/>
      <c r="S101" s="405"/>
      <c r="T101" s="405"/>
      <c r="U101" s="405"/>
      <c r="V101" s="405"/>
      <c r="W101" s="405"/>
    </row>
    <row r="102" spans="1:23" ht="45" customHeight="1" x14ac:dyDescent="0.25">
      <c r="A102" s="599" t="s">
        <v>820</v>
      </c>
      <c r="B102" s="408" t="s">
        <v>662</v>
      </c>
      <c r="C102" s="599"/>
      <c r="D102" s="413">
        <v>100571</v>
      </c>
      <c r="E102" s="631">
        <v>50</v>
      </c>
      <c r="F102" s="408" t="s">
        <v>604</v>
      </c>
      <c r="G102" s="441"/>
      <c r="H102" s="385" t="s">
        <v>590</v>
      </c>
      <c r="I102" s="441">
        <v>404</v>
      </c>
      <c r="J102" s="605" t="s">
        <v>634</v>
      </c>
      <c r="K102" s="606" t="s">
        <v>50</v>
      </c>
      <c r="L102" s="405" t="s">
        <v>443</v>
      </c>
      <c r="M102" s="405" t="s">
        <v>443</v>
      </c>
      <c r="N102" s="405" t="s">
        <v>443</v>
      </c>
      <c r="O102" s="405" t="s">
        <v>443</v>
      </c>
      <c r="P102" s="462" t="s">
        <v>4</v>
      </c>
      <c r="Q102" s="462"/>
      <c r="R102" s="405"/>
      <c r="S102" s="405"/>
      <c r="T102" s="405"/>
      <c r="U102" s="405"/>
      <c r="V102" s="405"/>
      <c r="W102" s="405"/>
    </row>
    <row r="103" spans="1:23" s="381" customFormat="1" ht="45" customHeight="1" x14ac:dyDescent="0.25">
      <c r="A103" s="382" t="s">
        <v>821</v>
      </c>
      <c r="B103" s="382" t="s">
        <v>662</v>
      </c>
      <c r="C103" s="636"/>
      <c r="D103" s="711">
        <v>100303</v>
      </c>
      <c r="E103" s="631">
        <v>50</v>
      </c>
      <c r="F103" s="408" t="s">
        <v>604</v>
      </c>
      <c r="G103" s="401">
        <v>44949</v>
      </c>
      <c r="H103" s="385" t="s">
        <v>590</v>
      </c>
      <c r="I103" s="386">
        <v>386</v>
      </c>
      <c r="J103" s="573" t="s">
        <v>645</v>
      </c>
      <c r="K103" s="449" t="s">
        <v>25</v>
      </c>
      <c r="L103" s="405" t="s">
        <v>443</v>
      </c>
      <c r="M103" s="405" t="s">
        <v>443</v>
      </c>
      <c r="N103" s="405" t="s">
        <v>443</v>
      </c>
      <c r="O103" s="405" t="s">
        <v>443</v>
      </c>
      <c r="P103" s="405" t="s">
        <v>4</v>
      </c>
      <c r="Q103" s="405"/>
      <c r="R103" s="405"/>
      <c r="S103" s="405"/>
      <c r="T103" s="405"/>
      <c r="U103" s="405"/>
      <c r="V103" s="405"/>
      <c r="W103" s="405"/>
    </row>
    <row r="104" spans="1:23" s="381" customFormat="1" ht="45" customHeight="1" x14ac:dyDescent="0.25">
      <c r="A104" s="382" t="s">
        <v>822</v>
      </c>
      <c r="B104" s="382" t="s">
        <v>662</v>
      </c>
      <c r="C104" s="636"/>
      <c r="D104" s="711">
        <v>100695</v>
      </c>
      <c r="E104" s="631">
        <v>50</v>
      </c>
      <c r="F104" s="408" t="s">
        <v>604</v>
      </c>
      <c r="G104" s="401">
        <v>44949</v>
      </c>
      <c r="H104" s="385" t="s">
        <v>590</v>
      </c>
      <c r="I104" s="386">
        <v>409</v>
      </c>
      <c r="J104" s="573" t="s">
        <v>737</v>
      </c>
      <c r="K104" s="449" t="s">
        <v>20</v>
      </c>
      <c r="L104" s="405" t="s">
        <v>443</v>
      </c>
      <c r="M104" s="405" t="s">
        <v>443</v>
      </c>
      <c r="N104" s="405" t="s">
        <v>35</v>
      </c>
      <c r="O104" s="405" t="s">
        <v>4</v>
      </c>
      <c r="P104" s="405"/>
      <c r="Q104" s="405"/>
      <c r="R104" s="405"/>
      <c r="S104" s="405"/>
      <c r="T104" s="405"/>
      <c r="U104" s="405"/>
      <c r="V104" s="405"/>
      <c r="W104" s="405"/>
    </row>
    <row r="105" spans="1:23" ht="45" customHeight="1" x14ac:dyDescent="0.25">
      <c r="A105" s="382" t="s">
        <v>823</v>
      </c>
      <c r="B105" s="382" t="s">
        <v>705</v>
      </c>
      <c r="C105" s="602"/>
      <c r="D105" s="711">
        <v>100078</v>
      </c>
      <c r="E105" s="631">
        <v>60</v>
      </c>
      <c r="F105" s="408" t="s">
        <v>594</v>
      </c>
      <c r="G105" s="401">
        <v>45078</v>
      </c>
      <c r="H105" s="385" t="s">
        <v>590</v>
      </c>
      <c r="I105" s="386" t="s">
        <v>824</v>
      </c>
      <c r="J105" s="573" t="s">
        <v>596</v>
      </c>
      <c r="K105" s="449" t="s">
        <v>53</v>
      </c>
      <c r="L105" s="405" t="s">
        <v>443</v>
      </c>
      <c r="M105" s="405" t="s">
        <v>443</v>
      </c>
      <c r="N105" s="405" t="s">
        <v>4</v>
      </c>
      <c r="O105" s="405" t="s">
        <v>443</v>
      </c>
      <c r="P105" s="405"/>
      <c r="Q105" s="405"/>
      <c r="R105" s="405"/>
      <c r="S105" s="405"/>
      <c r="T105" s="405"/>
      <c r="U105" s="405"/>
      <c r="V105" s="405"/>
      <c r="W105" s="405"/>
    </row>
    <row r="106" spans="1:23" ht="45" customHeight="1" x14ac:dyDescent="0.25">
      <c r="A106" s="408" t="s">
        <v>825</v>
      </c>
      <c r="B106" s="382" t="s">
        <v>826</v>
      </c>
      <c r="C106" s="408"/>
      <c r="D106" s="711" t="s">
        <v>690</v>
      </c>
      <c r="E106" s="631">
        <v>55</v>
      </c>
      <c r="F106" s="408" t="s">
        <v>604</v>
      </c>
      <c r="G106" s="401">
        <v>44287</v>
      </c>
      <c r="H106" s="385" t="s">
        <v>590</v>
      </c>
      <c r="I106" s="386" t="s">
        <v>921</v>
      </c>
      <c r="J106" s="573" t="s">
        <v>601</v>
      </c>
      <c r="K106" s="449" t="s">
        <v>53</v>
      </c>
      <c r="L106" s="405" t="s">
        <v>443</v>
      </c>
      <c r="M106" s="405" t="s">
        <v>443</v>
      </c>
      <c r="N106" s="405" t="s">
        <v>4</v>
      </c>
      <c r="O106" s="405" t="s">
        <v>443</v>
      </c>
      <c r="P106" s="405"/>
      <c r="Q106" s="405"/>
      <c r="R106" s="405"/>
      <c r="S106" s="405"/>
      <c r="T106" s="405"/>
      <c r="U106" s="405"/>
      <c r="V106" s="405"/>
      <c r="W106" s="405"/>
    </row>
    <row r="107" spans="1:23" ht="45" customHeight="1" x14ac:dyDescent="0.25">
      <c r="A107" s="408" t="s">
        <v>828</v>
      </c>
      <c r="B107" s="382" t="s">
        <v>99</v>
      </c>
      <c r="C107" s="408"/>
      <c r="D107" s="711">
        <v>100876</v>
      </c>
      <c r="E107" s="631">
        <v>55</v>
      </c>
      <c r="F107" s="408" t="s">
        <v>697</v>
      </c>
      <c r="G107" s="401">
        <v>44348</v>
      </c>
      <c r="H107" s="385" t="s">
        <v>590</v>
      </c>
      <c r="I107" s="386" t="s">
        <v>829</v>
      </c>
      <c r="J107" s="573" t="s">
        <v>698</v>
      </c>
      <c r="K107" s="449" t="s">
        <v>100</v>
      </c>
      <c r="L107" s="405" t="s">
        <v>443</v>
      </c>
      <c r="M107" s="405" t="s">
        <v>443</v>
      </c>
      <c r="N107" s="405" t="s">
        <v>443</v>
      </c>
      <c r="O107" s="405" t="s">
        <v>443</v>
      </c>
      <c r="P107" s="405"/>
      <c r="Q107" s="405"/>
      <c r="R107" s="405"/>
      <c r="S107" s="405"/>
      <c r="T107" s="405"/>
      <c r="U107" s="405"/>
      <c r="V107" s="405"/>
      <c r="W107" s="405"/>
    </row>
    <row r="108" spans="1:23" ht="45" customHeight="1" x14ac:dyDescent="0.25">
      <c r="A108" s="382" t="s">
        <v>3381</v>
      </c>
      <c r="B108" s="382" t="s">
        <v>996</v>
      </c>
      <c r="C108" s="409"/>
      <c r="D108" s="711" t="s">
        <v>690</v>
      </c>
      <c r="E108" s="631">
        <v>75</v>
      </c>
      <c r="F108" s="408" t="s">
        <v>604</v>
      </c>
      <c r="G108" s="401">
        <v>46168</v>
      </c>
      <c r="H108" s="532" t="s">
        <v>793</v>
      </c>
      <c r="I108" s="386" t="s">
        <v>690</v>
      </c>
      <c r="J108" s="573" t="s">
        <v>596</v>
      </c>
      <c r="K108" s="449" t="s">
        <v>614</v>
      </c>
      <c r="L108" s="405" t="s">
        <v>690</v>
      </c>
      <c r="M108" s="405" t="s">
        <v>690</v>
      </c>
      <c r="N108" s="405" t="s">
        <v>690</v>
      </c>
      <c r="O108" s="405" t="s">
        <v>690</v>
      </c>
      <c r="P108" s="405"/>
      <c r="Q108" s="405"/>
      <c r="R108" s="405"/>
      <c r="S108" s="405"/>
      <c r="T108" s="405"/>
      <c r="U108" s="405"/>
      <c r="V108" s="405"/>
      <c r="W108" s="405"/>
    </row>
    <row r="109" spans="1:23" ht="45" customHeight="1" x14ac:dyDescent="0.25">
      <c r="A109" s="382" t="s">
        <v>830</v>
      </c>
      <c r="B109" s="382" t="s">
        <v>831</v>
      </c>
      <c r="C109" s="408"/>
      <c r="D109" s="711">
        <v>100501</v>
      </c>
      <c r="E109" s="631">
        <v>55</v>
      </c>
      <c r="F109" s="408" t="s">
        <v>604</v>
      </c>
      <c r="G109" s="401"/>
      <c r="H109" s="385" t="s">
        <v>590</v>
      </c>
      <c r="I109" s="386" t="s">
        <v>832</v>
      </c>
      <c r="J109" s="573" t="s">
        <v>621</v>
      </c>
      <c r="K109" s="449" t="s">
        <v>622</v>
      </c>
      <c r="L109" s="405" t="s">
        <v>443</v>
      </c>
      <c r="M109" s="405" t="s">
        <v>443</v>
      </c>
      <c r="N109" s="405" t="s">
        <v>443</v>
      </c>
      <c r="O109" s="405" t="s">
        <v>443</v>
      </c>
      <c r="P109" s="405"/>
      <c r="Q109" s="405"/>
      <c r="R109" s="405"/>
      <c r="S109" s="405"/>
      <c r="T109" s="405"/>
      <c r="U109" s="405"/>
      <c r="V109" s="405"/>
      <c r="W109" s="405"/>
    </row>
    <row r="110" spans="1:23" s="381" customFormat="1" ht="45" customHeight="1" x14ac:dyDescent="0.25">
      <c r="A110" s="382" t="s">
        <v>833</v>
      </c>
      <c r="B110" s="382" t="s">
        <v>834</v>
      </c>
      <c r="C110" s="602"/>
      <c r="D110" s="711">
        <v>100978</v>
      </c>
      <c r="E110" s="631">
        <v>55</v>
      </c>
      <c r="F110" s="408" t="s">
        <v>604</v>
      </c>
      <c r="G110" s="401">
        <v>45894</v>
      </c>
      <c r="H110" s="385" t="s">
        <v>590</v>
      </c>
      <c r="I110" s="386" t="s">
        <v>3296</v>
      </c>
      <c r="J110" s="573" t="s">
        <v>764</v>
      </c>
      <c r="K110" s="449" t="s">
        <v>614</v>
      </c>
      <c r="L110" s="405" t="s">
        <v>443</v>
      </c>
      <c r="M110" s="405" t="s">
        <v>4</v>
      </c>
      <c r="N110" s="405" t="s">
        <v>443</v>
      </c>
      <c r="O110" s="405" t="s">
        <v>443</v>
      </c>
      <c r="P110" s="405"/>
      <c r="Q110" s="405"/>
      <c r="R110" s="405"/>
      <c r="S110" s="405"/>
      <c r="T110" s="405"/>
      <c r="U110" s="405"/>
      <c r="V110" s="405"/>
      <c r="W110" s="749"/>
    </row>
    <row r="111" spans="1:23" ht="45" customHeight="1" x14ac:dyDescent="0.25">
      <c r="A111" s="382" t="s">
        <v>835</v>
      </c>
      <c r="B111" s="382" t="s">
        <v>834</v>
      </c>
      <c r="C111" s="602"/>
      <c r="D111" s="711">
        <v>100978</v>
      </c>
      <c r="E111" s="631">
        <v>55</v>
      </c>
      <c r="F111" s="408" t="s">
        <v>604</v>
      </c>
      <c r="G111" s="401">
        <v>45894</v>
      </c>
      <c r="H111" s="385" t="s">
        <v>590</v>
      </c>
      <c r="I111" s="386" t="s">
        <v>3296</v>
      </c>
      <c r="J111" s="573" t="s">
        <v>764</v>
      </c>
      <c r="K111" s="449" t="s">
        <v>614</v>
      </c>
      <c r="L111" s="405" t="s">
        <v>443</v>
      </c>
      <c r="M111" s="405" t="s">
        <v>4</v>
      </c>
      <c r="N111" s="405" t="s">
        <v>443</v>
      </c>
      <c r="O111" s="405" t="s">
        <v>443</v>
      </c>
      <c r="P111" s="405"/>
      <c r="Q111" s="405"/>
      <c r="R111" s="405"/>
      <c r="S111" s="405"/>
      <c r="T111" s="405"/>
      <c r="U111" s="405"/>
      <c r="V111" s="405"/>
      <c r="W111" s="749"/>
    </row>
    <row r="112" spans="1:23" ht="45" customHeight="1" x14ac:dyDescent="0.25">
      <c r="A112" s="382" t="s">
        <v>836</v>
      </c>
      <c r="B112" s="382" t="s">
        <v>837</v>
      </c>
      <c r="C112" s="602"/>
      <c r="D112" s="711">
        <v>100894</v>
      </c>
      <c r="E112" s="631">
        <v>65</v>
      </c>
      <c r="F112" s="408" t="s">
        <v>604</v>
      </c>
      <c r="G112" s="401">
        <v>46016</v>
      </c>
      <c r="H112" s="385" t="s">
        <v>590</v>
      </c>
      <c r="I112" s="386" t="s">
        <v>3128</v>
      </c>
      <c r="J112" s="573" t="s">
        <v>634</v>
      </c>
      <c r="K112" s="449" t="s">
        <v>146</v>
      </c>
      <c r="L112" s="379" t="s">
        <v>4</v>
      </c>
      <c r="M112" s="405" t="s">
        <v>443</v>
      </c>
      <c r="N112" s="405" t="s">
        <v>443</v>
      </c>
      <c r="O112" s="405" t="s">
        <v>443</v>
      </c>
      <c r="P112" s="379"/>
      <c r="Q112" s="379"/>
      <c r="R112" s="379"/>
      <c r="S112" s="379"/>
      <c r="T112" s="379"/>
      <c r="U112" s="379"/>
      <c r="V112" s="379"/>
      <c r="W112" s="586"/>
    </row>
    <row r="113" spans="1:23" s="381" customFormat="1" ht="45" customHeight="1" x14ac:dyDescent="0.25">
      <c r="A113" s="382" t="s">
        <v>838</v>
      </c>
      <c r="B113" s="382" t="s">
        <v>662</v>
      </c>
      <c r="C113" s="636"/>
      <c r="D113" s="711">
        <v>100794</v>
      </c>
      <c r="E113" s="631">
        <v>50</v>
      </c>
      <c r="F113" s="408" t="s">
        <v>604</v>
      </c>
      <c r="G113" s="401">
        <v>44949</v>
      </c>
      <c r="H113" s="385" t="s">
        <v>590</v>
      </c>
      <c r="I113" s="386">
        <v>133</v>
      </c>
      <c r="J113" s="573" t="s">
        <v>645</v>
      </c>
      <c r="K113" s="449" t="s">
        <v>20</v>
      </c>
      <c r="L113" s="405" t="s">
        <v>443</v>
      </c>
      <c r="M113" s="405" t="s">
        <v>443</v>
      </c>
      <c r="N113" s="405" t="s">
        <v>443</v>
      </c>
      <c r="O113" s="405" t="s">
        <v>4</v>
      </c>
      <c r="P113" s="405"/>
      <c r="Q113" s="405"/>
      <c r="R113" s="405"/>
      <c r="S113" s="405"/>
      <c r="T113" s="405"/>
      <c r="U113" s="405"/>
      <c r="V113" s="405"/>
      <c r="W113" s="405"/>
    </row>
    <row r="114" spans="1:23" s="381" customFormat="1" ht="45" customHeight="1" x14ac:dyDescent="0.25">
      <c r="A114" s="382" t="s">
        <v>839</v>
      </c>
      <c r="B114" s="382" t="s">
        <v>840</v>
      </c>
      <c r="C114" s="409" t="s">
        <v>841</v>
      </c>
      <c r="D114" s="711">
        <v>100519</v>
      </c>
      <c r="E114" s="631">
        <v>65</v>
      </c>
      <c r="F114" s="408" t="s">
        <v>697</v>
      </c>
      <c r="G114" s="401">
        <v>44185</v>
      </c>
      <c r="H114" s="385" t="s">
        <v>590</v>
      </c>
      <c r="I114" s="386" t="s">
        <v>842</v>
      </c>
      <c r="J114" s="573" t="s">
        <v>698</v>
      </c>
      <c r="K114" s="449" t="s">
        <v>20</v>
      </c>
      <c r="L114" s="405" t="s">
        <v>443</v>
      </c>
      <c r="M114" s="405" t="s">
        <v>443</v>
      </c>
      <c r="N114" s="405" t="s">
        <v>443</v>
      </c>
      <c r="O114" s="405" t="s">
        <v>4</v>
      </c>
      <c r="P114" s="405"/>
      <c r="Q114" s="405"/>
      <c r="R114" s="405"/>
      <c r="S114" s="405"/>
      <c r="T114" s="405"/>
      <c r="U114" s="405"/>
      <c r="V114" s="405"/>
      <c r="W114" s="405"/>
    </row>
    <row r="115" spans="1:23" s="381" customFormat="1" ht="45" customHeight="1" x14ac:dyDescent="0.25">
      <c r="A115" s="382" t="s">
        <v>843</v>
      </c>
      <c r="B115" s="382" t="s">
        <v>643</v>
      </c>
      <c r="C115" s="602"/>
      <c r="D115" s="711">
        <v>100625</v>
      </c>
      <c r="E115" s="631">
        <v>55</v>
      </c>
      <c r="F115" s="408" t="s">
        <v>604</v>
      </c>
      <c r="G115" s="401">
        <v>45713</v>
      </c>
      <c r="H115" s="385" t="s">
        <v>590</v>
      </c>
      <c r="I115" s="386" t="s">
        <v>844</v>
      </c>
      <c r="J115" s="573" t="s">
        <v>601</v>
      </c>
      <c r="K115" s="449" t="s">
        <v>69</v>
      </c>
      <c r="L115" s="405" t="s">
        <v>443</v>
      </c>
      <c r="M115" s="405" t="s">
        <v>443</v>
      </c>
      <c r="N115" s="405" t="s">
        <v>443</v>
      </c>
      <c r="O115" s="405" t="s">
        <v>443</v>
      </c>
      <c r="P115" s="405"/>
      <c r="Q115" s="405"/>
      <c r="R115" s="405"/>
      <c r="S115" s="405"/>
      <c r="T115" s="405"/>
      <c r="U115" s="405"/>
      <c r="V115" s="749"/>
      <c r="W115" s="749"/>
    </row>
    <row r="116" spans="1:23" s="381" customFormat="1" ht="45" customHeight="1" x14ac:dyDescent="0.25">
      <c r="A116" s="382" t="s">
        <v>845</v>
      </c>
      <c r="B116" s="382" t="s">
        <v>662</v>
      </c>
      <c r="C116" s="636" t="s">
        <v>846</v>
      </c>
      <c r="D116" s="711">
        <v>100347</v>
      </c>
      <c r="E116" s="631">
        <v>50</v>
      </c>
      <c r="F116" s="408" t="s">
        <v>604</v>
      </c>
      <c r="G116" s="401">
        <v>44949</v>
      </c>
      <c r="H116" s="385" t="s">
        <v>590</v>
      </c>
      <c r="I116" s="386">
        <v>180</v>
      </c>
      <c r="J116" s="573" t="s">
        <v>645</v>
      </c>
      <c r="K116" s="449" t="s">
        <v>146</v>
      </c>
      <c r="L116" s="405" t="s">
        <v>4</v>
      </c>
      <c r="M116" s="405" t="s">
        <v>443</v>
      </c>
      <c r="N116" s="405" t="s">
        <v>443</v>
      </c>
      <c r="O116" s="405" t="s">
        <v>443</v>
      </c>
      <c r="P116" s="405"/>
      <c r="Q116" s="405"/>
      <c r="R116" s="405"/>
      <c r="S116" s="405"/>
      <c r="T116" s="405"/>
      <c r="U116" s="405"/>
      <c r="V116" s="405"/>
      <c r="W116" s="405"/>
    </row>
    <row r="117" spans="1:23" ht="50.25" customHeight="1" x14ac:dyDescent="0.25">
      <c r="A117" s="382" t="s">
        <v>847</v>
      </c>
      <c r="B117" s="382" t="s">
        <v>848</v>
      </c>
      <c r="C117" s="636"/>
      <c r="D117" s="711">
        <v>100957</v>
      </c>
      <c r="E117" s="631">
        <v>55</v>
      </c>
      <c r="F117" s="408" t="s">
        <v>604</v>
      </c>
      <c r="G117" s="401">
        <v>45658</v>
      </c>
      <c r="H117" s="385" t="s">
        <v>590</v>
      </c>
      <c r="I117" s="386" t="s">
        <v>849</v>
      </c>
      <c r="J117" s="573" t="s">
        <v>663</v>
      </c>
      <c r="K117" s="449" t="s">
        <v>657</v>
      </c>
      <c r="L117" s="405" t="s">
        <v>443</v>
      </c>
      <c r="M117" s="405" t="s">
        <v>443</v>
      </c>
      <c r="N117" s="405" t="s">
        <v>443</v>
      </c>
      <c r="O117" s="405" t="s">
        <v>443</v>
      </c>
      <c r="P117" s="405"/>
      <c r="Q117" s="405"/>
      <c r="R117" s="405"/>
      <c r="S117" s="405"/>
      <c r="T117" s="405"/>
      <c r="U117" s="405"/>
      <c r="V117" s="405"/>
      <c r="W117" s="405"/>
    </row>
    <row r="118" spans="1:23" s="381" customFormat="1" ht="84.75" customHeight="1" x14ac:dyDescent="0.25">
      <c r="A118" s="382" t="s">
        <v>850</v>
      </c>
      <c r="B118" s="382" t="s">
        <v>662</v>
      </c>
      <c r="C118" s="409" t="s">
        <v>599</v>
      </c>
      <c r="D118" s="711">
        <v>100237</v>
      </c>
      <c r="E118" s="631">
        <v>65</v>
      </c>
      <c r="F118" s="408" t="s">
        <v>604</v>
      </c>
      <c r="G118" s="401">
        <v>44949</v>
      </c>
      <c r="H118" s="385" t="s">
        <v>590</v>
      </c>
      <c r="I118" s="386">
        <v>136</v>
      </c>
      <c r="J118" s="573" t="s">
        <v>667</v>
      </c>
      <c r="K118" s="449" t="s">
        <v>657</v>
      </c>
      <c r="L118" s="405" t="s">
        <v>443</v>
      </c>
      <c r="M118" s="405" t="s">
        <v>443</v>
      </c>
      <c r="N118" s="405" t="s">
        <v>443</v>
      </c>
      <c r="O118" s="405" t="s">
        <v>443</v>
      </c>
      <c r="P118" s="405"/>
      <c r="Q118" s="405"/>
      <c r="R118" s="405"/>
      <c r="S118" s="405"/>
      <c r="T118" s="405"/>
      <c r="U118" s="405"/>
      <c r="V118" s="405"/>
      <c r="W118" s="405"/>
    </row>
    <row r="119" spans="1:23" s="381" customFormat="1" ht="45" customHeight="1" x14ac:dyDescent="0.25">
      <c r="A119" s="382" t="s">
        <v>851</v>
      </c>
      <c r="B119" s="382" t="s">
        <v>99</v>
      </c>
      <c r="C119" s="636"/>
      <c r="D119" s="711">
        <v>100405</v>
      </c>
      <c r="E119" s="631">
        <v>50</v>
      </c>
      <c r="F119" s="408" t="s">
        <v>604</v>
      </c>
      <c r="G119" s="401">
        <v>44949</v>
      </c>
      <c r="H119" s="385" t="s">
        <v>590</v>
      </c>
      <c r="I119" s="386" t="s">
        <v>852</v>
      </c>
      <c r="J119" s="609" t="s">
        <v>606</v>
      </c>
      <c r="K119" s="449" t="s">
        <v>610</v>
      </c>
      <c r="L119" s="405" t="s">
        <v>443</v>
      </c>
      <c r="M119" s="405" t="s">
        <v>443</v>
      </c>
      <c r="N119" s="405" t="s">
        <v>443</v>
      </c>
      <c r="O119" s="405" t="s">
        <v>443</v>
      </c>
      <c r="P119" s="405"/>
      <c r="Q119" s="405"/>
      <c r="R119" s="405"/>
      <c r="S119" s="405"/>
      <c r="T119" s="405"/>
      <c r="U119" s="405"/>
      <c r="V119" s="405"/>
      <c r="W119" s="405"/>
    </row>
    <row r="120" spans="1:23" s="381" customFormat="1" ht="46.5" customHeight="1" x14ac:dyDescent="0.25">
      <c r="A120" s="382" t="s">
        <v>853</v>
      </c>
      <c r="B120" s="382" t="s">
        <v>662</v>
      </c>
      <c r="C120" s="602"/>
      <c r="D120" s="711">
        <v>100684</v>
      </c>
      <c r="E120" s="631">
        <v>55</v>
      </c>
      <c r="F120" s="408" t="s">
        <v>604</v>
      </c>
      <c r="G120" s="401">
        <v>45619</v>
      </c>
      <c r="H120" s="385" t="s">
        <v>590</v>
      </c>
      <c r="I120" s="386" t="s">
        <v>854</v>
      </c>
      <c r="J120" s="573" t="s">
        <v>667</v>
      </c>
      <c r="K120" s="449" t="s">
        <v>69</v>
      </c>
      <c r="L120" s="405" t="s">
        <v>443</v>
      </c>
      <c r="M120" s="405" t="s">
        <v>443</v>
      </c>
      <c r="N120" s="405" t="s">
        <v>443</v>
      </c>
      <c r="O120" s="405" t="s">
        <v>443</v>
      </c>
      <c r="P120" s="405"/>
      <c r="Q120" s="405"/>
      <c r="R120" s="405"/>
      <c r="S120" s="405"/>
      <c r="T120" s="405"/>
      <c r="U120" s="405"/>
      <c r="V120" s="405"/>
      <c r="W120" s="749"/>
    </row>
    <row r="121" spans="1:23" s="381" customFormat="1" ht="45" customHeight="1" x14ac:dyDescent="0.25">
      <c r="A121" s="382" t="s">
        <v>855</v>
      </c>
      <c r="B121" s="382" t="s">
        <v>856</v>
      </c>
      <c r="C121" s="636" t="s">
        <v>846</v>
      </c>
      <c r="D121" s="711">
        <v>100928</v>
      </c>
      <c r="E121" s="631">
        <v>65</v>
      </c>
      <c r="F121" s="408" t="s">
        <v>604</v>
      </c>
      <c r="G121" s="401">
        <v>45863</v>
      </c>
      <c r="H121" s="385" t="s">
        <v>590</v>
      </c>
      <c r="I121" s="386" t="s">
        <v>857</v>
      </c>
      <c r="J121" s="573" t="s">
        <v>645</v>
      </c>
      <c r="K121" s="449" t="s">
        <v>69</v>
      </c>
      <c r="L121" s="405" t="s">
        <v>443</v>
      </c>
      <c r="M121" s="405" t="s">
        <v>443</v>
      </c>
      <c r="N121" s="405" t="s">
        <v>443</v>
      </c>
      <c r="O121" s="405" t="s">
        <v>443</v>
      </c>
      <c r="P121" s="709"/>
      <c r="Q121" s="405"/>
      <c r="R121" s="405"/>
      <c r="S121" s="405"/>
      <c r="T121" s="405"/>
      <c r="U121" s="405"/>
      <c r="V121" s="405"/>
      <c r="W121" s="749"/>
    </row>
    <row r="122" spans="1:23" s="381" customFormat="1" ht="30" x14ac:dyDescent="0.25">
      <c r="A122" s="382" t="s">
        <v>858</v>
      </c>
      <c r="B122" s="382" t="s">
        <v>859</v>
      </c>
      <c r="C122" s="408"/>
      <c r="D122" s="711" t="s">
        <v>690</v>
      </c>
      <c r="E122" s="631">
        <v>55</v>
      </c>
      <c r="F122" s="408" t="s">
        <v>594</v>
      </c>
      <c r="G122" s="401">
        <v>44337</v>
      </c>
      <c r="H122" s="385" t="s">
        <v>590</v>
      </c>
      <c r="I122" s="386" t="s">
        <v>921</v>
      </c>
      <c r="J122" s="646" t="s">
        <v>596</v>
      </c>
      <c r="K122" s="449" t="s">
        <v>25</v>
      </c>
      <c r="L122" s="405" t="s">
        <v>443</v>
      </c>
      <c r="M122" s="405" t="s">
        <v>443</v>
      </c>
      <c r="N122" s="405" t="s">
        <v>443</v>
      </c>
      <c r="O122" s="405" t="s">
        <v>443</v>
      </c>
      <c r="P122" s="405"/>
      <c r="Q122" s="405" t="s">
        <v>4</v>
      </c>
      <c r="R122" s="405"/>
      <c r="S122" s="405"/>
      <c r="T122" s="405"/>
      <c r="U122" s="405"/>
      <c r="V122" s="405"/>
      <c r="W122" s="405"/>
    </row>
    <row r="123" spans="1:23" s="381" customFormat="1" ht="45" customHeight="1" x14ac:dyDescent="0.25">
      <c r="A123" s="382" t="s">
        <v>296</v>
      </c>
      <c r="B123" s="382" t="s">
        <v>800</v>
      </c>
      <c r="C123" s="408" t="s">
        <v>3355</v>
      </c>
      <c r="D123" s="711" t="s">
        <v>690</v>
      </c>
      <c r="E123" s="631">
        <v>50</v>
      </c>
      <c r="F123" s="408" t="s">
        <v>604</v>
      </c>
      <c r="G123" s="401">
        <v>44949</v>
      </c>
      <c r="H123" s="532" t="s">
        <v>66</v>
      </c>
      <c r="I123" s="386" t="s">
        <v>3354</v>
      </c>
      <c r="J123" s="646" t="s">
        <v>690</v>
      </c>
      <c r="K123" s="449" t="s">
        <v>53</v>
      </c>
      <c r="L123" s="379" t="s">
        <v>690</v>
      </c>
      <c r="M123" s="379" t="s">
        <v>690</v>
      </c>
      <c r="N123" s="379" t="s">
        <v>690</v>
      </c>
      <c r="O123" s="379" t="s">
        <v>690</v>
      </c>
      <c r="P123" s="379" t="s">
        <v>690</v>
      </c>
      <c r="Q123" s="379" t="s">
        <v>690</v>
      </c>
      <c r="R123" s="379" t="s">
        <v>690</v>
      </c>
      <c r="S123" s="379" t="s">
        <v>690</v>
      </c>
      <c r="T123" s="379" t="s">
        <v>690</v>
      </c>
      <c r="U123" s="379" t="s">
        <v>690</v>
      </c>
      <c r="V123" s="379" t="s">
        <v>690</v>
      </c>
      <c r="W123" s="379" t="s">
        <v>690</v>
      </c>
    </row>
    <row r="124" spans="1:23" s="381" customFormat="1" ht="45" customHeight="1" x14ac:dyDescent="0.25">
      <c r="A124" s="382" t="s">
        <v>861</v>
      </c>
      <c r="B124" s="382" t="s">
        <v>598</v>
      </c>
      <c r="C124" s="409" t="s">
        <v>599</v>
      </c>
      <c r="D124" s="711">
        <v>100826</v>
      </c>
      <c r="E124" s="631">
        <v>65</v>
      </c>
      <c r="F124" s="408" t="s">
        <v>697</v>
      </c>
      <c r="G124" s="401">
        <v>44949</v>
      </c>
      <c r="H124" s="385" t="s">
        <v>590</v>
      </c>
      <c r="I124" s="386">
        <v>440</v>
      </c>
      <c r="J124" s="646" t="s">
        <v>698</v>
      </c>
      <c r="K124" s="449" t="s">
        <v>146</v>
      </c>
      <c r="L124" s="405" t="s">
        <v>4</v>
      </c>
      <c r="M124" s="405" t="s">
        <v>443</v>
      </c>
      <c r="N124" s="405" t="s">
        <v>443</v>
      </c>
      <c r="O124" s="405" t="s">
        <v>443</v>
      </c>
      <c r="P124" s="405"/>
      <c r="Q124" s="405"/>
      <c r="R124" s="405"/>
      <c r="S124" s="405"/>
      <c r="T124" s="405"/>
      <c r="U124" s="405"/>
      <c r="V124" s="405"/>
      <c r="W124" s="405"/>
    </row>
    <row r="125" spans="1:23" s="381" customFormat="1" ht="45" customHeight="1" x14ac:dyDescent="0.25">
      <c r="A125" s="382" t="s">
        <v>862</v>
      </c>
      <c r="B125" s="382" t="s">
        <v>598</v>
      </c>
      <c r="C125" s="409" t="s">
        <v>599</v>
      </c>
      <c r="D125" s="711">
        <v>100724</v>
      </c>
      <c r="E125" s="631">
        <v>65</v>
      </c>
      <c r="F125" s="408" t="s">
        <v>604</v>
      </c>
      <c r="G125" s="401">
        <v>44949</v>
      </c>
      <c r="H125" s="385" t="s">
        <v>590</v>
      </c>
      <c r="I125" s="386">
        <v>178</v>
      </c>
      <c r="J125" s="646" t="s">
        <v>737</v>
      </c>
      <c r="K125" s="449" t="s">
        <v>53</v>
      </c>
      <c r="L125" s="405" t="s">
        <v>443</v>
      </c>
      <c r="M125" s="405" t="s">
        <v>443</v>
      </c>
      <c r="N125" s="405" t="s">
        <v>4</v>
      </c>
      <c r="O125" s="405" t="s">
        <v>443</v>
      </c>
      <c r="P125" s="405"/>
      <c r="Q125" s="405"/>
      <c r="R125" s="405"/>
      <c r="S125" s="405"/>
      <c r="T125" s="405"/>
      <c r="U125" s="405"/>
      <c r="V125" s="405"/>
      <c r="W125" s="405"/>
    </row>
    <row r="126" spans="1:23" s="381" customFormat="1" ht="45" customHeight="1" x14ac:dyDescent="0.25">
      <c r="A126" s="382" t="s">
        <v>863</v>
      </c>
      <c r="B126" s="382" t="s">
        <v>119</v>
      </c>
      <c r="C126" s="408" t="s">
        <v>864</v>
      </c>
      <c r="D126" s="711">
        <v>100432</v>
      </c>
      <c r="E126" s="631">
        <v>55</v>
      </c>
      <c r="F126" s="408" t="s">
        <v>604</v>
      </c>
      <c r="G126" s="401">
        <v>44185</v>
      </c>
      <c r="H126" s="385" t="s">
        <v>590</v>
      </c>
      <c r="I126" s="386" t="s">
        <v>865</v>
      </c>
      <c r="J126" s="646" t="s">
        <v>645</v>
      </c>
      <c r="K126" s="606" t="s">
        <v>614</v>
      </c>
      <c r="L126" s="405" t="s">
        <v>443</v>
      </c>
      <c r="M126" s="405" t="s">
        <v>4</v>
      </c>
      <c r="N126" s="405" t="s">
        <v>443</v>
      </c>
      <c r="O126" s="405" t="s">
        <v>443</v>
      </c>
      <c r="P126" s="405"/>
      <c r="Q126" s="405"/>
      <c r="R126" s="405"/>
      <c r="S126" s="405"/>
      <c r="T126" s="405"/>
      <c r="U126" s="405"/>
      <c r="V126" s="405"/>
      <c r="W126" s="405"/>
    </row>
    <row r="127" spans="1:23" s="381" customFormat="1" ht="45" customHeight="1" x14ac:dyDescent="0.25">
      <c r="A127" s="382" t="s">
        <v>866</v>
      </c>
      <c r="B127" s="382" t="s">
        <v>758</v>
      </c>
      <c r="C127" s="408"/>
      <c r="D127" s="711" t="s">
        <v>690</v>
      </c>
      <c r="E127" s="631">
        <v>55</v>
      </c>
      <c r="F127" s="408" t="s">
        <v>604</v>
      </c>
      <c r="G127" s="401">
        <v>43497</v>
      </c>
      <c r="H127" s="532" t="s">
        <v>66</v>
      </c>
      <c r="I127" s="386" t="s">
        <v>300</v>
      </c>
      <c r="J127" s="573" t="s">
        <v>690</v>
      </c>
      <c r="K127" s="606" t="s">
        <v>100</v>
      </c>
      <c r="L127" s="379" t="s">
        <v>690</v>
      </c>
      <c r="M127" s="379" t="s">
        <v>690</v>
      </c>
      <c r="N127" s="379" t="s">
        <v>690</v>
      </c>
      <c r="O127" s="379" t="s">
        <v>690</v>
      </c>
      <c r="P127" s="379" t="s">
        <v>690</v>
      </c>
      <c r="Q127" s="379" t="s">
        <v>690</v>
      </c>
      <c r="R127" s="379" t="s">
        <v>690</v>
      </c>
      <c r="S127" s="379" t="s">
        <v>690</v>
      </c>
      <c r="T127" s="379" t="s">
        <v>690</v>
      </c>
      <c r="U127" s="379" t="s">
        <v>690</v>
      </c>
      <c r="V127" s="379" t="s">
        <v>690</v>
      </c>
      <c r="W127" s="379" t="s">
        <v>690</v>
      </c>
    </row>
    <row r="128" spans="1:23" s="381" customFormat="1" ht="45" customHeight="1" x14ac:dyDescent="0.25">
      <c r="A128" s="382" t="s">
        <v>3300</v>
      </c>
      <c r="B128" s="382" t="s">
        <v>1781</v>
      </c>
      <c r="C128" s="409" t="s">
        <v>3387</v>
      </c>
      <c r="D128" s="711">
        <v>100735</v>
      </c>
      <c r="E128" s="631" t="s">
        <v>690</v>
      </c>
      <c r="F128" s="408" t="s">
        <v>604</v>
      </c>
      <c r="G128" s="401">
        <v>46079</v>
      </c>
      <c r="H128" s="385" t="s">
        <v>590</v>
      </c>
      <c r="I128" s="386" t="s">
        <v>3318</v>
      </c>
      <c r="J128" s="573" t="s">
        <v>663</v>
      </c>
      <c r="K128" s="449" t="s">
        <v>622</v>
      </c>
      <c r="L128" s="405" t="s">
        <v>690</v>
      </c>
      <c r="M128" s="405" t="s">
        <v>443</v>
      </c>
      <c r="N128" s="405" t="s">
        <v>443</v>
      </c>
      <c r="O128" s="405" t="s">
        <v>443</v>
      </c>
      <c r="P128" s="405"/>
      <c r="Q128" s="405"/>
      <c r="R128" s="405"/>
      <c r="S128" s="405"/>
      <c r="T128" s="405"/>
      <c r="U128" s="405"/>
      <c r="V128" s="405"/>
      <c r="W128" s="749"/>
    </row>
    <row r="129" spans="1:23" s="381" customFormat="1" ht="45" customHeight="1" x14ac:dyDescent="0.25">
      <c r="A129" s="382" t="s">
        <v>868</v>
      </c>
      <c r="B129" s="382" t="s">
        <v>598</v>
      </c>
      <c r="C129" s="409" t="s">
        <v>599</v>
      </c>
      <c r="D129" s="711">
        <v>100237</v>
      </c>
      <c r="E129" s="631">
        <v>65</v>
      </c>
      <c r="F129" s="408" t="s">
        <v>604</v>
      </c>
      <c r="G129" s="401">
        <v>44949</v>
      </c>
      <c r="H129" s="385" t="s">
        <v>590</v>
      </c>
      <c r="I129" s="386">
        <v>136</v>
      </c>
      <c r="J129" s="573" t="s">
        <v>667</v>
      </c>
      <c r="K129" s="449" t="s">
        <v>657</v>
      </c>
      <c r="L129" s="405" t="s">
        <v>443</v>
      </c>
      <c r="M129" s="405" t="s">
        <v>443</v>
      </c>
      <c r="N129" s="405" t="s">
        <v>443</v>
      </c>
      <c r="O129" s="405" t="s">
        <v>443</v>
      </c>
      <c r="P129" s="405"/>
      <c r="Q129" s="405"/>
      <c r="R129" s="405"/>
      <c r="S129" s="405"/>
      <c r="T129" s="405"/>
      <c r="U129" s="405"/>
      <c r="V129" s="405"/>
      <c r="W129" s="405"/>
    </row>
    <row r="130" spans="1:23" s="381" customFormat="1" ht="45" customHeight="1" x14ac:dyDescent="0.25">
      <c r="A130" s="382" t="s">
        <v>869</v>
      </c>
      <c r="B130" s="382" t="s">
        <v>598</v>
      </c>
      <c r="C130" s="409" t="s">
        <v>599</v>
      </c>
      <c r="D130" s="711">
        <v>100826</v>
      </c>
      <c r="E130" s="631">
        <v>65</v>
      </c>
      <c r="F130" s="408" t="s">
        <v>697</v>
      </c>
      <c r="G130" s="401">
        <v>44949</v>
      </c>
      <c r="H130" s="385" t="s">
        <v>590</v>
      </c>
      <c r="I130" s="386">
        <v>440</v>
      </c>
      <c r="J130" s="573" t="s">
        <v>698</v>
      </c>
      <c r="K130" s="449" t="s">
        <v>146</v>
      </c>
      <c r="L130" s="405" t="s">
        <v>4</v>
      </c>
      <c r="M130" s="405" t="s">
        <v>443</v>
      </c>
      <c r="N130" s="405" t="s">
        <v>443</v>
      </c>
      <c r="O130" s="405" t="s">
        <v>443</v>
      </c>
      <c r="P130" s="405"/>
      <c r="Q130" s="405"/>
      <c r="R130" s="405"/>
      <c r="S130" s="405"/>
      <c r="T130" s="405"/>
      <c r="U130" s="405"/>
      <c r="V130" s="405"/>
      <c r="W130" s="405"/>
    </row>
    <row r="131" spans="1:23" s="381" customFormat="1" ht="45" customHeight="1" x14ac:dyDescent="0.25">
      <c r="A131" s="599" t="s">
        <v>870</v>
      </c>
      <c r="B131" s="408" t="s">
        <v>3379</v>
      </c>
      <c r="C131" s="636" t="s">
        <v>3374</v>
      </c>
      <c r="D131" s="413">
        <v>100359</v>
      </c>
      <c r="E131" s="632">
        <v>50</v>
      </c>
      <c r="F131" s="408" t="s">
        <v>604</v>
      </c>
      <c r="G131" s="441"/>
      <c r="H131" s="385" t="s">
        <v>590</v>
      </c>
      <c r="I131" s="441">
        <v>137</v>
      </c>
      <c r="J131" s="612" t="s">
        <v>648</v>
      </c>
      <c r="K131" s="449" t="s">
        <v>622</v>
      </c>
      <c r="L131" s="405" t="s">
        <v>35</v>
      </c>
      <c r="M131" s="405" t="s">
        <v>443</v>
      </c>
      <c r="N131" s="405" t="s">
        <v>443</v>
      </c>
      <c r="O131" s="405" t="s">
        <v>443</v>
      </c>
      <c r="P131" s="405"/>
      <c r="Q131" s="405"/>
      <c r="R131" s="405"/>
      <c r="S131" s="405"/>
      <c r="T131" s="405"/>
      <c r="U131" s="405"/>
      <c r="V131" s="405"/>
      <c r="W131" s="405"/>
    </row>
    <row r="132" spans="1:23" s="381" customFormat="1" ht="45" customHeight="1" x14ac:dyDescent="0.25">
      <c r="A132" s="599" t="s">
        <v>871</v>
      </c>
      <c r="B132" s="408" t="s">
        <v>872</v>
      </c>
      <c r="C132" s="599"/>
      <c r="D132" s="413">
        <v>100942</v>
      </c>
      <c r="E132" s="632">
        <v>60</v>
      </c>
      <c r="F132" s="408" t="s">
        <v>604</v>
      </c>
      <c r="G132" s="656">
        <v>45436</v>
      </c>
      <c r="H132" s="385" t="s">
        <v>590</v>
      </c>
      <c r="I132" s="441" t="s">
        <v>873</v>
      </c>
      <c r="J132" s="573" t="s">
        <v>656</v>
      </c>
      <c r="K132" s="449" t="s">
        <v>20</v>
      </c>
      <c r="L132" s="405" t="s">
        <v>443</v>
      </c>
      <c r="M132" s="405" t="s">
        <v>443</v>
      </c>
      <c r="N132" s="405" t="s">
        <v>35</v>
      </c>
      <c r="O132" s="405" t="s">
        <v>4</v>
      </c>
      <c r="P132" s="405"/>
      <c r="Q132" s="405"/>
      <c r="R132" s="405"/>
      <c r="S132" s="405"/>
      <c r="T132" s="405"/>
      <c r="U132" s="462"/>
      <c r="V132" s="405"/>
      <c r="W132" s="405"/>
    </row>
    <row r="133" spans="1:23" s="381" customFormat="1" ht="45" customHeight="1" x14ac:dyDescent="0.25">
      <c r="A133" s="382" t="s">
        <v>874</v>
      </c>
      <c r="B133" s="382" t="s">
        <v>875</v>
      </c>
      <c r="C133" s="408"/>
      <c r="D133" s="711">
        <v>100218</v>
      </c>
      <c r="E133" s="631">
        <v>55</v>
      </c>
      <c r="F133" s="408" t="s">
        <v>604</v>
      </c>
      <c r="G133" s="401">
        <v>44167</v>
      </c>
      <c r="H133" s="385" t="s">
        <v>590</v>
      </c>
      <c r="I133" s="386" t="s">
        <v>876</v>
      </c>
      <c r="J133" s="573" t="s">
        <v>877</v>
      </c>
      <c r="K133" s="449" t="s">
        <v>146</v>
      </c>
      <c r="L133" s="462" t="s">
        <v>4</v>
      </c>
      <c r="M133" s="405" t="s">
        <v>443</v>
      </c>
      <c r="N133" s="405" t="s">
        <v>443</v>
      </c>
      <c r="O133" s="405" t="s">
        <v>443</v>
      </c>
      <c r="P133" s="405"/>
      <c r="Q133" s="405"/>
      <c r="R133" s="405"/>
      <c r="S133" s="405"/>
      <c r="T133" s="405"/>
      <c r="U133" s="405"/>
      <c r="V133" s="405"/>
      <c r="W133" s="405"/>
    </row>
    <row r="134" spans="1:23" s="381" customFormat="1" ht="45" customHeight="1" x14ac:dyDescent="0.25">
      <c r="A134" s="398" t="s">
        <v>878</v>
      </c>
      <c r="B134" s="429" t="s">
        <v>212</v>
      </c>
      <c r="C134" s="408"/>
      <c r="D134" s="711">
        <v>100351</v>
      </c>
      <c r="E134" s="631">
        <v>55</v>
      </c>
      <c r="F134" s="408" t="s">
        <v>604</v>
      </c>
      <c r="G134" s="430">
        <v>40483</v>
      </c>
      <c r="H134" s="385" t="s">
        <v>590</v>
      </c>
      <c r="I134" s="403" t="s">
        <v>879</v>
      </c>
      <c r="J134" s="646" t="s">
        <v>667</v>
      </c>
      <c r="K134" s="449" t="s">
        <v>146</v>
      </c>
      <c r="L134" s="462" t="s">
        <v>4</v>
      </c>
      <c r="M134" s="405" t="s">
        <v>443</v>
      </c>
      <c r="N134" s="405" t="s">
        <v>443</v>
      </c>
      <c r="O134" s="405" t="s">
        <v>443</v>
      </c>
      <c r="P134" s="405"/>
      <c r="Q134" s="405"/>
      <c r="R134" s="405"/>
      <c r="S134" s="405"/>
      <c r="T134" s="405"/>
      <c r="U134" s="405"/>
      <c r="V134" s="405"/>
      <c r="W134" s="405"/>
    </row>
    <row r="135" spans="1:23" s="381" customFormat="1" ht="45" customHeight="1" x14ac:dyDescent="0.25">
      <c r="A135" s="429" t="s">
        <v>880</v>
      </c>
      <c r="B135" s="382" t="s">
        <v>662</v>
      </c>
      <c r="C135" s="408"/>
      <c r="D135" s="711">
        <v>100211</v>
      </c>
      <c r="E135" s="631">
        <v>50</v>
      </c>
      <c r="F135" s="408" t="s">
        <v>604</v>
      </c>
      <c r="G135" s="430"/>
      <c r="H135" s="385" t="s">
        <v>590</v>
      </c>
      <c r="I135" s="386">
        <v>408</v>
      </c>
      <c r="J135" s="646" t="s">
        <v>667</v>
      </c>
      <c r="K135" s="606" t="s">
        <v>53</v>
      </c>
      <c r="L135" s="462" t="s">
        <v>443</v>
      </c>
      <c r="M135" s="405" t="s">
        <v>443</v>
      </c>
      <c r="N135" s="405" t="s">
        <v>4</v>
      </c>
      <c r="O135" s="405" t="s">
        <v>443</v>
      </c>
      <c r="P135" s="405"/>
      <c r="Q135" s="405"/>
      <c r="R135" s="405"/>
      <c r="S135" s="405"/>
      <c r="T135" s="405"/>
      <c r="U135" s="405"/>
      <c r="V135" s="405"/>
      <c r="W135" s="405"/>
    </row>
    <row r="136" spans="1:23" s="381" customFormat="1" ht="45" customHeight="1" x14ac:dyDescent="0.25">
      <c r="A136" s="429" t="s">
        <v>881</v>
      </c>
      <c r="B136" s="382" t="s">
        <v>736</v>
      </c>
      <c r="C136" s="636"/>
      <c r="D136" s="711">
        <v>100643</v>
      </c>
      <c r="E136" s="631">
        <v>50</v>
      </c>
      <c r="F136" s="408" t="s">
        <v>604</v>
      </c>
      <c r="G136" s="401">
        <v>44949</v>
      </c>
      <c r="H136" s="385" t="s">
        <v>590</v>
      </c>
      <c r="I136" s="386">
        <v>101</v>
      </c>
      <c r="J136" s="573" t="s">
        <v>737</v>
      </c>
      <c r="K136" s="449" t="s">
        <v>622</v>
      </c>
      <c r="L136" s="462" t="s">
        <v>443</v>
      </c>
      <c r="M136" s="405" t="s">
        <v>443</v>
      </c>
      <c r="N136" s="405" t="s">
        <v>35</v>
      </c>
      <c r="O136" s="405" t="s">
        <v>443</v>
      </c>
      <c r="P136" s="405"/>
      <c r="Q136" s="405"/>
      <c r="R136" s="405"/>
      <c r="S136" s="405"/>
      <c r="T136" s="405"/>
      <c r="U136" s="405"/>
      <c r="V136" s="405"/>
      <c r="W136" s="405"/>
    </row>
    <row r="137" spans="1:23" s="381" customFormat="1" ht="45" customHeight="1" x14ac:dyDescent="0.25">
      <c r="A137" s="382" t="s">
        <v>882</v>
      </c>
      <c r="B137" s="382" t="s">
        <v>3324</v>
      </c>
      <c r="C137" s="636" t="s">
        <v>3334</v>
      </c>
      <c r="D137" s="711">
        <v>100816</v>
      </c>
      <c r="E137" s="631">
        <v>50</v>
      </c>
      <c r="F137" s="408" t="s">
        <v>815</v>
      </c>
      <c r="G137" s="401">
        <v>44949</v>
      </c>
      <c r="H137" s="385" t="s">
        <v>590</v>
      </c>
      <c r="I137" s="386">
        <v>306</v>
      </c>
      <c r="J137" s="573" t="s">
        <v>737</v>
      </c>
      <c r="K137" s="524" t="s">
        <v>50</v>
      </c>
      <c r="L137" s="462" t="s">
        <v>443</v>
      </c>
      <c r="M137" s="405" t="s">
        <v>443</v>
      </c>
      <c r="N137" s="405" t="s">
        <v>35</v>
      </c>
      <c r="O137" s="405" t="s">
        <v>443</v>
      </c>
      <c r="P137" s="405"/>
      <c r="Q137" s="405"/>
      <c r="R137" s="405"/>
      <c r="S137" s="405"/>
      <c r="T137" s="405"/>
      <c r="U137" s="405"/>
      <c r="V137" s="405"/>
      <c r="W137" s="405"/>
    </row>
    <row r="138" spans="1:23" s="381" customFormat="1" ht="45" customHeight="1" x14ac:dyDescent="0.25">
      <c r="A138" s="408" t="s">
        <v>883</v>
      </c>
      <c r="B138" s="382" t="s">
        <v>884</v>
      </c>
      <c r="C138" s="636" t="s">
        <v>3373</v>
      </c>
      <c r="D138" s="711">
        <v>100686</v>
      </c>
      <c r="E138" s="631">
        <v>55</v>
      </c>
      <c r="F138" s="408" t="s">
        <v>604</v>
      </c>
      <c r="G138" s="401">
        <v>44774</v>
      </c>
      <c r="H138" s="385" t="s">
        <v>590</v>
      </c>
      <c r="I138" s="386" t="s">
        <v>885</v>
      </c>
      <c r="J138" s="573" t="s">
        <v>737</v>
      </c>
      <c r="K138" s="449" t="s">
        <v>20</v>
      </c>
      <c r="L138" s="462" t="s">
        <v>443</v>
      </c>
      <c r="M138" s="405" t="s">
        <v>443</v>
      </c>
      <c r="N138" s="405" t="s">
        <v>35</v>
      </c>
      <c r="O138" s="405" t="s">
        <v>4</v>
      </c>
      <c r="P138" s="405"/>
      <c r="Q138" s="405"/>
      <c r="R138" s="405"/>
      <c r="S138" s="405"/>
      <c r="T138" s="405"/>
      <c r="U138" s="405"/>
      <c r="V138" s="405"/>
      <c r="W138" s="405"/>
    </row>
    <row r="139" spans="1:23" s="381" customFormat="1" ht="45" customHeight="1" x14ac:dyDescent="0.25">
      <c r="A139" s="382" t="s">
        <v>886</v>
      </c>
      <c r="B139" s="382" t="s">
        <v>694</v>
      </c>
      <c r="C139" s="408" t="s">
        <v>887</v>
      </c>
      <c r="D139" s="711">
        <v>100851</v>
      </c>
      <c r="E139" s="631">
        <v>55</v>
      </c>
      <c r="F139" s="408" t="s">
        <v>604</v>
      </c>
      <c r="G139" s="401">
        <v>45017</v>
      </c>
      <c r="H139" s="385" t="s">
        <v>590</v>
      </c>
      <c r="I139" s="386">
        <v>453</v>
      </c>
      <c r="J139" s="573" t="s">
        <v>764</v>
      </c>
      <c r="K139" s="449" t="s">
        <v>69</v>
      </c>
      <c r="L139" s="462" t="s">
        <v>443</v>
      </c>
      <c r="M139" s="405" t="s">
        <v>443</v>
      </c>
      <c r="N139" s="405" t="s">
        <v>443</v>
      </c>
      <c r="O139" s="405" t="s">
        <v>443</v>
      </c>
      <c r="P139" s="405"/>
      <c r="Q139" s="405"/>
      <c r="R139" s="405"/>
      <c r="S139" s="405"/>
      <c r="T139" s="405"/>
      <c r="U139" s="405"/>
      <c r="V139" s="405"/>
      <c r="W139" s="405"/>
    </row>
    <row r="140" spans="1:23" s="381" customFormat="1" ht="45" customHeight="1" x14ac:dyDescent="0.25">
      <c r="A140" s="408" t="s">
        <v>888</v>
      </c>
      <c r="B140" s="391" t="s">
        <v>662</v>
      </c>
      <c r="C140" s="636"/>
      <c r="D140" s="711">
        <v>100891</v>
      </c>
      <c r="E140" s="631">
        <v>50</v>
      </c>
      <c r="F140" s="408" t="s">
        <v>594</v>
      </c>
      <c r="G140" s="401">
        <v>44949</v>
      </c>
      <c r="H140" s="385" t="s">
        <v>590</v>
      </c>
      <c r="I140" s="386">
        <v>413</v>
      </c>
      <c r="J140" s="573" t="s">
        <v>764</v>
      </c>
      <c r="K140" s="449" t="s">
        <v>69</v>
      </c>
      <c r="L140" s="462" t="s">
        <v>443</v>
      </c>
      <c r="M140" s="405" t="s">
        <v>443</v>
      </c>
      <c r="N140" s="405" t="s">
        <v>443</v>
      </c>
      <c r="O140" s="405" t="s">
        <v>443</v>
      </c>
      <c r="P140" s="405"/>
      <c r="Q140" s="405" t="s">
        <v>4</v>
      </c>
      <c r="R140" s="405"/>
      <c r="S140" s="405"/>
      <c r="T140" s="405"/>
      <c r="U140" s="405"/>
      <c r="V140" s="405"/>
      <c r="W140" s="405"/>
    </row>
    <row r="141" spans="1:23" s="381" customFormat="1" ht="45" customHeight="1" x14ac:dyDescent="0.25">
      <c r="A141" s="408" t="s">
        <v>889</v>
      </c>
      <c r="B141" s="382" t="s">
        <v>662</v>
      </c>
      <c r="C141" s="636"/>
      <c r="D141" s="711">
        <v>100891</v>
      </c>
      <c r="E141" s="631">
        <v>50</v>
      </c>
      <c r="F141" s="408" t="s">
        <v>594</v>
      </c>
      <c r="G141" s="401">
        <v>44949</v>
      </c>
      <c r="H141" s="385" t="s">
        <v>590</v>
      </c>
      <c r="I141" s="386">
        <v>413</v>
      </c>
      <c r="J141" s="573" t="s">
        <v>764</v>
      </c>
      <c r="K141" s="449" t="s">
        <v>69</v>
      </c>
      <c r="L141" s="462" t="s">
        <v>443</v>
      </c>
      <c r="M141" s="405" t="s">
        <v>443</v>
      </c>
      <c r="N141" s="405" t="s">
        <v>443</v>
      </c>
      <c r="O141" s="405" t="s">
        <v>443</v>
      </c>
      <c r="P141" s="405"/>
      <c r="Q141" s="405" t="s">
        <v>4</v>
      </c>
      <c r="R141" s="405"/>
      <c r="S141" s="405"/>
      <c r="T141" s="405"/>
      <c r="U141" s="405"/>
      <c r="V141" s="405"/>
      <c r="W141" s="405"/>
    </row>
    <row r="142" spans="1:23" s="381" customFormat="1" ht="45" customHeight="1" x14ac:dyDescent="0.25">
      <c r="A142" s="408" t="s">
        <v>890</v>
      </c>
      <c r="B142" s="382" t="s">
        <v>662</v>
      </c>
      <c r="C142" s="636"/>
      <c r="D142" s="711">
        <v>100891</v>
      </c>
      <c r="E142" s="631">
        <v>50</v>
      </c>
      <c r="F142" s="408" t="s">
        <v>594</v>
      </c>
      <c r="G142" s="401">
        <v>44949</v>
      </c>
      <c r="H142" s="385" t="s">
        <v>590</v>
      </c>
      <c r="I142" s="386">
        <v>413</v>
      </c>
      <c r="J142" s="646" t="s">
        <v>764</v>
      </c>
      <c r="K142" s="449" t="s">
        <v>25</v>
      </c>
      <c r="L142" s="462" t="s">
        <v>443</v>
      </c>
      <c r="M142" s="405" t="s">
        <v>443</v>
      </c>
      <c r="N142" s="405" t="s">
        <v>443</v>
      </c>
      <c r="O142" s="405" t="s">
        <v>443</v>
      </c>
      <c r="P142" s="405"/>
      <c r="Q142" s="405" t="s">
        <v>4</v>
      </c>
      <c r="R142" s="405"/>
      <c r="S142" s="405"/>
      <c r="T142" s="405"/>
      <c r="U142" s="405"/>
      <c r="V142" s="405"/>
      <c r="W142" s="405"/>
    </row>
    <row r="143" spans="1:23" s="381" customFormat="1" ht="45" customHeight="1" x14ac:dyDescent="0.25">
      <c r="A143" s="408" t="s">
        <v>891</v>
      </c>
      <c r="B143" s="382" t="s">
        <v>662</v>
      </c>
      <c r="C143" s="636"/>
      <c r="D143" s="711">
        <v>100891</v>
      </c>
      <c r="E143" s="631">
        <v>50</v>
      </c>
      <c r="F143" s="408" t="s">
        <v>594</v>
      </c>
      <c r="G143" s="401">
        <v>44949</v>
      </c>
      <c r="H143" s="385" t="s">
        <v>590</v>
      </c>
      <c r="I143" s="386">
        <v>413</v>
      </c>
      <c r="J143" s="573" t="s">
        <v>764</v>
      </c>
      <c r="K143" s="449" t="s">
        <v>25</v>
      </c>
      <c r="L143" s="462" t="s">
        <v>443</v>
      </c>
      <c r="M143" s="405" t="s">
        <v>443</v>
      </c>
      <c r="N143" s="405" t="s">
        <v>443</v>
      </c>
      <c r="O143" s="405" t="s">
        <v>443</v>
      </c>
      <c r="P143" s="405"/>
      <c r="Q143" s="405" t="s">
        <v>4</v>
      </c>
      <c r="R143" s="405"/>
      <c r="S143" s="405"/>
      <c r="T143" s="405"/>
      <c r="U143" s="405"/>
      <c r="V143" s="405"/>
      <c r="W143" s="405"/>
    </row>
    <row r="144" spans="1:23" s="381" customFormat="1" ht="45" customHeight="1" x14ac:dyDescent="0.25">
      <c r="A144" s="408" t="s">
        <v>892</v>
      </c>
      <c r="B144" s="382" t="s">
        <v>872</v>
      </c>
      <c r="C144" s="408"/>
      <c r="D144" s="711">
        <v>100044</v>
      </c>
      <c r="E144" s="631">
        <v>55</v>
      </c>
      <c r="F144" s="408" t="s">
        <v>604</v>
      </c>
      <c r="G144" s="401">
        <v>44228</v>
      </c>
      <c r="H144" s="385" t="s">
        <v>590</v>
      </c>
      <c r="I144" s="386" t="s">
        <v>893</v>
      </c>
      <c r="J144" s="573" t="s">
        <v>663</v>
      </c>
      <c r="K144" s="449" t="s">
        <v>610</v>
      </c>
      <c r="L144" s="462" t="s">
        <v>443</v>
      </c>
      <c r="M144" s="405" t="s">
        <v>443</v>
      </c>
      <c r="N144" s="405" t="s">
        <v>443</v>
      </c>
      <c r="O144" s="405" t="s">
        <v>443</v>
      </c>
      <c r="P144" s="405"/>
      <c r="Q144" s="405"/>
      <c r="R144" s="405"/>
      <c r="S144" s="405"/>
      <c r="T144" s="405"/>
      <c r="U144" s="405"/>
      <c r="V144" s="405"/>
      <c r="W144" s="405"/>
    </row>
    <row r="145" spans="1:23" s="381" customFormat="1" ht="45" customHeight="1" x14ac:dyDescent="0.25">
      <c r="A145" s="382" t="s">
        <v>894</v>
      </c>
      <c r="B145" s="382" t="s">
        <v>152</v>
      </c>
      <c r="C145" s="408"/>
      <c r="D145" s="711">
        <v>100294</v>
      </c>
      <c r="E145" s="631">
        <v>55</v>
      </c>
      <c r="F145" s="408" t="s">
        <v>604</v>
      </c>
      <c r="G145" s="401">
        <v>42036</v>
      </c>
      <c r="H145" s="385" t="s">
        <v>590</v>
      </c>
      <c r="I145" s="386" t="s">
        <v>895</v>
      </c>
      <c r="J145" s="605" t="s">
        <v>648</v>
      </c>
      <c r="K145" s="449" t="s">
        <v>610</v>
      </c>
      <c r="L145" s="462" t="s">
        <v>443</v>
      </c>
      <c r="M145" s="405" t="s">
        <v>443</v>
      </c>
      <c r="N145" s="405" t="s">
        <v>443</v>
      </c>
      <c r="O145" s="405" t="s">
        <v>443</v>
      </c>
      <c r="P145" s="405"/>
      <c r="Q145" s="405"/>
      <c r="R145" s="405"/>
      <c r="S145" s="405"/>
      <c r="T145" s="405"/>
      <c r="U145" s="405"/>
      <c r="V145" s="405"/>
      <c r="W145" s="405"/>
    </row>
    <row r="146" spans="1:23" s="381" customFormat="1" ht="45" customHeight="1" x14ac:dyDescent="0.25">
      <c r="A146" s="382" t="s">
        <v>896</v>
      </c>
      <c r="B146" s="382" t="s">
        <v>662</v>
      </c>
      <c r="C146" s="636"/>
      <c r="D146" s="711">
        <v>100466</v>
      </c>
      <c r="E146" s="631">
        <v>50</v>
      </c>
      <c r="F146" s="408" t="s">
        <v>604</v>
      </c>
      <c r="G146" s="401">
        <v>44949</v>
      </c>
      <c r="H146" s="385" t="s">
        <v>590</v>
      </c>
      <c r="I146" s="386">
        <v>153</v>
      </c>
      <c r="J146" s="573" t="s">
        <v>663</v>
      </c>
      <c r="K146" s="449" t="s">
        <v>20</v>
      </c>
      <c r="L146" s="462" t="s">
        <v>443</v>
      </c>
      <c r="M146" s="405" t="s">
        <v>443</v>
      </c>
      <c r="N146" s="405" t="s">
        <v>443</v>
      </c>
      <c r="O146" s="405" t="s">
        <v>4</v>
      </c>
      <c r="P146" s="405"/>
      <c r="Q146" s="405"/>
      <c r="R146" s="405"/>
      <c r="S146" s="405"/>
      <c r="T146" s="405"/>
      <c r="U146" s="405"/>
      <c r="V146" s="405"/>
      <c r="W146" s="405"/>
    </row>
    <row r="147" spans="1:23" s="381" customFormat="1" ht="45" customHeight="1" x14ac:dyDescent="0.25">
      <c r="A147" s="391" t="s">
        <v>897</v>
      </c>
      <c r="B147" s="391" t="s">
        <v>898</v>
      </c>
      <c r="C147" s="636"/>
      <c r="D147" s="711">
        <v>100310</v>
      </c>
      <c r="E147" s="631">
        <v>50</v>
      </c>
      <c r="F147" s="408" t="s">
        <v>604</v>
      </c>
      <c r="G147" s="393">
        <v>44949</v>
      </c>
      <c r="H147" s="385" t="s">
        <v>590</v>
      </c>
      <c r="I147" s="394">
        <v>339</v>
      </c>
      <c r="J147" s="573" t="s">
        <v>877</v>
      </c>
      <c r="K147" s="449" t="s">
        <v>25</v>
      </c>
      <c r="L147" s="462" t="s">
        <v>443</v>
      </c>
      <c r="M147" s="405" t="s">
        <v>443</v>
      </c>
      <c r="N147" s="405" t="s">
        <v>443</v>
      </c>
      <c r="O147" s="405" t="s">
        <v>443</v>
      </c>
      <c r="P147" s="405"/>
      <c r="Q147" s="405"/>
      <c r="R147" s="405"/>
      <c r="S147" s="405"/>
      <c r="T147" s="405"/>
      <c r="U147" s="405"/>
      <c r="V147" s="405"/>
      <c r="W147" s="405"/>
    </row>
    <row r="148" spans="1:23" s="381" customFormat="1" ht="45" customHeight="1" x14ac:dyDescent="0.25">
      <c r="A148" s="391" t="s">
        <v>899</v>
      </c>
      <c r="B148" s="391" t="s">
        <v>694</v>
      </c>
      <c r="C148" s="408" t="s">
        <v>887</v>
      </c>
      <c r="D148" s="711">
        <v>100851</v>
      </c>
      <c r="E148" s="631">
        <v>55</v>
      </c>
      <c r="F148" s="408" t="s">
        <v>604</v>
      </c>
      <c r="G148" s="393">
        <v>45017</v>
      </c>
      <c r="H148" s="411" t="s">
        <v>590</v>
      </c>
      <c r="I148" s="394">
        <v>453</v>
      </c>
      <c r="J148" s="573" t="s">
        <v>764</v>
      </c>
      <c r="K148" s="449" t="s">
        <v>69</v>
      </c>
      <c r="L148" s="462" t="s">
        <v>443</v>
      </c>
      <c r="M148" s="405" t="s">
        <v>443</v>
      </c>
      <c r="N148" s="405" t="s">
        <v>443</v>
      </c>
      <c r="O148" s="405" t="s">
        <v>443</v>
      </c>
      <c r="P148" s="405"/>
      <c r="Q148" s="405"/>
      <c r="R148" s="405"/>
      <c r="S148" s="405"/>
      <c r="T148" s="405"/>
      <c r="U148" s="405"/>
      <c r="V148" s="405"/>
      <c r="W148" s="405"/>
    </row>
    <row r="149" spans="1:23" s="381" customFormat="1" ht="45" customHeight="1" x14ac:dyDescent="0.25">
      <c r="A149" s="391" t="s">
        <v>900</v>
      </c>
      <c r="B149" s="391" t="s">
        <v>901</v>
      </c>
      <c r="C149" s="408"/>
      <c r="D149" s="711">
        <v>100641</v>
      </c>
      <c r="E149" s="631">
        <v>50</v>
      </c>
      <c r="F149" s="408" t="s">
        <v>815</v>
      </c>
      <c r="G149" s="393"/>
      <c r="H149" s="411" t="s">
        <v>590</v>
      </c>
      <c r="I149" s="394">
        <v>3</v>
      </c>
      <c r="J149" s="573" t="s">
        <v>737</v>
      </c>
      <c r="K149" s="517" t="s">
        <v>25</v>
      </c>
      <c r="L149" s="462" t="s">
        <v>443</v>
      </c>
      <c r="M149" s="405" t="s">
        <v>443</v>
      </c>
      <c r="N149" s="405" t="s">
        <v>35</v>
      </c>
      <c r="O149" s="405" t="s">
        <v>443</v>
      </c>
      <c r="P149" s="405" t="s">
        <v>4</v>
      </c>
      <c r="Q149" s="405"/>
      <c r="R149" s="405"/>
      <c r="S149" s="405"/>
      <c r="T149" s="405"/>
      <c r="U149" s="405"/>
      <c r="V149" s="405"/>
      <c r="W149" s="405"/>
    </row>
    <row r="150" spans="1:23" s="381" customFormat="1" ht="45" customHeight="1" x14ac:dyDescent="0.25">
      <c r="A150" s="382" t="s">
        <v>902</v>
      </c>
      <c r="B150" s="382" t="s">
        <v>638</v>
      </c>
      <c r="C150" s="408"/>
      <c r="D150" s="711">
        <v>100034</v>
      </c>
      <c r="E150" s="631">
        <v>55</v>
      </c>
      <c r="F150" s="408" t="s">
        <v>604</v>
      </c>
      <c r="G150" s="401">
        <v>44743</v>
      </c>
      <c r="H150" s="411" t="s">
        <v>590</v>
      </c>
      <c r="I150" s="386" t="s">
        <v>903</v>
      </c>
      <c r="J150" s="573" t="s">
        <v>877</v>
      </c>
      <c r="K150" s="449" t="s">
        <v>69</v>
      </c>
      <c r="L150" s="462" t="s">
        <v>443</v>
      </c>
      <c r="M150" s="405" t="s">
        <v>443</v>
      </c>
      <c r="N150" s="405" t="s">
        <v>443</v>
      </c>
      <c r="O150" s="405" t="s">
        <v>443</v>
      </c>
      <c r="P150" s="405"/>
      <c r="Q150" s="405"/>
      <c r="R150" s="405"/>
      <c r="S150" s="405"/>
      <c r="T150" s="405"/>
      <c r="U150" s="405"/>
      <c r="V150" s="405"/>
      <c r="W150" s="405"/>
    </row>
    <row r="151" spans="1:23" s="381" customFormat="1" ht="45" customHeight="1" x14ac:dyDescent="0.25">
      <c r="A151" s="382" t="s">
        <v>904</v>
      </c>
      <c r="B151" s="382" t="s">
        <v>905</v>
      </c>
      <c r="C151" s="408"/>
      <c r="D151" s="711">
        <v>100352</v>
      </c>
      <c r="E151" s="631">
        <v>55</v>
      </c>
      <c r="F151" s="408" t="s">
        <v>604</v>
      </c>
      <c r="G151" s="401">
        <v>44002</v>
      </c>
      <c r="H151" s="411" t="s">
        <v>590</v>
      </c>
      <c r="I151" s="386" t="s">
        <v>906</v>
      </c>
      <c r="J151" s="573" t="s">
        <v>634</v>
      </c>
      <c r="K151" s="449" t="s">
        <v>53</v>
      </c>
      <c r="L151" s="462" t="s">
        <v>443</v>
      </c>
      <c r="M151" s="405" t="s">
        <v>443</v>
      </c>
      <c r="N151" s="405" t="s">
        <v>4</v>
      </c>
      <c r="O151" s="405" t="s">
        <v>443</v>
      </c>
      <c r="P151" s="405"/>
      <c r="Q151" s="405"/>
      <c r="R151" s="405"/>
      <c r="S151" s="405"/>
      <c r="T151" s="405"/>
      <c r="U151" s="405"/>
      <c r="V151" s="405"/>
      <c r="W151" s="405"/>
    </row>
    <row r="152" spans="1:23" s="381" customFormat="1" ht="45" customHeight="1" x14ac:dyDescent="0.25">
      <c r="A152" s="382" t="s">
        <v>907</v>
      </c>
      <c r="B152" s="382" t="s">
        <v>908</v>
      </c>
      <c r="C152" s="636"/>
      <c r="D152" s="711">
        <v>100688</v>
      </c>
      <c r="E152" s="631">
        <v>65</v>
      </c>
      <c r="F152" s="408" t="s">
        <v>815</v>
      </c>
      <c r="G152" s="401">
        <v>45266</v>
      </c>
      <c r="H152" s="385" t="s">
        <v>590</v>
      </c>
      <c r="I152" s="386" t="s">
        <v>909</v>
      </c>
      <c r="J152" s="573" t="s">
        <v>737</v>
      </c>
      <c r="K152" s="606" t="s">
        <v>100</v>
      </c>
      <c r="L152" s="462" t="s">
        <v>443</v>
      </c>
      <c r="M152" s="405" t="s">
        <v>443</v>
      </c>
      <c r="N152" s="405" t="s">
        <v>35</v>
      </c>
      <c r="O152" s="405" t="s">
        <v>443</v>
      </c>
      <c r="P152" s="405"/>
      <c r="Q152" s="405"/>
      <c r="R152" s="405"/>
      <c r="S152" s="405"/>
      <c r="T152" s="405"/>
      <c r="U152" s="405"/>
      <c r="V152" s="405"/>
      <c r="W152" s="405"/>
    </row>
    <row r="153" spans="1:23" s="381" customFormat="1" ht="45" customHeight="1" x14ac:dyDescent="0.25">
      <c r="A153" s="382" t="s">
        <v>910</v>
      </c>
      <c r="B153" s="382" t="s">
        <v>212</v>
      </c>
      <c r="C153" s="408" t="s">
        <v>911</v>
      </c>
      <c r="D153" s="711">
        <v>100532</v>
      </c>
      <c r="E153" s="631">
        <v>50</v>
      </c>
      <c r="F153" s="408" t="s">
        <v>604</v>
      </c>
      <c r="G153" s="401">
        <v>45283</v>
      </c>
      <c r="H153" s="385" t="s">
        <v>590</v>
      </c>
      <c r="I153" s="386">
        <v>161</v>
      </c>
      <c r="J153" s="605" t="s">
        <v>645</v>
      </c>
      <c r="K153" s="449" t="s">
        <v>50</v>
      </c>
      <c r="L153" s="462" t="s">
        <v>443</v>
      </c>
      <c r="M153" s="405" t="s">
        <v>443</v>
      </c>
      <c r="N153" s="405" t="s">
        <v>443</v>
      </c>
      <c r="O153" s="405" t="s">
        <v>443</v>
      </c>
      <c r="P153" s="405"/>
      <c r="Q153" s="405"/>
      <c r="R153" s="405"/>
      <c r="S153" s="405"/>
      <c r="T153" s="405"/>
      <c r="U153" s="405"/>
      <c r="V153" s="405"/>
      <c r="W153" s="405"/>
    </row>
    <row r="154" spans="1:23" ht="45" customHeight="1" x14ac:dyDescent="0.25">
      <c r="A154" s="382" t="s">
        <v>912</v>
      </c>
      <c r="B154" s="382" t="s">
        <v>913</v>
      </c>
      <c r="C154" s="602"/>
      <c r="D154" s="711">
        <v>100739</v>
      </c>
      <c r="E154" s="631">
        <v>75</v>
      </c>
      <c r="F154" s="408" t="s">
        <v>604</v>
      </c>
      <c r="G154" s="401">
        <v>45986</v>
      </c>
      <c r="H154" s="385" t="s">
        <v>590</v>
      </c>
      <c r="I154" s="386">
        <v>378</v>
      </c>
      <c r="J154" s="573" t="s">
        <v>877</v>
      </c>
      <c r="K154" s="449" t="s">
        <v>20</v>
      </c>
      <c r="L154" s="462" t="s">
        <v>443</v>
      </c>
      <c r="M154" s="405" t="s">
        <v>443</v>
      </c>
      <c r="N154" s="405" t="s">
        <v>443</v>
      </c>
      <c r="O154" s="405" t="s">
        <v>4</v>
      </c>
      <c r="P154" s="405"/>
      <c r="Q154" s="405"/>
      <c r="R154" s="405"/>
      <c r="S154" s="405"/>
      <c r="T154" s="405"/>
      <c r="U154" s="405"/>
      <c r="V154" s="405"/>
      <c r="W154" s="749"/>
    </row>
    <row r="155" spans="1:23" ht="45" customHeight="1" x14ac:dyDescent="0.25">
      <c r="A155" s="382" t="s">
        <v>914</v>
      </c>
      <c r="B155" s="382" t="s">
        <v>915</v>
      </c>
      <c r="C155" s="602"/>
      <c r="D155" s="711">
        <v>100092</v>
      </c>
      <c r="E155" s="631">
        <v>75</v>
      </c>
      <c r="F155" s="408" t="s">
        <v>604</v>
      </c>
      <c r="G155" s="401">
        <v>45833</v>
      </c>
      <c r="H155" s="385" t="s">
        <v>590</v>
      </c>
      <c r="I155" s="386" t="s">
        <v>916</v>
      </c>
      <c r="J155" s="573" t="s">
        <v>663</v>
      </c>
      <c r="K155" s="449" t="s">
        <v>53</v>
      </c>
      <c r="L155" s="462" t="s">
        <v>443</v>
      </c>
      <c r="M155" s="405" t="s">
        <v>443</v>
      </c>
      <c r="N155" s="405" t="s">
        <v>443</v>
      </c>
      <c r="O155" s="405" t="s">
        <v>443</v>
      </c>
      <c r="P155" s="405"/>
      <c r="Q155" s="405"/>
      <c r="R155" s="405"/>
      <c r="S155" s="405"/>
      <c r="T155" s="405"/>
      <c r="U155" s="405"/>
      <c r="V155" s="405"/>
      <c r="W155" s="749"/>
    </row>
    <row r="156" spans="1:23" ht="45" customHeight="1" x14ac:dyDescent="0.25">
      <c r="A156" s="382" t="s">
        <v>917</v>
      </c>
      <c r="B156" s="382" t="s">
        <v>662</v>
      </c>
      <c r="C156" s="636"/>
      <c r="D156" s="711">
        <v>100445</v>
      </c>
      <c r="E156" s="631">
        <v>50</v>
      </c>
      <c r="F156" s="408" t="s">
        <v>604</v>
      </c>
      <c r="G156" s="401">
        <v>44949</v>
      </c>
      <c r="H156" s="385" t="s">
        <v>590</v>
      </c>
      <c r="I156" s="386">
        <v>382</v>
      </c>
      <c r="J156" s="573" t="s">
        <v>877</v>
      </c>
      <c r="K156" s="449" t="s">
        <v>25</v>
      </c>
      <c r="L156" s="462" t="s">
        <v>443</v>
      </c>
      <c r="M156" s="405" t="s">
        <v>443</v>
      </c>
      <c r="N156" s="405" t="s">
        <v>443</v>
      </c>
      <c r="O156" s="405" t="s">
        <v>443</v>
      </c>
      <c r="P156" s="405" t="s">
        <v>4</v>
      </c>
      <c r="Q156" s="405"/>
      <c r="R156" s="405"/>
      <c r="S156" s="405"/>
      <c r="T156" s="405"/>
      <c r="U156" s="405"/>
      <c r="V156" s="405"/>
      <c r="W156" s="405"/>
    </row>
    <row r="157" spans="1:23" ht="83.25" customHeight="1" x14ac:dyDescent="0.25">
      <c r="A157" s="520" t="s">
        <v>918</v>
      </c>
      <c r="B157" s="408" t="s">
        <v>739</v>
      </c>
      <c r="C157" s="599"/>
      <c r="D157" s="413">
        <v>100605</v>
      </c>
      <c r="E157" s="631">
        <v>50</v>
      </c>
      <c r="F157" s="408" t="s">
        <v>604</v>
      </c>
      <c r="G157" s="441"/>
      <c r="H157" s="385" t="s">
        <v>590</v>
      </c>
      <c r="I157" s="441">
        <v>173</v>
      </c>
      <c r="J157" s="605" t="s">
        <v>648</v>
      </c>
      <c r="K157" s="449" t="s">
        <v>622</v>
      </c>
      <c r="L157" s="462" t="s">
        <v>443</v>
      </c>
      <c r="M157" s="405" t="s">
        <v>443</v>
      </c>
      <c r="N157" s="405" t="s">
        <v>443</v>
      </c>
      <c r="O157" s="405" t="s">
        <v>443</v>
      </c>
      <c r="P157" s="405"/>
      <c r="Q157" s="405"/>
      <c r="R157" s="405"/>
      <c r="S157" s="405"/>
      <c r="T157" s="405"/>
      <c r="U157" s="405"/>
      <c r="V157" s="405"/>
      <c r="W157" s="405"/>
    </row>
    <row r="158" spans="1:23" ht="45" customHeight="1" x14ac:dyDescent="0.25">
      <c r="A158" s="391" t="s">
        <v>919</v>
      </c>
      <c r="B158" s="382" t="s">
        <v>920</v>
      </c>
      <c r="C158" s="602"/>
      <c r="D158" s="711" t="s">
        <v>690</v>
      </c>
      <c r="E158" s="631">
        <v>65</v>
      </c>
      <c r="F158" s="408" t="s">
        <v>604</v>
      </c>
      <c r="G158" s="401">
        <v>45833</v>
      </c>
      <c r="H158" s="385" t="s">
        <v>590</v>
      </c>
      <c r="I158" s="386" t="s">
        <v>921</v>
      </c>
      <c r="J158" s="573" t="s">
        <v>877</v>
      </c>
      <c r="K158" s="449" t="s">
        <v>20</v>
      </c>
      <c r="L158" s="462" t="s">
        <v>443</v>
      </c>
      <c r="M158" s="405" t="s">
        <v>443</v>
      </c>
      <c r="N158" s="405" t="s">
        <v>443</v>
      </c>
      <c r="O158" s="405" t="s">
        <v>4</v>
      </c>
      <c r="P158" s="405"/>
      <c r="Q158" s="405"/>
      <c r="R158" s="405"/>
      <c r="S158" s="405"/>
      <c r="T158" s="405"/>
      <c r="U158" s="405"/>
      <c r="V158" s="405"/>
      <c r="W158" s="749"/>
    </row>
    <row r="159" spans="1:23" ht="75" customHeight="1" x14ac:dyDescent="0.25">
      <c r="A159" s="382" t="s">
        <v>922</v>
      </c>
      <c r="B159" s="382" t="s">
        <v>694</v>
      </c>
      <c r="C159" s="636" t="s">
        <v>923</v>
      </c>
      <c r="D159" s="711" t="s">
        <v>690</v>
      </c>
      <c r="E159" s="631">
        <v>50</v>
      </c>
      <c r="F159" s="408" t="s">
        <v>604</v>
      </c>
      <c r="G159" s="401">
        <v>45017</v>
      </c>
      <c r="H159" s="532" t="s">
        <v>66</v>
      </c>
      <c r="I159" s="386">
        <v>454</v>
      </c>
      <c r="J159" s="573" t="s">
        <v>690</v>
      </c>
      <c r="K159" s="449" t="s">
        <v>69</v>
      </c>
      <c r="L159" s="462" t="s">
        <v>690</v>
      </c>
      <c r="M159" s="379" t="s">
        <v>690</v>
      </c>
      <c r="N159" s="405" t="s">
        <v>690</v>
      </c>
      <c r="O159" s="379" t="s">
        <v>690</v>
      </c>
      <c r="P159" s="379" t="s">
        <v>690</v>
      </c>
      <c r="Q159" s="379" t="s">
        <v>690</v>
      </c>
      <c r="R159" s="379" t="s">
        <v>690</v>
      </c>
      <c r="S159" s="379" t="s">
        <v>690</v>
      </c>
      <c r="T159" s="379" t="s">
        <v>690</v>
      </c>
      <c r="U159" s="379" t="s">
        <v>690</v>
      </c>
      <c r="V159" s="379" t="s">
        <v>690</v>
      </c>
      <c r="W159" s="379" t="s">
        <v>690</v>
      </c>
    </row>
    <row r="160" spans="1:23" ht="45" customHeight="1" x14ac:dyDescent="0.25">
      <c r="A160" s="382" t="s">
        <v>924</v>
      </c>
      <c r="B160" s="382" t="s">
        <v>694</v>
      </c>
      <c r="C160" s="408" t="s">
        <v>887</v>
      </c>
      <c r="D160" s="711">
        <v>100810</v>
      </c>
      <c r="E160" s="631">
        <v>55</v>
      </c>
      <c r="F160" s="408" t="s">
        <v>594</v>
      </c>
      <c r="G160" s="401">
        <v>45192</v>
      </c>
      <c r="H160" s="385" t="s">
        <v>590</v>
      </c>
      <c r="I160" s="386" t="s">
        <v>925</v>
      </c>
      <c r="J160" s="605" t="s">
        <v>596</v>
      </c>
      <c r="K160" s="626" t="s">
        <v>610</v>
      </c>
      <c r="L160" s="462" t="s">
        <v>443</v>
      </c>
      <c r="M160" s="405" t="s">
        <v>443</v>
      </c>
      <c r="N160" s="405" t="s">
        <v>443</v>
      </c>
      <c r="O160" s="405" t="s">
        <v>443</v>
      </c>
      <c r="P160" s="405"/>
      <c r="Q160" s="405"/>
      <c r="R160" s="405"/>
      <c r="S160" s="405"/>
      <c r="T160" s="405"/>
      <c r="U160" s="405"/>
      <c r="V160" s="405"/>
      <c r="W160" s="405"/>
    </row>
    <row r="161" spans="1:23" s="381" customFormat="1" ht="45" customHeight="1" x14ac:dyDescent="0.25">
      <c r="A161" s="599" t="s">
        <v>926</v>
      </c>
      <c r="B161" s="382" t="s">
        <v>694</v>
      </c>
      <c r="C161" s="408" t="s">
        <v>887</v>
      </c>
      <c r="D161" s="711">
        <v>100143</v>
      </c>
      <c r="E161" s="631">
        <v>55</v>
      </c>
      <c r="F161" s="408" t="s">
        <v>594</v>
      </c>
      <c r="G161" s="401">
        <v>45017</v>
      </c>
      <c r="H161" s="385" t="s">
        <v>590</v>
      </c>
      <c r="I161" s="441">
        <v>447</v>
      </c>
      <c r="J161" s="605" t="s">
        <v>596</v>
      </c>
      <c r="K161" s="449" t="s">
        <v>635</v>
      </c>
      <c r="L161" s="462" t="s">
        <v>443</v>
      </c>
      <c r="M161" s="405" t="s">
        <v>443</v>
      </c>
      <c r="N161" s="405" t="s">
        <v>443</v>
      </c>
      <c r="O161" s="405" t="s">
        <v>35</v>
      </c>
      <c r="P161" s="405" t="s">
        <v>4</v>
      </c>
      <c r="Q161" s="405"/>
      <c r="R161" s="405"/>
      <c r="S161" s="405"/>
      <c r="T161" s="405"/>
      <c r="U161" s="405"/>
      <c r="V161" s="405"/>
      <c r="W161" s="405"/>
    </row>
    <row r="162" spans="1:23" s="381" customFormat="1" ht="45" customHeight="1" x14ac:dyDescent="0.25">
      <c r="A162" s="382" t="s">
        <v>927</v>
      </c>
      <c r="B162" s="382" t="s">
        <v>694</v>
      </c>
      <c r="C162" s="408" t="s">
        <v>887</v>
      </c>
      <c r="D162" s="711">
        <v>100851</v>
      </c>
      <c r="E162" s="631">
        <v>55</v>
      </c>
      <c r="F162" s="408" t="s">
        <v>604</v>
      </c>
      <c r="G162" s="401">
        <v>45017</v>
      </c>
      <c r="H162" s="385" t="s">
        <v>590</v>
      </c>
      <c r="I162" s="386">
        <v>453</v>
      </c>
      <c r="J162" s="573" t="s">
        <v>764</v>
      </c>
      <c r="K162" s="449" t="s">
        <v>69</v>
      </c>
      <c r="L162" s="462" t="s">
        <v>443</v>
      </c>
      <c r="M162" s="405" t="s">
        <v>443</v>
      </c>
      <c r="N162" s="405" t="s">
        <v>443</v>
      </c>
      <c r="O162" s="405" t="s">
        <v>443</v>
      </c>
      <c r="P162" s="405"/>
      <c r="Q162" s="405"/>
      <c r="R162" s="405"/>
      <c r="S162" s="405"/>
      <c r="T162" s="405"/>
      <c r="U162" s="405"/>
      <c r="V162" s="405"/>
      <c r="W162" s="405"/>
    </row>
    <row r="163" spans="1:23" s="381" customFormat="1" ht="45" customHeight="1" x14ac:dyDescent="0.25">
      <c r="A163" s="382" t="s">
        <v>928</v>
      </c>
      <c r="B163" s="382" t="s">
        <v>705</v>
      </c>
      <c r="C163" s="408"/>
      <c r="D163" s="711">
        <v>100808</v>
      </c>
      <c r="E163" s="631">
        <v>60</v>
      </c>
      <c r="F163" s="408" t="s">
        <v>604</v>
      </c>
      <c r="G163" s="401">
        <v>45078</v>
      </c>
      <c r="H163" s="385" t="s">
        <v>590</v>
      </c>
      <c r="I163" s="386" t="s">
        <v>929</v>
      </c>
      <c r="J163" s="573" t="s">
        <v>663</v>
      </c>
      <c r="K163" s="449" t="s">
        <v>53</v>
      </c>
      <c r="L163" s="462" t="s">
        <v>443</v>
      </c>
      <c r="M163" s="405" t="s">
        <v>443</v>
      </c>
      <c r="N163" s="405" t="s">
        <v>443</v>
      </c>
      <c r="O163" s="405" t="s">
        <v>443</v>
      </c>
      <c r="P163" s="405"/>
      <c r="Q163" s="405"/>
      <c r="R163" s="405"/>
      <c r="S163" s="405"/>
      <c r="T163" s="405"/>
      <c r="U163" s="405"/>
      <c r="V163" s="405"/>
      <c r="W163" s="405"/>
    </row>
    <row r="164" spans="1:23" s="381" customFormat="1" ht="84.75" customHeight="1" x14ac:dyDescent="0.25">
      <c r="A164" s="599" t="s">
        <v>930</v>
      </c>
      <c r="B164" s="408" t="s">
        <v>931</v>
      </c>
      <c r="C164" s="599"/>
      <c r="D164" s="474">
        <v>100451</v>
      </c>
      <c r="E164" s="633">
        <v>50</v>
      </c>
      <c r="F164" s="520" t="s">
        <v>594</v>
      </c>
      <c r="G164" s="578"/>
      <c r="H164" s="385" t="s">
        <v>590</v>
      </c>
      <c r="I164" s="441">
        <v>174</v>
      </c>
      <c r="J164" s="605" t="s">
        <v>634</v>
      </c>
      <c r="K164" s="517" t="s">
        <v>25</v>
      </c>
      <c r="L164" s="462" t="s">
        <v>443</v>
      </c>
      <c r="M164" s="405" t="s">
        <v>443</v>
      </c>
      <c r="N164" s="405" t="s">
        <v>443</v>
      </c>
      <c r="O164" s="405" t="s">
        <v>443</v>
      </c>
      <c r="P164" s="405" t="s">
        <v>4</v>
      </c>
      <c r="Q164" s="405"/>
      <c r="R164" s="405"/>
      <c r="S164" s="405"/>
      <c r="T164" s="405"/>
      <c r="U164" s="405"/>
      <c r="V164" s="405"/>
      <c r="W164" s="405"/>
    </row>
    <row r="165" spans="1:23" ht="45" customHeight="1" x14ac:dyDescent="0.25">
      <c r="A165" s="599" t="s">
        <v>932</v>
      </c>
      <c r="B165" s="408" t="s">
        <v>705</v>
      </c>
      <c r="C165" s="750"/>
      <c r="D165" s="711">
        <v>100130</v>
      </c>
      <c r="E165" s="631">
        <v>60</v>
      </c>
      <c r="F165" s="408" t="s">
        <v>604</v>
      </c>
      <c r="G165" s="434">
        <v>45078</v>
      </c>
      <c r="H165" s="385" t="s">
        <v>590</v>
      </c>
      <c r="I165" s="441" t="s">
        <v>933</v>
      </c>
      <c r="J165" s="573" t="s">
        <v>667</v>
      </c>
      <c r="K165" s="449" t="s">
        <v>610</v>
      </c>
      <c r="L165" s="462" t="s">
        <v>443</v>
      </c>
      <c r="M165" s="405" t="s">
        <v>443</v>
      </c>
      <c r="N165" s="405" t="s">
        <v>443</v>
      </c>
      <c r="O165" s="405" t="s">
        <v>443</v>
      </c>
      <c r="P165" s="405"/>
      <c r="Q165" s="405"/>
      <c r="R165" s="405"/>
      <c r="S165" s="405"/>
      <c r="T165" s="405"/>
      <c r="U165" s="405"/>
      <c r="V165" s="405"/>
      <c r="W165" s="405"/>
    </row>
    <row r="166" spans="1:23" s="381" customFormat="1" ht="78" customHeight="1" x14ac:dyDescent="0.25">
      <c r="A166" s="382" t="s">
        <v>934</v>
      </c>
      <c r="B166" s="382" t="s">
        <v>935</v>
      </c>
      <c r="C166" s="408"/>
      <c r="D166" s="711">
        <v>100394</v>
      </c>
      <c r="E166" s="631">
        <v>55</v>
      </c>
      <c r="F166" s="408" t="s">
        <v>815</v>
      </c>
      <c r="G166" s="401">
        <v>44501</v>
      </c>
      <c r="H166" s="385" t="s">
        <v>590</v>
      </c>
      <c r="I166" s="386" t="s">
        <v>936</v>
      </c>
      <c r="J166" s="573" t="s">
        <v>737</v>
      </c>
      <c r="K166" s="606" t="s">
        <v>146</v>
      </c>
      <c r="L166" s="405" t="s">
        <v>4</v>
      </c>
      <c r="M166" s="405" t="s">
        <v>443</v>
      </c>
      <c r="N166" s="405" t="s">
        <v>35</v>
      </c>
      <c r="O166" s="405" t="s">
        <v>443</v>
      </c>
      <c r="P166" s="405"/>
      <c r="Q166" s="405"/>
      <c r="R166" s="405"/>
      <c r="S166" s="405"/>
      <c r="T166" s="405"/>
      <c r="U166" s="405"/>
      <c r="V166" s="405"/>
      <c r="W166" s="405"/>
    </row>
    <row r="167" spans="1:23" s="381" customFormat="1" ht="45" customHeight="1" x14ac:dyDescent="0.25">
      <c r="A167" s="599" t="s">
        <v>937</v>
      </c>
      <c r="B167" s="382" t="s">
        <v>113</v>
      </c>
      <c r="C167" s="599"/>
      <c r="D167" s="413">
        <v>100256</v>
      </c>
      <c r="E167" s="631">
        <v>50</v>
      </c>
      <c r="F167" s="408" t="s">
        <v>604</v>
      </c>
      <c r="G167" s="441"/>
      <c r="H167" s="385" t="s">
        <v>590</v>
      </c>
      <c r="I167" s="441">
        <v>30</v>
      </c>
      <c r="J167" s="605" t="s">
        <v>634</v>
      </c>
      <c r="K167" s="449" t="s">
        <v>622</v>
      </c>
      <c r="L167" s="405" t="s">
        <v>443</v>
      </c>
      <c r="M167" s="405" t="s">
        <v>443</v>
      </c>
      <c r="N167" s="405" t="s">
        <v>443</v>
      </c>
      <c r="O167" s="405" t="s">
        <v>443</v>
      </c>
      <c r="P167" s="405"/>
      <c r="Q167" s="405"/>
      <c r="R167" s="405"/>
      <c r="S167" s="405"/>
      <c r="T167" s="405"/>
      <c r="U167" s="405"/>
      <c r="V167" s="405"/>
      <c r="W167" s="405"/>
    </row>
    <row r="168" spans="1:23" s="381" customFormat="1" ht="45" customHeight="1" x14ac:dyDescent="0.25">
      <c r="A168" s="382" t="s">
        <v>938</v>
      </c>
      <c r="B168" s="382" t="s">
        <v>694</v>
      </c>
      <c r="C168" s="409" t="s">
        <v>3391</v>
      </c>
      <c r="D168" s="711">
        <v>100123</v>
      </c>
      <c r="E168" s="631">
        <v>55</v>
      </c>
      <c r="F168" s="408" t="s">
        <v>604</v>
      </c>
      <c r="G168" s="401">
        <v>45017</v>
      </c>
      <c r="H168" s="385" t="s">
        <v>590</v>
      </c>
      <c r="I168" s="386">
        <v>452</v>
      </c>
      <c r="J168" s="573" t="s">
        <v>663</v>
      </c>
      <c r="K168" s="449" t="s">
        <v>100</v>
      </c>
      <c r="L168" s="405" t="s">
        <v>443</v>
      </c>
      <c r="M168" s="405" t="s">
        <v>443</v>
      </c>
      <c r="N168" s="405" t="s">
        <v>443</v>
      </c>
      <c r="O168" s="405" t="s">
        <v>443</v>
      </c>
      <c r="P168" s="405"/>
      <c r="Q168" s="405"/>
      <c r="R168" s="405"/>
      <c r="S168" s="405"/>
      <c r="T168" s="405"/>
      <c r="U168" s="405"/>
      <c r="V168" s="405"/>
      <c r="W168" s="405"/>
    </row>
    <row r="169" spans="1:23" s="381" customFormat="1" ht="45" customHeight="1" x14ac:dyDescent="0.25">
      <c r="A169" s="382" t="s">
        <v>940</v>
      </c>
      <c r="B169" s="382" t="s">
        <v>705</v>
      </c>
      <c r="C169" s="408"/>
      <c r="D169" s="711">
        <v>100690</v>
      </c>
      <c r="E169" s="631">
        <v>60</v>
      </c>
      <c r="F169" s="408" t="s">
        <v>815</v>
      </c>
      <c r="G169" s="401">
        <v>45078</v>
      </c>
      <c r="H169" s="385" t="s">
        <v>590</v>
      </c>
      <c r="I169" s="386" t="s">
        <v>941</v>
      </c>
      <c r="J169" s="573" t="s">
        <v>737</v>
      </c>
      <c r="K169" s="449" t="s">
        <v>610</v>
      </c>
      <c r="L169" s="405" t="s">
        <v>443</v>
      </c>
      <c r="M169" s="405" t="s">
        <v>443</v>
      </c>
      <c r="N169" s="405" t="s">
        <v>35</v>
      </c>
      <c r="O169" s="405" t="s">
        <v>443</v>
      </c>
      <c r="P169" s="405"/>
      <c r="Q169" s="405"/>
      <c r="R169" s="405"/>
      <c r="S169" s="405"/>
      <c r="T169" s="405"/>
      <c r="U169" s="405"/>
      <c r="V169" s="405"/>
      <c r="W169" s="405"/>
    </row>
    <row r="170" spans="1:23" s="381" customFormat="1" ht="45" customHeight="1" x14ac:dyDescent="0.25">
      <c r="A170" s="382" t="s">
        <v>942</v>
      </c>
      <c r="B170" s="382" t="s">
        <v>837</v>
      </c>
      <c r="C170" s="409" t="s">
        <v>943</v>
      </c>
      <c r="D170" s="711">
        <v>100271</v>
      </c>
      <c r="E170" s="631">
        <v>125</v>
      </c>
      <c r="F170" s="408" t="s">
        <v>604</v>
      </c>
      <c r="G170" s="401">
        <v>45802</v>
      </c>
      <c r="H170" s="385" t="s">
        <v>590</v>
      </c>
      <c r="I170" s="386" t="s">
        <v>944</v>
      </c>
      <c r="J170" s="573" t="s">
        <v>663</v>
      </c>
      <c r="K170" s="449" t="s">
        <v>53</v>
      </c>
      <c r="L170" s="405" t="s">
        <v>443</v>
      </c>
      <c r="M170" s="405" t="s">
        <v>443</v>
      </c>
      <c r="N170" s="405" t="s">
        <v>443</v>
      </c>
      <c r="O170" s="709" t="s">
        <v>4</v>
      </c>
      <c r="P170" s="405"/>
      <c r="Q170" s="405"/>
      <c r="R170" s="405"/>
      <c r="S170" s="405"/>
      <c r="T170" s="405"/>
      <c r="U170" s="405"/>
      <c r="V170" s="405"/>
      <c r="W170" s="749"/>
    </row>
    <row r="171" spans="1:23" s="381" customFormat="1" ht="45" customHeight="1" x14ac:dyDescent="0.25">
      <c r="A171" s="382" t="s">
        <v>945</v>
      </c>
      <c r="B171" s="382" t="s">
        <v>152</v>
      </c>
      <c r="C171" s="408"/>
      <c r="D171" s="711">
        <v>100003</v>
      </c>
      <c r="E171" s="631">
        <v>55</v>
      </c>
      <c r="F171" s="408" t="s">
        <v>604</v>
      </c>
      <c r="G171" s="401">
        <v>42036</v>
      </c>
      <c r="H171" s="385" t="s">
        <v>590</v>
      </c>
      <c r="I171" s="386" t="s">
        <v>946</v>
      </c>
      <c r="J171" s="573" t="s">
        <v>663</v>
      </c>
      <c r="K171" s="449" t="s">
        <v>610</v>
      </c>
      <c r="L171" s="405" t="s">
        <v>443</v>
      </c>
      <c r="M171" s="405" t="s">
        <v>443</v>
      </c>
      <c r="N171" s="405" t="s">
        <v>443</v>
      </c>
      <c r="O171" s="405" t="s">
        <v>443</v>
      </c>
      <c r="P171" s="405"/>
      <c r="Q171" s="405"/>
      <c r="R171" s="405"/>
      <c r="S171" s="405"/>
      <c r="T171" s="405"/>
      <c r="U171" s="405"/>
      <c r="V171" s="405"/>
      <c r="W171" s="405"/>
    </row>
    <row r="172" spans="1:23" s="381" customFormat="1" ht="45" customHeight="1" x14ac:dyDescent="0.25">
      <c r="A172" s="382" t="s">
        <v>947</v>
      </c>
      <c r="B172" s="382" t="s">
        <v>948</v>
      </c>
      <c r="C172" s="408"/>
      <c r="D172" s="711">
        <v>100409</v>
      </c>
      <c r="E172" s="631">
        <v>55</v>
      </c>
      <c r="F172" s="408" t="s">
        <v>604</v>
      </c>
      <c r="G172" s="401">
        <v>42248</v>
      </c>
      <c r="H172" s="385" t="s">
        <v>590</v>
      </c>
      <c r="I172" s="386" t="s">
        <v>949</v>
      </c>
      <c r="J172" s="573" t="s">
        <v>877</v>
      </c>
      <c r="K172" s="449" t="s">
        <v>69</v>
      </c>
      <c r="L172" s="405" t="s">
        <v>443</v>
      </c>
      <c r="M172" s="405" t="s">
        <v>443</v>
      </c>
      <c r="N172" s="405" t="s">
        <v>443</v>
      </c>
      <c r="O172" s="405" t="s">
        <v>443</v>
      </c>
      <c r="P172" s="405"/>
      <c r="Q172" s="405"/>
      <c r="R172" s="405"/>
      <c r="S172" s="405"/>
      <c r="T172" s="405"/>
      <c r="U172" s="405"/>
      <c r="V172" s="405"/>
      <c r="W172" s="405"/>
    </row>
    <row r="173" spans="1:23" s="381" customFormat="1" ht="45" customHeight="1" x14ac:dyDescent="0.25">
      <c r="A173" s="382" t="s">
        <v>950</v>
      </c>
      <c r="B173" s="382" t="s">
        <v>951</v>
      </c>
      <c r="C173" s="602"/>
      <c r="D173" s="711">
        <v>100183</v>
      </c>
      <c r="E173" s="631">
        <v>55</v>
      </c>
      <c r="F173" s="408" t="s">
        <v>604</v>
      </c>
      <c r="G173" s="401">
        <v>45559</v>
      </c>
      <c r="H173" s="385" t="s">
        <v>590</v>
      </c>
      <c r="I173" s="386" t="s">
        <v>952</v>
      </c>
      <c r="J173" s="573" t="s">
        <v>648</v>
      </c>
      <c r="K173" s="449" t="s">
        <v>622</v>
      </c>
      <c r="L173" s="405" t="s">
        <v>443</v>
      </c>
      <c r="M173" s="405" t="s">
        <v>443</v>
      </c>
      <c r="N173" s="405" t="s">
        <v>443</v>
      </c>
      <c r="O173" s="405" t="s">
        <v>443</v>
      </c>
      <c r="P173" s="405"/>
      <c r="Q173" s="405"/>
      <c r="R173" s="405"/>
      <c r="S173" s="405"/>
      <c r="T173" s="405"/>
      <c r="U173" s="405"/>
      <c r="V173" s="405"/>
      <c r="W173" s="749"/>
    </row>
    <row r="174" spans="1:23" ht="45" customHeight="1" x14ac:dyDescent="0.25">
      <c r="A174" s="599" t="s">
        <v>953</v>
      </c>
      <c r="B174" s="382" t="s">
        <v>212</v>
      </c>
      <c r="C174" s="599"/>
      <c r="D174" s="413">
        <v>100202</v>
      </c>
      <c r="E174" s="631">
        <v>50</v>
      </c>
      <c r="F174" s="408" t="s">
        <v>604</v>
      </c>
      <c r="G174" s="441"/>
      <c r="H174" s="385" t="s">
        <v>590</v>
      </c>
      <c r="I174" s="441">
        <v>461</v>
      </c>
      <c r="J174" s="573" t="s">
        <v>601</v>
      </c>
      <c r="K174" s="449" t="s">
        <v>69</v>
      </c>
      <c r="L174" s="405" t="s">
        <v>443</v>
      </c>
      <c r="M174" s="405" t="s">
        <v>443</v>
      </c>
      <c r="N174" s="405" t="s">
        <v>443</v>
      </c>
      <c r="O174" s="405" t="s">
        <v>443</v>
      </c>
      <c r="P174" s="462"/>
      <c r="Q174" s="462"/>
      <c r="R174" s="405"/>
      <c r="S174" s="405"/>
      <c r="T174" s="405"/>
      <c r="U174" s="405"/>
      <c r="V174" s="405"/>
      <c r="W174" s="405"/>
    </row>
    <row r="175" spans="1:23" ht="45" customHeight="1" x14ac:dyDescent="0.25">
      <c r="A175" s="599" t="s">
        <v>954</v>
      </c>
      <c r="B175" s="408" t="s">
        <v>736</v>
      </c>
      <c r="C175" s="599"/>
      <c r="D175" s="711" t="s">
        <v>690</v>
      </c>
      <c r="E175" s="632">
        <v>65</v>
      </c>
      <c r="F175" s="408" t="s">
        <v>604</v>
      </c>
      <c r="G175" s="441"/>
      <c r="H175" s="385" t="s">
        <v>590</v>
      </c>
      <c r="I175" s="386" t="s">
        <v>921</v>
      </c>
      <c r="J175" s="573" t="s">
        <v>634</v>
      </c>
      <c r="K175" s="449" t="s">
        <v>50</v>
      </c>
      <c r="L175" s="405" t="s">
        <v>443</v>
      </c>
      <c r="M175" s="405" t="s">
        <v>443</v>
      </c>
      <c r="N175" s="405" t="s">
        <v>443</v>
      </c>
      <c r="O175" s="405" t="s">
        <v>443</v>
      </c>
      <c r="P175" s="405"/>
      <c r="Q175" s="405"/>
      <c r="R175" s="405"/>
      <c r="S175" s="405"/>
      <c r="T175" s="405"/>
      <c r="U175" s="405"/>
      <c r="V175" s="405"/>
      <c r="W175" s="405"/>
    </row>
    <row r="176" spans="1:23" s="381" customFormat="1" ht="42" customHeight="1" x14ac:dyDescent="0.25">
      <c r="A176" s="408" t="s">
        <v>955</v>
      </c>
      <c r="B176" s="382" t="s">
        <v>956</v>
      </c>
      <c r="C176" s="408"/>
      <c r="D176" s="711">
        <v>100449</v>
      </c>
      <c r="E176" s="631">
        <v>55</v>
      </c>
      <c r="F176" s="408" t="s">
        <v>604</v>
      </c>
      <c r="G176" s="401">
        <v>42719</v>
      </c>
      <c r="H176" s="385" t="s">
        <v>590</v>
      </c>
      <c r="I176" s="386" t="s">
        <v>957</v>
      </c>
      <c r="J176" s="573" t="s">
        <v>667</v>
      </c>
      <c r="K176" s="449" t="s">
        <v>25</v>
      </c>
      <c r="L176" s="405" t="s">
        <v>443</v>
      </c>
      <c r="M176" s="405" t="s">
        <v>443</v>
      </c>
      <c r="N176" s="405" t="s">
        <v>443</v>
      </c>
      <c r="O176" s="405" t="s">
        <v>443</v>
      </c>
      <c r="P176" s="405"/>
      <c r="Q176" s="405"/>
      <c r="R176" s="405"/>
      <c r="S176" s="405"/>
      <c r="T176" s="405"/>
      <c r="U176" s="405"/>
      <c r="V176" s="405"/>
      <c r="W176" s="405"/>
    </row>
    <row r="177" spans="1:23" ht="42" customHeight="1" x14ac:dyDescent="0.25">
      <c r="A177" s="599" t="s">
        <v>958</v>
      </c>
      <c r="B177" s="408" t="s">
        <v>598</v>
      </c>
      <c r="C177" s="409" t="s">
        <v>959</v>
      </c>
      <c r="D177" s="711">
        <v>100457</v>
      </c>
      <c r="E177" s="632">
        <v>75</v>
      </c>
      <c r="F177" s="408" t="s">
        <v>604</v>
      </c>
      <c r="G177" s="441"/>
      <c r="H177" s="385" t="s">
        <v>590</v>
      </c>
      <c r="I177" s="441">
        <v>396</v>
      </c>
      <c r="J177" s="573" t="s">
        <v>634</v>
      </c>
      <c r="K177" s="449" t="s">
        <v>20</v>
      </c>
      <c r="L177" s="405" t="s">
        <v>443</v>
      </c>
      <c r="M177" s="405" t="s">
        <v>443</v>
      </c>
      <c r="N177" s="405" t="s">
        <v>443</v>
      </c>
      <c r="O177" s="405" t="s">
        <v>4</v>
      </c>
      <c r="P177" s="405"/>
      <c r="Q177" s="405"/>
      <c r="R177" s="405"/>
      <c r="S177" s="405"/>
      <c r="T177" s="405"/>
      <c r="U177" s="405"/>
      <c r="V177" s="405"/>
      <c r="W177" s="405"/>
    </row>
    <row r="178" spans="1:23" s="381" customFormat="1" ht="42" customHeight="1" x14ac:dyDescent="0.25">
      <c r="A178" s="590" t="s">
        <v>961</v>
      </c>
      <c r="B178" s="391" t="s">
        <v>3247</v>
      </c>
      <c r="C178" s="418"/>
      <c r="D178" s="811">
        <v>100845</v>
      </c>
      <c r="E178" s="633">
        <v>55</v>
      </c>
      <c r="F178" s="408" t="s">
        <v>604</v>
      </c>
      <c r="G178" s="393">
        <v>42826</v>
      </c>
      <c r="H178" s="402" t="s">
        <v>590</v>
      </c>
      <c r="I178" s="394" t="s">
        <v>962</v>
      </c>
      <c r="J178" s="605" t="s">
        <v>737</v>
      </c>
      <c r="K178" s="449" t="s">
        <v>657</v>
      </c>
      <c r="L178" s="405" t="s">
        <v>443</v>
      </c>
      <c r="M178" s="405" t="s">
        <v>443</v>
      </c>
      <c r="N178" s="405" t="s">
        <v>35</v>
      </c>
      <c r="O178" s="405" t="s">
        <v>443</v>
      </c>
      <c r="P178" s="405"/>
      <c r="Q178" s="405"/>
      <c r="R178" s="405"/>
      <c r="S178" s="405"/>
      <c r="T178" s="405"/>
      <c r="U178" s="405"/>
      <c r="V178" s="405"/>
      <c r="W178" s="405"/>
    </row>
    <row r="179" spans="1:23" s="381" customFormat="1" ht="45" customHeight="1" x14ac:dyDescent="0.25">
      <c r="A179" s="599" t="s">
        <v>963</v>
      </c>
      <c r="B179" s="408" t="s">
        <v>964</v>
      </c>
      <c r="C179" s="599"/>
      <c r="D179" s="413">
        <v>100623</v>
      </c>
      <c r="E179" s="632">
        <v>65</v>
      </c>
      <c r="F179" s="398" t="s">
        <v>604</v>
      </c>
      <c r="G179" s="601"/>
      <c r="H179" s="402" t="s">
        <v>590</v>
      </c>
      <c r="I179" s="441">
        <v>395</v>
      </c>
      <c r="J179" s="573" t="s">
        <v>634</v>
      </c>
      <c r="K179" s="449" t="s">
        <v>50</v>
      </c>
      <c r="L179" s="405" t="s">
        <v>443</v>
      </c>
      <c r="M179" s="405" t="s">
        <v>443</v>
      </c>
      <c r="N179" s="405" t="s">
        <v>443</v>
      </c>
      <c r="O179" s="405" t="s">
        <v>443</v>
      </c>
      <c r="P179" s="405"/>
      <c r="Q179" s="405"/>
      <c r="R179" s="405"/>
      <c r="S179" s="405"/>
      <c r="T179" s="405"/>
      <c r="U179" s="405"/>
      <c r="V179" s="405"/>
      <c r="W179" s="405"/>
    </row>
    <row r="180" spans="1:23" s="381" customFormat="1" ht="45" customHeight="1" x14ac:dyDescent="0.25">
      <c r="A180" s="658" t="s">
        <v>965</v>
      </c>
      <c r="B180" s="382" t="s">
        <v>99</v>
      </c>
      <c r="C180" s="408"/>
      <c r="D180" s="711">
        <v>100317</v>
      </c>
      <c r="E180" s="631">
        <v>55</v>
      </c>
      <c r="F180" s="408" t="s">
        <v>604</v>
      </c>
      <c r="G180" s="401">
        <v>44774</v>
      </c>
      <c r="H180" s="385" t="s">
        <v>590</v>
      </c>
      <c r="I180" s="386" t="s">
        <v>966</v>
      </c>
      <c r="J180" s="573" t="s">
        <v>663</v>
      </c>
      <c r="K180" s="524" t="s">
        <v>53</v>
      </c>
      <c r="L180" s="405" t="s">
        <v>443</v>
      </c>
      <c r="M180" s="405" t="s">
        <v>443</v>
      </c>
      <c r="N180" s="405" t="s">
        <v>4</v>
      </c>
      <c r="O180" s="405" t="s">
        <v>35</v>
      </c>
      <c r="P180" s="405"/>
      <c r="Q180" s="405"/>
      <c r="R180" s="405"/>
      <c r="S180" s="405"/>
      <c r="T180" s="405"/>
      <c r="U180" s="405"/>
      <c r="V180" s="405"/>
      <c r="W180" s="405"/>
    </row>
    <row r="181" spans="1:23" s="381" customFormat="1" ht="45" customHeight="1" x14ac:dyDescent="0.25">
      <c r="A181" s="658" t="s">
        <v>967</v>
      </c>
      <c r="B181" s="391" t="s">
        <v>212</v>
      </c>
      <c r="C181" s="680"/>
      <c r="D181" s="811">
        <v>100112</v>
      </c>
      <c r="E181" s="633">
        <v>50</v>
      </c>
      <c r="F181" s="408" t="s">
        <v>604</v>
      </c>
      <c r="G181" s="430">
        <v>44949</v>
      </c>
      <c r="H181" s="385" t="s">
        <v>590</v>
      </c>
      <c r="I181" s="394">
        <v>141</v>
      </c>
      <c r="J181" s="646" t="s">
        <v>663</v>
      </c>
      <c r="K181" s="449" t="s">
        <v>146</v>
      </c>
      <c r="L181" s="405" t="s">
        <v>4</v>
      </c>
      <c r="M181" s="405" t="s">
        <v>443</v>
      </c>
      <c r="N181" s="405" t="s">
        <v>443</v>
      </c>
      <c r="O181" s="405" t="s">
        <v>443</v>
      </c>
      <c r="P181" s="405"/>
      <c r="Q181" s="405"/>
      <c r="R181" s="405"/>
      <c r="S181" s="405"/>
      <c r="T181" s="405"/>
      <c r="U181" s="405"/>
      <c r="V181" s="405"/>
      <c r="W181" s="405"/>
    </row>
    <row r="182" spans="1:23" s="381" customFormat="1" ht="45" customHeight="1" x14ac:dyDescent="0.25">
      <c r="A182" s="658" t="s">
        <v>3382</v>
      </c>
      <c r="B182" s="391" t="s">
        <v>1348</v>
      </c>
      <c r="C182" s="418" t="s">
        <v>3383</v>
      </c>
      <c r="D182" s="811" t="s">
        <v>690</v>
      </c>
      <c r="E182" s="633">
        <f>65+65</f>
        <v>130</v>
      </c>
      <c r="F182" s="408" t="s">
        <v>604</v>
      </c>
      <c r="G182" s="401">
        <v>46168</v>
      </c>
      <c r="H182" s="532" t="s">
        <v>793</v>
      </c>
      <c r="I182" s="394" t="s">
        <v>690</v>
      </c>
      <c r="J182" s="573" t="s">
        <v>737</v>
      </c>
      <c r="K182" s="449" t="s">
        <v>100</v>
      </c>
      <c r="L182" s="405" t="s">
        <v>690</v>
      </c>
      <c r="M182" s="405" t="s">
        <v>690</v>
      </c>
      <c r="N182" s="405" t="s">
        <v>690</v>
      </c>
      <c r="O182" s="405" t="s">
        <v>690</v>
      </c>
      <c r="P182" s="659"/>
      <c r="Q182" s="405"/>
      <c r="R182" s="405"/>
      <c r="S182" s="405"/>
      <c r="T182" s="405"/>
      <c r="U182" s="405"/>
      <c r="V182" s="405"/>
      <c r="W182" s="405"/>
    </row>
    <row r="183" spans="1:23" s="381" customFormat="1" ht="45" customHeight="1" x14ac:dyDescent="0.25">
      <c r="A183" s="382" t="s">
        <v>968</v>
      </c>
      <c r="B183" s="391" t="s">
        <v>969</v>
      </c>
      <c r="C183" s="680"/>
      <c r="D183" s="811">
        <v>100856</v>
      </c>
      <c r="E183" s="633">
        <v>50</v>
      </c>
      <c r="F183" s="590" t="s">
        <v>604</v>
      </c>
      <c r="G183" s="393">
        <v>44949</v>
      </c>
      <c r="H183" s="411" t="s">
        <v>590</v>
      </c>
      <c r="I183" s="394">
        <v>112</v>
      </c>
      <c r="J183" s="683" t="s">
        <v>656</v>
      </c>
      <c r="K183" s="449" t="s">
        <v>622</v>
      </c>
      <c r="L183" s="405" t="s">
        <v>443</v>
      </c>
      <c r="M183" s="405" t="s">
        <v>443</v>
      </c>
      <c r="N183" s="405" t="s">
        <v>35</v>
      </c>
      <c r="O183" s="405" t="s">
        <v>443</v>
      </c>
      <c r="P183" s="405"/>
      <c r="Q183" s="405"/>
      <c r="R183" s="405"/>
      <c r="S183" s="405"/>
      <c r="T183" s="405"/>
      <c r="U183" s="462"/>
      <c r="V183" s="405"/>
      <c r="W183" s="405"/>
    </row>
    <row r="184" spans="1:23" s="381" customFormat="1" ht="42" customHeight="1" x14ac:dyDescent="0.25">
      <c r="A184" s="382" t="s">
        <v>970</v>
      </c>
      <c r="B184" s="382" t="s">
        <v>971</v>
      </c>
      <c r="C184" s="636"/>
      <c r="D184" s="711">
        <v>100154</v>
      </c>
      <c r="E184" s="631">
        <v>60</v>
      </c>
      <c r="F184" s="408" t="s">
        <v>604</v>
      </c>
      <c r="G184" s="401">
        <v>45283</v>
      </c>
      <c r="H184" s="385" t="s">
        <v>590</v>
      </c>
      <c r="I184" s="386" t="s">
        <v>972</v>
      </c>
      <c r="J184" s="573" t="s">
        <v>663</v>
      </c>
      <c r="K184" s="449" t="s">
        <v>146</v>
      </c>
      <c r="L184" s="379" t="s">
        <v>443</v>
      </c>
      <c r="M184" s="405" t="s">
        <v>443</v>
      </c>
      <c r="N184" s="405" t="s">
        <v>443</v>
      </c>
      <c r="O184" s="405" t="s">
        <v>443</v>
      </c>
      <c r="P184" s="405"/>
      <c r="Q184" s="405"/>
      <c r="R184" s="405"/>
      <c r="S184" s="405"/>
      <c r="T184" s="405"/>
      <c r="U184" s="462"/>
      <c r="V184" s="405"/>
      <c r="W184" s="405"/>
    </row>
    <row r="185" spans="1:23" s="381" customFormat="1" ht="42" customHeight="1" x14ac:dyDescent="0.25">
      <c r="A185" s="382" t="s">
        <v>973</v>
      </c>
      <c r="B185" s="382" t="s">
        <v>974</v>
      </c>
      <c r="C185" s="602"/>
      <c r="D185" s="711">
        <v>100981</v>
      </c>
      <c r="E185" s="631">
        <v>75</v>
      </c>
      <c r="F185" s="408" t="s">
        <v>604</v>
      </c>
      <c r="G185" s="401">
        <v>45863</v>
      </c>
      <c r="H185" s="385" t="s">
        <v>590</v>
      </c>
      <c r="I185" s="386" t="s">
        <v>975</v>
      </c>
      <c r="J185" s="573" t="s">
        <v>634</v>
      </c>
      <c r="K185" s="449" t="s">
        <v>635</v>
      </c>
      <c r="L185" s="405" t="s">
        <v>443</v>
      </c>
      <c r="M185" s="405" t="s">
        <v>443</v>
      </c>
      <c r="N185" s="405" t="s">
        <v>35</v>
      </c>
      <c r="O185" s="405" t="s">
        <v>443</v>
      </c>
      <c r="P185" s="405"/>
      <c r="Q185" s="405"/>
      <c r="R185" s="405"/>
      <c r="S185" s="405"/>
      <c r="T185" s="405"/>
      <c r="U185" s="405"/>
      <c r="V185" s="405"/>
      <c r="W185" s="749"/>
    </row>
    <row r="186" spans="1:23" s="381" customFormat="1" ht="42" customHeight="1" x14ac:dyDescent="0.25">
      <c r="A186" s="382" t="s">
        <v>976</v>
      </c>
      <c r="B186" s="382" t="s">
        <v>977</v>
      </c>
      <c r="C186" s="602"/>
      <c r="D186" s="711">
        <v>100944</v>
      </c>
      <c r="E186" s="631">
        <v>125</v>
      </c>
      <c r="F186" s="408" t="s">
        <v>604</v>
      </c>
      <c r="G186" s="401">
        <v>45986</v>
      </c>
      <c r="H186" s="385" t="s">
        <v>590</v>
      </c>
      <c r="I186" s="386" t="s">
        <v>978</v>
      </c>
      <c r="J186" s="573" t="s">
        <v>606</v>
      </c>
      <c r="K186" s="449" t="s">
        <v>69</v>
      </c>
      <c r="L186" s="405" t="s">
        <v>443</v>
      </c>
      <c r="M186" s="379" t="s">
        <v>35</v>
      </c>
      <c r="N186" s="405" t="s">
        <v>443</v>
      </c>
      <c r="O186" s="405" t="s">
        <v>443</v>
      </c>
      <c r="P186" s="379"/>
      <c r="Q186" s="379" t="s">
        <v>4</v>
      </c>
      <c r="R186" s="379"/>
      <c r="S186" s="379"/>
      <c r="T186" s="379"/>
      <c r="U186" s="379"/>
      <c r="V186" s="379"/>
      <c r="W186" s="586"/>
    </row>
    <row r="187" spans="1:23" s="381" customFormat="1" ht="42" customHeight="1" x14ac:dyDescent="0.25">
      <c r="A187" s="382" t="s">
        <v>979</v>
      </c>
      <c r="B187" s="382" t="s">
        <v>980</v>
      </c>
      <c r="C187" s="408"/>
      <c r="D187" s="711">
        <v>100872</v>
      </c>
      <c r="E187" s="631">
        <v>55</v>
      </c>
      <c r="F187" s="408" t="s">
        <v>604</v>
      </c>
      <c r="G187" s="401">
        <v>43862</v>
      </c>
      <c r="H187" s="385" t="s">
        <v>590</v>
      </c>
      <c r="I187" s="386" t="s">
        <v>981</v>
      </c>
      <c r="J187" s="573" t="s">
        <v>877</v>
      </c>
      <c r="K187" s="449" t="s">
        <v>25</v>
      </c>
      <c r="L187" s="405" t="s">
        <v>443</v>
      </c>
      <c r="M187" s="405" t="s">
        <v>443</v>
      </c>
      <c r="N187" s="405" t="s">
        <v>443</v>
      </c>
      <c r="O187" s="405" t="s">
        <v>443</v>
      </c>
      <c r="P187" s="405" t="s">
        <v>4</v>
      </c>
      <c r="Q187" s="405"/>
      <c r="R187" s="405"/>
      <c r="S187" s="405"/>
      <c r="T187" s="405"/>
      <c r="U187" s="405"/>
      <c r="V187" s="405"/>
      <c r="W187" s="405"/>
    </row>
    <row r="188" spans="1:23" ht="70.5" customHeight="1" x14ac:dyDescent="0.25">
      <c r="A188" s="599" t="s">
        <v>982</v>
      </c>
      <c r="B188" s="408" t="s">
        <v>752</v>
      </c>
      <c r="C188" s="636" t="s">
        <v>3378</v>
      </c>
      <c r="D188" s="413">
        <v>100459</v>
      </c>
      <c r="E188" s="632">
        <v>65</v>
      </c>
      <c r="F188" s="408" t="s">
        <v>604</v>
      </c>
      <c r="G188" s="441"/>
      <c r="H188" s="385" t="s">
        <v>590</v>
      </c>
      <c r="I188" s="441">
        <v>138</v>
      </c>
      <c r="J188" s="573" t="s">
        <v>634</v>
      </c>
      <c r="K188" s="449" t="s">
        <v>53</v>
      </c>
      <c r="L188" s="405" t="s">
        <v>443</v>
      </c>
      <c r="M188" s="405" t="s">
        <v>443</v>
      </c>
      <c r="N188" s="405" t="s">
        <v>4</v>
      </c>
      <c r="O188" s="405" t="s">
        <v>443</v>
      </c>
      <c r="P188" s="405"/>
      <c r="Q188" s="405"/>
      <c r="R188" s="405"/>
      <c r="S188" s="405"/>
      <c r="T188" s="405"/>
      <c r="U188" s="405"/>
      <c r="V188" s="405"/>
      <c r="W188" s="405"/>
    </row>
    <row r="189" spans="1:23" s="381" customFormat="1" ht="45" customHeight="1" x14ac:dyDescent="0.25">
      <c r="A189" s="382" t="s">
        <v>983</v>
      </c>
      <c r="B189" s="382" t="s">
        <v>729</v>
      </c>
      <c r="C189" s="524" t="s">
        <v>984</v>
      </c>
      <c r="D189" s="711">
        <v>100821</v>
      </c>
      <c r="E189" s="631">
        <v>85</v>
      </c>
      <c r="F189" s="408" t="s">
        <v>604</v>
      </c>
      <c r="G189" s="401">
        <v>44949</v>
      </c>
      <c r="H189" s="385" t="s">
        <v>590</v>
      </c>
      <c r="I189" s="386">
        <v>347</v>
      </c>
      <c r="J189" s="573" t="s">
        <v>663</v>
      </c>
      <c r="K189" s="449" t="s">
        <v>20</v>
      </c>
      <c r="L189" s="405" t="s">
        <v>443</v>
      </c>
      <c r="M189" s="405" t="s">
        <v>443</v>
      </c>
      <c r="N189" s="405" t="s">
        <v>443</v>
      </c>
      <c r="O189" s="405" t="s">
        <v>443</v>
      </c>
      <c r="P189" s="405" t="s">
        <v>4</v>
      </c>
      <c r="Q189" s="405"/>
      <c r="R189" s="405"/>
      <c r="S189" s="405"/>
      <c r="T189" s="405"/>
      <c r="U189" s="405"/>
      <c r="V189" s="405"/>
      <c r="W189" s="405"/>
    </row>
    <row r="190" spans="1:23" s="381" customFormat="1" ht="45" customHeight="1" x14ac:dyDescent="0.25">
      <c r="A190" s="382" t="s">
        <v>985</v>
      </c>
      <c r="B190" s="382" t="s">
        <v>758</v>
      </c>
      <c r="C190" s="408"/>
      <c r="D190" s="711">
        <v>100932</v>
      </c>
      <c r="E190" s="631">
        <v>55</v>
      </c>
      <c r="F190" s="408" t="s">
        <v>589</v>
      </c>
      <c r="G190" s="401">
        <v>43422</v>
      </c>
      <c r="H190" s="385" t="s">
        <v>590</v>
      </c>
      <c r="I190" s="386" t="s">
        <v>986</v>
      </c>
      <c r="J190" s="573" t="s">
        <v>987</v>
      </c>
      <c r="K190" s="449" t="s">
        <v>1881</v>
      </c>
      <c r="L190" s="405" t="s">
        <v>443</v>
      </c>
      <c r="M190" s="405" t="s">
        <v>443</v>
      </c>
      <c r="N190" s="405" t="s">
        <v>443</v>
      </c>
      <c r="O190" s="405" t="s">
        <v>443</v>
      </c>
      <c r="P190" s="405" t="s">
        <v>4</v>
      </c>
      <c r="Q190" s="405"/>
      <c r="R190" s="405"/>
      <c r="S190" s="405"/>
      <c r="T190" s="405"/>
      <c r="U190" s="405"/>
      <c r="V190" s="405"/>
      <c r="W190" s="405"/>
    </row>
    <row r="191" spans="1:23" s="381" customFormat="1" ht="45" customHeight="1" x14ac:dyDescent="0.25">
      <c r="A191" s="382" t="s">
        <v>988</v>
      </c>
      <c r="B191" s="382" t="s">
        <v>989</v>
      </c>
      <c r="C191" s="408" t="s">
        <v>990</v>
      </c>
      <c r="D191" s="711" t="s">
        <v>690</v>
      </c>
      <c r="E191" s="631">
        <v>275</v>
      </c>
      <c r="F191" s="408" t="s">
        <v>594</v>
      </c>
      <c r="G191" s="401">
        <v>44278</v>
      </c>
      <c r="H191" s="385" t="s">
        <v>590</v>
      </c>
      <c r="I191" s="386" t="s">
        <v>921</v>
      </c>
      <c r="J191" s="573" t="s">
        <v>991</v>
      </c>
      <c r="K191" s="449" t="s">
        <v>610</v>
      </c>
      <c r="L191" s="405" t="s">
        <v>443</v>
      </c>
      <c r="M191" s="405" t="s">
        <v>443</v>
      </c>
      <c r="N191" s="405" t="s">
        <v>443</v>
      </c>
      <c r="O191" s="405" t="s">
        <v>443</v>
      </c>
      <c r="P191" s="405"/>
      <c r="Q191" s="405"/>
      <c r="R191" s="405"/>
      <c r="S191" s="405"/>
      <c r="T191" s="405"/>
      <c r="U191" s="405"/>
      <c r="V191" s="405"/>
      <c r="W191" s="405"/>
    </row>
    <row r="192" spans="1:23" s="381" customFormat="1" ht="45" customHeight="1" x14ac:dyDescent="0.25">
      <c r="A192" s="382" t="s">
        <v>992</v>
      </c>
      <c r="B192" s="382" t="s">
        <v>993</v>
      </c>
      <c r="C192" s="408"/>
      <c r="D192" s="711">
        <v>100702</v>
      </c>
      <c r="E192" s="631">
        <v>55</v>
      </c>
      <c r="F192" s="408" t="s">
        <v>604</v>
      </c>
      <c r="G192" s="401">
        <v>44774</v>
      </c>
      <c r="H192" s="385" t="s">
        <v>590</v>
      </c>
      <c r="I192" s="386" t="s">
        <v>994</v>
      </c>
      <c r="J192" s="573" t="s">
        <v>645</v>
      </c>
      <c r="K192" s="449" t="s">
        <v>50</v>
      </c>
      <c r="L192" s="405" t="s">
        <v>443</v>
      </c>
      <c r="M192" s="405" t="s">
        <v>443</v>
      </c>
      <c r="N192" s="405" t="s">
        <v>443</v>
      </c>
      <c r="O192" s="405" t="s">
        <v>443</v>
      </c>
      <c r="P192" s="405"/>
      <c r="Q192" s="405"/>
      <c r="R192" s="405"/>
      <c r="S192" s="405"/>
      <c r="T192" s="405"/>
      <c r="U192" s="405"/>
      <c r="V192" s="405"/>
      <c r="W192" s="405"/>
    </row>
    <row r="193" spans="1:23" s="381" customFormat="1" ht="45" customHeight="1" x14ac:dyDescent="0.25">
      <c r="A193" s="382" t="s">
        <v>995</v>
      </c>
      <c r="B193" s="382" t="s">
        <v>996</v>
      </c>
      <c r="C193" s="602"/>
      <c r="D193" s="711">
        <v>100748</v>
      </c>
      <c r="E193" s="631">
        <v>75</v>
      </c>
      <c r="F193" s="408" t="s">
        <v>604</v>
      </c>
      <c r="G193" s="401">
        <v>45986</v>
      </c>
      <c r="H193" s="385" t="s">
        <v>590</v>
      </c>
      <c r="I193" s="386" t="s">
        <v>997</v>
      </c>
      <c r="J193" s="573" t="s">
        <v>987</v>
      </c>
      <c r="K193" s="449" t="s">
        <v>610</v>
      </c>
      <c r="L193" s="405" t="s">
        <v>443</v>
      </c>
      <c r="M193" s="405" t="s">
        <v>443</v>
      </c>
      <c r="N193" s="405" t="s">
        <v>443</v>
      </c>
      <c r="O193" s="405" t="s">
        <v>443</v>
      </c>
      <c r="P193" s="405"/>
      <c r="Q193" s="405"/>
      <c r="R193" s="405"/>
      <c r="S193" s="405"/>
      <c r="T193" s="405"/>
      <c r="U193" s="405"/>
      <c r="V193" s="405"/>
      <c r="W193" s="749"/>
    </row>
    <row r="194" spans="1:23" s="381" customFormat="1" ht="45" customHeight="1" x14ac:dyDescent="0.25">
      <c r="A194" s="371" t="s">
        <v>998</v>
      </c>
      <c r="B194" s="371" t="s">
        <v>212</v>
      </c>
      <c r="C194" s="636"/>
      <c r="D194" s="711">
        <v>100707</v>
      </c>
      <c r="E194" s="631">
        <v>50</v>
      </c>
      <c r="F194" s="408" t="s">
        <v>604</v>
      </c>
      <c r="G194" s="401">
        <v>44949</v>
      </c>
      <c r="H194" s="375" t="s">
        <v>590</v>
      </c>
      <c r="I194" s="386">
        <v>140</v>
      </c>
      <c r="J194" s="573" t="s">
        <v>999</v>
      </c>
      <c r="K194" s="442" t="s">
        <v>100</v>
      </c>
      <c r="L194" s="405" t="s">
        <v>443</v>
      </c>
      <c r="M194" s="405" t="s">
        <v>443</v>
      </c>
      <c r="N194" s="405" t="s">
        <v>443</v>
      </c>
      <c r="O194" s="405" t="s">
        <v>443</v>
      </c>
      <c r="P194" s="405"/>
      <c r="Q194" s="405"/>
      <c r="R194" s="405"/>
      <c r="S194" s="405"/>
      <c r="T194" s="405"/>
      <c r="U194" s="462"/>
      <c r="V194" s="405"/>
      <c r="W194" s="405"/>
    </row>
    <row r="195" spans="1:23" s="381" customFormat="1" ht="45" customHeight="1" x14ac:dyDescent="0.25">
      <c r="A195" s="599" t="s">
        <v>1000</v>
      </c>
      <c r="B195" s="398" t="s">
        <v>931</v>
      </c>
      <c r="C195" s="604"/>
      <c r="D195" s="816">
        <v>100188</v>
      </c>
      <c r="E195" s="631">
        <v>50</v>
      </c>
      <c r="F195" s="398" t="s">
        <v>604</v>
      </c>
      <c r="G195" s="601"/>
      <c r="H195" s="402" t="s">
        <v>590</v>
      </c>
      <c r="I195" s="827" t="s">
        <v>1001</v>
      </c>
      <c r="J195" s="612" t="s">
        <v>634</v>
      </c>
      <c r="K195" s="449" t="s">
        <v>614</v>
      </c>
      <c r="L195" s="405" t="s">
        <v>443</v>
      </c>
      <c r="M195" s="462" t="s">
        <v>4</v>
      </c>
      <c r="N195" s="405" t="s">
        <v>443</v>
      </c>
      <c r="O195" s="405" t="s">
        <v>443</v>
      </c>
      <c r="P195" s="405"/>
      <c r="Q195" s="405"/>
      <c r="R195" s="405"/>
      <c r="S195" s="405"/>
      <c r="T195" s="405"/>
      <c r="U195" s="405"/>
      <c r="V195" s="405"/>
      <c r="W195" s="405"/>
    </row>
    <row r="196" spans="1:23" s="381" customFormat="1" ht="45" customHeight="1" x14ac:dyDescent="0.25">
      <c r="A196" s="658" t="s">
        <v>1002</v>
      </c>
      <c r="B196" s="382" t="s">
        <v>662</v>
      </c>
      <c r="C196" s="636"/>
      <c r="D196" s="711">
        <v>100914</v>
      </c>
      <c r="E196" s="631">
        <v>50</v>
      </c>
      <c r="F196" s="408" t="s">
        <v>604</v>
      </c>
      <c r="G196" s="401">
        <v>44949</v>
      </c>
      <c r="H196" s="385" t="s">
        <v>590</v>
      </c>
      <c r="I196" s="386">
        <v>147</v>
      </c>
      <c r="J196" s="573" t="s">
        <v>621</v>
      </c>
      <c r="K196" s="524" t="s">
        <v>50</v>
      </c>
      <c r="L196" s="405" t="s">
        <v>443</v>
      </c>
      <c r="M196" s="405" t="s">
        <v>443</v>
      </c>
      <c r="N196" s="405" t="s">
        <v>443</v>
      </c>
      <c r="O196" s="405" t="s">
        <v>443</v>
      </c>
      <c r="P196" s="405"/>
      <c r="Q196" s="405"/>
      <c r="R196" s="405"/>
      <c r="S196" s="405"/>
      <c r="T196" s="405"/>
      <c r="U196" s="405"/>
      <c r="V196" s="405"/>
      <c r="W196" s="405"/>
    </row>
    <row r="197" spans="1:23" s="381" customFormat="1" ht="45" customHeight="1" x14ac:dyDescent="0.25">
      <c r="A197" s="382" t="s">
        <v>1003</v>
      </c>
      <c r="B197" s="391" t="s">
        <v>1004</v>
      </c>
      <c r="C197" s="682"/>
      <c r="D197" s="811">
        <v>100069</v>
      </c>
      <c r="E197" s="633">
        <v>75</v>
      </c>
      <c r="F197" s="590" t="s">
        <v>589</v>
      </c>
      <c r="G197" s="393">
        <v>45986</v>
      </c>
      <c r="H197" s="411" t="s">
        <v>590</v>
      </c>
      <c r="I197" s="394" t="s">
        <v>1005</v>
      </c>
      <c r="J197" s="573" t="s">
        <v>987</v>
      </c>
      <c r="K197" s="449" t="s">
        <v>69</v>
      </c>
      <c r="L197" s="405" t="s">
        <v>443</v>
      </c>
      <c r="M197" s="405" t="s">
        <v>443</v>
      </c>
      <c r="N197" s="405" t="s">
        <v>443</v>
      </c>
      <c r="O197" s="405" t="s">
        <v>443</v>
      </c>
      <c r="P197" s="405"/>
      <c r="Q197" s="405"/>
      <c r="R197" s="405"/>
      <c r="S197" s="405"/>
      <c r="T197" s="405"/>
      <c r="U197" s="405"/>
      <c r="V197" s="405"/>
      <c r="W197" s="749"/>
    </row>
    <row r="198" spans="1:23" s="381" customFormat="1" ht="45" customHeight="1" x14ac:dyDescent="0.25">
      <c r="A198" s="382" t="s">
        <v>1006</v>
      </c>
      <c r="B198" s="382" t="s">
        <v>948</v>
      </c>
      <c r="C198" s="408"/>
      <c r="D198" s="711">
        <v>100815</v>
      </c>
      <c r="E198" s="631">
        <v>55</v>
      </c>
      <c r="F198" s="408" t="s">
        <v>604</v>
      </c>
      <c r="G198" s="384"/>
      <c r="H198" s="385" t="s">
        <v>590</v>
      </c>
      <c r="I198" s="386" t="s">
        <v>1007</v>
      </c>
      <c r="J198" s="573" t="s">
        <v>601</v>
      </c>
      <c r="K198" s="449" t="s">
        <v>100</v>
      </c>
      <c r="L198" s="405" t="s">
        <v>443</v>
      </c>
      <c r="M198" s="405" t="s">
        <v>443</v>
      </c>
      <c r="N198" s="405" t="s">
        <v>443</v>
      </c>
      <c r="O198" s="405" t="s">
        <v>443</v>
      </c>
      <c r="P198" s="405"/>
      <c r="Q198" s="405"/>
      <c r="R198" s="405"/>
      <c r="S198" s="405"/>
      <c r="T198" s="405"/>
      <c r="U198" s="405"/>
      <c r="V198" s="405"/>
      <c r="W198" s="405"/>
    </row>
    <row r="199" spans="1:23" s="381" customFormat="1" ht="45" customHeight="1" x14ac:dyDescent="0.25">
      <c r="A199" s="599" t="s">
        <v>1008</v>
      </c>
      <c r="B199" s="408" t="s">
        <v>140</v>
      </c>
      <c r="C199" s="599"/>
      <c r="D199" s="413">
        <v>100377</v>
      </c>
      <c r="E199" s="631">
        <v>50</v>
      </c>
      <c r="F199" s="408" t="s">
        <v>604</v>
      </c>
      <c r="G199" s="441"/>
      <c r="H199" s="385" t="s">
        <v>590</v>
      </c>
      <c r="I199" s="441">
        <v>95</v>
      </c>
      <c r="J199" s="605" t="s">
        <v>634</v>
      </c>
      <c r="K199" s="449" t="s">
        <v>50</v>
      </c>
      <c r="L199" s="405" t="s">
        <v>443</v>
      </c>
      <c r="M199" s="405" t="s">
        <v>443</v>
      </c>
      <c r="N199" s="405" t="s">
        <v>443</v>
      </c>
      <c r="O199" s="405" t="s">
        <v>443</v>
      </c>
      <c r="P199" s="405"/>
      <c r="Q199" s="405"/>
      <c r="R199" s="405"/>
      <c r="S199" s="405"/>
      <c r="T199" s="405"/>
      <c r="U199" s="405"/>
      <c r="V199" s="405"/>
      <c r="W199" s="405"/>
    </row>
    <row r="200" spans="1:23" s="381" customFormat="1" ht="45" customHeight="1" x14ac:dyDescent="0.25">
      <c r="A200" s="382" t="s">
        <v>1009</v>
      </c>
      <c r="B200" s="382" t="s">
        <v>840</v>
      </c>
      <c r="C200" s="409" t="s">
        <v>1010</v>
      </c>
      <c r="D200" s="711" t="s">
        <v>690</v>
      </c>
      <c r="E200" s="631">
        <v>65</v>
      </c>
      <c r="F200" s="408" t="s">
        <v>1011</v>
      </c>
      <c r="G200" s="401">
        <v>43831</v>
      </c>
      <c r="H200" s="385" t="s">
        <v>590</v>
      </c>
      <c r="I200" s="386" t="s">
        <v>921</v>
      </c>
      <c r="J200" s="573" t="s">
        <v>698</v>
      </c>
      <c r="K200" s="449" t="s">
        <v>69</v>
      </c>
      <c r="L200" s="405" t="s">
        <v>443</v>
      </c>
      <c r="M200" s="405" t="s">
        <v>443</v>
      </c>
      <c r="N200" s="405" t="s">
        <v>443</v>
      </c>
      <c r="O200" s="405" t="s">
        <v>443</v>
      </c>
      <c r="P200" s="405"/>
      <c r="Q200" s="405"/>
      <c r="R200" s="405"/>
      <c r="S200" s="405"/>
      <c r="T200" s="405"/>
      <c r="U200" s="405"/>
      <c r="V200" s="405"/>
      <c r="W200" s="405"/>
    </row>
    <row r="201" spans="1:23" s="381" customFormat="1" ht="45" customHeight="1" x14ac:dyDescent="0.25">
      <c r="A201" s="382" t="s">
        <v>1013</v>
      </c>
      <c r="B201" s="408" t="s">
        <v>140</v>
      </c>
      <c r="C201" s="636" t="s">
        <v>1014</v>
      </c>
      <c r="D201" s="711">
        <v>100720</v>
      </c>
      <c r="E201" s="631">
        <v>50</v>
      </c>
      <c r="F201" s="408" t="s">
        <v>604</v>
      </c>
      <c r="G201" s="401">
        <v>44949</v>
      </c>
      <c r="H201" s="385" t="s">
        <v>590</v>
      </c>
      <c r="I201" s="386">
        <v>97</v>
      </c>
      <c r="J201" s="573" t="s">
        <v>999</v>
      </c>
      <c r="K201" s="449" t="s">
        <v>53</v>
      </c>
      <c r="L201" s="405" t="s">
        <v>443</v>
      </c>
      <c r="M201" s="405" t="s">
        <v>443</v>
      </c>
      <c r="N201" s="405" t="s">
        <v>443</v>
      </c>
      <c r="O201" s="405" t="s">
        <v>443</v>
      </c>
      <c r="P201" s="405"/>
      <c r="Q201" s="405"/>
      <c r="R201" s="405"/>
      <c r="S201" s="405"/>
      <c r="T201" s="405"/>
      <c r="U201" s="405"/>
      <c r="V201" s="405"/>
      <c r="W201" s="405"/>
    </row>
    <row r="202" spans="1:23" s="381" customFormat="1" ht="45" customHeight="1" x14ac:dyDescent="0.25">
      <c r="A202" s="382" t="s">
        <v>1015</v>
      </c>
      <c r="B202" s="408" t="s">
        <v>140</v>
      </c>
      <c r="C202" s="636"/>
      <c r="D202" s="711">
        <v>100712</v>
      </c>
      <c r="E202" s="631">
        <v>50</v>
      </c>
      <c r="F202" s="408" t="s">
        <v>604</v>
      </c>
      <c r="G202" s="401">
        <v>44949</v>
      </c>
      <c r="H202" s="385" t="s">
        <v>590</v>
      </c>
      <c r="I202" s="386">
        <v>96</v>
      </c>
      <c r="J202" s="573" t="s">
        <v>999</v>
      </c>
      <c r="K202" s="449" t="s">
        <v>69</v>
      </c>
      <c r="L202" s="405" t="s">
        <v>443</v>
      </c>
      <c r="M202" s="405" t="s">
        <v>443</v>
      </c>
      <c r="N202" s="405" t="s">
        <v>443</v>
      </c>
      <c r="O202" s="405" t="s">
        <v>443</v>
      </c>
      <c r="P202" s="405"/>
      <c r="Q202" s="405"/>
      <c r="R202" s="405"/>
      <c r="S202" s="405"/>
      <c r="T202" s="405"/>
      <c r="U202" s="462"/>
      <c r="V202" s="405"/>
      <c r="W202" s="405"/>
    </row>
    <row r="203" spans="1:23" s="381" customFormat="1" ht="45" customHeight="1" x14ac:dyDescent="0.25">
      <c r="A203" s="382" t="s">
        <v>1016</v>
      </c>
      <c r="B203" s="382" t="s">
        <v>662</v>
      </c>
      <c r="C203" s="636"/>
      <c r="D203" s="711">
        <v>100797</v>
      </c>
      <c r="E203" s="631">
        <v>50</v>
      </c>
      <c r="F203" s="408" t="s">
        <v>604</v>
      </c>
      <c r="G203" s="401">
        <v>44949</v>
      </c>
      <c r="H203" s="385" t="s">
        <v>590</v>
      </c>
      <c r="I203" s="386">
        <v>107</v>
      </c>
      <c r="J203" s="573" t="s">
        <v>987</v>
      </c>
      <c r="K203" s="449" t="s">
        <v>657</v>
      </c>
      <c r="L203" s="405" t="s">
        <v>443</v>
      </c>
      <c r="M203" s="405" t="s">
        <v>443</v>
      </c>
      <c r="N203" s="405" t="s">
        <v>443</v>
      </c>
      <c r="O203" s="405" t="s">
        <v>443</v>
      </c>
      <c r="P203" s="405"/>
      <c r="Q203" s="405"/>
      <c r="R203" s="405"/>
      <c r="S203" s="405"/>
      <c r="T203" s="405"/>
      <c r="U203" s="405"/>
      <c r="V203" s="405"/>
      <c r="W203" s="405"/>
    </row>
    <row r="204" spans="1:23" s="381" customFormat="1" ht="45" customHeight="1" x14ac:dyDescent="0.25">
      <c r="A204" s="382" t="s">
        <v>1017</v>
      </c>
      <c r="B204" s="382" t="s">
        <v>1018</v>
      </c>
      <c r="C204" s="602"/>
      <c r="D204" s="711">
        <v>100470</v>
      </c>
      <c r="E204" s="631">
        <v>65</v>
      </c>
      <c r="F204" s="408" t="s">
        <v>604</v>
      </c>
      <c r="G204" s="401">
        <v>45741</v>
      </c>
      <c r="H204" s="385" t="s">
        <v>590</v>
      </c>
      <c r="I204" s="386" t="s">
        <v>1019</v>
      </c>
      <c r="J204" s="573" t="s">
        <v>634</v>
      </c>
      <c r="K204" s="449" t="s">
        <v>50</v>
      </c>
      <c r="L204" s="405" t="s">
        <v>443</v>
      </c>
      <c r="M204" s="405" t="s">
        <v>443</v>
      </c>
      <c r="N204" s="405" t="s">
        <v>443</v>
      </c>
      <c r="O204" s="405" t="s">
        <v>443</v>
      </c>
      <c r="P204" s="405"/>
      <c r="Q204" s="405"/>
      <c r="R204" s="405"/>
      <c r="S204" s="405"/>
      <c r="T204" s="405"/>
      <c r="U204" s="405"/>
      <c r="V204" s="749"/>
      <c r="W204" s="749"/>
    </row>
    <row r="205" spans="1:23" s="381" customFormat="1" ht="45" customHeight="1" x14ac:dyDescent="0.25">
      <c r="A205" s="371" t="s">
        <v>1020</v>
      </c>
      <c r="B205" s="371" t="s">
        <v>1021</v>
      </c>
      <c r="C205" s="636"/>
      <c r="D205" s="711" t="s">
        <v>690</v>
      </c>
      <c r="E205" s="631">
        <v>50</v>
      </c>
      <c r="F205" s="408" t="s">
        <v>604</v>
      </c>
      <c r="G205" s="401">
        <v>44949</v>
      </c>
      <c r="H205" s="532" t="s">
        <v>66</v>
      </c>
      <c r="I205" s="386">
        <v>60</v>
      </c>
      <c r="J205" s="573" t="s">
        <v>690</v>
      </c>
      <c r="K205" s="449" t="s">
        <v>610</v>
      </c>
      <c r="L205" s="379" t="s">
        <v>690</v>
      </c>
      <c r="M205" s="379" t="s">
        <v>690</v>
      </c>
      <c r="N205" s="379" t="s">
        <v>690</v>
      </c>
      <c r="O205" s="379" t="s">
        <v>690</v>
      </c>
      <c r="P205" s="379" t="s">
        <v>690</v>
      </c>
      <c r="Q205" s="379" t="s">
        <v>690</v>
      </c>
      <c r="R205" s="379" t="s">
        <v>690</v>
      </c>
      <c r="S205" s="379" t="s">
        <v>690</v>
      </c>
      <c r="T205" s="379" t="s">
        <v>690</v>
      </c>
      <c r="U205" s="379" t="s">
        <v>690</v>
      </c>
      <c r="V205" s="379" t="s">
        <v>690</v>
      </c>
      <c r="W205" s="379" t="s">
        <v>690</v>
      </c>
    </row>
    <row r="206" spans="1:23" s="381" customFormat="1" ht="45" customHeight="1" x14ac:dyDescent="0.25">
      <c r="A206" s="599" t="s">
        <v>1022</v>
      </c>
      <c r="B206" s="408" t="s">
        <v>1023</v>
      </c>
      <c r="C206" s="599"/>
      <c r="D206" s="413">
        <v>100884</v>
      </c>
      <c r="E206" s="631">
        <v>75</v>
      </c>
      <c r="F206" s="408" t="s">
        <v>604</v>
      </c>
      <c r="G206" s="401">
        <v>45955</v>
      </c>
      <c r="H206" s="385" t="s">
        <v>590</v>
      </c>
      <c r="I206" s="441" t="s">
        <v>1024</v>
      </c>
      <c r="J206" s="605" t="s">
        <v>634</v>
      </c>
      <c r="K206" s="449" t="s">
        <v>100</v>
      </c>
      <c r="L206" s="405" t="s">
        <v>443</v>
      </c>
      <c r="M206" s="405" t="s">
        <v>443</v>
      </c>
      <c r="N206" s="405" t="s">
        <v>443</v>
      </c>
      <c r="O206" s="405" t="s">
        <v>443</v>
      </c>
      <c r="P206" s="709"/>
      <c r="Q206" s="709"/>
      <c r="R206" s="709"/>
      <c r="S206" s="709"/>
      <c r="T206" s="709"/>
      <c r="U206" s="405"/>
      <c r="V206" s="405"/>
      <c r="W206" s="749"/>
    </row>
    <row r="207" spans="1:23" s="381" customFormat="1" ht="45" customHeight="1" x14ac:dyDescent="0.25">
      <c r="A207" s="382" t="s">
        <v>1025</v>
      </c>
      <c r="B207" s="382" t="s">
        <v>1026</v>
      </c>
      <c r="C207" s="602"/>
      <c r="D207" s="711" t="s">
        <v>690</v>
      </c>
      <c r="E207" s="631">
        <v>75</v>
      </c>
      <c r="F207" s="408" t="s">
        <v>604</v>
      </c>
      <c r="G207" s="401">
        <v>45955</v>
      </c>
      <c r="H207" s="385" t="s">
        <v>590</v>
      </c>
      <c r="I207" s="386" t="s">
        <v>921</v>
      </c>
      <c r="J207" s="573" t="s">
        <v>737</v>
      </c>
      <c r="K207" s="449" t="s">
        <v>622</v>
      </c>
      <c r="L207" s="405" t="s">
        <v>443</v>
      </c>
      <c r="M207" s="405" t="s">
        <v>443</v>
      </c>
      <c r="N207" s="405" t="s">
        <v>35</v>
      </c>
      <c r="O207" s="405" t="s">
        <v>443</v>
      </c>
      <c r="P207" s="709"/>
      <c r="Q207" s="709"/>
      <c r="R207" s="709"/>
      <c r="S207" s="709"/>
      <c r="T207" s="709"/>
      <c r="U207" s="405"/>
      <c r="V207" s="405"/>
      <c r="W207" s="749"/>
    </row>
    <row r="208" spans="1:23" s="381" customFormat="1" ht="45" customHeight="1" x14ac:dyDescent="0.25">
      <c r="A208" s="382" t="s">
        <v>1027</v>
      </c>
      <c r="B208" s="382" t="s">
        <v>1028</v>
      </c>
      <c r="C208" s="408"/>
      <c r="D208" s="711">
        <v>100936</v>
      </c>
      <c r="E208" s="631">
        <v>55</v>
      </c>
      <c r="F208" s="408" t="s">
        <v>604</v>
      </c>
      <c r="G208" s="401">
        <v>41730</v>
      </c>
      <c r="H208" s="385" t="s">
        <v>590</v>
      </c>
      <c r="I208" s="386" t="s">
        <v>1029</v>
      </c>
      <c r="J208" s="605" t="s">
        <v>999</v>
      </c>
      <c r="K208" s="449" t="s">
        <v>100</v>
      </c>
      <c r="L208" s="405" t="s">
        <v>443</v>
      </c>
      <c r="M208" s="405" t="s">
        <v>443</v>
      </c>
      <c r="N208" s="405" t="s">
        <v>443</v>
      </c>
      <c r="O208" s="405" t="s">
        <v>443</v>
      </c>
      <c r="P208" s="405"/>
      <c r="Q208" s="405"/>
      <c r="R208" s="405"/>
      <c r="S208" s="405"/>
      <c r="T208" s="405"/>
      <c r="U208" s="462"/>
      <c r="V208" s="405"/>
      <c r="W208" s="405"/>
    </row>
    <row r="209" spans="1:23" ht="45" customHeight="1" x14ac:dyDescent="0.25">
      <c r="A209" s="382" t="s">
        <v>1030</v>
      </c>
      <c r="B209" s="382" t="s">
        <v>662</v>
      </c>
      <c r="C209" s="408"/>
      <c r="D209" s="711">
        <v>100235</v>
      </c>
      <c r="E209" s="631">
        <v>55</v>
      </c>
      <c r="F209" s="408" t="s">
        <v>604</v>
      </c>
      <c r="G209" s="401">
        <v>45375</v>
      </c>
      <c r="H209" s="385" t="s">
        <v>590</v>
      </c>
      <c r="I209" s="394" t="s">
        <v>1031</v>
      </c>
      <c r="J209" s="573" t="s">
        <v>987</v>
      </c>
      <c r="K209" s="449" t="s">
        <v>622</v>
      </c>
      <c r="L209" s="405" t="s">
        <v>443</v>
      </c>
      <c r="M209" s="405" t="s">
        <v>443</v>
      </c>
      <c r="N209" s="405" t="s">
        <v>443</v>
      </c>
      <c r="O209" s="405" t="s">
        <v>443</v>
      </c>
      <c r="P209" s="405"/>
      <c r="Q209" s="405"/>
      <c r="R209" s="405"/>
      <c r="S209" s="405"/>
      <c r="T209" s="405"/>
      <c r="U209" s="405"/>
      <c r="V209" s="405"/>
      <c r="W209" s="405"/>
    </row>
    <row r="210" spans="1:23" ht="45" customHeight="1" x14ac:dyDescent="0.25">
      <c r="A210" s="391" t="s">
        <v>1032</v>
      </c>
      <c r="B210" s="391" t="s">
        <v>662</v>
      </c>
      <c r="C210" s="408"/>
      <c r="D210" s="711">
        <v>100361</v>
      </c>
      <c r="E210" s="631">
        <v>60</v>
      </c>
      <c r="F210" s="408" t="s">
        <v>604</v>
      </c>
      <c r="G210" s="401">
        <v>45047</v>
      </c>
      <c r="H210" s="411" t="s">
        <v>590</v>
      </c>
      <c r="I210" s="386" t="s">
        <v>1033</v>
      </c>
      <c r="J210" s="573" t="s">
        <v>634</v>
      </c>
      <c r="K210" s="449" t="s">
        <v>53</v>
      </c>
      <c r="L210" s="405" t="s">
        <v>443</v>
      </c>
      <c r="M210" s="405" t="s">
        <v>443</v>
      </c>
      <c r="N210" s="405" t="s">
        <v>4</v>
      </c>
      <c r="O210" s="405" t="s">
        <v>443</v>
      </c>
      <c r="P210" s="405"/>
      <c r="Q210" s="405"/>
      <c r="R210" s="405"/>
      <c r="S210" s="405"/>
      <c r="T210" s="405"/>
      <c r="U210" s="405"/>
      <c r="V210" s="405"/>
      <c r="W210" s="405"/>
    </row>
    <row r="211" spans="1:23" ht="45" customHeight="1" x14ac:dyDescent="0.25">
      <c r="A211" s="382" t="s">
        <v>1034</v>
      </c>
      <c r="B211" s="382" t="s">
        <v>662</v>
      </c>
      <c r="C211" s="636"/>
      <c r="D211" s="711">
        <v>100881</v>
      </c>
      <c r="E211" s="631">
        <v>50</v>
      </c>
      <c r="F211" s="408" t="s">
        <v>604</v>
      </c>
      <c r="G211" s="401">
        <v>44949</v>
      </c>
      <c r="H211" s="385" t="s">
        <v>590</v>
      </c>
      <c r="I211" s="386">
        <v>329</v>
      </c>
      <c r="J211" s="573" t="s">
        <v>999</v>
      </c>
      <c r="K211" s="449" t="s">
        <v>614</v>
      </c>
      <c r="L211" s="405" t="s">
        <v>443</v>
      </c>
      <c r="M211" s="405" t="s">
        <v>4</v>
      </c>
      <c r="N211" s="405" t="s">
        <v>443</v>
      </c>
      <c r="O211" s="405" t="s">
        <v>443</v>
      </c>
      <c r="P211" s="405"/>
      <c r="Q211" s="405"/>
      <c r="R211" s="405"/>
      <c r="S211" s="405"/>
      <c r="T211" s="405"/>
      <c r="U211" s="462"/>
      <c r="V211" s="405"/>
      <c r="W211" s="405"/>
    </row>
    <row r="212" spans="1:23" ht="45" customHeight="1" x14ac:dyDescent="0.25">
      <c r="A212" s="382" t="s">
        <v>1035</v>
      </c>
      <c r="B212" s="382" t="s">
        <v>662</v>
      </c>
      <c r="C212" s="636"/>
      <c r="D212" s="711">
        <v>100447</v>
      </c>
      <c r="E212" s="631">
        <v>50</v>
      </c>
      <c r="F212" s="408" t="s">
        <v>604</v>
      </c>
      <c r="G212" s="401">
        <v>44949</v>
      </c>
      <c r="H212" s="385" t="s">
        <v>590</v>
      </c>
      <c r="I212" s="386">
        <v>74</v>
      </c>
      <c r="J212" s="573" t="s">
        <v>667</v>
      </c>
      <c r="K212" s="449" t="s">
        <v>25</v>
      </c>
      <c r="L212" s="405" t="s">
        <v>443</v>
      </c>
      <c r="M212" s="405" t="s">
        <v>443</v>
      </c>
      <c r="N212" s="405" t="s">
        <v>443</v>
      </c>
      <c r="O212" s="405" t="s">
        <v>443</v>
      </c>
      <c r="P212" s="405"/>
      <c r="Q212" s="405"/>
      <c r="R212" s="405"/>
      <c r="S212" s="405"/>
      <c r="T212" s="405"/>
      <c r="U212" s="405"/>
      <c r="V212" s="405"/>
      <c r="W212" s="405"/>
    </row>
    <row r="213" spans="1:23" ht="45" customHeight="1" x14ac:dyDescent="0.25">
      <c r="A213" s="382" t="s">
        <v>1036</v>
      </c>
      <c r="B213" s="382" t="s">
        <v>989</v>
      </c>
      <c r="C213" s="408" t="s">
        <v>1037</v>
      </c>
      <c r="D213" s="711" t="s">
        <v>690</v>
      </c>
      <c r="E213" s="631">
        <v>275</v>
      </c>
      <c r="F213" s="408" t="s">
        <v>604</v>
      </c>
      <c r="G213" s="401">
        <v>44287</v>
      </c>
      <c r="H213" s="411" t="s">
        <v>590</v>
      </c>
      <c r="I213" s="386" t="s">
        <v>921</v>
      </c>
      <c r="J213" s="573" t="s">
        <v>991</v>
      </c>
      <c r="K213" s="449" t="s">
        <v>53</v>
      </c>
      <c r="L213" s="405" t="s">
        <v>35</v>
      </c>
      <c r="M213" s="405" t="s">
        <v>443</v>
      </c>
      <c r="N213" s="405" t="s">
        <v>4</v>
      </c>
      <c r="O213" s="405" t="s">
        <v>443</v>
      </c>
      <c r="P213" s="405"/>
      <c r="Q213" s="405"/>
      <c r="R213" s="405"/>
      <c r="S213" s="405"/>
      <c r="T213" s="405"/>
      <c r="U213" s="405"/>
      <c r="V213" s="405"/>
      <c r="W213" s="405"/>
    </row>
    <row r="214" spans="1:23" ht="45" customHeight="1" x14ac:dyDescent="0.25">
      <c r="A214" s="408" t="s">
        <v>1038</v>
      </c>
      <c r="B214" s="382" t="s">
        <v>974</v>
      </c>
      <c r="C214" s="409"/>
      <c r="D214" s="711">
        <v>100814</v>
      </c>
      <c r="E214" s="631">
        <v>55</v>
      </c>
      <c r="F214" s="408" t="s">
        <v>604</v>
      </c>
      <c r="G214" s="384"/>
      <c r="H214" s="385" t="s">
        <v>590</v>
      </c>
      <c r="I214" s="386" t="s">
        <v>1039</v>
      </c>
      <c r="J214" s="573" t="s">
        <v>601</v>
      </c>
      <c r="K214" s="449" t="s">
        <v>146</v>
      </c>
      <c r="L214" s="462" t="s">
        <v>443</v>
      </c>
      <c r="M214" s="405" t="s">
        <v>4</v>
      </c>
      <c r="N214" s="405" t="s">
        <v>443</v>
      </c>
      <c r="O214" s="405" t="s">
        <v>443</v>
      </c>
      <c r="P214" s="405"/>
      <c r="Q214" s="405"/>
      <c r="R214" s="405"/>
      <c r="S214" s="405"/>
      <c r="T214" s="405"/>
      <c r="U214" s="405"/>
      <c r="V214" s="405"/>
      <c r="W214" s="405"/>
    </row>
    <row r="215" spans="1:23" ht="45" customHeight="1" x14ac:dyDescent="0.25">
      <c r="A215" s="599" t="s">
        <v>1040</v>
      </c>
      <c r="B215" s="408" t="s">
        <v>140</v>
      </c>
      <c r="C215" s="599"/>
      <c r="D215" s="413">
        <v>100455</v>
      </c>
      <c r="E215" s="631">
        <v>50</v>
      </c>
      <c r="F215" s="408" t="s">
        <v>815</v>
      </c>
      <c r="G215" s="441"/>
      <c r="H215" s="385" t="s">
        <v>590</v>
      </c>
      <c r="I215" s="441">
        <v>364</v>
      </c>
      <c r="J215" s="605" t="s">
        <v>634</v>
      </c>
      <c r="K215" s="449" t="s">
        <v>50</v>
      </c>
      <c r="L215" s="405" t="s">
        <v>443</v>
      </c>
      <c r="M215" s="405" t="s">
        <v>443</v>
      </c>
      <c r="N215" s="405" t="s">
        <v>443</v>
      </c>
      <c r="O215" s="405" t="s">
        <v>443</v>
      </c>
      <c r="P215" s="405"/>
      <c r="Q215" s="405"/>
      <c r="R215" s="405"/>
      <c r="S215" s="405"/>
      <c r="T215" s="405"/>
      <c r="U215" s="405"/>
      <c r="V215" s="405"/>
      <c r="W215" s="405"/>
    </row>
    <row r="216" spans="1:23" ht="45" customHeight="1" x14ac:dyDescent="0.25">
      <c r="A216" s="408" t="s">
        <v>1041</v>
      </c>
      <c r="B216" s="382" t="s">
        <v>989</v>
      </c>
      <c r="C216" s="408" t="s">
        <v>1042</v>
      </c>
      <c r="D216" s="711" t="s">
        <v>690</v>
      </c>
      <c r="E216" s="631">
        <v>275</v>
      </c>
      <c r="F216" s="408" t="s">
        <v>604</v>
      </c>
      <c r="G216" s="471">
        <v>44185</v>
      </c>
      <c r="H216" s="385" t="s">
        <v>590</v>
      </c>
      <c r="I216" s="386" t="s">
        <v>921</v>
      </c>
      <c r="J216" s="573" t="s">
        <v>717</v>
      </c>
      <c r="K216" s="449" t="s">
        <v>614</v>
      </c>
      <c r="L216" s="405" t="s">
        <v>443</v>
      </c>
      <c r="M216" s="405" t="s">
        <v>4</v>
      </c>
      <c r="N216" s="405" t="s">
        <v>443</v>
      </c>
      <c r="O216" s="405" t="s">
        <v>443</v>
      </c>
      <c r="P216" s="405"/>
      <c r="Q216" s="405"/>
      <c r="R216" s="405"/>
      <c r="S216" s="405"/>
      <c r="T216" s="405"/>
      <c r="U216" s="462"/>
      <c r="V216" s="405"/>
      <c r="W216" s="405"/>
    </row>
    <row r="217" spans="1:23" customFormat="1" ht="40.5" customHeight="1" x14ac:dyDescent="0.25">
      <c r="A217" s="382" t="s">
        <v>1043</v>
      </c>
      <c r="B217" s="382" t="s">
        <v>1044</v>
      </c>
      <c r="C217" s="408"/>
      <c r="D217" s="711">
        <v>100227</v>
      </c>
      <c r="E217" s="631">
        <v>55</v>
      </c>
      <c r="F217" s="408" t="s">
        <v>604</v>
      </c>
      <c r="G217" s="401">
        <v>44044</v>
      </c>
      <c r="H217" s="385" t="s">
        <v>590</v>
      </c>
      <c r="I217" s="386" t="s">
        <v>1045</v>
      </c>
      <c r="J217" s="605" t="s">
        <v>634</v>
      </c>
      <c r="K217" s="517" t="s">
        <v>25</v>
      </c>
      <c r="L217" s="405" t="s">
        <v>443</v>
      </c>
      <c r="M217" s="405" t="s">
        <v>443</v>
      </c>
      <c r="N217" s="405" t="s">
        <v>443</v>
      </c>
      <c r="O217" s="462" t="s">
        <v>35</v>
      </c>
      <c r="P217" s="462" t="s">
        <v>4</v>
      </c>
      <c r="Q217" s="405"/>
      <c r="R217" s="405"/>
      <c r="S217" s="405"/>
      <c r="T217" s="405"/>
      <c r="U217" s="405"/>
      <c r="V217" s="405"/>
      <c r="W217" s="405"/>
    </row>
    <row r="218" spans="1:23" customFormat="1" ht="40.5" customHeight="1" x14ac:dyDescent="0.25">
      <c r="A218" s="382" t="s">
        <v>3320</v>
      </c>
      <c r="B218" s="382" t="s">
        <v>3321</v>
      </c>
      <c r="C218" s="757"/>
      <c r="D218" s="711">
        <v>100934</v>
      </c>
      <c r="E218" s="631">
        <v>55</v>
      </c>
      <c r="F218" s="408" t="s">
        <v>604</v>
      </c>
      <c r="G218" s="401">
        <v>46079</v>
      </c>
      <c r="H218" s="385" t="s">
        <v>590</v>
      </c>
      <c r="I218" s="386" t="s">
        <v>3333</v>
      </c>
      <c r="J218" s="573" t="s">
        <v>987</v>
      </c>
      <c r="K218" s="449" t="s">
        <v>53</v>
      </c>
      <c r="L218" s="405" t="s">
        <v>690</v>
      </c>
      <c r="M218" s="405" t="s">
        <v>35</v>
      </c>
      <c r="N218" s="405" t="s">
        <v>4</v>
      </c>
      <c r="O218" s="405" t="s">
        <v>443</v>
      </c>
      <c r="P218" s="405"/>
      <c r="Q218" s="405"/>
      <c r="R218" s="405"/>
      <c r="S218" s="405"/>
      <c r="T218" s="405"/>
      <c r="U218" s="405"/>
      <c r="V218" s="405"/>
      <c r="W218" s="749"/>
    </row>
    <row r="219" spans="1:23" s="381" customFormat="1" ht="45" customHeight="1" x14ac:dyDescent="0.25">
      <c r="A219" s="382" t="s">
        <v>1046</v>
      </c>
      <c r="B219" s="382" t="s">
        <v>152</v>
      </c>
      <c r="C219" s="636" t="s">
        <v>3373</v>
      </c>
      <c r="D219" s="711">
        <v>100240</v>
      </c>
      <c r="E219" s="631">
        <v>55</v>
      </c>
      <c r="F219" s="408" t="s">
        <v>604</v>
      </c>
      <c r="G219" s="401">
        <v>41852</v>
      </c>
      <c r="H219" s="385" t="s">
        <v>590</v>
      </c>
      <c r="I219" s="386" t="s">
        <v>1047</v>
      </c>
      <c r="J219" s="573" t="s">
        <v>764</v>
      </c>
      <c r="K219" s="449" t="s">
        <v>53</v>
      </c>
      <c r="L219" s="405" t="s">
        <v>443</v>
      </c>
      <c r="M219" s="405" t="s">
        <v>35</v>
      </c>
      <c r="N219" s="405" t="s">
        <v>443</v>
      </c>
      <c r="O219" s="405" t="s">
        <v>4</v>
      </c>
      <c r="P219" s="405"/>
      <c r="Q219" s="405"/>
      <c r="R219" s="405"/>
      <c r="S219" s="405"/>
      <c r="T219" s="405"/>
      <c r="U219" s="405"/>
      <c r="V219" s="405"/>
      <c r="W219" s="405"/>
    </row>
    <row r="220" spans="1:23" s="381" customFormat="1" ht="45" customHeight="1" x14ac:dyDescent="0.25">
      <c r="A220" s="599" t="s">
        <v>1048</v>
      </c>
      <c r="B220" s="408" t="s">
        <v>1049</v>
      </c>
      <c r="C220" s="575" t="s">
        <v>1050</v>
      </c>
      <c r="D220" s="812">
        <v>100255</v>
      </c>
      <c r="E220" s="632">
        <v>65</v>
      </c>
      <c r="F220" s="408" t="s">
        <v>604</v>
      </c>
      <c r="G220" s="441"/>
      <c r="H220" s="385" t="s">
        <v>590</v>
      </c>
      <c r="I220" s="441">
        <v>56</v>
      </c>
      <c r="J220" s="573" t="s">
        <v>648</v>
      </c>
      <c r="K220" s="449" t="s">
        <v>25</v>
      </c>
      <c r="L220" s="405" t="s">
        <v>443</v>
      </c>
      <c r="M220" s="405" t="s">
        <v>443</v>
      </c>
      <c r="N220" s="405" t="s">
        <v>443</v>
      </c>
      <c r="O220" s="405" t="s">
        <v>443</v>
      </c>
      <c r="P220" s="462"/>
      <c r="Q220" s="405"/>
      <c r="R220" s="405"/>
      <c r="S220" s="405"/>
      <c r="T220" s="405"/>
      <c r="U220" s="405"/>
      <c r="V220" s="405"/>
      <c r="W220" s="405"/>
    </row>
    <row r="221" spans="1:23" s="381" customFormat="1" ht="45" customHeight="1" x14ac:dyDescent="0.25">
      <c r="A221" s="382" t="s">
        <v>1051</v>
      </c>
      <c r="B221" s="382" t="s">
        <v>1052</v>
      </c>
      <c r="C221" s="602"/>
      <c r="D221" s="711">
        <v>100324</v>
      </c>
      <c r="E221" s="631">
        <v>65</v>
      </c>
      <c r="F221" s="408" t="s">
        <v>604</v>
      </c>
      <c r="G221" s="401">
        <v>45713</v>
      </c>
      <c r="H221" s="385" t="s">
        <v>590</v>
      </c>
      <c r="I221" s="386" t="s">
        <v>1053</v>
      </c>
      <c r="J221" s="573" t="s">
        <v>999</v>
      </c>
      <c r="K221" s="449" t="s">
        <v>20</v>
      </c>
      <c r="L221" s="405" t="s">
        <v>443</v>
      </c>
      <c r="M221" s="405" t="s">
        <v>443</v>
      </c>
      <c r="N221" s="405" t="s">
        <v>443</v>
      </c>
      <c r="O221" s="405" t="s">
        <v>4</v>
      </c>
      <c r="P221" s="405"/>
      <c r="Q221" s="405"/>
      <c r="R221" s="405"/>
      <c r="S221" s="405"/>
      <c r="T221" s="405"/>
      <c r="U221" s="462"/>
      <c r="V221" s="749"/>
      <c r="W221" s="749"/>
    </row>
    <row r="222" spans="1:23" s="381" customFormat="1" ht="61.5" customHeight="1" x14ac:dyDescent="0.25">
      <c r="A222" s="382" t="s">
        <v>1054</v>
      </c>
      <c r="B222" s="382" t="s">
        <v>662</v>
      </c>
      <c r="C222" s="636"/>
      <c r="D222" s="711">
        <v>100574</v>
      </c>
      <c r="E222" s="631">
        <v>50</v>
      </c>
      <c r="F222" s="408" t="s">
        <v>604</v>
      </c>
      <c r="G222" s="401">
        <v>44949</v>
      </c>
      <c r="H222" s="385" t="s">
        <v>590</v>
      </c>
      <c r="I222" s="386">
        <v>330</v>
      </c>
      <c r="J222" s="573" t="s">
        <v>999</v>
      </c>
      <c r="K222" s="449" t="s">
        <v>657</v>
      </c>
      <c r="L222" s="405" t="s">
        <v>443</v>
      </c>
      <c r="M222" s="405" t="s">
        <v>443</v>
      </c>
      <c r="N222" s="405" t="s">
        <v>443</v>
      </c>
      <c r="O222" s="405" t="s">
        <v>35</v>
      </c>
      <c r="P222" s="405"/>
      <c r="Q222" s="405"/>
      <c r="R222" s="405"/>
      <c r="S222" s="405"/>
      <c r="T222" s="405"/>
      <c r="U222" s="462"/>
      <c r="V222" s="405"/>
      <c r="W222" s="405"/>
    </row>
    <row r="223" spans="1:23" s="381" customFormat="1" ht="44.25" customHeight="1" x14ac:dyDescent="0.25">
      <c r="A223" s="382" t="s">
        <v>1055</v>
      </c>
      <c r="B223" s="382" t="s">
        <v>1056</v>
      </c>
      <c r="C223" s="636"/>
      <c r="D223" s="711">
        <v>100239</v>
      </c>
      <c r="E223" s="631">
        <v>70</v>
      </c>
      <c r="F223" s="408" t="s">
        <v>604</v>
      </c>
      <c r="G223" s="401">
        <v>45467</v>
      </c>
      <c r="H223" s="385" t="s">
        <v>590</v>
      </c>
      <c r="I223" s="386" t="s">
        <v>1058</v>
      </c>
      <c r="J223" s="573" t="s">
        <v>634</v>
      </c>
      <c r="K223" s="449" t="s">
        <v>53</v>
      </c>
      <c r="L223" s="405" t="s">
        <v>443</v>
      </c>
      <c r="M223" s="405" t="s">
        <v>443</v>
      </c>
      <c r="N223" s="405" t="s">
        <v>4</v>
      </c>
      <c r="O223" s="405" t="s">
        <v>443</v>
      </c>
      <c r="P223" s="405"/>
      <c r="Q223" s="405"/>
      <c r="R223" s="405"/>
      <c r="S223" s="405"/>
      <c r="T223" s="405"/>
      <c r="U223" s="405"/>
      <c r="V223" s="405"/>
      <c r="W223" s="405"/>
    </row>
    <row r="224" spans="1:23" s="381" customFormat="1" ht="45" customHeight="1" x14ac:dyDescent="0.25">
      <c r="A224" s="382" t="s">
        <v>1059</v>
      </c>
      <c r="B224" s="382" t="s">
        <v>152</v>
      </c>
      <c r="C224" s="636" t="s">
        <v>3373</v>
      </c>
      <c r="D224" s="711">
        <v>100157</v>
      </c>
      <c r="E224" s="631">
        <v>55</v>
      </c>
      <c r="F224" s="408" t="s">
        <v>604</v>
      </c>
      <c r="G224" s="384"/>
      <c r="H224" s="385" t="s">
        <v>590</v>
      </c>
      <c r="I224" s="386" t="s">
        <v>1060</v>
      </c>
      <c r="J224" s="573" t="s">
        <v>667</v>
      </c>
      <c r="K224" s="449" t="s">
        <v>614</v>
      </c>
      <c r="L224" s="405" t="s">
        <v>443</v>
      </c>
      <c r="M224" s="405" t="s">
        <v>4</v>
      </c>
      <c r="N224" s="405" t="s">
        <v>443</v>
      </c>
      <c r="O224" s="405" t="s">
        <v>443</v>
      </c>
      <c r="P224" s="405"/>
      <c r="Q224" s="405"/>
      <c r="R224" s="405"/>
      <c r="S224" s="405"/>
      <c r="T224" s="405"/>
      <c r="U224" s="405"/>
      <c r="V224" s="405"/>
      <c r="W224" s="405"/>
    </row>
    <row r="225" spans="1:23" s="381" customFormat="1" ht="45" customHeight="1" x14ac:dyDescent="0.25">
      <c r="A225" s="382" t="s">
        <v>1061</v>
      </c>
      <c r="B225" s="382" t="s">
        <v>1062</v>
      </c>
      <c r="C225" s="408"/>
      <c r="D225" s="711">
        <v>100577</v>
      </c>
      <c r="E225" s="631">
        <v>65</v>
      </c>
      <c r="F225" s="408" t="s">
        <v>604</v>
      </c>
      <c r="G225" s="471">
        <v>45346</v>
      </c>
      <c r="H225" s="385" t="s">
        <v>590</v>
      </c>
      <c r="I225" s="386" t="s">
        <v>1063</v>
      </c>
      <c r="J225" s="573" t="s">
        <v>667</v>
      </c>
      <c r="K225" s="449" t="s">
        <v>20</v>
      </c>
      <c r="L225" s="405" t="s">
        <v>443</v>
      </c>
      <c r="M225" s="405" t="s">
        <v>443</v>
      </c>
      <c r="N225" s="405" t="s">
        <v>443</v>
      </c>
      <c r="O225" s="405" t="s">
        <v>4</v>
      </c>
      <c r="P225" s="405"/>
      <c r="Q225" s="405"/>
      <c r="R225" s="405"/>
      <c r="S225" s="405"/>
      <c r="T225" s="405"/>
      <c r="U225" s="405"/>
      <c r="V225" s="405"/>
      <c r="W225" s="405"/>
    </row>
    <row r="226" spans="1:23" s="381" customFormat="1" ht="45" customHeight="1" x14ac:dyDescent="0.25">
      <c r="A226" s="599" t="s">
        <v>1064</v>
      </c>
      <c r="B226" s="408" t="s">
        <v>969</v>
      </c>
      <c r="C226" s="599"/>
      <c r="D226" s="413">
        <v>100617</v>
      </c>
      <c r="E226" s="631">
        <v>50</v>
      </c>
      <c r="F226" s="408" t="s">
        <v>604</v>
      </c>
      <c r="G226" s="441"/>
      <c r="H226" s="385" t="s">
        <v>590</v>
      </c>
      <c r="I226" s="441">
        <v>167</v>
      </c>
      <c r="J226" s="605" t="s">
        <v>634</v>
      </c>
      <c r="K226" s="449" t="s">
        <v>610</v>
      </c>
      <c r="L226" s="405" t="s">
        <v>443</v>
      </c>
      <c r="M226" s="405" t="s">
        <v>443</v>
      </c>
      <c r="N226" s="405" t="s">
        <v>443</v>
      </c>
      <c r="O226" s="405" t="s">
        <v>443</v>
      </c>
      <c r="P226" s="405"/>
      <c r="Q226" s="405"/>
      <c r="R226" s="405"/>
      <c r="S226" s="405"/>
      <c r="T226" s="405"/>
      <c r="U226" s="405"/>
      <c r="V226" s="405"/>
      <c r="W226" s="405"/>
    </row>
    <row r="227" spans="1:23" s="381" customFormat="1" ht="45" customHeight="1" x14ac:dyDescent="0.25">
      <c r="A227" s="520" t="s">
        <v>1065</v>
      </c>
      <c r="B227" s="590" t="s">
        <v>739</v>
      </c>
      <c r="C227" s="599"/>
      <c r="D227" s="413">
        <v>100189</v>
      </c>
      <c r="E227" s="631">
        <v>50</v>
      </c>
      <c r="F227" s="408" t="s">
        <v>604</v>
      </c>
      <c r="G227" s="441"/>
      <c r="H227" s="385" t="s">
        <v>590</v>
      </c>
      <c r="I227" s="578">
        <v>336</v>
      </c>
      <c r="J227" s="605" t="s">
        <v>634</v>
      </c>
      <c r="K227" s="517" t="s">
        <v>25</v>
      </c>
      <c r="L227" s="405" t="s">
        <v>443</v>
      </c>
      <c r="M227" s="405" t="s">
        <v>443</v>
      </c>
      <c r="N227" s="405" t="s">
        <v>443</v>
      </c>
      <c r="O227" s="405" t="s">
        <v>443</v>
      </c>
      <c r="P227" s="405" t="s">
        <v>4</v>
      </c>
      <c r="Q227" s="405"/>
      <c r="R227" s="405"/>
      <c r="S227" s="405"/>
      <c r="T227" s="405"/>
      <c r="U227" s="405"/>
      <c r="V227" s="405"/>
      <c r="W227" s="405"/>
    </row>
    <row r="228" spans="1:23" s="381" customFormat="1" ht="39" customHeight="1" x14ac:dyDescent="0.25">
      <c r="A228" s="391" t="s">
        <v>1066</v>
      </c>
      <c r="B228" s="391" t="s">
        <v>736</v>
      </c>
      <c r="C228" s="602"/>
      <c r="D228" s="711">
        <v>100742</v>
      </c>
      <c r="E228" s="631">
        <v>50</v>
      </c>
      <c r="F228" s="408" t="s">
        <v>604</v>
      </c>
      <c r="G228" s="401">
        <v>44949</v>
      </c>
      <c r="H228" s="385" t="s">
        <v>590</v>
      </c>
      <c r="I228" s="394">
        <v>335</v>
      </c>
      <c r="J228" s="573" t="s">
        <v>717</v>
      </c>
      <c r="K228" s="449" t="s">
        <v>53</v>
      </c>
      <c r="L228" s="405" t="s">
        <v>443</v>
      </c>
      <c r="M228" s="405" t="s">
        <v>443</v>
      </c>
      <c r="N228" s="405" t="s">
        <v>4</v>
      </c>
      <c r="O228" s="405" t="s">
        <v>443</v>
      </c>
      <c r="P228" s="405"/>
      <c r="Q228" s="405"/>
      <c r="R228" s="405"/>
      <c r="S228" s="405"/>
      <c r="T228" s="405"/>
      <c r="U228" s="462"/>
      <c r="V228" s="405"/>
      <c r="W228" s="405"/>
    </row>
    <row r="229" spans="1:23" s="381" customFormat="1" ht="66.75" customHeight="1" x14ac:dyDescent="0.25">
      <c r="A229" s="590" t="s">
        <v>1067</v>
      </c>
      <c r="B229" s="391" t="s">
        <v>1068</v>
      </c>
      <c r="C229" s="408"/>
      <c r="D229" s="711">
        <v>100376</v>
      </c>
      <c r="E229" s="631">
        <v>55</v>
      </c>
      <c r="F229" s="408" t="s">
        <v>604</v>
      </c>
      <c r="G229" s="434">
        <v>44866</v>
      </c>
      <c r="H229" s="385" t="s">
        <v>590</v>
      </c>
      <c r="I229" s="394" t="s">
        <v>1069</v>
      </c>
      <c r="J229" s="573" t="s">
        <v>667</v>
      </c>
      <c r="K229" s="449" t="s">
        <v>622</v>
      </c>
      <c r="L229" s="405" t="s">
        <v>443</v>
      </c>
      <c r="M229" s="405" t="s">
        <v>443</v>
      </c>
      <c r="N229" s="405" t="s">
        <v>443</v>
      </c>
      <c r="O229" s="405" t="s">
        <v>443</v>
      </c>
      <c r="P229" s="405"/>
      <c r="Q229" s="405"/>
      <c r="R229" s="405"/>
      <c r="S229" s="405"/>
      <c r="T229" s="405"/>
      <c r="U229" s="405"/>
      <c r="V229" s="405"/>
      <c r="W229" s="405"/>
    </row>
    <row r="230" spans="1:23" s="381" customFormat="1" ht="45" customHeight="1" x14ac:dyDescent="0.25">
      <c r="A230" s="429" t="s">
        <v>3297</v>
      </c>
      <c r="B230" s="429" t="s">
        <v>3117</v>
      </c>
      <c r="C230" s="602"/>
      <c r="D230" s="813" t="s">
        <v>690</v>
      </c>
      <c r="E230" s="635">
        <v>75</v>
      </c>
      <c r="F230" s="398" t="s">
        <v>604</v>
      </c>
      <c r="G230" s="401">
        <v>46168</v>
      </c>
      <c r="H230" s="559" t="s">
        <v>793</v>
      </c>
      <c r="I230" s="403" t="s">
        <v>690</v>
      </c>
      <c r="J230" s="573" t="s">
        <v>987</v>
      </c>
      <c r="K230" s="606" t="s">
        <v>635</v>
      </c>
      <c r="L230" s="405" t="s">
        <v>690</v>
      </c>
      <c r="M230" s="405" t="s">
        <v>690</v>
      </c>
      <c r="N230" s="405" t="s">
        <v>690</v>
      </c>
      <c r="O230" s="405" t="s">
        <v>690</v>
      </c>
      <c r="P230" s="405"/>
      <c r="Q230" s="405"/>
      <c r="R230" s="405"/>
      <c r="S230" s="405"/>
      <c r="T230" s="405"/>
      <c r="U230" s="405"/>
      <c r="V230" s="405"/>
      <c r="W230" s="749"/>
    </row>
    <row r="231" spans="1:23" s="381" customFormat="1" ht="45" customHeight="1" x14ac:dyDescent="0.25">
      <c r="A231" s="382" t="s">
        <v>3298</v>
      </c>
      <c r="B231" s="382" t="s">
        <v>3117</v>
      </c>
      <c r="C231" s="602"/>
      <c r="D231" s="711" t="s">
        <v>690</v>
      </c>
      <c r="E231" s="631">
        <v>75</v>
      </c>
      <c r="F231" s="408" t="s">
        <v>604</v>
      </c>
      <c r="G231" s="401">
        <v>46168</v>
      </c>
      <c r="H231" s="532" t="s">
        <v>793</v>
      </c>
      <c r="I231" s="386" t="s">
        <v>690</v>
      </c>
      <c r="J231" s="573" t="s">
        <v>987</v>
      </c>
      <c r="K231" s="449" t="s">
        <v>635</v>
      </c>
      <c r="L231" s="405" t="s">
        <v>690</v>
      </c>
      <c r="M231" s="405" t="s">
        <v>690</v>
      </c>
      <c r="N231" s="405" t="s">
        <v>690</v>
      </c>
      <c r="O231" s="405" t="s">
        <v>690</v>
      </c>
      <c r="P231" s="405"/>
      <c r="Q231" s="405"/>
      <c r="R231" s="405"/>
      <c r="S231" s="405"/>
      <c r="T231" s="405"/>
      <c r="U231" s="405"/>
      <c r="V231" s="405"/>
      <c r="W231" s="749"/>
    </row>
    <row r="232" spans="1:23" s="381" customFormat="1" ht="45" customHeight="1" x14ac:dyDescent="0.25">
      <c r="A232" s="382" t="s">
        <v>1070</v>
      </c>
      <c r="B232" s="382" t="s">
        <v>152</v>
      </c>
      <c r="C232" s="408"/>
      <c r="D232" s="711">
        <v>100179</v>
      </c>
      <c r="E232" s="631">
        <v>55</v>
      </c>
      <c r="F232" s="408" t="s">
        <v>604</v>
      </c>
      <c r="G232" s="401">
        <v>43800</v>
      </c>
      <c r="H232" s="385" t="s">
        <v>590</v>
      </c>
      <c r="I232" s="386" t="s">
        <v>1071</v>
      </c>
      <c r="J232" s="605" t="s">
        <v>634</v>
      </c>
      <c r="K232" s="449" t="s">
        <v>622</v>
      </c>
      <c r="L232" s="405" t="s">
        <v>443</v>
      </c>
      <c r="M232" s="405" t="s">
        <v>443</v>
      </c>
      <c r="N232" s="405" t="s">
        <v>443</v>
      </c>
      <c r="O232" s="405" t="s">
        <v>443</v>
      </c>
      <c r="P232" s="405"/>
      <c r="Q232" s="405"/>
      <c r="R232" s="405"/>
      <c r="S232" s="405"/>
      <c r="T232" s="405"/>
      <c r="U232" s="405"/>
      <c r="V232" s="405"/>
      <c r="W232" s="405"/>
    </row>
    <row r="233" spans="1:23" ht="45" customHeight="1" x14ac:dyDescent="0.25">
      <c r="A233" s="382" t="s">
        <v>1072</v>
      </c>
      <c r="B233" s="382" t="s">
        <v>185</v>
      </c>
      <c r="C233" s="408"/>
      <c r="D233" s="711">
        <v>100286</v>
      </c>
      <c r="E233" s="631">
        <v>55</v>
      </c>
      <c r="F233" s="408" t="s">
        <v>604</v>
      </c>
      <c r="G233" s="401">
        <v>42558</v>
      </c>
      <c r="H233" s="385" t="s">
        <v>590</v>
      </c>
      <c r="I233" s="386" t="s">
        <v>1073</v>
      </c>
      <c r="J233" s="573" t="s">
        <v>667</v>
      </c>
      <c r="K233" s="524" t="s">
        <v>53</v>
      </c>
      <c r="L233" s="405" t="s">
        <v>443</v>
      </c>
      <c r="M233" s="405" t="s">
        <v>443</v>
      </c>
      <c r="N233" s="405" t="s">
        <v>443</v>
      </c>
      <c r="O233" s="405" t="s">
        <v>443</v>
      </c>
      <c r="P233" s="405" t="s">
        <v>4</v>
      </c>
      <c r="Q233" s="405"/>
      <c r="R233" s="405"/>
      <c r="S233" s="405"/>
      <c r="T233" s="405"/>
      <c r="U233" s="405"/>
      <c r="V233" s="405"/>
      <c r="W233" s="405"/>
    </row>
    <row r="234" spans="1:23" ht="45" customHeight="1" x14ac:dyDescent="0.25">
      <c r="A234" s="382" t="s">
        <v>1074</v>
      </c>
      <c r="B234" s="382" t="s">
        <v>1075</v>
      </c>
      <c r="C234" s="602"/>
      <c r="D234" s="711">
        <v>100336</v>
      </c>
      <c r="E234" s="631">
        <v>50</v>
      </c>
      <c r="F234" s="408" t="s">
        <v>604</v>
      </c>
      <c r="G234" s="401">
        <v>44949</v>
      </c>
      <c r="H234" s="385" t="s">
        <v>590</v>
      </c>
      <c r="I234" s="386">
        <v>52</v>
      </c>
      <c r="J234" s="573" t="s">
        <v>667</v>
      </c>
      <c r="K234" s="524" t="s">
        <v>50</v>
      </c>
      <c r="L234" s="405" t="s">
        <v>443</v>
      </c>
      <c r="M234" s="405" t="s">
        <v>443</v>
      </c>
      <c r="N234" s="405" t="s">
        <v>443</v>
      </c>
      <c r="O234" s="405" t="s">
        <v>443</v>
      </c>
      <c r="P234" s="405"/>
      <c r="Q234" s="405"/>
      <c r="R234" s="405"/>
      <c r="S234" s="405"/>
      <c r="T234" s="405"/>
      <c r="U234" s="405"/>
      <c r="V234" s="405"/>
      <c r="W234" s="405"/>
    </row>
    <row r="235" spans="1:23" ht="45" customHeight="1" x14ac:dyDescent="0.25">
      <c r="A235" s="599" t="s">
        <v>1076</v>
      </c>
      <c r="B235" s="382" t="s">
        <v>140</v>
      </c>
      <c r="C235" s="599"/>
      <c r="D235" s="413">
        <v>100537</v>
      </c>
      <c r="E235" s="631">
        <v>50</v>
      </c>
      <c r="F235" s="408" t="s">
        <v>604</v>
      </c>
      <c r="G235" s="441"/>
      <c r="H235" s="385" t="s">
        <v>590</v>
      </c>
      <c r="I235" s="441">
        <v>157</v>
      </c>
      <c r="J235" s="605" t="s">
        <v>634</v>
      </c>
      <c r="K235" s="449" t="s">
        <v>100</v>
      </c>
      <c r="L235" s="405" t="s">
        <v>443</v>
      </c>
      <c r="M235" s="405" t="s">
        <v>443</v>
      </c>
      <c r="N235" s="405" t="s">
        <v>443</v>
      </c>
      <c r="O235" s="405" t="s">
        <v>443</v>
      </c>
      <c r="P235" s="405"/>
      <c r="Q235" s="405"/>
      <c r="R235" s="405"/>
      <c r="S235" s="405"/>
      <c r="T235" s="405"/>
      <c r="U235" s="405"/>
      <c r="V235" s="405"/>
      <c r="W235" s="405"/>
    </row>
    <row r="236" spans="1:23" s="381" customFormat="1" ht="45" customHeight="1" x14ac:dyDescent="0.25">
      <c r="A236" s="382" t="s">
        <v>1077</v>
      </c>
      <c r="B236" s="382" t="s">
        <v>662</v>
      </c>
      <c r="C236" s="602"/>
      <c r="D236" s="711">
        <v>100177</v>
      </c>
      <c r="E236" s="631">
        <v>50</v>
      </c>
      <c r="F236" s="408" t="s">
        <v>604</v>
      </c>
      <c r="G236" s="401">
        <v>44949</v>
      </c>
      <c r="H236" s="385" t="s">
        <v>590</v>
      </c>
      <c r="I236" s="386">
        <v>158</v>
      </c>
      <c r="J236" s="573" t="s">
        <v>999</v>
      </c>
      <c r="K236" s="449" t="s">
        <v>53</v>
      </c>
      <c r="L236" s="405" t="s">
        <v>443</v>
      </c>
      <c r="M236" s="405" t="s">
        <v>4</v>
      </c>
      <c r="N236" s="405" t="s">
        <v>443</v>
      </c>
      <c r="O236" s="405" t="s">
        <v>443</v>
      </c>
      <c r="P236" s="405"/>
      <c r="Q236" s="405"/>
      <c r="R236" s="405"/>
      <c r="S236" s="405"/>
      <c r="T236" s="405"/>
      <c r="U236" s="462"/>
      <c r="V236" s="405"/>
      <c r="W236" s="405"/>
    </row>
    <row r="237" spans="1:23" s="381" customFormat="1" ht="45" customHeight="1" x14ac:dyDescent="0.25">
      <c r="A237" s="382" t="s">
        <v>3246</v>
      </c>
      <c r="B237" s="382" t="s">
        <v>3247</v>
      </c>
      <c r="C237" s="602"/>
      <c r="D237" s="711">
        <v>100261</v>
      </c>
      <c r="E237" s="631">
        <v>75</v>
      </c>
      <c r="F237" s="408" t="s">
        <v>604</v>
      </c>
      <c r="G237" s="401">
        <v>46048</v>
      </c>
      <c r="H237" s="385" t="s">
        <v>590</v>
      </c>
      <c r="I237" s="386" t="s">
        <v>3248</v>
      </c>
      <c r="J237" s="573" t="s">
        <v>999</v>
      </c>
      <c r="K237" s="606" t="s">
        <v>614</v>
      </c>
      <c r="L237" s="405" t="s">
        <v>443</v>
      </c>
      <c r="M237" s="405" t="s">
        <v>4</v>
      </c>
      <c r="N237" s="405" t="s">
        <v>443</v>
      </c>
      <c r="O237" s="405" t="s">
        <v>443</v>
      </c>
      <c r="P237" s="405"/>
      <c r="Q237" s="405"/>
      <c r="R237" s="405"/>
      <c r="S237" s="405"/>
      <c r="T237" s="405"/>
      <c r="U237" s="405"/>
      <c r="V237" s="405"/>
      <c r="W237" s="749"/>
    </row>
    <row r="238" spans="1:23" s="397" customFormat="1" ht="45" customHeight="1" x14ac:dyDescent="0.25">
      <c r="A238" s="382" t="s">
        <v>1078</v>
      </c>
      <c r="B238" s="382" t="s">
        <v>662</v>
      </c>
      <c r="C238" s="602"/>
      <c r="D238" s="711">
        <v>100801</v>
      </c>
      <c r="E238" s="631">
        <v>50</v>
      </c>
      <c r="F238" s="408" t="s">
        <v>604</v>
      </c>
      <c r="G238" s="401">
        <v>44949</v>
      </c>
      <c r="H238" s="385" t="s">
        <v>590</v>
      </c>
      <c r="I238" s="386">
        <v>379</v>
      </c>
      <c r="J238" s="573" t="s">
        <v>877</v>
      </c>
      <c r="K238" s="449" t="s">
        <v>20</v>
      </c>
      <c r="L238" s="405" t="s">
        <v>443</v>
      </c>
      <c r="M238" s="405" t="s">
        <v>443</v>
      </c>
      <c r="N238" s="405" t="s">
        <v>443</v>
      </c>
      <c r="O238" s="405" t="s">
        <v>4</v>
      </c>
      <c r="P238" s="405"/>
      <c r="Q238" s="405"/>
      <c r="R238" s="405"/>
      <c r="S238" s="405"/>
      <c r="T238" s="405"/>
      <c r="U238" s="405"/>
      <c r="V238" s="405"/>
      <c r="W238" s="405"/>
    </row>
    <row r="239" spans="1:23" s="397" customFormat="1" ht="45" customHeight="1" x14ac:dyDescent="0.25">
      <c r="A239" s="382" t="s">
        <v>1079</v>
      </c>
      <c r="B239" s="382" t="s">
        <v>1080</v>
      </c>
      <c r="C239" s="409"/>
      <c r="D239" s="711">
        <v>100653</v>
      </c>
      <c r="E239" s="631">
        <v>65</v>
      </c>
      <c r="F239" s="408" t="s">
        <v>1011</v>
      </c>
      <c r="G239" s="401">
        <v>44189</v>
      </c>
      <c r="H239" s="385" t="s">
        <v>590</v>
      </c>
      <c r="I239" s="386" t="s">
        <v>1081</v>
      </c>
      <c r="J239" s="573" t="s">
        <v>698</v>
      </c>
      <c r="K239" s="449" t="s">
        <v>635</v>
      </c>
      <c r="L239" s="405" t="s">
        <v>443</v>
      </c>
      <c r="M239" s="405" t="s">
        <v>443</v>
      </c>
      <c r="N239" s="405" t="s">
        <v>443</v>
      </c>
      <c r="O239" s="405" t="s">
        <v>443</v>
      </c>
      <c r="P239" s="405"/>
      <c r="Q239" s="405"/>
      <c r="R239" s="405"/>
      <c r="S239" s="405"/>
      <c r="T239" s="405"/>
      <c r="U239" s="405"/>
      <c r="V239" s="405"/>
      <c r="W239" s="405"/>
    </row>
    <row r="240" spans="1:23" s="397" customFormat="1" ht="45" customHeight="1" x14ac:dyDescent="0.25">
      <c r="A240" s="408" t="s">
        <v>1082</v>
      </c>
      <c r="B240" s="382" t="s">
        <v>89</v>
      </c>
      <c r="C240" s="408"/>
      <c r="D240" s="711">
        <v>100559</v>
      </c>
      <c r="E240" s="631">
        <v>55</v>
      </c>
      <c r="F240" s="408" t="s">
        <v>604</v>
      </c>
      <c r="G240" s="401">
        <v>41426</v>
      </c>
      <c r="H240" s="385" t="s">
        <v>590</v>
      </c>
      <c r="I240" s="386" t="s">
        <v>1083</v>
      </c>
      <c r="J240" s="573" t="s">
        <v>667</v>
      </c>
      <c r="K240" s="449" t="s">
        <v>610</v>
      </c>
      <c r="L240" s="405" t="s">
        <v>443</v>
      </c>
      <c r="M240" s="405" t="s">
        <v>443</v>
      </c>
      <c r="N240" s="405" t="s">
        <v>443</v>
      </c>
      <c r="O240" s="405" t="s">
        <v>443</v>
      </c>
      <c r="P240" s="405"/>
      <c r="Q240" s="405"/>
      <c r="R240" s="405"/>
      <c r="S240" s="405"/>
      <c r="T240" s="405"/>
      <c r="U240" s="405"/>
      <c r="V240" s="405"/>
      <c r="W240" s="405"/>
    </row>
    <row r="241" spans="1:23" s="397" customFormat="1" ht="45" customHeight="1" x14ac:dyDescent="0.25">
      <c r="A241" s="590" t="s">
        <v>1084</v>
      </c>
      <c r="B241" s="391" t="s">
        <v>638</v>
      </c>
      <c r="C241" s="408" t="s">
        <v>1085</v>
      </c>
      <c r="D241" s="711">
        <v>100685</v>
      </c>
      <c r="E241" s="631">
        <v>65</v>
      </c>
      <c r="F241" s="408" t="s">
        <v>815</v>
      </c>
      <c r="G241" s="401">
        <v>45436</v>
      </c>
      <c r="H241" s="385" t="s">
        <v>590</v>
      </c>
      <c r="I241" s="394" t="s">
        <v>1086</v>
      </c>
      <c r="J241" s="573" t="s">
        <v>606</v>
      </c>
      <c r="K241" s="517" t="s">
        <v>20</v>
      </c>
      <c r="L241" s="405" t="s">
        <v>443</v>
      </c>
      <c r="M241" s="405" t="s">
        <v>443</v>
      </c>
      <c r="N241" s="405" t="s">
        <v>443</v>
      </c>
      <c r="O241" s="405" t="s">
        <v>4</v>
      </c>
      <c r="P241" s="405"/>
      <c r="Q241" s="405"/>
      <c r="R241" s="405"/>
      <c r="S241" s="405"/>
      <c r="T241" s="405"/>
      <c r="U241" s="405"/>
      <c r="V241" s="405"/>
      <c r="W241" s="405"/>
    </row>
    <row r="242" spans="1:23" s="381" customFormat="1" ht="45" customHeight="1" x14ac:dyDescent="0.25">
      <c r="A242" s="590" t="s">
        <v>1087</v>
      </c>
      <c r="B242" s="391" t="s">
        <v>818</v>
      </c>
      <c r="C242" s="620"/>
      <c r="D242" s="711">
        <v>100330</v>
      </c>
      <c r="E242" s="631">
        <v>70</v>
      </c>
      <c r="F242" s="408" t="s">
        <v>815</v>
      </c>
      <c r="G242" s="401">
        <v>45161</v>
      </c>
      <c r="H242" s="385" t="s">
        <v>590</v>
      </c>
      <c r="I242" s="617" t="s">
        <v>1088</v>
      </c>
      <c r="J242" s="573" t="s">
        <v>999</v>
      </c>
      <c r="K242" s="708" t="s">
        <v>50</v>
      </c>
      <c r="L242" s="405" t="s">
        <v>443</v>
      </c>
      <c r="M242" s="405" t="s">
        <v>443</v>
      </c>
      <c r="N242" s="405" t="s">
        <v>443</v>
      </c>
      <c r="O242" s="405" t="s">
        <v>443</v>
      </c>
      <c r="P242" s="405"/>
      <c r="Q242" s="405"/>
      <c r="R242" s="405"/>
      <c r="S242" s="405"/>
      <c r="T242" s="405"/>
      <c r="U242" s="462"/>
      <c r="V242" s="405"/>
      <c r="W242" s="405"/>
    </row>
    <row r="243" spans="1:23" s="381" customFormat="1" ht="43.5" customHeight="1" x14ac:dyDescent="0.25">
      <c r="A243" s="590" t="s">
        <v>1089</v>
      </c>
      <c r="B243" s="391" t="s">
        <v>989</v>
      </c>
      <c r="C243" s="408" t="s">
        <v>1037</v>
      </c>
      <c r="D243" s="711" t="s">
        <v>690</v>
      </c>
      <c r="E243" s="631">
        <v>275</v>
      </c>
      <c r="F243" s="408" t="s">
        <v>731</v>
      </c>
      <c r="G243" s="401">
        <v>44287</v>
      </c>
      <c r="H243" s="385" t="s">
        <v>590</v>
      </c>
      <c r="I243" s="394" t="s">
        <v>921</v>
      </c>
      <c r="J243" s="573" t="s">
        <v>991</v>
      </c>
      <c r="K243" s="517" t="s">
        <v>622</v>
      </c>
      <c r="L243" s="405" t="s">
        <v>443</v>
      </c>
      <c r="M243" s="405" t="s">
        <v>443</v>
      </c>
      <c r="N243" s="405" t="s">
        <v>4</v>
      </c>
      <c r="O243" s="405" t="s">
        <v>443</v>
      </c>
      <c r="P243" s="405"/>
      <c r="Q243" s="405"/>
      <c r="R243" s="405"/>
      <c r="S243" s="405"/>
      <c r="T243" s="405"/>
      <c r="U243" s="405"/>
      <c r="V243" s="405"/>
      <c r="W243" s="405"/>
    </row>
    <row r="244" spans="1:23" s="381" customFormat="1" ht="45" customHeight="1" x14ac:dyDescent="0.25">
      <c r="A244" s="408" t="s">
        <v>1090</v>
      </c>
      <c r="B244" s="382" t="s">
        <v>119</v>
      </c>
      <c r="C244" s="408"/>
      <c r="D244" s="711" t="s">
        <v>690</v>
      </c>
      <c r="E244" s="631">
        <v>55</v>
      </c>
      <c r="F244" s="408" t="s">
        <v>604</v>
      </c>
      <c r="G244" s="384"/>
      <c r="H244" s="532" t="s">
        <v>66</v>
      </c>
      <c r="I244" s="386" t="s">
        <v>1091</v>
      </c>
      <c r="J244" s="573" t="s">
        <v>690</v>
      </c>
      <c r="K244" s="517" t="s">
        <v>610</v>
      </c>
      <c r="L244" s="379" t="s">
        <v>690</v>
      </c>
      <c r="M244" s="379" t="s">
        <v>690</v>
      </c>
      <c r="N244" s="379" t="s">
        <v>690</v>
      </c>
      <c r="O244" s="379" t="s">
        <v>690</v>
      </c>
      <c r="P244" s="379" t="s">
        <v>690</v>
      </c>
      <c r="Q244" s="379" t="s">
        <v>690</v>
      </c>
      <c r="R244" s="379" t="s">
        <v>690</v>
      </c>
      <c r="S244" s="379" t="s">
        <v>690</v>
      </c>
      <c r="T244" s="379" t="s">
        <v>690</v>
      </c>
      <c r="U244" s="379" t="s">
        <v>690</v>
      </c>
      <c r="V244" s="379" t="s">
        <v>690</v>
      </c>
      <c r="W244" s="379" t="s">
        <v>690</v>
      </c>
    </row>
    <row r="245" spans="1:23" ht="45" customHeight="1" x14ac:dyDescent="0.25">
      <c r="A245" s="382" t="s">
        <v>1092</v>
      </c>
      <c r="B245" s="382" t="s">
        <v>1093</v>
      </c>
      <c r="C245" s="408"/>
      <c r="D245" s="711" t="s">
        <v>690</v>
      </c>
      <c r="E245" s="631">
        <v>55</v>
      </c>
      <c r="F245" s="408" t="s">
        <v>1094</v>
      </c>
      <c r="G245" s="401"/>
      <c r="H245" s="385" t="s">
        <v>590</v>
      </c>
      <c r="I245" s="386" t="s">
        <v>921</v>
      </c>
      <c r="J245" s="573" t="s">
        <v>613</v>
      </c>
      <c r="K245" s="517" t="s">
        <v>614</v>
      </c>
      <c r="L245" s="405" t="s">
        <v>443</v>
      </c>
      <c r="M245" s="462" t="s">
        <v>4</v>
      </c>
      <c r="N245" s="405" t="s">
        <v>443</v>
      </c>
      <c r="O245" s="405" t="s">
        <v>443</v>
      </c>
      <c r="P245" s="405"/>
      <c r="Q245" s="405"/>
      <c r="R245" s="405"/>
      <c r="S245" s="405"/>
      <c r="T245" s="405"/>
      <c r="U245" s="462"/>
      <c r="V245" s="405"/>
      <c r="W245" s="405"/>
    </row>
    <row r="246" spans="1:23" ht="45" customHeight="1" x14ac:dyDescent="0.25">
      <c r="A246" s="408" t="s">
        <v>1095</v>
      </c>
      <c r="B246" s="382" t="s">
        <v>840</v>
      </c>
      <c r="C246" s="408" t="s">
        <v>1096</v>
      </c>
      <c r="D246" s="711">
        <v>100694</v>
      </c>
      <c r="E246" s="631">
        <v>65</v>
      </c>
      <c r="F246" s="408" t="s">
        <v>1011</v>
      </c>
      <c r="G246" s="401">
        <v>44189</v>
      </c>
      <c r="H246" s="385" t="s">
        <v>590</v>
      </c>
      <c r="I246" s="386" t="s">
        <v>1097</v>
      </c>
      <c r="J246" s="573" t="s">
        <v>698</v>
      </c>
      <c r="K246" s="449" t="s">
        <v>20</v>
      </c>
      <c r="L246" s="405" t="s">
        <v>443</v>
      </c>
      <c r="M246" s="405" t="s">
        <v>35</v>
      </c>
      <c r="N246" s="405" t="s">
        <v>443</v>
      </c>
      <c r="O246" s="405" t="s">
        <v>4</v>
      </c>
      <c r="P246" s="405"/>
      <c r="Q246" s="405"/>
      <c r="R246" s="405"/>
      <c r="S246" s="405"/>
      <c r="T246" s="405"/>
      <c r="U246" s="405"/>
      <c r="V246" s="405"/>
      <c r="W246" s="405"/>
    </row>
    <row r="247" spans="1:23" ht="45" customHeight="1" x14ac:dyDescent="0.25">
      <c r="A247" s="382" t="s">
        <v>1098</v>
      </c>
      <c r="B247" s="382" t="s">
        <v>840</v>
      </c>
      <c r="C247" s="409" t="s">
        <v>841</v>
      </c>
      <c r="D247" s="711">
        <v>100017</v>
      </c>
      <c r="E247" s="631">
        <v>65</v>
      </c>
      <c r="F247" s="408" t="s">
        <v>1011</v>
      </c>
      <c r="G247" s="401">
        <v>43881</v>
      </c>
      <c r="H247" s="385" t="s">
        <v>590</v>
      </c>
      <c r="I247" s="386" t="s">
        <v>1099</v>
      </c>
      <c r="J247" s="573" t="s">
        <v>698</v>
      </c>
      <c r="K247" s="449" t="s">
        <v>20</v>
      </c>
      <c r="L247" s="405" t="s">
        <v>443</v>
      </c>
      <c r="M247" s="405" t="s">
        <v>443</v>
      </c>
      <c r="N247" s="405" t="s">
        <v>443</v>
      </c>
      <c r="O247" s="405" t="s">
        <v>4</v>
      </c>
      <c r="P247" s="405"/>
      <c r="Q247" s="405"/>
      <c r="R247" s="405"/>
      <c r="S247" s="405"/>
      <c r="T247" s="405"/>
      <c r="U247" s="405"/>
      <c r="V247" s="405"/>
      <c r="W247" s="405"/>
    </row>
    <row r="248" spans="1:23" s="381" customFormat="1" ht="45" customHeight="1" x14ac:dyDescent="0.25">
      <c r="A248" s="382" t="s">
        <v>1100</v>
      </c>
      <c r="B248" s="382" t="s">
        <v>598</v>
      </c>
      <c r="C248" s="409" t="s">
        <v>599</v>
      </c>
      <c r="D248" s="711">
        <v>100838</v>
      </c>
      <c r="E248" s="631">
        <v>65</v>
      </c>
      <c r="F248" s="408" t="s">
        <v>604</v>
      </c>
      <c r="G248" s="401">
        <v>44949</v>
      </c>
      <c r="H248" s="385" t="s">
        <v>590</v>
      </c>
      <c r="I248" s="386">
        <v>175</v>
      </c>
      <c r="J248" s="573" t="s">
        <v>999</v>
      </c>
      <c r="K248" s="449" t="s">
        <v>25</v>
      </c>
      <c r="L248" s="405" t="s">
        <v>443</v>
      </c>
      <c r="M248" s="405" t="s">
        <v>443</v>
      </c>
      <c r="N248" s="405" t="s">
        <v>443</v>
      </c>
      <c r="O248" s="405" t="s">
        <v>443</v>
      </c>
      <c r="P248" s="405"/>
      <c r="Q248" s="405"/>
      <c r="R248" s="405"/>
      <c r="S248" s="405"/>
      <c r="T248" s="405"/>
      <c r="U248" s="462"/>
      <c r="V248" s="405"/>
      <c r="W248" s="405"/>
    </row>
    <row r="249" spans="1:23" s="381" customFormat="1" ht="45" customHeight="1" x14ac:dyDescent="0.25">
      <c r="A249" s="599" t="s">
        <v>1101</v>
      </c>
      <c r="B249" s="408" t="s">
        <v>1102</v>
      </c>
      <c r="C249" s="599"/>
      <c r="D249" s="413">
        <v>100338</v>
      </c>
      <c r="E249" s="631">
        <v>50</v>
      </c>
      <c r="F249" s="408" t="s">
        <v>604</v>
      </c>
      <c r="G249" s="441"/>
      <c r="H249" s="385" t="s">
        <v>590</v>
      </c>
      <c r="I249" s="441">
        <v>384</v>
      </c>
      <c r="J249" s="605" t="s">
        <v>999</v>
      </c>
      <c r="K249" s="449" t="s">
        <v>69</v>
      </c>
      <c r="L249" s="405" t="s">
        <v>443</v>
      </c>
      <c r="M249" s="405" t="s">
        <v>443</v>
      </c>
      <c r="N249" s="405" t="s">
        <v>443</v>
      </c>
      <c r="O249" s="405" t="s">
        <v>443</v>
      </c>
      <c r="P249" s="405"/>
      <c r="Q249" s="405"/>
      <c r="R249" s="405"/>
      <c r="S249" s="405"/>
      <c r="T249" s="405"/>
      <c r="U249" s="462"/>
      <c r="V249" s="405"/>
      <c r="W249" s="405"/>
    </row>
    <row r="250" spans="1:23" s="381" customFormat="1" ht="45" customHeight="1" x14ac:dyDescent="0.25">
      <c r="A250" s="382" t="s">
        <v>1103</v>
      </c>
      <c r="B250" s="382" t="s">
        <v>1104</v>
      </c>
      <c r="C250" s="408"/>
      <c r="D250" s="711">
        <v>100481</v>
      </c>
      <c r="E250" s="631">
        <v>55</v>
      </c>
      <c r="F250" s="408" t="s">
        <v>604</v>
      </c>
      <c r="G250" s="401">
        <v>43391</v>
      </c>
      <c r="H250" s="385" t="s">
        <v>590</v>
      </c>
      <c r="I250" s="386" t="s">
        <v>1105</v>
      </c>
      <c r="J250" s="573" t="s">
        <v>877</v>
      </c>
      <c r="K250" s="449" t="s">
        <v>657</v>
      </c>
      <c r="L250" s="405" t="s">
        <v>443</v>
      </c>
      <c r="M250" s="405" t="s">
        <v>443</v>
      </c>
      <c r="N250" s="405" t="s">
        <v>443</v>
      </c>
      <c r="O250" s="405" t="s">
        <v>443</v>
      </c>
      <c r="P250" s="405"/>
      <c r="Q250" s="405"/>
      <c r="R250" s="405"/>
      <c r="S250" s="405"/>
      <c r="T250" s="405"/>
      <c r="U250" s="405"/>
      <c r="V250" s="405"/>
      <c r="W250" s="405"/>
    </row>
    <row r="251" spans="1:23" s="381" customFormat="1" ht="45" customHeight="1" x14ac:dyDescent="0.25">
      <c r="A251" s="382" t="s">
        <v>1106</v>
      </c>
      <c r="B251" s="382" t="s">
        <v>119</v>
      </c>
      <c r="C251" s="602"/>
      <c r="D251" s="711">
        <v>100103</v>
      </c>
      <c r="E251" s="631">
        <v>50</v>
      </c>
      <c r="F251" s="408" t="s">
        <v>604</v>
      </c>
      <c r="G251" s="401">
        <v>44949</v>
      </c>
      <c r="H251" s="385" t="s">
        <v>590</v>
      </c>
      <c r="I251" s="386">
        <v>181</v>
      </c>
      <c r="J251" s="573" t="s">
        <v>999</v>
      </c>
      <c r="K251" s="449" t="s">
        <v>635</v>
      </c>
      <c r="L251" s="405" t="s">
        <v>443</v>
      </c>
      <c r="M251" s="405" t="s">
        <v>443</v>
      </c>
      <c r="N251" s="405" t="s">
        <v>443</v>
      </c>
      <c r="O251" s="405" t="s">
        <v>443</v>
      </c>
      <c r="P251" s="405"/>
      <c r="Q251" s="405"/>
      <c r="R251" s="405"/>
      <c r="S251" s="405"/>
      <c r="T251" s="405"/>
      <c r="U251" s="462"/>
      <c r="V251" s="405"/>
      <c r="W251" s="405"/>
    </row>
    <row r="252" spans="1:23" s="381" customFormat="1" ht="45" customHeight="1" x14ac:dyDescent="0.25">
      <c r="A252" s="382" t="s">
        <v>1107</v>
      </c>
      <c r="B252" s="382" t="s">
        <v>119</v>
      </c>
      <c r="C252" s="408"/>
      <c r="D252" s="711">
        <v>100817</v>
      </c>
      <c r="E252" s="631">
        <v>55</v>
      </c>
      <c r="F252" s="408" t="s">
        <v>604</v>
      </c>
      <c r="G252" s="401">
        <v>41456</v>
      </c>
      <c r="H252" s="385" t="s">
        <v>590</v>
      </c>
      <c r="I252" s="386" t="s">
        <v>1108</v>
      </c>
      <c r="J252" s="573" t="s">
        <v>999</v>
      </c>
      <c r="K252" s="449" t="s">
        <v>53</v>
      </c>
      <c r="L252" s="405" t="s">
        <v>443</v>
      </c>
      <c r="M252" s="405" t="s">
        <v>443</v>
      </c>
      <c r="N252" s="405" t="s">
        <v>4</v>
      </c>
      <c r="O252" s="405" t="s">
        <v>443</v>
      </c>
      <c r="P252" s="405"/>
      <c r="Q252" s="405"/>
      <c r="R252" s="405"/>
      <c r="S252" s="405"/>
      <c r="T252" s="405"/>
      <c r="U252" s="462"/>
      <c r="V252" s="405"/>
      <c r="W252" s="405"/>
    </row>
    <row r="253" spans="1:23" s="381" customFormat="1" ht="45" customHeight="1" x14ac:dyDescent="0.25">
      <c r="A253" s="382" t="s">
        <v>1109</v>
      </c>
      <c r="B253" s="382" t="s">
        <v>662</v>
      </c>
      <c r="C253" s="532"/>
      <c r="D253" s="711">
        <v>100300</v>
      </c>
      <c r="E253" s="631">
        <v>55</v>
      </c>
      <c r="F253" s="408" t="s">
        <v>604</v>
      </c>
      <c r="G253" s="401">
        <v>45650</v>
      </c>
      <c r="H253" s="385" t="s">
        <v>590</v>
      </c>
      <c r="I253" s="386" t="s">
        <v>1110</v>
      </c>
      <c r="J253" s="573" t="s">
        <v>999</v>
      </c>
      <c r="K253" s="449" t="s">
        <v>622</v>
      </c>
      <c r="L253" s="405" t="s">
        <v>443</v>
      </c>
      <c r="M253" s="405" t="s">
        <v>443</v>
      </c>
      <c r="N253" s="405" t="s">
        <v>443</v>
      </c>
      <c r="O253" s="405" t="s">
        <v>443</v>
      </c>
      <c r="P253" s="405"/>
      <c r="Q253" s="405"/>
      <c r="R253" s="405"/>
      <c r="S253" s="405"/>
      <c r="T253" s="405"/>
      <c r="U253" s="462"/>
      <c r="V253" s="749"/>
      <c r="W253" s="749"/>
    </row>
    <row r="254" spans="1:23" s="381" customFormat="1" ht="45" customHeight="1" x14ac:dyDescent="0.25">
      <c r="A254" s="382" t="s">
        <v>1111</v>
      </c>
      <c r="B254" s="382" t="s">
        <v>662</v>
      </c>
      <c r="C254" s="636"/>
      <c r="D254" s="711">
        <v>100659</v>
      </c>
      <c r="E254" s="631">
        <v>50</v>
      </c>
      <c r="F254" s="408" t="s">
        <v>604</v>
      </c>
      <c r="G254" s="401">
        <v>44949</v>
      </c>
      <c r="H254" s="385" t="s">
        <v>590</v>
      </c>
      <c r="I254" s="386">
        <v>177</v>
      </c>
      <c r="J254" s="573" t="s">
        <v>656</v>
      </c>
      <c r="K254" s="449" t="s">
        <v>25</v>
      </c>
      <c r="L254" s="405" t="s">
        <v>443</v>
      </c>
      <c r="M254" s="405" t="s">
        <v>443</v>
      </c>
      <c r="N254" s="405" t="s">
        <v>35</v>
      </c>
      <c r="O254" s="405" t="s">
        <v>443</v>
      </c>
      <c r="P254" s="405"/>
      <c r="Q254" s="405"/>
      <c r="R254" s="405"/>
      <c r="S254" s="405"/>
      <c r="T254" s="405"/>
      <c r="U254" s="462"/>
      <c r="V254" s="405"/>
      <c r="W254" s="405"/>
    </row>
    <row r="255" spans="1:23" s="381" customFormat="1" ht="45" customHeight="1" x14ac:dyDescent="0.25">
      <c r="A255" s="382" t="s">
        <v>1112</v>
      </c>
      <c r="B255" s="382" t="s">
        <v>662</v>
      </c>
      <c r="C255" s="602"/>
      <c r="D255" s="711">
        <v>100756</v>
      </c>
      <c r="E255" s="631">
        <v>50</v>
      </c>
      <c r="F255" s="408" t="s">
        <v>604</v>
      </c>
      <c r="G255" s="401">
        <v>44949</v>
      </c>
      <c r="H255" s="385" t="s">
        <v>590</v>
      </c>
      <c r="I255" s="386">
        <v>362</v>
      </c>
      <c r="J255" s="573" t="s">
        <v>656</v>
      </c>
      <c r="K255" s="449" t="s">
        <v>25</v>
      </c>
      <c r="L255" s="405" t="s">
        <v>443</v>
      </c>
      <c r="M255" s="405" t="s">
        <v>443</v>
      </c>
      <c r="N255" s="405" t="s">
        <v>35</v>
      </c>
      <c r="O255" s="405" t="s">
        <v>443</v>
      </c>
      <c r="P255" s="405"/>
      <c r="Q255" s="405"/>
      <c r="R255" s="405"/>
      <c r="S255" s="405"/>
      <c r="T255" s="405"/>
      <c r="U255" s="462"/>
      <c r="V255" s="405"/>
      <c r="W255" s="405"/>
    </row>
    <row r="256" spans="1:23" ht="45" customHeight="1" x14ac:dyDescent="0.25">
      <c r="A256" s="382" t="s">
        <v>3305</v>
      </c>
      <c r="B256" s="382" t="s">
        <v>3306</v>
      </c>
      <c r="C256" s="409"/>
      <c r="D256" s="711">
        <v>100729</v>
      </c>
      <c r="E256" s="631">
        <v>75</v>
      </c>
      <c r="F256" s="408" t="s">
        <v>604</v>
      </c>
      <c r="G256" s="401">
        <v>46079</v>
      </c>
      <c r="H256" s="385" t="s">
        <v>590</v>
      </c>
      <c r="I256" s="386" t="s">
        <v>3307</v>
      </c>
      <c r="J256" s="573" t="s">
        <v>3308</v>
      </c>
      <c r="K256" s="449" t="s">
        <v>50</v>
      </c>
      <c r="L256" s="405" t="s">
        <v>690</v>
      </c>
      <c r="M256" s="405" t="s">
        <v>443</v>
      </c>
      <c r="N256" s="405" t="s">
        <v>443</v>
      </c>
      <c r="O256" s="405" t="s">
        <v>443</v>
      </c>
      <c r="P256" s="405"/>
      <c r="Q256" s="405"/>
      <c r="R256" s="405"/>
      <c r="S256" s="405"/>
      <c r="T256" s="405"/>
      <c r="U256" s="405"/>
      <c r="V256" s="405"/>
      <c r="W256" s="749"/>
    </row>
    <row r="257" spans="1:23" ht="45" customHeight="1" x14ac:dyDescent="0.25">
      <c r="A257" s="382" t="s">
        <v>1113</v>
      </c>
      <c r="B257" s="382" t="s">
        <v>712</v>
      </c>
      <c r="C257" s="408" t="s">
        <v>3311</v>
      </c>
      <c r="D257" s="711">
        <v>100163</v>
      </c>
      <c r="E257" s="631">
        <v>65</v>
      </c>
      <c r="F257" s="408" t="s">
        <v>731</v>
      </c>
      <c r="G257" s="401">
        <v>45528</v>
      </c>
      <c r="H257" s="465" t="s">
        <v>590</v>
      </c>
      <c r="I257" s="386" t="s">
        <v>1115</v>
      </c>
      <c r="J257" s="573" t="s">
        <v>3308</v>
      </c>
      <c r="K257" s="449" t="s">
        <v>635</v>
      </c>
      <c r="L257" s="405" t="s">
        <v>443</v>
      </c>
      <c r="M257" s="405" t="s">
        <v>443</v>
      </c>
      <c r="N257" s="405" t="s">
        <v>443</v>
      </c>
      <c r="O257" s="405" t="s">
        <v>443</v>
      </c>
      <c r="P257" s="405"/>
      <c r="Q257" s="405"/>
      <c r="R257" s="405"/>
      <c r="S257" s="405"/>
      <c r="T257" s="405"/>
      <c r="U257" s="405"/>
      <c r="V257" s="405"/>
      <c r="W257" s="405"/>
    </row>
    <row r="258" spans="1:23" ht="45" customHeight="1" x14ac:dyDescent="0.25">
      <c r="A258" s="382" t="s">
        <v>1116</v>
      </c>
      <c r="B258" s="382" t="s">
        <v>212</v>
      </c>
      <c r="C258" s="408"/>
      <c r="D258" s="711" t="s">
        <v>690</v>
      </c>
      <c r="E258" s="631">
        <v>55</v>
      </c>
      <c r="F258" s="408" t="s">
        <v>604</v>
      </c>
      <c r="G258" s="384"/>
      <c r="H258" s="385" t="s">
        <v>590</v>
      </c>
      <c r="I258" s="386" t="s">
        <v>300</v>
      </c>
      <c r="J258" s="573" t="s">
        <v>606</v>
      </c>
      <c r="K258" s="449" t="s">
        <v>657</v>
      </c>
      <c r="L258" s="405" t="s">
        <v>443</v>
      </c>
      <c r="M258" s="405" t="s">
        <v>443</v>
      </c>
      <c r="N258" s="405" t="s">
        <v>443</v>
      </c>
      <c r="O258" s="405" t="s">
        <v>443</v>
      </c>
      <c r="P258" s="405"/>
      <c r="Q258" s="405"/>
      <c r="R258" s="405"/>
      <c r="S258" s="405"/>
      <c r="T258" s="405"/>
      <c r="U258" s="405"/>
      <c r="V258" s="405"/>
      <c r="W258" s="405"/>
    </row>
    <row r="259" spans="1:23" ht="45" customHeight="1" x14ac:dyDescent="0.25">
      <c r="A259" s="382" t="s">
        <v>1117</v>
      </c>
      <c r="B259" s="382" t="s">
        <v>99</v>
      </c>
      <c r="C259" s="408"/>
      <c r="D259" s="711">
        <v>100411</v>
      </c>
      <c r="E259" s="631">
        <v>40</v>
      </c>
      <c r="F259" s="408" t="s">
        <v>604</v>
      </c>
      <c r="G259" s="401">
        <v>44429</v>
      </c>
      <c r="H259" s="385" t="s">
        <v>590</v>
      </c>
      <c r="I259" s="386" t="s">
        <v>1118</v>
      </c>
      <c r="J259" s="573" t="s">
        <v>596</v>
      </c>
      <c r="K259" s="449" t="s">
        <v>25</v>
      </c>
      <c r="L259" s="405" t="s">
        <v>443</v>
      </c>
      <c r="M259" s="405" t="s">
        <v>443</v>
      </c>
      <c r="N259" s="405" t="s">
        <v>443</v>
      </c>
      <c r="O259" s="405" t="s">
        <v>443</v>
      </c>
      <c r="P259" s="405" t="s">
        <v>4</v>
      </c>
      <c r="Q259" s="405"/>
      <c r="R259" s="405"/>
      <c r="S259" s="405"/>
      <c r="T259" s="405"/>
      <c r="U259" s="405"/>
      <c r="V259" s="405"/>
      <c r="W259" s="405"/>
    </row>
    <row r="260" spans="1:23" ht="45" customHeight="1" x14ac:dyDescent="0.25">
      <c r="A260" s="382" t="s">
        <v>1119</v>
      </c>
      <c r="B260" s="382" t="s">
        <v>1120</v>
      </c>
      <c r="C260" s="602"/>
      <c r="D260" s="711" t="s">
        <v>690</v>
      </c>
      <c r="E260" s="631">
        <v>50</v>
      </c>
      <c r="F260" s="408" t="s">
        <v>612</v>
      </c>
      <c r="G260" s="401">
        <v>44949</v>
      </c>
      <c r="H260" s="385" t="s">
        <v>590</v>
      </c>
      <c r="I260" s="386" t="s">
        <v>921</v>
      </c>
      <c r="J260" s="573" t="s">
        <v>613</v>
      </c>
      <c r="K260" s="449" t="s">
        <v>146</v>
      </c>
      <c r="L260" s="405" t="s">
        <v>4</v>
      </c>
      <c r="M260" s="405" t="s">
        <v>443</v>
      </c>
      <c r="N260" s="405" t="s">
        <v>443</v>
      </c>
      <c r="O260" s="405" t="s">
        <v>443</v>
      </c>
      <c r="P260" s="405"/>
      <c r="Q260" s="405"/>
      <c r="R260" s="405"/>
      <c r="S260" s="405"/>
      <c r="T260" s="405"/>
      <c r="U260" s="462"/>
      <c r="V260" s="405"/>
      <c r="W260" s="405"/>
    </row>
    <row r="261" spans="1:23" ht="45" customHeight="1" x14ac:dyDescent="0.25">
      <c r="A261" s="382" t="s">
        <v>1121</v>
      </c>
      <c r="B261" s="382" t="s">
        <v>1122</v>
      </c>
      <c r="C261" s="602"/>
      <c r="D261" s="711" t="s">
        <v>690</v>
      </c>
      <c r="E261" s="631">
        <v>60</v>
      </c>
      <c r="F261" s="408" t="s">
        <v>612</v>
      </c>
      <c r="G261" s="401">
        <v>45017</v>
      </c>
      <c r="H261" s="385" t="s">
        <v>590</v>
      </c>
      <c r="I261" s="386" t="s">
        <v>921</v>
      </c>
      <c r="J261" s="573" t="s">
        <v>991</v>
      </c>
      <c r="K261" s="449" t="s">
        <v>53</v>
      </c>
      <c r="L261" s="379" t="s">
        <v>443</v>
      </c>
      <c r="M261" s="405" t="s">
        <v>443</v>
      </c>
      <c r="N261" s="405" t="s">
        <v>4</v>
      </c>
      <c r="O261" s="405" t="s">
        <v>443</v>
      </c>
      <c r="P261" s="405"/>
      <c r="Q261" s="405"/>
      <c r="R261" s="405"/>
      <c r="S261" s="405"/>
      <c r="T261" s="405"/>
      <c r="U261" s="405"/>
      <c r="V261" s="405"/>
      <c r="W261" s="405"/>
    </row>
    <row r="262" spans="1:23" ht="45" customHeight="1" x14ac:dyDescent="0.25">
      <c r="A262" s="382" t="s">
        <v>1123</v>
      </c>
      <c r="B262" s="382" t="s">
        <v>1124</v>
      </c>
      <c r="C262" s="602"/>
      <c r="D262" s="711">
        <v>100651</v>
      </c>
      <c r="E262" s="631">
        <v>55</v>
      </c>
      <c r="F262" s="408" t="s">
        <v>612</v>
      </c>
      <c r="G262" s="401">
        <v>45017</v>
      </c>
      <c r="H262" s="385" t="s">
        <v>590</v>
      </c>
      <c r="I262" s="386" t="s">
        <v>1125</v>
      </c>
      <c r="J262" s="573" t="s">
        <v>613</v>
      </c>
      <c r="K262" s="449" t="s">
        <v>622</v>
      </c>
      <c r="L262" s="405" t="s">
        <v>443</v>
      </c>
      <c r="M262" s="405" t="s">
        <v>443</v>
      </c>
      <c r="N262" s="405" t="s">
        <v>443</v>
      </c>
      <c r="O262" s="405" t="s">
        <v>443</v>
      </c>
      <c r="P262" s="405"/>
      <c r="Q262" s="405"/>
      <c r="R262" s="405"/>
      <c r="S262" s="405"/>
      <c r="T262" s="405"/>
      <c r="U262" s="462"/>
      <c r="V262" s="405"/>
      <c r="W262" s="405"/>
    </row>
    <row r="263" spans="1:23" ht="45" customHeight="1" x14ac:dyDescent="0.25">
      <c r="A263" s="382" t="s">
        <v>1126</v>
      </c>
      <c r="B263" s="382" t="s">
        <v>1127</v>
      </c>
      <c r="C263" s="408" t="s">
        <v>1128</v>
      </c>
      <c r="D263" s="711">
        <v>100647</v>
      </c>
      <c r="E263" s="631">
        <v>55</v>
      </c>
      <c r="F263" s="408" t="s">
        <v>604</v>
      </c>
      <c r="G263" s="401">
        <v>44409</v>
      </c>
      <c r="H263" s="385" t="s">
        <v>590</v>
      </c>
      <c r="I263" s="386" t="s">
        <v>1129</v>
      </c>
      <c r="J263" s="573" t="s">
        <v>999</v>
      </c>
      <c r="K263" s="449" t="s">
        <v>20</v>
      </c>
      <c r="L263" s="405" t="s">
        <v>443</v>
      </c>
      <c r="M263" s="405" t="s">
        <v>443</v>
      </c>
      <c r="N263" s="405" t="s">
        <v>443</v>
      </c>
      <c r="O263" s="405" t="s">
        <v>443</v>
      </c>
      <c r="P263" s="405" t="s">
        <v>4</v>
      </c>
      <c r="Q263" s="405"/>
      <c r="R263" s="405"/>
      <c r="S263" s="405"/>
      <c r="T263" s="405"/>
      <c r="U263" s="462"/>
      <c r="V263" s="405"/>
      <c r="W263" s="405"/>
    </row>
    <row r="264" spans="1:23" ht="45" customHeight="1" x14ac:dyDescent="0.25">
      <c r="A264" s="382" t="s">
        <v>1130</v>
      </c>
      <c r="B264" s="382" t="s">
        <v>99</v>
      </c>
      <c r="C264" s="408"/>
      <c r="D264" s="711">
        <v>100552</v>
      </c>
      <c r="E264" s="631">
        <v>40</v>
      </c>
      <c r="F264" s="408" t="s">
        <v>604</v>
      </c>
      <c r="G264" s="401">
        <v>44460</v>
      </c>
      <c r="H264" s="385" t="s">
        <v>590</v>
      </c>
      <c r="I264" s="386" t="s">
        <v>3263</v>
      </c>
      <c r="J264" s="573" t="s">
        <v>596</v>
      </c>
      <c r="K264" s="449" t="s">
        <v>25</v>
      </c>
      <c r="L264" s="405" t="s">
        <v>443</v>
      </c>
      <c r="M264" s="405" t="s">
        <v>443</v>
      </c>
      <c r="N264" s="405" t="s">
        <v>443</v>
      </c>
      <c r="O264" s="405" t="s">
        <v>443</v>
      </c>
      <c r="P264" s="405" t="s">
        <v>4</v>
      </c>
      <c r="Q264" s="405"/>
      <c r="R264" s="405"/>
      <c r="S264" s="405"/>
      <c r="T264" s="405"/>
      <c r="U264" s="405"/>
      <c r="V264" s="405"/>
      <c r="W264" s="405"/>
    </row>
    <row r="265" spans="1:23" ht="45" customHeight="1" x14ac:dyDescent="0.25">
      <c r="A265" s="382" t="s">
        <v>1131</v>
      </c>
      <c r="B265" s="382" t="s">
        <v>1124</v>
      </c>
      <c r="C265" s="602"/>
      <c r="D265" s="711">
        <v>100651</v>
      </c>
      <c r="E265" s="631">
        <v>55</v>
      </c>
      <c r="F265" s="408" t="s">
        <v>612</v>
      </c>
      <c r="G265" s="401">
        <v>45017</v>
      </c>
      <c r="H265" s="385" t="s">
        <v>590</v>
      </c>
      <c r="I265" s="386" t="s">
        <v>1125</v>
      </c>
      <c r="J265" s="573" t="s">
        <v>613</v>
      </c>
      <c r="K265" s="449" t="s">
        <v>622</v>
      </c>
      <c r="L265" s="405" t="s">
        <v>443</v>
      </c>
      <c r="M265" s="405" t="s">
        <v>443</v>
      </c>
      <c r="N265" s="405" t="s">
        <v>443</v>
      </c>
      <c r="O265" s="405" t="s">
        <v>443</v>
      </c>
      <c r="P265" s="405"/>
      <c r="Q265" s="405"/>
      <c r="R265" s="405"/>
      <c r="S265" s="405"/>
      <c r="T265" s="405"/>
      <c r="U265" s="462"/>
      <c r="V265" s="405"/>
      <c r="W265" s="405"/>
    </row>
    <row r="266" spans="1:23" ht="45" customHeight="1" x14ac:dyDescent="0.25">
      <c r="A266" s="382" t="s">
        <v>1132</v>
      </c>
      <c r="B266" s="382" t="s">
        <v>1133</v>
      </c>
      <c r="C266" s="408"/>
      <c r="D266" s="711">
        <v>100403</v>
      </c>
      <c r="E266" s="631">
        <v>55</v>
      </c>
      <c r="F266" s="408" t="s">
        <v>604</v>
      </c>
      <c r="G266" s="401">
        <v>42005</v>
      </c>
      <c r="H266" s="385" t="s">
        <v>590</v>
      </c>
      <c r="I266" s="386" t="s">
        <v>1134</v>
      </c>
      <c r="J266" s="605" t="s">
        <v>648</v>
      </c>
      <c r="K266" s="449" t="s">
        <v>20</v>
      </c>
      <c r="L266" s="405" t="s">
        <v>443</v>
      </c>
      <c r="M266" s="405" t="s">
        <v>443</v>
      </c>
      <c r="N266" s="405" t="s">
        <v>443</v>
      </c>
      <c r="O266" s="405" t="s">
        <v>4</v>
      </c>
      <c r="P266" s="462"/>
      <c r="Q266" s="405"/>
      <c r="R266" s="405"/>
      <c r="S266" s="405"/>
      <c r="T266" s="405"/>
      <c r="U266" s="405"/>
      <c r="V266" s="405"/>
      <c r="W266" s="405"/>
    </row>
    <row r="267" spans="1:23" ht="45" customHeight="1" x14ac:dyDescent="0.25">
      <c r="A267" s="382" t="s">
        <v>1135</v>
      </c>
      <c r="B267" s="382" t="s">
        <v>212</v>
      </c>
      <c r="C267" s="409"/>
      <c r="D267" s="711">
        <v>100441</v>
      </c>
      <c r="E267" s="631">
        <v>55</v>
      </c>
      <c r="F267" s="408" t="s">
        <v>815</v>
      </c>
      <c r="G267" s="401"/>
      <c r="H267" s="385" t="s">
        <v>590</v>
      </c>
      <c r="I267" s="386">
        <v>428</v>
      </c>
      <c r="J267" s="573" t="s">
        <v>737</v>
      </c>
      <c r="K267" s="449" t="s">
        <v>25</v>
      </c>
      <c r="L267" s="405" t="s">
        <v>443</v>
      </c>
      <c r="M267" s="405" t="s">
        <v>443</v>
      </c>
      <c r="N267" s="405" t="s">
        <v>35</v>
      </c>
      <c r="O267" s="405" t="s">
        <v>443</v>
      </c>
      <c r="P267" s="405" t="s">
        <v>4</v>
      </c>
      <c r="Q267" s="405"/>
      <c r="R267" s="405"/>
      <c r="S267" s="405"/>
      <c r="T267" s="405"/>
      <c r="U267" s="405"/>
      <c r="V267" s="405"/>
      <c r="W267" s="405"/>
    </row>
    <row r="268" spans="1:23" ht="45" customHeight="1" x14ac:dyDescent="0.25">
      <c r="A268" s="382" t="s">
        <v>1136</v>
      </c>
      <c r="B268" s="382" t="s">
        <v>662</v>
      </c>
      <c r="C268" s="602"/>
      <c r="D268" s="711">
        <v>100699</v>
      </c>
      <c r="E268" s="631">
        <v>50</v>
      </c>
      <c r="F268" s="408" t="s">
        <v>815</v>
      </c>
      <c r="G268" s="401">
        <v>44949</v>
      </c>
      <c r="H268" s="385" t="s">
        <v>590</v>
      </c>
      <c r="I268" s="386">
        <v>338</v>
      </c>
      <c r="J268" s="573" t="s">
        <v>999</v>
      </c>
      <c r="K268" s="449" t="s">
        <v>610</v>
      </c>
      <c r="L268" s="405" t="s">
        <v>443</v>
      </c>
      <c r="M268" s="405" t="s">
        <v>443</v>
      </c>
      <c r="N268" s="405" t="s">
        <v>443</v>
      </c>
      <c r="O268" s="405" t="s">
        <v>443</v>
      </c>
      <c r="P268" s="405"/>
      <c r="Q268" s="405"/>
      <c r="R268" s="405"/>
      <c r="S268" s="405"/>
      <c r="T268" s="405"/>
      <c r="U268" s="462"/>
      <c r="V268" s="405"/>
      <c r="W268" s="405"/>
    </row>
    <row r="269" spans="1:23" ht="45" customHeight="1" x14ac:dyDescent="0.25">
      <c r="A269" s="382" t="s">
        <v>1137</v>
      </c>
      <c r="B269" s="382" t="s">
        <v>140</v>
      </c>
      <c r="C269" s="408"/>
      <c r="D269" s="711">
        <v>100082</v>
      </c>
      <c r="E269" s="631">
        <v>55</v>
      </c>
      <c r="F269" s="408" t="s">
        <v>604</v>
      </c>
      <c r="G269" s="384"/>
      <c r="H269" s="385" t="s">
        <v>590</v>
      </c>
      <c r="I269" s="386" t="s">
        <v>1138</v>
      </c>
      <c r="J269" s="573" t="s">
        <v>621</v>
      </c>
      <c r="K269" s="449" t="s">
        <v>20</v>
      </c>
      <c r="L269" s="405" t="s">
        <v>443</v>
      </c>
      <c r="M269" s="405" t="s">
        <v>443</v>
      </c>
      <c r="N269" s="405" t="s">
        <v>443</v>
      </c>
      <c r="O269" s="405" t="s">
        <v>4</v>
      </c>
      <c r="P269" s="405"/>
      <c r="Q269" s="405"/>
      <c r="R269" s="405"/>
      <c r="S269" s="405"/>
      <c r="T269" s="405"/>
      <c r="U269" s="405"/>
      <c r="V269" s="405"/>
      <c r="W269" s="405"/>
    </row>
    <row r="270" spans="1:23" ht="45.75" customHeight="1" x14ac:dyDescent="0.25">
      <c r="A270" s="382" t="s">
        <v>1139</v>
      </c>
      <c r="B270" s="382" t="s">
        <v>140</v>
      </c>
      <c r="C270" s="408"/>
      <c r="D270" s="711">
        <v>100703</v>
      </c>
      <c r="E270" s="631">
        <v>50</v>
      </c>
      <c r="F270" s="408" t="s">
        <v>815</v>
      </c>
      <c r="G270" s="401"/>
      <c r="H270" s="385" t="s">
        <v>590</v>
      </c>
      <c r="I270" s="386">
        <v>419</v>
      </c>
      <c r="J270" s="573" t="s">
        <v>999</v>
      </c>
      <c r="K270" s="449" t="s">
        <v>610</v>
      </c>
      <c r="L270" s="405" t="s">
        <v>443</v>
      </c>
      <c r="M270" s="405" t="s">
        <v>443</v>
      </c>
      <c r="N270" s="405" t="s">
        <v>443</v>
      </c>
      <c r="O270" s="405" t="s">
        <v>443</v>
      </c>
      <c r="P270" s="405"/>
      <c r="Q270" s="405"/>
      <c r="R270" s="405"/>
      <c r="S270" s="405"/>
      <c r="T270" s="405"/>
      <c r="U270" s="405"/>
      <c r="V270" s="405"/>
      <c r="W270" s="405"/>
    </row>
    <row r="271" spans="1:23" ht="45" customHeight="1" x14ac:dyDescent="0.25">
      <c r="A271" s="382" t="s">
        <v>1140</v>
      </c>
      <c r="B271" s="382" t="s">
        <v>1141</v>
      </c>
      <c r="C271" s="602"/>
      <c r="D271" s="711">
        <v>100554</v>
      </c>
      <c r="E271" s="631">
        <v>50</v>
      </c>
      <c r="F271" s="408" t="s">
        <v>815</v>
      </c>
      <c r="G271" s="401">
        <v>44949</v>
      </c>
      <c r="H271" s="385" t="s">
        <v>590</v>
      </c>
      <c r="I271" s="386">
        <v>390</v>
      </c>
      <c r="J271" s="573" t="s">
        <v>999</v>
      </c>
      <c r="K271" s="524" t="s">
        <v>50</v>
      </c>
      <c r="L271" s="405" t="s">
        <v>443</v>
      </c>
      <c r="M271" s="405" t="s">
        <v>443</v>
      </c>
      <c r="N271" s="405" t="s">
        <v>443</v>
      </c>
      <c r="O271" s="405" t="s">
        <v>443</v>
      </c>
      <c r="P271" s="405"/>
      <c r="Q271" s="405"/>
      <c r="R271" s="405"/>
      <c r="S271" s="405"/>
      <c r="T271" s="405"/>
      <c r="U271" s="462"/>
      <c r="V271" s="405"/>
      <c r="W271" s="405"/>
    </row>
    <row r="272" spans="1:23" ht="45" customHeight="1" x14ac:dyDescent="0.25">
      <c r="A272" s="382" t="s">
        <v>1142</v>
      </c>
      <c r="B272" s="382" t="s">
        <v>662</v>
      </c>
      <c r="C272" s="602"/>
      <c r="D272" s="711">
        <v>100599</v>
      </c>
      <c r="E272" s="631">
        <v>50</v>
      </c>
      <c r="F272" s="408" t="s">
        <v>604</v>
      </c>
      <c r="G272" s="401">
        <v>44949</v>
      </c>
      <c r="H272" s="385" t="s">
        <v>590</v>
      </c>
      <c r="I272" s="386">
        <v>305</v>
      </c>
      <c r="J272" s="573" t="s">
        <v>999</v>
      </c>
      <c r="K272" s="449" t="s">
        <v>53</v>
      </c>
      <c r="L272" s="405" t="s">
        <v>443</v>
      </c>
      <c r="M272" s="405" t="s">
        <v>443</v>
      </c>
      <c r="N272" s="405" t="s">
        <v>4</v>
      </c>
      <c r="O272" s="405" t="s">
        <v>443</v>
      </c>
      <c r="P272" s="405"/>
      <c r="Q272" s="405"/>
      <c r="R272" s="405"/>
      <c r="S272" s="405"/>
      <c r="T272" s="405"/>
      <c r="U272" s="462"/>
      <c r="V272" s="405"/>
      <c r="W272" s="405"/>
    </row>
    <row r="273" spans="1:23" ht="45" customHeight="1" x14ac:dyDescent="0.25">
      <c r="A273" s="382" t="s">
        <v>1143</v>
      </c>
      <c r="B273" s="382" t="s">
        <v>212</v>
      </c>
      <c r="C273" s="602"/>
      <c r="D273" s="711">
        <v>100444</v>
      </c>
      <c r="E273" s="631">
        <v>70</v>
      </c>
      <c r="F273" s="408" t="s">
        <v>604</v>
      </c>
      <c r="G273" s="401">
        <v>45130</v>
      </c>
      <c r="H273" s="385" t="s">
        <v>590</v>
      </c>
      <c r="I273" s="616" t="s">
        <v>1144</v>
      </c>
      <c r="J273" s="573" t="s">
        <v>634</v>
      </c>
      <c r="K273" s="449" t="s">
        <v>610</v>
      </c>
      <c r="L273" s="405" t="s">
        <v>443</v>
      </c>
      <c r="M273" s="405" t="s">
        <v>443</v>
      </c>
      <c r="N273" s="405" t="s">
        <v>443</v>
      </c>
      <c r="O273" s="405" t="s">
        <v>443</v>
      </c>
      <c r="P273" s="405"/>
      <c r="Q273" s="405"/>
      <c r="R273" s="405"/>
      <c r="S273" s="405"/>
      <c r="T273" s="405"/>
      <c r="U273" s="462"/>
      <c r="V273" s="462"/>
      <c r="W273" s="405"/>
    </row>
    <row r="274" spans="1:23" ht="45" customHeight="1" x14ac:dyDescent="0.25">
      <c r="A274" s="382" t="s">
        <v>1145</v>
      </c>
      <c r="B274" s="382" t="s">
        <v>641</v>
      </c>
      <c r="C274" s="602"/>
      <c r="D274" s="711">
        <v>100873</v>
      </c>
      <c r="E274" s="631">
        <v>50</v>
      </c>
      <c r="F274" s="408" t="s">
        <v>604</v>
      </c>
      <c r="G274" s="401">
        <v>44949</v>
      </c>
      <c r="H274" s="385" t="s">
        <v>590</v>
      </c>
      <c r="I274" s="386">
        <v>165</v>
      </c>
      <c r="J274" s="573" t="s">
        <v>737</v>
      </c>
      <c r="K274" s="449" t="s">
        <v>657</v>
      </c>
      <c r="L274" s="405" t="s">
        <v>443</v>
      </c>
      <c r="M274" s="405" t="s">
        <v>443</v>
      </c>
      <c r="N274" s="405" t="s">
        <v>35</v>
      </c>
      <c r="O274" s="405" t="s">
        <v>443</v>
      </c>
      <c r="P274" s="405"/>
      <c r="Q274" s="405"/>
      <c r="R274" s="405"/>
      <c r="S274" s="405"/>
      <c r="T274" s="405"/>
      <c r="U274" s="405"/>
      <c r="V274" s="405"/>
      <c r="W274" s="405"/>
    </row>
    <row r="275" spans="1:23" ht="45" customHeight="1" x14ac:dyDescent="0.25">
      <c r="A275" s="382" t="s">
        <v>1146</v>
      </c>
      <c r="B275" s="382" t="s">
        <v>1141</v>
      </c>
      <c r="C275" s="602"/>
      <c r="D275" s="711">
        <v>100554</v>
      </c>
      <c r="E275" s="631">
        <v>50</v>
      </c>
      <c r="F275" s="408" t="s">
        <v>815</v>
      </c>
      <c r="G275" s="401">
        <v>44949</v>
      </c>
      <c r="H275" s="385" t="s">
        <v>590</v>
      </c>
      <c r="I275" s="386">
        <v>390</v>
      </c>
      <c r="J275" s="573" t="s">
        <v>999</v>
      </c>
      <c r="K275" s="524" t="s">
        <v>50</v>
      </c>
      <c r="L275" s="405" t="s">
        <v>443</v>
      </c>
      <c r="M275" s="405" t="s">
        <v>443</v>
      </c>
      <c r="N275" s="405" t="s">
        <v>443</v>
      </c>
      <c r="O275" s="405" t="s">
        <v>443</v>
      </c>
      <c r="P275" s="405"/>
      <c r="Q275" s="405"/>
      <c r="R275" s="405"/>
      <c r="S275" s="405"/>
      <c r="T275" s="405"/>
      <c r="U275" s="462"/>
      <c r="V275" s="405"/>
      <c r="W275" s="405"/>
    </row>
    <row r="276" spans="1:23" ht="45" customHeight="1" x14ac:dyDescent="0.25">
      <c r="A276" s="599" t="s">
        <v>1147</v>
      </c>
      <c r="B276" s="382" t="s">
        <v>694</v>
      </c>
      <c r="C276" s="636" t="s">
        <v>1148</v>
      </c>
      <c r="D276" s="711">
        <v>100387</v>
      </c>
      <c r="E276" s="631">
        <v>60</v>
      </c>
      <c r="F276" s="408" t="s">
        <v>604</v>
      </c>
      <c r="G276" s="401">
        <v>45017</v>
      </c>
      <c r="H276" s="385" t="s">
        <v>590</v>
      </c>
      <c r="I276" s="386" t="s">
        <v>1149</v>
      </c>
      <c r="J276" s="573" t="s">
        <v>656</v>
      </c>
      <c r="K276" s="449" t="s">
        <v>69</v>
      </c>
      <c r="L276" s="405" t="s">
        <v>443</v>
      </c>
      <c r="M276" s="405" t="s">
        <v>443</v>
      </c>
      <c r="N276" s="405" t="s">
        <v>35</v>
      </c>
      <c r="O276" s="405" t="s">
        <v>443</v>
      </c>
      <c r="P276" s="405"/>
      <c r="Q276" s="405"/>
      <c r="R276" s="405"/>
      <c r="S276" s="405"/>
      <c r="T276" s="405"/>
      <c r="U276" s="462"/>
      <c r="V276" s="405"/>
      <c r="W276" s="405"/>
    </row>
    <row r="277" spans="1:23" ht="45" customHeight="1" x14ac:dyDescent="0.25">
      <c r="A277" s="382" t="s">
        <v>1150</v>
      </c>
      <c r="B277" s="382" t="s">
        <v>641</v>
      </c>
      <c r="C277" s="825"/>
      <c r="D277" s="826">
        <v>100655</v>
      </c>
      <c r="E277" s="631">
        <v>50</v>
      </c>
      <c r="F277" s="408" t="s">
        <v>815</v>
      </c>
      <c r="G277" s="401">
        <v>44949</v>
      </c>
      <c r="H277" s="385" t="s">
        <v>590</v>
      </c>
      <c r="I277" s="386">
        <v>170</v>
      </c>
      <c r="J277" s="573" t="s">
        <v>999</v>
      </c>
      <c r="K277" s="449" t="s">
        <v>53</v>
      </c>
      <c r="L277" s="405" t="s">
        <v>443</v>
      </c>
      <c r="M277" s="405" t="s">
        <v>443</v>
      </c>
      <c r="N277" s="405" t="s">
        <v>4</v>
      </c>
      <c r="O277" s="405" t="s">
        <v>443</v>
      </c>
      <c r="P277" s="405"/>
      <c r="Q277" s="405"/>
      <c r="R277" s="405"/>
      <c r="S277" s="405"/>
      <c r="T277" s="405"/>
      <c r="U277" s="462"/>
      <c r="V277" s="405"/>
      <c r="W277" s="405"/>
    </row>
    <row r="278" spans="1:23" ht="56.25" customHeight="1" x14ac:dyDescent="0.25">
      <c r="A278" s="382" t="s">
        <v>1151</v>
      </c>
      <c r="B278" s="382" t="s">
        <v>662</v>
      </c>
      <c r="C278" s="602"/>
      <c r="D278" s="711">
        <v>100287</v>
      </c>
      <c r="E278" s="631">
        <v>50</v>
      </c>
      <c r="F278" s="408" t="s">
        <v>604</v>
      </c>
      <c r="G278" s="401">
        <v>44949</v>
      </c>
      <c r="H278" s="385" t="s">
        <v>590</v>
      </c>
      <c r="I278" s="386">
        <v>155</v>
      </c>
      <c r="J278" s="573" t="s">
        <v>999</v>
      </c>
      <c r="K278" s="449" t="s">
        <v>622</v>
      </c>
      <c r="L278" s="405" t="s">
        <v>443</v>
      </c>
      <c r="M278" s="405" t="s">
        <v>443</v>
      </c>
      <c r="N278" s="405" t="s">
        <v>443</v>
      </c>
      <c r="O278" s="405" t="s">
        <v>443</v>
      </c>
      <c r="P278" s="405"/>
      <c r="Q278" s="405"/>
      <c r="R278" s="405"/>
      <c r="S278" s="405"/>
      <c r="T278" s="405"/>
      <c r="U278" s="462"/>
      <c r="V278" s="405"/>
      <c r="W278" s="405"/>
    </row>
    <row r="279" spans="1:23" ht="45" customHeight="1" x14ac:dyDescent="0.25">
      <c r="A279" s="382" t="s">
        <v>1152</v>
      </c>
      <c r="B279" s="382" t="s">
        <v>1093</v>
      </c>
      <c r="C279" s="408"/>
      <c r="D279" s="711" t="s">
        <v>690</v>
      </c>
      <c r="E279" s="631">
        <v>55</v>
      </c>
      <c r="F279" s="408" t="s">
        <v>612</v>
      </c>
      <c r="G279" s="401"/>
      <c r="H279" s="385" t="s">
        <v>590</v>
      </c>
      <c r="I279" s="386" t="s">
        <v>921</v>
      </c>
      <c r="J279" s="573" t="s">
        <v>613</v>
      </c>
      <c r="K279" s="524" t="s">
        <v>53</v>
      </c>
      <c r="L279" s="405" t="s">
        <v>443</v>
      </c>
      <c r="M279" s="405" t="s">
        <v>443</v>
      </c>
      <c r="N279" s="405" t="s">
        <v>4</v>
      </c>
      <c r="O279" s="405" t="s">
        <v>443</v>
      </c>
      <c r="P279" s="405"/>
      <c r="Q279" s="405"/>
      <c r="R279" s="405"/>
      <c r="S279" s="405"/>
      <c r="T279" s="405"/>
      <c r="U279" s="462"/>
      <c r="V279" s="405"/>
      <c r="W279" s="405"/>
    </row>
    <row r="280" spans="1:23" ht="45" customHeight="1" x14ac:dyDescent="0.25">
      <c r="A280" s="382" t="s">
        <v>1153</v>
      </c>
      <c r="B280" s="382" t="s">
        <v>1154</v>
      </c>
      <c r="C280" s="704" t="s">
        <v>3327</v>
      </c>
      <c r="D280" s="812">
        <v>100709</v>
      </c>
      <c r="E280" s="631">
        <v>60</v>
      </c>
      <c r="F280" s="408" t="s">
        <v>604</v>
      </c>
      <c r="G280" s="401">
        <v>45559</v>
      </c>
      <c r="H280" s="532" t="s">
        <v>1899</v>
      </c>
      <c r="I280" s="386" t="s">
        <v>1155</v>
      </c>
      <c r="J280" s="573" t="s">
        <v>999</v>
      </c>
      <c r="K280" s="449" t="s">
        <v>69</v>
      </c>
      <c r="L280" s="405" t="s">
        <v>35</v>
      </c>
      <c r="M280" s="405" t="s">
        <v>35</v>
      </c>
      <c r="N280" s="405" t="s">
        <v>35</v>
      </c>
      <c r="O280" s="405" t="s">
        <v>35</v>
      </c>
      <c r="P280" s="405" t="s">
        <v>35</v>
      </c>
      <c r="Q280" s="405"/>
      <c r="R280" s="405"/>
      <c r="S280" s="405"/>
      <c r="T280" s="405"/>
      <c r="U280" s="462"/>
      <c r="V280" s="405"/>
      <c r="W280" s="405"/>
    </row>
    <row r="281" spans="1:23" ht="45" customHeight="1" x14ac:dyDescent="0.25">
      <c r="A281" s="382" t="s">
        <v>1156</v>
      </c>
      <c r="B281" s="382" t="s">
        <v>212</v>
      </c>
      <c r="C281" s="602"/>
      <c r="D281" s="711" t="s">
        <v>690</v>
      </c>
      <c r="E281" s="631">
        <v>42</v>
      </c>
      <c r="F281" s="408" t="s">
        <v>604</v>
      </c>
      <c r="G281" s="401"/>
      <c r="H281" s="532" t="s">
        <v>66</v>
      </c>
      <c r="I281" s="386" t="s">
        <v>1157</v>
      </c>
      <c r="J281" s="573" t="s">
        <v>690</v>
      </c>
      <c r="K281" s="449"/>
      <c r="L281" s="379" t="s">
        <v>690</v>
      </c>
      <c r="M281" s="379" t="s">
        <v>690</v>
      </c>
      <c r="N281" s="405" t="s">
        <v>690</v>
      </c>
      <c r="O281" s="379" t="s">
        <v>690</v>
      </c>
      <c r="P281" s="379" t="s">
        <v>690</v>
      </c>
      <c r="Q281" s="379" t="s">
        <v>690</v>
      </c>
      <c r="R281" s="379" t="s">
        <v>690</v>
      </c>
      <c r="S281" s="379" t="s">
        <v>690</v>
      </c>
      <c r="T281" s="379" t="s">
        <v>690</v>
      </c>
      <c r="U281" s="379" t="s">
        <v>690</v>
      </c>
      <c r="V281" s="379" t="s">
        <v>690</v>
      </c>
      <c r="W281" s="379" t="s">
        <v>690</v>
      </c>
    </row>
    <row r="282" spans="1:23" ht="45" customHeight="1" x14ac:dyDescent="0.25">
      <c r="A282" s="382" t="s">
        <v>1158</v>
      </c>
      <c r="B282" s="382" t="s">
        <v>1159</v>
      </c>
      <c r="C282" s="409"/>
      <c r="D282" s="711">
        <v>100746</v>
      </c>
      <c r="E282" s="631">
        <v>50</v>
      </c>
      <c r="F282" s="408" t="s">
        <v>604</v>
      </c>
      <c r="G282" s="401">
        <v>44949</v>
      </c>
      <c r="H282" s="385" t="s">
        <v>590</v>
      </c>
      <c r="I282" s="386">
        <v>367</v>
      </c>
      <c r="J282" s="573" t="s">
        <v>999</v>
      </c>
      <c r="K282" s="449" t="s">
        <v>25</v>
      </c>
      <c r="L282" s="405" t="s">
        <v>443</v>
      </c>
      <c r="M282" s="405" t="s">
        <v>443</v>
      </c>
      <c r="N282" s="405" t="s">
        <v>443</v>
      </c>
      <c r="O282" s="405" t="s">
        <v>443</v>
      </c>
      <c r="P282" s="405"/>
      <c r="Q282" s="405"/>
      <c r="R282" s="405"/>
      <c r="S282" s="405"/>
      <c r="T282" s="405"/>
      <c r="U282" s="462"/>
      <c r="V282" s="405"/>
      <c r="W282" s="405"/>
    </row>
    <row r="283" spans="1:23" ht="45" customHeight="1" x14ac:dyDescent="0.25">
      <c r="A283" s="382" t="s">
        <v>1160</v>
      </c>
      <c r="B283" s="382" t="s">
        <v>694</v>
      </c>
      <c r="C283" s="636" t="s">
        <v>1161</v>
      </c>
      <c r="D283" s="711">
        <v>100275</v>
      </c>
      <c r="E283" s="631">
        <v>55</v>
      </c>
      <c r="F283" s="408" t="s">
        <v>604</v>
      </c>
      <c r="G283" s="401">
        <v>45017</v>
      </c>
      <c r="H283" s="385" t="s">
        <v>590</v>
      </c>
      <c r="I283" s="386">
        <v>446</v>
      </c>
      <c r="J283" s="573" t="s">
        <v>999</v>
      </c>
      <c r="K283" s="606" t="s">
        <v>614</v>
      </c>
      <c r="L283" s="405" t="s">
        <v>443</v>
      </c>
      <c r="M283" s="405" t="s">
        <v>443</v>
      </c>
      <c r="N283" s="405" t="s">
        <v>443</v>
      </c>
      <c r="O283" s="405" t="s">
        <v>4</v>
      </c>
      <c r="P283" s="405"/>
      <c r="Q283" s="405"/>
      <c r="R283" s="405"/>
      <c r="S283" s="405"/>
      <c r="T283" s="405"/>
      <c r="U283" s="462"/>
      <c r="V283" s="405"/>
      <c r="W283" s="405"/>
    </row>
    <row r="284" spans="1:23" ht="45" customHeight="1" x14ac:dyDescent="0.25">
      <c r="A284" s="382" t="s">
        <v>1162</v>
      </c>
      <c r="B284" s="382" t="s">
        <v>662</v>
      </c>
      <c r="C284" s="602"/>
      <c r="D284" s="711">
        <v>100425</v>
      </c>
      <c r="E284" s="631">
        <v>50</v>
      </c>
      <c r="F284" s="408" t="s">
        <v>815</v>
      </c>
      <c r="G284" s="401">
        <v>44949</v>
      </c>
      <c r="H284" s="385" t="s">
        <v>590</v>
      </c>
      <c r="I284" s="386">
        <v>134</v>
      </c>
      <c r="J284" s="573" t="s">
        <v>999</v>
      </c>
      <c r="K284" s="449" t="s">
        <v>100</v>
      </c>
      <c r="L284" s="405" t="s">
        <v>443</v>
      </c>
      <c r="M284" s="405" t="s">
        <v>443</v>
      </c>
      <c r="N284" s="405" t="s">
        <v>443</v>
      </c>
      <c r="O284" s="405" t="s">
        <v>443</v>
      </c>
      <c r="P284" s="405"/>
      <c r="Q284" s="405"/>
      <c r="R284" s="405"/>
      <c r="S284" s="405"/>
      <c r="T284" s="405"/>
      <c r="U284" s="462"/>
      <c r="V284" s="405"/>
      <c r="W284" s="405"/>
    </row>
    <row r="285" spans="1:23" ht="45" customHeight="1" x14ac:dyDescent="0.25">
      <c r="A285" s="382" t="s">
        <v>1163</v>
      </c>
      <c r="B285" s="382" t="s">
        <v>662</v>
      </c>
      <c r="C285" s="602"/>
      <c r="D285" s="711">
        <v>100141</v>
      </c>
      <c r="E285" s="631">
        <v>50</v>
      </c>
      <c r="F285" s="408" t="s">
        <v>604</v>
      </c>
      <c r="G285" s="401">
        <v>44949</v>
      </c>
      <c r="H285" s="385" t="s">
        <v>590</v>
      </c>
      <c r="I285" s="386">
        <v>62</v>
      </c>
      <c r="J285" s="573" t="s">
        <v>621</v>
      </c>
      <c r="K285" s="449" t="s">
        <v>53</v>
      </c>
      <c r="L285" s="405" t="s">
        <v>443</v>
      </c>
      <c r="M285" s="405" t="s">
        <v>443</v>
      </c>
      <c r="N285" s="405" t="s">
        <v>4</v>
      </c>
      <c r="O285" s="405" t="s">
        <v>443</v>
      </c>
      <c r="P285" s="405"/>
      <c r="Q285" s="405"/>
      <c r="R285" s="405"/>
      <c r="S285" s="405"/>
      <c r="T285" s="405"/>
      <c r="U285" s="405"/>
      <c r="V285" s="405"/>
      <c r="W285" s="405"/>
    </row>
    <row r="286" spans="1:23" ht="45" customHeight="1" x14ac:dyDescent="0.25">
      <c r="A286" s="382" t="s">
        <v>1164</v>
      </c>
      <c r="B286" s="382" t="s">
        <v>212</v>
      </c>
      <c r="C286" s="409" t="s">
        <v>3136</v>
      </c>
      <c r="D286" s="711">
        <v>100209</v>
      </c>
      <c r="E286" s="631">
        <v>65</v>
      </c>
      <c r="F286" s="408" t="s">
        <v>815</v>
      </c>
      <c r="G286" s="401">
        <v>45406</v>
      </c>
      <c r="H286" s="532" t="s">
        <v>66</v>
      </c>
      <c r="I286" s="386" t="s">
        <v>1165</v>
      </c>
      <c r="J286" s="573" t="s">
        <v>690</v>
      </c>
      <c r="K286" s="449" t="s">
        <v>146</v>
      </c>
      <c r="L286" s="405" t="s">
        <v>4</v>
      </c>
      <c r="M286" s="405" t="s">
        <v>690</v>
      </c>
      <c r="N286" s="405" t="s">
        <v>690</v>
      </c>
      <c r="O286" s="405" t="s">
        <v>690</v>
      </c>
      <c r="P286" s="405" t="s">
        <v>690</v>
      </c>
      <c r="Q286" s="405" t="s">
        <v>690</v>
      </c>
      <c r="R286" s="405" t="s">
        <v>690</v>
      </c>
      <c r="S286" s="405" t="s">
        <v>690</v>
      </c>
      <c r="T286" s="405" t="s">
        <v>690</v>
      </c>
      <c r="U286" s="405" t="s">
        <v>690</v>
      </c>
      <c r="V286" s="405" t="s">
        <v>690</v>
      </c>
      <c r="W286" s="405" t="s">
        <v>690</v>
      </c>
    </row>
    <row r="287" spans="1:23" ht="45" customHeight="1" x14ac:dyDescent="0.25">
      <c r="A287" s="382" t="s">
        <v>1166</v>
      </c>
      <c r="B287" s="382" t="s">
        <v>948</v>
      </c>
      <c r="C287" s="408"/>
      <c r="D287" s="711">
        <v>100345</v>
      </c>
      <c r="E287" s="631">
        <v>55</v>
      </c>
      <c r="F287" s="408" t="s">
        <v>604</v>
      </c>
      <c r="G287" s="401">
        <v>41214</v>
      </c>
      <c r="H287" s="385" t="s">
        <v>590</v>
      </c>
      <c r="I287" s="386" t="s">
        <v>1167</v>
      </c>
      <c r="J287" s="573" t="s">
        <v>667</v>
      </c>
      <c r="K287" s="449" t="s">
        <v>50</v>
      </c>
      <c r="L287" s="405" t="s">
        <v>443</v>
      </c>
      <c r="M287" s="405" t="s">
        <v>443</v>
      </c>
      <c r="N287" s="405" t="s">
        <v>443</v>
      </c>
      <c r="O287" s="405" t="s">
        <v>443</v>
      </c>
      <c r="P287" s="405"/>
      <c r="Q287" s="405"/>
      <c r="R287" s="405"/>
      <c r="S287" s="405"/>
      <c r="T287" s="405"/>
      <c r="U287" s="405"/>
      <c r="V287" s="405"/>
      <c r="W287" s="405"/>
    </row>
    <row r="288" spans="1:23" ht="45" customHeight="1" x14ac:dyDescent="0.25">
      <c r="A288" s="382" t="s">
        <v>1168</v>
      </c>
      <c r="B288" s="382" t="s">
        <v>662</v>
      </c>
      <c r="C288" s="602"/>
      <c r="D288" s="711">
        <v>100731</v>
      </c>
      <c r="E288" s="631">
        <v>50</v>
      </c>
      <c r="F288" s="408" t="s">
        <v>815</v>
      </c>
      <c r="G288" s="401">
        <v>44949</v>
      </c>
      <c r="H288" s="385" t="s">
        <v>590</v>
      </c>
      <c r="I288" s="386">
        <v>156</v>
      </c>
      <c r="J288" s="573" t="s">
        <v>999</v>
      </c>
      <c r="K288" s="449" t="s">
        <v>25</v>
      </c>
      <c r="L288" s="405" t="s">
        <v>443</v>
      </c>
      <c r="M288" s="405" t="s">
        <v>443</v>
      </c>
      <c r="N288" s="405" t="s">
        <v>443</v>
      </c>
      <c r="O288" s="405" t="s">
        <v>443</v>
      </c>
      <c r="P288" s="405"/>
      <c r="Q288" s="405"/>
      <c r="R288" s="405"/>
      <c r="S288" s="405"/>
      <c r="T288" s="405"/>
      <c r="U288" s="462"/>
      <c r="V288" s="405"/>
      <c r="W288" s="405"/>
    </row>
    <row r="289" spans="1:23" ht="45" customHeight="1" x14ac:dyDescent="0.25">
      <c r="A289" s="382" t="s">
        <v>1169</v>
      </c>
      <c r="B289" s="382" t="s">
        <v>662</v>
      </c>
      <c r="C289" s="602"/>
      <c r="D289" s="711">
        <v>100970</v>
      </c>
      <c r="E289" s="631">
        <v>50</v>
      </c>
      <c r="F289" s="408" t="s">
        <v>604</v>
      </c>
      <c r="G289" s="401">
        <v>44949</v>
      </c>
      <c r="H289" s="385" t="s">
        <v>590</v>
      </c>
      <c r="I289" s="386">
        <v>301</v>
      </c>
      <c r="J289" s="573" t="s">
        <v>999</v>
      </c>
      <c r="K289" s="606" t="s">
        <v>622</v>
      </c>
      <c r="L289" s="405" t="s">
        <v>443</v>
      </c>
      <c r="M289" s="405" t="s">
        <v>443</v>
      </c>
      <c r="N289" s="405" t="s">
        <v>443</v>
      </c>
      <c r="O289" s="405" t="s">
        <v>443</v>
      </c>
      <c r="P289" s="405"/>
      <c r="Q289" s="405"/>
      <c r="R289" s="405"/>
      <c r="S289" s="405"/>
      <c r="T289" s="405"/>
      <c r="U289" s="462"/>
      <c r="V289" s="405"/>
      <c r="W289" s="405"/>
    </row>
    <row r="290" spans="1:23" ht="45" customHeight="1" x14ac:dyDescent="0.25">
      <c r="A290" s="382" t="s">
        <v>1170</v>
      </c>
      <c r="B290" s="382" t="s">
        <v>1171</v>
      </c>
      <c r="C290" s="602"/>
      <c r="D290" s="711" t="s">
        <v>690</v>
      </c>
      <c r="E290" s="631">
        <v>50</v>
      </c>
      <c r="F290" s="408" t="s">
        <v>612</v>
      </c>
      <c r="G290" s="401">
        <v>44949</v>
      </c>
      <c r="H290" s="385" t="s">
        <v>590</v>
      </c>
      <c r="I290" s="386" t="s">
        <v>921</v>
      </c>
      <c r="J290" s="573" t="s">
        <v>1172</v>
      </c>
      <c r="K290" s="449" t="s">
        <v>146</v>
      </c>
      <c r="L290" s="405" t="s">
        <v>4</v>
      </c>
      <c r="M290" s="405" t="s">
        <v>443</v>
      </c>
      <c r="N290" s="405" t="s">
        <v>35</v>
      </c>
      <c r="O290" s="405" t="s">
        <v>443</v>
      </c>
      <c r="P290" s="405"/>
      <c r="Q290" s="405"/>
      <c r="R290" s="405"/>
      <c r="S290" s="405"/>
      <c r="T290" s="405"/>
      <c r="U290" s="405"/>
      <c r="V290" s="405"/>
      <c r="W290" s="405"/>
    </row>
    <row r="291" spans="1:23" ht="45" customHeight="1" x14ac:dyDescent="0.25">
      <c r="A291" s="408" t="s">
        <v>1173</v>
      </c>
      <c r="B291" s="444" t="s">
        <v>212</v>
      </c>
      <c r="C291" s="409"/>
      <c r="D291" s="711">
        <v>100184</v>
      </c>
      <c r="E291" s="631">
        <v>125</v>
      </c>
      <c r="F291" s="408" t="s">
        <v>604</v>
      </c>
      <c r="G291" s="446">
        <v>45444</v>
      </c>
      <c r="H291" s="385" t="s">
        <v>590</v>
      </c>
      <c r="I291" s="386" t="s">
        <v>1174</v>
      </c>
      <c r="J291" s="573" t="s">
        <v>656</v>
      </c>
      <c r="K291" s="449" t="s">
        <v>622</v>
      </c>
      <c r="L291" s="405" t="s">
        <v>443</v>
      </c>
      <c r="M291" s="405" t="s">
        <v>443</v>
      </c>
      <c r="N291" s="405" t="s">
        <v>35</v>
      </c>
      <c r="O291" s="405" t="s">
        <v>443</v>
      </c>
      <c r="P291" s="405"/>
      <c r="Q291" s="405"/>
      <c r="R291" s="405"/>
      <c r="S291" s="405"/>
      <c r="T291" s="405"/>
      <c r="U291" s="462"/>
      <c r="V291" s="405"/>
      <c r="W291" s="405"/>
    </row>
    <row r="292" spans="1:23" ht="51" customHeight="1" x14ac:dyDescent="0.25">
      <c r="A292" s="408" t="s">
        <v>1175</v>
      </c>
      <c r="B292" s="444" t="s">
        <v>60</v>
      </c>
      <c r="C292" s="409" t="s">
        <v>1176</v>
      </c>
      <c r="D292" s="711">
        <v>100454</v>
      </c>
      <c r="E292" s="631">
        <v>55</v>
      </c>
      <c r="F292" s="408" t="s">
        <v>604</v>
      </c>
      <c r="G292" s="445"/>
      <c r="H292" s="385" t="s">
        <v>590</v>
      </c>
      <c r="I292" s="386" t="s">
        <v>1177</v>
      </c>
      <c r="J292" s="573" t="s">
        <v>737</v>
      </c>
      <c r="K292" s="606" t="s">
        <v>25</v>
      </c>
      <c r="L292" s="405" t="s">
        <v>443</v>
      </c>
      <c r="M292" s="405" t="s">
        <v>443</v>
      </c>
      <c r="N292" s="405" t="s">
        <v>35</v>
      </c>
      <c r="O292" s="405" t="s">
        <v>443</v>
      </c>
      <c r="P292" s="405" t="s">
        <v>4</v>
      </c>
      <c r="Q292" s="405"/>
      <c r="R292" s="405"/>
      <c r="S292" s="405"/>
      <c r="T292" s="405"/>
      <c r="U292" s="405"/>
      <c r="V292" s="405"/>
      <c r="W292" s="405"/>
    </row>
    <row r="293" spans="1:23" ht="45" customHeight="1" x14ac:dyDescent="0.25">
      <c r="A293" s="408" t="s">
        <v>1178</v>
      </c>
      <c r="B293" s="382" t="s">
        <v>1179</v>
      </c>
      <c r="C293" s="408" t="s">
        <v>3384</v>
      </c>
      <c r="D293" s="711" t="s">
        <v>690</v>
      </c>
      <c r="E293" s="631">
        <v>65</v>
      </c>
      <c r="F293" s="408" t="s">
        <v>589</v>
      </c>
      <c r="G293" s="434">
        <v>43709</v>
      </c>
      <c r="H293" s="385" t="s">
        <v>590</v>
      </c>
      <c r="I293" s="386" t="s">
        <v>1180</v>
      </c>
      <c r="J293" s="573" t="s">
        <v>698</v>
      </c>
      <c r="K293" s="449" t="s">
        <v>614</v>
      </c>
      <c r="L293" s="405" t="s">
        <v>443</v>
      </c>
      <c r="M293" s="405" t="s">
        <v>443</v>
      </c>
      <c r="N293" s="405" t="s">
        <v>4</v>
      </c>
      <c r="O293" s="405" t="s">
        <v>443</v>
      </c>
      <c r="P293" s="405"/>
      <c r="Q293" s="405"/>
      <c r="R293" s="405"/>
      <c r="S293" s="405"/>
      <c r="T293" s="405"/>
      <c r="U293" s="405"/>
      <c r="V293" s="405"/>
      <c r="W293" s="405"/>
    </row>
    <row r="294" spans="1:23" ht="45" customHeight="1" x14ac:dyDescent="0.25">
      <c r="A294" s="382" t="s">
        <v>1181</v>
      </c>
      <c r="B294" s="382" t="s">
        <v>1182</v>
      </c>
      <c r="C294" s="602"/>
      <c r="D294" s="711">
        <v>100755</v>
      </c>
      <c r="E294" s="631">
        <v>65</v>
      </c>
      <c r="F294" s="408" t="s">
        <v>612</v>
      </c>
      <c r="G294" s="401">
        <v>45986</v>
      </c>
      <c r="H294" s="385" t="s">
        <v>590</v>
      </c>
      <c r="I294" s="386" t="s">
        <v>3103</v>
      </c>
      <c r="J294" s="573" t="s">
        <v>613</v>
      </c>
      <c r="K294" s="449" t="s">
        <v>69</v>
      </c>
      <c r="L294" s="405" t="s">
        <v>443</v>
      </c>
      <c r="M294" s="405" t="s">
        <v>443</v>
      </c>
      <c r="N294" s="405" t="s">
        <v>443</v>
      </c>
      <c r="O294" s="405" t="s">
        <v>443</v>
      </c>
      <c r="P294" s="405"/>
      <c r="Q294" s="405"/>
      <c r="R294" s="405"/>
      <c r="S294" s="405"/>
      <c r="T294" s="405"/>
      <c r="U294" s="405"/>
      <c r="V294" s="405"/>
      <c r="W294" s="749"/>
    </row>
    <row r="295" spans="1:23" ht="45" customHeight="1" x14ac:dyDescent="0.25">
      <c r="A295" s="382" t="s">
        <v>1183</v>
      </c>
      <c r="B295" s="382" t="s">
        <v>1184</v>
      </c>
      <c r="C295" s="408"/>
      <c r="D295" s="711">
        <v>100857</v>
      </c>
      <c r="E295" s="631">
        <v>50</v>
      </c>
      <c r="F295" s="408" t="s">
        <v>612</v>
      </c>
      <c r="G295" s="441"/>
      <c r="H295" s="385" t="s">
        <v>590</v>
      </c>
      <c r="I295" s="386">
        <v>429</v>
      </c>
      <c r="J295" s="573" t="s">
        <v>613</v>
      </c>
      <c r="K295" s="449" t="s">
        <v>69</v>
      </c>
      <c r="L295" s="405" t="s">
        <v>443</v>
      </c>
      <c r="M295" s="405" t="s">
        <v>443</v>
      </c>
      <c r="N295" s="405" t="s">
        <v>443</v>
      </c>
      <c r="O295" s="405" t="s">
        <v>443</v>
      </c>
      <c r="P295" s="405"/>
      <c r="Q295" s="405"/>
      <c r="R295" s="405"/>
      <c r="S295" s="405"/>
      <c r="T295" s="405"/>
      <c r="U295" s="462"/>
      <c r="V295" s="405"/>
      <c r="W295" s="405"/>
    </row>
    <row r="296" spans="1:23" ht="45" customHeight="1" x14ac:dyDescent="0.25">
      <c r="A296" s="382" t="s">
        <v>1185</v>
      </c>
      <c r="B296" s="382" t="s">
        <v>1186</v>
      </c>
      <c r="C296" s="408" t="s">
        <v>3136</v>
      </c>
      <c r="D296" s="711" t="s">
        <v>690</v>
      </c>
      <c r="E296" s="631">
        <v>60</v>
      </c>
      <c r="F296" s="408" t="s">
        <v>612</v>
      </c>
      <c r="G296" s="401" t="s">
        <v>20</v>
      </c>
      <c r="H296" s="532" t="s">
        <v>66</v>
      </c>
      <c r="I296" s="386" t="s">
        <v>921</v>
      </c>
      <c r="J296" s="573" t="s">
        <v>690</v>
      </c>
      <c r="K296" s="449" t="s">
        <v>614</v>
      </c>
      <c r="L296" s="405" t="s">
        <v>690</v>
      </c>
      <c r="M296" s="405" t="s">
        <v>690</v>
      </c>
      <c r="N296" s="405" t="s">
        <v>690</v>
      </c>
      <c r="O296" s="405" t="s">
        <v>690</v>
      </c>
      <c r="P296" s="405" t="s">
        <v>690</v>
      </c>
      <c r="Q296" s="405" t="s">
        <v>690</v>
      </c>
      <c r="R296" s="405" t="s">
        <v>690</v>
      </c>
      <c r="S296" s="405" t="s">
        <v>690</v>
      </c>
      <c r="T296" s="405" t="s">
        <v>690</v>
      </c>
      <c r="U296" s="405" t="s">
        <v>690</v>
      </c>
      <c r="V296" s="405" t="s">
        <v>690</v>
      </c>
      <c r="W296" s="405" t="s">
        <v>690</v>
      </c>
    </row>
    <row r="297" spans="1:23" ht="45" customHeight="1" x14ac:dyDescent="0.25">
      <c r="A297" s="408" t="s">
        <v>1187</v>
      </c>
      <c r="B297" s="382" t="s">
        <v>638</v>
      </c>
      <c r="C297" s="408"/>
      <c r="D297" s="711">
        <v>100885</v>
      </c>
      <c r="E297" s="631">
        <v>55</v>
      </c>
      <c r="F297" s="408" t="s">
        <v>604</v>
      </c>
      <c r="G297" s="384"/>
      <c r="H297" s="385" t="s">
        <v>590</v>
      </c>
      <c r="I297" s="386" t="s">
        <v>1188</v>
      </c>
      <c r="J297" s="573" t="s">
        <v>621</v>
      </c>
      <c r="K297" s="524" t="s">
        <v>50</v>
      </c>
      <c r="L297" s="405" t="s">
        <v>443</v>
      </c>
      <c r="M297" s="405" t="s">
        <v>443</v>
      </c>
      <c r="N297" s="405" t="s">
        <v>443</v>
      </c>
      <c r="O297" s="405" t="s">
        <v>443</v>
      </c>
      <c r="P297" s="405"/>
      <c r="Q297" s="405"/>
      <c r="R297" s="405"/>
      <c r="S297" s="405"/>
      <c r="T297" s="405"/>
      <c r="U297" s="405"/>
      <c r="V297" s="405"/>
      <c r="W297" s="405"/>
    </row>
    <row r="298" spans="1:23" ht="45" customHeight="1" x14ac:dyDescent="0.25">
      <c r="A298" s="382" t="s">
        <v>1189</v>
      </c>
      <c r="B298" s="382" t="s">
        <v>1133</v>
      </c>
      <c r="C298" s="408"/>
      <c r="D298" s="711">
        <v>100258</v>
      </c>
      <c r="E298" s="631">
        <v>55</v>
      </c>
      <c r="F298" s="408" t="s">
        <v>604</v>
      </c>
      <c r="G298" s="401">
        <v>42005</v>
      </c>
      <c r="H298" s="411" t="s">
        <v>590</v>
      </c>
      <c r="I298" s="386" t="s">
        <v>1190</v>
      </c>
      <c r="J298" s="605" t="s">
        <v>648</v>
      </c>
      <c r="K298" s="449" t="s">
        <v>20</v>
      </c>
      <c r="L298" s="405" t="s">
        <v>443</v>
      </c>
      <c r="M298" s="405" t="s">
        <v>443</v>
      </c>
      <c r="N298" s="405" t="s">
        <v>443</v>
      </c>
      <c r="O298" s="405" t="s">
        <v>4</v>
      </c>
      <c r="P298" s="462"/>
      <c r="Q298" s="405"/>
      <c r="R298" s="405"/>
      <c r="S298" s="405"/>
      <c r="T298" s="405"/>
      <c r="U298" s="405"/>
      <c r="V298" s="405"/>
      <c r="W298" s="405"/>
    </row>
    <row r="299" spans="1:23" ht="45" customHeight="1" x14ac:dyDescent="0.25">
      <c r="A299" s="382" t="s">
        <v>1191</v>
      </c>
      <c r="B299" s="382" t="s">
        <v>1186</v>
      </c>
      <c r="C299" s="408" t="s">
        <v>3136</v>
      </c>
      <c r="D299" s="711" t="s">
        <v>690</v>
      </c>
      <c r="E299" s="631">
        <v>60</v>
      </c>
      <c r="F299" s="408" t="s">
        <v>612</v>
      </c>
      <c r="G299" s="441" t="s">
        <v>20</v>
      </c>
      <c r="H299" s="532" t="s">
        <v>66</v>
      </c>
      <c r="I299" s="386" t="s">
        <v>921</v>
      </c>
      <c r="J299" s="573" t="s">
        <v>690</v>
      </c>
      <c r="K299" s="449" t="s">
        <v>614</v>
      </c>
      <c r="L299" s="405" t="s">
        <v>690</v>
      </c>
      <c r="M299" s="405" t="s">
        <v>690</v>
      </c>
      <c r="N299" s="405" t="s">
        <v>690</v>
      </c>
      <c r="O299" s="405" t="s">
        <v>690</v>
      </c>
      <c r="P299" s="405" t="s">
        <v>690</v>
      </c>
      <c r="Q299" s="405" t="s">
        <v>690</v>
      </c>
      <c r="R299" s="405" t="s">
        <v>690</v>
      </c>
      <c r="S299" s="405" t="s">
        <v>690</v>
      </c>
      <c r="T299" s="405" t="s">
        <v>690</v>
      </c>
      <c r="U299" s="405" t="s">
        <v>690</v>
      </c>
      <c r="V299" s="405" t="s">
        <v>690</v>
      </c>
      <c r="W299" s="405" t="s">
        <v>690</v>
      </c>
    </row>
    <row r="300" spans="1:23" ht="45" customHeight="1" x14ac:dyDescent="0.25">
      <c r="A300" s="382" t="s">
        <v>1192</v>
      </c>
      <c r="B300" s="382" t="s">
        <v>915</v>
      </c>
      <c r="C300" s="602"/>
      <c r="D300" s="711" t="s">
        <v>690</v>
      </c>
      <c r="E300" s="631">
        <v>130</v>
      </c>
      <c r="F300" s="408" t="s">
        <v>604</v>
      </c>
      <c r="G300" s="401">
        <v>45986</v>
      </c>
      <c r="H300" s="385" t="s">
        <v>590</v>
      </c>
      <c r="I300" s="386" t="s">
        <v>921</v>
      </c>
      <c r="J300" s="573" t="s">
        <v>764</v>
      </c>
      <c r="K300" s="449" t="s">
        <v>53</v>
      </c>
      <c r="L300" s="405" t="s">
        <v>35</v>
      </c>
      <c r="M300" s="405" t="s">
        <v>443</v>
      </c>
      <c r="N300" s="405" t="s">
        <v>4</v>
      </c>
      <c r="O300" s="405" t="s">
        <v>443</v>
      </c>
      <c r="P300" s="709"/>
      <c r="Q300" s="709"/>
      <c r="R300" s="709"/>
      <c r="S300" s="709"/>
      <c r="T300" s="709"/>
      <c r="U300" s="709"/>
      <c r="V300" s="405"/>
      <c r="W300" s="749"/>
    </row>
    <row r="301" spans="1:23" ht="45" customHeight="1" x14ac:dyDescent="0.25">
      <c r="A301" s="382" t="s">
        <v>3346</v>
      </c>
      <c r="B301" s="382" t="s">
        <v>1026</v>
      </c>
      <c r="C301" s="408"/>
      <c r="D301" s="711">
        <v>100408</v>
      </c>
      <c r="E301" s="631">
        <v>65</v>
      </c>
      <c r="F301" s="408" t="s">
        <v>604</v>
      </c>
      <c r="G301" s="401">
        <v>46138</v>
      </c>
      <c r="H301" s="385" t="s">
        <v>590</v>
      </c>
      <c r="I301" s="386" t="s">
        <v>3358</v>
      </c>
      <c r="J301" s="573" t="s">
        <v>648</v>
      </c>
      <c r="K301" s="449" t="s">
        <v>53</v>
      </c>
      <c r="L301" s="405" t="s">
        <v>690</v>
      </c>
      <c r="M301" s="405" t="s">
        <v>690</v>
      </c>
      <c r="N301" s="405" t="s">
        <v>690</v>
      </c>
      <c r="O301" s="405" t="s">
        <v>443</v>
      </c>
      <c r="P301" s="405"/>
      <c r="Q301" s="405"/>
      <c r="R301" s="405"/>
      <c r="S301" s="405"/>
      <c r="T301" s="405"/>
      <c r="U301" s="405"/>
      <c r="V301" s="405"/>
      <c r="W301" s="405"/>
    </row>
    <row r="302" spans="1:23" ht="45" customHeight="1" x14ac:dyDescent="0.25">
      <c r="A302" s="382" t="s">
        <v>1193</v>
      </c>
      <c r="B302" s="382" t="s">
        <v>758</v>
      </c>
      <c r="C302" s="408" t="s">
        <v>762</v>
      </c>
      <c r="D302" s="711">
        <v>100249</v>
      </c>
      <c r="E302" s="631">
        <v>65</v>
      </c>
      <c r="F302" s="408" t="s">
        <v>612</v>
      </c>
      <c r="G302" s="401">
        <v>44063</v>
      </c>
      <c r="H302" s="385" t="s">
        <v>590</v>
      </c>
      <c r="I302" s="386" t="s">
        <v>1194</v>
      </c>
      <c r="J302" s="646" t="s">
        <v>613</v>
      </c>
      <c r="K302" s="449" t="s">
        <v>53</v>
      </c>
      <c r="L302" s="405" t="s">
        <v>443</v>
      </c>
      <c r="M302" s="405" t="s">
        <v>443</v>
      </c>
      <c r="N302" s="405" t="s">
        <v>443</v>
      </c>
      <c r="O302" s="405" t="s">
        <v>443</v>
      </c>
      <c r="P302" s="405" t="s">
        <v>4</v>
      </c>
      <c r="Q302" s="405"/>
      <c r="R302" s="405"/>
      <c r="S302" s="405"/>
      <c r="T302" s="405"/>
      <c r="U302" s="462"/>
      <c r="V302" s="405"/>
      <c r="W302" s="405"/>
    </row>
    <row r="303" spans="1:23" ht="45" customHeight="1" x14ac:dyDescent="0.25">
      <c r="A303" s="382" t="s">
        <v>1195</v>
      </c>
      <c r="B303" s="382" t="s">
        <v>1196</v>
      </c>
      <c r="C303" s="409"/>
      <c r="D303" s="711">
        <v>100743</v>
      </c>
      <c r="E303" s="631">
        <v>65</v>
      </c>
      <c r="F303" s="408" t="s">
        <v>612</v>
      </c>
      <c r="G303" s="401">
        <v>44949</v>
      </c>
      <c r="H303" s="385" t="s">
        <v>590</v>
      </c>
      <c r="I303" s="386">
        <v>377</v>
      </c>
      <c r="J303" s="573" t="s">
        <v>1172</v>
      </c>
      <c r="K303" s="449" t="s">
        <v>610</v>
      </c>
      <c r="L303" s="405" t="s">
        <v>443</v>
      </c>
      <c r="M303" s="405" t="s">
        <v>443</v>
      </c>
      <c r="N303" s="405" t="s">
        <v>443</v>
      </c>
      <c r="O303" s="405" t="s">
        <v>443</v>
      </c>
      <c r="P303" s="405"/>
      <c r="Q303" s="405"/>
      <c r="R303" s="405"/>
      <c r="S303" s="405"/>
      <c r="T303" s="405"/>
      <c r="U303" s="405"/>
      <c r="V303" s="405"/>
      <c r="W303" s="405"/>
    </row>
    <row r="304" spans="1:23" ht="45" customHeight="1" x14ac:dyDescent="0.25">
      <c r="A304" s="382" t="s">
        <v>1198</v>
      </c>
      <c r="B304" s="382" t="s">
        <v>1199</v>
      </c>
      <c r="C304" s="408"/>
      <c r="D304" s="711">
        <v>100887</v>
      </c>
      <c r="E304" s="631">
        <v>50</v>
      </c>
      <c r="F304" s="408" t="s">
        <v>612</v>
      </c>
      <c r="G304" s="401"/>
      <c r="H304" s="385" t="s">
        <v>590</v>
      </c>
      <c r="I304" s="386">
        <v>425</v>
      </c>
      <c r="J304" s="573" t="s">
        <v>613</v>
      </c>
      <c r="K304" s="449" t="s">
        <v>622</v>
      </c>
      <c r="L304" s="405" t="s">
        <v>443</v>
      </c>
      <c r="M304" s="405" t="s">
        <v>443</v>
      </c>
      <c r="N304" s="405" t="s">
        <v>443</v>
      </c>
      <c r="O304" s="405" t="s">
        <v>443</v>
      </c>
      <c r="P304" s="405"/>
      <c r="Q304" s="405"/>
      <c r="R304" s="405"/>
      <c r="S304" s="405"/>
      <c r="T304" s="405"/>
      <c r="U304" s="462"/>
      <c r="V304" s="405"/>
      <c r="W304" s="405"/>
    </row>
    <row r="305" spans="1:23" ht="45" customHeight="1" x14ac:dyDescent="0.25">
      <c r="A305" s="382" t="s">
        <v>1200</v>
      </c>
      <c r="B305" s="382" t="s">
        <v>662</v>
      </c>
      <c r="C305" s="409"/>
      <c r="D305" s="711">
        <v>100339</v>
      </c>
      <c r="E305" s="631">
        <v>60</v>
      </c>
      <c r="F305" s="408" t="s">
        <v>604</v>
      </c>
      <c r="G305" s="401">
        <v>44950</v>
      </c>
      <c r="H305" s="385" t="s">
        <v>590</v>
      </c>
      <c r="I305" s="386" t="s">
        <v>1201</v>
      </c>
      <c r="J305" s="573" t="s">
        <v>667</v>
      </c>
      <c r="K305" s="449" t="s">
        <v>614</v>
      </c>
      <c r="L305" s="405" t="s">
        <v>443</v>
      </c>
      <c r="M305" s="462" t="s">
        <v>4</v>
      </c>
      <c r="N305" s="405" t="s">
        <v>443</v>
      </c>
      <c r="O305" s="405" t="s">
        <v>443</v>
      </c>
      <c r="P305" s="405"/>
      <c r="Q305" s="405"/>
      <c r="R305" s="405"/>
      <c r="S305" s="405"/>
      <c r="T305" s="405"/>
      <c r="U305" s="405"/>
      <c r="V305" s="405"/>
      <c r="W305" s="405"/>
    </row>
    <row r="306" spans="1:23" ht="45" customHeight="1" x14ac:dyDescent="0.25">
      <c r="A306" s="382" t="s">
        <v>1202</v>
      </c>
      <c r="B306" s="382" t="s">
        <v>638</v>
      </c>
      <c r="C306" s="408"/>
      <c r="D306" s="711">
        <v>100097</v>
      </c>
      <c r="E306" s="631">
        <v>65</v>
      </c>
      <c r="F306" s="408" t="s">
        <v>612</v>
      </c>
      <c r="G306" s="401">
        <v>44805</v>
      </c>
      <c r="H306" s="385" t="s">
        <v>590</v>
      </c>
      <c r="I306" s="386" t="s">
        <v>1203</v>
      </c>
      <c r="J306" s="573" t="s">
        <v>613</v>
      </c>
      <c r="K306" s="449" t="s">
        <v>622</v>
      </c>
      <c r="L306" s="405" t="s">
        <v>443</v>
      </c>
      <c r="M306" s="405" t="s">
        <v>443</v>
      </c>
      <c r="N306" s="405" t="s">
        <v>443</v>
      </c>
      <c r="O306" s="405" t="s">
        <v>443</v>
      </c>
      <c r="P306" s="405"/>
      <c r="Q306" s="405"/>
      <c r="R306" s="405"/>
      <c r="S306" s="405"/>
      <c r="T306" s="405"/>
      <c r="U306" s="462"/>
      <c r="V306" s="405"/>
      <c r="W306" s="405"/>
    </row>
    <row r="307" spans="1:23" ht="45" customHeight="1" x14ac:dyDescent="0.25">
      <c r="A307" s="382" t="s">
        <v>1204</v>
      </c>
      <c r="B307" s="382" t="s">
        <v>800</v>
      </c>
      <c r="C307" s="408"/>
      <c r="D307" s="711">
        <v>100967</v>
      </c>
      <c r="E307" s="631">
        <v>50</v>
      </c>
      <c r="F307" s="408" t="s">
        <v>604</v>
      </c>
      <c r="G307" s="401"/>
      <c r="H307" s="385" t="s">
        <v>590</v>
      </c>
      <c r="I307" s="386">
        <v>411</v>
      </c>
      <c r="J307" s="573" t="s">
        <v>621</v>
      </c>
      <c r="K307" s="449" t="s">
        <v>614</v>
      </c>
      <c r="L307" s="405" t="s">
        <v>443</v>
      </c>
      <c r="M307" s="405" t="s">
        <v>4</v>
      </c>
      <c r="N307" s="405" t="s">
        <v>443</v>
      </c>
      <c r="O307" s="405" t="s">
        <v>443</v>
      </c>
      <c r="P307" s="405"/>
      <c r="Q307" s="405"/>
      <c r="R307" s="405"/>
      <c r="S307" s="405"/>
      <c r="T307" s="405"/>
      <c r="U307" s="405"/>
      <c r="V307" s="405"/>
      <c r="W307" s="405"/>
    </row>
    <row r="308" spans="1:23" ht="45" customHeight="1" x14ac:dyDescent="0.25">
      <c r="A308" s="382" t="s">
        <v>1205</v>
      </c>
      <c r="B308" s="382" t="s">
        <v>974</v>
      </c>
      <c r="C308" s="409"/>
      <c r="D308" s="711">
        <v>100047</v>
      </c>
      <c r="E308" s="631">
        <v>75</v>
      </c>
      <c r="F308" s="408" t="s">
        <v>604</v>
      </c>
      <c r="G308" s="401">
        <v>45863</v>
      </c>
      <c r="H308" s="385" t="s">
        <v>590</v>
      </c>
      <c r="I308" s="386" t="s">
        <v>1207</v>
      </c>
      <c r="J308" s="573" t="s">
        <v>656</v>
      </c>
      <c r="K308" s="606" t="s">
        <v>69</v>
      </c>
      <c r="L308" s="405" t="s">
        <v>443</v>
      </c>
      <c r="M308" s="405" t="s">
        <v>443</v>
      </c>
      <c r="N308" s="405" t="s">
        <v>35</v>
      </c>
      <c r="O308" s="405" t="s">
        <v>443</v>
      </c>
      <c r="P308" s="405"/>
      <c r="Q308" s="405"/>
      <c r="R308" s="405"/>
      <c r="S308" s="405"/>
      <c r="T308" s="405"/>
      <c r="U308" s="405"/>
      <c r="V308" s="405"/>
      <c r="W308" s="749"/>
    </row>
    <row r="309" spans="1:23" ht="45" customHeight="1" x14ac:dyDescent="0.25">
      <c r="A309" s="382" t="s">
        <v>1208</v>
      </c>
      <c r="B309" s="382" t="s">
        <v>774</v>
      </c>
      <c r="C309" s="602"/>
      <c r="D309" s="711">
        <v>100654</v>
      </c>
      <c r="E309" s="631">
        <v>50</v>
      </c>
      <c r="F309" s="408" t="s">
        <v>612</v>
      </c>
      <c r="G309" s="401"/>
      <c r="H309" s="385" t="s">
        <v>590</v>
      </c>
      <c r="I309" s="386">
        <v>434</v>
      </c>
      <c r="J309" s="573" t="s">
        <v>1172</v>
      </c>
      <c r="K309" s="449" t="s">
        <v>610</v>
      </c>
      <c r="L309" s="405" t="s">
        <v>443</v>
      </c>
      <c r="M309" s="405" t="s">
        <v>443</v>
      </c>
      <c r="N309" s="405" t="s">
        <v>443</v>
      </c>
      <c r="O309" s="405" t="s">
        <v>443</v>
      </c>
      <c r="P309" s="405"/>
      <c r="Q309" s="405"/>
      <c r="R309" s="405"/>
      <c r="S309" s="405"/>
      <c r="T309" s="405"/>
      <c r="U309" s="405" t="s">
        <v>4</v>
      </c>
      <c r="V309" s="405"/>
      <c r="W309" s="405"/>
    </row>
    <row r="310" spans="1:23" ht="45" customHeight="1" x14ac:dyDescent="0.25">
      <c r="A310" s="382" t="s">
        <v>1209</v>
      </c>
      <c r="B310" s="382" t="s">
        <v>1210</v>
      </c>
      <c r="C310" s="602"/>
      <c r="D310" s="711">
        <v>100677</v>
      </c>
      <c r="E310" s="631">
        <v>75</v>
      </c>
      <c r="F310" s="408" t="s">
        <v>731</v>
      </c>
      <c r="G310" s="401">
        <v>45986</v>
      </c>
      <c r="H310" s="385" t="s">
        <v>590</v>
      </c>
      <c r="I310" s="386" t="s">
        <v>1211</v>
      </c>
      <c r="J310" s="646" t="s">
        <v>732</v>
      </c>
      <c r="K310" s="606" t="s">
        <v>690</v>
      </c>
      <c r="L310" s="405" t="s">
        <v>443</v>
      </c>
      <c r="M310" s="405" t="s">
        <v>443</v>
      </c>
      <c r="N310" s="405" t="s">
        <v>443</v>
      </c>
      <c r="O310" s="405" t="s">
        <v>443</v>
      </c>
      <c r="P310" s="405"/>
      <c r="Q310" s="405"/>
      <c r="R310" s="405"/>
      <c r="S310" s="405"/>
      <c r="T310" s="405"/>
      <c r="U310" s="405"/>
      <c r="V310" s="405"/>
      <c r="W310" s="749"/>
    </row>
    <row r="311" spans="1:23" ht="45" customHeight="1" x14ac:dyDescent="0.25">
      <c r="A311" s="382" t="s">
        <v>1212</v>
      </c>
      <c r="B311" s="382" t="s">
        <v>662</v>
      </c>
      <c r="C311" s="602"/>
      <c r="D311" s="711">
        <v>100299</v>
      </c>
      <c r="E311" s="631">
        <v>50</v>
      </c>
      <c r="F311" s="408" t="s">
        <v>604</v>
      </c>
      <c r="G311" s="401">
        <v>44949</v>
      </c>
      <c r="H311" s="385" t="s">
        <v>590</v>
      </c>
      <c r="I311" s="386">
        <v>63</v>
      </c>
      <c r="J311" s="646" t="s">
        <v>621</v>
      </c>
      <c r="K311" s="449" t="s">
        <v>53</v>
      </c>
      <c r="L311" s="405" t="s">
        <v>443</v>
      </c>
      <c r="M311" s="405" t="s">
        <v>443</v>
      </c>
      <c r="N311" s="405" t="s">
        <v>443</v>
      </c>
      <c r="O311" s="405" t="s">
        <v>443</v>
      </c>
      <c r="P311" s="405"/>
      <c r="Q311" s="405"/>
      <c r="R311" s="405"/>
      <c r="S311" s="405"/>
      <c r="T311" s="405"/>
      <c r="U311" s="405"/>
      <c r="V311" s="405"/>
      <c r="W311" s="405"/>
    </row>
    <row r="312" spans="1:23" ht="45" customHeight="1" x14ac:dyDescent="0.25">
      <c r="A312" s="382" t="s">
        <v>1213</v>
      </c>
      <c r="B312" s="382" t="s">
        <v>758</v>
      </c>
      <c r="C312" s="408"/>
      <c r="D312" s="711">
        <v>100603</v>
      </c>
      <c r="E312" s="631">
        <v>50</v>
      </c>
      <c r="F312" s="408" t="s">
        <v>612</v>
      </c>
      <c r="G312" s="401">
        <v>45047</v>
      </c>
      <c r="H312" s="385" t="s">
        <v>590</v>
      </c>
      <c r="I312" s="386">
        <v>416</v>
      </c>
      <c r="J312" s="573" t="s">
        <v>1172</v>
      </c>
      <c r="K312" s="449" t="s">
        <v>614</v>
      </c>
      <c r="L312" s="405" t="s">
        <v>443</v>
      </c>
      <c r="M312" s="405" t="s">
        <v>4</v>
      </c>
      <c r="N312" s="405" t="s">
        <v>443</v>
      </c>
      <c r="O312" s="405" t="s">
        <v>443</v>
      </c>
      <c r="P312" s="405"/>
      <c r="Q312" s="405"/>
      <c r="R312" s="405"/>
      <c r="S312" s="405"/>
      <c r="T312" s="405"/>
      <c r="U312" s="405"/>
      <c r="V312" s="405"/>
      <c r="W312" s="405"/>
    </row>
    <row r="313" spans="1:23" ht="45" customHeight="1" x14ac:dyDescent="0.25">
      <c r="A313" s="382" t="s">
        <v>1214</v>
      </c>
      <c r="B313" s="382" t="s">
        <v>1196</v>
      </c>
      <c r="C313" s="408"/>
      <c r="D313" s="711">
        <v>100322</v>
      </c>
      <c r="E313" s="631">
        <v>65</v>
      </c>
      <c r="F313" s="408" t="s">
        <v>612</v>
      </c>
      <c r="G313" s="401">
        <v>45192</v>
      </c>
      <c r="H313" s="385" t="s">
        <v>590</v>
      </c>
      <c r="I313" s="616" t="s">
        <v>1215</v>
      </c>
      <c r="J313" s="573" t="s">
        <v>613</v>
      </c>
      <c r="K313" s="449" t="s">
        <v>622</v>
      </c>
      <c r="L313" s="405" t="s">
        <v>443</v>
      </c>
      <c r="M313" s="405" t="s">
        <v>443</v>
      </c>
      <c r="N313" s="405" t="s">
        <v>443</v>
      </c>
      <c r="O313" s="405" t="s">
        <v>443</v>
      </c>
      <c r="P313" s="405"/>
      <c r="Q313" s="405"/>
      <c r="R313" s="405"/>
      <c r="S313" s="405"/>
      <c r="T313" s="462"/>
      <c r="U313" s="462"/>
      <c r="V313" s="405"/>
      <c r="W313" s="405"/>
    </row>
    <row r="314" spans="1:23" ht="45" customHeight="1" x14ac:dyDescent="0.25">
      <c r="A314" s="382" t="s">
        <v>1216</v>
      </c>
      <c r="B314" s="382" t="s">
        <v>1217</v>
      </c>
      <c r="C314" s="409" t="s">
        <v>599</v>
      </c>
      <c r="D314" s="711">
        <v>100645</v>
      </c>
      <c r="E314" s="631">
        <v>65</v>
      </c>
      <c r="F314" s="408" t="s">
        <v>612</v>
      </c>
      <c r="G314" s="401">
        <v>45283</v>
      </c>
      <c r="H314" s="385" t="s">
        <v>590</v>
      </c>
      <c r="I314" s="616" t="s">
        <v>1218</v>
      </c>
      <c r="J314" s="573" t="s">
        <v>613</v>
      </c>
      <c r="K314" s="449" t="s">
        <v>50</v>
      </c>
      <c r="L314" s="405" t="s">
        <v>443</v>
      </c>
      <c r="M314" s="405" t="s">
        <v>443</v>
      </c>
      <c r="N314" s="405" t="s">
        <v>443</v>
      </c>
      <c r="O314" s="405" t="s">
        <v>443</v>
      </c>
      <c r="P314" s="405"/>
      <c r="Q314" s="405"/>
      <c r="R314" s="405"/>
      <c r="S314" s="405"/>
      <c r="T314" s="462"/>
      <c r="U314" s="462"/>
      <c r="V314" s="405"/>
      <c r="W314" s="405"/>
    </row>
    <row r="315" spans="1:23" ht="45" customHeight="1" x14ac:dyDescent="0.25">
      <c r="A315" s="382" t="s">
        <v>1219</v>
      </c>
      <c r="B315" s="382" t="s">
        <v>1196</v>
      </c>
      <c r="C315" s="408"/>
      <c r="D315" s="711">
        <v>100634</v>
      </c>
      <c r="E315" s="631">
        <v>65</v>
      </c>
      <c r="F315" s="408" t="s">
        <v>612</v>
      </c>
      <c r="G315" s="401">
        <v>43983</v>
      </c>
      <c r="H315" s="385" t="s">
        <v>590</v>
      </c>
      <c r="I315" s="386" t="s">
        <v>1220</v>
      </c>
      <c r="J315" s="573" t="s">
        <v>613</v>
      </c>
      <c r="K315" s="449" t="s">
        <v>50</v>
      </c>
      <c r="L315" s="405" t="s">
        <v>443</v>
      </c>
      <c r="M315" s="405" t="s">
        <v>443</v>
      </c>
      <c r="N315" s="405" t="s">
        <v>443</v>
      </c>
      <c r="O315" s="405" t="s">
        <v>443</v>
      </c>
      <c r="P315" s="405"/>
      <c r="Q315" s="405"/>
      <c r="R315" s="405"/>
      <c r="S315" s="405"/>
      <c r="T315" s="462"/>
      <c r="U315" s="462"/>
      <c r="V315" s="405"/>
      <c r="W315" s="405"/>
    </row>
    <row r="316" spans="1:23" ht="45" customHeight="1" x14ac:dyDescent="0.25">
      <c r="A316" s="382" t="s">
        <v>1221</v>
      </c>
      <c r="B316" s="382" t="s">
        <v>1222</v>
      </c>
      <c r="C316" s="408" t="s">
        <v>3340</v>
      </c>
      <c r="D316" s="711">
        <v>100870</v>
      </c>
      <c r="E316" s="631">
        <v>65</v>
      </c>
      <c r="F316" s="408" t="s">
        <v>612</v>
      </c>
      <c r="G316" s="401">
        <v>44949</v>
      </c>
      <c r="H316" s="385" t="s">
        <v>590</v>
      </c>
      <c r="I316" s="386">
        <v>359</v>
      </c>
      <c r="J316" s="573" t="s">
        <v>1172</v>
      </c>
      <c r="K316" s="449" t="s">
        <v>146</v>
      </c>
      <c r="L316" s="405" t="s">
        <v>3299</v>
      </c>
      <c r="M316" s="405" t="s">
        <v>4</v>
      </c>
      <c r="N316" s="405" t="s">
        <v>443</v>
      </c>
      <c r="O316" s="405" t="s">
        <v>443</v>
      </c>
      <c r="P316" s="405"/>
      <c r="Q316" s="405"/>
      <c r="R316" s="405"/>
      <c r="S316" s="405"/>
      <c r="T316" s="462"/>
      <c r="U316" s="405"/>
      <c r="V316" s="405"/>
      <c r="W316" s="405"/>
    </row>
    <row r="317" spans="1:23" ht="63" customHeight="1" x14ac:dyDescent="0.25">
      <c r="A317" s="382" t="s">
        <v>1223</v>
      </c>
      <c r="B317" s="382" t="s">
        <v>662</v>
      </c>
      <c r="C317" s="602"/>
      <c r="D317" s="711">
        <v>100806</v>
      </c>
      <c r="E317" s="631">
        <v>50</v>
      </c>
      <c r="F317" s="408" t="s">
        <v>612</v>
      </c>
      <c r="G317" s="401">
        <v>44986</v>
      </c>
      <c r="H317" s="385" t="s">
        <v>590</v>
      </c>
      <c r="I317" s="386">
        <v>444</v>
      </c>
      <c r="J317" s="573" t="s">
        <v>1172</v>
      </c>
      <c r="K317" s="449" t="s">
        <v>50</v>
      </c>
      <c r="L317" s="405" t="s">
        <v>443</v>
      </c>
      <c r="M317" s="405" t="s">
        <v>443</v>
      </c>
      <c r="N317" s="405" t="s">
        <v>443</v>
      </c>
      <c r="O317" s="405" t="s">
        <v>443</v>
      </c>
      <c r="P317" s="405"/>
      <c r="Q317" s="405"/>
      <c r="R317" s="405"/>
      <c r="S317" s="405"/>
      <c r="T317" s="462"/>
      <c r="U317" s="405"/>
      <c r="V317" s="462"/>
      <c r="W317" s="405"/>
    </row>
    <row r="318" spans="1:23" ht="45" customHeight="1" x14ac:dyDescent="0.25">
      <c r="A318" s="599" t="s">
        <v>1224</v>
      </c>
      <c r="B318" s="408" t="s">
        <v>810</v>
      </c>
      <c r="C318" s="408" t="s">
        <v>1225</v>
      </c>
      <c r="D318" s="711">
        <v>100604</v>
      </c>
      <c r="E318" s="631">
        <v>50</v>
      </c>
      <c r="F318" s="408" t="s">
        <v>604</v>
      </c>
      <c r="G318" s="441"/>
      <c r="H318" s="385" t="s">
        <v>590</v>
      </c>
      <c r="I318" s="441">
        <v>407</v>
      </c>
      <c r="J318" s="605" t="s">
        <v>648</v>
      </c>
      <c r="K318" s="449" t="s">
        <v>53</v>
      </c>
      <c r="L318" s="405" t="s">
        <v>443</v>
      </c>
      <c r="M318" s="405" t="s">
        <v>443</v>
      </c>
      <c r="N318" s="405" t="s">
        <v>4</v>
      </c>
      <c r="O318" s="405" t="s">
        <v>443</v>
      </c>
      <c r="P318" s="405"/>
      <c r="Q318" s="405"/>
      <c r="R318" s="405"/>
      <c r="S318" s="405"/>
      <c r="T318" s="462"/>
      <c r="U318" s="405"/>
      <c r="V318" s="405"/>
      <c r="W318" s="405"/>
    </row>
    <row r="319" spans="1:23" ht="45" customHeight="1" x14ac:dyDescent="0.25">
      <c r="A319" s="382" t="s">
        <v>3341</v>
      </c>
      <c r="B319" s="382" t="s">
        <v>3342</v>
      </c>
      <c r="C319" s="408"/>
      <c r="D319" s="711">
        <v>100006</v>
      </c>
      <c r="E319" s="631">
        <v>75</v>
      </c>
      <c r="F319" s="408" t="s">
        <v>1011</v>
      </c>
      <c r="G319" s="401">
        <v>46107</v>
      </c>
      <c r="H319" s="385" t="s">
        <v>590</v>
      </c>
      <c r="I319" s="386" t="s">
        <v>3344</v>
      </c>
      <c r="J319" s="573" t="s">
        <v>698</v>
      </c>
      <c r="K319" s="449" t="s">
        <v>100</v>
      </c>
      <c r="L319" s="405" t="s">
        <v>690</v>
      </c>
      <c r="M319" s="405" t="s">
        <v>690</v>
      </c>
      <c r="N319" s="405" t="s">
        <v>443</v>
      </c>
      <c r="O319" s="405" t="s">
        <v>443</v>
      </c>
      <c r="P319" s="405"/>
      <c r="Q319" s="405"/>
      <c r="R319" s="405"/>
      <c r="S319" s="405"/>
      <c r="T319" s="405"/>
      <c r="U319" s="405"/>
      <c r="V319" s="405"/>
      <c r="W319" s="405"/>
    </row>
    <row r="320" spans="1:23" ht="45" customHeight="1" x14ac:dyDescent="0.25">
      <c r="A320" s="382" t="s">
        <v>1226</v>
      </c>
      <c r="B320" s="382" t="s">
        <v>1227</v>
      </c>
      <c r="C320" s="408" t="s">
        <v>762</v>
      </c>
      <c r="D320" s="711" t="s">
        <v>690</v>
      </c>
      <c r="E320" s="631">
        <v>65</v>
      </c>
      <c r="F320" s="408" t="s">
        <v>1011</v>
      </c>
      <c r="G320" s="401">
        <v>44197</v>
      </c>
      <c r="H320" s="385" t="s">
        <v>590</v>
      </c>
      <c r="I320" s="386" t="s">
        <v>921</v>
      </c>
      <c r="J320" s="573" t="s">
        <v>698</v>
      </c>
      <c r="K320" s="449" t="s">
        <v>25</v>
      </c>
      <c r="L320" s="405" t="s">
        <v>443</v>
      </c>
      <c r="M320" s="405" t="s">
        <v>35</v>
      </c>
      <c r="N320" s="405" t="s">
        <v>443</v>
      </c>
      <c r="O320" s="405" t="s">
        <v>443</v>
      </c>
      <c r="P320" s="405"/>
      <c r="Q320" s="405"/>
      <c r="R320" s="405"/>
      <c r="S320" s="405"/>
      <c r="T320" s="462"/>
      <c r="U320" s="405"/>
      <c r="V320" s="405"/>
      <c r="W320" s="405"/>
    </row>
    <row r="321" spans="1:23" ht="45" customHeight="1" x14ac:dyDescent="0.25">
      <c r="A321" s="382" t="s">
        <v>1229</v>
      </c>
      <c r="B321" s="382" t="s">
        <v>1230</v>
      </c>
      <c r="C321" s="408"/>
      <c r="D321" s="711">
        <v>100329</v>
      </c>
      <c r="E321" s="631">
        <v>50</v>
      </c>
      <c r="F321" s="408" t="s">
        <v>612</v>
      </c>
      <c r="G321" s="401"/>
      <c r="H321" s="385" t="s">
        <v>590</v>
      </c>
      <c r="I321" s="386">
        <v>391</v>
      </c>
      <c r="J321" s="573" t="s">
        <v>613</v>
      </c>
      <c r="K321" s="524" t="s">
        <v>50</v>
      </c>
      <c r="L321" s="405" t="s">
        <v>443</v>
      </c>
      <c r="M321" s="405" t="s">
        <v>443</v>
      </c>
      <c r="N321" s="405" t="s">
        <v>443</v>
      </c>
      <c r="O321" s="405" t="s">
        <v>443</v>
      </c>
      <c r="P321" s="405"/>
      <c r="Q321" s="405"/>
      <c r="R321" s="405"/>
      <c r="S321" s="405"/>
      <c r="T321" s="462"/>
      <c r="U321" s="462"/>
      <c r="V321" s="405"/>
      <c r="W321" s="405"/>
    </row>
    <row r="322" spans="1:23" ht="45" customHeight="1" x14ac:dyDescent="0.25">
      <c r="A322" s="382" t="s">
        <v>1231</v>
      </c>
      <c r="B322" s="382" t="s">
        <v>837</v>
      </c>
      <c r="C322" s="409" t="s">
        <v>599</v>
      </c>
      <c r="D322" s="711">
        <v>100778</v>
      </c>
      <c r="E322" s="631">
        <v>65</v>
      </c>
      <c r="F322" s="408" t="s">
        <v>604</v>
      </c>
      <c r="G322" s="401">
        <v>45741</v>
      </c>
      <c r="H322" s="385" t="s">
        <v>590</v>
      </c>
      <c r="I322" s="386" t="s">
        <v>1232</v>
      </c>
      <c r="J322" s="646" t="s">
        <v>656</v>
      </c>
      <c r="K322" s="449" t="s">
        <v>20</v>
      </c>
      <c r="L322" s="405" t="s">
        <v>443</v>
      </c>
      <c r="M322" s="405" t="s">
        <v>443</v>
      </c>
      <c r="N322" s="405" t="s">
        <v>35</v>
      </c>
      <c r="O322" s="405" t="s">
        <v>4</v>
      </c>
      <c r="P322" s="405"/>
      <c r="Q322" s="405"/>
      <c r="R322" s="405"/>
      <c r="S322" s="405"/>
      <c r="T322" s="462"/>
      <c r="U322" s="462"/>
      <c r="V322" s="749"/>
      <c r="W322" s="749"/>
    </row>
    <row r="323" spans="1:23" ht="45" customHeight="1" x14ac:dyDescent="0.25">
      <c r="A323" s="599" t="s">
        <v>3138</v>
      </c>
      <c r="B323" s="408" t="s">
        <v>705</v>
      </c>
      <c r="C323" s="599"/>
      <c r="D323" s="413">
        <v>100799</v>
      </c>
      <c r="E323" s="631">
        <v>60</v>
      </c>
      <c r="F323" s="408" t="s">
        <v>604</v>
      </c>
      <c r="G323" s="434">
        <v>45078</v>
      </c>
      <c r="H323" s="385" t="s">
        <v>590</v>
      </c>
      <c r="I323" s="441" t="s">
        <v>1236</v>
      </c>
      <c r="J323" s="609" t="s">
        <v>1237</v>
      </c>
      <c r="K323" s="524" t="s">
        <v>53</v>
      </c>
      <c r="L323" s="405" t="s">
        <v>443</v>
      </c>
      <c r="M323" s="405" t="s">
        <v>443</v>
      </c>
      <c r="N323" s="405" t="s">
        <v>4</v>
      </c>
      <c r="O323" s="405" t="s">
        <v>443</v>
      </c>
      <c r="P323" s="405"/>
      <c r="Q323" s="405"/>
      <c r="R323" s="405"/>
      <c r="S323" s="405"/>
      <c r="T323" s="462"/>
      <c r="U323" s="462"/>
      <c r="V323" s="405"/>
      <c r="W323" s="405"/>
    </row>
    <row r="324" spans="1:23" ht="45" customHeight="1" x14ac:dyDescent="0.25">
      <c r="A324" s="599" t="s">
        <v>1233</v>
      </c>
      <c r="B324" s="408" t="s">
        <v>758</v>
      </c>
      <c r="C324" s="599"/>
      <c r="D324" s="413">
        <v>100995</v>
      </c>
      <c r="E324" s="632">
        <v>60</v>
      </c>
      <c r="F324" s="408" t="s">
        <v>604</v>
      </c>
      <c r="G324" s="434">
        <v>45346</v>
      </c>
      <c r="H324" s="385" t="s">
        <v>590</v>
      </c>
      <c r="I324" s="441" t="s">
        <v>1234</v>
      </c>
      <c r="J324" s="573" t="s">
        <v>667</v>
      </c>
      <c r="K324" s="524" t="s">
        <v>50</v>
      </c>
      <c r="L324" s="405" t="s">
        <v>443</v>
      </c>
      <c r="M324" s="405" t="s">
        <v>443</v>
      </c>
      <c r="N324" s="405" t="s">
        <v>443</v>
      </c>
      <c r="O324" s="405" t="s">
        <v>443</v>
      </c>
      <c r="P324" s="405"/>
      <c r="Q324" s="405"/>
      <c r="R324" s="405"/>
      <c r="S324" s="405"/>
      <c r="T324" s="462"/>
      <c r="U324" s="405"/>
      <c r="V324" s="405"/>
      <c r="W324" s="405"/>
    </row>
    <row r="325" spans="1:23" ht="45" customHeight="1" x14ac:dyDescent="0.25">
      <c r="A325" s="382" t="s">
        <v>3107</v>
      </c>
      <c r="B325" s="382" t="s">
        <v>3117</v>
      </c>
      <c r="C325" s="602"/>
      <c r="D325" s="711">
        <v>100772</v>
      </c>
      <c r="E325" s="631">
        <v>75</v>
      </c>
      <c r="F325" s="408" t="s">
        <v>604</v>
      </c>
      <c r="G325" s="401">
        <v>46079</v>
      </c>
      <c r="H325" s="385" t="s">
        <v>590</v>
      </c>
      <c r="I325" s="386" t="s">
        <v>3304</v>
      </c>
      <c r="J325" s="646" t="s">
        <v>764</v>
      </c>
      <c r="K325" s="449" t="s">
        <v>657</v>
      </c>
      <c r="L325" s="405" t="s">
        <v>690</v>
      </c>
      <c r="M325" s="405" t="s">
        <v>443</v>
      </c>
      <c r="N325" s="405" t="s">
        <v>443</v>
      </c>
      <c r="O325" s="405" t="s">
        <v>443</v>
      </c>
      <c r="P325" s="405"/>
      <c r="Q325" s="405"/>
      <c r="R325" s="405"/>
      <c r="S325" s="405"/>
      <c r="T325" s="405"/>
      <c r="U325" s="405"/>
      <c r="V325" s="405"/>
      <c r="W325" s="749"/>
    </row>
    <row r="326" spans="1:23" ht="45" customHeight="1" x14ac:dyDescent="0.25">
      <c r="A326" s="382" t="s">
        <v>1238</v>
      </c>
      <c r="B326" s="382" t="s">
        <v>598</v>
      </c>
      <c r="C326" s="409" t="s">
        <v>1239</v>
      </c>
      <c r="D326" s="711">
        <v>100669</v>
      </c>
      <c r="E326" s="631">
        <v>65</v>
      </c>
      <c r="F326" s="408" t="s">
        <v>1011</v>
      </c>
      <c r="G326" s="401"/>
      <c r="H326" s="385" t="s">
        <v>590</v>
      </c>
      <c r="I326" s="386" t="s">
        <v>1240</v>
      </c>
      <c r="J326" s="573" t="s">
        <v>698</v>
      </c>
      <c r="K326" s="449" t="s">
        <v>610</v>
      </c>
      <c r="L326" s="405" t="s">
        <v>443</v>
      </c>
      <c r="M326" s="405" t="s">
        <v>35</v>
      </c>
      <c r="N326" s="405" t="s">
        <v>443</v>
      </c>
      <c r="O326" s="405" t="s">
        <v>443</v>
      </c>
      <c r="P326" s="405"/>
      <c r="Q326" s="405"/>
      <c r="R326" s="405"/>
      <c r="S326" s="405"/>
      <c r="T326" s="462"/>
      <c r="U326" s="405"/>
      <c r="V326" s="405"/>
      <c r="W326" s="405"/>
    </row>
    <row r="327" spans="1:23" ht="45" customHeight="1" x14ac:dyDescent="0.25">
      <c r="A327" s="382" t="s">
        <v>3116</v>
      </c>
      <c r="B327" s="382" t="s">
        <v>3117</v>
      </c>
      <c r="C327" s="602"/>
      <c r="D327" s="711">
        <v>100321</v>
      </c>
      <c r="E327" s="631">
        <v>75</v>
      </c>
      <c r="F327" s="408" t="s">
        <v>604</v>
      </c>
      <c r="G327" s="401">
        <v>46016</v>
      </c>
      <c r="H327" s="385" t="s">
        <v>590</v>
      </c>
      <c r="I327" s="386" t="s">
        <v>3126</v>
      </c>
      <c r="J327" s="573" t="s">
        <v>667</v>
      </c>
      <c r="K327" s="449" t="s">
        <v>20</v>
      </c>
      <c r="L327" s="405" t="s">
        <v>443</v>
      </c>
      <c r="M327" s="405" t="s">
        <v>443</v>
      </c>
      <c r="N327" s="405" t="s">
        <v>443</v>
      </c>
      <c r="O327" s="405" t="s">
        <v>443</v>
      </c>
      <c r="P327" s="405" t="s">
        <v>4</v>
      </c>
      <c r="Q327" s="405"/>
      <c r="R327" s="405"/>
      <c r="S327" s="405"/>
      <c r="T327" s="405"/>
      <c r="U327" s="405"/>
      <c r="V327" s="405"/>
      <c r="W327" s="749"/>
    </row>
    <row r="328" spans="1:23" ht="45" customHeight="1" x14ac:dyDescent="0.25">
      <c r="A328" s="382" t="s">
        <v>3108</v>
      </c>
      <c r="B328" s="382" t="s">
        <v>3117</v>
      </c>
      <c r="C328" s="602"/>
      <c r="D328" s="711">
        <v>100772</v>
      </c>
      <c r="E328" s="631">
        <v>75</v>
      </c>
      <c r="F328" s="408" t="s">
        <v>604</v>
      </c>
      <c r="G328" s="401">
        <v>46079</v>
      </c>
      <c r="H328" s="385" t="s">
        <v>590</v>
      </c>
      <c r="I328" s="386" t="s">
        <v>3304</v>
      </c>
      <c r="J328" s="573" t="s">
        <v>764</v>
      </c>
      <c r="K328" s="449" t="s">
        <v>657</v>
      </c>
      <c r="L328" s="405" t="s">
        <v>690</v>
      </c>
      <c r="M328" s="405" t="s">
        <v>443</v>
      </c>
      <c r="N328" s="405" t="s">
        <v>443</v>
      </c>
      <c r="O328" s="405" t="s">
        <v>443</v>
      </c>
      <c r="P328" s="405"/>
      <c r="Q328" s="405"/>
      <c r="R328" s="405"/>
      <c r="S328" s="405"/>
      <c r="T328" s="405"/>
      <c r="U328" s="405"/>
      <c r="V328" s="405"/>
      <c r="W328" s="749"/>
    </row>
    <row r="329" spans="1:23" ht="45" customHeight="1" x14ac:dyDescent="0.25">
      <c r="A329" s="382" t="s">
        <v>1241</v>
      </c>
      <c r="B329" s="382" t="s">
        <v>1242</v>
      </c>
      <c r="C329" s="679"/>
      <c r="D329" s="711" t="s">
        <v>690</v>
      </c>
      <c r="E329" s="631">
        <v>50</v>
      </c>
      <c r="F329" s="408" t="s">
        <v>612</v>
      </c>
      <c r="G329" s="401">
        <v>44949</v>
      </c>
      <c r="H329" s="385" t="s">
        <v>590</v>
      </c>
      <c r="I329" s="386" t="s">
        <v>921</v>
      </c>
      <c r="J329" s="573" t="s">
        <v>613</v>
      </c>
      <c r="K329" s="449" t="s">
        <v>69</v>
      </c>
      <c r="L329" s="405" t="s">
        <v>443</v>
      </c>
      <c r="M329" s="405" t="s">
        <v>443</v>
      </c>
      <c r="N329" s="405" t="s">
        <v>443</v>
      </c>
      <c r="O329" s="405" t="s">
        <v>443</v>
      </c>
      <c r="P329" s="405"/>
      <c r="Q329" s="405"/>
      <c r="R329" s="405"/>
      <c r="S329" s="405"/>
      <c r="T329" s="462"/>
      <c r="U329" s="462"/>
      <c r="V329" s="405"/>
      <c r="W329" s="405"/>
    </row>
    <row r="330" spans="1:23" ht="45" customHeight="1" x14ac:dyDescent="0.25">
      <c r="A330" s="382" t="s">
        <v>1244</v>
      </c>
      <c r="B330" s="382" t="s">
        <v>641</v>
      </c>
      <c r="C330" s="602"/>
      <c r="D330" s="711">
        <v>100341</v>
      </c>
      <c r="E330" s="631">
        <v>50</v>
      </c>
      <c r="F330" s="408" t="s">
        <v>604</v>
      </c>
      <c r="G330" s="401">
        <v>44949</v>
      </c>
      <c r="H330" s="385" t="s">
        <v>590</v>
      </c>
      <c r="I330" s="386">
        <v>35</v>
      </c>
      <c r="J330" s="646" t="s">
        <v>667</v>
      </c>
      <c r="K330" s="449" t="s">
        <v>53</v>
      </c>
      <c r="L330" s="405" t="s">
        <v>443</v>
      </c>
      <c r="M330" s="405" t="s">
        <v>443</v>
      </c>
      <c r="N330" s="405" t="s">
        <v>35</v>
      </c>
      <c r="O330" s="462" t="s">
        <v>4</v>
      </c>
      <c r="P330" s="405"/>
      <c r="Q330" s="405"/>
      <c r="R330" s="405"/>
      <c r="S330" s="405"/>
      <c r="T330" s="462"/>
      <c r="U330" s="405"/>
      <c r="V330" s="405"/>
      <c r="W330" s="405"/>
    </row>
    <row r="331" spans="1:23" ht="45" customHeight="1" x14ac:dyDescent="0.25">
      <c r="A331" s="382" t="s">
        <v>1245</v>
      </c>
      <c r="B331" s="382" t="s">
        <v>1246</v>
      </c>
      <c r="C331" s="408" t="s">
        <v>1247</v>
      </c>
      <c r="D331" s="711">
        <v>100717</v>
      </c>
      <c r="E331" s="631">
        <v>55</v>
      </c>
      <c r="F331" s="408" t="s">
        <v>612</v>
      </c>
      <c r="G331" s="401">
        <v>45713</v>
      </c>
      <c r="H331" s="385" t="s">
        <v>590</v>
      </c>
      <c r="I331" s="386" t="s">
        <v>1248</v>
      </c>
      <c r="J331" s="646" t="s">
        <v>613</v>
      </c>
      <c r="K331" s="449" t="s">
        <v>20</v>
      </c>
      <c r="L331" s="405" t="s">
        <v>443</v>
      </c>
      <c r="M331" s="405" t="s">
        <v>443</v>
      </c>
      <c r="N331" s="405" t="s">
        <v>443</v>
      </c>
      <c r="O331" s="405" t="s">
        <v>4</v>
      </c>
      <c r="P331" s="405"/>
      <c r="Q331" s="405"/>
      <c r="R331" s="405"/>
      <c r="S331" s="405"/>
      <c r="T331" s="462"/>
      <c r="U331" s="462"/>
      <c r="V331" s="749"/>
      <c r="W331" s="749"/>
    </row>
    <row r="332" spans="1:23" ht="45" customHeight="1" x14ac:dyDescent="0.25">
      <c r="A332" s="382" t="s">
        <v>1249</v>
      </c>
      <c r="B332" s="382" t="s">
        <v>598</v>
      </c>
      <c r="C332" s="409" t="s">
        <v>599</v>
      </c>
      <c r="D332" s="711">
        <v>100671</v>
      </c>
      <c r="E332" s="631">
        <v>65</v>
      </c>
      <c r="F332" s="408" t="s">
        <v>815</v>
      </c>
      <c r="G332" s="401">
        <v>44949</v>
      </c>
      <c r="H332" s="385" t="s">
        <v>590</v>
      </c>
      <c r="I332" s="386">
        <v>98</v>
      </c>
      <c r="J332" s="646" t="s">
        <v>999</v>
      </c>
      <c r="K332" s="449" t="s">
        <v>20</v>
      </c>
      <c r="L332" s="405" t="s">
        <v>443</v>
      </c>
      <c r="M332" s="405" t="s">
        <v>443</v>
      </c>
      <c r="N332" s="405" t="s">
        <v>443</v>
      </c>
      <c r="O332" s="405" t="s">
        <v>4</v>
      </c>
      <c r="P332" s="405"/>
      <c r="Q332" s="405"/>
      <c r="R332" s="405"/>
      <c r="S332" s="405"/>
      <c r="T332" s="462"/>
      <c r="U332" s="462"/>
      <c r="V332" s="405"/>
      <c r="W332" s="405"/>
    </row>
    <row r="333" spans="1:23" ht="45" customHeight="1" x14ac:dyDescent="0.25">
      <c r="A333" s="382" t="s">
        <v>3109</v>
      </c>
      <c r="B333" s="382" t="s">
        <v>3117</v>
      </c>
      <c r="C333" s="602"/>
      <c r="D333" s="711">
        <v>100772</v>
      </c>
      <c r="E333" s="631">
        <v>75</v>
      </c>
      <c r="F333" s="408" t="s">
        <v>604</v>
      </c>
      <c r="G333" s="401">
        <v>46079</v>
      </c>
      <c r="H333" s="385" t="s">
        <v>590</v>
      </c>
      <c r="I333" s="386" t="s">
        <v>3304</v>
      </c>
      <c r="J333" s="573" t="s">
        <v>764</v>
      </c>
      <c r="K333" s="449" t="s">
        <v>657</v>
      </c>
      <c r="L333" s="405" t="s">
        <v>690</v>
      </c>
      <c r="M333" s="405" t="s">
        <v>443</v>
      </c>
      <c r="N333" s="405" t="s">
        <v>443</v>
      </c>
      <c r="O333" s="405" t="s">
        <v>443</v>
      </c>
      <c r="P333" s="405"/>
      <c r="Q333" s="405"/>
      <c r="R333" s="405"/>
      <c r="S333" s="405"/>
      <c r="T333" s="405"/>
      <c r="U333" s="405"/>
      <c r="V333" s="405"/>
      <c r="W333" s="749"/>
    </row>
    <row r="334" spans="1:23" ht="45" customHeight="1" x14ac:dyDescent="0.25">
      <c r="A334" s="382" t="s">
        <v>1250</v>
      </c>
      <c r="B334" s="382" t="s">
        <v>1251</v>
      </c>
      <c r="C334" s="602"/>
      <c r="D334" s="711">
        <v>100385</v>
      </c>
      <c r="E334" s="631">
        <v>65</v>
      </c>
      <c r="F334" s="408" t="s">
        <v>604</v>
      </c>
      <c r="G334" s="401">
        <v>45741</v>
      </c>
      <c r="H334" s="385" t="s">
        <v>590</v>
      </c>
      <c r="I334" s="386" t="s">
        <v>1252</v>
      </c>
      <c r="J334" s="573" t="s">
        <v>999</v>
      </c>
      <c r="K334" s="449" t="s">
        <v>53</v>
      </c>
      <c r="L334" s="405" t="s">
        <v>443</v>
      </c>
      <c r="M334" s="405" t="s">
        <v>443</v>
      </c>
      <c r="N334" s="405" t="s">
        <v>443</v>
      </c>
      <c r="O334" s="405" t="s">
        <v>4</v>
      </c>
      <c r="P334" s="405"/>
      <c r="Q334" s="405"/>
      <c r="R334" s="405"/>
      <c r="S334" s="405"/>
      <c r="T334" s="462"/>
      <c r="U334" s="462"/>
      <c r="V334" s="749"/>
      <c r="W334" s="749"/>
    </row>
    <row r="335" spans="1:23" ht="45" customHeight="1" x14ac:dyDescent="0.25">
      <c r="A335" s="382" t="s">
        <v>1253</v>
      </c>
      <c r="B335" s="382" t="s">
        <v>598</v>
      </c>
      <c r="C335" s="409" t="s">
        <v>599</v>
      </c>
      <c r="D335" s="711">
        <v>100629</v>
      </c>
      <c r="E335" s="631">
        <v>65</v>
      </c>
      <c r="F335" s="408" t="s">
        <v>604</v>
      </c>
      <c r="G335" s="401">
        <v>44949</v>
      </c>
      <c r="H335" s="385" t="s">
        <v>590</v>
      </c>
      <c r="I335" s="386">
        <v>73</v>
      </c>
      <c r="J335" s="573" t="s">
        <v>656</v>
      </c>
      <c r="K335" s="449" t="s">
        <v>50</v>
      </c>
      <c r="L335" s="405" t="s">
        <v>443</v>
      </c>
      <c r="M335" s="405" t="s">
        <v>443</v>
      </c>
      <c r="N335" s="405" t="s">
        <v>35</v>
      </c>
      <c r="O335" s="405" t="s">
        <v>443</v>
      </c>
      <c r="P335" s="405"/>
      <c r="Q335" s="405"/>
      <c r="R335" s="405"/>
      <c r="S335" s="405"/>
      <c r="T335" s="462"/>
      <c r="U335" s="462"/>
      <c r="V335" s="405"/>
      <c r="W335" s="405"/>
    </row>
    <row r="336" spans="1:23" ht="45" customHeight="1" x14ac:dyDescent="0.25">
      <c r="A336" s="382" t="s">
        <v>1254</v>
      </c>
      <c r="B336" s="382" t="s">
        <v>948</v>
      </c>
      <c r="C336" s="408"/>
      <c r="D336" s="711">
        <v>100689</v>
      </c>
      <c r="E336" s="631">
        <v>55</v>
      </c>
      <c r="F336" s="408" t="s">
        <v>815</v>
      </c>
      <c r="G336" s="401">
        <v>44002</v>
      </c>
      <c r="H336" s="385" t="s">
        <v>590</v>
      </c>
      <c r="I336" s="386" t="s">
        <v>1255</v>
      </c>
      <c r="J336" s="646" t="s">
        <v>737</v>
      </c>
      <c r="K336" s="449" t="s">
        <v>69</v>
      </c>
      <c r="L336" s="405" t="s">
        <v>443</v>
      </c>
      <c r="M336" s="405" t="s">
        <v>443</v>
      </c>
      <c r="N336" s="405" t="s">
        <v>35</v>
      </c>
      <c r="O336" s="405" t="s">
        <v>443</v>
      </c>
      <c r="P336" s="405"/>
      <c r="Q336" s="405"/>
      <c r="R336" s="462"/>
      <c r="S336" s="462"/>
      <c r="T336" s="462"/>
      <c r="U336" s="405"/>
      <c r="V336" s="405"/>
      <c r="W336" s="405"/>
    </row>
    <row r="337" spans="1:23" ht="45" customHeight="1" x14ac:dyDescent="0.25">
      <c r="A337" s="382" t="s">
        <v>1256</v>
      </c>
      <c r="B337" s="382" t="s">
        <v>1257</v>
      </c>
      <c r="C337" s="602"/>
      <c r="D337" s="711">
        <v>100855</v>
      </c>
      <c r="E337" s="631">
        <v>50</v>
      </c>
      <c r="F337" s="408" t="s">
        <v>604</v>
      </c>
      <c r="G337" s="401">
        <v>44949</v>
      </c>
      <c r="H337" s="385" t="s">
        <v>590</v>
      </c>
      <c r="I337" s="386">
        <v>47</v>
      </c>
      <c r="J337" s="573" t="s">
        <v>601</v>
      </c>
      <c r="K337" s="449" t="s">
        <v>635</v>
      </c>
      <c r="L337" s="405" t="s">
        <v>443</v>
      </c>
      <c r="M337" s="405" t="s">
        <v>443</v>
      </c>
      <c r="N337" s="405" t="s">
        <v>443</v>
      </c>
      <c r="O337" s="405" t="s">
        <v>443</v>
      </c>
      <c r="P337" s="405"/>
      <c r="Q337" s="405"/>
      <c r="R337" s="405"/>
      <c r="S337" s="405"/>
      <c r="T337" s="462"/>
      <c r="U337" s="405"/>
      <c r="V337" s="405"/>
      <c r="W337" s="405"/>
    </row>
    <row r="338" spans="1:23" ht="45" customHeight="1" x14ac:dyDescent="0.25">
      <c r="A338" s="382" t="s">
        <v>1258</v>
      </c>
      <c r="B338" s="382" t="s">
        <v>1259</v>
      </c>
      <c r="C338" s="602"/>
      <c r="D338" s="711">
        <v>100866</v>
      </c>
      <c r="E338" s="631">
        <v>50</v>
      </c>
      <c r="F338" s="408" t="s">
        <v>604</v>
      </c>
      <c r="G338" s="401">
        <v>44949</v>
      </c>
      <c r="H338" s="385" t="s">
        <v>590</v>
      </c>
      <c r="I338" s="386">
        <v>26</v>
      </c>
      <c r="J338" s="573" t="s">
        <v>601</v>
      </c>
      <c r="K338" s="626" t="s">
        <v>610</v>
      </c>
      <c r="L338" s="405" t="s">
        <v>443</v>
      </c>
      <c r="M338" s="405" t="s">
        <v>443</v>
      </c>
      <c r="N338" s="405" t="s">
        <v>443</v>
      </c>
      <c r="O338" s="405" t="s">
        <v>443</v>
      </c>
      <c r="P338" s="405"/>
      <c r="Q338" s="405"/>
      <c r="R338" s="405"/>
      <c r="S338" s="405"/>
      <c r="T338" s="405"/>
      <c r="U338" s="405"/>
      <c r="V338" s="405"/>
      <c r="W338" s="405"/>
    </row>
    <row r="339" spans="1:23" ht="50.1" customHeight="1" x14ac:dyDescent="0.25">
      <c r="A339" s="382" t="s">
        <v>1260</v>
      </c>
      <c r="B339" s="382" t="s">
        <v>99</v>
      </c>
      <c r="C339" s="408"/>
      <c r="D339" s="711">
        <v>100253</v>
      </c>
      <c r="E339" s="631">
        <v>55</v>
      </c>
      <c r="F339" s="408" t="s">
        <v>604</v>
      </c>
      <c r="G339" s="401">
        <v>42353</v>
      </c>
      <c r="H339" s="385" t="s">
        <v>590</v>
      </c>
      <c r="I339" s="386" t="s">
        <v>321</v>
      </c>
      <c r="J339" s="573" t="s">
        <v>601</v>
      </c>
      <c r="K339" s="449" t="s">
        <v>635</v>
      </c>
      <c r="L339" s="405" t="s">
        <v>443</v>
      </c>
      <c r="M339" s="405" t="s">
        <v>4</v>
      </c>
      <c r="N339" s="405" t="s">
        <v>443</v>
      </c>
      <c r="O339" s="405" t="s">
        <v>443</v>
      </c>
      <c r="P339" s="405"/>
      <c r="Q339" s="405"/>
      <c r="R339" s="405"/>
      <c r="S339" s="405"/>
      <c r="T339" s="462"/>
      <c r="U339" s="405"/>
      <c r="V339" s="405"/>
      <c r="W339" s="405"/>
    </row>
    <row r="340" spans="1:23" ht="50.1" customHeight="1" x14ac:dyDescent="0.25">
      <c r="A340" s="382" t="s">
        <v>1261</v>
      </c>
      <c r="B340" s="382" t="s">
        <v>662</v>
      </c>
      <c r="C340" s="409" t="s">
        <v>1262</v>
      </c>
      <c r="D340" s="711" t="s">
        <v>690</v>
      </c>
      <c r="E340" s="631">
        <v>55</v>
      </c>
      <c r="F340" s="408" t="s">
        <v>604</v>
      </c>
      <c r="G340" s="401">
        <v>45772</v>
      </c>
      <c r="H340" s="532" t="s">
        <v>66</v>
      </c>
      <c r="I340" s="386" t="s">
        <v>1263</v>
      </c>
      <c r="J340" s="573" t="s">
        <v>690</v>
      </c>
      <c r="K340" s="449" t="s">
        <v>50</v>
      </c>
      <c r="L340" s="405" t="s">
        <v>690</v>
      </c>
      <c r="M340" s="379" t="s">
        <v>690</v>
      </c>
      <c r="N340" s="379" t="s">
        <v>690</v>
      </c>
      <c r="O340" s="379" t="s">
        <v>690</v>
      </c>
      <c r="P340" s="379" t="s">
        <v>690</v>
      </c>
      <c r="Q340" s="379" t="s">
        <v>690</v>
      </c>
      <c r="R340" s="379" t="s">
        <v>690</v>
      </c>
      <c r="S340" s="379" t="s">
        <v>690</v>
      </c>
      <c r="T340" s="379" t="s">
        <v>690</v>
      </c>
      <c r="U340" s="379" t="s">
        <v>690</v>
      </c>
      <c r="V340" s="379" t="s">
        <v>690</v>
      </c>
      <c r="W340" s="379" t="s">
        <v>690</v>
      </c>
    </row>
    <row r="341" spans="1:23" ht="50.1" customHeight="1" x14ac:dyDescent="0.25">
      <c r="A341" s="408" t="s">
        <v>1264</v>
      </c>
      <c r="B341" s="382" t="s">
        <v>1265</v>
      </c>
      <c r="C341" s="408"/>
      <c r="D341" s="711">
        <v>100769</v>
      </c>
      <c r="E341" s="631">
        <v>55</v>
      </c>
      <c r="F341" s="408" t="s">
        <v>604</v>
      </c>
      <c r="G341" s="401">
        <v>43831</v>
      </c>
      <c r="H341" s="385" t="s">
        <v>590</v>
      </c>
      <c r="I341" s="386" t="s">
        <v>1266</v>
      </c>
      <c r="J341" s="573" t="s">
        <v>601</v>
      </c>
      <c r="K341" s="449" t="s">
        <v>69</v>
      </c>
      <c r="L341" s="405" t="s">
        <v>443</v>
      </c>
      <c r="M341" s="405" t="s">
        <v>443</v>
      </c>
      <c r="N341" s="405" t="s">
        <v>443</v>
      </c>
      <c r="O341" s="405" t="s">
        <v>443</v>
      </c>
      <c r="P341" s="405"/>
      <c r="Q341" s="405"/>
      <c r="R341" s="405"/>
      <c r="S341" s="405"/>
      <c r="T341" s="462"/>
      <c r="U341" s="405"/>
      <c r="V341" s="405"/>
      <c r="W341" s="405"/>
    </row>
    <row r="342" spans="1:23" ht="45" customHeight="1" x14ac:dyDescent="0.25">
      <c r="A342" s="382" t="s">
        <v>1267</v>
      </c>
      <c r="B342" s="382" t="s">
        <v>694</v>
      </c>
      <c r="C342" s="636" t="s">
        <v>1268</v>
      </c>
      <c r="D342" s="711">
        <v>100805</v>
      </c>
      <c r="E342" s="631">
        <v>55</v>
      </c>
      <c r="F342" s="408" t="s">
        <v>604</v>
      </c>
      <c r="G342" s="401">
        <v>45017</v>
      </c>
      <c r="H342" s="385" t="s">
        <v>590</v>
      </c>
      <c r="I342" s="616">
        <v>456</v>
      </c>
      <c r="J342" s="573" t="s">
        <v>601</v>
      </c>
      <c r="K342" s="626" t="s">
        <v>610</v>
      </c>
      <c r="L342" s="405" t="s">
        <v>443</v>
      </c>
      <c r="M342" s="405" t="s">
        <v>443</v>
      </c>
      <c r="N342" s="405" t="s">
        <v>443</v>
      </c>
      <c r="O342" s="405" t="s">
        <v>443</v>
      </c>
      <c r="P342" s="405"/>
      <c r="Q342" s="405"/>
      <c r="R342" s="405"/>
      <c r="S342" s="405"/>
      <c r="T342" s="462"/>
      <c r="U342" s="405"/>
      <c r="V342" s="405"/>
      <c r="W342" s="405"/>
    </row>
    <row r="343" spans="1:23" ht="45" customHeight="1" x14ac:dyDescent="0.25">
      <c r="A343" s="382" t="s">
        <v>1269</v>
      </c>
      <c r="B343" s="382" t="s">
        <v>662</v>
      </c>
      <c r="C343" s="409" t="s">
        <v>1262</v>
      </c>
      <c r="D343" s="711" t="s">
        <v>690</v>
      </c>
      <c r="E343" s="631">
        <v>55</v>
      </c>
      <c r="F343" s="408" t="s">
        <v>604</v>
      </c>
      <c r="G343" s="401">
        <v>45772</v>
      </c>
      <c r="H343" s="532" t="s">
        <v>66</v>
      </c>
      <c r="I343" s="386" t="s">
        <v>1270</v>
      </c>
      <c r="J343" s="573" t="s">
        <v>690</v>
      </c>
      <c r="K343" s="449" t="s">
        <v>635</v>
      </c>
      <c r="L343" s="405" t="s">
        <v>690</v>
      </c>
      <c r="M343" s="379" t="s">
        <v>690</v>
      </c>
      <c r="N343" s="379" t="s">
        <v>690</v>
      </c>
      <c r="O343" s="379" t="s">
        <v>690</v>
      </c>
      <c r="P343" s="379" t="s">
        <v>690</v>
      </c>
      <c r="Q343" s="379" t="s">
        <v>690</v>
      </c>
      <c r="R343" s="379" t="s">
        <v>690</v>
      </c>
      <c r="S343" s="379" t="s">
        <v>690</v>
      </c>
      <c r="T343" s="379" t="s">
        <v>690</v>
      </c>
      <c r="U343" s="379" t="s">
        <v>690</v>
      </c>
      <c r="V343" s="379" t="s">
        <v>690</v>
      </c>
      <c r="W343" s="379" t="s">
        <v>690</v>
      </c>
    </row>
    <row r="344" spans="1:23" ht="45" customHeight="1" x14ac:dyDescent="0.25">
      <c r="A344" s="382" t="s">
        <v>1271</v>
      </c>
      <c r="B344" s="382" t="s">
        <v>758</v>
      </c>
      <c r="C344" s="408"/>
      <c r="D344" s="711">
        <v>100877</v>
      </c>
      <c r="E344" s="631">
        <v>55</v>
      </c>
      <c r="F344" s="408" t="s">
        <v>604</v>
      </c>
      <c r="G344" s="434">
        <v>43040</v>
      </c>
      <c r="H344" s="385" t="s">
        <v>590</v>
      </c>
      <c r="I344" s="386" t="s">
        <v>1272</v>
      </c>
      <c r="J344" s="573" t="s">
        <v>601</v>
      </c>
      <c r="K344" s="449" t="s">
        <v>25</v>
      </c>
      <c r="L344" s="405" t="s">
        <v>443</v>
      </c>
      <c r="M344" s="405" t="s">
        <v>443</v>
      </c>
      <c r="N344" s="405" t="s">
        <v>443</v>
      </c>
      <c r="O344" s="405" t="s">
        <v>443</v>
      </c>
      <c r="P344" s="405" t="s">
        <v>4</v>
      </c>
      <c r="Q344" s="405"/>
      <c r="R344" s="405"/>
      <c r="S344" s="405"/>
      <c r="T344" s="462"/>
      <c r="U344" s="405"/>
      <c r="V344" s="405"/>
      <c r="W344" s="405"/>
    </row>
    <row r="345" spans="1:23" ht="45" customHeight="1" x14ac:dyDescent="0.25">
      <c r="A345" s="382" t="s">
        <v>1273</v>
      </c>
      <c r="B345" s="382" t="s">
        <v>598</v>
      </c>
      <c r="C345" s="409" t="s">
        <v>599</v>
      </c>
      <c r="D345" s="711">
        <v>100868</v>
      </c>
      <c r="E345" s="631">
        <v>65</v>
      </c>
      <c r="F345" s="408" t="s">
        <v>604</v>
      </c>
      <c r="G345" s="401">
        <v>44949</v>
      </c>
      <c r="H345" s="385" t="s">
        <v>590</v>
      </c>
      <c r="I345" s="386">
        <v>342</v>
      </c>
      <c r="J345" s="573" t="s">
        <v>601</v>
      </c>
      <c r="K345" s="449" t="s">
        <v>25</v>
      </c>
      <c r="L345" s="405" t="s">
        <v>443</v>
      </c>
      <c r="M345" s="405" t="s">
        <v>443</v>
      </c>
      <c r="N345" s="405" t="s">
        <v>443</v>
      </c>
      <c r="O345" s="405" t="s">
        <v>443</v>
      </c>
      <c r="P345" s="405"/>
      <c r="Q345" s="405"/>
      <c r="R345" s="405"/>
      <c r="S345" s="405"/>
      <c r="T345" s="462"/>
      <c r="U345" s="405"/>
      <c r="V345" s="405"/>
      <c r="W345" s="405"/>
    </row>
    <row r="346" spans="1:23" ht="45" customHeight="1" x14ac:dyDescent="0.25">
      <c r="A346" s="382" t="s">
        <v>3252</v>
      </c>
      <c r="B346" s="382" t="s">
        <v>3251</v>
      </c>
      <c r="C346" s="815" t="s">
        <v>3310</v>
      </c>
      <c r="D346" s="711">
        <v>100086</v>
      </c>
      <c r="E346" s="631">
        <v>65</v>
      </c>
      <c r="F346" s="408" t="s">
        <v>604</v>
      </c>
      <c r="G346" s="401">
        <v>46048</v>
      </c>
      <c r="H346" s="385" t="s">
        <v>590</v>
      </c>
      <c r="I346" s="386" t="s">
        <v>3258</v>
      </c>
      <c r="J346" s="573" t="s">
        <v>3308</v>
      </c>
      <c r="K346" s="449" t="s">
        <v>53</v>
      </c>
      <c r="L346" s="405" t="s">
        <v>443</v>
      </c>
      <c r="M346" s="405" t="s">
        <v>443</v>
      </c>
      <c r="N346" s="405" t="s">
        <v>4</v>
      </c>
      <c r="O346" s="405" t="s">
        <v>443</v>
      </c>
      <c r="P346" s="405"/>
      <c r="Q346" s="405"/>
      <c r="R346" s="405"/>
      <c r="S346" s="405"/>
      <c r="T346" s="405"/>
      <c r="U346" s="405"/>
      <c r="V346" s="405"/>
      <c r="W346" s="749"/>
    </row>
    <row r="347" spans="1:23" ht="45" customHeight="1" x14ac:dyDescent="0.25">
      <c r="A347" s="382" t="s">
        <v>3253</v>
      </c>
      <c r="B347" s="382" t="s">
        <v>3251</v>
      </c>
      <c r="C347" s="815" t="s">
        <v>3310</v>
      </c>
      <c r="D347" s="711">
        <v>100086</v>
      </c>
      <c r="E347" s="631">
        <v>65</v>
      </c>
      <c r="F347" s="408" t="s">
        <v>604</v>
      </c>
      <c r="G347" s="401">
        <v>46048</v>
      </c>
      <c r="H347" s="385" t="s">
        <v>590</v>
      </c>
      <c r="I347" s="386" t="s">
        <v>3258</v>
      </c>
      <c r="J347" s="573" t="s">
        <v>3308</v>
      </c>
      <c r="K347" s="449" t="s">
        <v>53</v>
      </c>
      <c r="L347" s="405" t="s">
        <v>443</v>
      </c>
      <c r="M347" s="405" t="s">
        <v>443</v>
      </c>
      <c r="N347" s="405" t="s">
        <v>4</v>
      </c>
      <c r="O347" s="405" t="s">
        <v>443</v>
      </c>
      <c r="P347" s="405"/>
      <c r="Q347" s="405"/>
      <c r="R347" s="405"/>
      <c r="S347" s="405"/>
      <c r="T347" s="405"/>
      <c r="U347" s="405"/>
      <c r="V347" s="405"/>
      <c r="W347" s="749"/>
    </row>
    <row r="348" spans="1:23" ht="45" customHeight="1" x14ac:dyDescent="0.25">
      <c r="A348" s="382" t="s">
        <v>3254</v>
      </c>
      <c r="B348" s="382" t="s">
        <v>3251</v>
      </c>
      <c r="C348" s="815" t="s">
        <v>3310</v>
      </c>
      <c r="D348" s="711">
        <v>100086</v>
      </c>
      <c r="E348" s="631">
        <v>65</v>
      </c>
      <c r="F348" s="408" t="s">
        <v>604</v>
      </c>
      <c r="G348" s="401">
        <v>46048</v>
      </c>
      <c r="H348" s="385" t="s">
        <v>590</v>
      </c>
      <c r="I348" s="386" t="s">
        <v>3258</v>
      </c>
      <c r="J348" s="573" t="s">
        <v>3308</v>
      </c>
      <c r="K348" s="449" t="s">
        <v>53</v>
      </c>
      <c r="L348" s="405" t="s">
        <v>443</v>
      </c>
      <c r="M348" s="405" t="s">
        <v>443</v>
      </c>
      <c r="N348" s="405" t="s">
        <v>4</v>
      </c>
      <c r="O348" s="405" t="s">
        <v>443</v>
      </c>
      <c r="P348" s="405"/>
      <c r="Q348" s="405"/>
      <c r="R348" s="405"/>
      <c r="S348" s="405"/>
      <c r="T348" s="405"/>
      <c r="U348" s="405"/>
      <c r="V348" s="405"/>
      <c r="W348" s="749"/>
    </row>
    <row r="349" spans="1:23" ht="45" customHeight="1" x14ac:dyDescent="0.25">
      <c r="A349" s="599" t="s">
        <v>1274</v>
      </c>
      <c r="B349" s="408" t="s">
        <v>1275</v>
      </c>
      <c r="C349" s="663" t="s">
        <v>1276</v>
      </c>
      <c r="D349" s="413">
        <v>100311</v>
      </c>
      <c r="E349" s="631">
        <v>50</v>
      </c>
      <c r="F349" s="408" t="s">
        <v>604</v>
      </c>
      <c r="G349" s="441"/>
      <c r="H349" s="385" t="s">
        <v>590</v>
      </c>
      <c r="I349" s="441">
        <v>201</v>
      </c>
      <c r="J349" s="605" t="s">
        <v>656</v>
      </c>
      <c r="K349" s="449" t="s">
        <v>622</v>
      </c>
      <c r="L349" s="405" t="s">
        <v>443</v>
      </c>
      <c r="M349" s="405" t="s">
        <v>443</v>
      </c>
      <c r="N349" s="405" t="s">
        <v>35</v>
      </c>
      <c r="O349" s="405" t="s">
        <v>443</v>
      </c>
      <c r="P349" s="405"/>
      <c r="Q349" s="405"/>
      <c r="R349" s="405"/>
      <c r="S349" s="405"/>
      <c r="T349" s="462"/>
      <c r="U349" s="462"/>
      <c r="V349" s="405"/>
      <c r="W349" s="405"/>
    </row>
    <row r="350" spans="1:23" ht="45" customHeight="1" x14ac:dyDescent="0.25">
      <c r="A350" s="382" t="s">
        <v>1277</v>
      </c>
      <c r="B350" s="382" t="s">
        <v>1278</v>
      </c>
      <c r="C350" s="408"/>
      <c r="D350" s="711" t="s">
        <v>690</v>
      </c>
      <c r="E350" s="631">
        <v>50</v>
      </c>
      <c r="F350" s="408" t="s">
        <v>604</v>
      </c>
      <c r="G350" s="401"/>
      <c r="H350" s="532" t="s">
        <v>66</v>
      </c>
      <c r="I350" s="386">
        <v>431</v>
      </c>
      <c r="J350" s="573" t="s">
        <v>690</v>
      </c>
      <c r="K350" s="449" t="s">
        <v>614</v>
      </c>
      <c r="L350" s="405" t="s">
        <v>690</v>
      </c>
      <c r="M350" s="379" t="s">
        <v>690</v>
      </c>
      <c r="N350" s="405" t="s">
        <v>690</v>
      </c>
      <c r="O350" s="379" t="s">
        <v>690</v>
      </c>
      <c r="P350" s="379" t="s">
        <v>690</v>
      </c>
      <c r="Q350" s="379" t="s">
        <v>690</v>
      </c>
      <c r="R350" s="379" t="s">
        <v>690</v>
      </c>
      <c r="S350" s="379" t="s">
        <v>690</v>
      </c>
      <c r="T350" s="379" t="s">
        <v>690</v>
      </c>
      <c r="U350" s="379" t="s">
        <v>690</v>
      </c>
      <c r="V350" s="379" t="s">
        <v>690</v>
      </c>
      <c r="W350" s="379" t="s">
        <v>690</v>
      </c>
    </row>
    <row r="351" spans="1:23" ht="45" customHeight="1" x14ac:dyDescent="0.25">
      <c r="A351" s="599" t="s">
        <v>1279</v>
      </c>
      <c r="B351" s="408" t="s">
        <v>641</v>
      </c>
      <c r="C351" s="599"/>
      <c r="D351" s="413">
        <v>100243</v>
      </c>
      <c r="E351" s="632">
        <v>60</v>
      </c>
      <c r="F351" s="408" t="s">
        <v>604</v>
      </c>
      <c r="G351" s="441"/>
      <c r="H351" s="385" t="s">
        <v>590</v>
      </c>
      <c r="I351" s="441">
        <v>168</v>
      </c>
      <c r="J351" s="573" t="s">
        <v>634</v>
      </c>
      <c r="K351" s="517" t="s">
        <v>25</v>
      </c>
      <c r="L351" s="405" t="s">
        <v>443</v>
      </c>
      <c r="M351" s="405" t="s">
        <v>443</v>
      </c>
      <c r="N351" s="405" t="s">
        <v>443</v>
      </c>
      <c r="O351" s="405" t="s">
        <v>443</v>
      </c>
      <c r="P351" s="405" t="s">
        <v>4</v>
      </c>
      <c r="Q351" s="405"/>
      <c r="R351" s="405"/>
      <c r="S351" s="405"/>
      <c r="T351" s="462"/>
      <c r="U351" s="405"/>
      <c r="V351" s="405"/>
      <c r="W351" s="405"/>
    </row>
    <row r="352" spans="1:23" ht="45" customHeight="1" x14ac:dyDescent="0.25">
      <c r="A352" s="382" t="s">
        <v>1280</v>
      </c>
      <c r="B352" s="382" t="s">
        <v>662</v>
      </c>
      <c r="C352" s="602"/>
      <c r="D352" s="711">
        <v>100819</v>
      </c>
      <c r="E352" s="631">
        <v>50</v>
      </c>
      <c r="F352" s="408" t="s">
        <v>604</v>
      </c>
      <c r="G352" s="401">
        <v>44949</v>
      </c>
      <c r="H352" s="385" t="s">
        <v>590</v>
      </c>
      <c r="I352" s="386">
        <v>372</v>
      </c>
      <c r="J352" s="573" t="s">
        <v>601</v>
      </c>
      <c r="K352" s="606" t="s">
        <v>53</v>
      </c>
      <c r="L352" s="405" t="s">
        <v>443</v>
      </c>
      <c r="M352" s="405" t="s">
        <v>443</v>
      </c>
      <c r="N352" s="405" t="s">
        <v>443</v>
      </c>
      <c r="O352" s="405" t="s">
        <v>4</v>
      </c>
      <c r="P352" s="405"/>
      <c r="Q352" s="405"/>
      <c r="R352" s="405"/>
      <c r="S352" s="405"/>
      <c r="T352" s="462"/>
      <c r="U352" s="405"/>
      <c r="V352" s="405"/>
      <c r="W352" s="405"/>
    </row>
    <row r="353" spans="1:23" ht="45" customHeight="1" x14ac:dyDescent="0.25">
      <c r="A353" s="382" t="s">
        <v>1281</v>
      </c>
      <c r="B353" s="382" t="s">
        <v>140</v>
      </c>
      <c r="C353" s="602"/>
      <c r="D353" s="711">
        <v>100584</v>
      </c>
      <c r="E353" s="631">
        <v>65</v>
      </c>
      <c r="F353" s="408" t="s">
        <v>731</v>
      </c>
      <c r="G353" s="401">
        <v>45620</v>
      </c>
      <c r="H353" s="385" t="s">
        <v>590</v>
      </c>
      <c r="I353" s="386" t="s">
        <v>1282</v>
      </c>
      <c r="J353" s="573" t="s">
        <v>732</v>
      </c>
      <c r="K353" s="449" t="s">
        <v>610</v>
      </c>
      <c r="L353" s="405" t="s">
        <v>443</v>
      </c>
      <c r="M353" s="405" t="s">
        <v>443</v>
      </c>
      <c r="N353" s="405" t="s">
        <v>443</v>
      </c>
      <c r="O353" s="405" t="s">
        <v>443</v>
      </c>
      <c r="P353" s="405"/>
      <c r="Q353" s="405"/>
      <c r="R353" s="405"/>
      <c r="S353" s="405"/>
      <c r="T353" s="462"/>
      <c r="U353" s="405"/>
      <c r="V353" s="405"/>
      <c r="W353" s="405"/>
    </row>
    <row r="354" spans="1:23" ht="45" customHeight="1" x14ac:dyDescent="0.25">
      <c r="A354" s="382" t="s">
        <v>1283</v>
      </c>
      <c r="B354" s="382" t="s">
        <v>989</v>
      </c>
      <c r="C354" s="603" t="s">
        <v>1284</v>
      </c>
      <c r="D354" s="711" t="s">
        <v>690</v>
      </c>
      <c r="E354" s="631">
        <v>375</v>
      </c>
      <c r="F354" s="603" t="s">
        <v>1285</v>
      </c>
      <c r="G354" s="434">
        <v>44317</v>
      </c>
      <c r="H354" s="385" t="s">
        <v>590</v>
      </c>
      <c r="I354" s="386" t="s">
        <v>921</v>
      </c>
      <c r="J354" s="573" t="s">
        <v>717</v>
      </c>
      <c r="K354" s="449" t="s">
        <v>20</v>
      </c>
      <c r="L354" s="405" t="s">
        <v>443</v>
      </c>
      <c r="M354" s="405" t="s">
        <v>443</v>
      </c>
      <c r="N354" s="405" t="s">
        <v>443</v>
      </c>
      <c r="O354" s="405" t="s">
        <v>4</v>
      </c>
      <c r="P354" s="405"/>
      <c r="Q354" s="405"/>
      <c r="R354" s="405"/>
      <c r="S354" s="405"/>
      <c r="T354" s="462"/>
      <c r="U354" s="462"/>
      <c r="V354" s="405"/>
      <c r="W354" s="405"/>
    </row>
    <row r="355" spans="1:23" s="502" customFormat="1" ht="45" customHeight="1" x14ac:dyDescent="0.25">
      <c r="A355" s="382" t="s">
        <v>1286</v>
      </c>
      <c r="B355" s="382" t="s">
        <v>1196</v>
      </c>
      <c r="C355" s="603"/>
      <c r="D355" s="711">
        <v>100985</v>
      </c>
      <c r="E355" s="631">
        <v>55</v>
      </c>
      <c r="F355" s="603" t="s">
        <v>604</v>
      </c>
      <c r="G355" s="434">
        <v>45436</v>
      </c>
      <c r="H355" s="385" t="s">
        <v>590</v>
      </c>
      <c r="I355" s="386" t="s">
        <v>1287</v>
      </c>
      <c r="J355" s="573" t="s">
        <v>601</v>
      </c>
      <c r="K355" s="449" t="s">
        <v>614</v>
      </c>
      <c r="L355" s="405" t="s">
        <v>443</v>
      </c>
      <c r="M355" s="405" t="s">
        <v>4</v>
      </c>
      <c r="N355" s="405" t="s">
        <v>443</v>
      </c>
      <c r="O355" s="405" t="s">
        <v>443</v>
      </c>
      <c r="P355" s="405"/>
      <c r="Q355" s="405"/>
      <c r="R355" s="405"/>
      <c r="S355" s="405"/>
      <c r="T355" s="462"/>
      <c r="U355" s="405"/>
      <c r="V355" s="405"/>
      <c r="W355" s="405"/>
    </row>
    <row r="356" spans="1:23" ht="45" customHeight="1" x14ac:dyDescent="0.25">
      <c r="A356" s="382" t="s">
        <v>1286</v>
      </c>
      <c r="B356" s="382" t="s">
        <v>996</v>
      </c>
      <c r="C356" s="602"/>
      <c r="D356" s="711">
        <v>100962</v>
      </c>
      <c r="E356" s="631">
        <v>75</v>
      </c>
      <c r="F356" s="408" t="s">
        <v>731</v>
      </c>
      <c r="G356" s="401">
        <v>45894</v>
      </c>
      <c r="H356" s="385" t="s">
        <v>590</v>
      </c>
      <c r="I356" s="386" t="s">
        <v>1289</v>
      </c>
      <c r="J356" s="573" t="s">
        <v>732</v>
      </c>
      <c r="K356" s="449" t="s">
        <v>610</v>
      </c>
      <c r="L356" s="405" t="s">
        <v>443</v>
      </c>
      <c r="M356" s="405" t="s">
        <v>443</v>
      </c>
      <c r="N356" s="405" t="s">
        <v>443</v>
      </c>
      <c r="O356" s="405" t="s">
        <v>443</v>
      </c>
      <c r="P356" s="458"/>
      <c r="Q356" s="458"/>
      <c r="R356" s="458"/>
      <c r="S356" s="405"/>
      <c r="T356" s="462"/>
      <c r="U356" s="405"/>
      <c r="V356" s="405"/>
      <c r="W356" s="749"/>
    </row>
    <row r="357" spans="1:23" ht="45" customHeight="1" x14ac:dyDescent="0.25">
      <c r="A357" s="382" t="s">
        <v>1290</v>
      </c>
      <c r="B357" s="382" t="s">
        <v>818</v>
      </c>
      <c r="C357" s="409" t="s">
        <v>1291</v>
      </c>
      <c r="D357" s="711">
        <v>100680</v>
      </c>
      <c r="E357" s="631">
        <v>65</v>
      </c>
      <c r="F357" s="603" t="s">
        <v>604</v>
      </c>
      <c r="G357" s="434">
        <v>45283</v>
      </c>
      <c r="H357" s="385" t="s">
        <v>590</v>
      </c>
      <c r="I357" s="386" t="s">
        <v>1292</v>
      </c>
      <c r="J357" s="573" t="s">
        <v>764</v>
      </c>
      <c r="K357" s="449" t="s">
        <v>53</v>
      </c>
      <c r="L357" s="405" t="s">
        <v>443</v>
      </c>
      <c r="M357" s="405" t="s">
        <v>443</v>
      </c>
      <c r="N357" s="405" t="s">
        <v>443</v>
      </c>
      <c r="O357" s="405" t="s">
        <v>443</v>
      </c>
      <c r="P357" s="405"/>
      <c r="Q357" s="405"/>
      <c r="R357" s="405"/>
      <c r="S357" s="405"/>
      <c r="T357" s="462"/>
      <c r="U357" s="405"/>
      <c r="V357" s="405"/>
      <c r="W357" s="405"/>
    </row>
    <row r="358" spans="1:23" ht="45" customHeight="1" x14ac:dyDescent="0.25">
      <c r="A358" s="382" t="s">
        <v>1293</v>
      </c>
      <c r="B358" s="382" t="s">
        <v>662</v>
      </c>
      <c r="C358" s="602"/>
      <c r="D358" s="711">
        <v>100823</v>
      </c>
      <c r="E358" s="631">
        <v>50</v>
      </c>
      <c r="F358" s="408" t="s">
        <v>604</v>
      </c>
      <c r="G358" s="401">
        <v>44949</v>
      </c>
      <c r="H358" s="385" t="s">
        <v>590</v>
      </c>
      <c r="I358" s="386">
        <v>151</v>
      </c>
      <c r="J358" s="573" t="s">
        <v>601</v>
      </c>
      <c r="K358" s="449" t="s">
        <v>657</v>
      </c>
      <c r="L358" s="405" t="s">
        <v>443</v>
      </c>
      <c r="M358" s="405" t="s">
        <v>443</v>
      </c>
      <c r="N358" s="405" t="s">
        <v>443</v>
      </c>
      <c r="O358" s="405" t="s">
        <v>443</v>
      </c>
      <c r="P358" s="405"/>
      <c r="Q358" s="405"/>
      <c r="R358" s="405"/>
      <c r="S358" s="405"/>
      <c r="T358" s="462"/>
      <c r="U358" s="405"/>
      <c r="V358" s="405"/>
      <c r="W358" s="405"/>
    </row>
    <row r="359" spans="1:23" ht="45" customHeight="1" x14ac:dyDescent="0.25">
      <c r="A359" s="382" t="s">
        <v>1294</v>
      </c>
      <c r="B359" s="382" t="s">
        <v>1278</v>
      </c>
      <c r="C359" s="408" t="s">
        <v>3136</v>
      </c>
      <c r="D359" s="711" t="s">
        <v>690</v>
      </c>
      <c r="E359" s="631">
        <v>50</v>
      </c>
      <c r="F359" s="408" t="s">
        <v>731</v>
      </c>
      <c r="G359" s="384"/>
      <c r="H359" s="532" t="s">
        <v>66</v>
      </c>
      <c r="I359" s="386">
        <v>418</v>
      </c>
      <c r="J359" s="573" t="s">
        <v>690</v>
      </c>
      <c r="K359" s="449" t="s">
        <v>146</v>
      </c>
      <c r="L359" s="405" t="s">
        <v>690</v>
      </c>
      <c r="M359" s="405" t="s">
        <v>690</v>
      </c>
      <c r="N359" s="405" t="s">
        <v>690</v>
      </c>
      <c r="O359" s="405" t="s">
        <v>690</v>
      </c>
      <c r="P359" s="405" t="s">
        <v>690</v>
      </c>
      <c r="Q359" s="405" t="s">
        <v>690</v>
      </c>
      <c r="R359" s="405" t="s">
        <v>690</v>
      </c>
      <c r="S359" s="405" t="s">
        <v>690</v>
      </c>
      <c r="T359" s="405" t="s">
        <v>690</v>
      </c>
      <c r="U359" s="405" t="s">
        <v>690</v>
      </c>
      <c r="V359" s="405" t="s">
        <v>690</v>
      </c>
      <c r="W359" s="405" t="s">
        <v>690</v>
      </c>
    </row>
    <row r="360" spans="1:23" ht="45" customHeight="1" x14ac:dyDescent="0.25">
      <c r="A360" s="382" t="s">
        <v>1295</v>
      </c>
      <c r="B360" s="382" t="s">
        <v>1296</v>
      </c>
      <c r="C360" s="602"/>
      <c r="D360" s="711">
        <v>100683</v>
      </c>
      <c r="E360" s="631">
        <v>75</v>
      </c>
      <c r="F360" s="408" t="s">
        <v>604</v>
      </c>
      <c r="G360" s="401">
        <v>45863</v>
      </c>
      <c r="H360" s="385" t="s">
        <v>590</v>
      </c>
      <c r="I360" s="386" t="s">
        <v>1297</v>
      </c>
      <c r="J360" s="573" t="s">
        <v>601</v>
      </c>
      <c r="K360" s="449" t="s">
        <v>622</v>
      </c>
      <c r="L360" s="405" t="s">
        <v>35</v>
      </c>
      <c r="M360" s="405" t="s">
        <v>443</v>
      </c>
      <c r="N360" s="405" t="s">
        <v>443</v>
      </c>
      <c r="O360" s="405" t="s">
        <v>35</v>
      </c>
      <c r="P360" s="405"/>
      <c r="Q360" s="405"/>
      <c r="R360" s="405"/>
      <c r="S360" s="405"/>
      <c r="T360" s="462"/>
      <c r="U360" s="405"/>
      <c r="V360" s="405"/>
      <c r="W360" s="749"/>
    </row>
    <row r="361" spans="1:23" ht="45" customHeight="1" x14ac:dyDescent="0.25">
      <c r="A361" s="382" t="s">
        <v>1298</v>
      </c>
      <c r="B361" s="382" t="s">
        <v>641</v>
      </c>
      <c r="C361" s="602"/>
      <c r="D361" s="711">
        <v>100811</v>
      </c>
      <c r="E361" s="631">
        <v>50</v>
      </c>
      <c r="F361" s="408" t="s">
        <v>604</v>
      </c>
      <c r="G361" s="401">
        <v>44949</v>
      </c>
      <c r="H361" s="385" t="s">
        <v>590</v>
      </c>
      <c r="I361" s="386">
        <v>176</v>
      </c>
      <c r="J361" s="573" t="s">
        <v>601</v>
      </c>
      <c r="K361" s="449" t="s">
        <v>69</v>
      </c>
      <c r="L361" s="405" t="s">
        <v>443</v>
      </c>
      <c r="M361" s="405" t="s">
        <v>443</v>
      </c>
      <c r="N361" s="405" t="s">
        <v>443</v>
      </c>
      <c r="O361" s="405" t="s">
        <v>443</v>
      </c>
      <c r="P361" s="462"/>
      <c r="Q361" s="405"/>
      <c r="R361" s="405"/>
      <c r="S361" s="405"/>
      <c r="T361" s="462"/>
      <c r="U361" s="405"/>
      <c r="V361" s="405"/>
      <c r="W361" s="405"/>
    </row>
    <row r="362" spans="1:23" ht="45" customHeight="1" x14ac:dyDescent="0.25">
      <c r="A362" s="382" t="s">
        <v>1299</v>
      </c>
      <c r="B362" s="382" t="s">
        <v>1300</v>
      </c>
      <c r="C362" s="408"/>
      <c r="D362" s="711">
        <v>100102</v>
      </c>
      <c r="E362" s="631">
        <v>55</v>
      </c>
      <c r="F362" s="408" t="s">
        <v>604</v>
      </c>
      <c r="G362" s="384"/>
      <c r="H362" s="385" t="s">
        <v>590</v>
      </c>
      <c r="I362" s="386" t="s">
        <v>1301</v>
      </c>
      <c r="J362" s="573" t="s">
        <v>621</v>
      </c>
      <c r="K362" s="606" t="s">
        <v>20</v>
      </c>
      <c r="L362" s="405" t="s">
        <v>443</v>
      </c>
      <c r="M362" s="405" t="s">
        <v>443</v>
      </c>
      <c r="N362" s="405" t="s">
        <v>443</v>
      </c>
      <c r="O362" s="405" t="s">
        <v>4</v>
      </c>
      <c r="P362" s="405"/>
      <c r="Q362" s="405"/>
      <c r="R362" s="405"/>
      <c r="S362" s="405"/>
      <c r="T362" s="462"/>
      <c r="U362" s="405"/>
      <c r="V362" s="405"/>
      <c r="W362" s="405"/>
    </row>
    <row r="363" spans="1:23" ht="45" customHeight="1" x14ac:dyDescent="0.25">
      <c r="A363" s="382" t="s">
        <v>1302</v>
      </c>
      <c r="B363" s="382" t="s">
        <v>1196</v>
      </c>
      <c r="C363" s="408"/>
      <c r="D363" s="711">
        <v>100495</v>
      </c>
      <c r="E363" s="631">
        <v>65</v>
      </c>
      <c r="F363" s="408" t="s">
        <v>604</v>
      </c>
      <c r="G363" s="471">
        <v>45436</v>
      </c>
      <c r="H363" s="385" t="s">
        <v>590</v>
      </c>
      <c r="I363" s="386" t="s">
        <v>1303</v>
      </c>
      <c r="J363" s="573" t="s">
        <v>1237</v>
      </c>
      <c r="K363" s="449" t="s">
        <v>622</v>
      </c>
      <c r="L363" s="405" t="s">
        <v>443</v>
      </c>
      <c r="M363" s="405" t="s">
        <v>443</v>
      </c>
      <c r="N363" s="405" t="s">
        <v>443</v>
      </c>
      <c r="O363" s="405" t="s">
        <v>443</v>
      </c>
      <c r="P363" s="405"/>
      <c r="Q363" s="405"/>
      <c r="R363" s="405"/>
      <c r="S363" s="405"/>
      <c r="T363" s="462"/>
      <c r="U363" s="462"/>
      <c r="V363" s="405"/>
      <c r="W363" s="405"/>
    </row>
    <row r="364" spans="1:23" ht="45" customHeight="1" x14ac:dyDescent="0.25">
      <c r="A364" s="382" t="s">
        <v>1304</v>
      </c>
      <c r="B364" s="382" t="s">
        <v>598</v>
      </c>
      <c r="C364" s="753"/>
      <c r="D364" s="812">
        <v>100681</v>
      </c>
      <c r="E364" s="631">
        <v>65</v>
      </c>
      <c r="F364" s="408" t="s">
        <v>604</v>
      </c>
      <c r="G364" s="401">
        <v>44866</v>
      </c>
      <c r="H364" s="385" t="s">
        <v>590</v>
      </c>
      <c r="I364" s="386" t="s">
        <v>1305</v>
      </c>
      <c r="J364" s="573" t="s">
        <v>656</v>
      </c>
      <c r="K364" s="449" t="s">
        <v>622</v>
      </c>
      <c r="L364" s="405" t="s">
        <v>443</v>
      </c>
      <c r="M364" s="405" t="s">
        <v>443</v>
      </c>
      <c r="N364" s="405" t="s">
        <v>35</v>
      </c>
      <c r="O364" s="405" t="s">
        <v>443</v>
      </c>
      <c r="P364" s="405"/>
      <c r="Q364" s="405"/>
      <c r="R364" s="405"/>
      <c r="S364" s="405"/>
      <c r="T364" s="462"/>
      <c r="U364" s="462"/>
      <c r="V364" s="405"/>
      <c r="W364" s="405"/>
    </row>
    <row r="365" spans="1:23" ht="45" customHeight="1" x14ac:dyDescent="0.25">
      <c r="A365" s="382" t="s">
        <v>1306</v>
      </c>
      <c r="B365" s="382" t="s">
        <v>1307</v>
      </c>
      <c r="C365" s="408"/>
      <c r="D365" s="711">
        <v>100548</v>
      </c>
      <c r="E365" s="631">
        <v>125</v>
      </c>
      <c r="F365" s="408" t="s">
        <v>731</v>
      </c>
      <c r="G365" s="401">
        <v>44950</v>
      </c>
      <c r="H365" s="385" t="s">
        <v>590</v>
      </c>
      <c r="I365" s="386" t="s">
        <v>1308</v>
      </c>
      <c r="J365" s="573" t="s">
        <v>732</v>
      </c>
      <c r="K365" s="524" t="s">
        <v>50</v>
      </c>
      <c r="L365" s="405" t="s">
        <v>443</v>
      </c>
      <c r="M365" s="405" t="s">
        <v>443</v>
      </c>
      <c r="N365" s="405" t="s">
        <v>443</v>
      </c>
      <c r="O365" s="405" t="s">
        <v>443</v>
      </c>
      <c r="P365" s="405"/>
      <c r="Q365" s="405"/>
      <c r="R365" s="405"/>
      <c r="S365" s="405"/>
      <c r="T365" s="462"/>
      <c r="U365" s="405"/>
      <c r="V365" s="405"/>
      <c r="W365" s="405"/>
    </row>
    <row r="366" spans="1:23" ht="45" customHeight="1" x14ac:dyDescent="0.25">
      <c r="A366" s="382" t="s">
        <v>1309</v>
      </c>
      <c r="B366" s="382" t="s">
        <v>951</v>
      </c>
      <c r="C366" s="408"/>
      <c r="D366" s="711">
        <v>100418</v>
      </c>
      <c r="E366" s="631">
        <v>50</v>
      </c>
      <c r="F366" s="408" t="s">
        <v>604</v>
      </c>
      <c r="G366" s="401"/>
      <c r="H366" s="385" t="s">
        <v>590</v>
      </c>
      <c r="I366" s="386">
        <v>58</v>
      </c>
      <c r="J366" s="609" t="s">
        <v>1237</v>
      </c>
      <c r="K366" s="524" t="s">
        <v>50</v>
      </c>
      <c r="L366" s="405" t="s">
        <v>443</v>
      </c>
      <c r="M366" s="405" t="s">
        <v>443</v>
      </c>
      <c r="N366" s="405" t="s">
        <v>443</v>
      </c>
      <c r="O366" s="405" t="s">
        <v>443</v>
      </c>
      <c r="P366" s="405"/>
      <c r="Q366" s="405"/>
      <c r="R366" s="405"/>
      <c r="S366" s="405"/>
      <c r="T366" s="462"/>
      <c r="U366" s="462"/>
      <c r="V366" s="405"/>
      <c r="W366" s="405"/>
    </row>
    <row r="367" spans="1:23" ht="45" customHeight="1" x14ac:dyDescent="0.25">
      <c r="A367" s="382" t="s">
        <v>1310</v>
      </c>
      <c r="B367" s="382" t="s">
        <v>89</v>
      </c>
      <c r="C367" s="408"/>
      <c r="D367" s="711">
        <v>100172</v>
      </c>
      <c r="E367" s="631">
        <v>50</v>
      </c>
      <c r="F367" s="408" t="s">
        <v>731</v>
      </c>
      <c r="G367" s="401"/>
      <c r="H367" s="385" t="s">
        <v>590</v>
      </c>
      <c r="I367" s="386" t="s">
        <v>1311</v>
      </c>
      <c r="J367" s="573" t="s">
        <v>732</v>
      </c>
      <c r="K367" s="524" t="s">
        <v>50</v>
      </c>
      <c r="L367" s="405" t="s">
        <v>443</v>
      </c>
      <c r="M367" s="405" t="s">
        <v>443</v>
      </c>
      <c r="N367" s="405" t="s">
        <v>443</v>
      </c>
      <c r="O367" s="405" t="s">
        <v>443</v>
      </c>
      <c r="P367" s="405"/>
      <c r="Q367" s="405"/>
      <c r="R367" s="405"/>
      <c r="S367" s="405"/>
      <c r="T367" s="462"/>
      <c r="U367" s="405"/>
      <c r="V367" s="405"/>
      <c r="W367" s="405"/>
    </row>
    <row r="368" spans="1:23" ht="45" customHeight="1" x14ac:dyDescent="0.25">
      <c r="A368" s="382" t="s">
        <v>1312</v>
      </c>
      <c r="B368" s="382" t="s">
        <v>1313</v>
      </c>
      <c r="C368" s="524" t="s">
        <v>984</v>
      </c>
      <c r="D368" s="711" t="s">
        <v>690</v>
      </c>
      <c r="E368" s="631">
        <v>55</v>
      </c>
      <c r="F368" s="408" t="s">
        <v>731</v>
      </c>
      <c r="G368" s="401">
        <v>44949</v>
      </c>
      <c r="H368" s="385" t="s">
        <v>590</v>
      </c>
      <c r="I368" s="386" t="s">
        <v>921</v>
      </c>
      <c r="J368" s="573" t="s">
        <v>732</v>
      </c>
      <c r="K368" s="449" t="s">
        <v>622</v>
      </c>
      <c r="L368" s="405" t="s">
        <v>443</v>
      </c>
      <c r="M368" s="405" t="s">
        <v>443</v>
      </c>
      <c r="N368" s="405" t="s">
        <v>443</v>
      </c>
      <c r="O368" s="405" t="s">
        <v>443</v>
      </c>
      <c r="P368" s="405"/>
      <c r="Q368" s="405"/>
      <c r="R368" s="405"/>
      <c r="S368" s="405"/>
      <c r="T368" s="462"/>
      <c r="U368" s="405"/>
      <c r="V368" s="405"/>
      <c r="W368" s="405"/>
    </row>
    <row r="369" spans="1:23" ht="45" customHeight="1" x14ac:dyDescent="0.25">
      <c r="A369" s="382" t="s">
        <v>1314</v>
      </c>
      <c r="B369" s="382" t="s">
        <v>729</v>
      </c>
      <c r="C369" s="524" t="s">
        <v>984</v>
      </c>
      <c r="D369" s="711">
        <v>100475</v>
      </c>
      <c r="E369" s="631">
        <v>55</v>
      </c>
      <c r="F369" s="408" t="s">
        <v>731</v>
      </c>
      <c r="G369" s="401">
        <v>44949</v>
      </c>
      <c r="H369" s="385" t="s">
        <v>590</v>
      </c>
      <c r="I369" s="386">
        <v>331</v>
      </c>
      <c r="J369" s="573" t="s">
        <v>732</v>
      </c>
      <c r="K369" s="449" t="s">
        <v>622</v>
      </c>
      <c r="L369" s="405" t="s">
        <v>443</v>
      </c>
      <c r="M369" s="405" t="s">
        <v>443</v>
      </c>
      <c r="N369" s="405" t="s">
        <v>443</v>
      </c>
      <c r="O369" s="405" t="s">
        <v>443</v>
      </c>
      <c r="P369" s="405"/>
      <c r="Q369" s="405"/>
      <c r="R369" s="405"/>
      <c r="S369" s="405"/>
      <c r="T369" s="462"/>
      <c r="U369" s="405"/>
      <c r="V369" s="405"/>
      <c r="W369" s="405"/>
    </row>
    <row r="370" spans="1:23" ht="45" customHeight="1" x14ac:dyDescent="0.25">
      <c r="A370" s="382" t="s">
        <v>1315</v>
      </c>
      <c r="B370" s="382" t="s">
        <v>1296</v>
      </c>
      <c r="C370" s="409" t="s">
        <v>1316</v>
      </c>
      <c r="D370" s="711">
        <v>100498</v>
      </c>
      <c r="E370" s="631">
        <v>210</v>
      </c>
      <c r="F370" s="408" t="s">
        <v>604</v>
      </c>
      <c r="G370" s="401">
        <v>45863</v>
      </c>
      <c r="H370" s="385" t="s">
        <v>590</v>
      </c>
      <c r="I370" s="386" t="s">
        <v>1317</v>
      </c>
      <c r="J370" s="573" t="s">
        <v>601</v>
      </c>
      <c r="K370" s="449" t="s">
        <v>100</v>
      </c>
      <c r="L370" s="405" t="s">
        <v>443</v>
      </c>
      <c r="M370" s="405" t="s">
        <v>443</v>
      </c>
      <c r="N370" s="405" t="s">
        <v>443</v>
      </c>
      <c r="O370" s="405" t="s">
        <v>35</v>
      </c>
      <c r="P370" s="405"/>
      <c r="Q370" s="405"/>
      <c r="R370" s="405"/>
      <c r="S370" s="405"/>
      <c r="T370" s="462"/>
      <c r="U370" s="405"/>
      <c r="V370" s="405"/>
      <c r="W370" s="749"/>
    </row>
    <row r="371" spans="1:23" ht="45" customHeight="1" x14ac:dyDescent="0.25">
      <c r="A371" s="382" t="s">
        <v>1318</v>
      </c>
      <c r="B371" s="382" t="s">
        <v>1319</v>
      </c>
      <c r="C371" s="408"/>
      <c r="D371" s="711" t="s">
        <v>690</v>
      </c>
      <c r="E371" s="631">
        <v>55</v>
      </c>
      <c r="F371" s="408" t="s">
        <v>604</v>
      </c>
      <c r="G371" s="401">
        <v>44743</v>
      </c>
      <c r="H371" s="385" t="s">
        <v>590</v>
      </c>
      <c r="I371" s="386" t="s">
        <v>921</v>
      </c>
      <c r="J371" s="573" t="s">
        <v>1237</v>
      </c>
      <c r="K371" s="449" t="s">
        <v>69</v>
      </c>
      <c r="L371" s="405" t="s">
        <v>443</v>
      </c>
      <c r="M371" s="405" t="s">
        <v>443</v>
      </c>
      <c r="N371" s="405" t="s">
        <v>443</v>
      </c>
      <c r="O371" s="405" t="s">
        <v>443</v>
      </c>
      <c r="P371" s="405"/>
      <c r="Q371" s="405"/>
      <c r="R371" s="405"/>
      <c r="S371" s="405"/>
      <c r="T371" s="462"/>
      <c r="U371" s="462"/>
      <c r="V371" s="405"/>
      <c r="W371" s="405"/>
    </row>
    <row r="372" spans="1:23" ht="45" customHeight="1" x14ac:dyDescent="0.25">
      <c r="A372" s="382" t="s">
        <v>1320</v>
      </c>
      <c r="B372" s="382" t="s">
        <v>1321</v>
      </c>
      <c r="C372" s="408"/>
      <c r="D372" s="711">
        <v>100665</v>
      </c>
      <c r="E372" s="631">
        <v>55</v>
      </c>
      <c r="F372" s="408" t="s">
        <v>604</v>
      </c>
      <c r="G372" s="401">
        <v>45589</v>
      </c>
      <c r="H372" s="385" t="s">
        <v>590</v>
      </c>
      <c r="I372" s="386" t="s">
        <v>1322</v>
      </c>
      <c r="J372" s="573" t="s">
        <v>764</v>
      </c>
      <c r="K372" s="449" t="s">
        <v>100</v>
      </c>
      <c r="L372" s="405" t="s">
        <v>443</v>
      </c>
      <c r="M372" s="405" t="s">
        <v>443</v>
      </c>
      <c r="N372" s="405" t="s">
        <v>443</v>
      </c>
      <c r="O372" s="405" t="s">
        <v>443</v>
      </c>
      <c r="P372" s="405"/>
      <c r="Q372" s="405"/>
      <c r="R372" s="405"/>
      <c r="S372" s="405"/>
      <c r="T372" s="462"/>
      <c r="U372" s="405"/>
      <c r="V372" s="405"/>
      <c r="W372" s="405"/>
    </row>
    <row r="373" spans="1:23" ht="45" customHeight="1" x14ac:dyDescent="0.25">
      <c r="A373" s="382" t="s">
        <v>1323</v>
      </c>
      <c r="B373" s="382" t="s">
        <v>1321</v>
      </c>
      <c r="C373" s="408"/>
      <c r="D373" s="711">
        <v>100665</v>
      </c>
      <c r="E373" s="631">
        <v>55</v>
      </c>
      <c r="F373" s="408" t="s">
        <v>604</v>
      </c>
      <c r="G373" s="401">
        <v>45589</v>
      </c>
      <c r="H373" s="385" t="s">
        <v>590</v>
      </c>
      <c r="I373" s="386" t="s">
        <v>1322</v>
      </c>
      <c r="J373" s="573" t="s">
        <v>764</v>
      </c>
      <c r="K373" s="449" t="s">
        <v>100</v>
      </c>
      <c r="L373" s="405" t="s">
        <v>443</v>
      </c>
      <c r="M373" s="405" t="s">
        <v>443</v>
      </c>
      <c r="N373" s="405" t="s">
        <v>443</v>
      </c>
      <c r="O373" s="405" t="s">
        <v>443</v>
      </c>
      <c r="P373" s="405"/>
      <c r="Q373" s="405"/>
      <c r="R373" s="405"/>
      <c r="S373" s="405"/>
      <c r="T373" s="462"/>
      <c r="U373" s="405"/>
      <c r="V373" s="405"/>
      <c r="W373" s="405"/>
    </row>
    <row r="374" spans="1:23" ht="45" customHeight="1" x14ac:dyDescent="0.25">
      <c r="A374" s="382" t="s">
        <v>1324</v>
      </c>
      <c r="B374" s="382" t="s">
        <v>1325</v>
      </c>
      <c r="C374" s="408" t="s">
        <v>1326</v>
      </c>
      <c r="D374" s="711" t="s">
        <v>690</v>
      </c>
      <c r="E374" s="631">
        <v>65</v>
      </c>
      <c r="F374" s="408" t="s">
        <v>604</v>
      </c>
      <c r="G374" s="401">
        <v>42933</v>
      </c>
      <c r="H374" s="385" t="s">
        <v>590</v>
      </c>
      <c r="I374" s="386" t="s">
        <v>300</v>
      </c>
      <c r="J374" s="573" t="s">
        <v>1237</v>
      </c>
      <c r="K374" s="449" t="s">
        <v>100</v>
      </c>
      <c r="L374" s="405" t="s">
        <v>443</v>
      </c>
      <c r="M374" s="405" t="s">
        <v>443</v>
      </c>
      <c r="N374" s="405" t="s">
        <v>443</v>
      </c>
      <c r="O374" s="405" t="s">
        <v>443</v>
      </c>
      <c r="P374" s="405"/>
      <c r="Q374" s="405"/>
      <c r="R374" s="405"/>
      <c r="S374" s="405"/>
      <c r="T374" s="462"/>
      <c r="U374" s="405"/>
      <c r="V374" s="405"/>
      <c r="W374" s="405"/>
    </row>
    <row r="375" spans="1:23" ht="45" customHeight="1" x14ac:dyDescent="0.25">
      <c r="A375" s="382" t="s">
        <v>1327</v>
      </c>
      <c r="B375" s="382" t="s">
        <v>1328</v>
      </c>
      <c r="C375" s="602"/>
      <c r="D375" s="711">
        <v>100781</v>
      </c>
      <c r="E375" s="631">
        <v>65</v>
      </c>
      <c r="F375" s="408" t="s">
        <v>604</v>
      </c>
      <c r="G375" s="401">
        <v>45713</v>
      </c>
      <c r="H375" s="385" t="s">
        <v>590</v>
      </c>
      <c r="I375" s="386" t="s">
        <v>1329</v>
      </c>
      <c r="J375" s="573" t="s">
        <v>601</v>
      </c>
      <c r="K375" s="449" t="s">
        <v>146</v>
      </c>
      <c r="L375" s="462" t="s">
        <v>4</v>
      </c>
      <c r="M375" s="405" t="s">
        <v>443</v>
      </c>
      <c r="N375" s="405" t="s">
        <v>443</v>
      </c>
      <c r="O375" s="405" t="s">
        <v>443</v>
      </c>
      <c r="P375" s="405"/>
      <c r="Q375" s="405"/>
      <c r="R375" s="405"/>
      <c r="S375" s="405"/>
      <c r="T375" s="462"/>
      <c r="U375" s="405"/>
      <c r="V375" s="405"/>
      <c r="W375" s="405"/>
    </row>
    <row r="376" spans="1:23" ht="45" customHeight="1" x14ac:dyDescent="0.25">
      <c r="A376" s="382" t="s">
        <v>1330</v>
      </c>
      <c r="B376" s="382" t="s">
        <v>152</v>
      </c>
      <c r="C376" s="636" t="s">
        <v>3373</v>
      </c>
      <c r="D376" s="711">
        <v>100544</v>
      </c>
      <c r="E376" s="631">
        <v>55</v>
      </c>
      <c r="F376" s="408" t="s">
        <v>604</v>
      </c>
      <c r="G376" s="384"/>
      <c r="H376" s="385" t="s">
        <v>590</v>
      </c>
      <c r="I376" s="386" t="s">
        <v>517</v>
      </c>
      <c r="J376" s="573" t="s">
        <v>764</v>
      </c>
      <c r="K376" s="524" t="s">
        <v>53</v>
      </c>
      <c r="L376" s="405" t="s">
        <v>443</v>
      </c>
      <c r="M376" s="405" t="s">
        <v>443</v>
      </c>
      <c r="N376" s="405" t="s">
        <v>4</v>
      </c>
      <c r="O376" s="405" t="s">
        <v>443</v>
      </c>
      <c r="P376" s="405"/>
      <c r="Q376" s="405"/>
      <c r="R376" s="405"/>
      <c r="S376" s="405"/>
      <c r="T376" s="462"/>
      <c r="U376" s="405"/>
      <c r="V376" s="405"/>
      <c r="W376" s="405"/>
    </row>
    <row r="377" spans="1:23" ht="45" customHeight="1" x14ac:dyDescent="0.25">
      <c r="A377" s="382" t="s">
        <v>1331</v>
      </c>
      <c r="B377" s="382" t="s">
        <v>989</v>
      </c>
      <c r="C377" s="408" t="s">
        <v>1332</v>
      </c>
      <c r="D377" s="711" t="s">
        <v>690</v>
      </c>
      <c r="E377" s="631">
        <v>275</v>
      </c>
      <c r="F377" s="408" t="s">
        <v>731</v>
      </c>
      <c r="G377" s="471">
        <v>44217</v>
      </c>
      <c r="H377" s="385" t="s">
        <v>590</v>
      </c>
      <c r="I377" s="386" t="s">
        <v>921</v>
      </c>
      <c r="J377" s="573" t="s">
        <v>991</v>
      </c>
      <c r="K377" s="449" t="s">
        <v>69</v>
      </c>
      <c r="L377" s="405" t="s">
        <v>443</v>
      </c>
      <c r="M377" s="405" t="s">
        <v>443</v>
      </c>
      <c r="N377" s="405" t="s">
        <v>443</v>
      </c>
      <c r="O377" s="405" t="s">
        <v>443</v>
      </c>
      <c r="P377" s="405"/>
      <c r="Q377" s="405"/>
      <c r="R377" s="405"/>
      <c r="S377" s="405"/>
      <c r="T377" s="462"/>
      <c r="U377" s="405"/>
      <c r="V377" s="405"/>
      <c r="W377" s="405"/>
    </row>
    <row r="378" spans="1:23" ht="45" customHeight="1" x14ac:dyDescent="0.25">
      <c r="A378" s="382" t="s">
        <v>1333</v>
      </c>
      <c r="B378" s="382" t="s">
        <v>1328</v>
      </c>
      <c r="C378" s="602"/>
      <c r="D378" s="711">
        <v>100840</v>
      </c>
      <c r="E378" s="631">
        <v>65</v>
      </c>
      <c r="F378" s="408" t="s">
        <v>604</v>
      </c>
      <c r="G378" s="401" t="s">
        <v>635</v>
      </c>
      <c r="H378" s="385" t="s">
        <v>590</v>
      </c>
      <c r="I378" s="386" t="s">
        <v>1334</v>
      </c>
      <c r="J378" s="573" t="s">
        <v>601</v>
      </c>
      <c r="K378" s="606" t="s">
        <v>614</v>
      </c>
      <c r="L378" s="405" t="s">
        <v>443</v>
      </c>
      <c r="M378" s="462" t="s">
        <v>4</v>
      </c>
      <c r="N378" s="405" t="s">
        <v>443</v>
      </c>
      <c r="O378" s="405" t="s">
        <v>443</v>
      </c>
      <c r="P378" s="405"/>
      <c r="Q378" s="405"/>
      <c r="R378" s="405"/>
      <c r="S378" s="405"/>
      <c r="T378" s="462"/>
      <c r="U378" s="405"/>
      <c r="V378" s="749"/>
      <c r="W378" s="749"/>
    </row>
    <row r="379" spans="1:23" ht="45" customHeight="1" x14ac:dyDescent="0.25">
      <c r="A379" s="382" t="s">
        <v>1335</v>
      </c>
      <c r="B379" s="382" t="s">
        <v>1328</v>
      </c>
      <c r="C379" s="602"/>
      <c r="D379" s="711">
        <v>100869</v>
      </c>
      <c r="E379" s="631">
        <v>65</v>
      </c>
      <c r="F379" s="408" t="s">
        <v>604</v>
      </c>
      <c r="G379" s="401" t="s">
        <v>635</v>
      </c>
      <c r="H379" s="385" t="s">
        <v>590</v>
      </c>
      <c r="I379" s="386" t="s">
        <v>1336</v>
      </c>
      <c r="J379" s="573" t="s">
        <v>601</v>
      </c>
      <c r="K379" s="449" t="s">
        <v>25</v>
      </c>
      <c r="L379" s="405" t="s">
        <v>443</v>
      </c>
      <c r="M379" s="405" t="s">
        <v>443</v>
      </c>
      <c r="N379" s="405" t="s">
        <v>443</v>
      </c>
      <c r="O379" s="405" t="s">
        <v>443</v>
      </c>
      <c r="P379" s="462" t="s">
        <v>4</v>
      </c>
      <c r="Q379" s="405"/>
      <c r="R379" s="405"/>
      <c r="S379" s="405"/>
      <c r="T379" s="462"/>
      <c r="U379" s="405"/>
      <c r="V379" s="749"/>
      <c r="W379" s="749"/>
    </row>
    <row r="380" spans="1:23" ht="45" customHeight="1" x14ac:dyDescent="0.25">
      <c r="A380" s="382" t="s">
        <v>1337</v>
      </c>
      <c r="B380" s="382" t="s">
        <v>638</v>
      </c>
      <c r="C380" s="408"/>
      <c r="D380" s="711">
        <v>100438</v>
      </c>
      <c r="E380" s="631">
        <v>55</v>
      </c>
      <c r="F380" s="408" t="s">
        <v>604</v>
      </c>
      <c r="G380" s="445"/>
      <c r="H380" s="385" t="s">
        <v>590</v>
      </c>
      <c r="I380" s="386" t="s">
        <v>382</v>
      </c>
      <c r="J380" s="609" t="s">
        <v>1237</v>
      </c>
      <c r="K380" s="606" t="s">
        <v>146</v>
      </c>
      <c r="L380" s="405" t="s">
        <v>4</v>
      </c>
      <c r="M380" s="405" t="s">
        <v>443</v>
      </c>
      <c r="N380" s="405" t="s">
        <v>443</v>
      </c>
      <c r="O380" s="405" t="s">
        <v>443</v>
      </c>
      <c r="P380" s="405"/>
      <c r="Q380" s="405"/>
      <c r="R380" s="405"/>
      <c r="S380" s="405"/>
      <c r="T380" s="462"/>
      <c r="U380" s="462"/>
      <c r="V380" s="405"/>
      <c r="W380" s="405"/>
    </row>
    <row r="381" spans="1:23" ht="45" customHeight="1" x14ac:dyDescent="0.25">
      <c r="A381" s="382" t="s">
        <v>1338</v>
      </c>
      <c r="B381" s="382" t="s">
        <v>60</v>
      </c>
      <c r="C381" s="408"/>
      <c r="D381" s="711">
        <v>100812</v>
      </c>
      <c r="E381" s="631">
        <v>70</v>
      </c>
      <c r="F381" s="408" t="s">
        <v>604</v>
      </c>
      <c r="G381" s="446">
        <v>45047</v>
      </c>
      <c r="H381" s="385" t="s">
        <v>590</v>
      </c>
      <c r="I381" s="386" t="s">
        <v>1339</v>
      </c>
      <c r="J381" s="573" t="s">
        <v>717</v>
      </c>
      <c r="K381" s="449" t="s">
        <v>610</v>
      </c>
      <c r="L381" s="405" t="s">
        <v>443</v>
      </c>
      <c r="M381" s="405" t="s">
        <v>443</v>
      </c>
      <c r="N381" s="405" t="s">
        <v>443</v>
      </c>
      <c r="O381" s="405" t="s">
        <v>443</v>
      </c>
      <c r="P381" s="405"/>
      <c r="Q381" s="405"/>
      <c r="R381" s="405"/>
      <c r="S381" s="405"/>
      <c r="T381" s="462"/>
      <c r="U381" s="405"/>
      <c r="V381" s="405"/>
      <c r="W381" s="405"/>
    </row>
    <row r="382" spans="1:23" ht="45" customHeight="1" x14ac:dyDescent="0.25">
      <c r="A382" s="382" t="s">
        <v>1340</v>
      </c>
      <c r="B382" s="382" t="s">
        <v>800</v>
      </c>
      <c r="C382" s="602"/>
      <c r="D382" s="711">
        <v>100108</v>
      </c>
      <c r="E382" s="631">
        <v>50</v>
      </c>
      <c r="F382" s="408" t="s">
        <v>604</v>
      </c>
      <c r="G382" s="401">
        <v>44949</v>
      </c>
      <c r="H382" s="385" t="s">
        <v>590</v>
      </c>
      <c r="I382" s="386">
        <v>121</v>
      </c>
      <c r="J382" s="573" t="s">
        <v>621</v>
      </c>
      <c r="K382" s="449" t="s">
        <v>622</v>
      </c>
      <c r="L382" s="405" t="s">
        <v>443</v>
      </c>
      <c r="M382" s="405" t="s">
        <v>443</v>
      </c>
      <c r="N382" s="405" t="s">
        <v>443</v>
      </c>
      <c r="O382" s="405" t="s">
        <v>443</v>
      </c>
      <c r="P382" s="405"/>
      <c r="Q382" s="405"/>
      <c r="R382" s="405"/>
      <c r="S382" s="405"/>
      <c r="T382" s="462"/>
      <c r="U382" s="405"/>
      <c r="V382" s="405"/>
      <c r="W382" s="405"/>
    </row>
    <row r="383" spans="1:23" ht="45" customHeight="1" x14ac:dyDescent="0.25">
      <c r="A383" s="382" t="s">
        <v>1341</v>
      </c>
      <c r="B383" s="382" t="s">
        <v>99</v>
      </c>
      <c r="C383" s="602"/>
      <c r="D383" s="711">
        <v>100236</v>
      </c>
      <c r="E383" s="631">
        <v>65</v>
      </c>
      <c r="F383" s="408" t="s">
        <v>604</v>
      </c>
      <c r="G383" s="401">
        <v>45559</v>
      </c>
      <c r="H383" s="385" t="s">
        <v>590</v>
      </c>
      <c r="I383" s="386" t="s">
        <v>1342</v>
      </c>
      <c r="J383" s="573" t="s">
        <v>764</v>
      </c>
      <c r="K383" s="449" t="s">
        <v>622</v>
      </c>
      <c r="L383" s="405" t="s">
        <v>443</v>
      </c>
      <c r="M383" s="405" t="s">
        <v>443</v>
      </c>
      <c r="N383" s="405" t="s">
        <v>443</v>
      </c>
      <c r="O383" s="405" t="s">
        <v>443</v>
      </c>
      <c r="P383" s="405"/>
      <c r="Q383" s="405"/>
      <c r="R383" s="405"/>
      <c r="S383" s="405"/>
      <c r="T383" s="462"/>
      <c r="U383" s="405"/>
      <c r="V383" s="405"/>
      <c r="W383" s="405"/>
    </row>
    <row r="384" spans="1:23" ht="45" customHeight="1" x14ac:dyDescent="0.25">
      <c r="A384" s="382" t="s">
        <v>1343</v>
      </c>
      <c r="B384" s="382" t="s">
        <v>212</v>
      </c>
      <c r="C384" s="615"/>
      <c r="D384" s="711">
        <v>100818</v>
      </c>
      <c r="E384" s="631">
        <v>55</v>
      </c>
      <c r="F384" s="408" t="s">
        <v>589</v>
      </c>
      <c r="G384" s="401"/>
      <c r="H384" s="385" t="s">
        <v>590</v>
      </c>
      <c r="I384" s="386">
        <v>438</v>
      </c>
      <c r="J384" s="573" t="s">
        <v>601</v>
      </c>
      <c r="K384" s="449" t="s">
        <v>635</v>
      </c>
      <c r="L384" s="405" t="s">
        <v>443</v>
      </c>
      <c r="M384" s="405" t="s">
        <v>4</v>
      </c>
      <c r="N384" s="405" t="s">
        <v>443</v>
      </c>
      <c r="O384" s="405" t="s">
        <v>443</v>
      </c>
      <c r="P384" s="405"/>
      <c r="Q384" s="405"/>
      <c r="R384" s="405"/>
      <c r="S384" s="405"/>
      <c r="T384" s="462"/>
      <c r="U384" s="462"/>
      <c r="V384" s="405"/>
      <c r="W384" s="405"/>
    </row>
    <row r="385" spans="1:23" ht="42" customHeight="1" x14ac:dyDescent="0.25">
      <c r="A385" s="382" t="s">
        <v>1344</v>
      </c>
      <c r="B385" s="382" t="s">
        <v>99</v>
      </c>
      <c r="C385" s="602"/>
      <c r="D385" s="711">
        <v>100236</v>
      </c>
      <c r="E385" s="631">
        <v>65</v>
      </c>
      <c r="F385" s="408" t="s">
        <v>604</v>
      </c>
      <c r="G385" s="401">
        <v>45559</v>
      </c>
      <c r="H385" s="385" t="s">
        <v>590</v>
      </c>
      <c r="I385" s="386" t="s">
        <v>1342</v>
      </c>
      <c r="J385" s="573" t="s">
        <v>764</v>
      </c>
      <c r="K385" s="449" t="s">
        <v>622</v>
      </c>
      <c r="L385" s="405" t="s">
        <v>443</v>
      </c>
      <c r="M385" s="405" t="s">
        <v>443</v>
      </c>
      <c r="N385" s="405" t="s">
        <v>443</v>
      </c>
      <c r="O385" s="405" t="s">
        <v>443</v>
      </c>
      <c r="P385" s="405"/>
      <c r="Q385" s="405"/>
      <c r="R385" s="405"/>
      <c r="S385" s="405"/>
      <c r="T385" s="462"/>
      <c r="U385" s="405"/>
      <c r="V385" s="405"/>
      <c r="W385" s="405"/>
    </row>
    <row r="386" spans="1:23" ht="45" customHeight="1" x14ac:dyDescent="0.25">
      <c r="A386" s="382" t="s">
        <v>3347</v>
      </c>
      <c r="B386" s="382" t="s">
        <v>3249</v>
      </c>
      <c r="C386" s="408"/>
      <c r="D386" s="711">
        <v>100427</v>
      </c>
      <c r="E386" s="631">
        <v>75</v>
      </c>
      <c r="F386" s="408" t="s">
        <v>604</v>
      </c>
      <c r="G386" s="401">
        <v>46168</v>
      </c>
      <c r="H386" s="385" t="s">
        <v>590</v>
      </c>
      <c r="I386" s="386" t="s">
        <v>3371</v>
      </c>
      <c r="J386" s="573" t="s">
        <v>634</v>
      </c>
      <c r="K386" s="573" t="s">
        <v>690</v>
      </c>
      <c r="L386" s="405" t="s">
        <v>690</v>
      </c>
      <c r="M386" s="405" t="s">
        <v>690</v>
      </c>
      <c r="N386" s="405" t="s">
        <v>690</v>
      </c>
      <c r="O386" s="405" t="s">
        <v>690</v>
      </c>
      <c r="P386" s="405"/>
      <c r="Q386" s="405" t="s">
        <v>4</v>
      </c>
      <c r="R386" s="405"/>
      <c r="S386" s="405"/>
      <c r="T386" s="405"/>
      <c r="U386" s="405"/>
      <c r="V386" s="405"/>
      <c r="W386" s="405"/>
    </row>
    <row r="387" spans="1:23" ht="45" customHeight="1" x14ac:dyDescent="0.25">
      <c r="A387" s="382" t="s">
        <v>1345</v>
      </c>
      <c r="B387" s="382" t="s">
        <v>818</v>
      </c>
      <c r="C387" s="409" t="s">
        <v>1291</v>
      </c>
      <c r="D387" s="711">
        <v>100680</v>
      </c>
      <c r="E387" s="631">
        <v>65</v>
      </c>
      <c r="F387" s="408" t="s">
        <v>604</v>
      </c>
      <c r="G387" s="401">
        <v>45283</v>
      </c>
      <c r="H387" s="385" t="s">
        <v>590</v>
      </c>
      <c r="I387" s="386" t="s">
        <v>1292</v>
      </c>
      <c r="J387" s="573" t="s">
        <v>764</v>
      </c>
      <c r="K387" s="449" t="s">
        <v>53</v>
      </c>
      <c r="L387" s="405" t="s">
        <v>443</v>
      </c>
      <c r="M387" s="405" t="s">
        <v>443</v>
      </c>
      <c r="N387" s="405" t="s">
        <v>443</v>
      </c>
      <c r="O387" s="405" t="s">
        <v>443</v>
      </c>
      <c r="P387" s="405"/>
      <c r="Q387" s="405"/>
      <c r="R387" s="405"/>
      <c r="S387" s="405"/>
      <c r="T387" s="462"/>
      <c r="U387" s="405"/>
      <c r="V387" s="405"/>
      <c r="W387" s="405"/>
    </row>
    <row r="388" spans="1:23" ht="45" customHeight="1" x14ac:dyDescent="0.25">
      <c r="A388" s="382" t="s">
        <v>1346</v>
      </c>
      <c r="B388" s="382" t="s">
        <v>951</v>
      </c>
      <c r="C388" s="602"/>
      <c r="D388" s="711">
        <v>100874</v>
      </c>
      <c r="E388" s="631">
        <v>50</v>
      </c>
      <c r="F388" s="408" t="s">
        <v>589</v>
      </c>
      <c r="G388" s="401">
        <v>44949</v>
      </c>
      <c r="H388" s="385" t="s">
        <v>590</v>
      </c>
      <c r="I388" s="386">
        <v>437</v>
      </c>
      <c r="J388" s="573" t="s">
        <v>601</v>
      </c>
      <c r="K388" s="449" t="s">
        <v>614</v>
      </c>
      <c r="L388" s="405" t="s">
        <v>443</v>
      </c>
      <c r="M388" s="405" t="s">
        <v>443</v>
      </c>
      <c r="N388" s="405" t="s">
        <v>4</v>
      </c>
      <c r="O388" s="405" t="s">
        <v>443</v>
      </c>
      <c r="P388" s="405"/>
      <c r="Q388" s="405"/>
      <c r="R388" s="405"/>
      <c r="S388" s="405"/>
      <c r="T388" s="462"/>
      <c r="U388" s="405"/>
      <c r="V388" s="405"/>
      <c r="W388" s="405"/>
    </row>
    <row r="389" spans="1:23" ht="45" customHeight="1" x14ac:dyDescent="0.25">
      <c r="A389" s="382" t="s">
        <v>3110</v>
      </c>
      <c r="B389" s="382" t="s">
        <v>3117</v>
      </c>
      <c r="C389" s="602"/>
      <c r="D389" s="711">
        <v>100988</v>
      </c>
      <c r="E389" s="631">
        <v>75</v>
      </c>
      <c r="F389" s="408" t="s">
        <v>604</v>
      </c>
      <c r="G389" s="401">
        <v>46079</v>
      </c>
      <c r="H389" s="385" t="s">
        <v>590</v>
      </c>
      <c r="I389" s="386" t="s">
        <v>3301</v>
      </c>
      <c r="J389" s="573" t="s">
        <v>987</v>
      </c>
      <c r="K389" s="449" t="s">
        <v>69</v>
      </c>
      <c r="L389" s="405" t="s">
        <v>690</v>
      </c>
      <c r="M389" s="405" t="s">
        <v>443</v>
      </c>
      <c r="N389" s="405" t="s">
        <v>443</v>
      </c>
      <c r="O389" s="405" t="s">
        <v>443</v>
      </c>
      <c r="P389" s="405"/>
      <c r="Q389" s="405"/>
      <c r="R389" s="405"/>
      <c r="S389" s="405"/>
      <c r="T389" s="405"/>
      <c r="U389" s="405"/>
      <c r="V389" s="405"/>
      <c r="W389" s="749"/>
    </row>
    <row r="390" spans="1:23" ht="45" customHeight="1" x14ac:dyDescent="0.25">
      <c r="A390" s="382" t="s">
        <v>3115</v>
      </c>
      <c r="B390" s="382" t="s">
        <v>3117</v>
      </c>
      <c r="C390" s="602"/>
      <c r="D390" s="711">
        <v>100988</v>
      </c>
      <c r="E390" s="631">
        <v>75</v>
      </c>
      <c r="F390" s="408" t="s">
        <v>604</v>
      </c>
      <c r="G390" s="401">
        <v>46079</v>
      </c>
      <c r="H390" s="385" t="s">
        <v>590</v>
      </c>
      <c r="I390" s="386" t="s">
        <v>3301</v>
      </c>
      <c r="J390" s="573" t="s">
        <v>987</v>
      </c>
      <c r="K390" s="606" t="s">
        <v>69</v>
      </c>
      <c r="L390" s="405" t="s">
        <v>690</v>
      </c>
      <c r="M390" s="405" t="s">
        <v>443</v>
      </c>
      <c r="N390" s="405" t="s">
        <v>443</v>
      </c>
      <c r="O390" s="405" t="s">
        <v>443</v>
      </c>
      <c r="P390" s="405"/>
      <c r="Q390" s="405"/>
      <c r="R390" s="405"/>
      <c r="S390" s="405"/>
      <c r="T390" s="405"/>
      <c r="U390" s="405"/>
      <c r="V390" s="405"/>
      <c r="W390" s="749"/>
    </row>
    <row r="391" spans="1:23" ht="45" customHeight="1" x14ac:dyDescent="0.25">
      <c r="A391" s="382" t="s">
        <v>1347</v>
      </c>
      <c r="B391" s="382" t="s">
        <v>1348</v>
      </c>
      <c r="C391" s="408"/>
      <c r="D391" s="711">
        <v>100831</v>
      </c>
      <c r="E391" s="631">
        <v>55</v>
      </c>
      <c r="F391" s="408" t="s">
        <v>589</v>
      </c>
      <c r="G391" s="401">
        <v>43831</v>
      </c>
      <c r="H391" s="385" t="s">
        <v>590</v>
      </c>
      <c r="I391" s="386" t="s">
        <v>1349</v>
      </c>
      <c r="J391" s="573" t="s">
        <v>987</v>
      </c>
      <c r="K391" s="449" t="s">
        <v>610</v>
      </c>
      <c r="L391" s="405" t="s">
        <v>443</v>
      </c>
      <c r="M391" s="405" t="s">
        <v>443</v>
      </c>
      <c r="N391" s="405" t="s">
        <v>443</v>
      </c>
      <c r="O391" s="405" t="s">
        <v>443</v>
      </c>
      <c r="P391" s="405"/>
      <c r="Q391" s="405"/>
      <c r="R391" s="405"/>
      <c r="S391" s="405"/>
      <c r="T391" s="462"/>
      <c r="U391" s="405"/>
      <c r="V391" s="405"/>
      <c r="W391" s="405"/>
    </row>
    <row r="392" spans="1:23" ht="45" customHeight="1" x14ac:dyDescent="0.25">
      <c r="A392" s="382" t="s">
        <v>1350</v>
      </c>
      <c r="B392" s="382" t="s">
        <v>712</v>
      </c>
      <c r="C392" s="602"/>
      <c r="D392" s="711">
        <v>100165</v>
      </c>
      <c r="E392" s="631">
        <v>65</v>
      </c>
      <c r="F392" s="408" t="s">
        <v>589</v>
      </c>
      <c r="G392" s="401">
        <v>45528</v>
      </c>
      <c r="H392" s="385" t="s">
        <v>590</v>
      </c>
      <c r="I392" s="386" t="s">
        <v>1351</v>
      </c>
      <c r="J392" s="573" t="s">
        <v>1237</v>
      </c>
      <c r="K392" s="449" t="s">
        <v>69</v>
      </c>
      <c r="L392" s="405" t="s">
        <v>443</v>
      </c>
      <c r="M392" s="405" t="s">
        <v>443</v>
      </c>
      <c r="N392" s="405" t="s">
        <v>443</v>
      </c>
      <c r="O392" s="405" t="s">
        <v>443</v>
      </c>
      <c r="P392" s="405"/>
      <c r="Q392" s="405"/>
      <c r="R392" s="405"/>
      <c r="S392" s="405"/>
      <c r="T392" s="462"/>
      <c r="U392" s="462"/>
      <c r="V392" s="405"/>
      <c r="W392" s="405"/>
    </row>
    <row r="393" spans="1:23" ht="45" customHeight="1" x14ac:dyDescent="0.25">
      <c r="A393" s="382" t="s">
        <v>1352</v>
      </c>
      <c r="B393" s="382" t="s">
        <v>662</v>
      </c>
      <c r="C393" s="408"/>
      <c r="D393" s="711">
        <v>100830</v>
      </c>
      <c r="E393" s="631">
        <v>70</v>
      </c>
      <c r="F393" s="408" t="s">
        <v>604</v>
      </c>
      <c r="G393" s="401">
        <v>45130</v>
      </c>
      <c r="H393" s="385" t="s">
        <v>590</v>
      </c>
      <c r="I393" s="386" t="s">
        <v>1353</v>
      </c>
      <c r="J393" s="573" t="s">
        <v>656</v>
      </c>
      <c r="K393" s="449" t="s">
        <v>53</v>
      </c>
      <c r="L393" s="405" t="s">
        <v>443</v>
      </c>
      <c r="M393" s="405" t="s">
        <v>443</v>
      </c>
      <c r="N393" s="405" t="s">
        <v>4</v>
      </c>
      <c r="O393" s="405" t="s">
        <v>443</v>
      </c>
      <c r="P393" s="405"/>
      <c r="Q393" s="405"/>
      <c r="R393" s="405"/>
      <c r="S393" s="405"/>
      <c r="T393" s="462"/>
      <c r="U393" s="462"/>
      <c r="V393" s="405"/>
      <c r="W393" s="405"/>
    </row>
    <row r="394" spans="1:23" ht="45" customHeight="1" x14ac:dyDescent="0.25">
      <c r="A394" s="382" t="s">
        <v>3114</v>
      </c>
      <c r="B394" s="382" t="s">
        <v>3117</v>
      </c>
      <c r="C394" s="602"/>
      <c r="D394" s="711">
        <v>100127</v>
      </c>
      <c r="E394" s="631">
        <v>75</v>
      </c>
      <c r="F394" s="408" t="s">
        <v>604</v>
      </c>
      <c r="G394" s="401">
        <v>46048</v>
      </c>
      <c r="H394" s="385" t="s">
        <v>590</v>
      </c>
      <c r="I394" s="386" t="s">
        <v>3259</v>
      </c>
      <c r="J394" s="573" t="s">
        <v>601</v>
      </c>
      <c r="K394" s="449" t="s">
        <v>69</v>
      </c>
      <c r="L394" s="405" t="s">
        <v>443</v>
      </c>
      <c r="M394" s="405" t="s">
        <v>443</v>
      </c>
      <c r="N394" s="405" t="s">
        <v>443</v>
      </c>
      <c r="O394" s="405" t="s">
        <v>443</v>
      </c>
      <c r="P394" s="405"/>
      <c r="Q394" s="405"/>
      <c r="R394" s="405"/>
      <c r="S394" s="405"/>
      <c r="T394" s="405"/>
      <c r="U394" s="405"/>
      <c r="V394" s="405"/>
      <c r="W394" s="749"/>
    </row>
    <row r="395" spans="1:23" ht="45" customHeight="1" x14ac:dyDescent="0.25">
      <c r="A395" s="382" t="s">
        <v>1354</v>
      </c>
      <c r="B395" s="382" t="s">
        <v>662</v>
      </c>
      <c r="C395" s="524"/>
      <c r="D395" s="711">
        <v>100644</v>
      </c>
      <c r="E395" s="631">
        <v>70</v>
      </c>
      <c r="F395" s="408" t="s">
        <v>604</v>
      </c>
      <c r="G395" s="401">
        <v>45192</v>
      </c>
      <c r="H395" s="385" t="s">
        <v>590</v>
      </c>
      <c r="I395" s="386" t="s">
        <v>1355</v>
      </c>
      <c r="J395" s="573" t="s">
        <v>1237</v>
      </c>
      <c r="K395" s="449" t="s">
        <v>100</v>
      </c>
      <c r="L395" s="405" t="s">
        <v>443</v>
      </c>
      <c r="M395" s="405" t="s">
        <v>443</v>
      </c>
      <c r="N395" s="405" t="s">
        <v>443</v>
      </c>
      <c r="O395" s="405" t="s">
        <v>443</v>
      </c>
      <c r="P395" s="405"/>
      <c r="Q395" s="405"/>
      <c r="R395" s="405"/>
      <c r="S395" s="405"/>
      <c r="T395" s="462"/>
      <c r="U395" s="462"/>
      <c r="V395" s="405"/>
      <c r="W395" s="405"/>
    </row>
    <row r="396" spans="1:23" ht="45" customHeight="1" x14ac:dyDescent="0.25">
      <c r="A396" s="382" t="s">
        <v>1356</v>
      </c>
      <c r="B396" s="382" t="s">
        <v>848</v>
      </c>
      <c r="C396" s="602"/>
      <c r="D396" s="711">
        <v>100389</v>
      </c>
      <c r="E396" s="631">
        <v>60</v>
      </c>
      <c r="F396" s="408" t="s">
        <v>589</v>
      </c>
      <c r="G396" s="401">
        <v>45589</v>
      </c>
      <c r="H396" s="385" t="s">
        <v>590</v>
      </c>
      <c r="I396" s="386" t="s">
        <v>1357</v>
      </c>
      <c r="J396" s="573" t="s">
        <v>1237</v>
      </c>
      <c r="K396" s="449" t="s">
        <v>622</v>
      </c>
      <c r="L396" s="405" t="s">
        <v>443</v>
      </c>
      <c r="M396" s="405" t="s">
        <v>443</v>
      </c>
      <c r="N396" s="405" t="s">
        <v>443</v>
      </c>
      <c r="O396" s="405" t="s">
        <v>443</v>
      </c>
      <c r="P396" s="405"/>
      <c r="Q396" s="405"/>
      <c r="R396" s="405"/>
      <c r="S396" s="405"/>
      <c r="T396" s="462"/>
      <c r="U396" s="462"/>
      <c r="V396" s="405"/>
      <c r="W396" s="405"/>
    </row>
    <row r="397" spans="1:23" ht="45" customHeight="1" x14ac:dyDescent="0.25">
      <c r="A397" s="382" t="s">
        <v>1358</v>
      </c>
      <c r="B397" s="382" t="s">
        <v>1359</v>
      </c>
      <c r="C397" s="408" t="s">
        <v>1360</v>
      </c>
      <c r="D397" s="711">
        <v>100954</v>
      </c>
      <c r="E397" s="631">
        <v>195</v>
      </c>
      <c r="F397" s="408" t="s">
        <v>604</v>
      </c>
      <c r="G397" s="401">
        <v>44521</v>
      </c>
      <c r="H397" s="411" t="s">
        <v>590</v>
      </c>
      <c r="I397" s="386" t="s">
        <v>1361</v>
      </c>
      <c r="J397" s="573" t="s">
        <v>717</v>
      </c>
      <c r="K397" s="449" t="s">
        <v>100</v>
      </c>
      <c r="L397" s="405" t="s">
        <v>443</v>
      </c>
      <c r="M397" s="405" t="s">
        <v>443</v>
      </c>
      <c r="N397" s="405" t="s">
        <v>443</v>
      </c>
      <c r="O397" s="405" t="s">
        <v>443</v>
      </c>
      <c r="P397" s="405"/>
      <c r="Q397" s="405"/>
      <c r="R397" s="405"/>
      <c r="S397" s="405"/>
      <c r="T397" s="462"/>
      <c r="U397" s="462"/>
      <c r="V397" s="405"/>
      <c r="W397" s="405"/>
    </row>
    <row r="398" spans="1:23" ht="45" customHeight="1" x14ac:dyDescent="0.25">
      <c r="A398" s="382" t="s">
        <v>1362</v>
      </c>
      <c r="B398" s="382" t="s">
        <v>119</v>
      </c>
      <c r="C398" s="602"/>
      <c r="D398" s="711">
        <v>100485</v>
      </c>
      <c r="E398" s="631">
        <v>50</v>
      </c>
      <c r="F398" s="408" t="s">
        <v>604</v>
      </c>
      <c r="G398" s="401">
        <v>44949</v>
      </c>
      <c r="H398" s="411" t="s">
        <v>590</v>
      </c>
      <c r="I398" s="386">
        <v>75</v>
      </c>
      <c r="J398" s="573" t="s">
        <v>596</v>
      </c>
      <c r="K398" s="449" t="s">
        <v>146</v>
      </c>
      <c r="L398" s="462" t="s">
        <v>4</v>
      </c>
      <c r="M398" s="405" t="s">
        <v>443</v>
      </c>
      <c r="N398" s="405" t="s">
        <v>443</v>
      </c>
      <c r="O398" s="405" t="s">
        <v>443</v>
      </c>
      <c r="P398" s="405"/>
      <c r="Q398" s="405"/>
      <c r="R398" s="405"/>
      <c r="S398" s="405"/>
      <c r="T398" s="462"/>
      <c r="U398" s="405"/>
      <c r="V398" s="405"/>
      <c r="W398" s="405"/>
    </row>
    <row r="399" spans="1:23" ht="45" customHeight="1" x14ac:dyDescent="0.25">
      <c r="A399" s="382" t="s">
        <v>1363</v>
      </c>
      <c r="B399" s="382" t="s">
        <v>140</v>
      </c>
      <c r="C399" s="408" t="s">
        <v>3311</v>
      </c>
      <c r="D399" s="711">
        <v>100892</v>
      </c>
      <c r="E399" s="631">
        <v>50</v>
      </c>
      <c r="F399" s="408" t="s">
        <v>731</v>
      </c>
      <c r="G399" s="401">
        <v>44949</v>
      </c>
      <c r="H399" s="385" t="s">
        <v>590</v>
      </c>
      <c r="I399" s="386">
        <v>333</v>
      </c>
      <c r="J399" s="573" t="s">
        <v>3308</v>
      </c>
      <c r="K399" s="449" t="s">
        <v>657</v>
      </c>
      <c r="L399" s="405" t="s">
        <v>443</v>
      </c>
      <c r="M399" s="405" t="s">
        <v>443</v>
      </c>
      <c r="N399" s="405" t="s">
        <v>443</v>
      </c>
      <c r="O399" s="405" t="s">
        <v>443</v>
      </c>
      <c r="P399" s="405"/>
      <c r="Q399" s="405"/>
      <c r="R399" s="405"/>
      <c r="S399" s="405"/>
      <c r="T399" s="462"/>
      <c r="U399" s="405"/>
      <c r="V399" s="405"/>
      <c r="W399" s="405"/>
    </row>
    <row r="400" spans="1:23" ht="45" customHeight="1" x14ac:dyDescent="0.25">
      <c r="A400" s="382" t="s">
        <v>1364</v>
      </c>
      <c r="B400" s="382" t="s">
        <v>140</v>
      </c>
      <c r="C400" s="408" t="s">
        <v>3311</v>
      </c>
      <c r="D400" s="711">
        <v>100173</v>
      </c>
      <c r="E400" s="631">
        <v>50</v>
      </c>
      <c r="F400" s="408" t="s">
        <v>731</v>
      </c>
      <c r="G400" s="401">
        <v>44949</v>
      </c>
      <c r="H400" s="385" t="s">
        <v>590</v>
      </c>
      <c r="I400" s="386">
        <v>334</v>
      </c>
      <c r="J400" s="573" t="s">
        <v>3308</v>
      </c>
      <c r="K400" s="449" t="s">
        <v>657</v>
      </c>
      <c r="L400" s="405" t="s">
        <v>443</v>
      </c>
      <c r="M400" s="405" t="s">
        <v>443</v>
      </c>
      <c r="N400" s="405" t="s">
        <v>443</v>
      </c>
      <c r="O400" s="405" t="s">
        <v>443</v>
      </c>
      <c r="P400" s="405"/>
      <c r="Q400" s="405"/>
      <c r="R400" s="405"/>
      <c r="S400" s="405"/>
      <c r="T400" s="462"/>
      <c r="U400" s="405"/>
      <c r="V400" s="405"/>
      <c r="W400" s="405"/>
    </row>
    <row r="401" spans="1:23" ht="45" customHeight="1" x14ac:dyDescent="0.25">
      <c r="A401" s="382" t="s">
        <v>1365</v>
      </c>
      <c r="B401" s="382" t="s">
        <v>662</v>
      </c>
      <c r="C401" s="409" t="s">
        <v>599</v>
      </c>
      <c r="D401" s="711">
        <v>100366</v>
      </c>
      <c r="E401" s="631">
        <v>65</v>
      </c>
      <c r="F401" s="408" t="s">
        <v>604</v>
      </c>
      <c r="G401" s="401">
        <v>44949</v>
      </c>
      <c r="H401" s="385" t="s">
        <v>590</v>
      </c>
      <c r="I401" s="386" t="s">
        <v>1366</v>
      </c>
      <c r="J401" s="573" t="s">
        <v>656</v>
      </c>
      <c r="K401" s="449" t="s">
        <v>50</v>
      </c>
      <c r="L401" s="405" t="s">
        <v>443</v>
      </c>
      <c r="M401" s="405" t="s">
        <v>443</v>
      </c>
      <c r="N401" s="405" t="s">
        <v>35</v>
      </c>
      <c r="O401" s="405" t="s">
        <v>443</v>
      </c>
      <c r="P401" s="405"/>
      <c r="Q401" s="405"/>
      <c r="R401" s="405"/>
      <c r="S401" s="405"/>
      <c r="T401" s="462"/>
      <c r="U401" s="462"/>
      <c r="V401" s="405"/>
      <c r="W401" s="405"/>
    </row>
    <row r="402" spans="1:23" ht="45" customHeight="1" x14ac:dyDescent="0.25">
      <c r="A402" s="382" t="s">
        <v>1367</v>
      </c>
      <c r="B402" s="382" t="s">
        <v>662</v>
      </c>
      <c r="C402" s="409" t="s">
        <v>599</v>
      </c>
      <c r="D402" s="711">
        <v>100366</v>
      </c>
      <c r="E402" s="631">
        <v>65</v>
      </c>
      <c r="F402" s="408" t="s">
        <v>604</v>
      </c>
      <c r="G402" s="401">
        <v>44949</v>
      </c>
      <c r="H402" s="385" t="s">
        <v>590</v>
      </c>
      <c r="I402" s="386" t="s">
        <v>1366</v>
      </c>
      <c r="J402" s="573" t="s">
        <v>656</v>
      </c>
      <c r="K402" s="449" t="s">
        <v>50</v>
      </c>
      <c r="L402" s="405" t="s">
        <v>443</v>
      </c>
      <c r="M402" s="405" t="s">
        <v>443</v>
      </c>
      <c r="N402" s="405" t="s">
        <v>35</v>
      </c>
      <c r="O402" s="405" t="s">
        <v>443</v>
      </c>
      <c r="P402" s="405"/>
      <c r="Q402" s="405"/>
      <c r="R402" s="405"/>
      <c r="S402" s="405"/>
      <c r="T402" s="462"/>
      <c r="U402" s="462"/>
      <c r="V402" s="405"/>
      <c r="W402" s="405"/>
    </row>
    <row r="403" spans="1:23" ht="45" customHeight="1" x14ac:dyDescent="0.25">
      <c r="A403" s="382" t="s">
        <v>1368</v>
      </c>
      <c r="B403" s="382" t="s">
        <v>729</v>
      </c>
      <c r="C403" s="524" t="s">
        <v>984</v>
      </c>
      <c r="D403" s="711">
        <v>100786</v>
      </c>
      <c r="E403" s="631">
        <v>55</v>
      </c>
      <c r="F403" s="408" t="s">
        <v>589</v>
      </c>
      <c r="G403" s="401">
        <v>44949</v>
      </c>
      <c r="H403" s="385" t="s">
        <v>590</v>
      </c>
      <c r="I403" s="386">
        <v>352</v>
      </c>
      <c r="J403" s="609" t="s">
        <v>1237</v>
      </c>
      <c r="K403" s="449" t="s">
        <v>25</v>
      </c>
      <c r="L403" s="405" t="s">
        <v>443</v>
      </c>
      <c r="M403" s="405" t="s">
        <v>443</v>
      </c>
      <c r="N403" s="405" t="s">
        <v>443</v>
      </c>
      <c r="O403" s="405" t="s">
        <v>443</v>
      </c>
      <c r="P403" s="405" t="s">
        <v>4</v>
      </c>
      <c r="Q403" s="405"/>
      <c r="R403" s="405"/>
      <c r="S403" s="405"/>
      <c r="T403" s="462"/>
      <c r="U403" s="462"/>
      <c r="V403" s="405"/>
      <c r="W403" s="405"/>
    </row>
    <row r="404" spans="1:23" ht="45" customHeight="1" x14ac:dyDescent="0.25">
      <c r="A404" s="382" t="s">
        <v>1369</v>
      </c>
      <c r="B404" s="382" t="s">
        <v>60</v>
      </c>
      <c r="C404" s="409" t="s">
        <v>1176</v>
      </c>
      <c r="D404" s="711">
        <v>100847</v>
      </c>
      <c r="E404" s="631">
        <v>55</v>
      </c>
      <c r="F404" s="408" t="s">
        <v>604</v>
      </c>
      <c r="G404" s="384"/>
      <c r="H404" s="385" t="s">
        <v>590</v>
      </c>
      <c r="I404" s="386" t="s">
        <v>1370</v>
      </c>
      <c r="J404" s="609" t="s">
        <v>1237</v>
      </c>
      <c r="K404" s="449" t="s">
        <v>622</v>
      </c>
      <c r="L404" s="405" t="s">
        <v>443</v>
      </c>
      <c r="M404" s="405" t="s">
        <v>443</v>
      </c>
      <c r="N404" s="405" t="s">
        <v>443</v>
      </c>
      <c r="O404" s="405" t="s">
        <v>443</v>
      </c>
      <c r="P404" s="405"/>
      <c r="Q404" s="405"/>
      <c r="R404" s="405"/>
      <c r="S404" s="405"/>
      <c r="T404" s="462"/>
      <c r="U404" s="462"/>
      <c r="V404" s="405"/>
      <c r="W404" s="405"/>
    </row>
    <row r="405" spans="1:23" ht="45" customHeight="1" x14ac:dyDescent="0.25">
      <c r="A405" s="382" t="s">
        <v>1371</v>
      </c>
      <c r="B405" s="382" t="s">
        <v>662</v>
      </c>
      <c r="C405" s="408" t="s">
        <v>3311</v>
      </c>
      <c r="D405" s="711">
        <v>100524</v>
      </c>
      <c r="E405" s="631">
        <v>65</v>
      </c>
      <c r="F405" s="408" t="s">
        <v>1372</v>
      </c>
      <c r="G405" s="401">
        <v>45474</v>
      </c>
      <c r="H405" s="385" t="s">
        <v>590</v>
      </c>
      <c r="I405" s="386" t="s">
        <v>1373</v>
      </c>
      <c r="J405" s="573" t="s">
        <v>3308</v>
      </c>
      <c r="K405" s="449" t="s">
        <v>20</v>
      </c>
      <c r="L405" s="405" t="s">
        <v>443</v>
      </c>
      <c r="M405" s="405" t="s">
        <v>443</v>
      </c>
      <c r="N405" s="405" t="s">
        <v>443</v>
      </c>
      <c r="O405" s="405" t="s">
        <v>443</v>
      </c>
      <c r="P405" s="405"/>
      <c r="Q405" s="405"/>
      <c r="R405" s="405"/>
      <c r="S405" s="405"/>
      <c r="T405" s="462"/>
      <c r="U405" s="405"/>
      <c r="V405" s="405"/>
      <c r="W405" s="405"/>
    </row>
    <row r="406" spans="1:23" ht="45" customHeight="1" x14ac:dyDescent="0.25">
      <c r="A406" s="382" t="s">
        <v>1374</v>
      </c>
      <c r="B406" s="382" t="s">
        <v>974</v>
      </c>
      <c r="C406" s="602"/>
      <c r="D406" s="711">
        <v>100893</v>
      </c>
      <c r="E406" s="631">
        <v>50</v>
      </c>
      <c r="F406" s="408" t="s">
        <v>604</v>
      </c>
      <c r="G406" s="401">
        <v>44949</v>
      </c>
      <c r="H406" s="385" t="s">
        <v>590</v>
      </c>
      <c r="I406" s="386">
        <v>67</v>
      </c>
      <c r="J406" s="573" t="s">
        <v>656</v>
      </c>
      <c r="K406" s="449" t="s">
        <v>100</v>
      </c>
      <c r="L406" s="405" t="s">
        <v>443</v>
      </c>
      <c r="M406" s="405" t="s">
        <v>443</v>
      </c>
      <c r="N406" s="405" t="s">
        <v>35</v>
      </c>
      <c r="O406" s="405" t="s">
        <v>443</v>
      </c>
      <c r="P406" s="405"/>
      <c r="Q406" s="405"/>
      <c r="R406" s="405"/>
      <c r="S406" s="405"/>
      <c r="T406" s="462"/>
      <c r="U406" s="405"/>
      <c r="V406" s="405"/>
      <c r="W406" s="405"/>
    </row>
    <row r="407" spans="1:23" ht="45" customHeight="1" x14ac:dyDescent="0.25">
      <c r="A407" s="382" t="s">
        <v>1375</v>
      </c>
      <c r="B407" s="382" t="s">
        <v>140</v>
      </c>
      <c r="C407" s="408" t="s">
        <v>3312</v>
      </c>
      <c r="D407" s="711">
        <v>100693</v>
      </c>
      <c r="E407" s="631">
        <v>55</v>
      </c>
      <c r="F407" s="408" t="s">
        <v>731</v>
      </c>
      <c r="G407" s="401">
        <v>45650</v>
      </c>
      <c r="H407" s="385" t="s">
        <v>590</v>
      </c>
      <c r="I407" s="386" t="s">
        <v>1377</v>
      </c>
      <c r="J407" s="573" t="s">
        <v>3308</v>
      </c>
      <c r="K407" s="449" t="s">
        <v>100</v>
      </c>
      <c r="L407" s="405" t="s">
        <v>443</v>
      </c>
      <c r="M407" s="405" t="s">
        <v>443</v>
      </c>
      <c r="N407" s="405" t="s">
        <v>443</v>
      </c>
      <c r="O407" s="405" t="s">
        <v>443</v>
      </c>
      <c r="P407" s="405"/>
      <c r="Q407" s="405"/>
      <c r="R407" s="405"/>
      <c r="S407" s="405"/>
      <c r="T407" s="462"/>
      <c r="U407" s="405"/>
      <c r="V407" s="749"/>
      <c r="W407" s="749"/>
    </row>
    <row r="408" spans="1:23" ht="45" customHeight="1" x14ac:dyDescent="0.25">
      <c r="A408" s="382" t="s">
        <v>1378</v>
      </c>
      <c r="B408" s="382" t="s">
        <v>1379</v>
      </c>
      <c r="C408" s="408" t="s">
        <v>3136</v>
      </c>
      <c r="D408" s="711">
        <v>100105</v>
      </c>
      <c r="E408" s="631">
        <v>65</v>
      </c>
      <c r="F408" s="408" t="s">
        <v>731</v>
      </c>
      <c r="G408" s="401">
        <v>45467</v>
      </c>
      <c r="H408" s="532" t="s">
        <v>66</v>
      </c>
      <c r="I408" s="386" t="s">
        <v>1380</v>
      </c>
      <c r="J408" s="573" t="s">
        <v>690</v>
      </c>
      <c r="K408" s="449" t="s">
        <v>25</v>
      </c>
      <c r="L408" s="405" t="s">
        <v>690</v>
      </c>
      <c r="M408" s="405" t="s">
        <v>690</v>
      </c>
      <c r="N408" s="405" t="s">
        <v>690</v>
      </c>
      <c r="O408" s="405" t="s">
        <v>690</v>
      </c>
      <c r="P408" s="405" t="s">
        <v>690</v>
      </c>
      <c r="Q408" s="405" t="s">
        <v>690</v>
      </c>
      <c r="R408" s="405" t="s">
        <v>690</v>
      </c>
      <c r="S408" s="405" t="s">
        <v>690</v>
      </c>
      <c r="T408" s="405" t="s">
        <v>690</v>
      </c>
      <c r="U408" s="405" t="s">
        <v>690</v>
      </c>
      <c r="V408" s="405" t="s">
        <v>690</v>
      </c>
      <c r="W408" s="405" t="s">
        <v>690</v>
      </c>
    </row>
    <row r="409" spans="1:23" ht="45" customHeight="1" x14ac:dyDescent="0.25">
      <c r="A409" s="382" t="s">
        <v>1378</v>
      </c>
      <c r="B409" s="382" t="s">
        <v>1379</v>
      </c>
      <c r="C409" s="408" t="s">
        <v>3136</v>
      </c>
      <c r="D409" s="711">
        <v>100105</v>
      </c>
      <c r="E409" s="631">
        <v>65</v>
      </c>
      <c r="F409" s="408" t="s">
        <v>731</v>
      </c>
      <c r="G409" s="401">
        <v>45467</v>
      </c>
      <c r="H409" s="532" t="s">
        <v>66</v>
      </c>
      <c r="I409" s="386" t="s">
        <v>1380</v>
      </c>
      <c r="J409" s="573" t="s">
        <v>690</v>
      </c>
      <c r="K409" s="606" t="s">
        <v>25</v>
      </c>
      <c r="L409" s="405" t="s">
        <v>690</v>
      </c>
      <c r="M409" s="405" t="s">
        <v>690</v>
      </c>
      <c r="N409" s="405" t="s">
        <v>690</v>
      </c>
      <c r="O409" s="405" t="s">
        <v>690</v>
      </c>
      <c r="P409" s="405" t="s">
        <v>690</v>
      </c>
      <c r="Q409" s="405" t="s">
        <v>690</v>
      </c>
      <c r="R409" s="405" t="s">
        <v>690</v>
      </c>
      <c r="S409" s="405" t="s">
        <v>690</v>
      </c>
      <c r="T409" s="405" t="s">
        <v>690</v>
      </c>
      <c r="U409" s="405" t="s">
        <v>690</v>
      </c>
      <c r="V409" s="405" t="s">
        <v>690</v>
      </c>
      <c r="W409" s="405" t="s">
        <v>690</v>
      </c>
    </row>
    <row r="410" spans="1:23" ht="45" customHeight="1" x14ac:dyDescent="0.25">
      <c r="A410" s="382" t="s">
        <v>1378</v>
      </c>
      <c r="B410" s="382" t="s">
        <v>1379</v>
      </c>
      <c r="C410" s="408" t="s">
        <v>3136</v>
      </c>
      <c r="D410" s="711">
        <v>100105</v>
      </c>
      <c r="E410" s="631">
        <v>65</v>
      </c>
      <c r="F410" s="408" t="s">
        <v>731</v>
      </c>
      <c r="G410" s="401">
        <v>45467</v>
      </c>
      <c r="H410" s="532" t="s">
        <v>66</v>
      </c>
      <c r="I410" s="386" t="s">
        <v>1380</v>
      </c>
      <c r="J410" s="573" t="s">
        <v>690</v>
      </c>
      <c r="K410" s="449" t="s">
        <v>25</v>
      </c>
      <c r="L410" s="405" t="s">
        <v>690</v>
      </c>
      <c r="M410" s="405" t="s">
        <v>690</v>
      </c>
      <c r="N410" s="405" t="s">
        <v>690</v>
      </c>
      <c r="O410" s="405" t="s">
        <v>690</v>
      </c>
      <c r="P410" s="405" t="s">
        <v>690</v>
      </c>
      <c r="Q410" s="405" t="s">
        <v>690</v>
      </c>
      <c r="R410" s="405" t="s">
        <v>690</v>
      </c>
      <c r="S410" s="405" t="s">
        <v>690</v>
      </c>
      <c r="T410" s="405" t="s">
        <v>690</v>
      </c>
      <c r="U410" s="405" t="s">
        <v>690</v>
      </c>
      <c r="V410" s="405" t="s">
        <v>690</v>
      </c>
      <c r="W410" s="405" t="s">
        <v>690</v>
      </c>
    </row>
    <row r="411" spans="1:23" ht="50.25" customHeight="1" x14ac:dyDescent="0.25">
      <c r="A411" s="382" t="s">
        <v>1378</v>
      </c>
      <c r="B411" s="382" t="s">
        <v>1379</v>
      </c>
      <c r="C411" s="408" t="s">
        <v>3136</v>
      </c>
      <c r="D411" s="711">
        <v>100105</v>
      </c>
      <c r="E411" s="631">
        <v>65</v>
      </c>
      <c r="F411" s="408" t="s">
        <v>731</v>
      </c>
      <c r="G411" s="401">
        <v>45467</v>
      </c>
      <c r="H411" s="532" t="s">
        <v>66</v>
      </c>
      <c r="I411" s="386" t="s">
        <v>1380</v>
      </c>
      <c r="J411" s="573" t="s">
        <v>690</v>
      </c>
      <c r="K411" s="449" t="s">
        <v>25</v>
      </c>
      <c r="L411" s="405" t="s">
        <v>690</v>
      </c>
      <c r="M411" s="405" t="s">
        <v>690</v>
      </c>
      <c r="N411" s="405" t="s">
        <v>690</v>
      </c>
      <c r="O411" s="405" t="s">
        <v>690</v>
      </c>
      <c r="P411" s="405" t="s">
        <v>690</v>
      </c>
      <c r="Q411" s="405" t="s">
        <v>690</v>
      </c>
      <c r="R411" s="405" t="s">
        <v>690</v>
      </c>
      <c r="S411" s="405" t="s">
        <v>690</v>
      </c>
      <c r="T411" s="405" t="s">
        <v>690</v>
      </c>
      <c r="U411" s="405" t="s">
        <v>690</v>
      </c>
      <c r="V411" s="405" t="s">
        <v>690</v>
      </c>
      <c r="W411" s="405" t="s">
        <v>690</v>
      </c>
    </row>
    <row r="412" spans="1:23" ht="43.5" customHeight="1" x14ac:dyDescent="0.25">
      <c r="A412" s="382" t="s">
        <v>3337</v>
      </c>
      <c r="B412" s="382" t="s">
        <v>1384</v>
      </c>
      <c r="C412" s="408" t="s">
        <v>3385</v>
      </c>
      <c r="D412" s="711">
        <v>100035</v>
      </c>
      <c r="E412" s="631">
        <v>50</v>
      </c>
      <c r="F412" s="408" t="s">
        <v>604</v>
      </c>
      <c r="G412" s="401">
        <v>44949</v>
      </c>
      <c r="H412" s="385" t="s">
        <v>590</v>
      </c>
      <c r="I412" s="386">
        <v>123</v>
      </c>
      <c r="J412" s="573" t="s">
        <v>621</v>
      </c>
      <c r="K412" s="607" t="s">
        <v>69</v>
      </c>
      <c r="L412" s="405" t="s">
        <v>443</v>
      </c>
      <c r="M412" s="405" t="s">
        <v>443</v>
      </c>
      <c r="N412" s="405" t="s">
        <v>443</v>
      </c>
      <c r="O412" s="420" t="s">
        <v>35</v>
      </c>
      <c r="P412" s="405"/>
      <c r="Q412" s="405"/>
      <c r="R412" s="405"/>
      <c r="S412" s="405"/>
      <c r="T412" s="462"/>
      <c r="U412" s="405"/>
      <c r="V412" s="405"/>
      <c r="W412" s="405"/>
    </row>
    <row r="413" spans="1:23" ht="45" customHeight="1" x14ac:dyDescent="0.25">
      <c r="A413" s="382" t="s">
        <v>1381</v>
      </c>
      <c r="B413" s="382" t="s">
        <v>989</v>
      </c>
      <c r="C413" s="408" t="s">
        <v>1382</v>
      </c>
      <c r="D413" s="711" t="s">
        <v>690</v>
      </c>
      <c r="E413" s="631">
        <v>275</v>
      </c>
      <c r="F413" s="408" t="s">
        <v>604</v>
      </c>
      <c r="G413" s="471">
        <v>44185</v>
      </c>
      <c r="H413" s="385" t="s">
        <v>590</v>
      </c>
      <c r="I413" s="386" t="s">
        <v>921</v>
      </c>
      <c r="J413" s="573" t="s">
        <v>991</v>
      </c>
      <c r="K413" s="449" t="s">
        <v>622</v>
      </c>
      <c r="L413" s="405" t="s">
        <v>443</v>
      </c>
      <c r="M413" s="405" t="s">
        <v>443</v>
      </c>
      <c r="N413" s="405" t="s">
        <v>443</v>
      </c>
      <c r="O413" s="405" t="s">
        <v>443</v>
      </c>
      <c r="P413" s="405"/>
      <c r="Q413" s="405"/>
      <c r="R413" s="405"/>
      <c r="S413" s="405"/>
      <c r="T413" s="462"/>
      <c r="U413" s="405"/>
      <c r="V413" s="405"/>
      <c r="W413" s="405"/>
    </row>
    <row r="414" spans="1:23" ht="42.75" customHeight="1" x14ac:dyDescent="0.25">
      <c r="A414" s="382" t="s">
        <v>1386</v>
      </c>
      <c r="B414" s="382" t="s">
        <v>598</v>
      </c>
      <c r="C414" s="409" t="s">
        <v>599</v>
      </c>
      <c r="D414" s="711">
        <v>100776</v>
      </c>
      <c r="E414" s="631">
        <v>65</v>
      </c>
      <c r="F414" s="408" t="s">
        <v>604</v>
      </c>
      <c r="G414" s="401"/>
      <c r="H414" s="385" t="s">
        <v>590</v>
      </c>
      <c r="I414" s="386">
        <v>442</v>
      </c>
      <c r="J414" s="573" t="s">
        <v>621</v>
      </c>
      <c r="K414" s="449" t="s">
        <v>635</v>
      </c>
      <c r="L414" s="405" t="s">
        <v>443</v>
      </c>
      <c r="M414" s="405" t="s">
        <v>443</v>
      </c>
      <c r="N414" s="405" t="s">
        <v>443</v>
      </c>
      <c r="O414" s="405" t="s">
        <v>443</v>
      </c>
      <c r="P414" s="405"/>
      <c r="Q414" s="405"/>
      <c r="R414" s="405"/>
      <c r="S414" s="405"/>
      <c r="T414" s="462"/>
      <c r="U414" s="405"/>
      <c r="V414" s="405"/>
      <c r="W414" s="405"/>
    </row>
    <row r="415" spans="1:23" ht="39.75" customHeight="1" x14ac:dyDescent="0.25">
      <c r="A415" s="382" t="s">
        <v>1387</v>
      </c>
      <c r="B415" s="547" t="s">
        <v>1388</v>
      </c>
      <c r="C415" s="408"/>
      <c r="D415" s="711">
        <v>100353</v>
      </c>
      <c r="E415" s="631">
        <v>60</v>
      </c>
      <c r="F415" s="408" t="s">
        <v>604</v>
      </c>
      <c r="G415" s="401">
        <v>45559</v>
      </c>
      <c r="H415" s="385" t="s">
        <v>590</v>
      </c>
      <c r="I415" s="386" t="s">
        <v>1389</v>
      </c>
      <c r="J415" s="573" t="s">
        <v>656</v>
      </c>
      <c r="K415" s="449" t="s">
        <v>69</v>
      </c>
      <c r="L415" s="405" t="s">
        <v>443</v>
      </c>
      <c r="M415" s="405" t="s">
        <v>443</v>
      </c>
      <c r="N415" s="405" t="s">
        <v>35</v>
      </c>
      <c r="O415" s="405" t="s">
        <v>443</v>
      </c>
      <c r="P415" s="405"/>
      <c r="Q415" s="405"/>
      <c r="R415" s="405"/>
      <c r="S415" s="405"/>
      <c r="T415" s="462"/>
      <c r="U415" s="462"/>
      <c r="V415" s="405"/>
      <c r="W415" s="405"/>
    </row>
    <row r="416" spans="1:23" ht="45" customHeight="1" x14ac:dyDescent="0.25">
      <c r="A416" s="382" t="s">
        <v>1390</v>
      </c>
      <c r="B416" s="382" t="s">
        <v>598</v>
      </c>
      <c r="C416" s="409" t="s">
        <v>599</v>
      </c>
      <c r="D416" s="711">
        <v>100776</v>
      </c>
      <c r="E416" s="631">
        <v>65</v>
      </c>
      <c r="F416" s="408" t="s">
        <v>604</v>
      </c>
      <c r="G416" s="401"/>
      <c r="H416" s="385" t="s">
        <v>590</v>
      </c>
      <c r="I416" s="386">
        <v>442</v>
      </c>
      <c r="J416" s="573" t="s">
        <v>621</v>
      </c>
      <c r="K416" s="449" t="s">
        <v>635</v>
      </c>
      <c r="L416" s="405" t="s">
        <v>443</v>
      </c>
      <c r="M416" s="405" t="s">
        <v>443</v>
      </c>
      <c r="N416" s="405" t="s">
        <v>443</v>
      </c>
      <c r="O416" s="405" t="s">
        <v>443</v>
      </c>
      <c r="P416" s="405"/>
      <c r="Q416" s="405"/>
      <c r="R416" s="405"/>
      <c r="S416" s="405"/>
      <c r="T416" s="462"/>
      <c r="U416" s="405"/>
      <c r="V416" s="405"/>
      <c r="W416" s="405"/>
    </row>
    <row r="417" spans="1:23" ht="45" customHeight="1" x14ac:dyDescent="0.25">
      <c r="A417" s="599" t="s">
        <v>1391</v>
      </c>
      <c r="B417" s="408" t="s">
        <v>712</v>
      </c>
      <c r="C417" s="599"/>
      <c r="D417" s="711" t="s">
        <v>690</v>
      </c>
      <c r="E417" s="632">
        <v>65</v>
      </c>
      <c r="F417" s="408" t="s">
        <v>604</v>
      </c>
      <c r="G417" s="434">
        <v>45528</v>
      </c>
      <c r="H417" s="532" t="s">
        <v>66</v>
      </c>
      <c r="I417" s="441" t="s">
        <v>1392</v>
      </c>
      <c r="J417" s="573" t="s">
        <v>690</v>
      </c>
      <c r="K417" s="449"/>
      <c r="L417" s="379" t="s">
        <v>690</v>
      </c>
      <c r="M417" s="379" t="s">
        <v>690</v>
      </c>
      <c r="N417" s="379" t="s">
        <v>690</v>
      </c>
      <c r="O417" s="379" t="s">
        <v>690</v>
      </c>
      <c r="P417" s="379" t="s">
        <v>690</v>
      </c>
      <c r="Q417" s="379" t="s">
        <v>690</v>
      </c>
      <c r="R417" s="379" t="s">
        <v>690</v>
      </c>
      <c r="S417" s="379" t="s">
        <v>690</v>
      </c>
      <c r="T417" s="379" t="s">
        <v>690</v>
      </c>
      <c r="U417" s="379" t="s">
        <v>690</v>
      </c>
      <c r="V417" s="379" t="s">
        <v>690</v>
      </c>
      <c r="W417" s="379" t="s">
        <v>690</v>
      </c>
    </row>
    <row r="418" spans="1:23" ht="45" customHeight="1" x14ac:dyDescent="0.25">
      <c r="A418" s="382" t="s">
        <v>1393</v>
      </c>
      <c r="B418" s="382" t="s">
        <v>99</v>
      </c>
      <c r="C418" s="409" t="s">
        <v>599</v>
      </c>
      <c r="D418" s="711">
        <v>100346</v>
      </c>
      <c r="E418" s="631">
        <v>65</v>
      </c>
      <c r="F418" s="408" t="s">
        <v>604</v>
      </c>
      <c r="G418" s="471">
        <v>43971</v>
      </c>
      <c r="H418" s="385" t="s">
        <v>590</v>
      </c>
      <c r="I418" s="386" t="s">
        <v>1394</v>
      </c>
      <c r="J418" s="573" t="s">
        <v>987</v>
      </c>
      <c r="K418" s="449" t="s">
        <v>25</v>
      </c>
      <c r="L418" s="405" t="s">
        <v>443</v>
      </c>
      <c r="M418" s="405" t="s">
        <v>443</v>
      </c>
      <c r="N418" s="405" t="s">
        <v>443</v>
      </c>
      <c r="O418" s="405" t="s">
        <v>443</v>
      </c>
      <c r="P418" s="405"/>
      <c r="Q418" s="405"/>
      <c r="R418" s="405"/>
      <c r="S418" s="405"/>
      <c r="T418" s="462"/>
      <c r="U418" s="462"/>
      <c r="V418" s="405"/>
      <c r="W418" s="405"/>
    </row>
    <row r="419" spans="1:23" ht="45" customHeight="1" x14ac:dyDescent="0.25">
      <c r="A419" s="382" t="s">
        <v>1395</v>
      </c>
      <c r="B419" s="382" t="s">
        <v>1396</v>
      </c>
      <c r="C419" s="636"/>
      <c r="D419" s="711">
        <v>100691</v>
      </c>
      <c r="E419" s="631">
        <v>65</v>
      </c>
      <c r="F419" s="408" t="s">
        <v>604</v>
      </c>
      <c r="G419" s="401">
        <v>45253</v>
      </c>
      <c r="H419" s="385" t="s">
        <v>590</v>
      </c>
      <c r="I419" s="386" t="s">
        <v>1397</v>
      </c>
      <c r="J419" s="573" t="s">
        <v>737</v>
      </c>
      <c r="K419" s="524" t="s">
        <v>50</v>
      </c>
      <c r="L419" s="405" t="s">
        <v>443</v>
      </c>
      <c r="M419" s="405" t="s">
        <v>443</v>
      </c>
      <c r="N419" s="405" t="s">
        <v>35</v>
      </c>
      <c r="O419" s="405" t="s">
        <v>443</v>
      </c>
      <c r="P419" s="405"/>
      <c r="Q419" s="405" t="s">
        <v>4</v>
      </c>
      <c r="R419" s="405"/>
      <c r="S419" s="405"/>
      <c r="T419" s="462"/>
      <c r="U419" s="405"/>
      <c r="V419" s="405"/>
      <c r="W419" s="405"/>
    </row>
    <row r="420" spans="1:23" ht="45" customHeight="1" x14ac:dyDescent="0.25">
      <c r="A420" s="382" t="s">
        <v>1398</v>
      </c>
      <c r="B420" s="382" t="s">
        <v>996</v>
      </c>
      <c r="C420" s="602"/>
      <c r="D420" s="711">
        <v>100736</v>
      </c>
      <c r="E420" s="631">
        <v>75</v>
      </c>
      <c r="F420" s="408" t="s">
        <v>604</v>
      </c>
      <c r="G420" s="401">
        <v>45894</v>
      </c>
      <c r="H420" s="385" t="s">
        <v>590</v>
      </c>
      <c r="I420" s="386" t="s">
        <v>1399</v>
      </c>
      <c r="J420" s="646" t="s">
        <v>1237</v>
      </c>
      <c r="K420" s="712" t="s">
        <v>20</v>
      </c>
      <c r="L420" s="405" t="s">
        <v>443</v>
      </c>
      <c r="M420" s="405" t="s">
        <v>443</v>
      </c>
      <c r="N420" s="405" t="s">
        <v>443</v>
      </c>
      <c r="O420" s="405" t="s">
        <v>4</v>
      </c>
      <c r="P420" s="405"/>
      <c r="Q420" s="405"/>
      <c r="R420" s="405"/>
      <c r="S420" s="405"/>
      <c r="T420" s="462"/>
      <c r="U420" s="462"/>
      <c r="V420" s="405"/>
      <c r="W420" s="749"/>
    </row>
    <row r="421" spans="1:23" ht="45" customHeight="1" x14ac:dyDescent="0.25">
      <c r="A421" s="382" t="s">
        <v>1400</v>
      </c>
      <c r="B421" s="382" t="s">
        <v>641</v>
      </c>
      <c r="C421" s="602"/>
      <c r="D421" s="711">
        <v>100252</v>
      </c>
      <c r="E421" s="631">
        <v>50</v>
      </c>
      <c r="F421" s="408" t="s">
        <v>589</v>
      </c>
      <c r="G421" s="401">
        <v>44949</v>
      </c>
      <c r="H421" s="385" t="s">
        <v>590</v>
      </c>
      <c r="I421" s="386">
        <v>172</v>
      </c>
      <c r="J421" s="573" t="s">
        <v>987</v>
      </c>
      <c r="K421" s="449" t="s">
        <v>100</v>
      </c>
      <c r="L421" s="405" t="s">
        <v>443</v>
      </c>
      <c r="M421" s="405" t="s">
        <v>443</v>
      </c>
      <c r="N421" s="405" t="s">
        <v>443</v>
      </c>
      <c r="O421" s="405" t="s">
        <v>443</v>
      </c>
      <c r="P421" s="405"/>
      <c r="Q421" s="405"/>
      <c r="R421" s="405"/>
      <c r="S421" s="405"/>
      <c r="T421" s="462"/>
      <c r="U421" s="405"/>
      <c r="V421" s="405"/>
      <c r="W421" s="405"/>
    </row>
    <row r="422" spans="1:23" ht="45" customHeight="1" x14ac:dyDescent="0.25">
      <c r="A422" s="382" t="s">
        <v>3113</v>
      </c>
      <c r="B422" s="382" t="s">
        <v>3117</v>
      </c>
      <c r="C422" s="602"/>
      <c r="D422" s="711">
        <v>100774</v>
      </c>
      <c r="E422" s="631">
        <v>75</v>
      </c>
      <c r="F422" s="408" t="s">
        <v>604</v>
      </c>
      <c r="G422" s="401">
        <v>46048</v>
      </c>
      <c r="H422" s="385" t="s">
        <v>590</v>
      </c>
      <c r="I422" s="386" t="s">
        <v>3265</v>
      </c>
      <c r="J422" s="573" t="s">
        <v>987</v>
      </c>
      <c r="K422" s="449" t="s">
        <v>69</v>
      </c>
      <c r="L422" s="405" t="s">
        <v>443</v>
      </c>
      <c r="M422" s="405" t="s">
        <v>443</v>
      </c>
      <c r="N422" s="405" t="s">
        <v>443</v>
      </c>
      <c r="O422" s="405" t="s">
        <v>443</v>
      </c>
      <c r="P422" s="405"/>
      <c r="Q422" s="405"/>
      <c r="R422" s="405"/>
      <c r="S422" s="405"/>
      <c r="T422" s="405"/>
      <c r="U422" s="405"/>
      <c r="V422" s="405"/>
      <c r="W422" s="749"/>
    </row>
    <row r="423" spans="1:23" ht="45" customHeight="1" x14ac:dyDescent="0.25">
      <c r="A423" s="382" t="s">
        <v>3250</v>
      </c>
      <c r="B423" s="382" t="s">
        <v>3249</v>
      </c>
      <c r="C423" s="602"/>
      <c r="D423" s="711">
        <v>100383</v>
      </c>
      <c r="E423" s="631">
        <v>75</v>
      </c>
      <c r="F423" s="408" t="s">
        <v>604</v>
      </c>
      <c r="G423" s="401">
        <v>46079</v>
      </c>
      <c r="H423" s="385" t="s">
        <v>590</v>
      </c>
      <c r="I423" s="386" t="s">
        <v>3326</v>
      </c>
      <c r="J423" s="573" t="s">
        <v>592</v>
      </c>
      <c r="K423" s="449" t="s">
        <v>25</v>
      </c>
      <c r="L423" s="379" t="s">
        <v>690</v>
      </c>
      <c r="M423" s="405" t="s">
        <v>443</v>
      </c>
      <c r="N423" s="405" t="s">
        <v>443</v>
      </c>
      <c r="O423" s="405" t="s">
        <v>443</v>
      </c>
      <c r="P423" s="405" t="s">
        <v>4</v>
      </c>
      <c r="Q423" s="405"/>
      <c r="R423" s="405"/>
      <c r="S423" s="405"/>
      <c r="T423" s="405"/>
      <c r="U423" s="405"/>
      <c r="V423" s="405"/>
      <c r="W423" s="749"/>
    </row>
    <row r="424" spans="1:23" ht="45" customHeight="1" x14ac:dyDescent="0.25">
      <c r="A424" s="599" t="s">
        <v>1401</v>
      </c>
      <c r="B424" s="382" t="s">
        <v>758</v>
      </c>
      <c r="C424" s="408"/>
      <c r="D424" s="711">
        <v>100178</v>
      </c>
      <c r="E424" s="631">
        <v>55</v>
      </c>
      <c r="F424" s="408" t="s">
        <v>589</v>
      </c>
      <c r="G424" s="434">
        <v>42522</v>
      </c>
      <c r="H424" s="385" t="s">
        <v>590</v>
      </c>
      <c r="I424" s="386" t="s">
        <v>1402</v>
      </c>
      <c r="J424" s="573" t="s">
        <v>987</v>
      </c>
      <c r="K424" s="449" t="s">
        <v>25</v>
      </c>
      <c r="L424" s="405" t="s">
        <v>443</v>
      </c>
      <c r="M424" s="405" t="s">
        <v>443</v>
      </c>
      <c r="N424" s="405" t="s">
        <v>443</v>
      </c>
      <c r="O424" s="405" t="s">
        <v>443</v>
      </c>
      <c r="P424" s="405" t="s">
        <v>4</v>
      </c>
      <c r="Q424" s="405"/>
      <c r="R424" s="405"/>
      <c r="S424" s="405"/>
      <c r="T424" s="462"/>
      <c r="U424" s="405"/>
      <c r="V424" s="405"/>
      <c r="W424" s="405"/>
    </row>
    <row r="425" spans="1:23" ht="45" customHeight="1" x14ac:dyDescent="0.25">
      <c r="A425" s="599" t="s">
        <v>1403</v>
      </c>
      <c r="B425" s="382" t="s">
        <v>212</v>
      </c>
      <c r="C425" s="408"/>
      <c r="D425" s="711">
        <v>100865</v>
      </c>
      <c r="E425" s="631">
        <v>50</v>
      </c>
      <c r="F425" s="408" t="s">
        <v>604</v>
      </c>
      <c r="G425" s="434"/>
      <c r="H425" s="385" t="s">
        <v>590</v>
      </c>
      <c r="I425" s="710">
        <v>402</v>
      </c>
      <c r="J425" s="573" t="s">
        <v>991</v>
      </c>
      <c r="K425" s="449" t="s">
        <v>657</v>
      </c>
      <c r="L425" s="405" t="s">
        <v>443</v>
      </c>
      <c r="M425" s="405" t="s">
        <v>443</v>
      </c>
      <c r="N425" s="405" t="s">
        <v>443</v>
      </c>
      <c r="O425" s="405" t="s">
        <v>443</v>
      </c>
      <c r="P425" s="405"/>
      <c r="Q425" s="405"/>
      <c r="R425" s="405"/>
      <c r="S425" s="405"/>
      <c r="T425" s="462"/>
      <c r="U425" s="405"/>
      <c r="V425" s="405"/>
      <c r="W425" s="405"/>
    </row>
    <row r="426" spans="1:23" ht="45" customHeight="1" x14ac:dyDescent="0.25">
      <c r="A426" s="655" t="s">
        <v>1405</v>
      </c>
      <c r="B426" s="382" t="s">
        <v>662</v>
      </c>
      <c r="C426" s="409"/>
      <c r="D426" s="711">
        <v>100230</v>
      </c>
      <c r="E426" s="631">
        <v>55</v>
      </c>
      <c r="F426" s="408" t="s">
        <v>604</v>
      </c>
      <c r="G426" s="434">
        <v>45283</v>
      </c>
      <c r="H426" s="385" t="s">
        <v>590</v>
      </c>
      <c r="I426" s="386" t="s">
        <v>1406</v>
      </c>
      <c r="J426" s="573" t="s">
        <v>987</v>
      </c>
      <c r="K426" s="449" t="s">
        <v>622</v>
      </c>
      <c r="L426" s="405" t="s">
        <v>443</v>
      </c>
      <c r="M426" s="405" t="s">
        <v>443</v>
      </c>
      <c r="N426" s="405" t="s">
        <v>443</v>
      </c>
      <c r="O426" s="405" t="s">
        <v>443</v>
      </c>
      <c r="P426" s="405"/>
      <c r="Q426" s="405"/>
      <c r="R426" s="405"/>
      <c r="S426" s="405"/>
      <c r="T426" s="462"/>
      <c r="U426" s="405"/>
      <c r="V426" s="405"/>
      <c r="W426" s="405"/>
    </row>
    <row r="427" spans="1:23" ht="45" customHeight="1" x14ac:dyDescent="0.25">
      <c r="A427" s="599" t="s">
        <v>1407</v>
      </c>
      <c r="B427" s="382" t="s">
        <v>99</v>
      </c>
      <c r="C427" s="408" t="s">
        <v>762</v>
      </c>
      <c r="D427" s="711">
        <v>100392</v>
      </c>
      <c r="E427" s="631">
        <v>65</v>
      </c>
      <c r="F427" s="408" t="s">
        <v>589</v>
      </c>
      <c r="G427" s="434">
        <v>44348</v>
      </c>
      <c r="H427" s="385" t="s">
        <v>590</v>
      </c>
      <c r="I427" s="386" t="s">
        <v>1408</v>
      </c>
      <c r="J427" s="573" t="s">
        <v>717</v>
      </c>
      <c r="K427" s="449" t="s">
        <v>100</v>
      </c>
      <c r="L427" s="405" t="s">
        <v>443</v>
      </c>
      <c r="M427" s="405" t="s">
        <v>443</v>
      </c>
      <c r="N427" s="405" t="s">
        <v>443</v>
      </c>
      <c r="O427" s="405" t="s">
        <v>443</v>
      </c>
      <c r="P427" s="405"/>
      <c r="Q427" s="405"/>
      <c r="R427" s="405"/>
      <c r="S427" s="405"/>
      <c r="T427" s="462"/>
      <c r="U427" s="462"/>
      <c r="V427" s="405"/>
      <c r="W427" s="405"/>
    </row>
    <row r="428" spans="1:23" ht="45" customHeight="1" x14ac:dyDescent="0.25">
      <c r="A428" s="599" t="s">
        <v>1409</v>
      </c>
      <c r="B428" s="382" t="s">
        <v>1410</v>
      </c>
      <c r="C428" s="408"/>
      <c r="D428" s="711">
        <v>100270</v>
      </c>
      <c r="E428" s="631">
        <f>70+305</f>
        <v>375</v>
      </c>
      <c r="F428" s="408" t="s">
        <v>589</v>
      </c>
      <c r="G428" s="434">
        <v>45161</v>
      </c>
      <c r="H428" s="385" t="s">
        <v>590</v>
      </c>
      <c r="I428" s="386" t="s">
        <v>1411</v>
      </c>
      <c r="J428" s="573" t="s">
        <v>987</v>
      </c>
      <c r="K428" s="449" t="s">
        <v>635</v>
      </c>
      <c r="L428" s="405" t="s">
        <v>443</v>
      </c>
      <c r="M428" s="405" t="s">
        <v>443</v>
      </c>
      <c r="N428" s="405" t="s">
        <v>4</v>
      </c>
      <c r="O428" s="405" t="s">
        <v>443</v>
      </c>
      <c r="P428" s="405"/>
      <c r="Q428" s="405"/>
      <c r="R428" s="405"/>
      <c r="S428" s="405"/>
      <c r="T428" s="462"/>
      <c r="U428" s="405"/>
      <c r="V428" s="405"/>
      <c r="W428" s="405"/>
    </row>
    <row r="429" spans="1:23" ht="45" customHeight="1" x14ac:dyDescent="0.25">
      <c r="A429" s="599" t="s">
        <v>1412</v>
      </c>
      <c r="B429" s="382" t="s">
        <v>99</v>
      </c>
      <c r="C429" s="408"/>
      <c r="D429" s="711">
        <v>100231</v>
      </c>
      <c r="E429" s="631">
        <v>50</v>
      </c>
      <c r="F429" s="408" t="s">
        <v>589</v>
      </c>
      <c r="G429" s="434">
        <v>45283</v>
      </c>
      <c r="H429" s="385" t="s">
        <v>590</v>
      </c>
      <c r="I429" s="386" t="s">
        <v>1413</v>
      </c>
      <c r="J429" s="573" t="s">
        <v>987</v>
      </c>
      <c r="K429" s="449" t="s">
        <v>146</v>
      </c>
      <c r="L429" s="462" t="s">
        <v>4</v>
      </c>
      <c r="M429" s="462" t="s">
        <v>35</v>
      </c>
      <c r="N429" s="405" t="s">
        <v>443</v>
      </c>
      <c r="O429" s="405" t="s">
        <v>443</v>
      </c>
      <c r="P429" s="405"/>
      <c r="Q429" s="405"/>
      <c r="R429" s="405"/>
      <c r="S429" s="405"/>
      <c r="T429" s="462"/>
      <c r="U429" s="405"/>
      <c r="V429" s="405"/>
      <c r="W429" s="405"/>
    </row>
    <row r="430" spans="1:23" ht="45" customHeight="1" x14ac:dyDescent="0.25">
      <c r="A430" s="382" t="s">
        <v>1414</v>
      </c>
      <c r="B430" s="382" t="s">
        <v>1415</v>
      </c>
      <c r="C430" s="602" t="s">
        <v>3319</v>
      </c>
      <c r="D430" s="711" t="s">
        <v>690</v>
      </c>
      <c r="E430" s="631">
        <v>75</v>
      </c>
      <c r="F430" s="408" t="s">
        <v>604</v>
      </c>
      <c r="G430" s="401">
        <v>46016</v>
      </c>
      <c r="H430" s="385" t="s">
        <v>590</v>
      </c>
      <c r="I430" s="386" t="s">
        <v>921</v>
      </c>
      <c r="J430" s="573" t="s">
        <v>592</v>
      </c>
      <c r="K430" s="449" t="s">
        <v>1892</v>
      </c>
      <c r="L430" s="405" t="s">
        <v>443</v>
      </c>
      <c r="M430" s="405" t="s">
        <v>443</v>
      </c>
      <c r="N430" s="405" t="s">
        <v>443</v>
      </c>
      <c r="O430" s="379" t="s">
        <v>4</v>
      </c>
      <c r="P430" s="379"/>
      <c r="Q430" s="379"/>
      <c r="R430" s="379"/>
      <c r="S430" s="379"/>
      <c r="T430" s="379"/>
      <c r="U430" s="379"/>
      <c r="V430" s="379"/>
      <c r="W430" s="586"/>
    </row>
    <row r="431" spans="1:23" ht="45" customHeight="1" x14ac:dyDescent="0.25">
      <c r="A431" s="599" t="s">
        <v>1416</v>
      </c>
      <c r="B431" s="382" t="s">
        <v>99</v>
      </c>
      <c r="C431" s="408"/>
      <c r="D431" s="711">
        <v>100231</v>
      </c>
      <c r="E431" s="631">
        <v>50</v>
      </c>
      <c r="F431" s="408" t="s">
        <v>589</v>
      </c>
      <c r="G431" s="434">
        <v>45283</v>
      </c>
      <c r="H431" s="385" t="s">
        <v>590</v>
      </c>
      <c r="I431" s="386" t="s">
        <v>1413</v>
      </c>
      <c r="J431" s="573" t="s">
        <v>987</v>
      </c>
      <c r="K431" s="449" t="s">
        <v>146</v>
      </c>
      <c r="L431" s="462" t="s">
        <v>4</v>
      </c>
      <c r="M431" s="462" t="s">
        <v>35</v>
      </c>
      <c r="N431" s="405" t="s">
        <v>443</v>
      </c>
      <c r="O431" s="405" t="s">
        <v>443</v>
      </c>
      <c r="P431" s="405"/>
      <c r="Q431" s="405"/>
      <c r="R431" s="405"/>
      <c r="S431" s="405"/>
      <c r="T431" s="462"/>
      <c r="U431" s="405"/>
      <c r="V431" s="405"/>
      <c r="W431" s="405"/>
    </row>
    <row r="432" spans="1:23" ht="45" customHeight="1" x14ac:dyDescent="0.25">
      <c r="A432" s="382" t="s">
        <v>1417</v>
      </c>
      <c r="B432" s="382" t="s">
        <v>598</v>
      </c>
      <c r="C432" s="409" t="s">
        <v>599</v>
      </c>
      <c r="D432" s="711">
        <v>100205</v>
      </c>
      <c r="E432" s="631">
        <v>65</v>
      </c>
      <c r="F432" s="631" t="s">
        <v>604</v>
      </c>
      <c r="G432" s="401">
        <v>45650</v>
      </c>
      <c r="H432" s="385" t="s">
        <v>590</v>
      </c>
      <c r="I432" s="386" t="s">
        <v>1418</v>
      </c>
      <c r="J432" s="573" t="s">
        <v>601</v>
      </c>
      <c r="K432" s="449" t="s">
        <v>50</v>
      </c>
      <c r="L432" s="405" t="s">
        <v>443</v>
      </c>
      <c r="M432" s="405" t="s">
        <v>443</v>
      </c>
      <c r="N432" s="405" t="s">
        <v>443</v>
      </c>
      <c r="O432" s="405" t="s">
        <v>443</v>
      </c>
      <c r="P432" s="405"/>
      <c r="Q432" s="405"/>
      <c r="R432" s="405"/>
      <c r="S432" s="405"/>
      <c r="T432" s="462"/>
      <c r="U432" s="405"/>
      <c r="V432" s="405"/>
      <c r="W432" s="749"/>
    </row>
    <row r="433" spans="1:23" ht="45" customHeight="1" x14ac:dyDescent="0.25">
      <c r="A433" s="382" t="s">
        <v>1419</v>
      </c>
      <c r="B433" s="382" t="s">
        <v>1018</v>
      </c>
      <c r="C433" s="602"/>
      <c r="D433" s="711">
        <v>100415</v>
      </c>
      <c r="E433" s="631">
        <v>75</v>
      </c>
      <c r="F433" s="408" t="s">
        <v>604</v>
      </c>
      <c r="G433" s="401">
        <v>45833</v>
      </c>
      <c r="H433" s="385" t="s">
        <v>590</v>
      </c>
      <c r="I433" s="386" t="s">
        <v>1420</v>
      </c>
      <c r="J433" s="573" t="s">
        <v>987</v>
      </c>
      <c r="K433" s="449" t="s">
        <v>25</v>
      </c>
      <c r="L433" s="405" t="s">
        <v>443</v>
      </c>
      <c r="M433" s="405" t="s">
        <v>443</v>
      </c>
      <c r="N433" s="405" t="s">
        <v>443</v>
      </c>
      <c r="O433" s="405" t="s">
        <v>4</v>
      </c>
      <c r="P433" s="405"/>
      <c r="Q433" s="405"/>
      <c r="R433" s="405"/>
      <c r="S433" s="405"/>
      <c r="T433" s="462"/>
      <c r="U433" s="405"/>
      <c r="V433" s="749"/>
      <c r="W433" s="749"/>
    </row>
    <row r="434" spans="1:23" ht="45" customHeight="1" x14ac:dyDescent="0.25">
      <c r="A434" s="382" t="s">
        <v>1421</v>
      </c>
      <c r="B434" s="382" t="s">
        <v>662</v>
      </c>
      <c r="C434" s="409"/>
      <c r="D434" s="711">
        <v>100837</v>
      </c>
      <c r="E434" s="631">
        <v>55</v>
      </c>
      <c r="F434" s="631" t="s">
        <v>604</v>
      </c>
      <c r="G434" s="401">
        <v>45620</v>
      </c>
      <c r="H434" s="385" t="s">
        <v>590</v>
      </c>
      <c r="I434" s="386" t="s">
        <v>1422</v>
      </c>
      <c r="J434" s="573" t="s">
        <v>601</v>
      </c>
      <c r="K434" s="449" t="s">
        <v>25</v>
      </c>
      <c r="L434" s="405" t="s">
        <v>443</v>
      </c>
      <c r="M434" s="405" t="s">
        <v>443</v>
      </c>
      <c r="N434" s="405" t="s">
        <v>443</v>
      </c>
      <c r="O434" s="405" t="s">
        <v>35</v>
      </c>
      <c r="P434" s="405" t="s">
        <v>4</v>
      </c>
      <c r="Q434" s="405"/>
      <c r="R434" s="405"/>
      <c r="S434" s="405"/>
      <c r="T434" s="462"/>
      <c r="U434" s="405"/>
      <c r="V434" s="405"/>
      <c r="W434" s="749"/>
    </row>
    <row r="435" spans="1:23" ht="45" customHeight="1" x14ac:dyDescent="0.25">
      <c r="A435" s="382" t="s">
        <v>1423</v>
      </c>
      <c r="B435" s="382" t="s">
        <v>662</v>
      </c>
      <c r="C435" s="409"/>
      <c r="D435" s="711">
        <v>100837</v>
      </c>
      <c r="E435" s="631">
        <v>55</v>
      </c>
      <c r="F435" s="408" t="s">
        <v>604</v>
      </c>
      <c r="G435" s="401">
        <v>45620</v>
      </c>
      <c r="H435" s="385" t="s">
        <v>590</v>
      </c>
      <c r="I435" s="386" t="s">
        <v>1422</v>
      </c>
      <c r="J435" s="573" t="s">
        <v>601</v>
      </c>
      <c r="K435" s="449" t="s">
        <v>25</v>
      </c>
      <c r="L435" s="405" t="s">
        <v>443</v>
      </c>
      <c r="M435" s="405" t="s">
        <v>443</v>
      </c>
      <c r="N435" s="405" t="s">
        <v>443</v>
      </c>
      <c r="O435" s="405" t="s">
        <v>35</v>
      </c>
      <c r="P435" s="405" t="s">
        <v>4</v>
      </c>
      <c r="Q435" s="405"/>
      <c r="R435" s="405"/>
      <c r="S435" s="405"/>
      <c r="T435" s="462"/>
      <c r="U435" s="405"/>
      <c r="V435" s="405"/>
      <c r="W435" s="749"/>
    </row>
    <row r="436" spans="1:23" ht="45" customHeight="1" x14ac:dyDescent="0.25">
      <c r="A436" s="599" t="s">
        <v>1424</v>
      </c>
      <c r="B436" s="382" t="s">
        <v>662</v>
      </c>
      <c r="C436" s="602"/>
      <c r="D436" s="711">
        <v>100356</v>
      </c>
      <c r="E436" s="631">
        <v>50</v>
      </c>
      <c r="F436" s="408" t="s">
        <v>604</v>
      </c>
      <c r="G436" s="401">
        <v>44949</v>
      </c>
      <c r="H436" s="385" t="s">
        <v>590</v>
      </c>
      <c r="I436" s="386">
        <v>145</v>
      </c>
      <c r="J436" s="573" t="s">
        <v>596</v>
      </c>
      <c r="K436" s="449" t="s">
        <v>69</v>
      </c>
      <c r="L436" s="405" t="s">
        <v>443</v>
      </c>
      <c r="M436" s="405" t="s">
        <v>443</v>
      </c>
      <c r="N436" s="405" t="s">
        <v>443</v>
      </c>
      <c r="O436" s="405" t="s">
        <v>443</v>
      </c>
      <c r="P436" s="405"/>
      <c r="Q436" s="405"/>
      <c r="R436" s="405"/>
      <c r="S436" s="405"/>
      <c r="T436" s="462"/>
      <c r="U436" s="405"/>
      <c r="V436" s="405"/>
      <c r="W436" s="405"/>
    </row>
    <row r="437" spans="1:23" ht="45" customHeight="1" x14ac:dyDescent="0.25">
      <c r="A437" s="599" t="s">
        <v>1425</v>
      </c>
      <c r="B437" s="382" t="s">
        <v>1426</v>
      </c>
      <c r="C437" s="602"/>
      <c r="D437" s="711">
        <v>100136</v>
      </c>
      <c r="E437" s="631">
        <v>65</v>
      </c>
      <c r="F437" s="408" t="s">
        <v>604</v>
      </c>
      <c r="G437" s="401">
        <v>45346</v>
      </c>
      <c r="H437" s="385" t="s">
        <v>590</v>
      </c>
      <c r="I437" s="386" t="s">
        <v>1427</v>
      </c>
      <c r="J437" s="573" t="s">
        <v>737</v>
      </c>
      <c r="K437" s="449" t="s">
        <v>69</v>
      </c>
      <c r="L437" s="405" t="s">
        <v>443</v>
      </c>
      <c r="M437" s="405" t="s">
        <v>443</v>
      </c>
      <c r="N437" s="405" t="s">
        <v>35</v>
      </c>
      <c r="O437" s="405" t="s">
        <v>443</v>
      </c>
      <c r="P437" s="405"/>
      <c r="Q437" s="405"/>
      <c r="R437" s="405"/>
      <c r="S437" s="405"/>
      <c r="T437" s="462"/>
      <c r="U437" s="405"/>
      <c r="V437" s="405"/>
      <c r="W437" s="405"/>
    </row>
    <row r="438" spans="1:23" ht="68.25" customHeight="1" x14ac:dyDescent="0.25">
      <c r="A438" s="408" t="s">
        <v>1428</v>
      </c>
      <c r="B438" s="382" t="s">
        <v>638</v>
      </c>
      <c r="C438" s="408"/>
      <c r="D438" s="711">
        <v>100960</v>
      </c>
      <c r="E438" s="631">
        <v>55</v>
      </c>
      <c r="F438" s="408" t="s">
        <v>604</v>
      </c>
      <c r="G438" s="401">
        <v>42370</v>
      </c>
      <c r="H438" s="385" t="s">
        <v>590</v>
      </c>
      <c r="I438" s="386" t="s">
        <v>416</v>
      </c>
      <c r="J438" s="609" t="s">
        <v>1237</v>
      </c>
      <c r="K438" s="449" t="s">
        <v>69</v>
      </c>
      <c r="L438" s="405" t="s">
        <v>443</v>
      </c>
      <c r="M438" s="405" t="s">
        <v>443</v>
      </c>
      <c r="N438" s="405" t="s">
        <v>443</v>
      </c>
      <c r="O438" s="405" t="s">
        <v>443</v>
      </c>
      <c r="P438" s="405"/>
      <c r="Q438" s="405"/>
      <c r="R438" s="405"/>
      <c r="S438" s="405"/>
      <c r="T438" s="462"/>
      <c r="U438" s="462"/>
      <c r="V438" s="405"/>
      <c r="W438" s="405"/>
    </row>
    <row r="439" spans="1:23" ht="45" customHeight="1" x14ac:dyDescent="0.25">
      <c r="A439" s="408" t="s">
        <v>1429</v>
      </c>
      <c r="B439" s="382" t="s">
        <v>60</v>
      </c>
      <c r="C439" s="409" t="s">
        <v>1176</v>
      </c>
      <c r="D439" s="711">
        <v>100945</v>
      </c>
      <c r="E439" s="631">
        <v>55</v>
      </c>
      <c r="F439" s="408" t="s">
        <v>589</v>
      </c>
      <c r="G439" s="401">
        <v>44166</v>
      </c>
      <c r="H439" s="385" t="s">
        <v>590</v>
      </c>
      <c r="I439" s="386" t="s">
        <v>1430</v>
      </c>
      <c r="J439" s="646" t="s">
        <v>717</v>
      </c>
      <c r="K439" s="449" t="s">
        <v>657</v>
      </c>
      <c r="L439" s="405" t="s">
        <v>443</v>
      </c>
      <c r="M439" s="405" t="s">
        <v>443</v>
      </c>
      <c r="N439" s="405" t="s">
        <v>443</v>
      </c>
      <c r="O439" s="405" t="s">
        <v>443</v>
      </c>
      <c r="P439" s="405"/>
      <c r="Q439" s="405"/>
      <c r="R439" s="405"/>
      <c r="S439" s="405"/>
      <c r="T439" s="462"/>
      <c r="U439" s="462"/>
      <c r="V439" s="405"/>
      <c r="W439" s="405"/>
    </row>
    <row r="440" spans="1:23" ht="45" customHeight="1" x14ac:dyDescent="0.25">
      <c r="A440" s="408" t="s">
        <v>1431</v>
      </c>
      <c r="B440" s="382" t="s">
        <v>638</v>
      </c>
      <c r="C440" s="409"/>
      <c r="D440" s="711">
        <v>100960</v>
      </c>
      <c r="E440" s="631">
        <v>55</v>
      </c>
      <c r="F440" s="408" t="s">
        <v>604</v>
      </c>
      <c r="G440" s="401">
        <v>42370</v>
      </c>
      <c r="H440" s="385" t="s">
        <v>590</v>
      </c>
      <c r="I440" s="386" t="s">
        <v>416</v>
      </c>
      <c r="J440" s="609" t="s">
        <v>1237</v>
      </c>
      <c r="K440" s="449" t="s">
        <v>146</v>
      </c>
      <c r="L440" s="405" t="s">
        <v>4</v>
      </c>
      <c r="M440" s="405" t="s">
        <v>443</v>
      </c>
      <c r="N440" s="405" t="s">
        <v>443</v>
      </c>
      <c r="O440" s="405" t="s">
        <v>443</v>
      </c>
      <c r="P440" s="405"/>
      <c r="Q440" s="405"/>
      <c r="R440" s="405"/>
      <c r="S440" s="405"/>
      <c r="T440" s="462"/>
      <c r="U440" s="462"/>
      <c r="V440" s="405"/>
      <c r="W440" s="405"/>
    </row>
    <row r="441" spans="1:23" ht="45" customHeight="1" x14ac:dyDescent="0.25">
      <c r="A441" s="382" t="s">
        <v>1432</v>
      </c>
      <c r="B441" s="382" t="s">
        <v>1396</v>
      </c>
      <c r="C441" s="408"/>
      <c r="D441" s="711">
        <v>100589</v>
      </c>
      <c r="E441" s="631">
        <v>55</v>
      </c>
      <c r="F441" s="408" t="s">
        <v>604</v>
      </c>
      <c r="G441" s="384"/>
      <c r="H441" s="385" t="s">
        <v>590</v>
      </c>
      <c r="I441" s="386" t="s">
        <v>1433</v>
      </c>
      <c r="J441" s="605" t="s">
        <v>648</v>
      </c>
      <c r="K441" s="449" t="s">
        <v>657</v>
      </c>
      <c r="L441" s="405" t="s">
        <v>443</v>
      </c>
      <c r="M441" s="405" t="s">
        <v>4</v>
      </c>
      <c r="N441" s="405" t="s">
        <v>35</v>
      </c>
      <c r="O441" s="405" t="s">
        <v>443</v>
      </c>
      <c r="P441" s="405"/>
      <c r="Q441" s="405"/>
      <c r="R441" s="405"/>
      <c r="S441" s="405"/>
      <c r="T441" s="462"/>
      <c r="U441" s="405"/>
      <c r="V441" s="405"/>
      <c r="W441" s="405"/>
    </row>
    <row r="442" spans="1:23" ht="45" customHeight="1" x14ac:dyDescent="0.25">
      <c r="A442" s="382" t="s">
        <v>1434</v>
      </c>
      <c r="B442" s="382" t="s">
        <v>598</v>
      </c>
      <c r="C442" s="409" t="s">
        <v>1435</v>
      </c>
      <c r="D442" s="711">
        <v>100045</v>
      </c>
      <c r="E442" s="631">
        <v>65</v>
      </c>
      <c r="F442" s="408" t="s">
        <v>604</v>
      </c>
      <c r="G442" s="446">
        <v>42353</v>
      </c>
      <c r="H442" s="385" t="s">
        <v>590</v>
      </c>
      <c r="I442" s="386" t="s">
        <v>1436</v>
      </c>
      <c r="J442" s="573" t="s">
        <v>656</v>
      </c>
      <c r="K442" s="449" t="s">
        <v>622</v>
      </c>
      <c r="L442" s="405" t="s">
        <v>443</v>
      </c>
      <c r="M442" s="405" t="s">
        <v>443</v>
      </c>
      <c r="N442" s="405" t="s">
        <v>35</v>
      </c>
      <c r="O442" s="405" t="s">
        <v>443</v>
      </c>
      <c r="P442" s="405"/>
      <c r="Q442" s="405"/>
      <c r="R442" s="405"/>
      <c r="S442" s="405"/>
      <c r="T442" s="462"/>
      <c r="U442" s="462"/>
      <c r="V442" s="405"/>
      <c r="W442" s="405"/>
    </row>
    <row r="443" spans="1:23" ht="45" customHeight="1" x14ac:dyDescent="0.25">
      <c r="A443" s="382" t="s">
        <v>1437</v>
      </c>
      <c r="B443" s="382" t="s">
        <v>140</v>
      </c>
      <c r="C443" s="602"/>
      <c r="D443" s="711">
        <v>100790</v>
      </c>
      <c r="E443" s="631">
        <v>50</v>
      </c>
      <c r="F443" s="408" t="s">
        <v>604</v>
      </c>
      <c r="G443" s="401">
        <v>44949</v>
      </c>
      <c r="H443" s="385" t="s">
        <v>590</v>
      </c>
      <c r="I443" s="386">
        <v>104</v>
      </c>
      <c r="J443" s="573" t="s">
        <v>596</v>
      </c>
      <c r="K443" s="449" t="s">
        <v>614</v>
      </c>
      <c r="L443" s="405" t="s">
        <v>443</v>
      </c>
      <c r="M443" s="405" t="s">
        <v>443</v>
      </c>
      <c r="N443" s="405" t="s">
        <v>4</v>
      </c>
      <c r="O443" s="405" t="s">
        <v>443</v>
      </c>
      <c r="P443" s="405"/>
      <c r="Q443" s="405"/>
      <c r="R443" s="405"/>
      <c r="S443" s="405"/>
      <c r="T443" s="462"/>
      <c r="U443" s="405"/>
      <c r="V443" s="405"/>
      <c r="W443" s="405"/>
    </row>
    <row r="444" spans="1:23" ht="45" customHeight="1" x14ac:dyDescent="0.25">
      <c r="A444" s="382" t="s">
        <v>1438</v>
      </c>
      <c r="B444" s="382" t="s">
        <v>99</v>
      </c>
      <c r="C444" s="408" t="s">
        <v>1439</v>
      </c>
      <c r="D444" s="711" t="s">
        <v>690</v>
      </c>
      <c r="E444" s="631">
        <v>55</v>
      </c>
      <c r="F444" s="408" t="s">
        <v>604</v>
      </c>
      <c r="G444" s="384"/>
      <c r="H444" s="532" t="s">
        <v>66</v>
      </c>
      <c r="I444" s="386" t="s">
        <v>1440</v>
      </c>
      <c r="J444" s="573" t="s">
        <v>690</v>
      </c>
      <c r="K444" s="449" t="s">
        <v>610</v>
      </c>
      <c r="L444" s="379" t="s">
        <v>690</v>
      </c>
      <c r="M444" s="379" t="s">
        <v>690</v>
      </c>
      <c r="N444" s="379" t="s">
        <v>690</v>
      </c>
      <c r="O444" s="379" t="s">
        <v>690</v>
      </c>
      <c r="P444" s="379" t="s">
        <v>690</v>
      </c>
      <c r="Q444" s="379" t="s">
        <v>690</v>
      </c>
      <c r="R444" s="379" t="s">
        <v>690</v>
      </c>
      <c r="S444" s="379" t="s">
        <v>690</v>
      </c>
      <c r="T444" s="379" t="s">
        <v>690</v>
      </c>
      <c r="U444" s="379" t="s">
        <v>690</v>
      </c>
      <c r="V444" s="379" t="s">
        <v>690</v>
      </c>
      <c r="W444" s="379" t="s">
        <v>690</v>
      </c>
    </row>
    <row r="445" spans="1:23" ht="45" customHeight="1" x14ac:dyDescent="0.25">
      <c r="A445" s="382" t="s">
        <v>1441</v>
      </c>
      <c r="B445" s="382" t="s">
        <v>643</v>
      </c>
      <c r="C445" s="602"/>
      <c r="D445" s="711">
        <v>100529</v>
      </c>
      <c r="E445" s="631">
        <v>55</v>
      </c>
      <c r="F445" s="408" t="s">
        <v>604</v>
      </c>
      <c r="G445" s="401">
        <v>45713</v>
      </c>
      <c r="H445" s="385" t="s">
        <v>590</v>
      </c>
      <c r="I445" s="401" t="s">
        <v>1442</v>
      </c>
      <c r="J445" s="573" t="s">
        <v>621</v>
      </c>
      <c r="K445" s="449" t="s">
        <v>69</v>
      </c>
      <c r="L445" s="405" t="s">
        <v>443</v>
      </c>
      <c r="M445" s="405" t="s">
        <v>443</v>
      </c>
      <c r="N445" s="405" t="s">
        <v>443</v>
      </c>
      <c r="O445" s="405" t="s">
        <v>443</v>
      </c>
      <c r="P445" s="405"/>
      <c r="Q445" s="405"/>
      <c r="R445" s="405"/>
      <c r="S445" s="405"/>
      <c r="T445" s="462"/>
      <c r="U445" s="405"/>
      <c r="V445" s="749"/>
      <c r="W445" s="749"/>
    </row>
    <row r="446" spans="1:23" ht="45" customHeight="1" x14ac:dyDescent="0.25">
      <c r="A446" s="599" t="s">
        <v>1443</v>
      </c>
      <c r="B446" s="408" t="s">
        <v>974</v>
      </c>
      <c r="C446" s="562" t="s">
        <v>3332</v>
      </c>
      <c r="D446" s="413">
        <v>100182</v>
      </c>
      <c r="E446" s="631">
        <v>75</v>
      </c>
      <c r="F446" s="408" t="s">
        <v>604</v>
      </c>
      <c r="G446" s="441"/>
      <c r="H446" s="385" t="s">
        <v>590</v>
      </c>
      <c r="I446" s="441">
        <v>119</v>
      </c>
      <c r="J446" s="605" t="s">
        <v>648</v>
      </c>
      <c r="K446" s="449" t="s">
        <v>53</v>
      </c>
      <c r="L446" s="405" t="s">
        <v>443</v>
      </c>
      <c r="M446" s="405" t="s">
        <v>35</v>
      </c>
      <c r="N446" s="405" t="s">
        <v>443</v>
      </c>
      <c r="O446" s="405" t="s">
        <v>35</v>
      </c>
      <c r="P446" s="405"/>
      <c r="Q446" s="405"/>
      <c r="R446" s="405"/>
      <c r="S446" s="405"/>
      <c r="T446" s="462"/>
      <c r="U446" s="405"/>
      <c r="V446" s="405"/>
      <c r="W446" s="405"/>
    </row>
    <row r="447" spans="1:23" ht="45" customHeight="1" x14ac:dyDescent="0.25">
      <c r="A447" s="599" t="s">
        <v>1444</v>
      </c>
      <c r="B447" s="408" t="s">
        <v>931</v>
      </c>
      <c r="C447" s="599" t="s">
        <v>1445</v>
      </c>
      <c r="D447" s="711" t="s">
        <v>690</v>
      </c>
      <c r="E447" s="632">
        <v>65</v>
      </c>
      <c r="F447" s="408" t="s">
        <v>604</v>
      </c>
      <c r="G447" s="656">
        <v>44928</v>
      </c>
      <c r="H447" s="385" t="s">
        <v>590</v>
      </c>
      <c r="I447" s="386" t="s">
        <v>921</v>
      </c>
      <c r="J447" s="573" t="s">
        <v>592</v>
      </c>
      <c r="K447" s="449" t="s">
        <v>50</v>
      </c>
      <c r="L447" s="405" t="s">
        <v>443</v>
      </c>
      <c r="M447" s="405" t="s">
        <v>443</v>
      </c>
      <c r="N447" s="405" t="s">
        <v>443</v>
      </c>
      <c r="O447" s="405" t="s">
        <v>443</v>
      </c>
      <c r="P447" s="405"/>
      <c r="Q447" s="462"/>
      <c r="R447" s="405"/>
      <c r="S447" s="405"/>
      <c r="T447" s="462"/>
      <c r="U447" s="405"/>
      <c r="V447" s="405"/>
      <c r="W447" s="405"/>
    </row>
    <row r="448" spans="1:23" ht="45" customHeight="1" x14ac:dyDescent="0.25">
      <c r="A448" s="382" t="s">
        <v>1447</v>
      </c>
      <c r="B448" s="382" t="s">
        <v>837</v>
      </c>
      <c r="C448" s="602"/>
      <c r="D448" s="711">
        <v>100763</v>
      </c>
      <c r="E448" s="631">
        <v>65</v>
      </c>
      <c r="F448" s="408" t="s">
        <v>604</v>
      </c>
      <c r="G448" s="401">
        <v>45833</v>
      </c>
      <c r="H448" s="385" t="s">
        <v>590</v>
      </c>
      <c r="I448" s="386" t="s">
        <v>1448</v>
      </c>
      <c r="J448" s="573" t="s">
        <v>656</v>
      </c>
      <c r="K448" s="449" t="s">
        <v>610</v>
      </c>
      <c r="L448" s="405" t="s">
        <v>443</v>
      </c>
      <c r="M448" s="405" t="s">
        <v>443</v>
      </c>
      <c r="N448" s="405" t="s">
        <v>35</v>
      </c>
      <c r="O448" s="405" t="s">
        <v>443</v>
      </c>
      <c r="P448" s="405"/>
      <c r="Q448" s="405"/>
      <c r="R448" s="405"/>
      <c r="S448" s="405"/>
      <c r="T448" s="462"/>
      <c r="U448" s="405"/>
      <c r="V448" s="405"/>
      <c r="W448" s="749"/>
    </row>
    <row r="449" spans="1:23" ht="45" customHeight="1" x14ac:dyDescent="0.25">
      <c r="A449" s="382" t="s">
        <v>1449</v>
      </c>
      <c r="B449" s="382" t="s">
        <v>641</v>
      </c>
      <c r="C449" s="602" t="s">
        <v>3316</v>
      </c>
      <c r="D449" s="711">
        <v>100803</v>
      </c>
      <c r="E449" s="631">
        <v>50</v>
      </c>
      <c r="F449" s="408" t="s">
        <v>604</v>
      </c>
      <c r="G449" s="401">
        <v>44949</v>
      </c>
      <c r="H449" s="532" t="s">
        <v>1899</v>
      </c>
      <c r="I449" s="386">
        <v>169</v>
      </c>
      <c r="J449" s="573" t="s">
        <v>764</v>
      </c>
      <c r="K449" s="449" t="s">
        <v>622</v>
      </c>
      <c r="L449" s="405" t="s">
        <v>443</v>
      </c>
      <c r="M449" s="405" t="s">
        <v>443</v>
      </c>
      <c r="N449" s="405" t="s">
        <v>443</v>
      </c>
      <c r="O449" s="405" t="s">
        <v>35</v>
      </c>
      <c r="P449" s="405"/>
      <c r="Q449" s="405"/>
      <c r="R449" s="405"/>
      <c r="S449" s="405"/>
      <c r="T449" s="462"/>
      <c r="U449" s="405"/>
      <c r="V449" s="405"/>
      <c r="W449" s="405"/>
    </row>
    <row r="450" spans="1:23" ht="45" customHeight="1" x14ac:dyDescent="0.25">
      <c r="A450" s="382" t="s">
        <v>3349</v>
      </c>
      <c r="B450" s="382" t="s">
        <v>3350</v>
      </c>
      <c r="C450" s="408"/>
      <c r="D450" s="711" t="s">
        <v>690</v>
      </c>
      <c r="E450" s="631">
        <v>75</v>
      </c>
      <c r="F450" s="408" t="s">
        <v>604</v>
      </c>
      <c r="G450" s="401">
        <v>46138</v>
      </c>
      <c r="H450" s="385" t="s">
        <v>590</v>
      </c>
      <c r="I450" s="386" t="s">
        <v>921</v>
      </c>
      <c r="J450" s="573" t="s">
        <v>648</v>
      </c>
      <c r="K450" s="449" t="s">
        <v>53</v>
      </c>
      <c r="L450" s="405" t="s">
        <v>690</v>
      </c>
      <c r="M450" s="405" t="s">
        <v>690</v>
      </c>
      <c r="N450" s="405" t="s">
        <v>690</v>
      </c>
      <c r="O450" s="405" t="s">
        <v>443</v>
      </c>
      <c r="P450" s="405"/>
      <c r="Q450" s="405"/>
      <c r="R450" s="405"/>
      <c r="S450" s="405"/>
      <c r="T450" s="405"/>
      <c r="U450" s="405"/>
      <c r="V450" s="405"/>
      <c r="W450" s="405"/>
    </row>
    <row r="451" spans="1:23" ht="45" customHeight="1" x14ac:dyDescent="0.25">
      <c r="A451" s="382" t="s">
        <v>1450</v>
      </c>
      <c r="B451" s="382" t="s">
        <v>1451</v>
      </c>
      <c r="C451" s="602"/>
      <c r="D451" s="711">
        <v>100635</v>
      </c>
      <c r="E451" s="631">
        <v>50</v>
      </c>
      <c r="F451" s="408" t="s">
        <v>604</v>
      </c>
      <c r="G451" s="401">
        <v>44949</v>
      </c>
      <c r="H451" s="385" t="s">
        <v>590</v>
      </c>
      <c r="I451" s="386">
        <v>61</v>
      </c>
      <c r="J451" s="573" t="s">
        <v>737</v>
      </c>
      <c r="K451" s="449" t="s">
        <v>20</v>
      </c>
      <c r="L451" s="405" t="s">
        <v>443</v>
      </c>
      <c r="M451" s="405" t="s">
        <v>443</v>
      </c>
      <c r="N451" s="405" t="s">
        <v>35</v>
      </c>
      <c r="O451" s="405" t="s">
        <v>4</v>
      </c>
      <c r="P451" s="462"/>
      <c r="Q451" s="405"/>
      <c r="R451" s="405"/>
      <c r="S451" s="405"/>
      <c r="T451" s="462"/>
      <c r="U451" s="405"/>
      <c r="V451" s="405"/>
      <c r="W451" s="405"/>
    </row>
    <row r="452" spans="1:23" ht="45" customHeight="1" x14ac:dyDescent="0.25">
      <c r="A452" s="382" t="s">
        <v>1452</v>
      </c>
      <c r="B452" s="382" t="s">
        <v>598</v>
      </c>
      <c r="C452" s="409" t="s">
        <v>599</v>
      </c>
      <c r="D452" s="711">
        <v>100530</v>
      </c>
      <c r="E452" s="631">
        <v>65</v>
      </c>
      <c r="F452" s="408" t="s">
        <v>604</v>
      </c>
      <c r="G452" s="446">
        <v>42353</v>
      </c>
      <c r="H452" s="385" t="s">
        <v>590</v>
      </c>
      <c r="I452" s="386" t="s">
        <v>1453</v>
      </c>
      <c r="J452" s="573" t="s">
        <v>656</v>
      </c>
      <c r="K452" s="449" t="s">
        <v>50</v>
      </c>
      <c r="L452" s="405" t="s">
        <v>443</v>
      </c>
      <c r="M452" s="405" t="s">
        <v>443</v>
      </c>
      <c r="N452" s="405" t="s">
        <v>35</v>
      </c>
      <c r="O452" s="405" t="s">
        <v>443</v>
      </c>
      <c r="P452" s="405"/>
      <c r="Q452" s="405"/>
      <c r="R452" s="405"/>
      <c r="S452" s="405"/>
      <c r="T452" s="462"/>
      <c r="U452" s="462"/>
      <c r="V452" s="405"/>
      <c r="W452" s="405"/>
    </row>
    <row r="453" spans="1:23" ht="45" customHeight="1" x14ac:dyDescent="0.25">
      <c r="A453" s="382" t="s">
        <v>1454</v>
      </c>
      <c r="B453" s="408" t="s">
        <v>662</v>
      </c>
      <c r="C453" s="602"/>
      <c r="D453" s="711">
        <v>100563</v>
      </c>
      <c r="E453" s="631">
        <v>50</v>
      </c>
      <c r="F453" s="408" t="s">
        <v>589</v>
      </c>
      <c r="G453" s="401">
        <v>44949</v>
      </c>
      <c r="H453" s="385" t="s">
        <v>590</v>
      </c>
      <c r="I453" s="386">
        <v>370</v>
      </c>
      <c r="J453" s="573" t="s">
        <v>592</v>
      </c>
      <c r="K453" s="449" t="s">
        <v>622</v>
      </c>
      <c r="L453" s="405" t="s">
        <v>443</v>
      </c>
      <c r="M453" s="405" t="s">
        <v>443</v>
      </c>
      <c r="N453" s="405" t="s">
        <v>443</v>
      </c>
      <c r="O453" s="405" t="s">
        <v>443</v>
      </c>
      <c r="P453" s="405"/>
      <c r="Q453" s="405"/>
      <c r="R453" s="405"/>
      <c r="S453" s="405"/>
      <c r="T453" s="462"/>
      <c r="U453" s="405"/>
      <c r="V453" s="405"/>
      <c r="W453" s="405"/>
    </row>
    <row r="454" spans="1:23" ht="45" customHeight="1" x14ac:dyDescent="0.25">
      <c r="A454" s="382" t="s">
        <v>1455</v>
      </c>
      <c r="B454" s="382" t="s">
        <v>1456</v>
      </c>
      <c r="C454" s="408"/>
      <c r="D454" s="711">
        <v>100573</v>
      </c>
      <c r="E454" s="631">
        <v>55</v>
      </c>
      <c r="F454" s="408" t="s">
        <v>604</v>
      </c>
      <c r="G454" s="401">
        <v>45017</v>
      </c>
      <c r="H454" s="385" t="s">
        <v>590</v>
      </c>
      <c r="I454" s="386" t="s">
        <v>1457</v>
      </c>
      <c r="J454" s="573" t="s">
        <v>656</v>
      </c>
      <c r="K454" s="449" t="s">
        <v>20</v>
      </c>
      <c r="L454" s="405" t="s">
        <v>443</v>
      </c>
      <c r="M454" s="405" t="s">
        <v>443</v>
      </c>
      <c r="N454" s="405" t="s">
        <v>35</v>
      </c>
      <c r="O454" s="405" t="s">
        <v>4</v>
      </c>
      <c r="P454" s="405"/>
      <c r="Q454" s="405"/>
      <c r="R454" s="405"/>
      <c r="S454" s="405"/>
      <c r="T454" s="462"/>
      <c r="U454" s="462"/>
      <c r="V454" s="405"/>
      <c r="W454" s="405"/>
    </row>
    <row r="455" spans="1:23" ht="57.75" customHeight="1" x14ac:dyDescent="0.25">
      <c r="A455" s="408" t="s">
        <v>1458</v>
      </c>
      <c r="B455" s="382" t="s">
        <v>60</v>
      </c>
      <c r="C455" s="409" t="s">
        <v>1459</v>
      </c>
      <c r="D455" s="711">
        <v>100063</v>
      </c>
      <c r="E455" s="631">
        <v>55</v>
      </c>
      <c r="F455" s="408" t="s">
        <v>589</v>
      </c>
      <c r="G455" s="401">
        <v>43617</v>
      </c>
      <c r="H455" s="385" t="s">
        <v>590</v>
      </c>
      <c r="I455" s="386" t="s">
        <v>1460</v>
      </c>
      <c r="J455" s="573" t="s">
        <v>592</v>
      </c>
      <c r="K455" s="449" t="s">
        <v>20</v>
      </c>
      <c r="L455" s="405" t="s">
        <v>443</v>
      </c>
      <c r="M455" s="405" t="s">
        <v>443</v>
      </c>
      <c r="N455" s="405" t="s">
        <v>443</v>
      </c>
      <c r="O455" s="405" t="s">
        <v>443</v>
      </c>
      <c r="P455" s="405"/>
      <c r="Q455" s="405"/>
      <c r="R455" s="405"/>
      <c r="S455" s="405"/>
      <c r="T455" s="462"/>
      <c r="U455" s="462"/>
      <c r="V455" s="405"/>
      <c r="W455" s="405"/>
    </row>
    <row r="456" spans="1:23" ht="45" customHeight="1" x14ac:dyDescent="0.25">
      <c r="A456" s="382" t="s">
        <v>1461</v>
      </c>
      <c r="B456" s="382" t="s">
        <v>1462</v>
      </c>
      <c r="C456" s="408"/>
      <c r="D456" s="711" t="s">
        <v>690</v>
      </c>
      <c r="E456" s="631">
        <v>55</v>
      </c>
      <c r="F456" s="408" t="s">
        <v>589</v>
      </c>
      <c r="G456" s="401">
        <v>43971</v>
      </c>
      <c r="H456" s="385" t="s">
        <v>590</v>
      </c>
      <c r="I456" s="386" t="s">
        <v>921</v>
      </c>
      <c r="J456" s="573" t="s">
        <v>592</v>
      </c>
      <c r="K456" s="449" t="s">
        <v>20</v>
      </c>
      <c r="L456" s="405" t="s">
        <v>443</v>
      </c>
      <c r="M456" s="405" t="s">
        <v>443</v>
      </c>
      <c r="N456" s="405" t="s">
        <v>443</v>
      </c>
      <c r="O456" s="462" t="s">
        <v>4</v>
      </c>
      <c r="P456" s="405"/>
      <c r="Q456" s="405"/>
      <c r="R456" s="405"/>
      <c r="S456" s="405"/>
      <c r="T456" s="462"/>
      <c r="U456" s="405"/>
      <c r="V456" s="405"/>
      <c r="W456" s="405"/>
    </row>
    <row r="457" spans="1:23" ht="45" customHeight="1" x14ac:dyDescent="0.25">
      <c r="A457" s="408" t="s">
        <v>1463</v>
      </c>
      <c r="B457" s="382" t="s">
        <v>89</v>
      </c>
      <c r="C457" s="409" t="s">
        <v>1464</v>
      </c>
      <c r="D457" s="711">
        <v>100926</v>
      </c>
      <c r="E457" s="631">
        <v>35</v>
      </c>
      <c r="F457" s="408" t="s">
        <v>589</v>
      </c>
      <c r="G457" s="401">
        <v>44256</v>
      </c>
      <c r="H457" s="385" t="s">
        <v>590</v>
      </c>
      <c r="I457" s="386" t="s">
        <v>1465</v>
      </c>
      <c r="J457" s="573" t="s">
        <v>592</v>
      </c>
      <c r="K457" s="449" t="s">
        <v>657</v>
      </c>
      <c r="L457" s="405" t="s">
        <v>443</v>
      </c>
      <c r="M457" s="405" t="s">
        <v>443</v>
      </c>
      <c r="N457" s="405" t="s">
        <v>443</v>
      </c>
      <c r="O457" s="405" t="s">
        <v>443</v>
      </c>
      <c r="P457" s="405"/>
      <c r="Q457" s="405"/>
      <c r="R457" s="405"/>
      <c r="S457" s="405"/>
      <c r="T457" s="462"/>
      <c r="U457" s="405"/>
      <c r="V457" s="405"/>
      <c r="W457" s="405"/>
    </row>
    <row r="458" spans="1:23" ht="45" customHeight="1" x14ac:dyDescent="0.25">
      <c r="A458" s="408" t="s">
        <v>1466</v>
      </c>
      <c r="B458" s="382" t="s">
        <v>89</v>
      </c>
      <c r="C458" s="409" t="s">
        <v>1467</v>
      </c>
      <c r="D458" s="711">
        <v>100926</v>
      </c>
      <c r="E458" s="631">
        <v>35</v>
      </c>
      <c r="F458" s="408" t="s">
        <v>589</v>
      </c>
      <c r="G458" s="401">
        <v>44256</v>
      </c>
      <c r="H458" s="385" t="s">
        <v>590</v>
      </c>
      <c r="I458" s="386" t="s">
        <v>1465</v>
      </c>
      <c r="J458" s="573" t="s">
        <v>592</v>
      </c>
      <c r="K458" s="449" t="s">
        <v>657</v>
      </c>
      <c r="L458" s="405" t="s">
        <v>443</v>
      </c>
      <c r="M458" s="405" t="s">
        <v>443</v>
      </c>
      <c r="N458" s="405" t="s">
        <v>443</v>
      </c>
      <c r="O458" s="405" t="s">
        <v>443</v>
      </c>
      <c r="P458" s="405"/>
      <c r="Q458" s="405"/>
      <c r="R458" s="405"/>
      <c r="S458" s="405"/>
      <c r="T458" s="462"/>
      <c r="U458" s="405"/>
      <c r="V458" s="405"/>
      <c r="W458" s="405"/>
    </row>
    <row r="459" spans="1:23" ht="45" customHeight="1" x14ac:dyDescent="0.25">
      <c r="A459" s="408" t="s">
        <v>1468</v>
      </c>
      <c r="B459" s="382" t="s">
        <v>89</v>
      </c>
      <c r="C459" s="409" t="s">
        <v>1469</v>
      </c>
      <c r="D459" s="711">
        <v>100926</v>
      </c>
      <c r="E459" s="631">
        <v>35</v>
      </c>
      <c r="F459" s="408" t="s">
        <v>589</v>
      </c>
      <c r="G459" s="401">
        <v>44256</v>
      </c>
      <c r="H459" s="385" t="s">
        <v>590</v>
      </c>
      <c r="I459" s="386" t="s">
        <v>1465</v>
      </c>
      <c r="J459" s="573" t="s">
        <v>592</v>
      </c>
      <c r="K459" s="449" t="s">
        <v>657</v>
      </c>
      <c r="L459" s="405" t="s">
        <v>443</v>
      </c>
      <c r="M459" s="405" t="s">
        <v>443</v>
      </c>
      <c r="N459" s="405" t="s">
        <v>443</v>
      </c>
      <c r="O459" s="405" t="s">
        <v>443</v>
      </c>
      <c r="P459" s="405"/>
      <c r="Q459" s="405"/>
      <c r="R459" s="405"/>
      <c r="S459" s="405"/>
      <c r="T459" s="462"/>
      <c r="U459" s="405"/>
      <c r="V459" s="405"/>
      <c r="W459" s="405"/>
    </row>
    <row r="460" spans="1:23" ht="45" customHeight="1" x14ac:dyDescent="0.25">
      <c r="A460" s="408" t="s">
        <v>1470</v>
      </c>
      <c r="B460" s="382" t="s">
        <v>89</v>
      </c>
      <c r="C460" s="409" t="s">
        <v>1471</v>
      </c>
      <c r="D460" s="711">
        <v>100926</v>
      </c>
      <c r="E460" s="631">
        <v>35</v>
      </c>
      <c r="F460" s="408" t="s">
        <v>589</v>
      </c>
      <c r="G460" s="401">
        <v>44256</v>
      </c>
      <c r="H460" s="385" t="s">
        <v>590</v>
      </c>
      <c r="I460" s="386" t="s">
        <v>1465</v>
      </c>
      <c r="J460" s="573" t="s">
        <v>592</v>
      </c>
      <c r="K460" s="449" t="s">
        <v>657</v>
      </c>
      <c r="L460" s="405" t="s">
        <v>443</v>
      </c>
      <c r="M460" s="405" t="s">
        <v>443</v>
      </c>
      <c r="N460" s="405" t="s">
        <v>443</v>
      </c>
      <c r="O460" s="405" t="s">
        <v>443</v>
      </c>
      <c r="P460" s="405"/>
      <c r="Q460" s="405"/>
      <c r="R460" s="405"/>
      <c r="S460" s="405"/>
      <c r="T460" s="462"/>
      <c r="U460" s="405"/>
      <c r="V460" s="405"/>
      <c r="W460" s="405"/>
    </row>
    <row r="461" spans="1:23" ht="45" customHeight="1" x14ac:dyDescent="0.25">
      <c r="A461" s="408" t="s">
        <v>1472</v>
      </c>
      <c r="B461" s="382" t="s">
        <v>89</v>
      </c>
      <c r="C461" s="409" t="s">
        <v>1473</v>
      </c>
      <c r="D461" s="711">
        <v>100926</v>
      </c>
      <c r="E461" s="631">
        <v>35</v>
      </c>
      <c r="F461" s="408" t="s">
        <v>589</v>
      </c>
      <c r="G461" s="401">
        <v>44256</v>
      </c>
      <c r="H461" s="385" t="s">
        <v>590</v>
      </c>
      <c r="I461" s="386" t="s">
        <v>1465</v>
      </c>
      <c r="J461" s="573" t="s">
        <v>592</v>
      </c>
      <c r="K461" s="449" t="s">
        <v>657</v>
      </c>
      <c r="L461" s="405" t="s">
        <v>443</v>
      </c>
      <c r="M461" s="405" t="s">
        <v>443</v>
      </c>
      <c r="N461" s="405" t="s">
        <v>443</v>
      </c>
      <c r="O461" s="405" t="s">
        <v>443</v>
      </c>
      <c r="P461" s="405"/>
      <c r="Q461" s="405"/>
      <c r="R461" s="405"/>
      <c r="S461" s="405"/>
      <c r="T461" s="462"/>
      <c r="U461" s="405"/>
      <c r="V461" s="405"/>
      <c r="W461" s="405"/>
    </row>
    <row r="462" spans="1:23" ht="45" customHeight="1" x14ac:dyDescent="0.25">
      <c r="A462" s="382" t="s">
        <v>3118</v>
      </c>
      <c r="B462" s="382" t="s">
        <v>1026</v>
      </c>
      <c r="C462" s="602"/>
      <c r="D462" s="711">
        <v>100777</v>
      </c>
      <c r="E462" s="631">
        <v>65</v>
      </c>
      <c r="F462" s="408" t="s">
        <v>604</v>
      </c>
      <c r="G462" s="401">
        <v>46016</v>
      </c>
      <c r="H462" s="385" t="s">
        <v>590</v>
      </c>
      <c r="I462" s="386" t="s">
        <v>3120</v>
      </c>
      <c r="J462" s="573" t="s">
        <v>764</v>
      </c>
      <c r="K462" s="449" t="s">
        <v>146</v>
      </c>
      <c r="L462" s="405" t="s">
        <v>443</v>
      </c>
      <c r="M462" s="405" t="s">
        <v>443</v>
      </c>
      <c r="N462" s="405" t="s">
        <v>443</v>
      </c>
      <c r="O462" s="405" t="s">
        <v>443</v>
      </c>
      <c r="P462" s="405"/>
      <c r="Q462" s="405"/>
      <c r="R462" s="405"/>
      <c r="S462" s="405"/>
      <c r="T462" s="405"/>
      <c r="U462" s="405"/>
      <c r="V462" s="405"/>
      <c r="W462" s="749"/>
    </row>
    <row r="463" spans="1:23" ht="45" customHeight="1" x14ac:dyDescent="0.25">
      <c r="A463" s="599" t="s">
        <v>1474</v>
      </c>
      <c r="B463" s="408" t="s">
        <v>662</v>
      </c>
      <c r="C463" s="409" t="s">
        <v>599</v>
      </c>
      <c r="D463" s="711">
        <v>100065</v>
      </c>
      <c r="E463" s="631">
        <v>65</v>
      </c>
      <c r="F463" s="408" t="s">
        <v>604</v>
      </c>
      <c r="G463" s="441"/>
      <c r="H463" s="385" t="s">
        <v>590</v>
      </c>
      <c r="I463" s="441">
        <v>120</v>
      </c>
      <c r="J463" s="605" t="s">
        <v>648</v>
      </c>
      <c r="K463" s="449" t="s">
        <v>614</v>
      </c>
      <c r="L463" s="405" t="s">
        <v>443</v>
      </c>
      <c r="M463" s="405" t="s">
        <v>443</v>
      </c>
      <c r="N463" s="405" t="s">
        <v>4</v>
      </c>
      <c r="O463" s="405" t="s">
        <v>443</v>
      </c>
      <c r="P463" s="405"/>
      <c r="Q463" s="405"/>
      <c r="R463" s="405"/>
      <c r="S463" s="405"/>
      <c r="T463" s="462"/>
      <c r="U463" s="405"/>
      <c r="V463" s="405"/>
      <c r="W463" s="405"/>
    </row>
    <row r="464" spans="1:23" ht="45" customHeight="1" x14ac:dyDescent="0.25">
      <c r="A464" s="599" t="s">
        <v>1475</v>
      </c>
      <c r="B464" s="408" t="s">
        <v>758</v>
      </c>
      <c r="C464" s="408" t="s">
        <v>755</v>
      </c>
      <c r="D464" s="711">
        <v>100747</v>
      </c>
      <c r="E464" s="632">
        <v>55</v>
      </c>
      <c r="F464" s="408" t="s">
        <v>589</v>
      </c>
      <c r="G464" s="656">
        <v>45315</v>
      </c>
      <c r="H464" s="385" t="s">
        <v>590</v>
      </c>
      <c r="I464" s="441" t="s">
        <v>1476</v>
      </c>
      <c r="J464" s="573" t="s">
        <v>698</v>
      </c>
      <c r="K464" s="449" t="s">
        <v>657</v>
      </c>
      <c r="L464" s="405" t="s">
        <v>443</v>
      </c>
      <c r="M464" s="405" t="s">
        <v>443</v>
      </c>
      <c r="N464" s="405" t="s">
        <v>443</v>
      </c>
      <c r="O464" s="405" t="s">
        <v>443</v>
      </c>
      <c r="P464" s="405"/>
      <c r="Q464" s="405"/>
      <c r="R464" s="405"/>
      <c r="S464" s="405"/>
      <c r="T464" s="462"/>
      <c r="U464" s="405"/>
      <c r="V464" s="405"/>
      <c r="W464" s="405"/>
    </row>
    <row r="465" spans="1:23" ht="45" customHeight="1" x14ac:dyDescent="0.25">
      <c r="A465" s="599" t="s">
        <v>1475</v>
      </c>
      <c r="B465" s="408" t="s">
        <v>758</v>
      </c>
      <c r="C465" s="408" t="s">
        <v>760</v>
      </c>
      <c r="D465" s="711">
        <v>100747</v>
      </c>
      <c r="E465" s="632">
        <v>55</v>
      </c>
      <c r="F465" s="408" t="s">
        <v>589</v>
      </c>
      <c r="G465" s="656">
        <v>45315</v>
      </c>
      <c r="H465" s="385" t="s">
        <v>590</v>
      </c>
      <c r="I465" s="441" t="s">
        <v>1476</v>
      </c>
      <c r="J465" s="573" t="s">
        <v>698</v>
      </c>
      <c r="K465" s="449" t="s">
        <v>657</v>
      </c>
      <c r="L465" s="405" t="s">
        <v>443</v>
      </c>
      <c r="M465" s="405" t="s">
        <v>443</v>
      </c>
      <c r="N465" s="405" t="s">
        <v>443</v>
      </c>
      <c r="O465" s="405" t="s">
        <v>443</v>
      </c>
      <c r="P465" s="405"/>
      <c r="Q465" s="405"/>
      <c r="R465" s="405"/>
      <c r="S465" s="405"/>
      <c r="T465" s="462"/>
      <c r="U465" s="405"/>
      <c r="V465" s="405"/>
      <c r="W465" s="405"/>
    </row>
    <row r="466" spans="1:23" ht="45" customHeight="1" x14ac:dyDescent="0.25">
      <c r="A466" s="599" t="s">
        <v>1475</v>
      </c>
      <c r="B466" s="408" t="s">
        <v>758</v>
      </c>
      <c r="C466" s="408" t="s">
        <v>1477</v>
      </c>
      <c r="D466" s="711">
        <v>100747</v>
      </c>
      <c r="E466" s="632">
        <v>55</v>
      </c>
      <c r="F466" s="408" t="s">
        <v>589</v>
      </c>
      <c r="G466" s="656">
        <v>45315</v>
      </c>
      <c r="H466" s="385" t="s">
        <v>590</v>
      </c>
      <c r="I466" s="441" t="s">
        <v>1476</v>
      </c>
      <c r="J466" s="573" t="s">
        <v>698</v>
      </c>
      <c r="K466" s="449" t="s">
        <v>657</v>
      </c>
      <c r="L466" s="405" t="s">
        <v>443</v>
      </c>
      <c r="M466" s="405" t="s">
        <v>443</v>
      </c>
      <c r="N466" s="405" t="s">
        <v>443</v>
      </c>
      <c r="O466" s="405" t="s">
        <v>443</v>
      </c>
      <c r="P466" s="405"/>
      <c r="Q466" s="405"/>
      <c r="R466" s="405"/>
      <c r="S466" s="405"/>
      <c r="T466" s="462"/>
      <c r="U466" s="405"/>
      <c r="V466" s="405"/>
      <c r="W466" s="405"/>
    </row>
    <row r="467" spans="1:23" ht="45" customHeight="1" x14ac:dyDescent="0.25">
      <c r="A467" s="599" t="s">
        <v>1475</v>
      </c>
      <c r="B467" s="408" t="s">
        <v>758</v>
      </c>
      <c r="C467" s="408" t="s">
        <v>1478</v>
      </c>
      <c r="D467" s="711">
        <v>100747</v>
      </c>
      <c r="E467" s="632">
        <v>55</v>
      </c>
      <c r="F467" s="408" t="s">
        <v>589</v>
      </c>
      <c r="G467" s="656">
        <v>45315</v>
      </c>
      <c r="H467" s="385" t="s">
        <v>590</v>
      </c>
      <c r="I467" s="441" t="s">
        <v>1476</v>
      </c>
      <c r="J467" s="573" t="s">
        <v>698</v>
      </c>
      <c r="K467" s="449" t="s">
        <v>657</v>
      </c>
      <c r="L467" s="405" t="s">
        <v>443</v>
      </c>
      <c r="M467" s="405" t="s">
        <v>443</v>
      </c>
      <c r="N467" s="405" t="s">
        <v>443</v>
      </c>
      <c r="O467" s="405" t="s">
        <v>443</v>
      </c>
      <c r="P467" s="405"/>
      <c r="Q467" s="405"/>
      <c r="R467" s="405"/>
      <c r="S467" s="405"/>
      <c r="T467" s="462"/>
      <c r="U467" s="405"/>
      <c r="V467" s="405"/>
      <c r="W467" s="405"/>
    </row>
    <row r="468" spans="1:23" ht="45" customHeight="1" x14ac:dyDescent="0.25">
      <c r="A468" s="599" t="s">
        <v>1475</v>
      </c>
      <c r="B468" s="408" t="s">
        <v>758</v>
      </c>
      <c r="C468" s="408" t="s">
        <v>1479</v>
      </c>
      <c r="D468" s="711">
        <v>100747</v>
      </c>
      <c r="E468" s="632">
        <v>55</v>
      </c>
      <c r="F468" s="408" t="s">
        <v>589</v>
      </c>
      <c r="G468" s="656">
        <v>45315</v>
      </c>
      <c r="H468" s="385" t="s">
        <v>590</v>
      </c>
      <c r="I468" s="441" t="s">
        <v>1476</v>
      </c>
      <c r="J468" s="573" t="s">
        <v>698</v>
      </c>
      <c r="K468" s="449" t="s">
        <v>657</v>
      </c>
      <c r="L468" s="405" t="s">
        <v>443</v>
      </c>
      <c r="M468" s="405" t="s">
        <v>443</v>
      </c>
      <c r="N468" s="405" t="s">
        <v>443</v>
      </c>
      <c r="O468" s="405" t="s">
        <v>443</v>
      </c>
      <c r="P468" s="405"/>
      <c r="Q468" s="405"/>
      <c r="R468" s="405"/>
      <c r="S468" s="405"/>
      <c r="T468" s="462"/>
      <c r="U468" s="405"/>
      <c r="V468" s="405"/>
      <c r="W468" s="405"/>
    </row>
    <row r="469" spans="1:23" ht="45" customHeight="1" x14ac:dyDescent="0.25">
      <c r="A469" s="675" t="s">
        <v>1480</v>
      </c>
      <c r="B469" s="676" t="s">
        <v>1481</v>
      </c>
      <c r="C469" s="675"/>
      <c r="D469" s="812">
        <v>100575</v>
      </c>
      <c r="E469" s="677">
        <v>55</v>
      </c>
      <c r="F469" s="675" t="s">
        <v>604</v>
      </c>
      <c r="G469" s="678">
        <v>41214</v>
      </c>
      <c r="H469" s="385" t="s">
        <v>590</v>
      </c>
      <c r="I469" s="616" t="s">
        <v>1482</v>
      </c>
      <c r="J469" s="622" t="s">
        <v>656</v>
      </c>
      <c r="K469" s="626" t="s">
        <v>50</v>
      </c>
      <c r="L469" s="405" t="s">
        <v>443</v>
      </c>
      <c r="M469" s="405" t="s">
        <v>443</v>
      </c>
      <c r="N469" s="405" t="s">
        <v>35</v>
      </c>
      <c r="O469" s="405" t="s">
        <v>443</v>
      </c>
      <c r="P469" s="405"/>
      <c r="Q469" s="405"/>
      <c r="R469" s="405"/>
      <c r="S469" s="405"/>
      <c r="T469" s="462"/>
      <c r="U469" s="405"/>
      <c r="V469" s="405"/>
      <c r="W469" s="405"/>
    </row>
    <row r="470" spans="1:23" ht="45" customHeight="1" x14ac:dyDescent="0.25">
      <c r="A470" s="382" t="s">
        <v>1483</v>
      </c>
      <c r="B470" s="382" t="s">
        <v>662</v>
      </c>
      <c r="C470" s="602"/>
      <c r="D470" s="711">
        <v>100770</v>
      </c>
      <c r="E470" s="631">
        <v>55</v>
      </c>
      <c r="F470" s="408" t="s">
        <v>604</v>
      </c>
      <c r="G470" s="401">
        <v>45748</v>
      </c>
      <c r="H470" s="385" t="s">
        <v>590</v>
      </c>
      <c r="I470" s="386" t="s">
        <v>1484</v>
      </c>
      <c r="J470" s="609" t="s">
        <v>1237</v>
      </c>
      <c r="K470" s="449" t="s">
        <v>146</v>
      </c>
      <c r="L470" s="405" t="s">
        <v>443</v>
      </c>
      <c r="M470" s="405" t="s">
        <v>443</v>
      </c>
      <c r="N470" s="405" t="s">
        <v>443</v>
      </c>
      <c r="O470" s="405" t="s">
        <v>443</v>
      </c>
      <c r="P470" s="405"/>
      <c r="Q470" s="405"/>
      <c r="R470" s="405"/>
      <c r="S470" s="405"/>
      <c r="T470" s="462"/>
      <c r="U470" s="462"/>
      <c r="V470" s="749"/>
      <c r="W470" s="749"/>
    </row>
    <row r="471" spans="1:23" ht="45" customHeight="1" x14ac:dyDescent="0.25">
      <c r="A471" s="675" t="s">
        <v>1485</v>
      </c>
      <c r="B471" s="676" t="s">
        <v>1486</v>
      </c>
      <c r="C471" s="675"/>
      <c r="D471" s="812" t="s">
        <v>690</v>
      </c>
      <c r="E471" s="677">
        <v>55</v>
      </c>
      <c r="F471" s="675" t="s">
        <v>604</v>
      </c>
      <c r="G471" s="678" t="s">
        <v>690</v>
      </c>
      <c r="H471" s="385" t="s">
        <v>590</v>
      </c>
      <c r="I471" s="616" t="s">
        <v>921</v>
      </c>
      <c r="J471" s="622" t="s">
        <v>606</v>
      </c>
      <c r="K471" s="626" t="s">
        <v>69</v>
      </c>
      <c r="L471" s="405" t="s">
        <v>443</v>
      </c>
      <c r="M471" s="405" t="s">
        <v>443</v>
      </c>
      <c r="N471" s="405" t="s">
        <v>443</v>
      </c>
      <c r="O471" s="405" t="s">
        <v>443</v>
      </c>
      <c r="P471" s="405"/>
      <c r="Q471" s="405"/>
      <c r="R471" s="405"/>
      <c r="S471" s="405"/>
      <c r="T471" s="462"/>
      <c r="U471" s="405"/>
      <c r="V471" s="405"/>
      <c r="W471" s="405"/>
    </row>
    <row r="472" spans="1:23" ht="45" customHeight="1" x14ac:dyDescent="0.25">
      <c r="A472" s="599" t="s">
        <v>1487</v>
      </c>
      <c r="B472" s="382" t="s">
        <v>694</v>
      </c>
      <c r="C472" s="636" t="s">
        <v>1488</v>
      </c>
      <c r="D472" s="711">
        <v>100354</v>
      </c>
      <c r="E472" s="631">
        <v>60</v>
      </c>
      <c r="F472" s="408" t="s">
        <v>604</v>
      </c>
      <c r="G472" s="401">
        <v>45017</v>
      </c>
      <c r="H472" s="385" t="s">
        <v>590</v>
      </c>
      <c r="I472" s="386">
        <v>443</v>
      </c>
      <c r="J472" s="573" t="s">
        <v>656</v>
      </c>
      <c r="K472" s="449" t="s">
        <v>635</v>
      </c>
      <c r="L472" s="405" t="s">
        <v>443</v>
      </c>
      <c r="M472" s="405" t="s">
        <v>443</v>
      </c>
      <c r="N472" s="405" t="s">
        <v>35</v>
      </c>
      <c r="O472" s="405" t="s">
        <v>443</v>
      </c>
      <c r="P472" s="405"/>
      <c r="Q472" s="405"/>
      <c r="R472" s="405"/>
      <c r="S472" s="405"/>
      <c r="T472" s="462"/>
      <c r="U472" s="462"/>
      <c r="V472" s="405"/>
      <c r="W472" s="405"/>
    </row>
    <row r="473" spans="1:23" ht="45" customHeight="1" x14ac:dyDescent="0.25">
      <c r="A473" s="382" t="s">
        <v>1490</v>
      </c>
      <c r="B473" s="382" t="s">
        <v>212</v>
      </c>
      <c r="C473" s="408"/>
      <c r="D473" s="711">
        <v>100419</v>
      </c>
      <c r="E473" s="631">
        <v>55</v>
      </c>
      <c r="F473" s="408" t="s">
        <v>604</v>
      </c>
      <c r="G473" s="384"/>
      <c r="H473" s="385" t="s">
        <v>590</v>
      </c>
      <c r="I473" s="386" t="s">
        <v>1491</v>
      </c>
      <c r="J473" s="573" t="s">
        <v>656</v>
      </c>
      <c r="K473" s="449" t="s">
        <v>25</v>
      </c>
      <c r="L473" s="405" t="s">
        <v>443</v>
      </c>
      <c r="M473" s="405" t="s">
        <v>443</v>
      </c>
      <c r="N473" s="405" t="s">
        <v>35</v>
      </c>
      <c r="O473" s="405" t="s">
        <v>443</v>
      </c>
      <c r="P473" s="405"/>
      <c r="Q473" s="405"/>
      <c r="R473" s="405"/>
      <c r="S473" s="405"/>
      <c r="T473" s="462"/>
      <c r="U473" s="462"/>
      <c r="V473" s="405"/>
      <c r="W473" s="405"/>
    </row>
    <row r="474" spans="1:23" ht="78.75" customHeight="1" x14ac:dyDescent="0.25">
      <c r="A474" s="382" t="s">
        <v>1492</v>
      </c>
      <c r="B474" s="382" t="s">
        <v>1493</v>
      </c>
      <c r="C474" s="742"/>
      <c r="D474" s="812">
        <v>100204</v>
      </c>
      <c r="E474" s="631">
        <v>60</v>
      </c>
      <c r="F474" s="408" t="s">
        <v>604</v>
      </c>
      <c r="G474" s="401">
        <v>45069</v>
      </c>
      <c r="H474" s="385" t="s">
        <v>590</v>
      </c>
      <c r="I474" s="386" t="s">
        <v>1495</v>
      </c>
      <c r="J474" s="573" t="s">
        <v>717</v>
      </c>
      <c r="K474" s="449" t="s">
        <v>25</v>
      </c>
      <c r="L474" s="405" t="s">
        <v>443</v>
      </c>
      <c r="M474" s="405" t="s">
        <v>443</v>
      </c>
      <c r="N474" s="405" t="s">
        <v>443</v>
      </c>
      <c r="O474" s="405" t="s">
        <v>443</v>
      </c>
      <c r="P474" s="405"/>
      <c r="Q474" s="405"/>
      <c r="R474" s="405"/>
      <c r="S474" s="405"/>
      <c r="T474" s="462"/>
      <c r="U474" s="462"/>
      <c r="V474" s="405"/>
      <c r="W474" s="405"/>
    </row>
    <row r="475" spans="1:23" ht="45" customHeight="1" x14ac:dyDescent="0.25">
      <c r="A475" s="382" t="s">
        <v>1496</v>
      </c>
      <c r="B475" s="382" t="s">
        <v>662</v>
      </c>
      <c r="C475" s="602" t="s">
        <v>1497</v>
      </c>
      <c r="D475" s="711">
        <v>100787</v>
      </c>
      <c r="E475" s="631">
        <v>50</v>
      </c>
      <c r="F475" s="408" t="s">
        <v>604</v>
      </c>
      <c r="G475" s="401">
        <v>44949</v>
      </c>
      <c r="H475" s="385" t="s">
        <v>590</v>
      </c>
      <c r="I475" s="386">
        <v>148</v>
      </c>
      <c r="J475" s="573" t="s">
        <v>645</v>
      </c>
      <c r="K475" s="449" t="s">
        <v>20</v>
      </c>
      <c r="L475" s="405" t="s">
        <v>443</v>
      </c>
      <c r="M475" s="405" t="s">
        <v>443</v>
      </c>
      <c r="N475" s="405" t="s">
        <v>443</v>
      </c>
      <c r="O475" s="405" t="s">
        <v>4</v>
      </c>
      <c r="P475" s="405"/>
      <c r="Q475" s="405"/>
      <c r="R475" s="405"/>
      <c r="S475" s="405"/>
      <c r="T475" s="462"/>
      <c r="U475" s="405"/>
      <c r="V475" s="405"/>
      <c r="W475" s="405"/>
    </row>
    <row r="476" spans="1:23" ht="45" customHeight="1" x14ac:dyDescent="0.25">
      <c r="A476" s="382" t="s">
        <v>1498</v>
      </c>
      <c r="B476" s="382" t="s">
        <v>1499</v>
      </c>
      <c r="C476" s="408"/>
      <c r="D476" s="711">
        <v>100061</v>
      </c>
      <c r="E476" s="631">
        <v>50</v>
      </c>
      <c r="F476" s="408" t="s">
        <v>604</v>
      </c>
      <c r="G476" s="401"/>
      <c r="H476" s="385" t="s">
        <v>590</v>
      </c>
      <c r="I476" s="386">
        <v>383</v>
      </c>
      <c r="J476" s="609" t="s">
        <v>606</v>
      </c>
      <c r="K476" s="449" t="s">
        <v>100</v>
      </c>
      <c r="L476" s="405" t="s">
        <v>443</v>
      </c>
      <c r="M476" s="405" t="s">
        <v>443</v>
      </c>
      <c r="N476" s="405" t="s">
        <v>443</v>
      </c>
      <c r="O476" s="405" t="s">
        <v>443</v>
      </c>
      <c r="P476" s="405"/>
      <c r="Q476" s="405"/>
      <c r="R476" s="405"/>
      <c r="S476" s="405"/>
      <c r="T476" s="462"/>
      <c r="U476" s="405"/>
      <c r="V476" s="405"/>
      <c r="W476" s="405"/>
    </row>
    <row r="477" spans="1:23" ht="45" customHeight="1" x14ac:dyDescent="0.25">
      <c r="A477" s="382" t="s">
        <v>1500</v>
      </c>
      <c r="B477" s="382" t="s">
        <v>1501</v>
      </c>
      <c r="C477" s="409"/>
      <c r="D477" s="711" t="s">
        <v>690</v>
      </c>
      <c r="E477" s="631">
        <v>65</v>
      </c>
      <c r="F477" s="408" t="s">
        <v>604</v>
      </c>
      <c r="G477" s="401">
        <v>45620</v>
      </c>
      <c r="H477" s="385" t="s">
        <v>590</v>
      </c>
      <c r="I477" s="386" t="s">
        <v>921</v>
      </c>
      <c r="J477" s="573" t="s">
        <v>656</v>
      </c>
      <c r="K477" s="449" t="s">
        <v>100</v>
      </c>
      <c r="L477" s="405" t="s">
        <v>443</v>
      </c>
      <c r="M477" s="405" t="s">
        <v>443</v>
      </c>
      <c r="N477" s="405" t="s">
        <v>35</v>
      </c>
      <c r="O477" s="405" t="s">
        <v>443</v>
      </c>
      <c r="P477" s="405"/>
      <c r="Q477" s="405"/>
      <c r="R477" s="405"/>
      <c r="S477" s="405"/>
      <c r="T477" s="462"/>
      <c r="U477" s="462"/>
      <c r="V477" s="405"/>
      <c r="W477" s="749"/>
    </row>
    <row r="478" spans="1:23" ht="45" customHeight="1" x14ac:dyDescent="0.25">
      <c r="A478" s="382" t="s">
        <v>1503</v>
      </c>
      <c r="B478" s="382" t="s">
        <v>1504</v>
      </c>
      <c r="C478" s="409" t="s">
        <v>3348</v>
      </c>
      <c r="D478" s="711" t="s">
        <v>690</v>
      </c>
      <c r="E478" s="631">
        <v>65</v>
      </c>
      <c r="F478" s="408" t="s">
        <v>604</v>
      </c>
      <c r="G478" s="401">
        <v>44949</v>
      </c>
      <c r="H478" s="385" t="s">
        <v>590</v>
      </c>
      <c r="I478" s="386" t="s">
        <v>921</v>
      </c>
      <c r="J478" s="573" t="s">
        <v>656</v>
      </c>
      <c r="K478" s="449" t="s">
        <v>20</v>
      </c>
      <c r="L478" s="379" t="s">
        <v>690</v>
      </c>
      <c r="M478" s="379" t="s">
        <v>690</v>
      </c>
      <c r="N478" s="379" t="s">
        <v>690</v>
      </c>
      <c r="O478" s="405" t="s">
        <v>4</v>
      </c>
      <c r="P478" s="379"/>
      <c r="Q478" s="379"/>
      <c r="R478" s="379"/>
      <c r="S478" s="379"/>
      <c r="T478" s="379"/>
      <c r="U478" s="379"/>
      <c r="V478" s="379"/>
      <c r="W478" s="379"/>
    </row>
    <row r="479" spans="1:23" ht="45" customHeight="1" x14ac:dyDescent="0.25">
      <c r="A479" s="382" t="s">
        <v>1506</v>
      </c>
      <c r="B479" s="382" t="s">
        <v>1507</v>
      </c>
      <c r="C479" s="408"/>
      <c r="D479" s="711">
        <v>100401</v>
      </c>
      <c r="E479" s="631">
        <v>55</v>
      </c>
      <c r="F479" s="408" t="s">
        <v>589</v>
      </c>
      <c r="G479" s="401">
        <v>44559</v>
      </c>
      <c r="H479" s="385" t="s">
        <v>590</v>
      </c>
      <c r="I479" s="386" t="s">
        <v>1508</v>
      </c>
      <c r="J479" s="573" t="s">
        <v>698</v>
      </c>
      <c r="K479" s="449" t="s">
        <v>50</v>
      </c>
      <c r="L479" s="405" t="s">
        <v>443</v>
      </c>
      <c r="M479" s="405" t="s">
        <v>443</v>
      </c>
      <c r="N479" s="405" t="s">
        <v>443</v>
      </c>
      <c r="O479" s="405" t="s">
        <v>443</v>
      </c>
      <c r="P479" s="405"/>
      <c r="Q479" s="405"/>
      <c r="R479" s="405"/>
      <c r="S479" s="405"/>
      <c r="T479" s="462"/>
      <c r="U479" s="405"/>
      <c r="V479" s="405"/>
      <c r="W479" s="405"/>
    </row>
    <row r="480" spans="1:23" ht="45" customHeight="1" x14ac:dyDescent="0.25">
      <c r="A480" s="382" t="s">
        <v>1509</v>
      </c>
      <c r="B480" s="382" t="s">
        <v>1510</v>
      </c>
      <c r="C480" s="636" t="s">
        <v>3373</v>
      </c>
      <c r="D480" s="711">
        <v>100991</v>
      </c>
      <c r="E480" s="631">
        <v>55</v>
      </c>
      <c r="F480" s="408" t="s">
        <v>604</v>
      </c>
      <c r="G480" s="401">
        <v>44866</v>
      </c>
      <c r="H480" s="385" t="s">
        <v>590</v>
      </c>
      <c r="I480" s="386" t="s">
        <v>1511</v>
      </c>
      <c r="J480" s="573" t="s">
        <v>648</v>
      </c>
      <c r="K480" s="449" t="s">
        <v>53</v>
      </c>
      <c r="L480" s="405" t="s">
        <v>443</v>
      </c>
      <c r="M480" s="405" t="s">
        <v>443</v>
      </c>
      <c r="N480" s="405" t="s">
        <v>4</v>
      </c>
      <c r="O480" s="405" t="s">
        <v>443</v>
      </c>
      <c r="P480" s="405"/>
      <c r="Q480" s="405"/>
      <c r="R480" s="405"/>
      <c r="S480" s="405"/>
      <c r="T480" s="462"/>
      <c r="U480" s="405"/>
      <c r="V480" s="405"/>
      <c r="W480" s="405"/>
    </row>
    <row r="481" spans="1:23" ht="45" customHeight="1" x14ac:dyDescent="0.25">
      <c r="A481" s="382" t="s">
        <v>1512</v>
      </c>
      <c r="B481" s="382" t="s">
        <v>152</v>
      </c>
      <c r="C481" s="409" t="s">
        <v>1513</v>
      </c>
      <c r="D481" s="711" t="s">
        <v>690</v>
      </c>
      <c r="E481" s="631">
        <v>55</v>
      </c>
      <c r="F481" s="408" t="s">
        <v>604</v>
      </c>
      <c r="G481" s="401">
        <v>43361</v>
      </c>
      <c r="H481" s="532" t="s">
        <v>66</v>
      </c>
      <c r="I481" s="386" t="s">
        <v>1514</v>
      </c>
      <c r="J481" s="573" t="s">
        <v>690</v>
      </c>
      <c r="K481" s="449" t="s">
        <v>622</v>
      </c>
      <c r="L481" s="379" t="s">
        <v>690</v>
      </c>
      <c r="M481" s="379" t="s">
        <v>690</v>
      </c>
      <c r="N481" s="379" t="s">
        <v>690</v>
      </c>
      <c r="O481" s="379" t="s">
        <v>690</v>
      </c>
      <c r="P481" s="379" t="s">
        <v>690</v>
      </c>
      <c r="Q481" s="379" t="s">
        <v>690</v>
      </c>
      <c r="R481" s="379" t="s">
        <v>690</v>
      </c>
      <c r="S481" s="379" t="s">
        <v>690</v>
      </c>
      <c r="T481" s="379" t="s">
        <v>690</v>
      </c>
      <c r="U481" s="379" t="s">
        <v>690</v>
      </c>
      <c r="V481" s="379" t="s">
        <v>690</v>
      </c>
      <c r="W481" s="379" t="s">
        <v>690</v>
      </c>
    </row>
    <row r="482" spans="1:23" ht="45" customHeight="1" x14ac:dyDescent="0.25">
      <c r="A482" s="599" t="s">
        <v>1515</v>
      </c>
      <c r="B482" s="408" t="s">
        <v>1516</v>
      </c>
      <c r="C482" s="599"/>
      <c r="D482" s="413">
        <v>100859</v>
      </c>
      <c r="E482" s="631">
        <v>50</v>
      </c>
      <c r="F482" s="408" t="s">
        <v>604</v>
      </c>
      <c r="G482" s="441"/>
      <c r="H482" s="385" t="s">
        <v>590</v>
      </c>
      <c r="I482" s="441">
        <v>423</v>
      </c>
      <c r="J482" s="605" t="s">
        <v>645</v>
      </c>
      <c r="K482" s="449" t="s">
        <v>614</v>
      </c>
      <c r="L482" s="405" t="s">
        <v>443</v>
      </c>
      <c r="M482" s="462" t="s">
        <v>4</v>
      </c>
      <c r="N482" s="405" t="s">
        <v>443</v>
      </c>
      <c r="O482" s="405" t="s">
        <v>443</v>
      </c>
      <c r="P482" s="405"/>
      <c r="Q482" s="405"/>
      <c r="R482" s="405"/>
      <c r="S482" s="405"/>
      <c r="T482" s="462"/>
      <c r="U482" s="405"/>
      <c r="V482" s="405"/>
      <c r="W482" s="405"/>
    </row>
    <row r="483" spans="1:23" ht="45" customHeight="1" x14ac:dyDescent="0.25">
      <c r="A483" s="599" t="s">
        <v>1517</v>
      </c>
      <c r="B483" s="408" t="s">
        <v>931</v>
      </c>
      <c r="C483" s="599"/>
      <c r="D483" s="413">
        <v>100413</v>
      </c>
      <c r="E483" s="631">
        <v>50</v>
      </c>
      <c r="F483" s="408" t="s">
        <v>604</v>
      </c>
      <c r="G483" s="441"/>
      <c r="H483" s="385" t="s">
        <v>590</v>
      </c>
      <c r="I483" s="441">
        <v>403</v>
      </c>
      <c r="J483" s="605" t="s">
        <v>648</v>
      </c>
      <c r="K483" s="449" t="s">
        <v>146</v>
      </c>
      <c r="L483" s="462" t="s">
        <v>4</v>
      </c>
      <c r="M483" s="405" t="s">
        <v>443</v>
      </c>
      <c r="N483" s="405" t="s">
        <v>443</v>
      </c>
      <c r="O483" s="405" t="s">
        <v>443</v>
      </c>
      <c r="P483" s="405"/>
      <c r="Q483" s="405"/>
      <c r="R483" s="405"/>
      <c r="S483" s="405"/>
      <c r="T483" s="462"/>
      <c r="U483" s="405"/>
      <c r="V483" s="405"/>
      <c r="W483" s="405"/>
    </row>
    <row r="484" spans="1:23" ht="45" customHeight="1" x14ac:dyDescent="0.25">
      <c r="A484" s="382" t="s">
        <v>1518</v>
      </c>
      <c r="B484" s="382" t="s">
        <v>662</v>
      </c>
      <c r="C484" s="602"/>
      <c r="D484" s="711">
        <v>100630</v>
      </c>
      <c r="E484" s="631">
        <v>55</v>
      </c>
      <c r="F484" s="408" t="s">
        <v>589</v>
      </c>
      <c r="G484" s="401">
        <v>45559</v>
      </c>
      <c r="H484" s="385" t="s">
        <v>590</v>
      </c>
      <c r="I484" s="386" t="s">
        <v>1519</v>
      </c>
      <c r="J484" s="573" t="s">
        <v>634</v>
      </c>
      <c r="K484" s="606" t="s">
        <v>50</v>
      </c>
      <c r="L484" s="405" t="s">
        <v>443</v>
      </c>
      <c r="M484" s="405" t="s">
        <v>443</v>
      </c>
      <c r="N484" s="405" t="s">
        <v>443</v>
      </c>
      <c r="O484" s="405" t="s">
        <v>443</v>
      </c>
      <c r="P484" s="405"/>
      <c r="Q484" s="405"/>
      <c r="R484" s="405"/>
      <c r="S484" s="405"/>
      <c r="T484" s="462"/>
      <c r="U484" s="405"/>
      <c r="V484" s="405"/>
      <c r="W484" s="405"/>
    </row>
    <row r="485" spans="1:23" ht="45" customHeight="1" x14ac:dyDescent="0.25">
      <c r="A485" s="382" t="s">
        <v>1520</v>
      </c>
      <c r="B485" s="382" t="s">
        <v>837</v>
      </c>
      <c r="C485" s="705" t="s">
        <v>1521</v>
      </c>
      <c r="D485" s="711">
        <v>100706</v>
      </c>
      <c r="E485" s="631">
        <v>65</v>
      </c>
      <c r="F485" s="408" t="s">
        <v>604</v>
      </c>
      <c r="G485" s="401">
        <v>45802</v>
      </c>
      <c r="H485" s="385" t="s">
        <v>590</v>
      </c>
      <c r="I485" s="386" t="s">
        <v>1522</v>
      </c>
      <c r="J485" s="573" t="s">
        <v>596</v>
      </c>
      <c r="K485" s="606" t="s">
        <v>635</v>
      </c>
      <c r="L485" s="405" t="s">
        <v>443</v>
      </c>
      <c r="M485" s="405" t="s">
        <v>443</v>
      </c>
      <c r="N485" s="405" t="s">
        <v>443</v>
      </c>
      <c r="O485" s="405" t="s">
        <v>443</v>
      </c>
      <c r="P485" s="405"/>
      <c r="Q485" s="405"/>
      <c r="R485" s="405"/>
      <c r="S485" s="405"/>
      <c r="T485" s="462"/>
      <c r="U485" s="405"/>
      <c r="V485" s="405"/>
      <c r="W485" s="462"/>
    </row>
    <row r="486" spans="1:23" ht="45" customHeight="1" x14ac:dyDescent="0.25">
      <c r="A486" s="382" t="s">
        <v>1523</v>
      </c>
      <c r="B486" s="382" t="s">
        <v>694</v>
      </c>
      <c r="C486" s="741" t="s">
        <v>1524</v>
      </c>
      <c r="D486" s="711">
        <v>100133</v>
      </c>
      <c r="E486" s="631">
        <v>55</v>
      </c>
      <c r="F486" s="408" t="s">
        <v>604</v>
      </c>
      <c r="G486" s="401">
        <v>44949</v>
      </c>
      <c r="H486" s="385" t="s">
        <v>590</v>
      </c>
      <c r="I486" s="386">
        <v>179</v>
      </c>
      <c r="J486" s="573" t="s">
        <v>877</v>
      </c>
      <c r="K486" s="449" t="s">
        <v>25</v>
      </c>
      <c r="L486" s="405" t="s">
        <v>443</v>
      </c>
      <c r="M486" s="405" t="s">
        <v>443</v>
      </c>
      <c r="N486" s="405" t="s">
        <v>443</v>
      </c>
      <c r="O486" s="405" t="s">
        <v>443</v>
      </c>
      <c r="P486" s="405"/>
      <c r="Q486" s="405"/>
      <c r="R486" s="405"/>
      <c r="S486" s="405"/>
      <c r="T486" s="405"/>
      <c r="U486" s="405"/>
      <c r="V486" s="405"/>
      <c r="W486" s="405"/>
    </row>
    <row r="487" spans="1:23" ht="45" customHeight="1" x14ac:dyDescent="0.25">
      <c r="A487" s="382" t="s">
        <v>1525</v>
      </c>
      <c r="B487" s="382" t="s">
        <v>99</v>
      </c>
      <c r="C487" s="743"/>
      <c r="D487" s="812">
        <v>100512</v>
      </c>
      <c r="E487" s="631">
        <v>55</v>
      </c>
      <c r="F487" s="408" t="s">
        <v>589</v>
      </c>
      <c r="G487" s="401">
        <v>45650</v>
      </c>
      <c r="H487" s="385" t="s">
        <v>590</v>
      </c>
      <c r="I487" s="616" t="s">
        <v>1527</v>
      </c>
      <c r="J487" s="573" t="s">
        <v>698</v>
      </c>
      <c r="K487" s="449" t="s">
        <v>622</v>
      </c>
      <c r="L487" s="405" t="s">
        <v>443</v>
      </c>
      <c r="M487" s="405" t="s">
        <v>443</v>
      </c>
      <c r="N487" s="405" t="s">
        <v>443</v>
      </c>
      <c r="O487" s="405" t="s">
        <v>443</v>
      </c>
      <c r="P487" s="405"/>
      <c r="Q487" s="405"/>
      <c r="R487" s="405"/>
      <c r="S487" s="405"/>
      <c r="T487" s="462"/>
      <c r="U487" s="405"/>
      <c r="V487" s="405"/>
      <c r="W487" s="405"/>
    </row>
    <row r="488" spans="1:23" ht="45" customHeight="1" x14ac:dyDescent="0.25">
      <c r="A488" s="382" t="s">
        <v>1528</v>
      </c>
      <c r="B488" s="382" t="s">
        <v>1529</v>
      </c>
      <c r="C488" s="602"/>
      <c r="D488" s="711">
        <v>100598</v>
      </c>
      <c r="E488" s="631">
        <v>70</v>
      </c>
      <c r="F488" s="408" t="s">
        <v>604</v>
      </c>
      <c r="G488" s="401">
        <v>45017</v>
      </c>
      <c r="H488" s="385" t="s">
        <v>590</v>
      </c>
      <c r="I488" s="386" t="s">
        <v>1530</v>
      </c>
      <c r="J488" s="573" t="s">
        <v>877</v>
      </c>
      <c r="K488" s="449" t="s">
        <v>146</v>
      </c>
      <c r="L488" s="405" t="s">
        <v>4</v>
      </c>
      <c r="M488" s="405" t="s">
        <v>443</v>
      </c>
      <c r="N488" s="405" t="s">
        <v>443</v>
      </c>
      <c r="O488" s="405" t="s">
        <v>443</v>
      </c>
      <c r="P488" s="405"/>
      <c r="Q488" s="405"/>
      <c r="R488" s="405"/>
      <c r="S488" s="405"/>
      <c r="T488" s="405"/>
      <c r="U488" s="405"/>
      <c r="V488" s="405"/>
      <c r="W488" s="405"/>
    </row>
    <row r="489" spans="1:23" ht="45" customHeight="1" x14ac:dyDescent="0.25">
      <c r="A489" s="382" t="s">
        <v>1531</v>
      </c>
      <c r="B489" s="382" t="s">
        <v>140</v>
      </c>
      <c r="C489" s="602"/>
      <c r="D489" s="711">
        <v>100170</v>
      </c>
      <c r="E489" s="631">
        <v>65</v>
      </c>
      <c r="F489" s="408" t="s">
        <v>604</v>
      </c>
      <c r="G489" s="401">
        <v>45253</v>
      </c>
      <c r="H489" s="385" t="s">
        <v>590</v>
      </c>
      <c r="I489" s="386" t="s">
        <v>1532</v>
      </c>
      <c r="J489" s="573" t="s">
        <v>877</v>
      </c>
      <c r="K489" s="449" t="s">
        <v>100</v>
      </c>
      <c r="L489" s="405" t="s">
        <v>443</v>
      </c>
      <c r="M489" s="405" t="s">
        <v>443</v>
      </c>
      <c r="N489" s="405" t="s">
        <v>443</v>
      </c>
      <c r="O489" s="405" t="s">
        <v>443</v>
      </c>
      <c r="P489" s="405"/>
      <c r="Q489" s="405"/>
      <c r="R489" s="405"/>
      <c r="S489" s="405"/>
      <c r="T489" s="405"/>
      <c r="U489" s="405"/>
      <c r="V489" s="405"/>
      <c r="W489" s="405"/>
    </row>
    <row r="490" spans="1:23" ht="59.25" customHeight="1" x14ac:dyDescent="0.25">
      <c r="A490" s="382" t="s">
        <v>1533</v>
      </c>
      <c r="B490" s="382" t="s">
        <v>694</v>
      </c>
      <c r="C490" s="602"/>
      <c r="D490" s="711">
        <v>100984</v>
      </c>
      <c r="E490" s="631">
        <v>65</v>
      </c>
      <c r="F490" s="408" t="s">
        <v>594</v>
      </c>
      <c r="G490" s="401">
        <v>45444</v>
      </c>
      <c r="H490" s="385" t="s">
        <v>590</v>
      </c>
      <c r="I490" s="386" t="s">
        <v>1534</v>
      </c>
      <c r="J490" s="573" t="s">
        <v>596</v>
      </c>
      <c r="K490" s="449" t="s">
        <v>53</v>
      </c>
      <c r="L490" s="405" t="s">
        <v>443</v>
      </c>
      <c r="M490" s="405" t="s">
        <v>443</v>
      </c>
      <c r="N490" s="405" t="s">
        <v>443</v>
      </c>
      <c r="O490" s="405" t="s">
        <v>443</v>
      </c>
      <c r="P490" s="405"/>
      <c r="Q490" s="405"/>
      <c r="R490" s="405"/>
      <c r="S490" s="405"/>
      <c r="T490" s="462"/>
      <c r="U490" s="405"/>
      <c r="V490" s="405"/>
      <c r="W490" s="405"/>
    </row>
    <row r="491" spans="1:23" ht="45" customHeight="1" x14ac:dyDescent="0.25">
      <c r="A491" s="382" t="s">
        <v>1535</v>
      </c>
      <c r="B491" s="382" t="s">
        <v>662</v>
      </c>
      <c r="C491" s="602"/>
      <c r="D491" s="711">
        <v>100156</v>
      </c>
      <c r="E491" s="631">
        <v>50</v>
      </c>
      <c r="F491" s="408" t="s">
        <v>604</v>
      </c>
      <c r="G491" s="401">
        <v>44949</v>
      </c>
      <c r="H491" s="385" t="s">
        <v>590</v>
      </c>
      <c r="I491" s="386">
        <v>401</v>
      </c>
      <c r="J491" s="573" t="s">
        <v>877</v>
      </c>
      <c r="K491" s="449" t="s">
        <v>146</v>
      </c>
      <c r="L491" s="405" t="s">
        <v>4</v>
      </c>
      <c r="M491" s="405" t="s">
        <v>443</v>
      </c>
      <c r="N491" s="405" t="s">
        <v>443</v>
      </c>
      <c r="O491" s="405" t="s">
        <v>443</v>
      </c>
      <c r="P491" s="405"/>
      <c r="Q491" s="405"/>
      <c r="R491" s="405"/>
      <c r="S491" s="405"/>
      <c r="T491" s="405"/>
      <c r="U491" s="405"/>
      <c r="V491" s="405"/>
      <c r="W491" s="405"/>
    </row>
    <row r="492" spans="1:23" ht="45" customHeight="1" x14ac:dyDescent="0.25">
      <c r="A492" s="382" t="s">
        <v>1536</v>
      </c>
      <c r="B492" s="382" t="s">
        <v>1529</v>
      </c>
      <c r="C492" s="602" t="s">
        <v>1537</v>
      </c>
      <c r="D492" s="711">
        <v>100611</v>
      </c>
      <c r="E492" s="631">
        <v>70</v>
      </c>
      <c r="F492" s="408" t="s">
        <v>604</v>
      </c>
      <c r="G492" s="401">
        <v>45283</v>
      </c>
      <c r="H492" s="385" t="s">
        <v>590</v>
      </c>
      <c r="I492" s="386" t="s">
        <v>1538</v>
      </c>
      <c r="J492" s="646" t="s">
        <v>877</v>
      </c>
      <c r="K492" s="449" t="s">
        <v>610</v>
      </c>
      <c r="L492" s="405" t="s">
        <v>443</v>
      </c>
      <c r="M492" s="405" t="s">
        <v>443</v>
      </c>
      <c r="N492" s="405" t="s">
        <v>443</v>
      </c>
      <c r="O492" s="405" t="s">
        <v>443</v>
      </c>
      <c r="P492" s="405"/>
      <c r="Q492" s="405"/>
      <c r="R492" s="405"/>
      <c r="S492" s="405"/>
      <c r="T492" s="405"/>
      <c r="U492" s="405"/>
      <c r="V492" s="405"/>
      <c r="W492" s="405"/>
    </row>
    <row r="493" spans="1:23" ht="45" customHeight="1" x14ac:dyDescent="0.25">
      <c r="A493" s="382" t="s">
        <v>3112</v>
      </c>
      <c r="B493" s="382" t="s">
        <v>3117</v>
      </c>
      <c r="C493" s="602"/>
      <c r="D493" s="711">
        <v>100238</v>
      </c>
      <c r="E493" s="631">
        <v>75</v>
      </c>
      <c r="F493" s="408" t="s">
        <v>604</v>
      </c>
      <c r="G493" s="401">
        <v>46079</v>
      </c>
      <c r="H493" s="385" t="s">
        <v>590</v>
      </c>
      <c r="I493" s="386" t="s">
        <v>3303</v>
      </c>
      <c r="J493" s="622" t="s">
        <v>596</v>
      </c>
      <c r="K493" s="449" t="s">
        <v>25</v>
      </c>
      <c r="L493" s="405" t="s">
        <v>690</v>
      </c>
      <c r="M493" s="405" t="s">
        <v>443</v>
      </c>
      <c r="N493" s="405" t="s">
        <v>443</v>
      </c>
      <c r="O493" s="405" t="s">
        <v>443</v>
      </c>
      <c r="P493" s="405" t="s">
        <v>4</v>
      </c>
      <c r="Q493" s="405"/>
      <c r="R493" s="405"/>
      <c r="S493" s="405"/>
      <c r="T493" s="405"/>
      <c r="U493" s="405"/>
      <c r="V493" s="405"/>
      <c r="W493" s="749"/>
    </row>
    <row r="494" spans="1:23" ht="45" customHeight="1" x14ac:dyDescent="0.25">
      <c r="A494" s="382" t="s">
        <v>1539</v>
      </c>
      <c r="B494" s="382" t="s">
        <v>212</v>
      </c>
      <c r="C494" s="408"/>
      <c r="D494" s="711">
        <v>100696</v>
      </c>
      <c r="E494" s="631">
        <v>55</v>
      </c>
      <c r="F494" s="408" t="s">
        <v>594</v>
      </c>
      <c r="G494" s="384"/>
      <c r="H494" s="385" t="s">
        <v>590</v>
      </c>
      <c r="I494" s="386" t="s">
        <v>509</v>
      </c>
      <c r="J494" s="622" t="s">
        <v>596</v>
      </c>
      <c r="K494" s="686" t="s">
        <v>610</v>
      </c>
      <c r="L494" s="405" t="s">
        <v>443</v>
      </c>
      <c r="M494" s="405" t="s">
        <v>443</v>
      </c>
      <c r="N494" s="405" t="s">
        <v>443</v>
      </c>
      <c r="O494" s="405" t="s">
        <v>443</v>
      </c>
      <c r="P494" s="405"/>
      <c r="Q494" s="405"/>
      <c r="R494" s="405"/>
      <c r="S494" s="405"/>
      <c r="T494" s="462"/>
      <c r="U494" s="405"/>
      <c r="V494" s="405"/>
      <c r="W494" s="405"/>
    </row>
    <row r="495" spans="1:23" ht="45" customHeight="1" x14ac:dyDescent="0.25">
      <c r="A495" s="382" t="s">
        <v>1540</v>
      </c>
      <c r="B495" s="382" t="s">
        <v>662</v>
      </c>
      <c r="C495" s="602"/>
      <c r="D495" s="711">
        <v>100171</v>
      </c>
      <c r="E495" s="631">
        <v>50</v>
      </c>
      <c r="F495" s="408" t="s">
        <v>604</v>
      </c>
      <c r="G495" s="401">
        <v>44949</v>
      </c>
      <c r="H495" s="385" t="s">
        <v>590</v>
      </c>
      <c r="I495" s="386">
        <v>400</v>
      </c>
      <c r="J495" s="573" t="s">
        <v>877</v>
      </c>
      <c r="K495" s="524" t="s">
        <v>53</v>
      </c>
      <c r="L495" s="405" t="s">
        <v>443</v>
      </c>
      <c r="M495" s="405" t="s">
        <v>443</v>
      </c>
      <c r="N495" s="405" t="s">
        <v>443</v>
      </c>
      <c r="O495" s="405" t="s">
        <v>4</v>
      </c>
      <c r="P495" s="405"/>
      <c r="Q495" s="405"/>
      <c r="R495" s="405"/>
      <c r="S495" s="405"/>
      <c r="T495" s="405"/>
      <c r="U495" s="405"/>
      <c r="V495" s="405"/>
      <c r="W495" s="405"/>
    </row>
    <row r="496" spans="1:23" ht="45" customHeight="1" x14ac:dyDescent="0.25">
      <c r="A496" s="382" t="s">
        <v>1542</v>
      </c>
      <c r="B496" s="382" t="s">
        <v>662</v>
      </c>
      <c r="C496" s="602"/>
      <c r="D496" s="711">
        <v>100011</v>
      </c>
      <c r="E496" s="631">
        <v>50</v>
      </c>
      <c r="F496" s="408" t="s">
        <v>604</v>
      </c>
      <c r="G496" s="401">
        <v>44949</v>
      </c>
      <c r="H496" s="385" t="s">
        <v>590</v>
      </c>
      <c r="I496" s="386">
        <v>381</v>
      </c>
      <c r="J496" s="573" t="s">
        <v>877</v>
      </c>
      <c r="K496" s="524" t="s">
        <v>53</v>
      </c>
      <c r="L496" s="405" t="s">
        <v>443</v>
      </c>
      <c r="M496" s="405" t="s">
        <v>443</v>
      </c>
      <c r="N496" s="405" t="s">
        <v>4</v>
      </c>
      <c r="O496" s="405" t="s">
        <v>443</v>
      </c>
      <c r="P496" s="405"/>
      <c r="Q496" s="405"/>
      <c r="R496" s="405"/>
      <c r="S496" s="405"/>
      <c r="T496" s="405"/>
      <c r="U496" s="405"/>
      <c r="V496" s="405"/>
      <c r="W496" s="405"/>
    </row>
    <row r="497" spans="1:23" ht="45" customHeight="1" x14ac:dyDescent="0.25">
      <c r="A497" s="382" t="s">
        <v>1543</v>
      </c>
      <c r="B497" s="382" t="s">
        <v>694</v>
      </c>
      <c r="C497" s="408" t="s">
        <v>1544</v>
      </c>
      <c r="D497" s="711" t="s">
        <v>690</v>
      </c>
      <c r="E497" s="631">
        <v>50</v>
      </c>
      <c r="F497" s="408" t="s">
        <v>604</v>
      </c>
      <c r="G497" s="401">
        <v>45017</v>
      </c>
      <c r="H497" s="532" t="s">
        <v>66</v>
      </c>
      <c r="I497" s="386">
        <v>455</v>
      </c>
      <c r="J497" s="609" t="s">
        <v>690</v>
      </c>
      <c r="K497" s="449" t="s">
        <v>146</v>
      </c>
      <c r="L497" s="379" t="s">
        <v>690</v>
      </c>
      <c r="M497" s="379" t="s">
        <v>690</v>
      </c>
      <c r="N497" s="379" t="s">
        <v>690</v>
      </c>
      <c r="O497" s="379" t="s">
        <v>690</v>
      </c>
      <c r="P497" s="379" t="s">
        <v>690</v>
      </c>
      <c r="Q497" s="379" t="s">
        <v>690</v>
      </c>
      <c r="R497" s="379" t="s">
        <v>690</v>
      </c>
      <c r="S497" s="379" t="s">
        <v>690</v>
      </c>
      <c r="T497" s="379" t="s">
        <v>690</v>
      </c>
      <c r="U497" s="379" t="s">
        <v>690</v>
      </c>
      <c r="V497" s="379" t="s">
        <v>690</v>
      </c>
      <c r="W497" s="379" t="s">
        <v>690</v>
      </c>
    </row>
    <row r="498" spans="1:23" ht="45" customHeight="1" x14ac:dyDescent="0.25">
      <c r="A498" s="382" t="s">
        <v>1545</v>
      </c>
      <c r="B498" s="382" t="s">
        <v>662</v>
      </c>
      <c r="C498" s="408"/>
      <c r="D498" s="711">
        <v>100862</v>
      </c>
      <c r="E498" s="631">
        <v>55</v>
      </c>
      <c r="F498" s="408" t="s">
        <v>604</v>
      </c>
      <c r="G498" s="401">
        <v>45497</v>
      </c>
      <c r="H498" s="385" t="s">
        <v>590</v>
      </c>
      <c r="I498" s="386" t="s">
        <v>1546</v>
      </c>
      <c r="J498" s="609" t="s">
        <v>656</v>
      </c>
      <c r="K498" s="449" t="s">
        <v>53</v>
      </c>
      <c r="L498" s="405" t="s">
        <v>443</v>
      </c>
      <c r="M498" s="405" t="s">
        <v>443</v>
      </c>
      <c r="N498" s="405" t="s">
        <v>4</v>
      </c>
      <c r="O498" s="405" t="s">
        <v>443</v>
      </c>
      <c r="P498" s="405"/>
      <c r="Q498" s="405"/>
      <c r="R498" s="405"/>
      <c r="S498" s="405"/>
      <c r="T498" s="462"/>
      <c r="U498" s="462"/>
      <c r="V498" s="405"/>
      <c r="W498" s="405"/>
    </row>
    <row r="499" spans="1:23" ht="45" customHeight="1" x14ac:dyDescent="0.25">
      <c r="A499" s="382" t="s">
        <v>1547</v>
      </c>
      <c r="B499" s="382" t="s">
        <v>948</v>
      </c>
      <c r="C499" s="408"/>
      <c r="D499" s="711">
        <v>100313</v>
      </c>
      <c r="E499" s="631">
        <v>55</v>
      </c>
      <c r="F499" s="408" t="s">
        <v>604</v>
      </c>
      <c r="G499" s="401">
        <v>41334</v>
      </c>
      <c r="H499" s="385" t="s">
        <v>590</v>
      </c>
      <c r="I499" s="386" t="s">
        <v>1548</v>
      </c>
      <c r="J499" s="573" t="s">
        <v>656</v>
      </c>
      <c r="K499" s="449" t="s">
        <v>50</v>
      </c>
      <c r="L499" s="405" t="s">
        <v>443</v>
      </c>
      <c r="M499" s="405" t="s">
        <v>443</v>
      </c>
      <c r="N499" s="405" t="s">
        <v>35</v>
      </c>
      <c r="O499" s="405" t="s">
        <v>35</v>
      </c>
      <c r="P499" s="405"/>
      <c r="Q499" s="405"/>
      <c r="R499" s="405"/>
      <c r="S499" s="405"/>
      <c r="T499" s="462"/>
      <c r="U499" s="462"/>
      <c r="V499" s="405"/>
      <c r="W499" s="405"/>
    </row>
    <row r="500" spans="1:23" ht="45" customHeight="1" x14ac:dyDescent="0.25">
      <c r="A500" s="382" t="s">
        <v>1549</v>
      </c>
      <c r="B500" s="382" t="s">
        <v>1550</v>
      </c>
      <c r="C500" s="408"/>
      <c r="D500" s="711" t="s">
        <v>690</v>
      </c>
      <c r="E500" s="631">
        <v>85</v>
      </c>
      <c r="F500" s="408" t="s">
        <v>604</v>
      </c>
      <c r="G500" s="401">
        <v>45078</v>
      </c>
      <c r="H500" s="385" t="s">
        <v>590</v>
      </c>
      <c r="I500" s="386" t="s">
        <v>921</v>
      </c>
      <c r="J500" s="573" t="s">
        <v>717</v>
      </c>
      <c r="K500" s="449" t="s">
        <v>610</v>
      </c>
      <c r="L500" s="405" t="s">
        <v>443</v>
      </c>
      <c r="M500" s="405" t="s">
        <v>443</v>
      </c>
      <c r="N500" s="405" t="s">
        <v>443</v>
      </c>
      <c r="O500" s="405" t="s">
        <v>443</v>
      </c>
      <c r="P500" s="405"/>
      <c r="Q500" s="405"/>
      <c r="R500" s="405"/>
      <c r="S500" s="405"/>
      <c r="T500" s="462"/>
      <c r="U500" s="405"/>
      <c r="V500" s="405"/>
      <c r="W500" s="405"/>
    </row>
    <row r="501" spans="1:23" ht="45" customHeight="1" x14ac:dyDescent="0.25">
      <c r="A501" s="382" t="s">
        <v>1551</v>
      </c>
      <c r="B501" s="382" t="s">
        <v>1552</v>
      </c>
      <c r="C501" s="408"/>
      <c r="D501" s="711">
        <v>100637</v>
      </c>
      <c r="E501" s="631">
        <v>55</v>
      </c>
      <c r="F501" s="408" t="s">
        <v>604</v>
      </c>
      <c r="G501" s="401">
        <v>45017</v>
      </c>
      <c r="H501" s="385" t="s">
        <v>590</v>
      </c>
      <c r="I501" s="386" t="s">
        <v>1553</v>
      </c>
      <c r="J501" s="573" t="s">
        <v>717</v>
      </c>
      <c r="K501" s="524" t="s">
        <v>53</v>
      </c>
      <c r="L501" s="405" t="s">
        <v>443</v>
      </c>
      <c r="M501" s="405" t="s">
        <v>443</v>
      </c>
      <c r="N501" s="405" t="s">
        <v>4</v>
      </c>
      <c r="O501" s="405" t="s">
        <v>443</v>
      </c>
      <c r="P501" s="405"/>
      <c r="Q501" s="405"/>
      <c r="R501" s="405"/>
      <c r="S501" s="405"/>
      <c r="T501" s="405"/>
      <c r="U501" s="405"/>
      <c r="V501" s="405"/>
      <c r="W501" s="405"/>
    </row>
    <row r="502" spans="1:23" ht="45" customHeight="1" x14ac:dyDescent="0.25">
      <c r="A502" s="599" t="s">
        <v>1551</v>
      </c>
      <c r="B502" s="599" t="s">
        <v>1564</v>
      </c>
      <c r="C502" s="563" t="s">
        <v>1565</v>
      </c>
      <c r="D502" s="711" t="s">
        <v>690</v>
      </c>
      <c r="E502" s="632">
        <v>65</v>
      </c>
      <c r="F502" s="408" t="s">
        <v>604</v>
      </c>
      <c r="G502" s="441"/>
      <c r="H502" s="385" t="s">
        <v>590</v>
      </c>
      <c r="I502" s="386" t="s">
        <v>921</v>
      </c>
      <c r="J502" s="573" t="s">
        <v>648</v>
      </c>
      <c r="K502" s="449" t="s">
        <v>53</v>
      </c>
      <c r="L502" s="405" t="s">
        <v>443</v>
      </c>
      <c r="M502" s="405" t="s">
        <v>443</v>
      </c>
      <c r="N502" s="405" t="s">
        <v>4</v>
      </c>
      <c r="O502" s="405" t="s">
        <v>443</v>
      </c>
      <c r="P502" s="405"/>
      <c r="Q502" s="405"/>
      <c r="R502" s="405"/>
      <c r="S502" s="405"/>
      <c r="T502" s="462"/>
      <c r="U502" s="405"/>
      <c r="V502" s="405"/>
      <c r="W502" s="405"/>
    </row>
    <row r="503" spans="1:23" ht="45" customHeight="1" x14ac:dyDescent="0.25">
      <c r="A503" s="382" t="s">
        <v>1554</v>
      </c>
      <c r="B503" s="382" t="s">
        <v>859</v>
      </c>
      <c r="C503" s="408"/>
      <c r="D503" s="711" t="s">
        <v>690</v>
      </c>
      <c r="E503" s="631">
        <v>65</v>
      </c>
      <c r="F503" s="408" t="s">
        <v>594</v>
      </c>
      <c r="G503" s="401">
        <v>45346</v>
      </c>
      <c r="H503" s="385" t="s">
        <v>590</v>
      </c>
      <c r="I503" s="386" t="s">
        <v>921</v>
      </c>
      <c r="J503" s="573" t="s">
        <v>596</v>
      </c>
      <c r="K503" s="449" t="s">
        <v>622</v>
      </c>
      <c r="L503" s="405" t="s">
        <v>443</v>
      </c>
      <c r="M503" s="405" t="s">
        <v>443</v>
      </c>
      <c r="N503" s="405" t="s">
        <v>443</v>
      </c>
      <c r="O503" s="405" t="s">
        <v>443</v>
      </c>
      <c r="P503" s="405"/>
      <c r="Q503" s="405"/>
      <c r="R503" s="405"/>
      <c r="S503" s="405"/>
      <c r="T503" s="462"/>
      <c r="U503" s="405"/>
      <c r="V503" s="405"/>
      <c r="W503" s="405"/>
    </row>
    <row r="504" spans="1:23" ht="45" customHeight="1" x14ac:dyDescent="0.25">
      <c r="A504" s="382" t="s">
        <v>1555</v>
      </c>
      <c r="B504" s="382" t="s">
        <v>212</v>
      </c>
      <c r="C504" s="408"/>
      <c r="D504" s="711">
        <v>100375</v>
      </c>
      <c r="E504" s="631">
        <v>55</v>
      </c>
      <c r="F504" s="408" t="s">
        <v>604</v>
      </c>
      <c r="G504" s="384"/>
      <c r="H504" s="385" t="s">
        <v>590</v>
      </c>
      <c r="I504" s="386" t="s">
        <v>1556</v>
      </c>
      <c r="J504" s="573" t="s">
        <v>645</v>
      </c>
      <c r="K504" s="524" t="s">
        <v>50</v>
      </c>
      <c r="L504" s="405" t="s">
        <v>443</v>
      </c>
      <c r="M504" s="405" t="s">
        <v>443</v>
      </c>
      <c r="N504" s="405" t="s">
        <v>443</v>
      </c>
      <c r="O504" s="405" t="s">
        <v>443</v>
      </c>
      <c r="P504" s="405"/>
      <c r="Q504" s="405"/>
      <c r="R504" s="405"/>
      <c r="S504" s="405"/>
      <c r="T504" s="462"/>
      <c r="U504" s="405"/>
      <c r="V504" s="405"/>
      <c r="W504" s="405"/>
    </row>
    <row r="505" spans="1:23" ht="45" customHeight="1" x14ac:dyDescent="0.25">
      <c r="A505" s="382" t="s">
        <v>3121</v>
      </c>
      <c r="B505" s="382" t="s">
        <v>1026</v>
      </c>
      <c r="C505" s="602"/>
      <c r="D505" s="711">
        <v>100295</v>
      </c>
      <c r="E505" s="631">
        <v>75</v>
      </c>
      <c r="F505" s="408" t="s">
        <v>604</v>
      </c>
      <c r="G505" s="401">
        <v>46016</v>
      </c>
      <c r="H505" s="385" t="s">
        <v>590</v>
      </c>
      <c r="I505" s="386" t="s">
        <v>3122</v>
      </c>
      <c r="J505" s="573" t="s">
        <v>596</v>
      </c>
      <c r="K505" s="449" t="s">
        <v>53</v>
      </c>
      <c r="L505" s="405" t="s">
        <v>443</v>
      </c>
      <c r="M505" s="405" t="s">
        <v>443</v>
      </c>
      <c r="N505" s="405" t="s">
        <v>4</v>
      </c>
      <c r="O505" s="405" t="s">
        <v>443</v>
      </c>
      <c r="P505" s="405"/>
      <c r="Q505" s="405"/>
      <c r="R505" s="405"/>
      <c r="S505" s="405"/>
      <c r="T505" s="405"/>
      <c r="U505" s="405"/>
      <c r="V505" s="405"/>
      <c r="W505" s="749"/>
    </row>
    <row r="506" spans="1:23" ht="45" customHeight="1" x14ac:dyDescent="0.25">
      <c r="A506" s="408" t="s">
        <v>1557</v>
      </c>
      <c r="B506" s="382" t="s">
        <v>712</v>
      </c>
      <c r="C506" s="408"/>
      <c r="D506" s="711">
        <v>100169</v>
      </c>
      <c r="E506" s="631">
        <v>65</v>
      </c>
      <c r="F506" s="408" t="s">
        <v>731</v>
      </c>
      <c r="G506" s="401">
        <v>45528</v>
      </c>
      <c r="H506" s="385" t="s">
        <v>590</v>
      </c>
      <c r="I506" s="386" t="s">
        <v>1558</v>
      </c>
      <c r="J506" s="573" t="s">
        <v>732</v>
      </c>
      <c r="K506" s="449" t="s">
        <v>610</v>
      </c>
      <c r="L506" s="405" t="s">
        <v>443</v>
      </c>
      <c r="M506" s="405" t="s">
        <v>443</v>
      </c>
      <c r="N506" s="405" t="s">
        <v>443</v>
      </c>
      <c r="O506" s="405" t="s">
        <v>443</v>
      </c>
      <c r="P506" s="405"/>
      <c r="Q506" s="405"/>
      <c r="R506" s="405"/>
      <c r="S506" s="405"/>
      <c r="T506" s="462"/>
      <c r="U506" s="405"/>
      <c r="V506" s="405"/>
      <c r="W506" s="405"/>
    </row>
    <row r="507" spans="1:23" ht="45" customHeight="1" x14ac:dyDescent="0.25">
      <c r="A507" s="382" t="s">
        <v>1559</v>
      </c>
      <c r="B507" s="382" t="s">
        <v>1560</v>
      </c>
      <c r="C507" s="602"/>
      <c r="D507" s="711">
        <v>100896</v>
      </c>
      <c r="E507" s="631">
        <v>65</v>
      </c>
      <c r="F507" s="408" t="s">
        <v>604</v>
      </c>
      <c r="G507" s="401">
        <v>45802</v>
      </c>
      <c r="H507" s="385" t="s">
        <v>590</v>
      </c>
      <c r="I507" s="386" t="s">
        <v>1561</v>
      </c>
      <c r="J507" s="573" t="s">
        <v>596</v>
      </c>
      <c r="K507" s="449" t="s">
        <v>20</v>
      </c>
      <c r="L507" s="405" t="s">
        <v>443</v>
      </c>
      <c r="M507" s="405" t="s">
        <v>443</v>
      </c>
      <c r="N507" s="405" t="s">
        <v>443</v>
      </c>
      <c r="O507" s="405" t="s">
        <v>4</v>
      </c>
      <c r="P507" s="405"/>
      <c r="Q507" s="405"/>
      <c r="R507" s="405"/>
      <c r="S507" s="405"/>
      <c r="T507" s="462"/>
      <c r="U507" s="405"/>
      <c r="V507" s="749"/>
      <c r="W507" s="749"/>
    </row>
    <row r="508" spans="1:23" ht="45" customHeight="1" x14ac:dyDescent="0.25">
      <c r="A508" s="408" t="s">
        <v>1562</v>
      </c>
      <c r="B508" s="382" t="s">
        <v>712</v>
      </c>
      <c r="C508" s="408"/>
      <c r="D508" s="711">
        <v>100169</v>
      </c>
      <c r="E508" s="631">
        <v>65</v>
      </c>
      <c r="F508" s="408" t="s">
        <v>731</v>
      </c>
      <c r="G508" s="401">
        <v>45528</v>
      </c>
      <c r="H508" s="385" t="s">
        <v>590</v>
      </c>
      <c r="I508" s="386" t="s">
        <v>1558</v>
      </c>
      <c r="J508" s="573" t="s">
        <v>732</v>
      </c>
      <c r="K508" s="449" t="s">
        <v>610</v>
      </c>
      <c r="L508" s="405" t="s">
        <v>443</v>
      </c>
      <c r="M508" s="405" t="s">
        <v>443</v>
      </c>
      <c r="N508" s="405" t="s">
        <v>443</v>
      </c>
      <c r="O508" s="405" t="s">
        <v>443</v>
      </c>
      <c r="P508" s="405"/>
      <c r="Q508" s="405"/>
      <c r="R508" s="405"/>
      <c r="S508" s="405"/>
      <c r="T508" s="462"/>
      <c r="U508" s="405"/>
      <c r="V508" s="405"/>
      <c r="W508" s="405"/>
    </row>
    <row r="509" spans="1:23" ht="45" customHeight="1" x14ac:dyDescent="0.25">
      <c r="A509" s="382" t="s">
        <v>1566</v>
      </c>
      <c r="B509" s="382" t="s">
        <v>1567</v>
      </c>
      <c r="C509" s="435" t="s">
        <v>860</v>
      </c>
      <c r="D509" s="711" t="s">
        <v>690</v>
      </c>
      <c r="E509" s="631">
        <v>125</v>
      </c>
      <c r="F509" s="408" t="s">
        <v>604</v>
      </c>
      <c r="G509" s="401">
        <v>45658</v>
      </c>
      <c r="H509" s="532" t="s">
        <v>66</v>
      </c>
      <c r="I509" s="386" t="s">
        <v>1568</v>
      </c>
      <c r="J509" s="573" t="s">
        <v>690</v>
      </c>
      <c r="K509" s="449" t="s">
        <v>25</v>
      </c>
      <c r="L509" s="379" t="s">
        <v>690</v>
      </c>
      <c r="M509" s="379" t="s">
        <v>690</v>
      </c>
      <c r="N509" s="379" t="s">
        <v>690</v>
      </c>
      <c r="O509" s="379" t="s">
        <v>690</v>
      </c>
      <c r="P509" s="379" t="s">
        <v>690</v>
      </c>
      <c r="Q509" s="379" t="s">
        <v>690</v>
      </c>
      <c r="R509" s="379" t="s">
        <v>690</v>
      </c>
      <c r="S509" s="379" t="s">
        <v>690</v>
      </c>
      <c r="T509" s="379" t="s">
        <v>690</v>
      </c>
      <c r="U509" s="379" t="s">
        <v>690</v>
      </c>
      <c r="V509" s="379" t="s">
        <v>690</v>
      </c>
      <c r="W509" s="379" t="s">
        <v>690</v>
      </c>
    </row>
    <row r="510" spans="1:23" ht="45" customHeight="1" x14ac:dyDescent="0.25">
      <c r="A510" s="382" t="s">
        <v>1569</v>
      </c>
      <c r="B510" s="382" t="s">
        <v>1570</v>
      </c>
      <c r="C510" s="602"/>
      <c r="D510" s="711">
        <v>100423</v>
      </c>
      <c r="E510" s="631">
        <v>50</v>
      </c>
      <c r="F510" s="408" t="s">
        <v>604</v>
      </c>
      <c r="G510" s="401">
        <v>44949</v>
      </c>
      <c r="H510" s="385" t="s">
        <v>590</v>
      </c>
      <c r="I510" s="386" t="s">
        <v>1571</v>
      </c>
      <c r="J510" s="573" t="s">
        <v>606</v>
      </c>
      <c r="K510" s="449" t="s">
        <v>53</v>
      </c>
      <c r="L510" s="405" t="s">
        <v>443</v>
      </c>
      <c r="M510" s="405" t="s">
        <v>35</v>
      </c>
      <c r="N510" s="405" t="s">
        <v>4</v>
      </c>
      <c r="O510" s="405" t="s">
        <v>443</v>
      </c>
      <c r="P510" s="405"/>
      <c r="Q510" s="405"/>
      <c r="R510" s="405"/>
      <c r="S510" s="405"/>
      <c r="T510" s="462"/>
      <c r="U510" s="405"/>
      <c r="V510" s="405"/>
      <c r="W510" s="405"/>
    </row>
    <row r="511" spans="1:23" ht="45" customHeight="1" x14ac:dyDescent="0.25">
      <c r="A511" s="382" t="s">
        <v>1572</v>
      </c>
      <c r="B511" s="382" t="s">
        <v>694</v>
      </c>
      <c r="C511" s="408" t="s">
        <v>1573</v>
      </c>
      <c r="D511" s="711">
        <v>100429</v>
      </c>
      <c r="E511" s="631">
        <v>55</v>
      </c>
      <c r="F511" s="408" t="s">
        <v>594</v>
      </c>
      <c r="G511" s="401">
        <v>45017</v>
      </c>
      <c r="H511" s="385" t="s">
        <v>590</v>
      </c>
      <c r="I511" s="386">
        <v>448</v>
      </c>
      <c r="J511" s="573" t="s">
        <v>596</v>
      </c>
      <c r="K511" s="449" t="s">
        <v>53</v>
      </c>
      <c r="L511" s="405" t="s">
        <v>443</v>
      </c>
      <c r="M511" s="405" t="s">
        <v>443</v>
      </c>
      <c r="N511" s="405" t="s">
        <v>443</v>
      </c>
      <c r="O511" s="405" t="s">
        <v>443</v>
      </c>
      <c r="P511" s="405" t="s">
        <v>4</v>
      </c>
      <c r="Q511" s="405"/>
      <c r="R511" s="405"/>
      <c r="S511" s="405"/>
      <c r="T511" s="462"/>
      <c r="U511" s="405"/>
      <c r="V511" s="405"/>
      <c r="W511" s="405"/>
    </row>
    <row r="512" spans="1:23" ht="45" customHeight="1" x14ac:dyDescent="0.25">
      <c r="A512" s="382" t="s">
        <v>1574</v>
      </c>
      <c r="B512" s="382" t="s">
        <v>951</v>
      </c>
      <c r="C512" s="408" t="s">
        <v>1575</v>
      </c>
      <c r="D512" s="711" t="s">
        <v>690</v>
      </c>
      <c r="E512" s="631">
        <v>50</v>
      </c>
      <c r="F512" s="408" t="s">
        <v>604</v>
      </c>
      <c r="G512" s="401"/>
      <c r="H512" s="532" t="s">
        <v>66</v>
      </c>
      <c r="I512" s="386">
        <v>436</v>
      </c>
      <c r="J512" s="573" t="s">
        <v>690</v>
      </c>
      <c r="K512" s="449" t="s">
        <v>146</v>
      </c>
      <c r="L512" s="379" t="s">
        <v>690</v>
      </c>
      <c r="M512" s="379" t="s">
        <v>690</v>
      </c>
      <c r="N512" s="379" t="s">
        <v>690</v>
      </c>
      <c r="O512" s="379" t="s">
        <v>690</v>
      </c>
      <c r="P512" s="379" t="s">
        <v>690</v>
      </c>
      <c r="Q512" s="379" t="s">
        <v>690</v>
      </c>
      <c r="R512" s="379" t="s">
        <v>690</v>
      </c>
      <c r="S512" s="379" t="s">
        <v>690</v>
      </c>
      <c r="T512" s="379" t="s">
        <v>690</v>
      </c>
      <c r="U512" s="379" t="s">
        <v>690</v>
      </c>
      <c r="V512" s="379" t="s">
        <v>690</v>
      </c>
      <c r="W512" s="379" t="s">
        <v>690</v>
      </c>
    </row>
    <row r="513" spans="1:23" ht="45" customHeight="1" x14ac:dyDescent="0.25">
      <c r="A513" s="382" t="s">
        <v>3363</v>
      </c>
      <c r="B513" s="382" t="s">
        <v>3364</v>
      </c>
      <c r="C513" s="408"/>
      <c r="D513" s="711" t="s">
        <v>690</v>
      </c>
      <c r="E513" s="631">
        <v>75</v>
      </c>
      <c r="F513" s="408" t="s">
        <v>604</v>
      </c>
      <c r="G513" s="401">
        <v>46138</v>
      </c>
      <c r="H513" s="385" t="s">
        <v>590</v>
      </c>
      <c r="I513" s="386" t="s">
        <v>690</v>
      </c>
      <c r="J513" s="573" t="s">
        <v>737</v>
      </c>
      <c r="K513" s="449" t="s">
        <v>146</v>
      </c>
      <c r="L513" s="405" t="s">
        <v>690</v>
      </c>
      <c r="M513" s="405" t="s">
        <v>690</v>
      </c>
      <c r="N513" s="405" t="s">
        <v>690</v>
      </c>
      <c r="O513" s="405" t="s">
        <v>4</v>
      </c>
      <c r="P513" s="405"/>
      <c r="Q513" s="405"/>
      <c r="R513" s="405"/>
      <c r="S513" s="405"/>
      <c r="T513" s="405"/>
      <c r="U513" s="405"/>
      <c r="V513" s="405"/>
      <c r="W513" s="405"/>
    </row>
    <row r="514" spans="1:23" ht="45" customHeight="1" x14ac:dyDescent="0.25">
      <c r="A514" s="599" t="s">
        <v>1576</v>
      </c>
      <c r="B514" s="408" t="s">
        <v>739</v>
      </c>
      <c r="C514" s="599"/>
      <c r="D514" s="413">
        <v>100533</v>
      </c>
      <c r="E514" s="631">
        <v>50</v>
      </c>
      <c r="F514" s="408" t="s">
        <v>604</v>
      </c>
      <c r="G514" s="441"/>
      <c r="H514" s="385" t="s">
        <v>590</v>
      </c>
      <c r="I514" s="441">
        <v>343</v>
      </c>
      <c r="J514" s="605" t="s">
        <v>648</v>
      </c>
      <c r="K514" s="449" t="s">
        <v>657</v>
      </c>
      <c r="L514" s="405" t="s">
        <v>443</v>
      </c>
      <c r="M514" s="405" t="s">
        <v>443</v>
      </c>
      <c r="N514" s="405" t="s">
        <v>443</v>
      </c>
      <c r="O514" s="405" t="s">
        <v>443</v>
      </c>
      <c r="P514" s="405"/>
      <c r="Q514" s="405"/>
      <c r="R514" s="405"/>
      <c r="S514" s="405"/>
      <c r="T514" s="462"/>
      <c r="U514" s="405"/>
      <c r="V514" s="405"/>
      <c r="W514" s="405"/>
    </row>
    <row r="515" spans="1:23" ht="45" customHeight="1" x14ac:dyDescent="0.25">
      <c r="A515" s="382" t="s">
        <v>1577</v>
      </c>
      <c r="B515" s="382" t="s">
        <v>662</v>
      </c>
      <c r="C515" s="602"/>
      <c r="D515" s="711">
        <v>100723</v>
      </c>
      <c r="E515" s="631">
        <v>55</v>
      </c>
      <c r="F515" s="408" t="s">
        <v>604</v>
      </c>
      <c r="G515" s="401">
        <v>45741</v>
      </c>
      <c r="H515" s="385" t="s">
        <v>590</v>
      </c>
      <c r="I515" s="386" t="s">
        <v>1578</v>
      </c>
      <c r="J515" s="573" t="s">
        <v>648</v>
      </c>
      <c r="K515" s="449" t="s">
        <v>20</v>
      </c>
      <c r="L515" s="405" t="s">
        <v>443</v>
      </c>
      <c r="M515" s="405" t="s">
        <v>443</v>
      </c>
      <c r="N515" s="405" t="s">
        <v>443</v>
      </c>
      <c r="O515" s="405" t="s">
        <v>443</v>
      </c>
      <c r="P515" s="462"/>
      <c r="Q515" s="405"/>
      <c r="R515" s="405"/>
      <c r="S515" s="405"/>
      <c r="T515" s="462"/>
      <c r="U515" s="405"/>
      <c r="V515" s="749"/>
      <c r="W515" s="749"/>
    </row>
    <row r="516" spans="1:23" ht="45" customHeight="1" x14ac:dyDescent="0.25">
      <c r="A516" s="408" t="s">
        <v>1579</v>
      </c>
      <c r="B516" s="382" t="s">
        <v>1580</v>
      </c>
      <c r="C516" s="408" t="s">
        <v>1581</v>
      </c>
      <c r="D516" s="711" t="s">
        <v>690</v>
      </c>
      <c r="E516" s="631">
        <v>55</v>
      </c>
      <c r="F516" s="408" t="s">
        <v>604</v>
      </c>
      <c r="G516" s="384"/>
      <c r="H516" s="385" t="s">
        <v>590</v>
      </c>
      <c r="I516" s="386" t="s">
        <v>300</v>
      </c>
      <c r="J516" s="573" t="s">
        <v>877</v>
      </c>
      <c r="K516" s="449" t="s">
        <v>25</v>
      </c>
      <c r="L516" s="405" t="s">
        <v>35</v>
      </c>
      <c r="M516" s="405" t="s">
        <v>443</v>
      </c>
      <c r="N516" s="405" t="s">
        <v>35</v>
      </c>
      <c r="O516" s="405" t="s">
        <v>443</v>
      </c>
      <c r="P516" s="405"/>
      <c r="Q516" s="462"/>
      <c r="R516" s="405"/>
      <c r="S516" s="405"/>
      <c r="T516" s="405"/>
      <c r="U516" s="405"/>
      <c r="V516" s="405"/>
      <c r="W516" s="405"/>
    </row>
    <row r="517" spans="1:23" ht="45" customHeight="1" x14ac:dyDescent="0.25">
      <c r="A517" s="382" t="s">
        <v>3119</v>
      </c>
      <c r="B517" s="382" t="s">
        <v>837</v>
      </c>
      <c r="C517" s="602"/>
      <c r="D517" s="711">
        <v>100969</v>
      </c>
      <c r="E517" s="631">
        <v>65</v>
      </c>
      <c r="F517" s="408" t="s">
        <v>604</v>
      </c>
      <c r="G517" s="401">
        <v>46016</v>
      </c>
      <c r="H517" s="385" t="s">
        <v>590</v>
      </c>
      <c r="I517" s="386" t="s">
        <v>3127</v>
      </c>
      <c r="J517" s="573" t="s">
        <v>648</v>
      </c>
      <c r="K517" s="449" t="s">
        <v>610</v>
      </c>
      <c r="L517" s="405" t="s">
        <v>443</v>
      </c>
      <c r="M517" s="405" t="s">
        <v>443</v>
      </c>
      <c r="N517" s="405" t="s">
        <v>443</v>
      </c>
      <c r="O517" s="405" t="s">
        <v>443</v>
      </c>
      <c r="P517" s="405"/>
      <c r="Q517" s="405"/>
      <c r="R517" s="405"/>
      <c r="S517" s="405"/>
      <c r="T517" s="405"/>
      <c r="U517" s="405"/>
      <c r="V517" s="405"/>
      <c r="W517" s="749"/>
    </row>
    <row r="518" spans="1:23" ht="45" customHeight="1" x14ac:dyDescent="0.25">
      <c r="A518" s="382" t="s">
        <v>1582</v>
      </c>
      <c r="B518" s="382" t="s">
        <v>1583</v>
      </c>
      <c r="C518" s="435"/>
      <c r="D518" s="711">
        <v>100090</v>
      </c>
      <c r="E518" s="631">
        <v>75</v>
      </c>
      <c r="F518" s="408" t="s">
        <v>604</v>
      </c>
      <c r="G518" s="401">
        <v>45672</v>
      </c>
      <c r="H518" s="385" t="s">
        <v>590</v>
      </c>
      <c r="I518" s="386" t="s">
        <v>1584</v>
      </c>
      <c r="J518" s="573" t="s">
        <v>656</v>
      </c>
      <c r="K518" s="449" t="s">
        <v>657</v>
      </c>
      <c r="L518" s="405" t="s">
        <v>443</v>
      </c>
      <c r="M518" s="405" t="s">
        <v>443</v>
      </c>
      <c r="N518" s="405" t="s">
        <v>35</v>
      </c>
      <c r="O518" s="405" t="s">
        <v>443</v>
      </c>
      <c r="P518" s="405"/>
      <c r="Q518" s="405"/>
      <c r="R518" s="405"/>
      <c r="S518" s="405"/>
      <c r="T518" s="462"/>
      <c r="U518" s="462"/>
      <c r="V518" s="749"/>
      <c r="W518" s="749"/>
    </row>
    <row r="519" spans="1:23" ht="45" customHeight="1" x14ac:dyDescent="0.25">
      <c r="A519" s="408" t="s">
        <v>1585</v>
      </c>
      <c r="B519" s="382" t="s">
        <v>212</v>
      </c>
      <c r="C519" s="408"/>
      <c r="D519" s="711" t="s">
        <v>690</v>
      </c>
      <c r="E519" s="631">
        <v>50</v>
      </c>
      <c r="F519" s="408" t="s">
        <v>604</v>
      </c>
      <c r="G519" s="471">
        <v>45192</v>
      </c>
      <c r="H519" s="532" t="s">
        <v>66</v>
      </c>
      <c r="I519" s="386" t="s">
        <v>1586</v>
      </c>
      <c r="J519" s="573" t="s">
        <v>690</v>
      </c>
      <c r="K519" s="449" t="s">
        <v>100</v>
      </c>
      <c r="L519" s="379" t="s">
        <v>690</v>
      </c>
      <c r="M519" s="379" t="s">
        <v>690</v>
      </c>
      <c r="N519" s="379" t="s">
        <v>690</v>
      </c>
      <c r="O519" s="379" t="s">
        <v>690</v>
      </c>
      <c r="P519" s="379" t="s">
        <v>690</v>
      </c>
      <c r="Q519" s="379" t="s">
        <v>690</v>
      </c>
      <c r="R519" s="379" t="s">
        <v>690</v>
      </c>
      <c r="S519" s="379" t="s">
        <v>690</v>
      </c>
      <c r="T519" s="379" t="s">
        <v>690</v>
      </c>
      <c r="U519" s="379" t="s">
        <v>690</v>
      </c>
      <c r="V519" s="379" t="s">
        <v>690</v>
      </c>
      <c r="W519" s="379" t="s">
        <v>690</v>
      </c>
    </row>
    <row r="520" spans="1:23" ht="45" customHeight="1" x14ac:dyDescent="0.25">
      <c r="A520" s="382" t="s">
        <v>1587</v>
      </c>
      <c r="B520" s="382" t="s">
        <v>736</v>
      </c>
      <c r="C520" s="408"/>
      <c r="D520" s="711" t="s">
        <v>690</v>
      </c>
      <c r="E520" s="631">
        <v>50</v>
      </c>
      <c r="F520" s="408" t="s">
        <v>604</v>
      </c>
      <c r="G520" s="401">
        <v>44949</v>
      </c>
      <c r="H520" s="385" t="s">
        <v>590</v>
      </c>
      <c r="I520" s="386" t="s">
        <v>921</v>
      </c>
      <c r="J520" s="573" t="s">
        <v>606</v>
      </c>
      <c r="K520" s="449" t="s">
        <v>25</v>
      </c>
      <c r="L520" s="405" t="s">
        <v>443</v>
      </c>
      <c r="M520" s="405" t="s">
        <v>443</v>
      </c>
      <c r="N520" s="405" t="s">
        <v>443</v>
      </c>
      <c r="O520" s="405" t="s">
        <v>443</v>
      </c>
      <c r="P520" s="405"/>
      <c r="Q520" s="405"/>
      <c r="R520" s="405"/>
      <c r="S520" s="405"/>
      <c r="T520" s="462"/>
      <c r="U520" s="405"/>
      <c r="V520" s="405"/>
      <c r="W520" s="405"/>
    </row>
    <row r="521" spans="1:23" ht="45" customHeight="1" x14ac:dyDescent="0.25">
      <c r="A521" s="382" t="s">
        <v>1588</v>
      </c>
      <c r="B521" s="382" t="s">
        <v>974</v>
      </c>
      <c r="C521" s="602"/>
      <c r="D521" s="711">
        <v>100793</v>
      </c>
      <c r="E521" s="631">
        <v>65</v>
      </c>
      <c r="F521" s="408" t="s">
        <v>731</v>
      </c>
      <c r="G521" s="401">
        <v>46016</v>
      </c>
      <c r="H521" s="385" t="s">
        <v>590</v>
      </c>
      <c r="I521" s="386" t="s">
        <v>3268</v>
      </c>
      <c r="J521" s="573" t="s">
        <v>732</v>
      </c>
      <c r="K521" s="449" t="s">
        <v>690</v>
      </c>
      <c r="L521" s="405" t="s">
        <v>443</v>
      </c>
      <c r="M521" s="405" t="s">
        <v>443</v>
      </c>
      <c r="N521" s="405" t="s">
        <v>443</v>
      </c>
      <c r="O521" s="405" t="s">
        <v>443</v>
      </c>
      <c r="P521" s="379"/>
      <c r="Q521" s="379"/>
      <c r="R521" s="379"/>
      <c r="S521" s="379"/>
      <c r="T521" s="379"/>
      <c r="U521" s="379"/>
      <c r="V521" s="379"/>
      <c r="W521" s="586"/>
    </row>
    <row r="522" spans="1:23" ht="45" customHeight="1" x14ac:dyDescent="0.25">
      <c r="A522" s="382" t="s">
        <v>1589</v>
      </c>
      <c r="B522" s="382" t="s">
        <v>974</v>
      </c>
      <c r="C522" s="602"/>
      <c r="D522" s="711">
        <v>100793</v>
      </c>
      <c r="E522" s="631">
        <v>75</v>
      </c>
      <c r="F522" s="408" t="s">
        <v>731</v>
      </c>
      <c r="G522" s="401">
        <v>46016</v>
      </c>
      <c r="H522" s="385" t="s">
        <v>590</v>
      </c>
      <c r="I522" s="386" t="s">
        <v>3268</v>
      </c>
      <c r="J522" s="573" t="s">
        <v>732</v>
      </c>
      <c r="K522" s="449" t="s">
        <v>690</v>
      </c>
      <c r="L522" s="405" t="s">
        <v>443</v>
      </c>
      <c r="M522" s="405" t="s">
        <v>443</v>
      </c>
      <c r="N522" s="405" t="s">
        <v>443</v>
      </c>
      <c r="O522" s="405" t="s">
        <v>443</v>
      </c>
      <c r="P522" s="379"/>
      <c r="Q522" s="379"/>
      <c r="R522" s="379"/>
      <c r="S522" s="379"/>
      <c r="T522" s="379"/>
      <c r="U522" s="379"/>
      <c r="V522" s="379"/>
      <c r="W522" s="586"/>
    </row>
    <row r="523" spans="1:23" ht="45" customHeight="1" x14ac:dyDescent="0.25">
      <c r="A523" s="408" t="s">
        <v>1590</v>
      </c>
      <c r="B523" s="382" t="s">
        <v>1529</v>
      </c>
      <c r="C523" s="408" t="s">
        <v>1591</v>
      </c>
      <c r="D523" s="711" t="s">
        <v>690</v>
      </c>
      <c r="E523" s="631">
        <v>55</v>
      </c>
      <c r="F523" s="408" t="s">
        <v>604</v>
      </c>
      <c r="G523" s="401">
        <v>44136</v>
      </c>
      <c r="H523" s="532" t="s">
        <v>1899</v>
      </c>
      <c r="I523" s="386" t="s">
        <v>1592</v>
      </c>
      <c r="J523" s="573" t="s">
        <v>606</v>
      </c>
      <c r="K523" s="449" t="s">
        <v>610</v>
      </c>
      <c r="L523" s="535" t="s">
        <v>35</v>
      </c>
      <c r="M523" s="535" t="s">
        <v>35</v>
      </c>
      <c r="N523" s="535" t="s">
        <v>35</v>
      </c>
      <c r="O523" s="535" t="s">
        <v>35</v>
      </c>
      <c r="P523" s="535" t="s">
        <v>35</v>
      </c>
      <c r="Q523" s="405"/>
      <c r="R523" s="405"/>
      <c r="S523" s="405"/>
      <c r="T523" s="462"/>
      <c r="U523" s="462"/>
      <c r="V523" s="405"/>
      <c r="W523" s="405"/>
    </row>
    <row r="524" spans="1:23" ht="45" customHeight="1" x14ac:dyDescent="0.25">
      <c r="A524" s="408" t="s">
        <v>1593</v>
      </c>
      <c r="B524" s="382" t="s">
        <v>89</v>
      </c>
      <c r="C524" s="408"/>
      <c r="D524" s="711">
        <v>100462</v>
      </c>
      <c r="E524" s="631">
        <v>55</v>
      </c>
      <c r="F524" s="408" t="s">
        <v>604</v>
      </c>
      <c r="G524" s="401">
        <v>44094</v>
      </c>
      <c r="H524" s="385" t="s">
        <v>590</v>
      </c>
      <c r="I524" s="386" t="s">
        <v>1594</v>
      </c>
      <c r="J524" s="573" t="s">
        <v>592</v>
      </c>
      <c r="K524" s="449" t="s">
        <v>146</v>
      </c>
      <c r="L524" s="405" t="s">
        <v>443</v>
      </c>
      <c r="M524" s="462" t="s">
        <v>4</v>
      </c>
      <c r="N524" s="405" t="s">
        <v>443</v>
      </c>
      <c r="O524" s="405" t="s">
        <v>443</v>
      </c>
      <c r="P524" s="405"/>
      <c r="Q524" s="405"/>
      <c r="R524" s="405"/>
      <c r="S524" s="405"/>
      <c r="T524" s="462"/>
      <c r="U524" s="405"/>
      <c r="V524" s="405"/>
      <c r="W524" s="405"/>
    </row>
    <row r="525" spans="1:23" ht="45" customHeight="1" x14ac:dyDescent="0.25">
      <c r="A525" s="382" t="s">
        <v>1595</v>
      </c>
      <c r="B525" s="382" t="s">
        <v>856</v>
      </c>
      <c r="C525" s="602"/>
      <c r="D525" s="711">
        <v>100363</v>
      </c>
      <c r="E525" s="631">
        <v>65</v>
      </c>
      <c r="F525" s="408" t="s">
        <v>604</v>
      </c>
      <c r="G525" s="401">
        <v>45863</v>
      </c>
      <c r="H525" s="385" t="s">
        <v>590</v>
      </c>
      <c r="I525" s="386" t="s">
        <v>1596</v>
      </c>
      <c r="J525" s="573" t="s">
        <v>732</v>
      </c>
      <c r="K525" s="449" t="s">
        <v>50</v>
      </c>
      <c r="L525" s="405" t="s">
        <v>443</v>
      </c>
      <c r="M525" s="405" t="s">
        <v>443</v>
      </c>
      <c r="N525" s="405" t="s">
        <v>443</v>
      </c>
      <c r="O525" s="405" t="s">
        <v>443</v>
      </c>
      <c r="P525" s="458"/>
      <c r="Q525" s="405"/>
      <c r="R525" s="405"/>
      <c r="S525" s="405"/>
      <c r="T525" s="462"/>
      <c r="U525" s="405"/>
      <c r="V525" s="405"/>
      <c r="W525" s="749"/>
    </row>
    <row r="526" spans="1:23" ht="45" customHeight="1" x14ac:dyDescent="0.25">
      <c r="A526" s="408" t="s">
        <v>1597</v>
      </c>
      <c r="B526" s="382" t="s">
        <v>1598</v>
      </c>
      <c r="C526" s="408"/>
      <c r="D526" s="711">
        <v>100121</v>
      </c>
      <c r="E526" s="631">
        <v>60</v>
      </c>
      <c r="F526" s="408" t="s">
        <v>604</v>
      </c>
      <c r="G526" s="401">
        <v>45047</v>
      </c>
      <c r="H526" s="385" t="s">
        <v>590</v>
      </c>
      <c r="I526" s="386" t="s">
        <v>1599</v>
      </c>
      <c r="J526" s="573" t="s">
        <v>621</v>
      </c>
      <c r="K526" s="449" t="s">
        <v>20</v>
      </c>
      <c r="L526" s="405" t="s">
        <v>443</v>
      </c>
      <c r="M526" s="405" t="s">
        <v>443</v>
      </c>
      <c r="N526" s="405" t="s">
        <v>443</v>
      </c>
      <c r="O526" s="405" t="s">
        <v>443</v>
      </c>
      <c r="P526" s="405" t="s">
        <v>4</v>
      </c>
      <c r="Q526" s="405"/>
      <c r="R526" s="405"/>
      <c r="S526" s="405"/>
      <c r="T526" s="462"/>
      <c r="U526" s="405"/>
      <c r="V526" s="405"/>
      <c r="W526" s="405"/>
    </row>
    <row r="527" spans="1:23" ht="45" customHeight="1" x14ac:dyDescent="0.25">
      <c r="A527" s="408" t="s">
        <v>1600</v>
      </c>
      <c r="B527" s="382" t="s">
        <v>212</v>
      </c>
      <c r="C527" s="408"/>
      <c r="D527" s="711">
        <v>100561</v>
      </c>
      <c r="E527" s="631">
        <v>55</v>
      </c>
      <c r="F527" s="408" t="s">
        <v>604</v>
      </c>
      <c r="G527" s="384"/>
      <c r="H527" s="385" t="s">
        <v>590</v>
      </c>
      <c r="I527" s="386" t="s">
        <v>1601</v>
      </c>
      <c r="J527" s="573" t="s">
        <v>877</v>
      </c>
      <c r="K527" s="449" t="s">
        <v>622</v>
      </c>
      <c r="L527" s="405" t="s">
        <v>443</v>
      </c>
      <c r="M527" s="405" t="s">
        <v>443</v>
      </c>
      <c r="N527" s="405" t="s">
        <v>443</v>
      </c>
      <c r="O527" s="405" t="s">
        <v>443</v>
      </c>
      <c r="P527" s="405"/>
      <c r="Q527" s="405"/>
      <c r="R527" s="405"/>
      <c r="S527" s="405"/>
      <c r="T527" s="405"/>
      <c r="U527" s="405"/>
      <c r="V527" s="405"/>
      <c r="W527" s="405"/>
    </row>
    <row r="528" spans="1:23" ht="45" customHeight="1" x14ac:dyDescent="0.25">
      <c r="A528" s="408" t="s">
        <v>1602</v>
      </c>
      <c r="B528" s="382" t="s">
        <v>152</v>
      </c>
      <c r="C528" s="754" t="s">
        <v>762</v>
      </c>
      <c r="D528" s="711">
        <v>100700</v>
      </c>
      <c r="E528" s="631">
        <v>65</v>
      </c>
      <c r="F528" s="408" t="s">
        <v>731</v>
      </c>
      <c r="G528" s="401">
        <v>44208</v>
      </c>
      <c r="H528" s="385" t="s">
        <v>590</v>
      </c>
      <c r="I528" s="386" t="s">
        <v>1603</v>
      </c>
      <c r="J528" s="573" t="s">
        <v>732</v>
      </c>
      <c r="K528" s="449" t="s">
        <v>69</v>
      </c>
      <c r="L528" s="405" t="s">
        <v>443</v>
      </c>
      <c r="M528" s="405" t="s">
        <v>443</v>
      </c>
      <c r="N528" s="405" t="s">
        <v>443</v>
      </c>
      <c r="O528" s="405" t="s">
        <v>443</v>
      </c>
      <c r="P528" s="405"/>
      <c r="Q528" s="405"/>
      <c r="R528" s="405"/>
      <c r="S528" s="405"/>
      <c r="T528" s="462"/>
      <c r="U528" s="405"/>
      <c r="V528" s="405"/>
      <c r="W528" s="405"/>
    </row>
    <row r="529" spans="1:23" ht="45" customHeight="1" x14ac:dyDescent="0.25">
      <c r="A529" s="408" t="s">
        <v>1604</v>
      </c>
      <c r="B529" s="382" t="s">
        <v>1141</v>
      </c>
      <c r="C529" s="754" t="s">
        <v>762</v>
      </c>
      <c r="D529" s="711">
        <v>100701</v>
      </c>
      <c r="E529" s="631">
        <v>65</v>
      </c>
      <c r="F529" s="408" t="s">
        <v>1011</v>
      </c>
      <c r="G529" s="401">
        <v>44409</v>
      </c>
      <c r="H529" s="385" t="s">
        <v>590</v>
      </c>
      <c r="I529" s="386" t="s">
        <v>1605</v>
      </c>
      <c r="J529" s="646" t="s">
        <v>698</v>
      </c>
      <c r="K529" s="449" t="s">
        <v>69</v>
      </c>
      <c r="L529" s="405" t="s">
        <v>443</v>
      </c>
      <c r="M529" s="405" t="s">
        <v>443</v>
      </c>
      <c r="N529" s="405" t="s">
        <v>443</v>
      </c>
      <c r="O529" s="405" t="s">
        <v>443</v>
      </c>
      <c r="P529" s="405"/>
      <c r="Q529" s="405"/>
      <c r="R529" s="405"/>
      <c r="S529" s="405"/>
      <c r="T529" s="462"/>
      <c r="U529" s="405"/>
      <c r="V529" s="405"/>
      <c r="W529" s="405"/>
    </row>
    <row r="530" spans="1:23" ht="45" customHeight="1" x14ac:dyDescent="0.25">
      <c r="A530" s="382" t="s">
        <v>1606</v>
      </c>
      <c r="B530" s="382" t="s">
        <v>152</v>
      </c>
      <c r="C530" s="408"/>
      <c r="D530" s="711">
        <v>100863</v>
      </c>
      <c r="E530" s="631">
        <v>55</v>
      </c>
      <c r="F530" s="408" t="s">
        <v>604</v>
      </c>
      <c r="G530" s="384" t="s">
        <v>1607</v>
      </c>
      <c r="H530" s="385" t="s">
        <v>590</v>
      </c>
      <c r="I530" s="386" t="s">
        <v>1608</v>
      </c>
      <c r="J530" s="573" t="s">
        <v>656</v>
      </c>
      <c r="K530" s="524" t="s">
        <v>69</v>
      </c>
      <c r="L530" s="405" t="s">
        <v>443</v>
      </c>
      <c r="M530" s="405" t="s">
        <v>443</v>
      </c>
      <c r="N530" s="405" t="s">
        <v>35</v>
      </c>
      <c r="O530" s="405" t="s">
        <v>443</v>
      </c>
      <c r="P530" s="405"/>
      <c r="Q530" s="405" t="s">
        <v>4</v>
      </c>
      <c r="R530" s="405"/>
      <c r="S530" s="405"/>
      <c r="T530" s="462"/>
      <c r="U530" s="462"/>
      <c r="V530" s="405"/>
      <c r="W530" s="405"/>
    </row>
    <row r="531" spans="1:23" ht="45" customHeight="1" x14ac:dyDescent="0.25">
      <c r="A531" s="382" t="s">
        <v>1609</v>
      </c>
      <c r="B531" s="382" t="s">
        <v>705</v>
      </c>
      <c r="C531" s="409" t="s">
        <v>1610</v>
      </c>
      <c r="D531" s="711">
        <v>100515</v>
      </c>
      <c r="E531" s="631">
        <v>60</v>
      </c>
      <c r="F531" s="408" t="s">
        <v>1011</v>
      </c>
      <c r="G531" s="401">
        <v>45536</v>
      </c>
      <c r="H531" s="385" t="s">
        <v>590</v>
      </c>
      <c r="I531" s="560" t="s">
        <v>1611</v>
      </c>
      <c r="J531" s="573" t="s">
        <v>698</v>
      </c>
      <c r="K531" s="606" t="s">
        <v>25</v>
      </c>
      <c r="L531" s="405" t="s">
        <v>443</v>
      </c>
      <c r="M531" s="405" t="s">
        <v>443</v>
      </c>
      <c r="N531" s="405" t="s">
        <v>443</v>
      </c>
      <c r="O531" s="405" t="s">
        <v>443</v>
      </c>
      <c r="P531" s="405" t="s">
        <v>4</v>
      </c>
      <c r="Q531" s="405"/>
      <c r="R531" s="405"/>
      <c r="S531" s="405"/>
      <c r="T531" s="462"/>
      <c r="U531" s="405"/>
      <c r="V531" s="405"/>
      <c r="W531" s="405"/>
    </row>
    <row r="532" spans="1:23" ht="45" customHeight="1" x14ac:dyDescent="0.25">
      <c r="A532" s="382" t="s">
        <v>1612</v>
      </c>
      <c r="B532" s="382" t="s">
        <v>705</v>
      </c>
      <c r="C532" s="409" t="s">
        <v>1610</v>
      </c>
      <c r="D532" s="711">
        <v>100515</v>
      </c>
      <c r="E532" s="631">
        <v>60</v>
      </c>
      <c r="F532" s="408" t="s">
        <v>1011</v>
      </c>
      <c r="G532" s="401">
        <v>45536</v>
      </c>
      <c r="H532" s="385" t="s">
        <v>590</v>
      </c>
      <c r="I532" s="560" t="s">
        <v>1611</v>
      </c>
      <c r="J532" s="573" t="s">
        <v>698</v>
      </c>
      <c r="K532" s="449" t="s">
        <v>635</v>
      </c>
      <c r="L532" s="405" t="s">
        <v>443</v>
      </c>
      <c r="M532" s="405" t="s">
        <v>443</v>
      </c>
      <c r="N532" s="405" t="s">
        <v>443</v>
      </c>
      <c r="O532" s="405" t="s">
        <v>443</v>
      </c>
      <c r="P532" s="405"/>
      <c r="Q532" s="405"/>
      <c r="R532" s="405"/>
      <c r="S532" s="405"/>
      <c r="T532" s="462"/>
      <c r="U532" s="405"/>
      <c r="V532" s="405"/>
      <c r="W532" s="405"/>
    </row>
    <row r="533" spans="1:23" ht="45" customHeight="1" x14ac:dyDescent="0.25">
      <c r="A533" s="382" t="s">
        <v>1613</v>
      </c>
      <c r="B533" s="382" t="s">
        <v>1614</v>
      </c>
      <c r="C533" s="409" t="s">
        <v>760</v>
      </c>
      <c r="D533" s="711">
        <v>100925</v>
      </c>
      <c r="E533" s="631">
        <v>55</v>
      </c>
      <c r="F533" s="408" t="s">
        <v>731</v>
      </c>
      <c r="G533" s="401">
        <v>45467</v>
      </c>
      <c r="H533" s="385" t="s">
        <v>590</v>
      </c>
      <c r="I533" s="560" t="s">
        <v>1615</v>
      </c>
      <c r="J533" s="573" t="s">
        <v>3308</v>
      </c>
      <c r="K533" s="449" t="s">
        <v>635</v>
      </c>
      <c r="L533" s="405" t="s">
        <v>443</v>
      </c>
      <c r="M533" s="405" t="s">
        <v>443</v>
      </c>
      <c r="N533" s="405" t="s">
        <v>443</v>
      </c>
      <c r="O533" s="405" t="s">
        <v>443</v>
      </c>
      <c r="P533" s="405"/>
      <c r="Q533" s="405"/>
      <c r="R533" s="405"/>
      <c r="S533" s="405"/>
      <c r="T533" s="462"/>
      <c r="U533" s="405"/>
      <c r="V533" s="405"/>
      <c r="W533" s="405"/>
    </row>
    <row r="534" spans="1:23" ht="45" customHeight="1" x14ac:dyDescent="0.25">
      <c r="A534" s="382" t="s">
        <v>1613</v>
      </c>
      <c r="B534" s="382" t="s">
        <v>1614</v>
      </c>
      <c r="C534" s="409" t="s">
        <v>1477</v>
      </c>
      <c r="D534" s="711">
        <v>100925</v>
      </c>
      <c r="E534" s="631">
        <v>55</v>
      </c>
      <c r="F534" s="408" t="s">
        <v>731</v>
      </c>
      <c r="G534" s="401">
        <v>45467</v>
      </c>
      <c r="H534" s="385" t="s">
        <v>590</v>
      </c>
      <c r="I534" s="560" t="s">
        <v>1615</v>
      </c>
      <c r="J534" s="573" t="s">
        <v>3308</v>
      </c>
      <c r="K534" s="449" t="s">
        <v>657</v>
      </c>
      <c r="L534" s="405" t="s">
        <v>443</v>
      </c>
      <c r="M534" s="405" t="s">
        <v>443</v>
      </c>
      <c r="N534" s="405" t="s">
        <v>443</v>
      </c>
      <c r="O534" s="405" t="s">
        <v>443</v>
      </c>
      <c r="P534" s="405"/>
      <c r="Q534" s="405"/>
      <c r="R534" s="405"/>
      <c r="S534" s="405"/>
      <c r="T534" s="462"/>
      <c r="U534" s="405"/>
      <c r="V534" s="405"/>
      <c r="W534" s="405"/>
    </row>
    <row r="535" spans="1:23" ht="45" customHeight="1" x14ac:dyDescent="0.25">
      <c r="A535" s="382" t="s">
        <v>1613</v>
      </c>
      <c r="B535" s="382" t="s">
        <v>1614</v>
      </c>
      <c r="C535" s="409" t="s">
        <v>1478</v>
      </c>
      <c r="D535" s="711">
        <v>100925</v>
      </c>
      <c r="E535" s="631">
        <v>55</v>
      </c>
      <c r="F535" s="408" t="s">
        <v>731</v>
      </c>
      <c r="G535" s="401">
        <v>45467</v>
      </c>
      <c r="H535" s="385" t="s">
        <v>590</v>
      </c>
      <c r="I535" s="560" t="s">
        <v>1615</v>
      </c>
      <c r="J535" s="573" t="s">
        <v>3308</v>
      </c>
      <c r="K535" s="449" t="s">
        <v>657</v>
      </c>
      <c r="L535" s="405" t="s">
        <v>443</v>
      </c>
      <c r="M535" s="405" t="s">
        <v>443</v>
      </c>
      <c r="N535" s="405" t="s">
        <v>443</v>
      </c>
      <c r="O535" s="405" t="s">
        <v>443</v>
      </c>
      <c r="P535" s="405"/>
      <c r="Q535" s="405"/>
      <c r="R535" s="405"/>
      <c r="S535" s="405"/>
      <c r="T535" s="462"/>
      <c r="U535" s="405"/>
      <c r="V535" s="405"/>
      <c r="W535" s="405"/>
    </row>
    <row r="536" spans="1:23" ht="45" customHeight="1" x14ac:dyDescent="0.25">
      <c r="A536" s="382" t="s">
        <v>1613</v>
      </c>
      <c r="B536" s="382" t="s">
        <v>1614</v>
      </c>
      <c r="C536" s="409" t="s">
        <v>1479</v>
      </c>
      <c r="D536" s="711">
        <v>100925</v>
      </c>
      <c r="E536" s="631">
        <v>55</v>
      </c>
      <c r="F536" s="408" t="s">
        <v>731</v>
      </c>
      <c r="G536" s="401">
        <v>45467</v>
      </c>
      <c r="H536" s="385" t="s">
        <v>590</v>
      </c>
      <c r="I536" s="560" t="s">
        <v>1615</v>
      </c>
      <c r="J536" s="573" t="s">
        <v>3308</v>
      </c>
      <c r="K536" s="449" t="s">
        <v>657</v>
      </c>
      <c r="L536" s="405" t="s">
        <v>443</v>
      </c>
      <c r="M536" s="405" t="s">
        <v>443</v>
      </c>
      <c r="N536" s="405" t="s">
        <v>443</v>
      </c>
      <c r="O536" s="405" t="s">
        <v>443</v>
      </c>
      <c r="P536" s="405"/>
      <c r="Q536" s="405"/>
      <c r="R536" s="405"/>
      <c r="S536" s="405"/>
      <c r="T536" s="462"/>
      <c r="U536" s="405"/>
      <c r="V536" s="405"/>
      <c r="W536" s="405"/>
    </row>
    <row r="537" spans="1:23" ht="45" customHeight="1" x14ac:dyDescent="0.25">
      <c r="A537" s="382" t="s">
        <v>3365</v>
      </c>
      <c r="B537" s="382" t="s">
        <v>3366</v>
      </c>
      <c r="C537" s="409" t="s">
        <v>3367</v>
      </c>
      <c r="D537" s="711" t="s">
        <v>690</v>
      </c>
      <c r="E537" s="631" t="s">
        <v>690</v>
      </c>
      <c r="F537" s="408" t="s">
        <v>604</v>
      </c>
      <c r="G537" s="401">
        <v>46138</v>
      </c>
      <c r="H537" s="385" t="s">
        <v>590</v>
      </c>
      <c r="I537" s="386" t="s">
        <v>921</v>
      </c>
      <c r="J537" s="573" t="s">
        <v>1237</v>
      </c>
      <c r="K537" s="449" t="s">
        <v>614</v>
      </c>
      <c r="L537" s="405" t="s">
        <v>690</v>
      </c>
      <c r="M537" s="405" t="s">
        <v>690</v>
      </c>
      <c r="N537" s="405" t="s">
        <v>690</v>
      </c>
      <c r="O537" s="405" t="s">
        <v>443</v>
      </c>
      <c r="P537" s="405"/>
      <c r="Q537" s="405"/>
      <c r="R537" s="405"/>
      <c r="S537" s="405"/>
      <c r="T537" s="405"/>
      <c r="U537" s="405"/>
      <c r="V537" s="405"/>
      <c r="W537" s="405"/>
    </row>
    <row r="538" spans="1:23" ht="45" customHeight="1" x14ac:dyDescent="0.25">
      <c r="A538" s="382" t="s">
        <v>1616</v>
      </c>
      <c r="B538" s="382" t="s">
        <v>662</v>
      </c>
      <c r="C538" s="408" t="s">
        <v>1617</v>
      </c>
      <c r="D538" s="711">
        <v>100586</v>
      </c>
      <c r="E538" s="631">
        <v>65</v>
      </c>
      <c r="F538" s="408" t="s">
        <v>604</v>
      </c>
      <c r="G538" s="384"/>
      <c r="H538" s="385" t="s">
        <v>590</v>
      </c>
      <c r="I538" s="386" t="s">
        <v>1618</v>
      </c>
      <c r="J538" s="573" t="s">
        <v>606</v>
      </c>
      <c r="K538" s="449" t="s">
        <v>657</v>
      </c>
      <c r="L538" s="405" t="s">
        <v>443</v>
      </c>
      <c r="M538" s="405" t="s">
        <v>443</v>
      </c>
      <c r="N538" s="405" t="s">
        <v>443</v>
      </c>
      <c r="O538" s="405" t="s">
        <v>443</v>
      </c>
      <c r="P538" s="405"/>
      <c r="Q538" s="405"/>
      <c r="R538" s="405"/>
      <c r="S538" s="405"/>
      <c r="T538" s="462"/>
      <c r="U538" s="405"/>
      <c r="V538" s="405"/>
      <c r="W538" s="405"/>
    </row>
    <row r="539" spans="1:23" ht="45" customHeight="1" x14ac:dyDescent="0.25">
      <c r="A539" s="382" t="s">
        <v>3111</v>
      </c>
      <c r="B539" s="382" t="s">
        <v>3117</v>
      </c>
      <c r="C539" s="602"/>
      <c r="D539" s="711">
        <v>100993</v>
      </c>
      <c r="E539" s="631">
        <v>75</v>
      </c>
      <c r="F539" s="408" t="s">
        <v>604</v>
      </c>
      <c r="G539" s="401">
        <v>46079</v>
      </c>
      <c r="H539" s="385" t="s">
        <v>590</v>
      </c>
      <c r="I539" s="386" t="s">
        <v>3302</v>
      </c>
      <c r="J539" s="573" t="s">
        <v>596</v>
      </c>
      <c r="K539" s="449" t="s">
        <v>69</v>
      </c>
      <c r="L539" s="405" t="s">
        <v>690</v>
      </c>
      <c r="M539" s="405" t="s">
        <v>443</v>
      </c>
      <c r="N539" s="405" t="s">
        <v>443</v>
      </c>
      <c r="O539" s="405" t="s">
        <v>443</v>
      </c>
      <c r="P539" s="405"/>
      <c r="Q539" s="405"/>
      <c r="R539" s="405"/>
      <c r="S539" s="405"/>
      <c r="T539" s="405"/>
      <c r="U539" s="405"/>
      <c r="V539" s="405"/>
      <c r="W539" s="749"/>
    </row>
    <row r="540" spans="1:23" ht="45" customHeight="1" x14ac:dyDescent="0.25">
      <c r="A540" s="382" t="s">
        <v>1619</v>
      </c>
      <c r="B540" s="382" t="s">
        <v>705</v>
      </c>
      <c r="C540" s="408"/>
      <c r="D540" s="711">
        <v>100708</v>
      </c>
      <c r="E540" s="631">
        <v>60</v>
      </c>
      <c r="F540" s="408" t="s">
        <v>589</v>
      </c>
      <c r="G540" s="401">
        <v>45375</v>
      </c>
      <c r="H540" s="385" t="s">
        <v>590</v>
      </c>
      <c r="I540" s="386" t="s">
        <v>3264</v>
      </c>
      <c r="J540" s="573" t="s">
        <v>698</v>
      </c>
      <c r="K540" s="449" t="s">
        <v>614</v>
      </c>
      <c r="L540" s="405" t="s">
        <v>443</v>
      </c>
      <c r="M540" s="405" t="s">
        <v>4</v>
      </c>
      <c r="N540" s="405" t="s">
        <v>443</v>
      </c>
      <c r="O540" s="405" t="s">
        <v>443</v>
      </c>
      <c r="P540" s="405"/>
      <c r="Q540" s="405"/>
      <c r="R540" s="405"/>
      <c r="S540" s="405"/>
      <c r="T540" s="462"/>
      <c r="U540" s="405"/>
      <c r="V540" s="405"/>
      <c r="W540" s="405"/>
    </row>
    <row r="541" spans="1:23" ht="45" customHeight="1" x14ac:dyDescent="0.25">
      <c r="A541" s="599" t="s">
        <v>1621</v>
      </c>
      <c r="B541" s="408" t="s">
        <v>1622</v>
      </c>
      <c r="C541" s="408"/>
      <c r="D541" s="711">
        <v>100578</v>
      </c>
      <c r="E541" s="631">
        <v>55</v>
      </c>
      <c r="F541" s="408" t="s">
        <v>604</v>
      </c>
      <c r="G541" s="401">
        <v>42614</v>
      </c>
      <c r="H541" s="385" t="s">
        <v>590</v>
      </c>
      <c r="I541" s="386" t="s">
        <v>1623</v>
      </c>
      <c r="J541" s="573" t="s">
        <v>606</v>
      </c>
      <c r="K541" s="449" t="s">
        <v>146</v>
      </c>
      <c r="L541" s="405" t="s">
        <v>4</v>
      </c>
      <c r="M541" s="405" t="s">
        <v>443</v>
      </c>
      <c r="N541" s="405" t="s">
        <v>443</v>
      </c>
      <c r="O541" s="405" t="s">
        <v>443</v>
      </c>
      <c r="P541" s="405"/>
      <c r="Q541" s="405"/>
      <c r="R541" s="405"/>
      <c r="S541" s="405"/>
      <c r="T541" s="462"/>
      <c r="U541" s="405"/>
      <c r="V541" s="405"/>
      <c r="W541" s="405"/>
    </row>
    <row r="542" spans="1:23" ht="45" customHeight="1" x14ac:dyDescent="0.25">
      <c r="A542" s="408" t="s">
        <v>1624</v>
      </c>
      <c r="B542" s="382" t="s">
        <v>1625</v>
      </c>
      <c r="C542" s="408" t="s">
        <v>3314</v>
      </c>
      <c r="D542" s="711" t="s">
        <v>690</v>
      </c>
      <c r="E542" s="631">
        <v>55</v>
      </c>
      <c r="F542" s="408" t="s">
        <v>604</v>
      </c>
      <c r="G542" s="401">
        <v>41061</v>
      </c>
      <c r="H542" s="385" t="s">
        <v>590</v>
      </c>
      <c r="I542" s="386" t="s">
        <v>779</v>
      </c>
      <c r="J542" s="573" t="s">
        <v>606</v>
      </c>
      <c r="K542" s="524" t="s">
        <v>20</v>
      </c>
      <c r="L542" s="405" t="s">
        <v>443</v>
      </c>
      <c r="M542" s="405" t="s">
        <v>35</v>
      </c>
      <c r="N542" s="405" t="s">
        <v>443</v>
      </c>
      <c r="O542" s="405" t="s">
        <v>443</v>
      </c>
      <c r="P542" s="405"/>
      <c r="Q542" s="405"/>
      <c r="R542" s="405"/>
      <c r="S542" s="405"/>
      <c r="T542" s="462"/>
      <c r="U542" s="405"/>
      <c r="V542" s="405"/>
      <c r="W542" s="405"/>
    </row>
    <row r="543" spans="1:23" ht="45" customHeight="1" x14ac:dyDescent="0.25">
      <c r="A543" s="382" t="s">
        <v>1626</v>
      </c>
      <c r="B543" s="382" t="s">
        <v>1627</v>
      </c>
      <c r="C543" s="408"/>
      <c r="D543" s="711">
        <v>100953</v>
      </c>
      <c r="E543" s="631">
        <v>55</v>
      </c>
      <c r="F543" s="408" t="s">
        <v>604</v>
      </c>
      <c r="G543" s="401">
        <v>42237</v>
      </c>
      <c r="H543" s="385" t="s">
        <v>590</v>
      </c>
      <c r="I543" s="386" t="s">
        <v>495</v>
      </c>
      <c r="J543" s="609" t="s">
        <v>1237</v>
      </c>
      <c r="K543" s="606" t="s">
        <v>50</v>
      </c>
      <c r="L543" s="405" t="s">
        <v>443</v>
      </c>
      <c r="M543" s="405" t="s">
        <v>443</v>
      </c>
      <c r="N543" s="405" t="s">
        <v>443</v>
      </c>
      <c r="O543" s="405" t="s">
        <v>443</v>
      </c>
      <c r="P543" s="405"/>
      <c r="Q543" s="405"/>
      <c r="R543" s="405"/>
      <c r="S543" s="405"/>
      <c r="T543" s="462"/>
      <c r="U543" s="462"/>
      <c r="V543" s="405"/>
      <c r="W543" s="405"/>
    </row>
    <row r="544" spans="1:23" ht="58.5" customHeight="1" x14ac:dyDescent="0.25">
      <c r="A544" s="382" t="s">
        <v>1628</v>
      </c>
      <c r="B544" s="382" t="s">
        <v>1296</v>
      </c>
      <c r="C544" s="602"/>
      <c r="D544" s="711">
        <v>100631</v>
      </c>
      <c r="E544" s="631">
        <v>65</v>
      </c>
      <c r="F544" s="408" t="s">
        <v>604</v>
      </c>
      <c r="G544" s="401">
        <v>45833</v>
      </c>
      <c r="H544" s="385" t="s">
        <v>590</v>
      </c>
      <c r="I544" s="386" t="s">
        <v>1629</v>
      </c>
      <c r="J544" s="573" t="s">
        <v>1237</v>
      </c>
      <c r="K544" s="449" t="s">
        <v>53</v>
      </c>
      <c r="L544" s="405" t="s">
        <v>443</v>
      </c>
      <c r="M544" s="405" t="s">
        <v>443</v>
      </c>
      <c r="N544" s="405" t="s">
        <v>443</v>
      </c>
      <c r="O544" s="405" t="s">
        <v>443</v>
      </c>
      <c r="P544" s="709"/>
      <c r="Q544" s="405"/>
      <c r="R544" s="405"/>
      <c r="S544" s="405"/>
      <c r="T544" s="462"/>
      <c r="U544" s="405"/>
      <c r="V544" s="405"/>
      <c r="W544" s="749"/>
    </row>
    <row r="545" spans="1:23" ht="45" customHeight="1" x14ac:dyDescent="0.25">
      <c r="A545" s="382" t="s">
        <v>1630</v>
      </c>
      <c r="B545" s="382" t="s">
        <v>1631</v>
      </c>
      <c r="C545" s="409" t="s">
        <v>1176</v>
      </c>
      <c r="D545" s="711">
        <v>100804</v>
      </c>
      <c r="E545" s="631">
        <v>55</v>
      </c>
      <c r="F545" s="408" t="s">
        <v>604</v>
      </c>
      <c r="G545" s="401">
        <v>41654</v>
      </c>
      <c r="H545" s="385" t="s">
        <v>590</v>
      </c>
      <c r="I545" s="386" t="s">
        <v>1632</v>
      </c>
      <c r="J545" s="573" t="s">
        <v>877</v>
      </c>
      <c r="K545" s="449" t="s">
        <v>622</v>
      </c>
      <c r="L545" s="405" t="s">
        <v>443</v>
      </c>
      <c r="M545" s="405" t="s">
        <v>443</v>
      </c>
      <c r="N545" s="405" t="s">
        <v>443</v>
      </c>
      <c r="O545" s="405" t="s">
        <v>443</v>
      </c>
      <c r="P545" s="405"/>
      <c r="Q545" s="405"/>
      <c r="R545" s="405"/>
      <c r="S545" s="405"/>
      <c r="T545" s="405"/>
      <c r="U545" s="405"/>
      <c r="V545" s="405"/>
      <c r="W545" s="405"/>
    </row>
    <row r="546" spans="1:23" ht="60.75" customHeight="1" x14ac:dyDescent="0.25">
      <c r="A546" s="382" t="s">
        <v>1633</v>
      </c>
      <c r="B546" s="382" t="s">
        <v>89</v>
      </c>
      <c r="C546" s="409" t="s">
        <v>762</v>
      </c>
      <c r="D546" s="711">
        <v>100664</v>
      </c>
      <c r="E546" s="631">
        <v>65</v>
      </c>
      <c r="F546" s="408" t="s">
        <v>697</v>
      </c>
      <c r="G546" s="401">
        <v>44317</v>
      </c>
      <c r="H546" s="385" t="s">
        <v>590</v>
      </c>
      <c r="I546" s="386" t="s">
        <v>1634</v>
      </c>
      <c r="J546" s="573" t="s">
        <v>698</v>
      </c>
      <c r="K546" s="449" t="s">
        <v>69</v>
      </c>
      <c r="L546" s="405" t="s">
        <v>443</v>
      </c>
      <c r="M546" s="405" t="s">
        <v>443</v>
      </c>
      <c r="N546" s="405" t="s">
        <v>443</v>
      </c>
      <c r="O546" s="405" t="s">
        <v>443</v>
      </c>
      <c r="P546" s="405"/>
      <c r="Q546" s="405"/>
      <c r="R546" s="405"/>
      <c r="S546" s="405"/>
      <c r="T546" s="462"/>
      <c r="U546" s="405"/>
      <c r="V546" s="405"/>
      <c r="W546" s="405"/>
    </row>
    <row r="547" spans="1:23" ht="64.5" customHeight="1" x14ac:dyDescent="0.25">
      <c r="A547" s="382" t="s">
        <v>1635</v>
      </c>
      <c r="B547" s="382" t="s">
        <v>1636</v>
      </c>
      <c r="C547" s="408"/>
      <c r="D547" s="711">
        <v>100578</v>
      </c>
      <c r="E547" s="631">
        <v>55</v>
      </c>
      <c r="F547" s="408" t="s">
        <v>604</v>
      </c>
      <c r="G547" s="384"/>
      <c r="H547" s="385" t="s">
        <v>590</v>
      </c>
      <c r="I547" s="386" t="s">
        <v>1623</v>
      </c>
      <c r="J547" s="573" t="s">
        <v>606</v>
      </c>
      <c r="K547" s="449" t="s">
        <v>146</v>
      </c>
      <c r="L547" s="462" t="s">
        <v>4</v>
      </c>
      <c r="M547" s="405" t="s">
        <v>443</v>
      </c>
      <c r="N547" s="405" t="s">
        <v>443</v>
      </c>
      <c r="O547" s="405" t="s">
        <v>443</v>
      </c>
      <c r="P547" s="405"/>
      <c r="Q547" s="405"/>
      <c r="R547" s="405"/>
      <c r="S547" s="405"/>
      <c r="T547" s="462"/>
      <c r="U547" s="462"/>
      <c r="V547" s="462"/>
      <c r="W547" s="405"/>
    </row>
    <row r="548" spans="1:23" ht="45" customHeight="1" x14ac:dyDescent="0.25">
      <c r="A548" s="382" t="s">
        <v>1637</v>
      </c>
      <c r="B548" s="382" t="s">
        <v>641</v>
      </c>
      <c r="C548" s="602"/>
      <c r="D548" s="711">
        <v>100785</v>
      </c>
      <c r="E548" s="631">
        <v>50</v>
      </c>
      <c r="F548" s="408" t="s">
        <v>604</v>
      </c>
      <c r="G548" s="401">
        <v>44949</v>
      </c>
      <c r="H548" s="385" t="s">
        <v>590</v>
      </c>
      <c r="I548" s="386">
        <v>69</v>
      </c>
      <c r="J548" s="605" t="s">
        <v>645</v>
      </c>
      <c r="K548" s="449" t="s">
        <v>146</v>
      </c>
      <c r="L548" s="462" t="s">
        <v>4</v>
      </c>
      <c r="M548" s="405" t="s">
        <v>443</v>
      </c>
      <c r="N548" s="405" t="s">
        <v>443</v>
      </c>
      <c r="O548" s="405" t="s">
        <v>443</v>
      </c>
      <c r="P548" s="405"/>
      <c r="Q548" s="405"/>
      <c r="R548" s="405"/>
      <c r="S548" s="405"/>
      <c r="T548" s="462"/>
      <c r="U548" s="405"/>
      <c r="V548" s="405"/>
      <c r="W548" s="405"/>
    </row>
    <row r="549" spans="1:23" ht="45" customHeight="1" x14ac:dyDescent="0.25">
      <c r="A549" s="382" t="s">
        <v>1638</v>
      </c>
      <c r="B549" s="382" t="s">
        <v>1639</v>
      </c>
      <c r="C549" s="602"/>
      <c r="D549" s="711">
        <v>100402</v>
      </c>
      <c r="E549" s="631">
        <v>65</v>
      </c>
      <c r="F549" s="598" t="s">
        <v>604</v>
      </c>
      <c r="G549" s="401">
        <v>45253</v>
      </c>
      <c r="H549" s="385" t="s">
        <v>590</v>
      </c>
      <c r="I549" s="386" t="s">
        <v>1640</v>
      </c>
      <c r="J549" s="573" t="s">
        <v>877</v>
      </c>
      <c r="K549" s="449" t="s">
        <v>657</v>
      </c>
      <c r="L549" s="405" t="s">
        <v>443</v>
      </c>
      <c r="M549" s="405" t="s">
        <v>443</v>
      </c>
      <c r="N549" s="405" t="s">
        <v>443</v>
      </c>
      <c r="O549" s="405" t="s">
        <v>443</v>
      </c>
      <c r="P549" s="405"/>
      <c r="Q549" s="405"/>
      <c r="R549" s="405"/>
      <c r="S549" s="405"/>
      <c r="T549" s="405"/>
      <c r="U549" s="405"/>
      <c r="V549" s="405"/>
      <c r="W549" s="405"/>
    </row>
    <row r="550" spans="1:23" ht="45" customHeight="1" x14ac:dyDescent="0.25">
      <c r="A550" s="382" t="s">
        <v>1641</v>
      </c>
      <c r="B550" s="382" t="s">
        <v>140</v>
      </c>
      <c r="C550" s="602"/>
      <c r="D550" s="711">
        <v>100200</v>
      </c>
      <c r="E550" s="631">
        <v>65</v>
      </c>
      <c r="F550" s="408" t="s">
        <v>604</v>
      </c>
      <c r="G550" s="401">
        <v>45346</v>
      </c>
      <c r="H550" s="385" t="s">
        <v>590</v>
      </c>
      <c r="I550" s="616" t="s">
        <v>1642</v>
      </c>
      <c r="J550" s="573" t="s">
        <v>877</v>
      </c>
      <c r="K550" s="449" t="s">
        <v>610</v>
      </c>
      <c r="L550" s="405" t="s">
        <v>443</v>
      </c>
      <c r="M550" s="405" t="s">
        <v>443</v>
      </c>
      <c r="N550" s="405" t="s">
        <v>443</v>
      </c>
      <c r="O550" s="405" t="s">
        <v>443</v>
      </c>
      <c r="P550" s="405"/>
      <c r="Q550" s="405"/>
      <c r="R550" s="405"/>
      <c r="S550" s="405"/>
      <c r="T550" s="462"/>
      <c r="U550" s="405"/>
      <c r="V550" s="405"/>
      <c r="W550" s="405"/>
    </row>
    <row r="551" spans="1:23" ht="45" customHeight="1" x14ac:dyDescent="0.25">
      <c r="A551" s="382" t="s">
        <v>1643</v>
      </c>
      <c r="B551" s="599" t="s">
        <v>60</v>
      </c>
      <c r="C551" s="409" t="s">
        <v>1176</v>
      </c>
      <c r="D551" s="711" t="s">
        <v>690</v>
      </c>
      <c r="E551" s="631">
        <v>55</v>
      </c>
      <c r="F551" s="408" t="s">
        <v>604</v>
      </c>
      <c r="G551" s="441"/>
      <c r="H551" s="532" t="s">
        <v>66</v>
      </c>
      <c r="I551" s="386" t="s">
        <v>1644</v>
      </c>
      <c r="J551" s="573" t="s">
        <v>690</v>
      </c>
      <c r="K551" s="449" t="s">
        <v>614</v>
      </c>
      <c r="L551" s="379" t="s">
        <v>690</v>
      </c>
      <c r="M551" s="379" t="s">
        <v>690</v>
      </c>
      <c r="N551" s="379" t="s">
        <v>690</v>
      </c>
      <c r="O551" s="379" t="s">
        <v>690</v>
      </c>
      <c r="P551" s="379" t="s">
        <v>690</v>
      </c>
      <c r="Q551" s="379" t="s">
        <v>690</v>
      </c>
      <c r="R551" s="379" t="s">
        <v>690</v>
      </c>
      <c r="S551" s="379" t="s">
        <v>690</v>
      </c>
      <c r="T551" s="379" t="s">
        <v>690</v>
      </c>
      <c r="U551" s="379" t="s">
        <v>690</v>
      </c>
      <c r="V551" s="379" t="s">
        <v>690</v>
      </c>
      <c r="W551" s="379" t="s">
        <v>690</v>
      </c>
    </row>
    <row r="552" spans="1:23" ht="57.75" customHeight="1" x14ac:dyDescent="0.25">
      <c r="A552" s="382" t="s">
        <v>1645</v>
      </c>
      <c r="B552" s="599" t="s">
        <v>1646</v>
      </c>
      <c r="C552" s="409"/>
      <c r="D552" s="711">
        <v>100783</v>
      </c>
      <c r="E552" s="631">
        <v>85</v>
      </c>
      <c r="F552" s="408" t="s">
        <v>604</v>
      </c>
      <c r="G552" s="434">
        <v>45108</v>
      </c>
      <c r="H552" s="385" t="s">
        <v>590</v>
      </c>
      <c r="I552" s="616" t="s">
        <v>1647</v>
      </c>
      <c r="J552" s="573" t="s">
        <v>877</v>
      </c>
      <c r="K552" s="449" t="s">
        <v>146</v>
      </c>
      <c r="L552" s="405" t="s">
        <v>4</v>
      </c>
      <c r="M552" s="405" t="s">
        <v>35</v>
      </c>
      <c r="N552" s="405" t="s">
        <v>443</v>
      </c>
      <c r="O552" s="405" t="s">
        <v>443</v>
      </c>
      <c r="P552" s="405"/>
      <c r="Q552" s="405"/>
      <c r="R552" s="405"/>
      <c r="S552" s="405"/>
      <c r="T552" s="405"/>
      <c r="U552" s="405"/>
      <c r="V552" s="405"/>
      <c r="W552" s="405"/>
    </row>
    <row r="553" spans="1:23" ht="45" customHeight="1" x14ac:dyDescent="0.25">
      <c r="A553" s="382" t="s">
        <v>1648</v>
      </c>
      <c r="B553" s="382" t="s">
        <v>662</v>
      </c>
      <c r="C553" s="602"/>
      <c r="D553" s="711">
        <v>100800</v>
      </c>
      <c r="E553" s="631">
        <v>50</v>
      </c>
      <c r="F553" s="408" t="s">
        <v>604</v>
      </c>
      <c r="G553" s="401">
        <v>44949</v>
      </c>
      <c r="H553" s="385" t="s">
        <v>590</v>
      </c>
      <c r="I553" s="386">
        <v>149</v>
      </c>
      <c r="J553" s="605" t="s">
        <v>645</v>
      </c>
      <c r="K553" s="449" t="s">
        <v>20</v>
      </c>
      <c r="L553" s="405" t="s">
        <v>443</v>
      </c>
      <c r="M553" s="405" t="s">
        <v>443</v>
      </c>
      <c r="N553" s="405" t="s">
        <v>443</v>
      </c>
      <c r="O553" s="405" t="s">
        <v>443</v>
      </c>
      <c r="P553" s="462" t="s">
        <v>4</v>
      </c>
      <c r="Q553" s="405"/>
      <c r="R553" s="405"/>
      <c r="S553" s="405"/>
      <c r="T553" s="462"/>
      <c r="U553" s="405"/>
      <c r="V553" s="405"/>
      <c r="W553" s="405"/>
    </row>
    <row r="554" spans="1:23" ht="46.5" customHeight="1" x14ac:dyDescent="0.25">
      <c r="A554" s="382" t="s">
        <v>1649</v>
      </c>
      <c r="B554" s="382" t="s">
        <v>598</v>
      </c>
      <c r="C554" s="409" t="s">
        <v>599</v>
      </c>
      <c r="D554" s="711">
        <v>100471</v>
      </c>
      <c r="E554" s="631">
        <v>65</v>
      </c>
      <c r="F554" s="408" t="s">
        <v>731</v>
      </c>
      <c r="G554" s="401">
        <v>44949</v>
      </c>
      <c r="H554" s="385" t="s">
        <v>590</v>
      </c>
      <c r="I554" s="386">
        <v>326</v>
      </c>
      <c r="J554" s="573" t="s">
        <v>732</v>
      </c>
      <c r="K554" s="449" t="s">
        <v>20</v>
      </c>
      <c r="L554" s="405" t="s">
        <v>443</v>
      </c>
      <c r="M554" s="405" t="s">
        <v>443</v>
      </c>
      <c r="N554" s="405" t="s">
        <v>443</v>
      </c>
      <c r="O554" s="405" t="s">
        <v>443</v>
      </c>
      <c r="P554" s="405"/>
      <c r="Q554" s="405"/>
      <c r="R554" s="405"/>
      <c r="S554" s="405"/>
      <c r="T554" s="462"/>
      <c r="U554" s="405"/>
      <c r="V554" s="405"/>
      <c r="W554" s="405"/>
    </row>
    <row r="555" spans="1:23" ht="45.75" customHeight="1" x14ac:dyDescent="0.25">
      <c r="A555" s="408" t="s">
        <v>1650</v>
      </c>
      <c r="B555" s="382" t="s">
        <v>638</v>
      </c>
      <c r="C555" s="408"/>
      <c r="D555" s="711">
        <v>100705</v>
      </c>
      <c r="E555" s="631">
        <v>60</v>
      </c>
      <c r="F555" s="408" t="s">
        <v>604</v>
      </c>
      <c r="G555" s="401">
        <v>41821</v>
      </c>
      <c r="H555" s="385" t="s">
        <v>590</v>
      </c>
      <c r="I555" s="386" t="s">
        <v>1651</v>
      </c>
      <c r="J555" s="573" t="s">
        <v>606</v>
      </c>
      <c r="K555" s="606" t="s">
        <v>100</v>
      </c>
      <c r="L555" s="405" t="s">
        <v>443</v>
      </c>
      <c r="M555" s="405" t="s">
        <v>443</v>
      </c>
      <c r="N555" s="405" t="s">
        <v>443</v>
      </c>
      <c r="O555" s="405" t="s">
        <v>443</v>
      </c>
      <c r="P555" s="405"/>
      <c r="Q555" s="405"/>
      <c r="R555" s="405"/>
      <c r="S555" s="405"/>
      <c r="T555" s="462"/>
      <c r="U555" s="405"/>
      <c r="V555" s="405"/>
      <c r="W555" s="405"/>
    </row>
    <row r="556" spans="1:23" ht="45" customHeight="1" x14ac:dyDescent="0.25">
      <c r="A556" s="382" t="s">
        <v>1652</v>
      </c>
      <c r="B556" s="382" t="s">
        <v>99</v>
      </c>
      <c r="C556" s="408"/>
      <c r="D556" s="711">
        <v>100262</v>
      </c>
      <c r="E556" s="631">
        <v>55</v>
      </c>
      <c r="F556" s="408" t="s">
        <v>589</v>
      </c>
      <c r="G556" s="401">
        <v>44208</v>
      </c>
      <c r="H556" s="385" t="s">
        <v>590</v>
      </c>
      <c r="I556" s="386" t="s">
        <v>1653</v>
      </c>
      <c r="J556" s="573" t="s">
        <v>698</v>
      </c>
      <c r="K556" s="449" t="s">
        <v>20</v>
      </c>
      <c r="L556" s="405" t="s">
        <v>443</v>
      </c>
      <c r="M556" s="405" t="s">
        <v>443</v>
      </c>
      <c r="N556" s="405" t="s">
        <v>443</v>
      </c>
      <c r="O556" s="405" t="s">
        <v>443</v>
      </c>
      <c r="P556" s="405" t="s">
        <v>4</v>
      </c>
      <c r="Q556" s="405"/>
      <c r="R556" s="405"/>
      <c r="S556" s="405"/>
      <c r="T556" s="462"/>
      <c r="U556" s="405"/>
      <c r="V556" s="405"/>
      <c r="W556" s="405"/>
    </row>
    <row r="557" spans="1:23" ht="45" customHeight="1" x14ac:dyDescent="0.25">
      <c r="A557" s="382" t="s">
        <v>1654</v>
      </c>
      <c r="B557" s="382" t="s">
        <v>1655</v>
      </c>
      <c r="C557" s="409"/>
      <c r="D557" s="711">
        <v>100372</v>
      </c>
      <c r="E557" s="631">
        <v>65</v>
      </c>
      <c r="F557" s="408" t="s">
        <v>604</v>
      </c>
      <c r="G557" s="401">
        <v>45253</v>
      </c>
      <c r="H557" s="385" t="s">
        <v>590</v>
      </c>
      <c r="I557" s="386" t="s">
        <v>1656</v>
      </c>
      <c r="J557" s="573" t="s">
        <v>606</v>
      </c>
      <c r="K557" s="449" t="s">
        <v>69</v>
      </c>
      <c r="L557" s="405" t="s">
        <v>443</v>
      </c>
      <c r="M557" s="405" t="s">
        <v>443</v>
      </c>
      <c r="N557" s="405" t="s">
        <v>443</v>
      </c>
      <c r="O557" s="405" t="s">
        <v>443</v>
      </c>
      <c r="P557" s="405"/>
      <c r="Q557" s="405"/>
      <c r="R557" s="405"/>
      <c r="S557" s="405"/>
      <c r="T557" s="462"/>
      <c r="U557" s="405"/>
      <c r="V557" s="405"/>
      <c r="W557" s="405"/>
    </row>
    <row r="558" spans="1:23" ht="45" customHeight="1" x14ac:dyDescent="0.25">
      <c r="A558" s="382" t="s">
        <v>1657</v>
      </c>
      <c r="B558" s="382" t="s">
        <v>1159</v>
      </c>
      <c r="C558" s="408"/>
      <c r="D558" s="711">
        <v>100568</v>
      </c>
      <c r="E558" s="631">
        <v>55</v>
      </c>
      <c r="F558" s="408" t="s">
        <v>604</v>
      </c>
      <c r="G558" s="401">
        <v>42248</v>
      </c>
      <c r="H558" s="385" t="s">
        <v>590</v>
      </c>
      <c r="I558" s="386" t="s">
        <v>1658</v>
      </c>
      <c r="J558" s="605" t="s">
        <v>634</v>
      </c>
      <c r="K558" s="449" t="s">
        <v>622</v>
      </c>
      <c r="L558" s="405" t="s">
        <v>443</v>
      </c>
      <c r="M558" s="405" t="s">
        <v>443</v>
      </c>
      <c r="N558" s="405" t="s">
        <v>443</v>
      </c>
      <c r="O558" s="405" t="s">
        <v>443</v>
      </c>
      <c r="P558" s="405"/>
      <c r="Q558" s="405"/>
      <c r="R558" s="405"/>
      <c r="S558" s="405"/>
      <c r="T558" s="462"/>
      <c r="U558" s="462"/>
      <c r="V558" s="405"/>
      <c r="W558" s="405"/>
    </row>
    <row r="559" spans="1:23" ht="40.5" customHeight="1" x14ac:dyDescent="0.25">
      <c r="A559" s="382" t="s">
        <v>1659</v>
      </c>
      <c r="B559" s="382" t="s">
        <v>1660</v>
      </c>
      <c r="C559" s="602"/>
      <c r="D559" s="711">
        <v>100430</v>
      </c>
      <c r="E559" s="631">
        <v>50</v>
      </c>
      <c r="F559" s="408" t="s">
        <v>604</v>
      </c>
      <c r="G559" s="401">
        <v>44949</v>
      </c>
      <c r="H559" s="385" t="s">
        <v>590</v>
      </c>
      <c r="I559" s="386">
        <v>398</v>
      </c>
      <c r="J559" s="573" t="s">
        <v>1237</v>
      </c>
      <c r="K559" s="524" t="s">
        <v>25</v>
      </c>
      <c r="L559" s="405" t="s">
        <v>443</v>
      </c>
      <c r="M559" s="405" t="s">
        <v>443</v>
      </c>
      <c r="N559" s="405" t="s">
        <v>443</v>
      </c>
      <c r="O559" s="405" t="s">
        <v>443</v>
      </c>
      <c r="P559" s="405"/>
      <c r="Q559" s="405"/>
      <c r="R559" s="405"/>
      <c r="S559" s="405"/>
      <c r="T559" s="405"/>
      <c r="U559" s="462"/>
      <c r="V559" s="405"/>
      <c r="W559" s="405"/>
    </row>
    <row r="560" spans="1:23" ht="41.25" customHeight="1" x14ac:dyDescent="0.25">
      <c r="A560" s="382" t="s">
        <v>1661</v>
      </c>
      <c r="B560" s="382" t="s">
        <v>1646</v>
      </c>
      <c r="C560" s="754" t="s">
        <v>860</v>
      </c>
      <c r="D560" s="711" t="s">
        <v>690</v>
      </c>
      <c r="E560" s="631">
        <v>60</v>
      </c>
      <c r="F560" s="408" t="s">
        <v>604</v>
      </c>
      <c r="G560" s="401">
        <v>45346</v>
      </c>
      <c r="H560" s="532" t="s">
        <v>66</v>
      </c>
      <c r="I560" s="386" t="s">
        <v>1662</v>
      </c>
      <c r="J560" s="573" t="s">
        <v>690</v>
      </c>
      <c r="K560" s="524" t="s">
        <v>610</v>
      </c>
      <c r="L560" s="379" t="s">
        <v>690</v>
      </c>
      <c r="M560" s="379" t="s">
        <v>690</v>
      </c>
      <c r="N560" s="379" t="s">
        <v>690</v>
      </c>
      <c r="O560" s="379" t="s">
        <v>690</v>
      </c>
      <c r="P560" s="379" t="s">
        <v>690</v>
      </c>
      <c r="Q560" s="379" t="s">
        <v>690</v>
      </c>
      <c r="R560" s="379" t="s">
        <v>690</v>
      </c>
      <c r="S560" s="379" t="s">
        <v>690</v>
      </c>
      <c r="T560" s="379" t="s">
        <v>690</v>
      </c>
      <c r="U560" s="379" t="s">
        <v>690</v>
      </c>
      <c r="V560" s="379" t="s">
        <v>690</v>
      </c>
      <c r="W560" s="379" t="s">
        <v>690</v>
      </c>
    </row>
    <row r="561" spans="1:23" ht="45" customHeight="1" x14ac:dyDescent="0.25">
      <c r="A561" s="382" t="s">
        <v>1663</v>
      </c>
      <c r="B561" s="382" t="s">
        <v>915</v>
      </c>
      <c r="C561" s="602"/>
      <c r="D561" s="711">
        <v>100049</v>
      </c>
      <c r="E561" s="631">
        <v>75</v>
      </c>
      <c r="F561" s="408" t="s">
        <v>589</v>
      </c>
      <c r="G561" s="401">
        <v>45894</v>
      </c>
      <c r="H561" s="385" t="s">
        <v>590</v>
      </c>
      <c r="I561" s="386" t="s">
        <v>1664</v>
      </c>
      <c r="J561" s="573" t="s">
        <v>698</v>
      </c>
      <c r="K561" s="449" t="s">
        <v>657</v>
      </c>
      <c r="L561" s="405" t="s">
        <v>443</v>
      </c>
      <c r="M561" s="405" t="s">
        <v>35</v>
      </c>
      <c r="N561" s="405" t="s">
        <v>443</v>
      </c>
      <c r="O561" s="405" t="s">
        <v>443</v>
      </c>
      <c r="P561" s="405"/>
      <c r="Q561" s="405"/>
      <c r="R561" s="405"/>
      <c r="S561" s="405"/>
      <c r="T561" s="405"/>
      <c r="U561" s="405"/>
      <c r="V561" s="405"/>
      <c r="W561" s="749"/>
    </row>
    <row r="562" spans="1:23" ht="45" customHeight="1" x14ac:dyDescent="0.25">
      <c r="A562" s="382" t="s">
        <v>1665</v>
      </c>
      <c r="B562" s="382" t="s">
        <v>1313</v>
      </c>
      <c r="C562" s="524" t="s">
        <v>984</v>
      </c>
      <c r="D562" s="711">
        <v>100007</v>
      </c>
      <c r="E562" s="631">
        <v>55</v>
      </c>
      <c r="F562" s="408" t="s">
        <v>731</v>
      </c>
      <c r="G562" s="401">
        <v>44949</v>
      </c>
      <c r="H562" s="385" t="s">
        <v>590</v>
      </c>
      <c r="I562" s="386">
        <v>327</v>
      </c>
      <c r="J562" s="573" t="s">
        <v>732</v>
      </c>
      <c r="K562" s="524" t="s">
        <v>53</v>
      </c>
      <c r="L562" s="405" t="s">
        <v>443</v>
      </c>
      <c r="M562" s="405" t="s">
        <v>443</v>
      </c>
      <c r="N562" s="405" t="s">
        <v>4</v>
      </c>
      <c r="O562" s="405" t="s">
        <v>443</v>
      </c>
      <c r="P562" s="405"/>
      <c r="Q562" s="405"/>
      <c r="R562" s="405"/>
      <c r="S562" s="405"/>
      <c r="T562" s="405"/>
      <c r="U562" s="405"/>
      <c r="V562" s="405"/>
      <c r="W562" s="405"/>
    </row>
    <row r="563" spans="1:23" ht="45" customHeight="1" x14ac:dyDescent="0.25">
      <c r="A563" s="382" t="s">
        <v>1666</v>
      </c>
      <c r="B563" s="382" t="s">
        <v>1667</v>
      </c>
      <c r="C563" s="408"/>
      <c r="D563" s="711">
        <v>100223</v>
      </c>
      <c r="E563" s="631">
        <v>70</v>
      </c>
      <c r="F563" s="408" t="s">
        <v>604</v>
      </c>
      <c r="G563" s="401">
        <v>45170</v>
      </c>
      <c r="H563" s="385" t="s">
        <v>590</v>
      </c>
      <c r="I563" s="616" t="s">
        <v>1668</v>
      </c>
      <c r="J563" s="573" t="s">
        <v>592</v>
      </c>
      <c r="K563" s="606" t="s">
        <v>50</v>
      </c>
      <c r="L563" s="405" t="s">
        <v>443</v>
      </c>
      <c r="M563" s="405" t="s">
        <v>443</v>
      </c>
      <c r="N563" s="405" t="s">
        <v>443</v>
      </c>
      <c r="O563" s="405" t="s">
        <v>443</v>
      </c>
      <c r="P563" s="405"/>
      <c r="Q563" s="405"/>
      <c r="R563" s="405"/>
      <c r="S563" s="405"/>
      <c r="T563" s="405"/>
      <c r="U563" s="405"/>
      <c r="V563" s="405"/>
      <c r="W563" s="405"/>
    </row>
    <row r="564" spans="1:23" ht="45" customHeight="1" x14ac:dyDescent="0.25">
      <c r="A564" s="382" t="s">
        <v>1669</v>
      </c>
      <c r="B564" s="382" t="s">
        <v>99</v>
      </c>
      <c r="C564" s="408"/>
      <c r="D564" s="711">
        <v>100867</v>
      </c>
      <c r="E564" s="631">
        <v>55</v>
      </c>
      <c r="F564" s="408" t="s">
        <v>604</v>
      </c>
      <c r="G564" s="401"/>
      <c r="H564" s="385" t="s">
        <v>590</v>
      </c>
      <c r="I564" s="386" t="s">
        <v>1670</v>
      </c>
      <c r="J564" s="573" t="s">
        <v>877</v>
      </c>
      <c r="K564" s="606" t="s">
        <v>614</v>
      </c>
      <c r="L564" s="405" t="s">
        <v>443</v>
      </c>
      <c r="M564" s="405" t="s">
        <v>4</v>
      </c>
      <c r="N564" s="405" t="s">
        <v>443</v>
      </c>
      <c r="O564" s="405" t="s">
        <v>443</v>
      </c>
      <c r="P564" s="405"/>
      <c r="Q564" s="405"/>
      <c r="R564" s="405"/>
      <c r="S564" s="405"/>
      <c r="T564" s="405"/>
      <c r="U564" s="405"/>
      <c r="V564" s="405"/>
      <c r="W564" s="405"/>
    </row>
    <row r="565" spans="1:23" ht="45" customHeight="1" x14ac:dyDescent="0.25">
      <c r="A565" s="382" t="s">
        <v>1671</v>
      </c>
      <c r="B565" s="382" t="s">
        <v>1313</v>
      </c>
      <c r="C565" s="524" t="s">
        <v>984</v>
      </c>
      <c r="D565" s="711">
        <v>100007</v>
      </c>
      <c r="E565" s="631">
        <v>55</v>
      </c>
      <c r="F565" s="408" t="s">
        <v>731</v>
      </c>
      <c r="G565" s="401">
        <v>44949</v>
      </c>
      <c r="H565" s="385" t="s">
        <v>590</v>
      </c>
      <c r="I565" s="386">
        <v>327</v>
      </c>
      <c r="J565" s="573" t="s">
        <v>732</v>
      </c>
      <c r="K565" s="449" t="s">
        <v>50</v>
      </c>
      <c r="L565" s="405" t="s">
        <v>443</v>
      </c>
      <c r="M565" s="405" t="s">
        <v>443</v>
      </c>
      <c r="N565" s="405" t="s">
        <v>443</v>
      </c>
      <c r="O565" s="405" t="s">
        <v>443</v>
      </c>
      <c r="P565" s="405"/>
      <c r="Q565" s="405"/>
      <c r="R565" s="405"/>
      <c r="S565" s="405"/>
      <c r="T565" s="405"/>
      <c r="U565" s="405"/>
      <c r="V565" s="405"/>
      <c r="W565" s="405"/>
    </row>
    <row r="566" spans="1:23" ht="45" customHeight="1" x14ac:dyDescent="0.25">
      <c r="A566" s="382" t="s">
        <v>1672</v>
      </c>
      <c r="B566" s="382" t="s">
        <v>152</v>
      </c>
      <c r="C566" s="408"/>
      <c r="D566" s="711">
        <v>100638</v>
      </c>
      <c r="E566" s="631">
        <v>55</v>
      </c>
      <c r="F566" s="408" t="s">
        <v>604</v>
      </c>
      <c r="G566" s="401">
        <v>41609</v>
      </c>
      <c r="H566" s="385" t="s">
        <v>590</v>
      </c>
      <c r="I566" s="386" t="s">
        <v>1673</v>
      </c>
      <c r="J566" s="573" t="s">
        <v>606</v>
      </c>
      <c r="K566" s="449" t="s">
        <v>100</v>
      </c>
      <c r="L566" s="405" t="s">
        <v>443</v>
      </c>
      <c r="M566" s="405" t="s">
        <v>443</v>
      </c>
      <c r="N566" s="405" t="s">
        <v>443</v>
      </c>
      <c r="O566" s="405" t="s">
        <v>443</v>
      </c>
      <c r="P566" s="405"/>
      <c r="Q566" s="405"/>
      <c r="R566" s="405"/>
      <c r="S566" s="405"/>
      <c r="T566" s="405"/>
      <c r="U566" s="405"/>
      <c r="V566" s="405"/>
      <c r="W566" s="405"/>
    </row>
    <row r="567" spans="1:23" ht="45" customHeight="1" x14ac:dyDescent="0.25">
      <c r="A567" s="382" t="s">
        <v>1674</v>
      </c>
      <c r="B567" s="382" t="s">
        <v>662</v>
      </c>
      <c r="C567" s="408"/>
      <c r="D567" s="711">
        <v>100358</v>
      </c>
      <c r="E567" s="631">
        <v>50</v>
      </c>
      <c r="F567" s="408" t="s">
        <v>604</v>
      </c>
      <c r="G567" s="401">
        <v>44949</v>
      </c>
      <c r="H567" s="385" t="s">
        <v>590</v>
      </c>
      <c r="I567" s="386">
        <v>184</v>
      </c>
      <c r="J567" s="605" t="s">
        <v>645</v>
      </c>
      <c r="K567" s="449" t="s">
        <v>20</v>
      </c>
      <c r="L567" s="405" t="s">
        <v>443</v>
      </c>
      <c r="M567" s="405" t="s">
        <v>443</v>
      </c>
      <c r="N567" s="405" t="s">
        <v>443</v>
      </c>
      <c r="O567" s="405" t="s">
        <v>443</v>
      </c>
      <c r="P567" s="405"/>
      <c r="Q567" s="405"/>
      <c r="R567" s="405"/>
      <c r="S567" s="405"/>
      <c r="T567" s="405"/>
      <c r="U567" s="405"/>
      <c r="V567" s="405"/>
      <c r="W567" s="405"/>
    </row>
    <row r="568" spans="1:23" ht="45" customHeight="1" x14ac:dyDescent="0.25">
      <c r="A568" s="382" t="s">
        <v>1675</v>
      </c>
      <c r="B568" s="382" t="s">
        <v>1313</v>
      </c>
      <c r="C568" s="524" t="s">
        <v>984</v>
      </c>
      <c r="D568" s="711">
        <v>100007</v>
      </c>
      <c r="E568" s="631">
        <v>55</v>
      </c>
      <c r="F568" s="408" t="s">
        <v>731</v>
      </c>
      <c r="G568" s="401">
        <v>44949</v>
      </c>
      <c r="H568" s="385" t="s">
        <v>590</v>
      </c>
      <c r="I568" s="386">
        <v>327</v>
      </c>
      <c r="J568" s="573" t="s">
        <v>732</v>
      </c>
      <c r="K568" s="449" t="s">
        <v>50</v>
      </c>
      <c r="L568" s="405" t="s">
        <v>443</v>
      </c>
      <c r="M568" s="405" t="s">
        <v>443</v>
      </c>
      <c r="N568" s="405" t="s">
        <v>443</v>
      </c>
      <c r="O568" s="405" t="s">
        <v>443</v>
      </c>
      <c r="P568" s="405"/>
      <c r="Q568" s="405"/>
      <c r="R568" s="405"/>
      <c r="S568" s="405"/>
      <c r="T568" s="405"/>
      <c r="U568" s="405"/>
      <c r="V568" s="405"/>
      <c r="W568" s="405"/>
    </row>
    <row r="569" spans="1:23" ht="45" customHeight="1" x14ac:dyDescent="0.25">
      <c r="A569" s="382" t="s">
        <v>1676</v>
      </c>
      <c r="B569" s="382" t="s">
        <v>989</v>
      </c>
      <c r="C569" s="408" t="s">
        <v>1677</v>
      </c>
      <c r="D569" s="711" t="s">
        <v>690</v>
      </c>
      <c r="E569" s="631">
        <v>275</v>
      </c>
      <c r="F569" s="408" t="s">
        <v>589</v>
      </c>
      <c r="G569" s="401">
        <v>44256</v>
      </c>
      <c r="H569" s="385" t="s">
        <v>590</v>
      </c>
      <c r="I569" s="386" t="s">
        <v>921</v>
      </c>
      <c r="J569" s="573" t="s">
        <v>991</v>
      </c>
      <c r="K569" s="449" t="s">
        <v>614</v>
      </c>
      <c r="L569" s="405" t="s">
        <v>443</v>
      </c>
      <c r="M569" s="405" t="s">
        <v>4</v>
      </c>
      <c r="N569" s="405" t="s">
        <v>443</v>
      </c>
      <c r="O569" s="405" t="s">
        <v>443</v>
      </c>
      <c r="P569" s="405"/>
      <c r="Q569" s="405"/>
      <c r="R569" s="405"/>
      <c r="S569" s="405"/>
      <c r="T569" s="405"/>
      <c r="U569" s="405"/>
      <c r="V569" s="405"/>
      <c r="W569" s="405"/>
    </row>
    <row r="570" spans="1:23" ht="45" customHeight="1" x14ac:dyDescent="0.25">
      <c r="A570" s="382" t="s">
        <v>1678</v>
      </c>
      <c r="B570" s="382" t="s">
        <v>1313</v>
      </c>
      <c r="C570" s="524" t="s">
        <v>984</v>
      </c>
      <c r="D570" s="711">
        <v>100007</v>
      </c>
      <c r="E570" s="631">
        <v>55</v>
      </c>
      <c r="F570" s="408" t="s">
        <v>731</v>
      </c>
      <c r="G570" s="401">
        <v>44949</v>
      </c>
      <c r="H570" s="385" t="s">
        <v>590</v>
      </c>
      <c r="I570" s="386">
        <v>327</v>
      </c>
      <c r="J570" s="573" t="s">
        <v>732</v>
      </c>
      <c r="K570" s="449" t="s">
        <v>50</v>
      </c>
      <c r="L570" s="405" t="s">
        <v>443</v>
      </c>
      <c r="M570" s="405" t="s">
        <v>443</v>
      </c>
      <c r="N570" s="405" t="s">
        <v>443</v>
      </c>
      <c r="O570" s="405" t="s">
        <v>443</v>
      </c>
      <c r="P570" s="405"/>
      <c r="Q570" s="405"/>
      <c r="R570" s="405"/>
      <c r="S570" s="405"/>
      <c r="T570" s="405"/>
      <c r="U570" s="405"/>
      <c r="V570" s="405"/>
      <c r="W570" s="405"/>
    </row>
    <row r="571" spans="1:23" ht="45" customHeight="1" x14ac:dyDescent="0.25">
      <c r="A571" s="382" t="s">
        <v>1679</v>
      </c>
      <c r="B571" s="382" t="s">
        <v>1680</v>
      </c>
      <c r="C571" s="408"/>
      <c r="D571" s="711">
        <v>100208</v>
      </c>
      <c r="E571" s="631">
        <v>55</v>
      </c>
      <c r="F571" s="408" t="s">
        <v>604</v>
      </c>
      <c r="G571" s="589">
        <v>44986</v>
      </c>
      <c r="H571" s="385" t="s">
        <v>590</v>
      </c>
      <c r="I571" s="386" t="s">
        <v>1681</v>
      </c>
      <c r="J571" s="573" t="s">
        <v>717</v>
      </c>
      <c r="K571" s="449" t="s">
        <v>146</v>
      </c>
      <c r="L571" s="462" t="s">
        <v>4</v>
      </c>
      <c r="M571" s="405" t="s">
        <v>443</v>
      </c>
      <c r="N571" s="405" t="s">
        <v>443</v>
      </c>
      <c r="O571" s="405" t="s">
        <v>443</v>
      </c>
      <c r="P571" s="405"/>
      <c r="Q571" s="405"/>
      <c r="R571" s="405"/>
      <c r="S571" s="405"/>
      <c r="T571" s="405"/>
      <c r="U571" s="462"/>
      <c r="V571" s="405"/>
      <c r="W571" s="405"/>
    </row>
    <row r="572" spans="1:23" ht="45" customHeight="1" x14ac:dyDescent="0.25">
      <c r="A572" s="382" t="s">
        <v>1682</v>
      </c>
      <c r="B572" s="382" t="s">
        <v>1313</v>
      </c>
      <c r="C572" s="524" t="s">
        <v>984</v>
      </c>
      <c r="D572" s="711">
        <v>100007</v>
      </c>
      <c r="E572" s="631">
        <v>55</v>
      </c>
      <c r="F572" s="408" t="s">
        <v>731</v>
      </c>
      <c r="G572" s="401">
        <v>44949</v>
      </c>
      <c r="H572" s="385" t="s">
        <v>590</v>
      </c>
      <c r="I572" s="386">
        <v>327</v>
      </c>
      <c r="J572" s="573" t="s">
        <v>732</v>
      </c>
      <c r="K572" s="449" t="s">
        <v>100</v>
      </c>
      <c r="L572" s="405" t="s">
        <v>443</v>
      </c>
      <c r="M572" s="405" t="s">
        <v>443</v>
      </c>
      <c r="N572" s="405" t="s">
        <v>443</v>
      </c>
      <c r="O572" s="405" t="s">
        <v>443</v>
      </c>
      <c r="P572" s="405"/>
      <c r="Q572" s="405"/>
      <c r="R572" s="405"/>
      <c r="S572" s="405"/>
      <c r="T572" s="405"/>
      <c r="U572" s="405"/>
      <c r="V572" s="405"/>
      <c r="W572" s="405"/>
    </row>
    <row r="573" spans="1:23" ht="45" customHeight="1" x14ac:dyDescent="0.25">
      <c r="A573" s="382" t="s">
        <v>1683</v>
      </c>
      <c r="B573" s="382" t="s">
        <v>598</v>
      </c>
      <c r="C573" s="409" t="s">
        <v>1684</v>
      </c>
      <c r="D573" s="711">
        <v>100669</v>
      </c>
      <c r="E573" s="631">
        <v>65</v>
      </c>
      <c r="F573" s="408" t="s">
        <v>589</v>
      </c>
      <c r="G573" s="401"/>
      <c r="H573" s="385" t="s">
        <v>590</v>
      </c>
      <c r="I573" s="386" t="s">
        <v>1240</v>
      </c>
      <c r="J573" s="573" t="s">
        <v>698</v>
      </c>
      <c r="K573" s="449" t="s">
        <v>614</v>
      </c>
      <c r="L573" s="462" t="s">
        <v>3299</v>
      </c>
      <c r="M573" s="462" t="s">
        <v>4</v>
      </c>
      <c r="N573" s="405" t="s">
        <v>443</v>
      </c>
      <c r="O573" s="405" t="s">
        <v>443</v>
      </c>
      <c r="P573" s="405"/>
      <c r="Q573" s="405"/>
      <c r="R573" s="405"/>
      <c r="S573" s="405"/>
      <c r="T573" s="405"/>
      <c r="U573" s="405"/>
      <c r="V573" s="405"/>
      <c r="W573" s="405"/>
    </row>
    <row r="574" spans="1:23" ht="49.5" customHeight="1" x14ac:dyDescent="0.25">
      <c r="A574" s="382" t="s">
        <v>1685</v>
      </c>
      <c r="B574" s="382" t="s">
        <v>989</v>
      </c>
      <c r="C574" s="408" t="s">
        <v>1686</v>
      </c>
      <c r="D574" s="711" t="s">
        <v>690</v>
      </c>
      <c r="E574" s="631">
        <v>275</v>
      </c>
      <c r="F574" s="408" t="s">
        <v>1011</v>
      </c>
      <c r="G574" s="401">
        <v>44166</v>
      </c>
      <c r="H574" s="385" t="s">
        <v>590</v>
      </c>
      <c r="I574" s="386" t="s">
        <v>921</v>
      </c>
      <c r="J574" s="573" t="s">
        <v>991</v>
      </c>
      <c r="K574" s="449" t="s">
        <v>25</v>
      </c>
      <c r="L574" s="405" t="s">
        <v>443</v>
      </c>
      <c r="M574" s="405" t="s">
        <v>443</v>
      </c>
      <c r="N574" s="405" t="s">
        <v>443</v>
      </c>
      <c r="O574" s="405" t="s">
        <v>443</v>
      </c>
      <c r="P574" s="405" t="s">
        <v>4</v>
      </c>
      <c r="Q574" s="405"/>
      <c r="R574" s="405"/>
      <c r="S574" s="405"/>
      <c r="T574" s="405"/>
      <c r="U574" s="405"/>
      <c r="V574" s="405"/>
      <c r="W574" s="405"/>
    </row>
    <row r="575" spans="1:23" ht="45" customHeight="1" x14ac:dyDescent="0.25">
      <c r="A575" s="382" t="s">
        <v>1687</v>
      </c>
      <c r="B575" s="382" t="s">
        <v>662</v>
      </c>
      <c r="C575" s="602"/>
      <c r="D575" s="711">
        <v>100886</v>
      </c>
      <c r="E575" s="631">
        <v>50</v>
      </c>
      <c r="F575" s="408" t="s">
        <v>1011</v>
      </c>
      <c r="G575" s="401">
        <v>44949</v>
      </c>
      <c r="H575" s="385" t="s">
        <v>590</v>
      </c>
      <c r="I575" s="386">
        <v>421</v>
      </c>
      <c r="J575" s="573" t="s">
        <v>698</v>
      </c>
      <c r="K575" s="449" t="s">
        <v>635</v>
      </c>
      <c r="L575" s="405" t="s">
        <v>443</v>
      </c>
      <c r="M575" s="405" t="s">
        <v>35</v>
      </c>
      <c r="N575" s="405" t="s">
        <v>443</v>
      </c>
      <c r="O575" s="405" t="s">
        <v>443</v>
      </c>
      <c r="P575" s="405"/>
      <c r="Q575" s="405"/>
      <c r="R575" s="405"/>
      <c r="S575" s="405"/>
      <c r="T575" s="405"/>
      <c r="U575" s="405"/>
      <c r="V575" s="405"/>
      <c r="W575" s="405"/>
    </row>
    <row r="576" spans="1:23" ht="45" customHeight="1" x14ac:dyDescent="0.25">
      <c r="A576" s="382" t="s">
        <v>1688</v>
      </c>
      <c r="B576" s="382" t="s">
        <v>1313</v>
      </c>
      <c r="C576" s="524" t="s">
        <v>984</v>
      </c>
      <c r="D576" s="711">
        <v>100007</v>
      </c>
      <c r="E576" s="631">
        <v>50</v>
      </c>
      <c r="F576" s="408" t="s">
        <v>731</v>
      </c>
      <c r="G576" s="401">
        <v>44949</v>
      </c>
      <c r="H576" s="385" t="s">
        <v>590</v>
      </c>
      <c r="I576" s="386">
        <v>327</v>
      </c>
      <c r="J576" s="573" t="s">
        <v>732</v>
      </c>
      <c r="K576" s="449" t="s">
        <v>50</v>
      </c>
      <c r="L576" s="405" t="s">
        <v>443</v>
      </c>
      <c r="M576" s="405" t="s">
        <v>443</v>
      </c>
      <c r="N576" s="405" t="s">
        <v>443</v>
      </c>
      <c r="O576" s="405" t="s">
        <v>443</v>
      </c>
      <c r="P576" s="405"/>
      <c r="Q576" s="405"/>
      <c r="R576" s="405"/>
      <c r="S576" s="405"/>
      <c r="T576" s="405"/>
      <c r="U576" s="405"/>
      <c r="V576" s="405"/>
      <c r="W576" s="405"/>
    </row>
    <row r="577" spans="1:23" ht="45" customHeight="1" x14ac:dyDescent="0.25">
      <c r="A577" s="382" t="s">
        <v>1689</v>
      </c>
      <c r="B577" s="382" t="s">
        <v>1690</v>
      </c>
      <c r="C577" s="408" t="s">
        <v>1691</v>
      </c>
      <c r="D577" s="711">
        <v>100697</v>
      </c>
      <c r="E577" s="631">
        <v>55</v>
      </c>
      <c r="F577" s="408" t="s">
        <v>604</v>
      </c>
      <c r="G577" s="401">
        <v>42312</v>
      </c>
      <c r="H577" s="385" t="s">
        <v>590</v>
      </c>
      <c r="I577" s="386" t="s">
        <v>1692</v>
      </c>
      <c r="J577" s="573" t="s">
        <v>606</v>
      </c>
      <c r="K577" s="449" t="s">
        <v>610</v>
      </c>
      <c r="L577" s="405" t="s">
        <v>443</v>
      </c>
      <c r="M577" s="405" t="s">
        <v>443</v>
      </c>
      <c r="N577" s="405" t="s">
        <v>443</v>
      </c>
      <c r="O577" s="405" t="s">
        <v>443</v>
      </c>
      <c r="P577" s="405"/>
      <c r="Q577" s="405"/>
      <c r="R577" s="405"/>
      <c r="S577" s="405"/>
      <c r="T577" s="405"/>
      <c r="U577" s="405"/>
      <c r="V577" s="405"/>
      <c r="W577" s="405"/>
    </row>
    <row r="578" spans="1:23" ht="45" customHeight="1" x14ac:dyDescent="0.25">
      <c r="A578" s="382" t="s">
        <v>1693</v>
      </c>
      <c r="B578" s="382" t="s">
        <v>1694</v>
      </c>
      <c r="C578" s="408"/>
      <c r="D578" s="711">
        <v>100412</v>
      </c>
      <c r="E578" s="631">
        <v>55</v>
      </c>
      <c r="F578" s="408" t="s">
        <v>604</v>
      </c>
      <c r="G578" s="384"/>
      <c r="H578" s="385" t="s">
        <v>590</v>
      </c>
      <c r="I578" s="386" t="s">
        <v>1695</v>
      </c>
      <c r="J578" s="573" t="s">
        <v>663</v>
      </c>
      <c r="K578" s="449" t="s">
        <v>50</v>
      </c>
      <c r="L578" s="405" t="s">
        <v>443</v>
      </c>
      <c r="M578" s="405" t="s">
        <v>443</v>
      </c>
      <c r="N578" s="405" t="s">
        <v>443</v>
      </c>
      <c r="O578" s="405" t="s">
        <v>443</v>
      </c>
      <c r="P578" s="405"/>
      <c r="Q578" s="405"/>
      <c r="R578" s="405"/>
      <c r="S578" s="405"/>
      <c r="T578" s="405"/>
      <c r="U578" s="405"/>
      <c r="V578" s="405"/>
      <c r="W578" s="405"/>
    </row>
    <row r="579" spans="1:23" ht="45" customHeight="1" x14ac:dyDescent="0.25">
      <c r="A579" s="382" t="s">
        <v>1696</v>
      </c>
      <c r="B579" s="382" t="s">
        <v>705</v>
      </c>
      <c r="C579" s="408"/>
      <c r="D579" s="711">
        <v>100446</v>
      </c>
      <c r="E579" s="631">
        <v>60</v>
      </c>
      <c r="F579" s="408" t="s">
        <v>594</v>
      </c>
      <c r="G579" s="401">
        <v>45078</v>
      </c>
      <c r="H579" s="385" t="s">
        <v>590</v>
      </c>
      <c r="I579" s="386" t="s">
        <v>1697</v>
      </c>
      <c r="J579" s="573" t="s">
        <v>596</v>
      </c>
      <c r="K579" s="449" t="s">
        <v>25</v>
      </c>
      <c r="L579" s="405" t="s">
        <v>443</v>
      </c>
      <c r="M579" s="405" t="s">
        <v>443</v>
      </c>
      <c r="N579" s="405" t="s">
        <v>443</v>
      </c>
      <c r="O579" s="405" t="s">
        <v>443</v>
      </c>
      <c r="P579" s="405"/>
      <c r="Q579" s="405"/>
      <c r="R579" s="405"/>
      <c r="S579" s="405"/>
      <c r="T579" s="405"/>
      <c r="U579" s="405"/>
      <c r="V579" s="405"/>
      <c r="W579" s="405"/>
    </row>
    <row r="580" spans="1:23" ht="45" customHeight="1" x14ac:dyDescent="0.25">
      <c r="A580" s="382" t="s">
        <v>1698</v>
      </c>
      <c r="B580" s="382" t="s">
        <v>1699</v>
      </c>
      <c r="C580" s="602"/>
      <c r="D580" s="711">
        <v>100472</v>
      </c>
      <c r="E580" s="631">
        <v>50</v>
      </c>
      <c r="F580" s="408" t="s">
        <v>604</v>
      </c>
      <c r="G580" s="401">
        <v>44949</v>
      </c>
      <c r="H580" s="385" t="s">
        <v>590</v>
      </c>
      <c r="I580" s="386">
        <v>399</v>
      </c>
      <c r="J580" s="573" t="s">
        <v>621</v>
      </c>
      <c r="K580" s="449" t="s">
        <v>635</v>
      </c>
      <c r="L580" s="405" t="s">
        <v>443</v>
      </c>
      <c r="M580" s="405" t="s">
        <v>443</v>
      </c>
      <c r="N580" s="405" t="s">
        <v>443</v>
      </c>
      <c r="O580" s="405" t="s">
        <v>443</v>
      </c>
      <c r="P580" s="405"/>
      <c r="Q580" s="405"/>
      <c r="R580" s="405"/>
      <c r="S580" s="405"/>
      <c r="T580" s="405"/>
      <c r="U580" s="405"/>
      <c r="V580" s="405"/>
      <c r="W580" s="405"/>
    </row>
    <row r="581" spans="1:23" ht="45" customHeight="1" x14ac:dyDescent="0.25">
      <c r="A581" s="408" t="s">
        <v>1700</v>
      </c>
      <c r="B581" s="382" t="s">
        <v>60</v>
      </c>
      <c r="C581" s="409" t="s">
        <v>1701</v>
      </c>
      <c r="D581" s="711">
        <v>100137</v>
      </c>
      <c r="E581" s="631">
        <v>55</v>
      </c>
      <c r="F581" s="408" t="s">
        <v>604</v>
      </c>
      <c r="G581" s="434">
        <v>43221</v>
      </c>
      <c r="H581" s="385" t="s">
        <v>590</v>
      </c>
      <c r="I581" s="386" t="s">
        <v>1702</v>
      </c>
      <c r="J581" s="573" t="s">
        <v>606</v>
      </c>
      <c r="K581" s="524" t="s">
        <v>50</v>
      </c>
      <c r="L581" s="405" t="s">
        <v>443</v>
      </c>
      <c r="M581" s="405" t="s">
        <v>443</v>
      </c>
      <c r="N581" s="405" t="s">
        <v>443</v>
      </c>
      <c r="O581" s="405" t="s">
        <v>443</v>
      </c>
      <c r="P581" s="405"/>
      <c r="Q581" s="405"/>
      <c r="R581" s="405"/>
      <c r="S581" s="405"/>
      <c r="T581" s="405"/>
      <c r="U581" s="405"/>
      <c r="V581" s="405"/>
      <c r="W581" s="405"/>
    </row>
    <row r="582" spans="1:23" ht="45" customHeight="1" x14ac:dyDescent="0.25">
      <c r="A582" s="382" t="s">
        <v>1703</v>
      </c>
      <c r="B582" s="382" t="s">
        <v>662</v>
      </c>
      <c r="C582" s="602"/>
      <c r="D582" s="711">
        <v>100414</v>
      </c>
      <c r="E582" s="631">
        <v>50</v>
      </c>
      <c r="F582" s="408" t="s">
        <v>604</v>
      </c>
      <c r="G582" s="401">
        <v>44949</v>
      </c>
      <c r="H582" s="385" t="s">
        <v>590</v>
      </c>
      <c r="I582" s="386">
        <v>337</v>
      </c>
      <c r="J582" s="573" t="s">
        <v>667</v>
      </c>
      <c r="K582" s="449" t="s">
        <v>146</v>
      </c>
      <c r="L582" s="462" t="s">
        <v>4</v>
      </c>
      <c r="M582" s="405" t="s">
        <v>443</v>
      </c>
      <c r="N582" s="405" t="s">
        <v>443</v>
      </c>
      <c r="O582" s="405" t="s">
        <v>443</v>
      </c>
      <c r="P582" s="405"/>
      <c r="Q582" s="405"/>
      <c r="R582" s="405"/>
      <c r="S582" s="405"/>
      <c r="T582" s="405"/>
      <c r="U582" s="405"/>
      <c r="V582" s="405"/>
      <c r="W582" s="405"/>
    </row>
    <row r="583" spans="1:23" ht="45" customHeight="1" x14ac:dyDescent="0.25">
      <c r="A583" s="382" t="s">
        <v>1704</v>
      </c>
      <c r="B583" s="435" t="s">
        <v>1705</v>
      </c>
      <c r="C583" s="636" t="s">
        <v>3135</v>
      </c>
      <c r="D583" s="711" t="s">
        <v>690</v>
      </c>
      <c r="E583" s="631">
        <v>65</v>
      </c>
      <c r="F583" s="408" t="s">
        <v>604</v>
      </c>
      <c r="G583" s="401">
        <v>45253</v>
      </c>
      <c r="H583" s="532" t="s">
        <v>66</v>
      </c>
      <c r="I583" s="386" t="s">
        <v>1706</v>
      </c>
      <c r="J583" s="573" t="s">
        <v>690</v>
      </c>
      <c r="K583" s="449" t="s">
        <v>69</v>
      </c>
      <c r="L583" s="462" t="s">
        <v>690</v>
      </c>
      <c r="M583" s="405" t="s">
        <v>690</v>
      </c>
      <c r="N583" s="405" t="s">
        <v>690</v>
      </c>
      <c r="O583" s="405" t="s">
        <v>690</v>
      </c>
      <c r="P583" s="405" t="s">
        <v>690</v>
      </c>
      <c r="Q583" s="405" t="s">
        <v>690</v>
      </c>
      <c r="R583" s="405" t="s">
        <v>690</v>
      </c>
      <c r="S583" s="405" t="s">
        <v>690</v>
      </c>
      <c r="T583" s="405" t="s">
        <v>690</v>
      </c>
      <c r="U583" s="405" t="s">
        <v>690</v>
      </c>
      <c r="V583" s="405" t="s">
        <v>690</v>
      </c>
      <c r="W583" s="405" t="s">
        <v>690</v>
      </c>
    </row>
    <row r="584" spans="1:23" ht="45" customHeight="1" x14ac:dyDescent="0.25">
      <c r="A584" s="382" t="s">
        <v>1707</v>
      </c>
      <c r="B584" s="435" t="s">
        <v>1708</v>
      </c>
      <c r="C584" s="408"/>
      <c r="D584" s="711" t="s">
        <v>690</v>
      </c>
      <c r="E584" s="631">
        <v>55</v>
      </c>
      <c r="F584" s="408" t="s">
        <v>604</v>
      </c>
      <c r="G584" s="401">
        <v>44094</v>
      </c>
      <c r="H584" s="385" t="s">
        <v>590</v>
      </c>
      <c r="I584" s="386" t="s">
        <v>921</v>
      </c>
      <c r="J584" s="573" t="s">
        <v>606</v>
      </c>
      <c r="K584" s="449" t="s">
        <v>146</v>
      </c>
      <c r="L584" s="462" t="s">
        <v>4</v>
      </c>
      <c r="M584" s="405" t="s">
        <v>443</v>
      </c>
      <c r="N584" s="405" t="s">
        <v>443</v>
      </c>
      <c r="O584" s="405" t="s">
        <v>443</v>
      </c>
      <c r="P584" s="405"/>
      <c r="Q584" s="405"/>
      <c r="R584" s="405"/>
      <c r="S584" s="405"/>
      <c r="T584" s="405"/>
      <c r="U584" s="405"/>
      <c r="V584" s="405"/>
      <c r="W584" s="405"/>
    </row>
    <row r="585" spans="1:23" ht="45" customHeight="1" x14ac:dyDescent="0.25">
      <c r="A585" s="382" t="s">
        <v>3129</v>
      </c>
      <c r="B585" s="382" t="s">
        <v>837</v>
      </c>
      <c r="C585" s="602"/>
      <c r="D585" s="711">
        <v>100110</v>
      </c>
      <c r="E585" s="631">
        <v>65</v>
      </c>
      <c r="F585" s="408" t="s">
        <v>594</v>
      </c>
      <c r="G585" s="401">
        <v>46016</v>
      </c>
      <c r="H585" s="385" t="s">
        <v>590</v>
      </c>
      <c r="I585" s="386" t="s">
        <v>3131</v>
      </c>
      <c r="J585" s="573" t="s">
        <v>764</v>
      </c>
      <c r="K585" s="449" t="s">
        <v>25</v>
      </c>
      <c r="L585" s="462" t="s">
        <v>443</v>
      </c>
      <c r="M585" s="405" t="s">
        <v>443</v>
      </c>
      <c r="N585" s="405" t="s">
        <v>443</v>
      </c>
      <c r="O585" s="405" t="s">
        <v>443</v>
      </c>
      <c r="P585" s="405" t="s">
        <v>4</v>
      </c>
      <c r="Q585" s="405"/>
      <c r="R585" s="405"/>
      <c r="S585" s="405"/>
      <c r="T585" s="405"/>
      <c r="U585" s="405"/>
      <c r="V585" s="405"/>
      <c r="W585" s="749"/>
    </row>
    <row r="586" spans="1:23" ht="45" customHeight="1" x14ac:dyDescent="0.25">
      <c r="A586" s="382" t="s">
        <v>1709</v>
      </c>
      <c r="B586" s="435" t="s">
        <v>729</v>
      </c>
      <c r="C586" s="524" t="s">
        <v>984</v>
      </c>
      <c r="D586" s="711">
        <v>100228</v>
      </c>
      <c r="E586" s="631">
        <v>55</v>
      </c>
      <c r="F586" s="408" t="s">
        <v>731</v>
      </c>
      <c r="G586" s="401">
        <v>44949</v>
      </c>
      <c r="H586" s="385" t="s">
        <v>590</v>
      </c>
      <c r="I586" s="386">
        <v>353</v>
      </c>
      <c r="J586" s="573" t="s">
        <v>732</v>
      </c>
      <c r="K586" s="449" t="s">
        <v>622</v>
      </c>
      <c r="L586" s="462" t="s">
        <v>443</v>
      </c>
      <c r="M586" s="405" t="s">
        <v>443</v>
      </c>
      <c r="N586" s="405" t="s">
        <v>443</v>
      </c>
      <c r="O586" s="405" t="s">
        <v>443</v>
      </c>
      <c r="P586" s="405"/>
      <c r="Q586" s="405"/>
      <c r="R586" s="405"/>
      <c r="S586" s="405"/>
      <c r="T586" s="405"/>
      <c r="U586" s="405"/>
      <c r="V586" s="405"/>
      <c r="W586" s="405"/>
    </row>
    <row r="587" spans="1:23" ht="45" customHeight="1" x14ac:dyDescent="0.25">
      <c r="A587" s="382" t="s">
        <v>1710</v>
      </c>
      <c r="B587" s="382" t="s">
        <v>662</v>
      </c>
      <c r="C587" s="602"/>
      <c r="D587" s="711">
        <v>100924</v>
      </c>
      <c r="E587" s="631">
        <v>50</v>
      </c>
      <c r="F587" s="408" t="s">
        <v>604</v>
      </c>
      <c r="G587" s="401">
        <v>44949</v>
      </c>
      <c r="H587" s="385" t="s">
        <v>590</v>
      </c>
      <c r="I587" s="386">
        <v>51</v>
      </c>
      <c r="J587" s="605" t="s">
        <v>645</v>
      </c>
      <c r="K587" s="449" t="s">
        <v>50</v>
      </c>
      <c r="L587" s="462" t="s">
        <v>443</v>
      </c>
      <c r="M587" s="405" t="s">
        <v>443</v>
      </c>
      <c r="N587" s="405" t="s">
        <v>443</v>
      </c>
      <c r="O587" s="405" t="s">
        <v>443</v>
      </c>
      <c r="P587" s="405"/>
      <c r="Q587" s="405"/>
      <c r="R587" s="405"/>
      <c r="S587" s="405"/>
      <c r="T587" s="405"/>
      <c r="U587" s="405"/>
      <c r="V587" s="405"/>
      <c r="W587" s="405"/>
    </row>
    <row r="588" spans="1:23" ht="45" customHeight="1" x14ac:dyDescent="0.25">
      <c r="A588" s="382" t="s">
        <v>3345</v>
      </c>
      <c r="B588" s="382" t="s">
        <v>3249</v>
      </c>
      <c r="C588" s="408"/>
      <c r="D588" s="711">
        <v>100158</v>
      </c>
      <c r="E588" s="631">
        <v>75</v>
      </c>
      <c r="F588" s="408" t="s">
        <v>594</v>
      </c>
      <c r="G588" s="401">
        <v>46138</v>
      </c>
      <c r="H588" s="385" t="s">
        <v>590</v>
      </c>
      <c r="I588" s="386" t="s">
        <v>3370</v>
      </c>
      <c r="J588" s="573" t="s">
        <v>592</v>
      </c>
      <c r="K588" s="449" t="s">
        <v>146</v>
      </c>
      <c r="L588" s="405" t="s">
        <v>690</v>
      </c>
      <c r="M588" s="405" t="s">
        <v>690</v>
      </c>
      <c r="N588" s="405" t="s">
        <v>690</v>
      </c>
      <c r="O588" s="405" t="s">
        <v>443</v>
      </c>
      <c r="P588" s="405"/>
      <c r="Q588" s="405"/>
      <c r="R588" s="405"/>
      <c r="S588" s="405"/>
      <c r="T588" s="405"/>
      <c r="U588" s="405"/>
      <c r="V588" s="405"/>
      <c r="W588" s="405"/>
    </row>
    <row r="589" spans="1:23" ht="45" customHeight="1" x14ac:dyDescent="0.25">
      <c r="A589" s="382" t="s">
        <v>1711</v>
      </c>
      <c r="B589" s="382" t="s">
        <v>712</v>
      </c>
      <c r="C589" s="408"/>
      <c r="D589" s="711">
        <v>100399</v>
      </c>
      <c r="E589" s="631">
        <v>65</v>
      </c>
      <c r="F589" s="408" t="s">
        <v>604</v>
      </c>
      <c r="G589" s="401">
        <v>45528</v>
      </c>
      <c r="H589" s="385" t="s">
        <v>590</v>
      </c>
      <c r="I589" s="386" t="s">
        <v>1712</v>
      </c>
      <c r="J589" s="573" t="s">
        <v>667</v>
      </c>
      <c r="K589" s="449" t="s">
        <v>610</v>
      </c>
      <c r="L589" s="462" t="s">
        <v>443</v>
      </c>
      <c r="M589" s="405" t="s">
        <v>443</v>
      </c>
      <c r="N589" s="405" t="s">
        <v>443</v>
      </c>
      <c r="O589" s="405" t="s">
        <v>443</v>
      </c>
      <c r="P589" s="405"/>
      <c r="Q589" s="405"/>
      <c r="R589" s="405"/>
      <c r="S589" s="405"/>
      <c r="T589" s="405"/>
      <c r="U589" s="405"/>
      <c r="V589" s="405"/>
      <c r="W589" s="405"/>
    </row>
    <row r="590" spans="1:23" ht="44.25" customHeight="1" x14ac:dyDescent="0.25">
      <c r="A590" s="382" t="s">
        <v>1713</v>
      </c>
      <c r="B590" s="382" t="s">
        <v>1714</v>
      </c>
      <c r="C590" s="409" t="s">
        <v>599</v>
      </c>
      <c r="D590" s="711">
        <v>100072</v>
      </c>
      <c r="E590" s="631">
        <v>65</v>
      </c>
      <c r="F590" s="408" t="s">
        <v>604</v>
      </c>
      <c r="G590" s="401">
        <v>44949</v>
      </c>
      <c r="H590" s="385" t="s">
        <v>590</v>
      </c>
      <c r="I590" s="386">
        <v>154</v>
      </c>
      <c r="J590" s="573" t="s">
        <v>667</v>
      </c>
      <c r="K590" s="449" t="s">
        <v>53</v>
      </c>
      <c r="L590" s="462" t="s">
        <v>443</v>
      </c>
      <c r="M590" s="405" t="s">
        <v>443</v>
      </c>
      <c r="N590" s="462" t="s">
        <v>443</v>
      </c>
      <c r="O590" s="539" t="s">
        <v>1874</v>
      </c>
      <c r="P590" s="405"/>
      <c r="Q590" s="405"/>
      <c r="R590" s="405"/>
      <c r="S590" s="405"/>
      <c r="T590" s="405"/>
      <c r="U590" s="405"/>
      <c r="V590" s="405"/>
      <c r="W590" s="405"/>
    </row>
    <row r="591" spans="1:23" ht="45" customHeight="1" x14ac:dyDescent="0.25">
      <c r="A591" s="382" t="s">
        <v>1715</v>
      </c>
      <c r="B591" s="382" t="s">
        <v>694</v>
      </c>
      <c r="C591" s="602"/>
      <c r="D591" s="711">
        <v>100509</v>
      </c>
      <c r="E591" s="631">
        <v>60</v>
      </c>
      <c r="F591" s="408" t="s">
        <v>594</v>
      </c>
      <c r="G591" s="401">
        <v>45955</v>
      </c>
      <c r="H591" s="385" t="s">
        <v>590</v>
      </c>
      <c r="I591" s="386" t="s">
        <v>1716</v>
      </c>
      <c r="J591" s="573" t="s">
        <v>596</v>
      </c>
      <c r="K591" s="449" t="s">
        <v>20</v>
      </c>
      <c r="L591" s="462" t="s">
        <v>443</v>
      </c>
      <c r="M591" s="405" t="s">
        <v>443</v>
      </c>
      <c r="N591" s="405" t="s">
        <v>443</v>
      </c>
      <c r="O591" s="709" t="s">
        <v>4</v>
      </c>
      <c r="P591" s="709"/>
      <c r="Q591" s="709"/>
      <c r="R591" s="709"/>
      <c r="S591" s="709"/>
      <c r="T591" s="709"/>
      <c r="U591" s="405"/>
      <c r="V591" s="405"/>
      <c r="W591" s="749"/>
    </row>
    <row r="592" spans="1:23" ht="45" customHeight="1" x14ac:dyDescent="0.25">
      <c r="A592" s="382" t="s">
        <v>3322</v>
      </c>
      <c r="B592" s="382" t="s">
        <v>3323</v>
      </c>
      <c r="C592" s="757"/>
      <c r="D592" s="711">
        <v>100473</v>
      </c>
      <c r="E592" s="631">
        <v>75</v>
      </c>
      <c r="F592" s="408" t="s">
        <v>604</v>
      </c>
      <c r="G592" s="401">
        <v>46079</v>
      </c>
      <c r="H592" s="385" t="s">
        <v>590</v>
      </c>
      <c r="I592" s="386" t="s">
        <v>3335</v>
      </c>
      <c r="J592" s="573" t="s">
        <v>764</v>
      </c>
      <c r="K592" s="449" t="s">
        <v>146</v>
      </c>
      <c r="L592" s="405" t="s">
        <v>690</v>
      </c>
      <c r="M592" s="405" t="s">
        <v>443</v>
      </c>
      <c r="N592" s="405" t="s">
        <v>443</v>
      </c>
      <c r="O592" s="405" t="s">
        <v>443</v>
      </c>
      <c r="P592" s="405"/>
      <c r="Q592" s="405"/>
      <c r="R592" s="405"/>
      <c r="S592" s="405"/>
      <c r="T592" s="405"/>
      <c r="U592" s="405"/>
      <c r="V592" s="405"/>
      <c r="W592" s="749"/>
    </row>
    <row r="593" spans="1:23" ht="45" customHeight="1" x14ac:dyDescent="0.25">
      <c r="A593" s="382" t="s">
        <v>1717</v>
      </c>
      <c r="B593" s="382" t="s">
        <v>1718</v>
      </c>
      <c r="C593" s="408"/>
      <c r="D593" s="711">
        <v>100241</v>
      </c>
      <c r="E593" s="631">
        <v>55</v>
      </c>
      <c r="F593" s="408" t="s">
        <v>604</v>
      </c>
      <c r="G593" s="401">
        <v>44209</v>
      </c>
      <c r="H593" s="385" t="s">
        <v>590</v>
      </c>
      <c r="I593" s="386" t="s">
        <v>1719</v>
      </c>
      <c r="J593" s="573" t="s">
        <v>667</v>
      </c>
      <c r="K593" s="606" t="s">
        <v>614</v>
      </c>
      <c r="L593" s="462" t="s">
        <v>443</v>
      </c>
      <c r="M593" s="462" t="s">
        <v>4</v>
      </c>
      <c r="N593" s="405" t="s">
        <v>443</v>
      </c>
      <c r="O593" s="405" t="s">
        <v>443</v>
      </c>
      <c r="P593" s="405"/>
      <c r="Q593" s="405"/>
      <c r="R593" s="405"/>
      <c r="S593" s="405"/>
      <c r="T593" s="405"/>
      <c r="U593" s="405"/>
      <c r="V593" s="405"/>
      <c r="W593" s="405"/>
    </row>
    <row r="594" spans="1:23" ht="45" customHeight="1" x14ac:dyDescent="0.25">
      <c r="A594" s="408" t="s">
        <v>1720</v>
      </c>
      <c r="B594" s="408" t="s">
        <v>60</v>
      </c>
      <c r="C594" s="408"/>
      <c r="D594" s="711">
        <v>100640</v>
      </c>
      <c r="E594" s="631">
        <v>55</v>
      </c>
      <c r="F594" s="408" t="s">
        <v>604</v>
      </c>
      <c r="G594" s="386"/>
      <c r="H594" s="385" t="s">
        <v>590</v>
      </c>
      <c r="I594" s="386" t="s">
        <v>1721</v>
      </c>
      <c r="J594" s="573" t="s">
        <v>663</v>
      </c>
      <c r="K594" s="449" t="s">
        <v>50</v>
      </c>
      <c r="L594" s="462" t="s">
        <v>443</v>
      </c>
      <c r="M594" s="405" t="s">
        <v>443</v>
      </c>
      <c r="N594" s="405" t="s">
        <v>443</v>
      </c>
      <c r="O594" s="405" t="s">
        <v>35</v>
      </c>
      <c r="P594" s="405"/>
      <c r="Q594" s="405"/>
      <c r="R594" s="462"/>
      <c r="S594" s="405"/>
      <c r="T594" s="405"/>
      <c r="U594" s="405"/>
      <c r="V594" s="405"/>
      <c r="W594" s="405"/>
    </row>
    <row r="595" spans="1:23" ht="45" customHeight="1" x14ac:dyDescent="0.25">
      <c r="A595" s="382" t="s">
        <v>1722</v>
      </c>
      <c r="B595" s="382" t="s">
        <v>1026</v>
      </c>
      <c r="C595" s="602"/>
      <c r="D595" s="711">
        <v>100018</v>
      </c>
      <c r="E595" s="631">
        <v>65</v>
      </c>
      <c r="F595" s="408" t="s">
        <v>604</v>
      </c>
      <c r="G595" s="401">
        <v>45986</v>
      </c>
      <c r="H595" s="385" t="s">
        <v>590</v>
      </c>
      <c r="I595" s="386" t="s">
        <v>3336</v>
      </c>
      <c r="J595" s="573" t="s">
        <v>764</v>
      </c>
      <c r="K595" s="449" t="s">
        <v>53</v>
      </c>
      <c r="L595" s="462" t="s">
        <v>443</v>
      </c>
      <c r="M595" s="405" t="s">
        <v>443</v>
      </c>
      <c r="N595" s="405" t="s">
        <v>4</v>
      </c>
      <c r="O595" s="405" t="s">
        <v>443</v>
      </c>
      <c r="P595" s="405"/>
      <c r="Q595" s="405"/>
      <c r="R595" s="405"/>
      <c r="S595" s="405"/>
      <c r="T595" s="405"/>
      <c r="U595" s="405"/>
      <c r="V595" s="405"/>
      <c r="W595" s="749"/>
    </row>
    <row r="596" spans="1:23" ht="45" customHeight="1" x14ac:dyDescent="0.25">
      <c r="A596" s="382" t="s">
        <v>1724</v>
      </c>
      <c r="B596" s="382" t="s">
        <v>3389</v>
      </c>
      <c r="C596" s="636" t="s">
        <v>3390</v>
      </c>
      <c r="D596" s="711">
        <v>100745</v>
      </c>
      <c r="E596" s="631">
        <v>55</v>
      </c>
      <c r="F596" s="408" t="s">
        <v>604</v>
      </c>
      <c r="G596" s="401">
        <v>43604</v>
      </c>
      <c r="H596" s="385" t="s">
        <v>590</v>
      </c>
      <c r="I596" s="386" t="s">
        <v>1726</v>
      </c>
      <c r="J596" s="573" t="s">
        <v>648</v>
      </c>
      <c r="K596" s="449" t="s">
        <v>146</v>
      </c>
      <c r="L596" s="462" t="s">
        <v>35</v>
      </c>
      <c r="M596" s="462" t="s">
        <v>4</v>
      </c>
      <c r="N596" s="405" t="s">
        <v>443</v>
      </c>
      <c r="O596" s="405" t="s">
        <v>443</v>
      </c>
      <c r="P596" s="405"/>
      <c r="Q596" s="405"/>
      <c r="R596" s="405"/>
      <c r="S596" s="405"/>
      <c r="T596" s="405"/>
      <c r="U596" s="405"/>
      <c r="V596" s="405"/>
      <c r="W596" s="405"/>
    </row>
    <row r="597" spans="1:23" ht="45" customHeight="1" x14ac:dyDescent="0.25">
      <c r="A597" s="382" t="s">
        <v>1727</v>
      </c>
      <c r="B597" s="382" t="s">
        <v>1728</v>
      </c>
      <c r="C597" s="408"/>
      <c r="D597" s="711">
        <v>100999</v>
      </c>
      <c r="E597" s="631">
        <v>50</v>
      </c>
      <c r="F597" s="408" t="s">
        <v>604</v>
      </c>
      <c r="G597" s="401"/>
      <c r="H597" s="385" t="s">
        <v>590</v>
      </c>
      <c r="I597" s="386">
        <v>414</v>
      </c>
      <c r="J597" s="573" t="s">
        <v>606</v>
      </c>
      <c r="K597" s="606" t="s">
        <v>146</v>
      </c>
      <c r="L597" s="462" t="s">
        <v>4</v>
      </c>
      <c r="M597" s="405" t="s">
        <v>443</v>
      </c>
      <c r="N597" s="405" t="s">
        <v>35</v>
      </c>
      <c r="O597" s="405" t="s">
        <v>443</v>
      </c>
      <c r="P597" s="405"/>
      <c r="Q597" s="405"/>
      <c r="R597" s="405"/>
      <c r="S597" s="405"/>
      <c r="T597" s="405"/>
      <c r="U597" s="405"/>
      <c r="V597" s="405"/>
      <c r="W597" s="405"/>
    </row>
    <row r="598" spans="1:23" ht="45" customHeight="1" x14ac:dyDescent="0.25">
      <c r="A598" s="382" t="s">
        <v>1729</v>
      </c>
      <c r="B598" s="382" t="s">
        <v>662</v>
      </c>
      <c r="C598" s="602" t="s">
        <v>1730</v>
      </c>
      <c r="D598" s="711" t="s">
        <v>690</v>
      </c>
      <c r="E598" s="631">
        <v>50</v>
      </c>
      <c r="F598" s="408" t="s">
        <v>604</v>
      </c>
      <c r="G598" s="401">
        <v>44949</v>
      </c>
      <c r="H598" s="532" t="s">
        <v>66</v>
      </c>
      <c r="I598" s="386">
        <v>122</v>
      </c>
      <c r="J598" s="573" t="s">
        <v>690</v>
      </c>
      <c r="K598" s="449" t="s">
        <v>50</v>
      </c>
      <c r="L598" s="462" t="s">
        <v>690</v>
      </c>
      <c r="M598" s="379" t="s">
        <v>690</v>
      </c>
      <c r="N598" s="379" t="s">
        <v>690</v>
      </c>
      <c r="O598" s="379" t="s">
        <v>690</v>
      </c>
      <c r="P598" s="379" t="s">
        <v>690</v>
      </c>
      <c r="Q598" s="379" t="s">
        <v>690</v>
      </c>
      <c r="R598" s="379" t="s">
        <v>690</v>
      </c>
      <c r="S598" s="379" t="s">
        <v>690</v>
      </c>
      <c r="T598" s="379" t="s">
        <v>690</v>
      </c>
      <c r="U598" s="379" t="s">
        <v>690</v>
      </c>
      <c r="V598" s="379" t="s">
        <v>690</v>
      </c>
      <c r="W598" s="379" t="s">
        <v>690</v>
      </c>
    </row>
    <row r="599" spans="1:23" ht="45" customHeight="1" x14ac:dyDescent="0.25">
      <c r="A599" s="599" t="s">
        <v>1731</v>
      </c>
      <c r="B599" s="382" t="s">
        <v>694</v>
      </c>
      <c r="C599" s="636" t="s">
        <v>1732</v>
      </c>
      <c r="D599" s="711">
        <v>100809</v>
      </c>
      <c r="E599" s="631">
        <v>55</v>
      </c>
      <c r="F599" s="408" t="s">
        <v>594</v>
      </c>
      <c r="G599" s="401">
        <v>45017</v>
      </c>
      <c r="H599" s="385" t="s">
        <v>590</v>
      </c>
      <c r="I599" s="441">
        <v>450</v>
      </c>
      <c r="J599" s="605" t="s">
        <v>764</v>
      </c>
      <c r="K599" s="626" t="s">
        <v>610</v>
      </c>
      <c r="L599" s="462" t="s">
        <v>443</v>
      </c>
      <c r="M599" s="405" t="s">
        <v>443</v>
      </c>
      <c r="N599" s="405" t="s">
        <v>443</v>
      </c>
      <c r="O599" s="405" t="s">
        <v>443</v>
      </c>
      <c r="P599" s="405"/>
      <c r="Q599" s="405"/>
      <c r="R599" s="405"/>
      <c r="S599" s="405"/>
      <c r="T599" s="405"/>
      <c r="U599" s="405"/>
      <c r="V599" s="405"/>
      <c r="W599" s="405"/>
    </row>
    <row r="600" spans="1:23" ht="45" customHeight="1" x14ac:dyDescent="0.25">
      <c r="A600" s="382" t="s">
        <v>1733</v>
      </c>
      <c r="B600" s="382" t="s">
        <v>638</v>
      </c>
      <c r="C600" s="408"/>
      <c r="D600" s="711">
        <v>100716</v>
      </c>
      <c r="E600" s="631">
        <v>55</v>
      </c>
      <c r="F600" s="408" t="s">
        <v>604</v>
      </c>
      <c r="G600" s="401">
        <v>43378</v>
      </c>
      <c r="H600" s="385" t="s">
        <v>590</v>
      </c>
      <c r="I600" s="386" t="s">
        <v>1734</v>
      </c>
      <c r="J600" s="573" t="s">
        <v>606</v>
      </c>
      <c r="K600" s="449" t="s">
        <v>622</v>
      </c>
      <c r="L600" s="462" t="s">
        <v>443</v>
      </c>
      <c r="M600" s="405" t="s">
        <v>443</v>
      </c>
      <c r="N600" s="405" t="s">
        <v>443</v>
      </c>
      <c r="O600" s="405" t="s">
        <v>443</v>
      </c>
      <c r="P600" s="405"/>
      <c r="Q600" s="405"/>
      <c r="R600" s="405"/>
      <c r="S600" s="405"/>
      <c r="T600" s="405"/>
      <c r="U600" s="405"/>
      <c r="V600" s="405"/>
      <c r="W600" s="405"/>
    </row>
    <row r="601" spans="1:23" ht="45" customHeight="1" x14ac:dyDescent="0.25">
      <c r="A601" s="382" t="s">
        <v>3130</v>
      </c>
      <c r="B601" s="382" t="s">
        <v>3132</v>
      </c>
      <c r="C601" s="602"/>
      <c r="D601" s="711">
        <v>100758</v>
      </c>
      <c r="E601" s="631">
        <v>75</v>
      </c>
      <c r="F601" s="408" t="s">
        <v>604</v>
      </c>
      <c r="G601" s="401">
        <v>46016</v>
      </c>
      <c r="H601" s="385" t="s">
        <v>590</v>
      </c>
      <c r="I601" s="386" t="s">
        <v>1748</v>
      </c>
      <c r="J601" s="573" t="s">
        <v>667</v>
      </c>
      <c r="K601" s="449" t="s">
        <v>622</v>
      </c>
      <c r="L601" s="462" t="s">
        <v>443</v>
      </c>
      <c r="M601" s="405" t="s">
        <v>443</v>
      </c>
      <c r="N601" s="405" t="s">
        <v>443</v>
      </c>
      <c r="O601" s="405" t="s">
        <v>443</v>
      </c>
      <c r="P601" s="405"/>
      <c r="Q601" s="405"/>
      <c r="R601" s="405"/>
      <c r="S601" s="405"/>
      <c r="T601" s="405"/>
      <c r="U601" s="405"/>
      <c r="V601" s="405"/>
      <c r="W601" s="749"/>
    </row>
    <row r="602" spans="1:23" ht="45" customHeight="1" x14ac:dyDescent="0.25">
      <c r="A602" s="408" t="s">
        <v>1735</v>
      </c>
      <c r="B602" s="382" t="s">
        <v>99</v>
      </c>
      <c r="C602" s="408" t="s">
        <v>1736</v>
      </c>
      <c r="D602" s="711" t="s">
        <v>690</v>
      </c>
      <c r="E602" s="631">
        <v>55</v>
      </c>
      <c r="F602" s="408" t="s">
        <v>604</v>
      </c>
      <c r="G602" s="384"/>
      <c r="H602" s="532" t="s">
        <v>66</v>
      </c>
      <c r="I602" s="386" t="s">
        <v>1737</v>
      </c>
      <c r="J602" s="573" t="s">
        <v>690</v>
      </c>
      <c r="K602" s="652" t="s">
        <v>53</v>
      </c>
      <c r="L602" s="462" t="s">
        <v>690</v>
      </c>
      <c r="M602" s="379" t="s">
        <v>690</v>
      </c>
      <c r="N602" s="379" t="s">
        <v>690</v>
      </c>
      <c r="O602" s="379" t="s">
        <v>690</v>
      </c>
      <c r="P602" s="379" t="s">
        <v>690</v>
      </c>
      <c r="Q602" s="379" t="s">
        <v>690</v>
      </c>
      <c r="R602" s="379" t="s">
        <v>690</v>
      </c>
      <c r="S602" s="379" t="s">
        <v>690</v>
      </c>
      <c r="T602" s="379" t="s">
        <v>690</v>
      </c>
      <c r="U602" s="379" t="s">
        <v>690</v>
      </c>
      <c r="V602" s="379" t="s">
        <v>690</v>
      </c>
      <c r="W602" s="379" t="s">
        <v>690</v>
      </c>
    </row>
    <row r="603" spans="1:23" ht="45" customHeight="1" x14ac:dyDescent="0.25">
      <c r="A603" s="382" t="s">
        <v>1738</v>
      </c>
      <c r="B603" s="382" t="s">
        <v>1739</v>
      </c>
      <c r="C603" s="602" t="s">
        <v>1740</v>
      </c>
      <c r="D603" s="711" t="s">
        <v>690</v>
      </c>
      <c r="E603" s="631">
        <v>75</v>
      </c>
      <c r="F603" s="408" t="s">
        <v>604</v>
      </c>
      <c r="G603" s="401">
        <v>45894</v>
      </c>
      <c r="H603" s="385" t="s">
        <v>590</v>
      </c>
      <c r="I603" s="386" t="s">
        <v>921</v>
      </c>
      <c r="J603" s="573" t="s">
        <v>877</v>
      </c>
      <c r="K603" s="449" t="s">
        <v>146</v>
      </c>
      <c r="L603" s="405" t="s">
        <v>4</v>
      </c>
      <c r="M603" s="405" t="s">
        <v>443</v>
      </c>
      <c r="N603" s="405" t="s">
        <v>443</v>
      </c>
      <c r="O603" s="405" t="s">
        <v>443</v>
      </c>
      <c r="P603" s="405"/>
      <c r="Q603" s="405"/>
      <c r="R603" s="405"/>
      <c r="S603" s="405"/>
      <c r="T603" s="405"/>
      <c r="U603" s="405"/>
      <c r="V603" s="405"/>
      <c r="W603" s="749"/>
    </row>
    <row r="604" spans="1:23" ht="45" customHeight="1" x14ac:dyDescent="0.25">
      <c r="A604" s="382" t="s">
        <v>1741</v>
      </c>
      <c r="B604" s="382" t="s">
        <v>1742</v>
      </c>
      <c r="C604" s="602"/>
      <c r="D604" s="711">
        <v>100075</v>
      </c>
      <c r="E604" s="631">
        <v>50</v>
      </c>
      <c r="F604" s="408" t="s">
        <v>604</v>
      </c>
      <c r="G604" s="401">
        <v>44949</v>
      </c>
      <c r="H604" s="385" t="s">
        <v>590</v>
      </c>
      <c r="I604" s="386">
        <v>11</v>
      </c>
      <c r="J604" s="605" t="s">
        <v>645</v>
      </c>
      <c r="K604" s="449" t="s">
        <v>622</v>
      </c>
      <c r="L604" s="405" t="s">
        <v>443</v>
      </c>
      <c r="M604" s="405" t="s">
        <v>443</v>
      </c>
      <c r="N604" s="405" t="s">
        <v>443</v>
      </c>
      <c r="O604" s="405" t="s">
        <v>443</v>
      </c>
      <c r="P604" s="405"/>
      <c r="Q604" s="405"/>
      <c r="R604" s="405"/>
      <c r="S604" s="405"/>
      <c r="T604" s="405"/>
      <c r="U604" s="405"/>
      <c r="V604" s="405"/>
      <c r="W604" s="405"/>
    </row>
    <row r="605" spans="1:23" ht="45" customHeight="1" x14ac:dyDescent="0.25">
      <c r="A605" s="382" t="s">
        <v>1743</v>
      </c>
      <c r="B605" s="382" t="s">
        <v>1699</v>
      </c>
      <c r="C605" s="602"/>
      <c r="D605" s="711">
        <v>100596</v>
      </c>
      <c r="E605" s="631">
        <v>50</v>
      </c>
      <c r="F605" s="408" t="s">
        <v>604</v>
      </c>
      <c r="G605" s="401">
        <v>44949</v>
      </c>
      <c r="H605" s="385" t="s">
        <v>590</v>
      </c>
      <c r="I605" s="386">
        <v>397</v>
      </c>
      <c r="J605" s="573" t="s">
        <v>606</v>
      </c>
      <c r="K605" s="449" t="s">
        <v>69</v>
      </c>
      <c r="L605" s="405" t="s">
        <v>443</v>
      </c>
      <c r="M605" s="405" t="s">
        <v>443</v>
      </c>
      <c r="N605" s="405" t="s">
        <v>443</v>
      </c>
      <c r="O605" s="405" t="s">
        <v>443</v>
      </c>
      <c r="P605" s="462"/>
      <c r="Q605" s="462"/>
      <c r="R605" s="405"/>
      <c r="S605" s="405"/>
      <c r="T605" s="405"/>
      <c r="U605" s="405"/>
      <c r="V605" s="405"/>
      <c r="W605" s="405"/>
    </row>
    <row r="606" spans="1:23" ht="45" customHeight="1" x14ac:dyDescent="0.25">
      <c r="A606" s="408" t="s">
        <v>1744</v>
      </c>
      <c r="B606" s="382" t="s">
        <v>662</v>
      </c>
      <c r="C606" s="409" t="s">
        <v>599</v>
      </c>
      <c r="D606" s="711">
        <v>100104</v>
      </c>
      <c r="E606" s="631">
        <v>65</v>
      </c>
      <c r="F606" s="408" t="s">
        <v>594</v>
      </c>
      <c r="G606" s="401">
        <v>44949</v>
      </c>
      <c r="H606" s="385" t="s">
        <v>590</v>
      </c>
      <c r="I606" s="386">
        <v>144</v>
      </c>
      <c r="J606" s="573" t="s">
        <v>764</v>
      </c>
      <c r="K606" s="449" t="s">
        <v>100</v>
      </c>
      <c r="L606" s="405" t="s">
        <v>443</v>
      </c>
      <c r="M606" s="405" t="s">
        <v>443</v>
      </c>
      <c r="N606" s="405" t="s">
        <v>443</v>
      </c>
      <c r="O606" s="405" t="s">
        <v>443</v>
      </c>
      <c r="P606" s="405"/>
      <c r="Q606" s="405"/>
      <c r="R606" s="405"/>
      <c r="S606" s="462"/>
      <c r="T606" s="405"/>
      <c r="U606" s="405"/>
      <c r="V606" s="405"/>
      <c r="W606" s="405"/>
    </row>
    <row r="607" spans="1:23" ht="45" customHeight="1" x14ac:dyDescent="0.25">
      <c r="A607" s="599" t="s">
        <v>1745</v>
      </c>
      <c r="B607" s="382" t="s">
        <v>694</v>
      </c>
      <c r="C607" s="636" t="s">
        <v>1524</v>
      </c>
      <c r="D607" s="711">
        <v>100908</v>
      </c>
      <c r="E607" s="631">
        <v>55</v>
      </c>
      <c r="F607" s="408" t="s">
        <v>594</v>
      </c>
      <c r="G607" s="401">
        <v>45017</v>
      </c>
      <c r="H607" s="385" t="s">
        <v>590</v>
      </c>
      <c r="I607" s="441">
        <v>449</v>
      </c>
      <c r="J607" s="605" t="s">
        <v>764</v>
      </c>
      <c r="K607" s="449" t="s">
        <v>53</v>
      </c>
      <c r="L607" s="405" t="s">
        <v>443</v>
      </c>
      <c r="M607" s="405" t="s">
        <v>443</v>
      </c>
      <c r="N607" s="405" t="s">
        <v>443</v>
      </c>
      <c r="O607" s="405" t="s">
        <v>443</v>
      </c>
      <c r="P607" s="405" t="s">
        <v>4</v>
      </c>
      <c r="Q607" s="405"/>
      <c r="R607" s="405"/>
      <c r="S607" s="405"/>
      <c r="T607" s="405"/>
      <c r="U607" s="405"/>
      <c r="V607" s="405"/>
      <c r="W607" s="405"/>
    </row>
    <row r="608" spans="1:23" ht="45" customHeight="1" x14ac:dyDescent="0.25">
      <c r="A608" s="382" t="s">
        <v>1746</v>
      </c>
      <c r="B608" s="382" t="s">
        <v>1747</v>
      </c>
      <c r="C608" s="602"/>
      <c r="D608" s="711">
        <v>100758</v>
      </c>
      <c r="E608" s="631">
        <v>125</v>
      </c>
      <c r="F608" s="408" t="s">
        <v>604</v>
      </c>
      <c r="G608" s="401">
        <v>45717</v>
      </c>
      <c r="H608" s="385" t="s">
        <v>590</v>
      </c>
      <c r="I608" s="386" t="s">
        <v>1748</v>
      </c>
      <c r="J608" s="573" t="s">
        <v>667</v>
      </c>
      <c r="K608" s="449" t="s">
        <v>622</v>
      </c>
      <c r="L608" s="405" t="s">
        <v>443</v>
      </c>
      <c r="M608" s="405" t="s">
        <v>443</v>
      </c>
      <c r="N608" s="405" t="s">
        <v>443</v>
      </c>
      <c r="O608" s="405" t="s">
        <v>443</v>
      </c>
      <c r="P608" s="405"/>
      <c r="Q608" s="405"/>
      <c r="R608" s="405"/>
      <c r="S608" s="405"/>
      <c r="T608" s="405"/>
      <c r="U608" s="405"/>
      <c r="V608" s="749"/>
      <c r="W608" s="749"/>
    </row>
    <row r="609" spans="1:23" ht="45" customHeight="1" x14ac:dyDescent="0.25">
      <c r="A609" s="382" t="s">
        <v>1749</v>
      </c>
      <c r="B609" s="382" t="s">
        <v>638</v>
      </c>
      <c r="C609" s="409" t="s">
        <v>762</v>
      </c>
      <c r="D609" s="711" t="s">
        <v>690</v>
      </c>
      <c r="E609" s="631">
        <v>65</v>
      </c>
      <c r="F609" s="408" t="s">
        <v>731</v>
      </c>
      <c r="G609" s="401">
        <v>44002</v>
      </c>
      <c r="H609" s="532" t="s">
        <v>66</v>
      </c>
      <c r="I609" s="386" t="s">
        <v>1750</v>
      </c>
      <c r="J609" s="573" t="s">
        <v>690</v>
      </c>
      <c r="K609" s="449" t="s">
        <v>25</v>
      </c>
      <c r="L609" s="405" t="s">
        <v>690</v>
      </c>
      <c r="M609" s="379" t="s">
        <v>690</v>
      </c>
      <c r="N609" s="379" t="s">
        <v>690</v>
      </c>
      <c r="O609" s="379" t="s">
        <v>690</v>
      </c>
      <c r="P609" s="379" t="s">
        <v>690</v>
      </c>
      <c r="Q609" s="379" t="s">
        <v>690</v>
      </c>
      <c r="R609" s="379" t="s">
        <v>690</v>
      </c>
      <c r="S609" s="379" t="s">
        <v>690</v>
      </c>
      <c r="T609" s="379" t="s">
        <v>690</v>
      </c>
      <c r="U609" s="379" t="s">
        <v>690</v>
      </c>
      <c r="V609" s="379" t="s">
        <v>690</v>
      </c>
      <c r="W609" s="379" t="s">
        <v>690</v>
      </c>
    </row>
    <row r="610" spans="1:23" ht="93.75" customHeight="1" x14ac:dyDescent="0.25">
      <c r="A610" s="382" t="s">
        <v>1751</v>
      </c>
      <c r="B610" s="382" t="s">
        <v>212</v>
      </c>
      <c r="C610" s="409"/>
      <c r="D610" s="711">
        <v>100005</v>
      </c>
      <c r="E610" s="631">
        <v>50</v>
      </c>
      <c r="F610" s="408" t="s">
        <v>594</v>
      </c>
      <c r="G610" s="401"/>
      <c r="H610" s="385" t="s">
        <v>590</v>
      </c>
      <c r="I610" s="386">
        <v>430</v>
      </c>
      <c r="J610" s="573" t="s">
        <v>596</v>
      </c>
      <c r="K610" s="449" t="s">
        <v>622</v>
      </c>
      <c r="L610" s="405" t="s">
        <v>443</v>
      </c>
      <c r="M610" s="405" t="s">
        <v>443</v>
      </c>
      <c r="N610" s="405" t="s">
        <v>443</v>
      </c>
      <c r="O610" s="405" t="s">
        <v>443</v>
      </c>
      <c r="P610" s="405"/>
      <c r="Q610" s="405"/>
      <c r="R610" s="405"/>
      <c r="S610" s="405"/>
      <c r="T610" s="405"/>
      <c r="U610" s="405"/>
      <c r="V610" s="405"/>
      <c r="W610" s="405"/>
    </row>
    <row r="611" spans="1:23" ht="45" customHeight="1" x14ac:dyDescent="0.25">
      <c r="A611" s="406" t="s">
        <v>1752</v>
      </c>
      <c r="B611" s="426" t="s">
        <v>1753</v>
      </c>
      <c r="C611" s="414" t="s">
        <v>3359</v>
      </c>
      <c r="D611" s="711" t="s">
        <v>690</v>
      </c>
      <c r="E611" s="631">
        <v>65</v>
      </c>
      <c r="F611" s="408" t="s">
        <v>604</v>
      </c>
      <c r="G611" s="627" t="s">
        <v>1754</v>
      </c>
      <c r="H611" s="385" t="s">
        <v>590</v>
      </c>
      <c r="I611" s="616" t="s">
        <v>921</v>
      </c>
      <c r="J611" s="573" t="s">
        <v>601</v>
      </c>
      <c r="K611" s="449" t="s">
        <v>100</v>
      </c>
      <c r="L611" s="405" t="s">
        <v>443</v>
      </c>
      <c r="M611" s="405" t="s">
        <v>443</v>
      </c>
      <c r="N611" s="405" t="s">
        <v>35</v>
      </c>
      <c r="O611" s="405" t="s">
        <v>443</v>
      </c>
      <c r="P611" s="405"/>
      <c r="Q611" s="405"/>
      <c r="R611" s="405"/>
      <c r="S611" s="405"/>
      <c r="T611" s="405"/>
      <c r="U611" s="405"/>
      <c r="V611" s="405"/>
      <c r="W611" s="405"/>
    </row>
    <row r="612" spans="1:23" ht="63.75" customHeight="1" x14ac:dyDescent="0.25">
      <c r="A612" s="382" t="s">
        <v>1755</v>
      </c>
      <c r="B612" s="382" t="s">
        <v>1756</v>
      </c>
      <c r="C612" s="409" t="s">
        <v>1176</v>
      </c>
      <c r="D612" s="711">
        <v>100534</v>
      </c>
      <c r="E612" s="631">
        <v>55</v>
      </c>
      <c r="F612" s="408" t="s">
        <v>604</v>
      </c>
      <c r="G612" s="384"/>
      <c r="H612" s="385" t="s">
        <v>590</v>
      </c>
      <c r="I612" s="386" t="s">
        <v>1757</v>
      </c>
      <c r="J612" s="573" t="s">
        <v>621</v>
      </c>
      <c r="K612" s="449" t="s">
        <v>146</v>
      </c>
      <c r="L612" s="405" t="s">
        <v>4</v>
      </c>
      <c r="M612" s="405" t="s">
        <v>443</v>
      </c>
      <c r="N612" s="405" t="s">
        <v>443</v>
      </c>
      <c r="O612" s="405" t="s">
        <v>443</v>
      </c>
      <c r="P612" s="405"/>
      <c r="Q612" s="405"/>
      <c r="R612" s="405"/>
      <c r="S612" s="405"/>
      <c r="T612" s="405"/>
      <c r="U612" s="405"/>
      <c r="V612" s="405"/>
      <c r="W612" s="405"/>
    </row>
    <row r="613" spans="1:23" ht="45" customHeight="1" x14ac:dyDescent="0.25">
      <c r="A613" s="382" t="s">
        <v>1758</v>
      </c>
      <c r="B613" s="382" t="s">
        <v>99</v>
      </c>
      <c r="C613" s="408"/>
      <c r="D613" s="711">
        <v>100220</v>
      </c>
      <c r="E613" s="631">
        <v>60</v>
      </c>
      <c r="F613" s="408" t="s">
        <v>604</v>
      </c>
      <c r="G613" s="401">
        <v>45017</v>
      </c>
      <c r="H613" s="385" t="s">
        <v>590</v>
      </c>
      <c r="I613" s="386" t="s">
        <v>1759</v>
      </c>
      <c r="J613" s="573" t="s">
        <v>1237</v>
      </c>
      <c r="K613" s="449" t="s">
        <v>25</v>
      </c>
      <c r="L613" s="405" t="s">
        <v>443</v>
      </c>
      <c r="M613" s="405" t="s">
        <v>443</v>
      </c>
      <c r="N613" s="405" t="s">
        <v>443</v>
      </c>
      <c r="O613" s="405" t="s">
        <v>443</v>
      </c>
      <c r="P613" s="405" t="s">
        <v>4</v>
      </c>
      <c r="Q613" s="405"/>
      <c r="R613" s="405"/>
      <c r="S613" s="405"/>
      <c r="T613" s="405"/>
      <c r="U613" s="462"/>
      <c r="V613" s="405"/>
      <c r="W613" s="405"/>
    </row>
    <row r="614" spans="1:23" ht="45" customHeight="1" x14ac:dyDescent="0.25">
      <c r="A614" s="599" t="s">
        <v>1760</v>
      </c>
      <c r="B614" s="599" t="s">
        <v>1761</v>
      </c>
      <c r="C614" s="636" t="s">
        <v>3255</v>
      </c>
      <c r="D614" s="413">
        <v>100176</v>
      </c>
      <c r="E614" s="632">
        <v>65</v>
      </c>
      <c r="F614" s="408" t="s">
        <v>604</v>
      </c>
      <c r="G614" s="441"/>
      <c r="H614" s="385" t="s">
        <v>590</v>
      </c>
      <c r="I614" s="441">
        <v>71</v>
      </c>
      <c r="J614" s="573" t="s">
        <v>648</v>
      </c>
      <c r="K614" s="449" t="s">
        <v>3257</v>
      </c>
      <c r="L614" s="405" t="s">
        <v>443</v>
      </c>
      <c r="M614" s="405" t="s">
        <v>443</v>
      </c>
      <c r="N614" s="405" t="s">
        <v>443</v>
      </c>
      <c r="O614" s="405" t="s">
        <v>35</v>
      </c>
      <c r="P614" s="405"/>
      <c r="Q614" s="405"/>
      <c r="R614" s="405"/>
      <c r="S614" s="405"/>
      <c r="T614" s="405"/>
      <c r="U614" s="405"/>
      <c r="V614" s="405"/>
      <c r="W614" s="405"/>
    </row>
    <row r="615" spans="1:23" ht="45" customHeight="1" x14ac:dyDescent="0.25">
      <c r="A615" s="599" t="s">
        <v>1763</v>
      </c>
      <c r="B615" s="382" t="s">
        <v>99</v>
      </c>
      <c r="C615" s="408"/>
      <c r="D615" s="711">
        <v>100220</v>
      </c>
      <c r="E615" s="631">
        <v>60</v>
      </c>
      <c r="F615" s="408" t="s">
        <v>604</v>
      </c>
      <c r="G615" s="401">
        <v>45017</v>
      </c>
      <c r="H615" s="385" t="s">
        <v>590</v>
      </c>
      <c r="I615" s="386" t="s">
        <v>1759</v>
      </c>
      <c r="J615" s="573" t="s">
        <v>1237</v>
      </c>
      <c r="K615" s="449" t="s">
        <v>25</v>
      </c>
      <c r="L615" s="405" t="s">
        <v>443</v>
      </c>
      <c r="M615" s="405" t="s">
        <v>443</v>
      </c>
      <c r="N615" s="405" t="s">
        <v>443</v>
      </c>
      <c r="O615" s="405" t="s">
        <v>443</v>
      </c>
      <c r="P615" s="405" t="s">
        <v>4</v>
      </c>
      <c r="Q615" s="405"/>
      <c r="R615" s="405"/>
      <c r="S615" s="405"/>
      <c r="T615" s="405"/>
      <c r="U615" s="462"/>
      <c r="V615" s="405"/>
      <c r="W615" s="405"/>
    </row>
    <row r="616" spans="1:23" ht="45" customHeight="1" x14ac:dyDescent="0.25">
      <c r="A616" s="599" t="s">
        <v>1764</v>
      </c>
      <c r="B616" s="382" t="s">
        <v>99</v>
      </c>
      <c r="C616" s="408"/>
      <c r="D616" s="711">
        <v>100220</v>
      </c>
      <c r="E616" s="631">
        <v>60</v>
      </c>
      <c r="F616" s="408" t="s">
        <v>604</v>
      </c>
      <c r="G616" s="401">
        <v>45017</v>
      </c>
      <c r="H616" s="385" t="s">
        <v>590</v>
      </c>
      <c r="I616" s="386" t="s">
        <v>1759</v>
      </c>
      <c r="J616" s="573" t="s">
        <v>1237</v>
      </c>
      <c r="K616" s="449" t="s">
        <v>25</v>
      </c>
      <c r="L616" s="405" t="s">
        <v>443</v>
      </c>
      <c r="M616" s="405" t="s">
        <v>443</v>
      </c>
      <c r="N616" s="405" t="s">
        <v>443</v>
      </c>
      <c r="O616" s="405" t="s">
        <v>443</v>
      </c>
      <c r="P616" s="405" t="s">
        <v>4</v>
      </c>
      <c r="Q616" s="405"/>
      <c r="R616" s="405"/>
      <c r="S616" s="405"/>
      <c r="T616" s="405"/>
      <c r="U616" s="462"/>
      <c r="V616" s="405"/>
      <c r="W616" s="405"/>
    </row>
    <row r="617" spans="1:23" ht="45" customHeight="1" x14ac:dyDescent="0.25">
      <c r="A617" s="382" t="s">
        <v>1765</v>
      </c>
      <c r="B617" s="382" t="s">
        <v>1766</v>
      </c>
      <c r="C617" s="408"/>
      <c r="D617" s="711">
        <v>100357</v>
      </c>
      <c r="E617" s="631">
        <v>55</v>
      </c>
      <c r="F617" s="408" t="s">
        <v>594</v>
      </c>
      <c r="G617" s="401">
        <v>44986</v>
      </c>
      <c r="H617" s="385" t="s">
        <v>590</v>
      </c>
      <c r="I617" s="386">
        <v>457</v>
      </c>
      <c r="J617" s="573" t="s">
        <v>596</v>
      </c>
      <c r="K617" s="449" t="s">
        <v>100</v>
      </c>
      <c r="L617" s="624" t="s">
        <v>35</v>
      </c>
      <c r="M617" s="405" t="s">
        <v>443</v>
      </c>
      <c r="N617" s="405" t="s">
        <v>443</v>
      </c>
      <c r="O617" s="405" t="s">
        <v>443</v>
      </c>
      <c r="P617" s="405"/>
      <c r="Q617" s="405"/>
      <c r="R617" s="405"/>
      <c r="S617" s="405"/>
      <c r="T617" s="405"/>
      <c r="U617" s="405"/>
      <c r="V617" s="405"/>
      <c r="W617" s="405"/>
    </row>
    <row r="618" spans="1:23" ht="45" customHeight="1" x14ac:dyDescent="0.25">
      <c r="A618" s="408" t="s">
        <v>274</v>
      </c>
      <c r="B618" s="382" t="s">
        <v>1767</v>
      </c>
      <c r="C618" s="408"/>
      <c r="D618" s="711">
        <v>100989</v>
      </c>
      <c r="E618" s="631">
        <v>55</v>
      </c>
      <c r="F618" s="408" t="s">
        <v>604</v>
      </c>
      <c r="G618" s="401">
        <v>41456</v>
      </c>
      <c r="H618" s="385" t="s">
        <v>590</v>
      </c>
      <c r="I618" s="386" t="s">
        <v>1768</v>
      </c>
      <c r="J618" s="573" t="s">
        <v>621</v>
      </c>
      <c r="K618" s="449" t="s">
        <v>146</v>
      </c>
      <c r="L618" s="405" t="s">
        <v>4</v>
      </c>
      <c r="M618" s="405" t="s">
        <v>443</v>
      </c>
      <c r="N618" s="405" t="s">
        <v>443</v>
      </c>
      <c r="O618" s="405" t="s">
        <v>443</v>
      </c>
      <c r="P618" s="405"/>
      <c r="Q618" s="405"/>
      <c r="R618" s="405"/>
      <c r="S618" s="405"/>
      <c r="T618" s="405"/>
      <c r="U618" s="405"/>
      <c r="V618" s="405"/>
      <c r="W618" s="405"/>
    </row>
    <row r="619" spans="1:23" ht="45" customHeight="1" x14ac:dyDescent="0.25">
      <c r="A619" s="408" t="s">
        <v>1769</v>
      </c>
      <c r="B619" s="382" t="s">
        <v>818</v>
      </c>
      <c r="C619" s="409" t="s">
        <v>599</v>
      </c>
      <c r="D619" s="711">
        <v>100195</v>
      </c>
      <c r="E619" s="631">
        <v>65</v>
      </c>
      <c r="F619" s="408" t="s">
        <v>604</v>
      </c>
      <c r="G619" s="401">
        <v>45315</v>
      </c>
      <c r="H619" s="385" t="s">
        <v>590</v>
      </c>
      <c r="I619" s="386" t="s">
        <v>1770</v>
      </c>
      <c r="J619" s="573" t="s">
        <v>634</v>
      </c>
      <c r="K619" s="524" t="s">
        <v>622</v>
      </c>
      <c r="L619" s="405" t="s">
        <v>443</v>
      </c>
      <c r="M619" s="405" t="s">
        <v>443</v>
      </c>
      <c r="N619" s="405" t="s">
        <v>443</v>
      </c>
      <c r="O619" s="405" t="s">
        <v>443</v>
      </c>
      <c r="P619" s="405"/>
      <c r="Q619" s="405"/>
      <c r="R619" s="405"/>
      <c r="S619" s="405"/>
      <c r="T619" s="405"/>
      <c r="U619" s="405"/>
      <c r="V619" s="405"/>
      <c r="W619" s="405"/>
    </row>
    <row r="620" spans="1:23" ht="45" customHeight="1" x14ac:dyDescent="0.25">
      <c r="A620" s="408" t="s">
        <v>1771</v>
      </c>
      <c r="B620" s="382" t="s">
        <v>60</v>
      </c>
      <c r="C620" s="408" t="s">
        <v>1772</v>
      </c>
      <c r="D620" s="711">
        <v>100678</v>
      </c>
      <c r="E620" s="631">
        <v>65</v>
      </c>
      <c r="F620" s="408" t="s">
        <v>604</v>
      </c>
      <c r="G620" s="401">
        <v>45292</v>
      </c>
      <c r="H620" s="385" t="s">
        <v>590</v>
      </c>
      <c r="I620" s="386" t="s">
        <v>1773</v>
      </c>
      <c r="J620" s="573" t="s">
        <v>606</v>
      </c>
      <c r="K620" s="449" t="s">
        <v>146</v>
      </c>
      <c r="L620" s="405" t="s">
        <v>4</v>
      </c>
      <c r="M620" s="405" t="s">
        <v>443</v>
      </c>
      <c r="N620" s="405" t="s">
        <v>443</v>
      </c>
      <c r="O620" s="405" t="s">
        <v>443</v>
      </c>
      <c r="P620" s="405"/>
      <c r="Q620" s="405"/>
      <c r="R620" s="405"/>
      <c r="S620" s="405"/>
      <c r="T620" s="405"/>
      <c r="U620" s="405"/>
      <c r="V620" s="405"/>
      <c r="W620" s="405"/>
    </row>
    <row r="621" spans="1:23" x14ac:dyDescent="0.25">
      <c r="A621" s="382" t="s">
        <v>1774</v>
      </c>
      <c r="B621" s="382" t="s">
        <v>1775</v>
      </c>
      <c r="C621" s="409"/>
      <c r="D621" s="711" t="s">
        <v>690</v>
      </c>
      <c r="E621" s="631">
        <v>55</v>
      </c>
      <c r="F621" s="408" t="s">
        <v>604</v>
      </c>
      <c r="G621" s="401">
        <v>42401</v>
      </c>
      <c r="H621" s="385" t="s">
        <v>590</v>
      </c>
      <c r="I621" s="386" t="s">
        <v>300</v>
      </c>
      <c r="J621" s="573" t="s">
        <v>621</v>
      </c>
      <c r="K621" s="449" t="s">
        <v>622</v>
      </c>
      <c r="L621" s="405" t="s">
        <v>443</v>
      </c>
      <c r="M621" s="405" t="s">
        <v>443</v>
      </c>
      <c r="N621" s="405" t="s">
        <v>443</v>
      </c>
      <c r="O621" s="405" t="s">
        <v>443</v>
      </c>
      <c r="P621" s="405"/>
      <c r="Q621" s="405"/>
      <c r="R621" s="405"/>
      <c r="S621" s="405"/>
      <c r="T621" s="405"/>
      <c r="U621" s="405"/>
      <c r="V621" s="405"/>
      <c r="W621" s="405"/>
    </row>
    <row r="622" spans="1:23" ht="57.75" customHeight="1" x14ac:dyDescent="0.25">
      <c r="A622" s="382" t="s">
        <v>1776</v>
      </c>
      <c r="B622" s="382" t="s">
        <v>662</v>
      </c>
      <c r="C622" s="408" t="s">
        <v>1225</v>
      </c>
      <c r="D622" s="711">
        <v>100905</v>
      </c>
      <c r="E622" s="631">
        <v>65</v>
      </c>
      <c r="F622" s="408" t="s">
        <v>604</v>
      </c>
      <c r="G622" s="401">
        <v>45222</v>
      </c>
      <c r="H622" s="385" t="s">
        <v>590</v>
      </c>
      <c r="I622" s="616" t="s">
        <v>1777</v>
      </c>
      <c r="J622" s="573" t="s">
        <v>648</v>
      </c>
      <c r="K622" s="449" t="s">
        <v>622</v>
      </c>
      <c r="L622" s="405" t="s">
        <v>443</v>
      </c>
      <c r="M622" s="405" t="s">
        <v>443</v>
      </c>
      <c r="N622" s="405" t="s">
        <v>443</v>
      </c>
      <c r="O622" s="405" t="s">
        <v>443</v>
      </c>
      <c r="P622" s="405"/>
      <c r="Q622" s="405"/>
      <c r="R622" s="405"/>
      <c r="S622" s="405"/>
      <c r="T622" s="405"/>
      <c r="U622" s="405"/>
      <c r="V622" s="405"/>
      <c r="W622" s="405"/>
    </row>
    <row r="623" spans="1:23" ht="66.75" customHeight="1" x14ac:dyDescent="0.25">
      <c r="A623" s="382" t="s">
        <v>1778</v>
      </c>
      <c r="B623" s="382" t="s">
        <v>60</v>
      </c>
      <c r="C623" s="409" t="s">
        <v>1701</v>
      </c>
      <c r="D623" s="711">
        <v>100349</v>
      </c>
      <c r="E623" s="631">
        <v>55</v>
      </c>
      <c r="F623" s="408" t="s">
        <v>604</v>
      </c>
      <c r="G623" s="384"/>
      <c r="H623" s="385" t="s">
        <v>590</v>
      </c>
      <c r="I623" s="386" t="s">
        <v>1779</v>
      </c>
      <c r="J623" s="573" t="s">
        <v>663</v>
      </c>
      <c r="K623" s="449" t="s">
        <v>622</v>
      </c>
      <c r="L623" s="405" t="s">
        <v>443</v>
      </c>
      <c r="M623" s="405" t="s">
        <v>443</v>
      </c>
      <c r="N623" s="405" t="s">
        <v>443</v>
      </c>
      <c r="O623" s="405" t="s">
        <v>443</v>
      </c>
      <c r="P623" s="405"/>
      <c r="Q623" s="405"/>
      <c r="R623" s="405"/>
      <c r="S623" s="405"/>
      <c r="T623" s="405"/>
      <c r="U623" s="405"/>
      <c r="V623" s="405"/>
      <c r="W623" s="405"/>
    </row>
    <row r="624" spans="1:23" ht="59.25" customHeight="1" x14ac:dyDescent="0.25">
      <c r="A624" s="382" t="s">
        <v>1780</v>
      </c>
      <c r="B624" s="382" t="s">
        <v>1781</v>
      </c>
      <c r="C624" s="602"/>
      <c r="D624" s="711">
        <v>100956</v>
      </c>
      <c r="E624" s="631">
        <v>75</v>
      </c>
      <c r="F624" s="408" t="s">
        <v>604</v>
      </c>
      <c r="G624" s="401">
        <v>45833</v>
      </c>
      <c r="H624" s="385" t="s">
        <v>590</v>
      </c>
      <c r="I624" s="386" t="s">
        <v>1782</v>
      </c>
      <c r="J624" s="573" t="s">
        <v>764</v>
      </c>
      <c r="K624" s="449" t="s">
        <v>635</v>
      </c>
      <c r="L624" s="405" t="s">
        <v>443</v>
      </c>
      <c r="M624" s="405" t="s">
        <v>443</v>
      </c>
      <c r="N624" s="405" t="s">
        <v>443</v>
      </c>
      <c r="O624" s="405" t="s">
        <v>443</v>
      </c>
      <c r="P624" s="405"/>
      <c r="Q624" s="405"/>
      <c r="R624" s="405"/>
      <c r="S624" s="405"/>
      <c r="T624" s="405"/>
      <c r="U624" s="405"/>
      <c r="V624" s="405"/>
      <c r="W624" s="749"/>
    </row>
    <row r="625" spans="1:23" ht="54.75" customHeight="1" x14ac:dyDescent="0.25">
      <c r="A625" s="382" t="s">
        <v>1783</v>
      </c>
      <c r="B625" s="382" t="s">
        <v>60</v>
      </c>
      <c r="C625" s="409" t="s">
        <v>1176</v>
      </c>
      <c r="D625" s="711">
        <v>100692</v>
      </c>
      <c r="E625" s="631">
        <v>55</v>
      </c>
      <c r="F625" s="408" t="s">
        <v>604</v>
      </c>
      <c r="G625" s="384"/>
      <c r="H625" s="385" t="s">
        <v>590</v>
      </c>
      <c r="I625" s="386" t="s">
        <v>1784</v>
      </c>
      <c r="J625" s="573" t="s">
        <v>663</v>
      </c>
      <c r="K625" s="449" t="s">
        <v>622</v>
      </c>
      <c r="L625" s="405" t="s">
        <v>443</v>
      </c>
      <c r="M625" s="405" t="s">
        <v>443</v>
      </c>
      <c r="N625" s="405" t="s">
        <v>443</v>
      </c>
      <c r="O625" s="405" t="s">
        <v>35</v>
      </c>
      <c r="P625" s="405"/>
      <c r="Q625" s="405"/>
      <c r="R625" s="405"/>
      <c r="S625" s="405"/>
      <c r="T625" s="405"/>
      <c r="U625" s="405"/>
      <c r="V625" s="405"/>
      <c r="W625" s="405"/>
    </row>
    <row r="626" spans="1:23" ht="69.95" customHeight="1" x14ac:dyDescent="0.25">
      <c r="A626" s="382" t="s">
        <v>1785</v>
      </c>
      <c r="B626" s="382" t="s">
        <v>662</v>
      </c>
      <c r="C626" s="602"/>
      <c r="D626" s="711">
        <v>100439</v>
      </c>
      <c r="E626" s="631">
        <v>50</v>
      </c>
      <c r="F626" s="408" t="s">
        <v>604</v>
      </c>
      <c r="G626" s="401">
        <v>44949</v>
      </c>
      <c r="H626" s="385" t="s">
        <v>590</v>
      </c>
      <c r="I626" s="386">
        <v>185</v>
      </c>
      <c r="J626" s="605" t="s">
        <v>645</v>
      </c>
      <c r="K626" s="449" t="s">
        <v>20</v>
      </c>
      <c r="L626" s="405" t="s">
        <v>443</v>
      </c>
      <c r="M626" s="405" t="s">
        <v>443</v>
      </c>
      <c r="N626" s="405" t="s">
        <v>443</v>
      </c>
      <c r="O626" s="405" t="s">
        <v>4</v>
      </c>
      <c r="P626" s="462"/>
      <c r="Q626" s="405"/>
      <c r="R626" s="405"/>
      <c r="S626" s="405"/>
      <c r="T626" s="405"/>
      <c r="U626" s="405"/>
      <c r="V626" s="405"/>
      <c r="W626" s="405"/>
    </row>
    <row r="627" spans="1:23" ht="69.95" customHeight="1" x14ac:dyDescent="0.25">
      <c r="A627" s="382" t="s">
        <v>1786</v>
      </c>
      <c r="B627" s="382" t="s">
        <v>1787</v>
      </c>
      <c r="C627" s="602"/>
      <c r="D627" s="711">
        <v>100935</v>
      </c>
      <c r="E627" s="631">
        <v>50</v>
      </c>
      <c r="F627" s="408" t="s">
        <v>604</v>
      </c>
      <c r="G627" s="401">
        <v>44949</v>
      </c>
      <c r="H627" s="385" t="s">
        <v>590</v>
      </c>
      <c r="I627" s="386">
        <v>131</v>
      </c>
      <c r="J627" s="573" t="s">
        <v>663</v>
      </c>
      <c r="K627" s="449" t="s">
        <v>69</v>
      </c>
      <c r="L627" s="405" t="s">
        <v>443</v>
      </c>
      <c r="M627" s="405" t="s">
        <v>443</v>
      </c>
      <c r="N627" s="405" t="s">
        <v>443</v>
      </c>
      <c r="O627" s="405" t="s">
        <v>443</v>
      </c>
      <c r="P627" s="405"/>
      <c r="Q627" s="405"/>
      <c r="R627" s="405"/>
      <c r="S627" s="405"/>
      <c r="T627" s="405"/>
      <c r="U627" s="405"/>
      <c r="V627" s="405"/>
      <c r="W627" s="405"/>
    </row>
    <row r="628" spans="1:23" ht="69.95" customHeight="1" x14ac:dyDescent="0.25">
      <c r="A628" s="382" t="s">
        <v>1788</v>
      </c>
      <c r="B628" s="382" t="s">
        <v>1789</v>
      </c>
      <c r="C628" s="602"/>
      <c r="D628" s="711">
        <v>100327</v>
      </c>
      <c r="E628" s="631">
        <v>50</v>
      </c>
      <c r="F628" s="408" t="s">
        <v>604</v>
      </c>
      <c r="G628" s="401">
        <v>44949</v>
      </c>
      <c r="H628" s="385" t="s">
        <v>590</v>
      </c>
      <c r="I628" s="386">
        <v>376</v>
      </c>
      <c r="J628" s="573" t="s">
        <v>1237</v>
      </c>
      <c r="K628" s="449" t="s">
        <v>622</v>
      </c>
      <c r="L628" s="405" t="s">
        <v>443</v>
      </c>
      <c r="M628" s="405" t="s">
        <v>443</v>
      </c>
      <c r="N628" s="405" t="s">
        <v>443</v>
      </c>
      <c r="O628" s="405" t="s">
        <v>443</v>
      </c>
      <c r="P628" s="405"/>
      <c r="Q628" s="405"/>
      <c r="R628" s="405"/>
      <c r="S628" s="405"/>
      <c r="T628" s="405"/>
      <c r="U628" s="462"/>
      <c r="V628" s="405"/>
      <c r="W628" s="405"/>
    </row>
    <row r="629" spans="1:23" ht="69.95" customHeight="1" x14ac:dyDescent="0.25">
      <c r="A629" s="382" t="s">
        <v>1790</v>
      </c>
      <c r="B629" s="382" t="s">
        <v>1791</v>
      </c>
      <c r="C629" s="409"/>
      <c r="D629" s="711">
        <v>100474</v>
      </c>
      <c r="E629" s="631">
        <v>50</v>
      </c>
      <c r="F629" s="408" t="s">
        <v>604</v>
      </c>
      <c r="G629" s="401">
        <v>45017</v>
      </c>
      <c r="H629" s="385" t="s">
        <v>590</v>
      </c>
      <c r="I629" s="386" t="s">
        <v>1792</v>
      </c>
      <c r="J629" s="573" t="s">
        <v>1237</v>
      </c>
      <c r="K629" s="626" t="s">
        <v>610</v>
      </c>
      <c r="L629" s="405" t="s">
        <v>443</v>
      </c>
      <c r="M629" s="405" t="s">
        <v>35</v>
      </c>
      <c r="N629" s="405" t="s">
        <v>443</v>
      </c>
      <c r="O629" s="405" t="s">
        <v>443</v>
      </c>
      <c r="P629" s="405"/>
      <c r="Q629" s="405"/>
      <c r="R629" s="405"/>
      <c r="S629" s="405"/>
      <c r="T629" s="405"/>
      <c r="U629" s="462"/>
      <c r="V629" s="405"/>
      <c r="W629" s="405"/>
    </row>
    <row r="630" spans="1:23" ht="91.5" customHeight="1" x14ac:dyDescent="0.25">
      <c r="A630" s="599" t="s">
        <v>1793</v>
      </c>
      <c r="B630" s="382" t="s">
        <v>694</v>
      </c>
      <c r="C630" s="636" t="s">
        <v>1524</v>
      </c>
      <c r="D630" s="711">
        <v>100309</v>
      </c>
      <c r="E630" s="631">
        <v>55</v>
      </c>
      <c r="F630" s="408" t="s">
        <v>594</v>
      </c>
      <c r="G630" s="401">
        <v>45017</v>
      </c>
      <c r="H630" s="385" t="s">
        <v>590</v>
      </c>
      <c r="I630" s="441">
        <v>451</v>
      </c>
      <c r="J630" s="573" t="s">
        <v>596</v>
      </c>
      <c r="K630" s="449" t="s">
        <v>53</v>
      </c>
      <c r="L630" s="405" t="s">
        <v>443</v>
      </c>
      <c r="M630" s="405" t="s">
        <v>443</v>
      </c>
      <c r="N630" s="405" t="s">
        <v>443</v>
      </c>
      <c r="O630" s="405" t="s">
        <v>4</v>
      </c>
      <c r="P630" s="405"/>
      <c r="Q630" s="405"/>
      <c r="R630" s="405"/>
      <c r="S630" s="405"/>
      <c r="T630" s="405"/>
      <c r="U630" s="405"/>
      <c r="V630" s="405"/>
      <c r="W630" s="405"/>
    </row>
    <row r="631" spans="1:23" ht="60" customHeight="1" x14ac:dyDescent="0.25">
      <c r="A631" s="382" t="s">
        <v>1794</v>
      </c>
      <c r="B631" s="382" t="s">
        <v>1795</v>
      </c>
      <c r="C631" s="575" t="s">
        <v>3375</v>
      </c>
      <c r="D631" s="711">
        <v>100096</v>
      </c>
      <c r="E631" s="631">
        <v>55</v>
      </c>
      <c r="F631" s="408" t="s">
        <v>604</v>
      </c>
      <c r="G631" s="401">
        <v>44409</v>
      </c>
      <c r="H631" s="385" t="s">
        <v>590</v>
      </c>
      <c r="I631" s="386" t="s">
        <v>1796</v>
      </c>
      <c r="J631" s="573" t="s">
        <v>737</v>
      </c>
      <c r="K631" s="449" t="s">
        <v>53</v>
      </c>
      <c r="L631" s="405" t="s">
        <v>443</v>
      </c>
      <c r="M631" s="405" t="s">
        <v>443</v>
      </c>
      <c r="N631" s="405" t="s">
        <v>4</v>
      </c>
      <c r="O631" s="405" t="s">
        <v>443</v>
      </c>
      <c r="P631" s="405"/>
      <c r="Q631" s="405"/>
      <c r="R631" s="405"/>
      <c r="S631" s="405"/>
      <c r="T631" s="405"/>
      <c r="U631" s="405"/>
      <c r="V631" s="405"/>
      <c r="W631" s="405"/>
    </row>
    <row r="632" spans="1:23" ht="60" customHeight="1" x14ac:dyDescent="0.25">
      <c r="A632" s="382" t="s">
        <v>1797</v>
      </c>
      <c r="B632" s="382" t="s">
        <v>1646</v>
      </c>
      <c r="C632" s="409" t="s">
        <v>3377</v>
      </c>
      <c r="D632" s="711" t="s">
        <v>690</v>
      </c>
      <c r="E632" s="631">
        <v>65</v>
      </c>
      <c r="F632" s="408" t="s">
        <v>731</v>
      </c>
      <c r="G632" s="401">
        <v>44572</v>
      </c>
      <c r="H632" s="532" t="s">
        <v>66</v>
      </c>
      <c r="I632" s="386" t="s">
        <v>1798</v>
      </c>
      <c r="J632" s="573" t="s">
        <v>690</v>
      </c>
      <c r="K632" s="449" t="s">
        <v>657</v>
      </c>
      <c r="L632" s="405" t="s">
        <v>443</v>
      </c>
      <c r="M632" s="405" t="s">
        <v>443</v>
      </c>
      <c r="N632" s="405" t="s">
        <v>443</v>
      </c>
      <c r="O632" s="405" t="s">
        <v>443</v>
      </c>
      <c r="P632" s="405" t="s">
        <v>690</v>
      </c>
      <c r="Q632" s="405" t="s">
        <v>690</v>
      </c>
      <c r="R632" s="405" t="s">
        <v>690</v>
      </c>
      <c r="S632" s="405" t="s">
        <v>690</v>
      </c>
      <c r="T632" s="405" t="s">
        <v>690</v>
      </c>
      <c r="U632" s="405" t="s">
        <v>690</v>
      </c>
      <c r="V632" s="405" t="s">
        <v>690</v>
      </c>
      <c r="W632" s="405" t="s">
        <v>690</v>
      </c>
    </row>
    <row r="633" spans="1:23" ht="60" customHeight="1" x14ac:dyDescent="0.25">
      <c r="A633" s="382" t="s">
        <v>1799</v>
      </c>
      <c r="B633" s="382" t="s">
        <v>856</v>
      </c>
      <c r="C633" s="409"/>
      <c r="D633" s="711">
        <v>100448</v>
      </c>
      <c r="E633" s="631">
        <v>65</v>
      </c>
      <c r="F633" s="408" t="s">
        <v>731</v>
      </c>
      <c r="G633" s="401">
        <v>43831</v>
      </c>
      <c r="H633" s="385" t="s">
        <v>590</v>
      </c>
      <c r="I633" s="386" t="s">
        <v>1800</v>
      </c>
      <c r="J633" s="573" t="s">
        <v>732</v>
      </c>
      <c r="K633" s="449" t="s">
        <v>20</v>
      </c>
      <c r="L633" s="405" t="s">
        <v>443</v>
      </c>
      <c r="M633" s="405" t="s">
        <v>443</v>
      </c>
      <c r="N633" s="405" t="s">
        <v>443</v>
      </c>
      <c r="O633" s="405" t="s">
        <v>443</v>
      </c>
      <c r="P633" s="462"/>
      <c r="Q633" s="405" t="s">
        <v>4</v>
      </c>
      <c r="R633" s="405"/>
      <c r="S633" s="405"/>
      <c r="T633" s="405"/>
      <c r="U633" s="405"/>
      <c r="V633" s="405"/>
      <c r="W633" s="405"/>
    </row>
    <row r="634" spans="1:23" ht="60" customHeight="1" x14ac:dyDescent="0.25">
      <c r="A634" s="382" t="s">
        <v>1801</v>
      </c>
      <c r="B634" s="382" t="s">
        <v>1802</v>
      </c>
      <c r="C634" s="408" t="s">
        <v>3313</v>
      </c>
      <c r="D634" s="711">
        <v>100567</v>
      </c>
      <c r="E634" s="631">
        <v>100</v>
      </c>
      <c r="F634" s="408" t="s">
        <v>731</v>
      </c>
      <c r="G634" s="401"/>
      <c r="H634" s="385" t="s">
        <v>590</v>
      </c>
      <c r="I634" s="386">
        <v>459</v>
      </c>
      <c r="J634" s="573" t="s">
        <v>3308</v>
      </c>
      <c r="K634" s="449" t="s">
        <v>20</v>
      </c>
      <c r="L634" s="405" t="s">
        <v>443</v>
      </c>
      <c r="M634" s="405" t="s">
        <v>443</v>
      </c>
      <c r="N634" s="405" t="s">
        <v>443</v>
      </c>
      <c r="O634" s="405" t="s">
        <v>4</v>
      </c>
      <c r="P634" s="458"/>
      <c r="Q634" s="458"/>
      <c r="R634" s="458"/>
      <c r="S634" s="405"/>
      <c r="T634" s="405"/>
      <c r="U634" s="405"/>
      <c r="V634" s="458"/>
      <c r="W634" s="458"/>
    </row>
    <row r="635" spans="1:23" ht="60" customHeight="1" x14ac:dyDescent="0.25">
      <c r="A635" s="599" t="s">
        <v>1804</v>
      </c>
      <c r="B635" s="408" t="s">
        <v>1805</v>
      </c>
      <c r="C635" s="408"/>
      <c r="D635" s="711">
        <v>100074</v>
      </c>
      <c r="E635" s="631">
        <v>55</v>
      </c>
      <c r="F635" s="408" t="s">
        <v>604</v>
      </c>
      <c r="G635" s="401">
        <v>42767</v>
      </c>
      <c r="H635" s="385" t="s">
        <v>590</v>
      </c>
      <c r="I635" s="386" t="s">
        <v>1806</v>
      </c>
      <c r="J635" s="573" t="s">
        <v>663</v>
      </c>
      <c r="K635" s="449" t="s">
        <v>53</v>
      </c>
      <c r="L635" s="405" t="s">
        <v>443</v>
      </c>
      <c r="M635" s="405" t="s">
        <v>443</v>
      </c>
      <c r="N635" s="405" t="s">
        <v>4</v>
      </c>
      <c r="O635" s="405" t="s">
        <v>443</v>
      </c>
      <c r="P635" s="405"/>
      <c r="Q635" s="405"/>
      <c r="R635" s="405"/>
      <c r="S635" s="405"/>
      <c r="T635" s="405"/>
      <c r="U635" s="405"/>
      <c r="V635" s="405"/>
      <c r="W635" s="405"/>
    </row>
    <row r="636" spans="1:23" ht="60" customHeight="1" x14ac:dyDescent="0.25">
      <c r="A636" s="382" t="s">
        <v>1807</v>
      </c>
      <c r="B636" s="382" t="s">
        <v>662</v>
      </c>
      <c r="C636" s="602"/>
      <c r="D636" s="711">
        <v>100813</v>
      </c>
      <c r="E636" s="631">
        <v>50</v>
      </c>
      <c r="F636" s="408" t="s">
        <v>604</v>
      </c>
      <c r="G636" s="401">
        <v>44949</v>
      </c>
      <c r="H636" s="385" t="s">
        <v>590</v>
      </c>
      <c r="I636" s="386">
        <v>50</v>
      </c>
      <c r="J636" s="605" t="s">
        <v>645</v>
      </c>
      <c r="K636" s="449" t="s">
        <v>25</v>
      </c>
      <c r="L636" s="405" t="s">
        <v>443</v>
      </c>
      <c r="M636" s="405" t="s">
        <v>443</v>
      </c>
      <c r="N636" s="405" t="s">
        <v>443</v>
      </c>
      <c r="O636" s="405" t="s">
        <v>443</v>
      </c>
      <c r="P636" s="405" t="s">
        <v>4</v>
      </c>
      <c r="Q636" s="405"/>
      <c r="R636" s="405"/>
      <c r="S636" s="405"/>
      <c r="T636" s="405"/>
      <c r="U636" s="405"/>
      <c r="V636" s="405"/>
      <c r="W636" s="405"/>
    </row>
    <row r="637" spans="1:23" ht="60" customHeight="1" x14ac:dyDescent="0.25">
      <c r="A637" s="599" t="s">
        <v>1808</v>
      </c>
      <c r="B637" s="382" t="s">
        <v>662</v>
      </c>
      <c r="C637" s="408"/>
      <c r="D637" s="711">
        <v>100780</v>
      </c>
      <c r="E637" s="631">
        <v>65</v>
      </c>
      <c r="F637" s="408" t="s">
        <v>604</v>
      </c>
      <c r="G637" s="401">
        <v>45222</v>
      </c>
      <c r="H637" s="385" t="s">
        <v>590</v>
      </c>
      <c r="I637" s="386" t="s">
        <v>1809</v>
      </c>
      <c r="J637" s="573" t="s">
        <v>621</v>
      </c>
      <c r="K637" s="449" t="s">
        <v>614</v>
      </c>
      <c r="L637" s="405" t="s">
        <v>443</v>
      </c>
      <c r="M637" s="405" t="s">
        <v>4</v>
      </c>
      <c r="N637" s="405" t="s">
        <v>443</v>
      </c>
      <c r="O637" s="405" t="s">
        <v>443</v>
      </c>
      <c r="P637" s="405"/>
      <c r="Q637" s="405"/>
      <c r="R637" s="405"/>
      <c r="S637" s="405"/>
      <c r="T637" s="405"/>
      <c r="U637" s="405"/>
      <c r="V637" s="405"/>
      <c r="W637" s="405"/>
    </row>
    <row r="638" spans="1:23" ht="60" customHeight="1" x14ac:dyDescent="0.25">
      <c r="A638" s="382" t="s">
        <v>3339</v>
      </c>
      <c r="B638" s="382" t="s">
        <v>3338</v>
      </c>
      <c r="C638" s="408"/>
      <c r="D638" s="711">
        <v>100265</v>
      </c>
      <c r="E638" s="631">
        <v>75</v>
      </c>
      <c r="F638" s="408" t="s">
        <v>612</v>
      </c>
      <c r="G638" s="401">
        <v>46107</v>
      </c>
      <c r="H638" s="385" t="s">
        <v>590</v>
      </c>
      <c r="I638" s="386" t="s">
        <v>3353</v>
      </c>
      <c r="J638" s="573" t="s">
        <v>613</v>
      </c>
      <c r="K638" s="449" t="s">
        <v>146</v>
      </c>
      <c r="L638" s="405" t="s">
        <v>690</v>
      </c>
      <c r="M638" s="405" t="s">
        <v>690</v>
      </c>
      <c r="N638" s="405" t="s">
        <v>443</v>
      </c>
      <c r="O638" s="405" t="s">
        <v>443</v>
      </c>
      <c r="P638" s="405"/>
      <c r="Q638" s="405"/>
      <c r="R638" s="405"/>
      <c r="S638" s="405"/>
      <c r="T638" s="405"/>
      <c r="U638" s="405"/>
      <c r="V638" s="405"/>
      <c r="W638" s="405"/>
    </row>
    <row r="639" spans="1:23" ht="60" customHeight="1" x14ac:dyDescent="0.25">
      <c r="A639" s="382" t="s">
        <v>1810</v>
      </c>
      <c r="B639" s="382" t="s">
        <v>800</v>
      </c>
      <c r="C639" s="408"/>
      <c r="D639" s="711">
        <v>100167</v>
      </c>
      <c r="E639" s="631">
        <v>55</v>
      </c>
      <c r="F639" s="408" t="s">
        <v>604</v>
      </c>
      <c r="G639" s="401">
        <v>42005</v>
      </c>
      <c r="H639" s="385" t="s">
        <v>590</v>
      </c>
      <c r="I639" s="386" t="s">
        <v>1811</v>
      </c>
      <c r="J639" s="609" t="s">
        <v>1237</v>
      </c>
      <c r="K639" s="449" t="s">
        <v>25</v>
      </c>
      <c r="L639" s="405" t="s">
        <v>443</v>
      </c>
      <c r="M639" s="405" t="s">
        <v>443</v>
      </c>
      <c r="N639" s="405" t="s">
        <v>443</v>
      </c>
      <c r="O639" s="405" t="s">
        <v>443</v>
      </c>
      <c r="P639" s="405" t="s">
        <v>4</v>
      </c>
      <c r="Q639" s="405"/>
      <c r="R639" s="405"/>
      <c r="S639" s="405"/>
      <c r="T639" s="405"/>
      <c r="U639" s="462"/>
      <c r="V639" s="405"/>
      <c r="W639" s="405"/>
    </row>
    <row r="640" spans="1:23" ht="60" customHeight="1" x14ac:dyDescent="0.25">
      <c r="A640" s="382" t="s">
        <v>1812</v>
      </c>
      <c r="B640" s="382" t="s">
        <v>1813</v>
      </c>
      <c r="C640" s="602"/>
      <c r="D640" s="711">
        <v>100663</v>
      </c>
      <c r="E640" s="631">
        <v>50</v>
      </c>
      <c r="F640" s="408" t="s">
        <v>612</v>
      </c>
      <c r="G640" s="401">
        <v>44949</v>
      </c>
      <c r="H640" s="385" t="s">
        <v>590</v>
      </c>
      <c r="I640" s="386">
        <v>374</v>
      </c>
      <c r="J640" s="573" t="s">
        <v>613</v>
      </c>
      <c r="K640" s="449" t="s">
        <v>657</v>
      </c>
      <c r="L640" s="405" t="s">
        <v>443</v>
      </c>
      <c r="M640" s="405" t="s">
        <v>443</v>
      </c>
      <c r="N640" s="405" t="s">
        <v>443</v>
      </c>
      <c r="O640" s="405" t="s">
        <v>443</v>
      </c>
      <c r="P640" s="405"/>
      <c r="Q640" s="405"/>
      <c r="R640" s="405"/>
      <c r="S640" s="405"/>
      <c r="T640" s="405"/>
      <c r="U640" s="462" t="s">
        <v>4</v>
      </c>
      <c r="V640" s="405"/>
      <c r="W640" s="405"/>
    </row>
    <row r="641" spans="1:23" ht="60" customHeight="1" x14ac:dyDescent="0.25">
      <c r="A641" s="382" t="s">
        <v>3260</v>
      </c>
      <c r="B641" s="382" t="s">
        <v>3261</v>
      </c>
      <c r="C641" s="602"/>
      <c r="D641" s="711">
        <v>100276</v>
      </c>
      <c r="E641" s="631">
        <v>75</v>
      </c>
      <c r="F641" s="408" t="s">
        <v>604</v>
      </c>
      <c r="G641" s="401">
        <v>46048</v>
      </c>
      <c r="H641" s="385" t="s">
        <v>590</v>
      </c>
      <c r="I641" s="386" t="s">
        <v>3325</v>
      </c>
      <c r="J641" s="573" t="s">
        <v>1237</v>
      </c>
      <c r="K641" s="449" t="s">
        <v>69</v>
      </c>
      <c r="L641" s="405" t="s">
        <v>443</v>
      </c>
      <c r="M641" s="405" t="s">
        <v>443</v>
      </c>
      <c r="N641" s="405" t="s">
        <v>443</v>
      </c>
      <c r="O641" s="405" t="s">
        <v>443</v>
      </c>
      <c r="P641" s="405"/>
      <c r="Q641" s="405"/>
      <c r="R641" s="405"/>
      <c r="S641" s="405"/>
      <c r="T641" s="405"/>
      <c r="U641" s="405"/>
      <c r="V641" s="405"/>
      <c r="W641" s="749"/>
    </row>
    <row r="642" spans="1:23" ht="60" customHeight="1" x14ac:dyDescent="0.25">
      <c r="A642" s="382" t="s">
        <v>1814</v>
      </c>
      <c r="B642" s="382" t="s">
        <v>662</v>
      </c>
      <c r="C642" s="408"/>
      <c r="D642" s="711">
        <v>100839</v>
      </c>
      <c r="E642" s="631">
        <v>65</v>
      </c>
      <c r="F642" s="408" t="s">
        <v>612</v>
      </c>
      <c r="G642" s="401">
        <v>45253</v>
      </c>
      <c r="H642" s="385" t="s">
        <v>590</v>
      </c>
      <c r="I642" s="386" t="s">
        <v>1815</v>
      </c>
      <c r="J642" s="573" t="s">
        <v>613</v>
      </c>
      <c r="K642" s="449" t="s">
        <v>610</v>
      </c>
      <c r="L642" s="405" t="s">
        <v>443</v>
      </c>
      <c r="M642" s="405" t="s">
        <v>443</v>
      </c>
      <c r="N642" s="405" t="s">
        <v>443</v>
      </c>
      <c r="O642" s="405" t="s">
        <v>443</v>
      </c>
      <c r="P642" s="405"/>
      <c r="Q642" s="405"/>
      <c r="R642" s="405"/>
      <c r="S642" s="405"/>
      <c r="T642" s="405"/>
      <c r="U642" s="405"/>
      <c r="V642" s="405"/>
      <c r="W642" s="405"/>
    </row>
    <row r="643" spans="1:23" ht="60" customHeight="1" x14ac:dyDescent="0.25">
      <c r="A643" s="382" t="s">
        <v>1816</v>
      </c>
      <c r="B643" s="382" t="s">
        <v>989</v>
      </c>
      <c r="C643" s="408" t="s">
        <v>1817</v>
      </c>
      <c r="D643" s="711" t="s">
        <v>690</v>
      </c>
      <c r="E643" s="631">
        <v>275</v>
      </c>
      <c r="F643" s="408" t="s">
        <v>612</v>
      </c>
      <c r="G643" s="401">
        <v>44063</v>
      </c>
      <c r="H643" s="385" t="s">
        <v>590</v>
      </c>
      <c r="I643" s="386" t="s">
        <v>921</v>
      </c>
      <c r="J643" s="573" t="s">
        <v>991</v>
      </c>
      <c r="K643" s="449" t="s">
        <v>657</v>
      </c>
      <c r="L643" s="379" t="s">
        <v>443</v>
      </c>
      <c r="M643" s="405" t="s">
        <v>443</v>
      </c>
      <c r="N643" s="405" t="s">
        <v>443</v>
      </c>
      <c r="O643" s="405" t="s">
        <v>443</v>
      </c>
      <c r="P643" s="405"/>
      <c r="Q643" s="405"/>
      <c r="R643" s="405"/>
      <c r="S643" s="405"/>
      <c r="T643" s="405"/>
      <c r="U643" s="405"/>
      <c r="V643" s="405"/>
      <c r="W643" s="405"/>
    </row>
    <row r="644" spans="1:23" ht="60" customHeight="1" x14ac:dyDescent="0.25">
      <c r="A644" s="382" t="s">
        <v>1816</v>
      </c>
      <c r="B644" s="382" t="s">
        <v>1818</v>
      </c>
      <c r="C644" s="409" t="s">
        <v>1819</v>
      </c>
      <c r="D644" s="711">
        <v>100951</v>
      </c>
      <c r="E644" s="631">
        <v>65</v>
      </c>
      <c r="F644" s="408" t="s">
        <v>612</v>
      </c>
      <c r="G644" s="401">
        <v>44348</v>
      </c>
      <c r="H644" s="385" t="s">
        <v>590</v>
      </c>
      <c r="I644" s="386" t="s">
        <v>1820</v>
      </c>
      <c r="J644" s="573" t="s">
        <v>1172</v>
      </c>
      <c r="K644" s="449" t="s">
        <v>622</v>
      </c>
      <c r="L644" s="405" t="s">
        <v>443</v>
      </c>
      <c r="M644" s="405" t="s">
        <v>443</v>
      </c>
      <c r="N644" s="405" t="s">
        <v>443</v>
      </c>
      <c r="O644" s="405" t="s">
        <v>443</v>
      </c>
      <c r="P644" s="405"/>
      <c r="Q644" s="405"/>
      <c r="R644" s="405"/>
      <c r="S644" s="405"/>
      <c r="T644" s="462"/>
      <c r="U644" s="462"/>
      <c r="V644" s="405"/>
      <c r="W644" s="405"/>
    </row>
    <row r="645" spans="1:23" ht="60" customHeight="1" x14ac:dyDescent="0.25">
      <c r="A645" s="382" t="s">
        <v>1821</v>
      </c>
      <c r="B645" s="382" t="s">
        <v>1104</v>
      </c>
      <c r="C645" s="409" t="s">
        <v>762</v>
      </c>
      <c r="D645" s="711">
        <v>100802</v>
      </c>
      <c r="E645" s="631">
        <v>65</v>
      </c>
      <c r="F645" s="408" t="s">
        <v>612</v>
      </c>
      <c r="G645" s="401">
        <v>43797</v>
      </c>
      <c r="H645" s="385" t="s">
        <v>590</v>
      </c>
      <c r="I645" s="386" t="s">
        <v>1822</v>
      </c>
      <c r="J645" s="573" t="s">
        <v>1172</v>
      </c>
      <c r="K645" s="449" t="s">
        <v>610</v>
      </c>
      <c r="L645" s="405" t="s">
        <v>443</v>
      </c>
      <c r="M645" s="405" t="s">
        <v>443</v>
      </c>
      <c r="N645" s="405" t="s">
        <v>443</v>
      </c>
      <c r="O645" s="405" t="s">
        <v>443</v>
      </c>
      <c r="P645" s="405"/>
      <c r="Q645" s="405"/>
      <c r="R645" s="405"/>
      <c r="S645" s="405"/>
      <c r="T645" s="405"/>
      <c r="U645" s="405"/>
      <c r="V645" s="405"/>
      <c r="W645" s="405"/>
    </row>
    <row r="646" spans="1:23" ht="60" customHeight="1" x14ac:dyDescent="0.25">
      <c r="A646" s="382" t="s">
        <v>1823</v>
      </c>
      <c r="B646" s="382" t="s">
        <v>99</v>
      </c>
      <c r="C646" s="602"/>
      <c r="D646" s="711">
        <v>100350</v>
      </c>
      <c r="E646" s="631">
        <v>50</v>
      </c>
      <c r="F646" s="408" t="s">
        <v>612</v>
      </c>
      <c r="G646" s="401">
        <v>44949</v>
      </c>
      <c r="H646" s="385" t="s">
        <v>590</v>
      </c>
      <c r="I646" s="386">
        <v>355</v>
      </c>
      <c r="J646" s="573" t="s">
        <v>1172</v>
      </c>
      <c r="K646" s="449" t="s">
        <v>53</v>
      </c>
      <c r="L646" s="405" t="s">
        <v>443</v>
      </c>
      <c r="M646" s="405" t="s">
        <v>443</v>
      </c>
      <c r="N646" s="624" t="s">
        <v>35</v>
      </c>
      <c r="O646" s="405" t="s">
        <v>443</v>
      </c>
      <c r="P646" s="405"/>
      <c r="Q646" s="405"/>
      <c r="R646" s="405"/>
      <c r="S646" s="405"/>
      <c r="T646" s="405"/>
      <c r="U646" s="405"/>
      <c r="V646" s="405"/>
      <c r="W646" s="405"/>
    </row>
    <row r="647" spans="1:23" ht="60.75" customHeight="1" x14ac:dyDescent="0.25">
      <c r="A647" s="382" t="s">
        <v>1824</v>
      </c>
      <c r="B647" s="382" t="s">
        <v>662</v>
      </c>
      <c r="C647" s="602"/>
      <c r="D647" s="711">
        <v>100806</v>
      </c>
      <c r="E647" s="631">
        <v>50</v>
      </c>
      <c r="F647" s="408" t="s">
        <v>612</v>
      </c>
      <c r="G647" s="401">
        <v>44986</v>
      </c>
      <c r="H647" s="385" t="s">
        <v>590</v>
      </c>
      <c r="I647" s="386">
        <v>444</v>
      </c>
      <c r="J647" s="573" t="s">
        <v>1172</v>
      </c>
      <c r="K647" s="449" t="s">
        <v>50</v>
      </c>
      <c r="L647" s="405" t="s">
        <v>443</v>
      </c>
      <c r="M647" s="405" t="s">
        <v>443</v>
      </c>
      <c r="N647" s="405" t="s">
        <v>443</v>
      </c>
      <c r="O647" s="405" t="s">
        <v>443</v>
      </c>
      <c r="P647" s="405"/>
      <c r="Q647" s="405"/>
      <c r="R647" s="405"/>
      <c r="S647" s="405"/>
      <c r="T647" s="405"/>
      <c r="U647" s="405"/>
      <c r="V647" s="462"/>
      <c r="W647" s="405"/>
    </row>
    <row r="648" spans="1:23" ht="61.5" customHeight="1" x14ac:dyDescent="0.25">
      <c r="A648" s="408" t="s">
        <v>1825</v>
      </c>
      <c r="B648" s="382" t="s">
        <v>598</v>
      </c>
      <c r="C648" s="409" t="s">
        <v>599</v>
      </c>
      <c r="D648" s="711">
        <v>100849</v>
      </c>
      <c r="E648" s="631">
        <v>65</v>
      </c>
      <c r="F648" s="408" t="s">
        <v>589</v>
      </c>
      <c r="G648" s="434">
        <v>45559</v>
      </c>
      <c r="H648" s="465" t="s">
        <v>590</v>
      </c>
      <c r="I648" s="386" t="s">
        <v>1826</v>
      </c>
      <c r="J648" s="573" t="s">
        <v>601</v>
      </c>
      <c r="K648" s="449" t="s">
        <v>614</v>
      </c>
      <c r="L648" s="405" t="s">
        <v>443</v>
      </c>
      <c r="M648" s="405" t="s">
        <v>4</v>
      </c>
      <c r="N648" s="405" t="s">
        <v>443</v>
      </c>
      <c r="O648" s="405" t="s">
        <v>35</v>
      </c>
      <c r="P648" s="405"/>
      <c r="Q648" s="405"/>
      <c r="R648" s="405"/>
      <c r="S648" s="405"/>
      <c r="T648" s="405"/>
      <c r="U648" s="405"/>
      <c r="V648" s="405"/>
      <c r="W648" s="405"/>
    </row>
    <row r="649" spans="1:23" ht="60.75" customHeight="1" x14ac:dyDescent="0.25">
      <c r="A649" s="382" t="s">
        <v>1827</v>
      </c>
      <c r="B649" s="382" t="s">
        <v>662</v>
      </c>
      <c r="C649" s="602" t="s">
        <v>1828</v>
      </c>
      <c r="D649" s="711">
        <v>100494</v>
      </c>
      <c r="E649" s="631">
        <v>65</v>
      </c>
      <c r="F649" s="408" t="s">
        <v>612</v>
      </c>
      <c r="G649" s="401">
        <v>45192</v>
      </c>
      <c r="H649" s="385" t="s">
        <v>590</v>
      </c>
      <c r="I649" s="616" t="s">
        <v>1829</v>
      </c>
      <c r="J649" s="573" t="s">
        <v>1172</v>
      </c>
      <c r="K649" s="449" t="s">
        <v>614</v>
      </c>
      <c r="L649" s="405" t="s">
        <v>443</v>
      </c>
      <c r="M649" s="462" t="s">
        <v>4</v>
      </c>
      <c r="N649" s="405" t="s">
        <v>443</v>
      </c>
      <c r="O649" s="405" t="s">
        <v>443</v>
      </c>
      <c r="P649" s="405"/>
      <c r="Q649" s="405"/>
      <c r="R649" s="405"/>
      <c r="S649" s="405"/>
      <c r="T649" s="405"/>
      <c r="U649" s="405"/>
      <c r="V649" s="405"/>
      <c r="W649" s="405"/>
    </row>
    <row r="650" spans="1:23" ht="60" customHeight="1" x14ac:dyDescent="0.25">
      <c r="A650" s="382" t="s">
        <v>1830</v>
      </c>
      <c r="B650" s="382" t="s">
        <v>1831</v>
      </c>
      <c r="C650" s="409" t="s">
        <v>1832</v>
      </c>
      <c r="D650" s="711">
        <v>100860</v>
      </c>
      <c r="E650" s="631">
        <v>65</v>
      </c>
      <c r="F650" s="408" t="s">
        <v>612</v>
      </c>
      <c r="G650" s="401">
        <v>44228</v>
      </c>
      <c r="H650" s="385" t="s">
        <v>590</v>
      </c>
      <c r="I650" s="386" t="s">
        <v>1833</v>
      </c>
      <c r="J650" s="573" t="s">
        <v>1172</v>
      </c>
      <c r="K650" s="449" t="s">
        <v>20</v>
      </c>
      <c r="L650" s="405" t="s">
        <v>443</v>
      </c>
      <c r="M650" s="405" t="s">
        <v>443</v>
      </c>
      <c r="N650" s="405" t="s">
        <v>443</v>
      </c>
      <c r="O650" s="462" t="s">
        <v>4</v>
      </c>
      <c r="P650" s="405"/>
      <c r="Q650" s="405"/>
      <c r="R650" s="405"/>
      <c r="S650" s="405"/>
      <c r="T650" s="405"/>
      <c r="U650" s="405"/>
      <c r="V650" s="405"/>
      <c r="W650" s="405"/>
    </row>
    <row r="651" spans="1:23" ht="60" customHeight="1" x14ac:dyDescent="0.25">
      <c r="A651" s="382" t="s">
        <v>1834</v>
      </c>
      <c r="B651" s="382" t="s">
        <v>99</v>
      </c>
      <c r="C651" s="408"/>
      <c r="D651" s="711">
        <v>100021</v>
      </c>
      <c r="E651" s="631">
        <v>50</v>
      </c>
      <c r="F651" s="408" t="s">
        <v>612</v>
      </c>
      <c r="G651" s="401"/>
      <c r="H651" s="385" t="s">
        <v>590</v>
      </c>
      <c r="I651" s="386">
        <v>415</v>
      </c>
      <c r="J651" s="573" t="s">
        <v>1172</v>
      </c>
      <c r="K651" s="449" t="s">
        <v>635</v>
      </c>
      <c r="L651" s="405" t="s">
        <v>443</v>
      </c>
      <c r="M651" s="405" t="s">
        <v>443</v>
      </c>
      <c r="N651" s="405" t="s">
        <v>443</v>
      </c>
      <c r="O651" s="405" t="s">
        <v>443</v>
      </c>
      <c r="P651" s="405"/>
      <c r="Q651" s="405"/>
      <c r="R651" s="405"/>
      <c r="S651" s="405"/>
      <c r="T651" s="405"/>
      <c r="U651" s="405"/>
      <c r="V651" s="405"/>
      <c r="W651" s="405"/>
    </row>
    <row r="652" spans="1:23" ht="60.75" customHeight="1" x14ac:dyDescent="0.25">
      <c r="A652" s="382" t="s">
        <v>1835</v>
      </c>
      <c r="B652" s="382" t="s">
        <v>1836</v>
      </c>
      <c r="C652" s="742"/>
      <c r="D652" s="812">
        <v>100672</v>
      </c>
      <c r="E652" s="631">
        <v>50</v>
      </c>
      <c r="F652" s="408" t="s">
        <v>612</v>
      </c>
      <c r="G652" s="401">
        <v>44949</v>
      </c>
      <c r="H652" s="385" t="s">
        <v>590</v>
      </c>
      <c r="I652" s="386">
        <v>360</v>
      </c>
      <c r="J652" s="573" t="s">
        <v>1172</v>
      </c>
      <c r="K652" s="449" t="s">
        <v>20</v>
      </c>
      <c r="L652" s="405" t="s">
        <v>443</v>
      </c>
      <c r="M652" s="405" t="s">
        <v>443</v>
      </c>
      <c r="N652" s="405" t="s">
        <v>443</v>
      </c>
      <c r="O652" s="624" t="s">
        <v>35</v>
      </c>
      <c r="P652" s="405" t="s">
        <v>4</v>
      </c>
      <c r="Q652" s="405"/>
      <c r="R652" s="405"/>
      <c r="S652" s="405"/>
      <c r="T652" s="405"/>
      <c r="U652" s="405"/>
      <c r="V652" s="405"/>
      <c r="W652" s="405"/>
    </row>
    <row r="653" spans="1:23" ht="60.75" customHeight="1" x14ac:dyDescent="0.25">
      <c r="A653" s="382" t="s">
        <v>1838</v>
      </c>
      <c r="B653" s="382" t="s">
        <v>212</v>
      </c>
      <c r="C653" s="602"/>
      <c r="D653" s="711">
        <v>100767</v>
      </c>
      <c r="E653" s="631">
        <v>50</v>
      </c>
      <c r="F653" s="408" t="s">
        <v>612</v>
      </c>
      <c r="G653" s="401">
        <v>44949</v>
      </c>
      <c r="H653" s="385" t="s">
        <v>590</v>
      </c>
      <c r="I653" s="386">
        <v>354</v>
      </c>
      <c r="J653" s="573" t="s">
        <v>1172</v>
      </c>
      <c r="K653" s="449" t="s">
        <v>100</v>
      </c>
      <c r="L653" s="405" t="s">
        <v>443</v>
      </c>
      <c r="M653" s="405" t="s">
        <v>443</v>
      </c>
      <c r="N653" s="405" t="s">
        <v>443</v>
      </c>
      <c r="O653" s="405" t="s">
        <v>443</v>
      </c>
      <c r="P653" s="405"/>
      <c r="Q653" s="405"/>
      <c r="R653" s="405"/>
      <c r="S653" s="405"/>
      <c r="T653" s="405"/>
      <c r="U653" s="405"/>
      <c r="V653" s="405"/>
      <c r="W653" s="405"/>
    </row>
    <row r="654" spans="1:23" ht="45" x14ac:dyDescent="0.25">
      <c r="A654" s="382" t="s">
        <v>1839</v>
      </c>
      <c r="B654" s="382" t="s">
        <v>1196</v>
      </c>
      <c r="C654" s="602" t="s">
        <v>1840</v>
      </c>
      <c r="D654" s="711">
        <v>100465</v>
      </c>
      <c r="E654" s="631">
        <v>55</v>
      </c>
      <c r="F654" s="408" t="s">
        <v>612</v>
      </c>
      <c r="G654" s="401"/>
      <c r="H654" s="385" t="s">
        <v>590</v>
      </c>
      <c r="I654" s="386">
        <v>441</v>
      </c>
      <c r="J654" s="573" t="s">
        <v>1172</v>
      </c>
      <c r="K654" s="449" t="s">
        <v>53</v>
      </c>
      <c r="L654" s="405" t="s">
        <v>443</v>
      </c>
      <c r="M654" s="405" t="s">
        <v>443</v>
      </c>
      <c r="N654" s="405" t="s">
        <v>4</v>
      </c>
      <c r="O654" s="405" t="s">
        <v>443</v>
      </c>
      <c r="P654" s="405"/>
      <c r="Q654" s="405"/>
      <c r="R654" s="405"/>
      <c r="S654" s="405"/>
      <c r="T654" s="405"/>
      <c r="U654" s="405"/>
      <c r="V654" s="405"/>
      <c r="W654" s="405"/>
    </row>
    <row r="655" spans="1:23" ht="60" customHeight="1" x14ac:dyDescent="0.25">
      <c r="A655" s="382" t="s">
        <v>1841</v>
      </c>
      <c r="B655" s="382" t="s">
        <v>771</v>
      </c>
      <c r="C655" s="408"/>
      <c r="D655" s="711">
        <v>100880</v>
      </c>
      <c r="E655" s="631">
        <v>50</v>
      </c>
      <c r="F655" s="408" t="s">
        <v>612</v>
      </c>
      <c r="G655" s="401"/>
      <c r="H655" s="385" t="s">
        <v>590</v>
      </c>
      <c r="I655" s="386">
        <v>389</v>
      </c>
      <c r="J655" s="573" t="s">
        <v>1172</v>
      </c>
      <c r="K655" s="449" t="s">
        <v>635</v>
      </c>
      <c r="L655" s="405" t="s">
        <v>443</v>
      </c>
      <c r="M655" s="405" t="s">
        <v>443</v>
      </c>
      <c r="N655" s="405" t="s">
        <v>443</v>
      </c>
      <c r="O655" s="405" t="s">
        <v>443</v>
      </c>
      <c r="P655" s="405"/>
      <c r="Q655" s="405"/>
      <c r="R655" s="405"/>
      <c r="S655" s="405"/>
      <c r="T655" s="405"/>
      <c r="U655" s="405"/>
      <c r="V655" s="405"/>
      <c r="W655" s="405"/>
    </row>
    <row r="656" spans="1:23" ht="60" customHeight="1" x14ac:dyDescent="0.25">
      <c r="A656" s="382" t="s">
        <v>1842</v>
      </c>
      <c r="B656" s="382" t="s">
        <v>1843</v>
      </c>
      <c r="C656" s="602"/>
      <c r="D656" s="711">
        <v>100902</v>
      </c>
      <c r="E656" s="631">
        <v>50</v>
      </c>
      <c r="F656" s="408" t="s">
        <v>612</v>
      </c>
      <c r="G656" s="401">
        <v>44949</v>
      </c>
      <c r="H656" s="385" t="s">
        <v>590</v>
      </c>
      <c r="I656" s="386">
        <v>357</v>
      </c>
      <c r="J656" s="573" t="s">
        <v>1172</v>
      </c>
      <c r="K656" s="449" t="s">
        <v>610</v>
      </c>
      <c r="L656" s="405" t="s">
        <v>443</v>
      </c>
      <c r="M656" s="405" t="s">
        <v>443</v>
      </c>
      <c r="N656" s="405" t="s">
        <v>443</v>
      </c>
      <c r="O656" s="405" t="s">
        <v>443</v>
      </c>
      <c r="P656" s="405"/>
      <c r="Q656" s="405"/>
      <c r="R656" s="405"/>
      <c r="S656" s="405"/>
      <c r="T656" s="405"/>
      <c r="U656" s="405"/>
      <c r="V656" s="462"/>
      <c r="W656" s="405"/>
    </row>
    <row r="657" spans="1:23" ht="60" customHeight="1" x14ac:dyDescent="0.25">
      <c r="A657" s="382" t="s">
        <v>1844</v>
      </c>
      <c r="B657" s="382" t="s">
        <v>3249</v>
      </c>
      <c r="C657" s="409"/>
      <c r="D657" s="711">
        <v>100714</v>
      </c>
      <c r="E657" s="631">
        <v>55</v>
      </c>
      <c r="F657" s="408" t="s">
        <v>612</v>
      </c>
      <c r="G657" s="401">
        <v>44949</v>
      </c>
      <c r="H657" s="385" t="s">
        <v>590</v>
      </c>
      <c r="I657" s="386">
        <v>380</v>
      </c>
      <c r="J657" s="573" t="s">
        <v>1172</v>
      </c>
      <c r="K657" s="449" t="s">
        <v>25</v>
      </c>
      <c r="L657" s="405" t="s">
        <v>443</v>
      </c>
      <c r="M657" s="405" t="s">
        <v>443</v>
      </c>
      <c r="N657" s="405" t="s">
        <v>443</v>
      </c>
      <c r="O657" s="405" t="s">
        <v>443</v>
      </c>
      <c r="P657" s="405"/>
      <c r="Q657" s="405"/>
      <c r="R657" s="405"/>
      <c r="S657" s="405"/>
      <c r="T657" s="405"/>
      <c r="U657" s="405"/>
      <c r="V657" s="405"/>
      <c r="W657" s="405"/>
    </row>
    <row r="658" spans="1:23" ht="91.5" customHeight="1" x14ac:dyDescent="0.25">
      <c r="A658" s="382" t="s">
        <v>1846</v>
      </c>
      <c r="B658" s="382" t="s">
        <v>1831</v>
      </c>
      <c r="C658" s="409" t="s">
        <v>1847</v>
      </c>
      <c r="D658" s="711" t="s">
        <v>690</v>
      </c>
      <c r="E658" s="631">
        <v>65</v>
      </c>
      <c r="F658" s="408" t="s">
        <v>612</v>
      </c>
      <c r="G658" s="401">
        <v>44713</v>
      </c>
      <c r="H658" s="385" t="s">
        <v>590</v>
      </c>
      <c r="I658" s="386" t="s">
        <v>921</v>
      </c>
      <c r="J658" s="573" t="s">
        <v>1172</v>
      </c>
      <c r="K658" s="449" t="s">
        <v>20</v>
      </c>
      <c r="L658" s="624" t="s">
        <v>35</v>
      </c>
      <c r="M658" s="405" t="s">
        <v>443</v>
      </c>
      <c r="N658" s="405" t="s">
        <v>443</v>
      </c>
      <c r="O658" s="462" t="s">
        <v>4</v>
      </c>
      <c r="P658" s="405"/>
      <c r="Q658" s="405"/>
      <c r="R658" s="405"/>
      <c r="S658" s="405"/>
      <c r="T658" s="405"/>
      <c r="U658" s="405"/>
      <c r="V658" s="405"/>
      <c r="W658" s="405"/>
    </row>
    <row r="659" spans="1:23" ht="52.5" customHeight="1" x14ac:dyDescent="0.25">
      <c r="A659" s="382" t="s">
        <v>1848</v>
      </c>
      <c r="B659" s="382" t="s">
        <v>662</v>
      </c>
      <c r="C659" s="602"/>
      <c r="D659" s="711">
        <v>100378</v>
      </c>
      <c r="E659" s="631">
        <v>50</v>
      </c>
      <c r="F659" s="408" t="s">
        <v>604</v>
      </c>
      <c r="G659" s="401">
        <v>44949</v>
      </c>
      <c r="H659" s="385" t="s">
        <v>590</v>
      </c>
      <c r="I659" s="386">
        <v>159</v>
      </c>
      <c r="J659" s="573" t="s">
        <v>663</v>
      </c>
      <c r="K659" s="449" t="s">
        <v>69</v>
      </c>
      <c r="L659" s="405" t="s">
        <v>443</v>
      </c>
      <c r="M659" s="405" t="s">
        <v>443</v>
      </c>
      <c r="N659" s="405" t="s">
        <v>443</v>
      </c>
      <c r="O659" s="405" t="s">
        <v>443</v>
      </c>
      <c r="P659" s="462" t="s">
        <v>4</v>
      </c>
      <c r="Q659" s="462"/>
      <c r="R659" s="405"/>
      <c r="S659" s="405"/>
      <c r="T659" s="405"/>
      <c r="U659" s="405"/>
      <c r="V659" s="405"/>
      <c r="W659" s="405"/>
    </row>
    <row r="660" spans="1:23" ht="57" customHeight="1" x14ac:dyDescent="0.25">
      <c r="A660" s="382" t="s">
        <v>1849</v>
      </c>
      <c r="B660" s="382" t="s">
        <v>1850</v>
      </c>
      <c r="C660" s="602"/>
      <c r="D660" s="711">
        <v>100101</v>
      </c>
      <c r="E660" s="631">
        <v>50</v>
      </c>
      <c r="F660" s="408" t="s">
        <v>612</v>
      </c>
      <c r="G660" s="401">
        <v>44949</v>
      </c>
      <c r="H660" s="385" t="s">
        <v>590</v>
      </c>
      <c r="I660" s="386">
        <v>369</v>
      </c>
      <c r="J660" s="573" t="s">
        <v>1172</v>
      </c>
      <c r="K660" s="449" t="s">
        <v>635</v>
      </c>
      <c r="L660" s="405" t="s">
        <v>443</v>
      </c>
      <c r="M660" s="405" t="s">
        <v>443</v>
      </c>
      <c r="N660" s="405" t="s">
        <v>443</v>
      </c>
      <c r="O660" s="405" t="s">
        <v>443</v>
      </c>
      <c r="P660" s="405"/>
      <c r="Q660" s="405"/>
      <c r="R660" s="405"/>
      <c r="S660" s="405"/>
      <c r="T660" s="405"/>
      <c r="U660" s="405"/>
      <c r="V660" s="405"/>
      <c r="W660" s="405"/>
    </row>
    <row r="661" spans="1:23" ht="60" customHeight="1" x14ac:dyDescent="0.25">
      <c r="A661" s="382" t="s">
        <v>1851</v>
      </c>
      <c r="B661" s="382" t="s">
        <v>140</v>
      </c>
      <c r="C661" s="408" t="s">
        <v>1852</v>
      </c>
      <c r="D661" s="711">
        <v>100732</v>
      </c>
      <c r="E661" s="631">
        <v>60</v>
      </c>
      <c r="F661" s="408" t="s">
        <v>612</v>
      </c>
      <c r="G661" s="401">
        <v>45292</v>
      </c>
      <c r="H661" s="385" t="s">
        <v>590</v>
      </c>
      <c r="I661" s="616" t="s">
        <v>1853</v>
      </c>
      <c r="J661" s="573" t="s">
        <v>1172</v>
      </c>
      <c r="K661" s="449" t="s">
        <v>25</v>
      </c>
      <c r="L661" s="405" t="s">
        <v>443</v>
      </c>
      <c r="M661" s="624" t="s">
        <v>35</v>
      </c>
      <c r="N661" s="405" t="s">
        <v>443</v>
      </c>
      <c r="O661" s="405" t="s">
        <v>443</v>
      </c>
      <c r="P661" s="462"/>
      <c r="Q661" s="462"/>
      <c r="R661" s="405"/>
      <c r="S661" s="405"/>
      <c r="T661" s="405"/>
      <c r="U661" s="405"/>
      <c r="V661" s="405"/>
      <c r="W661" s="405"/>
    </row>
    <row r="662" spans="1:23" ht="60" customHeight="1" x14ac:dyDescent="0.25">
      <c r="A662" s="382" t="s">
        <v>1854</v>
      </c>
      <c r="B662" s="382" t="s">
        <v>1855</v>
      </c>
      <c r="C662" s="408"/>
      <c r="D662" s="711" t="s">
        <v>690</v>
      </c>
      <c r="E662" s="631">
        <v>70</v>
      </c>
      <c r="F662" s="408" t="s">
        <v>612</v>
      </c>
      <c r="G662" s="401">
        <v>45100</v>
      </c>
      <c r="H662" s="385" t="s">
        <v>590</v>
      </c>
      <c r="I662" s="386" t="s">
        <v>921</v>
      </c>
      <c r="J662" s="573" t="s">
        <v>991</v>
      </c>
      <c r="K662" s="449" t="s">
        <v>53</v>
      </c>
      <c r="L662" s="379" t="s">
        <v>443</v>
      </c>
      <c r="M662" s="405" t="s">
        <v>443</v>
      </c>
      <c r="N662" s="405" t="s">
        <v>443</v>
      </c>
      <c r="O662" s="405" t="s">
        <v>4</v>
      </c>
      <c r="P662" s="405"/>
      <c r="Q662" s="405"/>
      <c r="R662" s="405"/>
      <c r="S662" s="405"/>
      <c r="T662" s="405"/>
      <c r="U662" s="405"/>
      <c r="V662" s="405"/>
      <c r="W662" s="405"/>
    </row>
    <row r="663" spans="1:23" ht="60" customHeight="1" x14ac:dyDescent="0.25">
      <c r="A663" s="382" t="s">
        <v>1856</v>
      </c>
      <c r="B663" s="382" t="s">
        <v>1196</v>
      </c>
      <c r="C663" s="408"/>
      <c r="D663" s="711">
        <v>100442</v>
      </c>
      <c r="E663" s="631">
        <v>70</v>
      </c>
      <c r="F663" s="408" t="s">
        <v>612</v>
      </c>
      <c r="G663" s="401">
        <v>45108</v>
      </c>
      <c r="H663" s="385" t="s">
        <v>590</v>
      </c>
      <c r="I663" s="386" t="s">
        <v>1857</v>
      </c>
      <c r="J663" s="573" t="s">
        <v>1172</v>
      </c>
      <c r="K663" s="449" t="s">
        <v>614</v>
      </c>
      <c r="L663" s="405" t="s">
        <v>443</v>
      </c>
      <c r="M663" s="405" t="s">
        <v>443</v>
      </c>
      <c r="N663" s="405" t="s">
        <v>443</v>
      </c>
      <c r="O663" s="405" t="s">
        <v>443</v>
      </c>
      <c r="P663" s="405"/>
      <c r="Q663" s="405"/>
      <c r="R663" s="405"/>
      <c r="S663" s="405"/>
      <c r="T663" s="405"/>
      <c r="U663" s="405"/>
      <c r="V663" s="405"/>
      <c r="W663" s="405"/>
    </row>
    <row r="664" spans="1:23" ht="60" customHeight="1" x14ac:dyDescent="0.25">
      <c r="A664" s="382" t="s">
        <v>1858</v>
      </c>
      <c r="B664" s="382" t="s">
        <v>1348</v>
      </c>
      <c r="C664" s="409" t="s">
        <v>762</v>
      </c>
      <c r="D664" s="711">
        <v>100796</v>
      </c>
      <c r="E664" s="631">
        <v>65</v>
      </c>
      <c r="F664" s="408" t="s">
        <v>612</v>
      </c>
      <c r="G664" s="401">
        <v>43831</v>
      </c>
      <c r="H664" s="385" t="s">
        <v>590</v>
      </c>
      <c r="I664" s="386" t="s">
        <v>1859</v>
      </c>
      <c r="J664" s="573" t="s">
        <v>1172</v>
      </c>
      <c r="K664" s="449" t="s">
        <v>53</v>
      </c>
      <c r="L664" s="405" t="s">
        <v>443</v>
      </c>
      <c r="M664" s="405" t="s">
        <v>443</v>
      </c>
      <c r="N664" s="405" t="s">
        <v>4</v>
      </c>
      <c r="O664" s="405" t="s">
        <v>443</v>
      </c>
      <c r="P664" s="405"/>
      <c r="Q664" s="405"/>
      <c r="R664" s="405"/>
      <c r="S664" s="405"/>
      <c r="T664" s="405"/>
      <c r="U664" s="405"/>
      <c r="V664" s="405"/>
      <c r="W664" s="405"/>
    </row>
    <row r="665" spans="1:23" ht="60" customHeight="1" x14ac:dyDescent="0.25">
      <c r="A665" s="382" t="s">
        <v>1860</v>
      </c>
      <c r="B665" s="382" t="s">
        <v>1861</v>
      </c>
      <c r="C665" s="602"/>
      <c r="D665" s="711">
        <v>100710</v>
      </c>
      <c r="E665" s="631">
        <v>50</v>
      </c>
      <c r="F665" s="408" t="s">
        <v>612</v>
      </c>
      <c r="G665" s="401">
        <v>44949</v>
      </c>
      <c r="H665" s="385" t="s">
        <v>590</v>
      </c>
      <c r="I665" s="386">
        <v>350</v>
      </c>
      <c r="J665" s="573" t="s">
        <v>1172</v>
      </c>
      <c r="K665" s="449" t="s">
        <v>25</v>
      </c>
      <c r="L665" s="405" t="s">
        <v>443</v>
      </c>
      <c r="M665" s="405" t="s">
        <v>443</v>
      </c>
      <c r="N665" s="405" t="s">
        <v>443</v>
      </c>
      <c r="O665" s="405" t="s">
        <v>443</v>
      </c>
      <c r="P665" s="405" t="s">
        <v>4</v>
      </c>
      <c r="Q665" s="405"/>
      <c r="R665" s="405"/>
      <c r="S665" s="405"/>
      <c r="T665" s="405"/>
      <c r="U665" s="405"/>
      <c r="V665" s="405"/>
      <c r="W665" s="405"/>
    </row>
    <row r="666" spans="1:23" ht="60" customHeight="1" x14ac:dyDescent="0.25">
      <c r="A666" s="382" t="s">
        <v>1862</v>
      </c>
      <c r="B666" s="382" t="s">
        <v>1861</v>
      </c>
      <c r="C666" s="602"/>
      <c r="D666" s="711">
        <v>100648</v>
      </c>
      <c r="E666" s="631">
        <v>50</v>
      </c>
      <c r="F666" s="408" t="s">
        <v>612</v>
      </c>
      <c r="G666" s="401">
        <v>44949</v>
      </c>
      <c r="H666" s="385" t="s">
        <v>590</v>
      </c>
      <c r="I666" s="386">
        <v>375</v>
      </c>
      <c r="J666" s="573" t="s">
        <v>1172</v>
      </c>
      <c r="K666" s="449" t="s">
        <v>25</v>
      </c>
      <c r="L666" s="405" t="s">
        <v>443</v>
      </c>
      <c r="M666" s="405" t="s">
        <v>443</v>
      </c>
      <c r="N666" s="405" t="s">
        <v>443</v>
      </c>
      <c r="O666" s="405" t="s">
        <v>443</v>
      </c>
      <c r="P666" s="405" t="s">
        <v>4</v>
      </c>
      <c r="Q666" s="405"/>
      <c r="R666" s="405"/>
      <c r="S666" s="405"/>
      <c r="T666" s="405"/>
      <c r="U666" s="405"/>
      <c r="V666" s="405"/>
      <c r="W666" s="749"/>
    </row>
    <row r="667" spans="1:23" ht="60" customHeight="1" x14ac:dyDescent="0.25">
      <c r="A667" s="382" t="s">
        <v>1863</v>
      </c>
      <c r="B667" s="382" t="s">
        <v>1864</v>
      </c>
      <c r="C667" s="602"/>
      <c r="D667" s="711" t="s">
        <v>690</v>
      </c>
      <c r="E667" s="631">
        <v>50</v>
      </c>
      <c r="F667" s="408" t="s">
        <v>612</v>
      </c>
      <c r="G667" s="401">
        <v>44949</v>
      </c>
      <c r="H667" s="532" t="s">
        <v>66</v>
      </c>
      <c r="I667" s="386" t="s">
        <v>921</v>
      </c>
      <c r="J667" s="573" t="s">
        <v>690</v>
      </c>
      <c r="K667" s="449" t="s">
        <v>146</v>
      </c>
      <c r="L667" s="379" t="s">
        <v>690</v>
      </c>
      <c r="M667" s="379" t="s">
        <v>690</v>
      </c>
      <c r="N667" s="379" t="s">
        <v>690</v>
      </c>
      <c r="O667" s="379" t="s">
        <v>690</v>
      </c>
      <c r="P667" s="379" t="s">
        <v>690</v>
      </c>
      <c r="Q667" s="379" t="s">
        <v>690</v>
      </c>
      <c r="R667" s="379" t="s">
        <v>690</v>
      </c>
      <c r="S667" s="379" t="s">
        <v>690</v>
      </c>
      <c r="T667" s="379" t="s">
        <v>690</v>
      </c>
      <c r="U667" s="379" t="s">
        <v>690</v>
      </c>
      <c r="V667" s="379" t="s">
        <v>690</v>
      </c>
      <c r="W667" s="379" t="s">
        <v>690</v>
      </c>
    </row>
    <row r="668" spans="1:23" ht="60" customHeight="1" x14ac:dyDescent="0.25">
      <c r="A668" s="382" t="s">
        <v>1865</v>
      </c>
      <c r="B668" s="382" t="s">
        <v>1864</v>
      </c>
      <c r="C668" s="408" t="s">
        <v>3102</v>
      </c>
      <c r="D668" s="711" t="s">
        <v>690</v>
      </c>
      <c r="E668" s="631">
        <v>50</v>
      </c>
      <c r="F668" s="408" t="s">
        <v>612</v>
      </c>
      <c r="G668" s="401">
        <v>44949</v>
      </c>
      <c r="H668" s="532" t="s">
        <v>66</v>
      </c>
      <c r="I668" s="386" t="s">
        <v>921</v>
      </c>
      <c r="J668" s="573" t="s">
        <v>690</v>
      </c>
      <c r="K668" s="449" t="s">
        <v>146</v>
      </c>
      <c r="L668" s="405" t="s">
        <v>690</v>
      </c>
      <c r="M668" s="405" t="s">
        <v>690</v>
      </c>
      <c r="N668" s="405" t="s">
        <v>690</v>
      </c>
      <c r="O668" s="405" t="s">
        <v>690</v>
      </c>
      <c r="P668" s="405" t="s">
        <v>690</v>
      </c>
      <c r="Q668" s="405" t="s">
        <v>690</v>
      </c>
      <c r="R668" s="405" t="s">
        <v>690</v>
      </c>
      <c r="S668" s="405" t="s">
        <v>690</v>
      </c>
      <c r="T668" s="405" t="s">
        <v>690</v>
      </c>
      <c r="U668" s="405" t="s">
        <v>690</v>
      </c>
      <c r="V668" s="405" t="s">
        <v>690</v>
      </c>
      <c r="W668" s="405" t="s">
        <v>690</v>
      </c>
    </row>
    <row r="669" spans="1:23" ht="60" customHeight="1" x14ac:dyDescent="0.25">
      <c r="A669" s="382" t="s">
        <v>1866</v>
      </c>
      <c r="B669" s="382" t="s">
        <v>1867</v>
      </c>
      <c r="C669" s="602"/>
      <c r="D669" s="711">
        <v>100118</v>
      </c>
      <c r="E669" s="631">
        <v>75</v>
      </c>
      <c r="F669" s="408" t="s">
        <v>612</v>
      </c>
      <c r="G669" s="401">
        <v>46048</v>
      </c>
      <c r="H669" s="385" t="s">
        <v>590</v>
      </c>
      <c r="I669" s="386" t="s">
        <v>3343</v>
      </c>
      <c r="J669" s="573" t="s">
        <v>1172</v>
      </c>
      <c r="K669" s="449" t="s">
        <v>610</v>
      </c>
      <c r="L669" s="405" t="s">
        <v>443</v>
      </c>
      <c r="M669" s="624" t="s">
        <v>35</v>
      </c>
      <c r="N669" s="405" t="s">
        <v>443</v>
      </c>
      <c r="O669" s="405" t="s">
        <v>443</v>
      </c>
      <c r="P669" s="379"/>
      <c r="Q669" s="379"/>
      <c r="R669" s="379"/>
      <c r="S669" s="379"/>
      <c r="T669" s="379"/>
      <c r="U669" s="379"/>
      <c r="V669" s="379"/>
      <c r="W669" s="379"/>
    </row>
    <row r="670" spans="1:23" ht="60" customHeight="1" x14ac:dyDescent="0.25">
      <c r="A670" s="382" t="s">
        <v>1868</v>
      </c>
      <c r="B670" s="382" t="s">
        <v>758</v>
      </c>
      <c r="C670" s="757"/>
      <c r="D670" s="711">
        <v>100901</v>
      </c>
      <c r="E670" s="631">
        <v>50</v>
      </c>
      <c r="F670" s="408" t="s">
        <v>612</v>
      </c>
      <c r="G670" s="401"/>
      <c r="H670" s="385" t="s">
        <v>590</v>
      </c>
      <c r="I670" s="386">
        <v>417</v>
      </c>
      <c r="J670" s="573" t="s">
        <v>1172</v>
      </c>
      <c r="K670" s="449" t="s">
        <v>20</v>
      </c>
      <c r="L670" s="405" t="s">
        <v>443</v>
      </c>
      <c r="M670" s="405" t="s">
        <v>443</v>
      </c>
      <c r="N670" s="405" t="s">
        <v>443</v>
      </c>
      <c r="O670" s="405" t="s">
        <v>4</v>
      </c>
      <c r="P670" s="405"/>
      <c r="Q670" s="405"/>
      <c r="R670" s="405"/>
      <c r="S670" s="405"/>
      <c r="T670" s="405"/>
      <c r="U670" s="405"/>
      <c r="V670" s="405"/>
      <c r="W670" s="749"/>
    </row>
    <row r="671" spans="1:23" ht="60" customHeight="1" x14ac:dyDescent="0.25">
      <c r="A671" s="382" t="s">
        <v>3388</v>
      </c>
      <c r="B671" s="382" t="s">
        <v>996</v>
      </c>
      <c r="C671" s="408"/>
      <c r="D671" s="711" t="s">
        <v>690</v>
      </c>
      <c r="E671" s="631">
        <v>75</v>
      </c>
      <c r="F671" s="408" t="s">
        <v>731</v>
      </c>
      <c r="G671" s="401">
        <v>46229</v>
      </c>
      <c r="H671" s="532" t="s">
        <v>793</v>
      </c>
      <c r="I671" s="386" t="s">
        <v>690</v>
      </c>
      <c r="J671" s="573" t="s">
        <v>732</v>
      </c>
      <c r="K671" s="449" t="s">
        <v>69</v>
      </c>
      <c r="L671" s="405" t="s">
        <v>690</v>
      </c>
      <c r="M671" s="405" t="s">
        <v>690</v>
      </c>
      <c r="N671" s="405" t="s">
        <v>690</v>
      </c>
      <c r="O671" s="405" t="s">
        <v>690</v>
      </c>
      <c r="P671" s="405" t="s">
        <v>690</v>
      </c>
      <c r="Q671" s="405" t="s">
        <v>690</v>
      </c>
      <c r="R671" s="405"/>
      <c r="S671" s="405"/>
      <c r="T671" s="405"/>
      <c r="U671" s="405"/>
      <c r="V671" s="405"/>
      <c r="W671" s="405"/>
    </row>
    <row r="672" spans="1:23" ht="60" customHeight="1" x14ac:dyDescent="0.25">
      <c r="A672" s="382" t="s">
        <v>3392</v>
      </c>
      <c r="B672" s="382" t="s">
        <v>3366</v>
      </c>
      <c r="C672" s="408"/>
      <c r="D672" s="711" t="s">
        <v>690</v>
      </c>
      <c r="E672" s="631">
        <v>75</v>
      </c>
      <c r="F672" s="408" t="s">
        <v>604</v>
      </c>
      <c r="G672" s="401">
        <v>46168</v>
      </c>
      <c r="H672" s="532" t="s">
        <v>793</v>
      </c>
      <c r="I672" s="386" t="s">
        <v>690</v>
      </c>
      <c r="J672" s="573" t="s">
        <v>737</v>
      </c>
      <c r="K672" s="449" t="s">
        <v>614</v>
      </c>
      <c r="L672" s="405" t="s">
        <v>690</v>
      </c>
      <c r="M672" s="405" t="s">
        <v>690</v>
      </c>
      <c r="N672" s="405" t="s">
        <v>690</v>
      </c>
      <c r="O672" s="405" t="s">
        <v>690</v>
      </c>
      <c r="P672" s="405"/>
      <c r="Q672" s="405"/>
      <c r="R672" s="405"/>
      <c r="S672" s="405"/>
      <c r="T672" s="405"/>
      <c r="U672" s="405"/>
      <c r="V672" s="405"/>
      <c r="W672" s="405"/>
    </row>
  </sheetData>
  <autoFilter ref="A1:W672" xr:uid="{7D4C0A49-8105-4188-9F3B-80DDE8D7E875}"/>
  <dataConsolidate/>
  <conditionalFormatting sqref="A650:A652 F646:F652 G652:K652 G650:I651 K650:K651 L649:L652 O72 N651 O649:XFD649 P563:W563 O663:XFD663 O665:XFD665 P664:XFD664 P661:XFD662 O668:XFD668 P666:XFD667 P650:XFD652 P669:XFD670 A661:D670 R671:XFD671 A671:K672 P672:XFD672">
    <cfRule type="expression" dxfId="2642" priority="787">
      <formula>ROW()=CELL("row")</formula>
    </cfRule>
  </conditionalFormatting>
  <conditionalFormatting sqref="A28:B28 E28:K28 N28 P28 A29:K29 O29:P29">
    <cfRule type="expression" dxfId="2641" priority="2275">
      <formula>ROW()=CELL("row")</formula>
    </cfRule>
  </conditionalFormatting>
  <conditionalFormatting sqref="A289:B289 E289:H289 J289 P289:XFD289 M415 A473:J473 L473 M578">
    <cfRule type="expression" dxfId="2640" priority="2803">
      <formula>ROW()=CELL("row")</formula>
    </cfRule>
  </conditionalFormatting>
  <conditionalFormatting sqref="A409:B410 D410:J410">
    <cfRule type="expression" dxfId="2639" priority="2403">
      <formula>ROW()=CELL("row")</formula>
    </cfRule>
  </conditionalFormatting>
  <conditionalFormatting sqref="A547:B547 M547 E547:K548 P548:R548 A548:C550">
    <cfRule type="expression" dxfId="2638" priority="2761">
      <formula>ROW()=CELL("row")</formula>
    </cfRule>
  </conditionalFormatting>
  <conditionalFormatting sqref="A574:B574 E574:J574">
    <cfRule type="expression" dxfId="2637" priority="1585">
      <formula>ROW()=CELL("row")</formula>
    </cfRule>
  </conditionalFormatting>
  <conditionalFormatting sqref="A49:C49 E49:J49 P49:Q49">
    <cfRule type="expression" dxfId="2636" priority="2751">
      <formula>ROW()=CELL("row")</formula>
    </cfRule>
  </conditionalFormatting>
  <conditionalFormatting sqref="A210:C210 E210:H210 J210">
    <cfRule type="expression" dxfId="2635" priority="3044">
      <formula>ROW()=CELL("row")</formula>
    </cfRule>
  </conditionalFormatting>
  <conditionalFormatting sqref="A313:C313 E313:F313 H313:K313 N333:N335 M386">
    <cfRule type="expression" dxfId="2634" priority="2659">
      <formula>ROW()=CELL("row")</formula>
    </cfRule>
  </conditionalFormatting>
  <conditionalFormatting sqref="A321:C321 A350:J352 A353:C353 E353:H353 J353 A354:K354 A355:J355 A356:H356 J356 A362:C362 E362:H362 J362 A363:J364 A483:J483 A484:C484 E484:H484 J484 A485:J485 A487:J489 E490:H490 J490 A490:C491 E491:J491 A492:J492">
    <cfRule type="expression" dxfId="2633" priority="3064">
      <formula>ROW()=CELL("row")</formula>
    </cfRule>
  </conditionalFormatting>
  <conditionalFormatting sqref="A519:C519 E519:F519 H519:K519">
    <cfRule type="expression" dxfId="2632" priority="2861">
      <formula>ROW()=CELL("row")</formula>
    </cfRule>
  </conditionalFormatting>
  <conditionalFormatting sqref="A542:C542 E542:K542 P542:Q542">
    <cfRule type="expression" dxfId="2631" priority="1819">
      <formula>ROW()=CELL("row")</formula>
    </cfRule>
  </conditionalFormatting>
  <conditionalFormatting sqref="A563:C563 E563:J563">
    <cfRule type="expression" dxfId="2630" priority="815">
      <formula>ROW()=CELL("row")</formula>
    </cfRule>
  </conditionalFormatting>
  <conditionalFormatting sqref="A575:C575 E575:K575 M575 A576:K577 A578:C578 E578:J578 A579:H579 J579:K579">
    <cfRule type="expression" dxfId="2629" priority="2860">
      <formula>ROW()=CELL("row")</formula>
    </cfRule>
  </conditionalFormatting>
  <conditionalFormatting sqref="A597:C597 E597:J597 A598:J600 O600:R600 P598:R599">
    <cfRule type="expression" dxfId="2628" priority="2108">
      <formula>ROW()=CELL("row")</formula>
    </cfRule>
  </conditionalFormatting>
  <conditionalFormatting sqref="A641:C641 E641">
    <cfRule type="expression" dxfId="2627" priority="862">
      <formula>ROW()=CELL("row")</formula>
    </cfRule>
  </conditionalFormatting>
  <conditionalFormatting sqref="A642:C642 E642">
    <cfRule type="expression" dxfId="2626" priority="865">
      <formula>ROW()=CELL("row")</formula>
    </cfRule>
  </conditionalFormatting>
  <conditionalFormatting sqref="A648:C648 E648">
    <cfRule type="expression" dxfId="2625" priority="793">
      <formula>ROW()=CELL("row")</formula>
    </cfRule>
  </conditionalFormatting>
  <conditionalFormatting sqref="A562:D562">
    <cfRule type="expression" dxfId="2624" priority="1587">
      <formula>ROW()=CELL("row")</formula>
    </cfRule>
  </conditionalFormatting>
  <conditionalFormatting sqref="A40:E40">
    <cfRule type="expression" dxfId="2623" priority="852">
      <formula>ROW()=CELL("row")</formula>
    </cfRule>
  </conditionalFormatting>
  <conditionalFormatting sqref="A108:E108">
    <cfRule type="expression" dxfId="2622" priority="834">
      <formula>ROW()=CELL("row")</formula>
    </cfRule>
  </conditionalFormatting>
  <conditionalFormatting sqref="A315:E315">
    <cfRule type="expression" dxfId="2621" priority="849">
      <formula>ROW()=CELL("row")</formula>
    </cfRule>
  </conditionalFormatting>
  <conditionalFormatting sqref="A444:E444">
    <cfRule type="expression" dxfId="2620" priority="838">
      <formula>ROW()=CELL("row")</formula>
    </cfRule>
  </conditionalFormatting>
  <conditionalFormatting sqref="A486:E486">
    <cfRule type="expression" dxfId="2619" priority="844">
      <formula>ROW()=CELL("row")</formula>
    </cfRule>
  </conditionalFormatting>
  <conditionalFormatting sqref="A498:E498">
    <cfRule type="expression" dxfId="2618" priority="841">
      <formula>ROW()=CELL("row")</formula>
    </cfRule>
  </conditionalFormatting>
  <conditionalFormatting sqref="A629:E631 A633:E640 A632:C632 E632">
    <cfRule type="expression" dxfId="2617" priority="867">
      <formula>ROW()=CELL("row")</formula>
    </cfRule>
  </conditionalFormatting>
  <conditionalFormatting sqref="A643:E643">
    <cfRule type="expression" dxfId="2616" priority="859">
      <formula>ROW()=CELL("row")</formula>
    </cfRule>
  </conditionalFormatting>
  <conditionalFormatting sqref="A644:E644">
    <cfRule type="expression" dxfId="2615" priority="856">
      <formula>ROW()=CELL("row")</formula>
    </cfRule>
  </conditionalFormatting>
  <conditionalFormatting sqref="A645:E645">
    <cfRule type="expression" dxfId="2614" priority="826">
      <formula>ROW()=CELL("row")</formula>
    </cfRule>
  </conditionalFormatting>
  <conditionalFormatting sqref="A646:E646">
    <cfRule type="expression" dxfId="2613" priority="829">
      <formula>ROW()=CELL("row")</formula>
    </cfRule>
  </conditionalFormatting>
  <conditionalFormatting sqref="A647:E647">
    <cfRule type="expression" dxfId="2612" priority="795">
      <formula>ROW()=CELL("row")</formula>
    </cfRule>
  </conditionalFormatting>
  <conditionalFormatting sqref="A649:E649">
    <cfRule type="expression" dxfId="2611" priority="791">
      <formula>ROW()=CELL("row")</formula>
    </cfRule>
  </conditionalFormatting>
  <conditionalFormatting sqref="A85:F85 H85:K85">
    <cfRule type="expression" dxfId="2610" priority="823">
      <formula>ROW()=CELL("row")</formula>
    </cfRule>
  </conditionalFormatting>
  <conditionalFormatting sqref="A223:F223 H223:L223 A256:K256 A263:J264 O264:W264 A274:K274 A275:J276 L276 A277:K277 A280:C280 E280:H280 J280 A282:J282">
    <cfRule type="expression" dxfId="2609" priority="3094">
      <formula>ROW()=CELL("row")</formula>
    </cfRule>
  </conditionalFormatting>
  <conditionalFormatting sqref="A616:F616 H616:K616">
    <cfRule type="expression" dxfId="2608" priority="1036">
      <formula>ROW()=CELL("row")</formula>
    </cfRule>
  </conditionalFormatting>
  <conditionalFormatting sqref="A414:G414 I414:L414 A415:K415">
    <cfRule type="expression" dxfId="2607" priority="2628">
      <formula>ROW()=CELL("row")</formula>
    </cfRule>
  </conditionalFormatting>
  <conditionalFormatting sqref="A568:G568 I568:J568">
    <cfRule type="expression" dxfId="2606" priority="1861">
      <formula>ROW()=CELL("row")</formula>
    </cfRule>
  </conditionalFormatting>
  <conditionalFormatting sqref="A587:H587">
    <cfRule type="expression" dxfId="2605" priority="2612">
      <formula>ROW()=CELL("row")</formula>
    </cfRule>
  </conditionalFormatting>
  <conditionalFormatting sqref="A247:I247 A248:C248 E248:J248">
    <cfRule type="expression" dxfId="2604" priority="2694">
      <formula>ROW()=CELL("row")</formula>
    </cfRule>
  </conditionalFormatting>
  <conditionalFormatting sqref="A57:J58">
    <cfRule type="expression" dxfId="2603" priority="2615">
      <formula>ROW()=CELL("row")</formula>
    </cfRule>
  </conditionalFormatting>
  <conditionalFormatting sqref="A82:J82">
    <cfRule type="expression" dxfId="2602" priority="3039">
      <formula>ROW()=CELL("row")</formula>
    </cfRule>
  </conditionalFormatting>
  <conditionalFormatting sqref="A128:J133">
    <cfRule type="expression" dxfId="2601" priority="2626">
      <formula>ROW()=CELL("row")</formula>
    </cfRule>
  </conditionalFormatting>
  <conditionalFormatting sqref="A141:J141">
    <cfRule type="expression" dxfId="2600" priority="2284">
      <formula>ROW()=CELL("row")</formula>
    </cfRule>
  </conditionalFormatting>
  <conditionalFormatting sqref="A152:J152 A153:H153 A154:C154 E154:K154">
    <cfRule type="expression" dxfId="2599" priority="3077">
      <formula>ROW()=CELL("row")</formula>
    </cfRule>
  </conditionalFormatting>
  <conditionalFormatting sqref="A165:J165">
    <cfRule type="expression" dxfId="2598" priority="2771">
      <formula>ROW()=CELL("row")</formula>
    </cfRule>
  </conditionalFormatting>
  <conditionalFormatting sqref="A176:J179 A180:I180">
    <cfRule type="expression" dxfId="2597" priority="2775">
      <formula>ROW()=CELL("row")</formula>
    </cfRule>
  </conditionalFormatting>
  <conditionalFormatting sqref="A190:J190 A191:I191 K191">
    <cfRule type="expression" dxfId="2596" priority="2884">
      <formula>ROW()=CELL("row")</formula>
    </cfRule>
  </conditionalFormatting>
  <conditionalFormatting sqref="A213:J213 M213:N213">
    <cfRule type="expression" dxfId="2595" priority="2425">
      <formula>ROW()=CELL("row")</formula>
    </cfRule>
  </conditionalFormatting>
  <conditionalFormatting sqref="A281:J281">
    <cfRule type="expression" dxfId="2594" priority="870">
      <formula>ROW()=CELL("row")</formula>
    </cfRule>
  </conditionalFormatting>
  <conditionalFormatting sqref="A325:J326">
    <cfRule type="expression" dxfId="2593" priority="1853">
      <formula>ROW()=CELL("row")</formula>
    </cfRule>
  </conditionalFormatting>
  <conditionalFormatting sqref="A329:J330 A334:J334 A333:B333 E333:J333 A332:J332 A331:C331 E331:J331 A335:C335 E335:J335">
    <cfRule type="expression" dxfId="2592" priority="1852">
      <formula>ROW()=CELL("row")</formula>
    </cfRule>
  </conditionalFormatting>
  <conditionalFormatting sqref="A343:J343 A344:C344 E344:J344 M344 P344:XFD344">
    <cfRule type="expression" dxfId="2591" priority="3052">
      <formula>ROW()=CELL("row")</formula>
    </cfRule>
  </conditionalFormatting>
  <conditionalFormatting sqref="A417:J419 A420:B420 E420:J420 N420 A421:J426 A427:C427 E427:J427 P420:Q420">
    <cfRule type="expression" dxfId="2590" priority="2127">
      <formula>ROW()=CELL("row")</formula>
    </cfRule>
  </conditionalFormatting>
  <conditionalFormatting sqref="A446:J447">
    <cfRule type="expression" dxfId="2589" priority="3027">
      <formula>ROW()=CELL("row")</formula>
    </cfRule>
  </conditionalFormatting>
  <conditionalFormatting sqref="A508:J509">
    <cfRule type="expression" dxfId="2588" priority="3033">
      <formula>ROW()=CELL("row")</formula>
    </cfRule>
  </conditionalFormatting>
  <conditionalFormatting sqref="A528:J528">
    <cfRule type="expression" dxfId="2587" priority="2282">
      <formula>ROW()=CELL("row")</formula>
    </cfRule>
  </conditionalFormatting>
  <conditionalFormatting sqref="A555:J557">
    <cfRule type="expression" dxfId="2586" priority="2280">
      <formula>ROW()=CELL("row")</formula>
    </cfRule>
  </conditionalFormatting>
  <conditionalFormatting sqref="A569:J569">
    <cfRule type="expression" dxfId="2585" priority="3102">
      <formula>ROW()=CELL("row")</formula>
    </cfRule>
  </conditionalFormatting>
  <conditionalFormatting sqref="A605:J605 O605:Q605">
    <cfRule type="expression" dxfId="2584" priority="1869">
      <formula>ROW()=CELL("row")</formula>
    </cfRule>
  </conditionalFormatting>
  <conditionalFormatting sqref="A606:J606 L606 P606:Q606">
    <cfRule type="expression" dxfId="2583" priority="1583">
      <formula>ROW()=CELL("row")</formula>
    </cfRule>
  </conditionalFormatting>
  <conditionalFormatting sqref="A609:J609 V611:XFD611 V609:XFD609 A610:I610 A613:I613 A614 G614:I614 C614:E614 K613:K614 V613:XFD614 V616:XFD616 A623:E623 G623:K623 X620:XFD620 A618:K622 X622:XFD622 X624:XFD630 A617:C617 E617:H617 J617:K617 M621:XFD621 L618:L621 L623:L631 L635:M635 M636 K610:M610 L637:L644 X653:XFD656 M614 O657:XFD657 L633:L634 N641 L647 P647:XFD648 N619 A608:L608 P608:R608 M629 L616:M616 P617:XFD617 O610:W610 O614:T614 M618:XFD618 O645:XFD645 X658:XFD660 A673:XFD1048576 L609:N609 P616:T616 O637:W637 A607:R607 N620:O621 A611:O611 A615:XFD615 M623:XFD623 L646:XFD646 A612:W612 P629:W636 O639:W639 P638:W638 P640:W640 P641:XFD644 P619:XFD619 P609:S609">
    <cfRule type="expression" dxfId="2582" priority="1588">
      <formula>ROW()=CELL("row")</formula>
    </cfRule>
  </conditionalFormatting>
  <conditionalFormatting sqref="A624:J624">
    <cfRule type="expression" dxfId="2581" priority="878">
      <formula>ROW()=CELL("row")</formula>
    </cfRule>
  </conditionalFormatting>
  <conditionalFormatting sqref="A3:K6">
    <cfRule type="expression" dxfId="2580" priority="2857">
      <formula>ROW()=CELL("row")</formula>
    </cfRule>
  </conditionalFormatting>
  <conditionalFormatting sqref="A10:K10">
    <cfRule type="expression" dxfId="2579" priority="2681">
      <formula>ROW()=CELL("row")</formula>
    </cfRule>
  </conditionalFormatting>
  <conditionalFormatting sqref="A13:K19">
    <cfRule type="expression" dxfId="2578" priority="2483">
      <formula>ROW()=CELL("row")</formula>
    </cfRule>
  </conditionalFormatting>
  <conditionalFormatting sqref="A21:K22 A23:B23 E23:K23 M23">
    <cfRule type="expression" dxfId="2577" priority="2596">
      <formula>ROW()=CELL("row")</formula>
    </cfRule>
  </conditionalFormatting>
  <conditionalFormatting sqref="A26:K27">
    <cfRule type="expression" dxfId="2576" priority="2558">
      <formula>ROW()=CELL("row")</formula>
    </cfRule>
  </conditionalFormatting>
  <conditionalFormatting sqref="A50:K52 N51">
    <cfRule type="expression" dxfId="2575" priority="2105">
      <formula>ROW()=CELL("row")</formula>
    </cfRule>
  </conditionalFormatting>
  <conditionalFormatting sqref="A62:K67">
    <cfRule type="expression" dxfId="2574" priority="2573">
      <formula>ROW()=CELL("row")</formula>
    </cfRule>
  </conditionalFormatting>
  <conditionalFormatting sqref="A69:K71 A72:C72 E72:H72 A73:J74 E79:J79 A80:K80 A81:C81 E81:K81 A83:F83 H83:K83 A84:J84 A91:K92 A185:K189 A290:H290 J290:K290 A294:E294 G294:K294">
    <cfRule type="expression" dxfId="2573" priority="3122">
      <formula>ROW()=CELL("row")</formula>
    </cfRule>
  </conditionalFormatting>
  <conditionalFormatting sqref="A75:K77 V76:XFD76 A107:C107 E107:H107 J107:K107">
    <cfRule type="expression" dxfId="2572" priority="2904">
      <formula>ROW()=CELL("row")</formula>
    </cfRule>
  </conditionalFormatting>
  <conditionalFormatting sqref="A89:K89 A90:L90 M106:M107">
    <cfRule type="expression" dxfId="2571" priority="2890">
      <formula>ROW()=CELL("row")</formula>
    </cfRule>
  </conditionalFormatting>
  <conditionalFormatting sqref="A115:K116">
    <cfRule type="expression" dxfId="2570" priority="2085">
      <formula>ROW()=CELL("row")</formula>
    </cfRule>
  </conditionalFormatting>
  <conditionalFormatting sqref="A127:K127 L128 A142:K145 A160:C160 E160:J160 M496 V496:XFD496 O497 P508 U558:XFD558 X559:XFD559 U560:XFD560 R561:S561 V561:XFD562 T562 X563:XFD564 V565:XFD565 R566:S566 U566:XFD566 A566:J567 T567:T568 V567:XFD568 U569:XFD569 V570:XFD572 U573:XFD573 R574:XFD574 U575:XFD576">
    <cfRule type="expression" dxfId="2569" priority="2903">
      <formula>ROW()=CELL("row")</formula>
    </cfRule>
  </conditionalFormatting>
  <conditionalFormatting sqref="A150:K151 P341:P343">
    <cfRule type="expression" dxfId="2568" priority="2283">
      <formula>ROW()=CELL("row")</formula>
    </cfRule>
  </conditionalFormatting>
  <conditionalFormatting sqref="A161:K161 A162:J163">
    <cfRule type="expression" dxfId="2567" priority="2811">
      <formula>ROW()=CELL("row")</formula>
    </cfRule>
  </conditionalFormatting>
  <conditionalFormatting sqref="A181:K181 A182:I182">
    <cfRule type="expression" dxfId="2566" priority="2943">
      <formula>ROW()=CELL("row")</formula>
    </cfRule>
  </conditionalFormatting>
  <conditionalFormatting sqref="A205:K205 M206 A298:B298 E298:J298 A299:J300 X631:XFD640">
    <cfRule type="expression" dxfId="2565" priority="2607">
      <formula>ROW()=CELL("row")</formula>
    </cfRule>
  </conditionalFormatting>
  <conditionalFormatting sqref="A214:K215 M215">
    <cfRule type="expression" dxfId="2564" priority="2876">
      <formula>ROW()=CELL("row")</formula>
    </cfRule>
  </conditionalFormatting>
  <conditionalFormatting sqref="A272:K272 A305:J305 A306:K307 A367:J368">
    <cfRule type="expression" dxfId="2563" priority="3036">
      <formula>ROW()=CELL("row")</formula>
    </cfRule>
  </conditionalFormatting>
  <conditionalFormatting sqref="A287:K288">
    <cfRule type="expression" dxfId="2562" priority="2572">
      <formula>ROW()=CELL("row")</formula>
    </cfRule>
  </conditionalFormatting>
  <conditionalFormatting sqref="A291:K293 M293">
    <cfRule type="expression" dxfId="2561" priority="2812">
      <formula>ROW()=CELL("row")</formula>
    </cfRule>
  </conditionalFormatting>
  <conditionalFormatting sqref="A297:K297">
    <cfRule type="expression" dxfId="2560" priority="2608">
      <formula>ROW()=CELL("row")</formula>
    </cfRule>
  </conditionalFormatting>
  <conditionalFormatting sqref="A301:K304 V479:XFD480">
    <cfRule type="expression" dxfId="2559" priority="2285">
      <formula>ROW()=CELL("row")</formula>
    </cfRule>
  </conditionalFormatting>
  <conditionalFormatting sqref="A311:K311 O315:W315 M317:M318">
    <cfRule type="expression" dxfId="2558" priority="2940">
      <formula>ROW()=CELL("row")</formula>
    </cfRule>
  </conditionalFormatting>
  <conditionalFormatting sqref="A319:K320 M320">
    <cfRule type="expression" dxfId="2557" priority="2616">
      <formula>ROW()=CELL("row")</formula>
    </cfRule>
  </conditionalFormatting>
  <conditionalFormatting sqref="A336:K338 P338:Q338 K373:L373 A373:B374 E373:F374 H373:I374 A379:B379 E379:I379 K379 A380:J380 A391:B391 D391:I391 K391 A392:I392 L392:L395 P392:XFD395 I393:K393 A393:H395 I394:I395 K394:K396 A396:C396 E396:H396 A397:K397 A398:I398 K398 A399:J399 A400:K400 A401:C401 E401:J401 A402:J405">
    <cfRule type="expression" dxfId="2556" priority="3074">
      <formula>ROW()=CELL("row")</formula>
    </cfRule>
  </conditionalFormatting>
  <conditionalFormatting sqref="A357:K357">
    <cfRule type="expression" dxfId="2555" priority="1836">
      <formula>ROW()=CELL("row")</formula>
    </cfRule>
  </conditionalFormatting>
  <conditionalFormatting sqref="A375:K375 M377 L479 M529 E549:H549 J549 M549:T549">
    <cfRule type="expression" dxfId="2554" priority="2823">
      <formula>ROW()=CELL("row")</formula>
    </cfRule>
  </conditionalFormatting>
  <conditionalFormatting sqref="A481:K481">
    <cfRule type="expression" dxfId="2553" priority="2446">
      <formula>ROW()=CELL("row")</formula>
    </cfRule>
  </conditionalFormatting>
  <conditionalFormatting sqref="A533:K534">
    <cfRule type="expression" dxfId="2552" priority="2281">
      <formula>ROW()=CELL("row")</formula>
    </cfRule>
  </conditionalFormatting>
  <conditionalFormatting sqref="A570:K571 M571:M572">
    <cfRule type="expression" dxfId="2551" priority="2742">
      <formula>ROW()=CELL("row")</formula>
    </cfRule>
  </conditionalFormatting>
  <conditionalFormatting sqref="A596:K596 M596:R597">
    <cfRule type="expression" dxfId="2550" priority="2126">
      <formula>ROW()=CELL("row")</formula>
    </cfRule>
  </conditionalFormatting>
  <conditionalFormatting sqref="A601:K601">
    <cfRule type="expression" dxfId="2549" priority="2088">
      <formula>ROW()=CELL("row")</formula>
    </cfRule>
  </conditionalFormatting>
  <conditionalFormatting sqref="A626:K626">
    <cfRule type="expression" dxfId="2548" priority="871">
      <formula>ROW()=CELL("row")</formula>
    </cfRule>
  </conditionalFormatting>
  <conditionalFormatting sqref="A20:L20">
    <cfRule type="expression" dxfId="2547" priority="2889">
      <formula>ROW()=CELL("row")</formula>
    </cfRule>
  </conditionalFormatting>
  <conditionalFormatting sqref="A527:L527 L531 E532:L532 L528 A529:K530 A531:C531 E531:J531 A532:B532">
    <cfRule type="expression" dxfId="2546" priority="3063">
      <formula>ROW()=CELL("row")</formula>
    </cfRule>
  </conditionalFormatting>
  <conditionalFormatting sqref="B614">
    <cfRule type="expression" dxfId="2545" priority="1070">
      <formula>ROW()=CELL("row")</formula>
    </cfRule>
  </conditionalFormatting>
  <conditionalFormatting sqref="B652:C652 E652">
    <cfRule type="expression" dxfId="2544" priority="783">
      <formula>ROW()=CELL("row")</formula>
    </cfRule>
  </conditionalFormatting>
  <conditionalFormatting sqref="C2">
    <cfRule type="expression" dxfId="2543" priority="798">
      <formula>ROW()=CELL("row")</formula>
    </cfRule>
  </conditionalFormatting>
  <conditionalFormatting sqref="C119">
    <cfRule type="expression" dxfId="2542" priority="808">
      <formula>ROW()=CELL("row")</formula>
    </cfRule>
  </conditionalFormatting>
  <conditionalFormatting sqref="C234">
    <cfRule type="expression" dxfId="2541" priority="910">
      <formula>ROW()=CELL("row")</formula>
    </cfRule>
  </conditionalFormatting>
  <conditionalFormatting sqref="C289">
    <cfRule type="expression" dxfId="2540" priority="813">
      <formula>ROW()=CELL("row")</formula>
    </cfRule>
  </conditionalFormatting>
  <conditionalFormatting sqref="C391">
    <cfRule type="expression" dxfId="2539" priority="645">
      <formula>ROW()=CELL("row")</formula>
    </cfRule>
  </conditionalFormatting>
  <conditionalFormatting sqref="C410">
    <cfRule type="expression" dxfId="2538" priority="324">
      <formula>ROW()=CELL("row")</formula>
    </cfRule>
  </conditionalFormatting>
  <conditionalFormatting sqref="C430">
    <cfRule type="expression" dxfId="2537" priority="900">
      <formula>ROW()=CELL("row")</formula>
    </cfRule>
  </conditionalFormatting>
  <conditionalFormatting sqref="C590">
    <cfRule type="expression" dxfId="2536" priority="786">
      <formula>ROW()=CELL("row")</formula>
    </cfRule>
  </conditionalFormatting>
  <conditionalFormatting sqref="C650">
    <cfRule type="expression" dxfId="2535" priority="652">
      <formula>ROW()=CELL("row")</formula>
    </cfRule>
  </conditionalFormatting>
  <conditionalFormatting sqref="C651">
    <cfRule type="expression" dxfId="2534" priority="651">
      <formula>ROW()=CELL("row")</formula>
    </cfRule>
  </conditionalFormatting>
  <conditionalFormatting sqref="C9:D9">
    <cfRule type="expression" dxfId="2533" priority="917">
      <formula>ROW()=CELL("row")</formula>
    </cfRule>
  </conditionalFormatting>
  <conditionalFormatting sqref="C23:D23">
    <cfRule type="expression" dxfId="2532" priority="916">
      <formula>ROW()=CELL("row")</formula>
    </cfRule>
  </conditionalFormatting>
  <conditionalFormatting sqref="C28:D28">
    <cfRule type="expression" dxfId="2531" priority="915">
      <formula>ROW()=CELL("row")</formula>
    </cfRule>
  </conditionalFormatting>
  <conditionalFormatting sqref="C55:D55">
    <cfRule type="expression" dxfId="2530" priority="872">
      <formula>ROW()=CELL("row")</formula>
    </cfRule>
  </conditionalFormatting>
  <conditionalFormatting sqref="C88:D88">
    <cfRule type="expression" dxfId="2529" priority="913">
      <formula>ROW()=CELL("row")</formula>
    </cfRule>
  </conditionalFormatting>
  <conditionalFormatting sqref="C111:D111">
    <cfRule type="expression" dxfId="2528" priority="912">
      <formula>ROW()=CELL("row")</formula>
    </cfRule>
  </conditionalFormatting>
  <conditionalFormatting sqref="C114:D114">
    <cfRule type="expression" dxfId="2527" priority="975">
      <formula>ROW()=CELL("row")</formula>
    </cfRule>
  </conditionalFormatting>
  <conditionalFormatting sqref="C169:D169">
    <cfRule type="expression" dxfId="2526" priority="911">
      <formula>ROW()=CELL("row")</formula>
    </cfRule>
  </conditionalFormatting>
  <conditionalFormatting sqref="C244:D244">
    <cfRule type="expression" dxfId="2525" priority="873">
      <formula>ROW()=CELL("row")</formula>
    </cfRule>
  </conditionalFormatting>
  <conditionalFormatting sqref="C298:D298">
    <cfRule type="expression" dxfId="2524" priority="914">
      <formula>ROW()=CELL("row")</formula>
    </cfRule>
  </conditionalFormatting>
  <conditionalFormatting sqref="C312:D312">
    <cfRule type="expression" dxfId="2523" priority="909">
      <formula>ROW()=CELL("row")</formula>
    </cfRule>
  </conditionalFormatting>
  <conditionalFormatting sqref="C314:D314">
    <cfRule type="expression" dxfId="2522" priority="908">
      <formula>ROW()=CELL("row")</formula>
    </cfRule>
  </conditionalFormatting>
  <conditionalFormatting sqref="C324:D324">
    <cfRule type="expression" dxfId="2521" priority="907">
      <formula>ROW()=CELL("row")</formula>
    </cfRule>
  </conditionalFormatting>
  <conditionalFormatting sqref="C333:D333">
    <cfRule type="expression" dxfId="2520" priority="894">
      <formula>ROW()=CELL("row")</formula>
    </cfRule>
  </conditionalFormatting>
  <conditionalFormatting sqref="C379:D379 C373:C374 C382:D385">
    <cfRule type="expression" dxfId="2519" priority="874">
      <formula>ROW()=CELL("row")</formula>
    </cfRule>
  </conditionalFormatting>
  <conditionalFormatting sqref="C386:D386">
    <cfRule type="expression" dxfId="2518" priority="904">
      <formula>ROW()=CELL("row")</formula>
    </cfRule>
  </conditionalFormatting>
  <conditionalFormatting sqref="C388:D388">
    <cfRule type="expression" dxfId="2517" priority="903">
      <formula>ROW()=CELL("row")</formula>
    </cfRule>
  </conditionalFormatting>
  <conditionalFormatting sqref="C409:D409">
    <cfRule type="expression" dxfId="2516" priority="902">
      <formula>ROW()=CELL("row")</formula>
    </cfRule>
  </conditionalFormatting>
  <conditionalFormatting sqref="C420:D420">
    <cfRule type="expression" dxfId="2515" priority="901">
      <formula>ROW()=CELL("row")</formula>
    </cfRule>
  </conditionalFormatting>
  <conditionalFormatting sqref="C513:D513">
    <cfRule type="expression" dxfId="2514" priority="899">
      <formula>ROW()=CELL("row")</formula>
    </cfRule>
  </conditionalFormatting>
  <conditionalFormatting sqref="C532:D532">
    <cfRule type="expression" dxfId="2513" priority="898">
      <formula>ROW()=CELL("row")</formula>
    </cfRule>
  </conditionalFormatting>
  <conditionalFormatting sqref="C547:D547">
    <cfRule type="expression" dxfId="2512" priority="897">
      <formula>ROW()=CELL("row")</formula>
    </cfRule>
  </conditionalFormatting>
  <conditionalFormatting sqref="C561:D561">
    <cfRule type="expression" dxfId="2511" priority="896">
      <formula>ROW()=CELL("row")</formula>
    </cfRule>
  </conditionalFormatting>
  <conditionalFormatting sqref="C574:D574">
    <cfRule type="expression" dxfId="2510" priority="895">
      <formula>ROW()=CELL("row")</formula>
    </cfRule>
  </conditionalFormatting>
  <conditionalFormatting sqref="D41">
    <cfRule type="expression" dxfId="2509" priority="779">
      <formula>ROW()=CELL("row")</formula>
    </cfRule>
  </conditionalFormatting>
  <conditionalFormatting sqref="D49">
    <cfRule type="expression" dxfId="2508" priority="780">
      <formula>ROW()=CELL("row")</formula>
    </cfRule>
  </conditionalFormatting>
  <conditionalFormatting sqref="D107">
    <cfRule type="expression" dxfId="2507" priority="707">
      <formula>ROW()=CELL("row")</formula>
    </cfRule>
  </conditionalFormatting>
  <conditionalFormatting sqref="D134">
    <cfRule type="expression" dxfId="2506" priority="775">
      <formula>ROW()=CELL("row")</formula>
    </cfRule>
  </conditionalFormatting>
  <conditionalFormatting sqref="D160">
    <cfRule type="expression" dxfId="2505" priority="781">
      <formula>ROW()=CELL("row")</formula>
    </cfRule>
  </conditionalFormatting>
  <conditionalFormatting sqref="D358">
    <cfRule type="expression" dxfId="2504" priority="776">
      <formula>ROW()=CELL("row")</formula>
    </cfRule>
  </conditionalFormatting>
  <conditionalFormatting sqref="D448:D450">
    <cfRule type="expression" dxfId="2503" priority="772">
      <formula>ROW()=CELL("row")</formula>
    </cfRule>
  </conditionalFormatting>
  <conditionalFormatting sqref="D542">
    <cfRule type="expression" dxfId="2502" priority="763">
      <formula>ROW()=CELL("row")</formula>
    </cfRule>
  </conditionalFormatting>
  <conditionalFormatting sqref="D545">
    <cfRule type="expression" dxfId="2501" priority="764">
      <formula>ROW()=CELL("row")</formula>
    </cfRule>
  </conditionalFormatting>
  <conditionalFormatting sqref="D548">
    <cfRule type="expression" dxfId="2500" priority="765">
      <formula>ROW()=CELL("row")</formula>
    </cfRule>
  </conditionalFormatting>
  <conditionalFormatting sqref="D550">
    <cfRule type="expression" dxfId="2499" priority="766">
      <formula>ROW()=CELL("row")</formula>
    </cfRule>
  </conditionalFormatting>
  <conditionalFormatting sqref="D552">
    <cfRule type="expression" dxfId="2498" priority="767">
      <formula>ROW()=CELL("row")</formula>
    </cfRule>
  </conditionalFormatting>
  <conditionalFormatting sqref="D585 D578 D575 D540 D531 D494 D479 D463 D460 D427 D401 D344 D335 D331 D328 D271 D199 D154 D123 D119 D37 D2">
    <cfRule type="expression" dxfId="2497" priority="773">
      <formula>ROW()=CELL("row")</formula>
    </cfRule>
  </conditionalFormatting>
  <conditionalFormatting sqref="D641:D642 D632 D617 D597 D554 D549 D522 D484 D482 D438 D430 D413 D396 D362 D353 D339 D280 D269 D250:D251 D248 D210 D207 D170 D81 D72 D11 D78:D79 D234:D235 D286 D289 D490:D491 D500:D501 D563:D564">
    <cfRule type="expression" dxfId="2496" priority="774">
      <formula>ROW()=CELL("row")</formula>
    </cfRule>
  </conditionalFormatting>
  <conditionalFormatting sqref="D650:D651">
    <cfRule type="expression" dxfId="2495" priority="778">
      <formula>ROW()=CELL("row")</formula>
    </cfRule>
  </conditionalFormatting>
  <conditionalFormatting sqref="D652 D648 D519 D475 D313 D316 D321 D373:D374">
    <cfRule type="expression" dxfId="2494" priority="733">
      <formula>ROW()=CELL("row")</formula>
    </cfRule>
  </conditionalFormatting>
  <conditionalFormatting sqref="E650:E651 B650:B651">
    <cfRule type="expression" dxfId="2493" priority="789">
      <formula>ROW()=CELL("row")</formula>
    </cfRule>
  </conditionalFormatting>
  <conditionalFormatting sqref="E479:L479 A359:J359 A360:I360 A361:K361 A369:K372 A479:C479 A480:J480">
    <cfRule type="expression" dxfId="2492" priority="3086">
      <formula>ROW()=CELL("row")</formula>
    </cfRule>
  </conditionalFormatting>
  <conditionalFormatting sqref="E409:P409 A411:L412 A436:K437">
    <cfRule type="expression" dxfId="2491" priority="2944">
      <formula>ROW()=CELL("row")</formula>
    </cfRule>
  </conditionalFormatting>
  <conditionalFormatting sqref="F40">
    <cfRule type="expression" dxfId="2490" priority="851">
      <formula>ROW()=CELL("row")</formula>
    </cfRule>
  </conditionalFormatting>
  <conditionalFormatting sqref="F108">
    <cfRule type="expression" dxfId="2489" priority="833">
      <formula>ROW()=CELL("row")</formula>
    </cfRule>
  </conditionalFormatting>
  <conditionalFormatting sqref="F294">
    <cfRule type="expression" dxfId="2488" priority="922">
      <formula>ROW()=CELL("row")</formula>
    </cfRule>
  </conditionalFormatting>
  <conditionalFormatting sqref="F315">
    <cfRule type="expression" dxfId="2487" priority="848">
      <formula>ROW()=CELL("row")</formula>
    </cfRule>
  </conditionalFormatting>
  <conditionalFormatting sqref="F444">
    <cfRule type="expression" dxfId="2486" priority="837">
      <formula>ROW()=CELL("row")</formula>
    </cfRule>
  </conditionalFormatting>
  <conditionalFormatting sqref="F486">
    <cfRule type="expression" dxfId="2485" priority="843">
      <formula>ROW()=CELL("row")</formula>
    </cfRule>
  </conditionalFormatting>
  <conditionalFormatting sqref="F498">
    <cfRule type="expression" dxfId="2484" priority="840">
      <formula>ROW()=CELL("row")</formula>
    </cfRule>
  </conditionalFormatting>
  <conditionalFormatting sqref="F614">
    <cfRule type="expression" dxfId="2483" priority="1071">
      <formula>ROW()=CELL("row")</formula>
    </cfRule>
  </conditionalFormatting>
  <conditionalFormatting sqref="F623">
    <cfRule type="expression" dxfId="2482" priority="932">
      <formula>ROW()=CELL("row")</formula>
    </cfRule>
  </conditionalFormatting>
  <conditionalFormatting sqref="F625 F627:F628">
    <cfRule type="expression" dxfId="2481" priority="883">
      <formula>ROW()=CELL("row")</formula>
    </cfRule>
  </conditionalFormatting>
  <conditionalFormatting sqref="F629:F640">
    <cfRule type="expression" dxfId="2480" priority="866">
      <formula>ROW()=CELL("row")</formula>
    </cfRule>
  </conditionalFormatting>
  <conditionalFormatting sqref="F641">
    <cfRule type="expression" dxfId="2479" priority="861">
      <formula>ROW()=CELL("row")</formula>
    </cfRule>
  </conditionalFormatting>
  <conditionalFormatting sqref="F642">
    <cfRule type="expression" dxfId="2478" priority="864">
      <formula>ROW()=CELL("row")</formula>
    </cfRule>
  </conditionalFormatting>
  <conditionalFormatting sqref="F643">
    <cfRule type="expression" dxfId="2477" priority="858">
      <formula>ROW()=CELL("row")</formula>
    </cfRule>
  </conditionalFormatting>
  <conditionalFormatting sqref="F644">
    <cfRule type="expression" dxfId="2476" priority="855">
      <formula>ROW()=CELL("row")</formula>
    </cfRule>
  </conditionalFormatting>
  <conditionalFormatting sqref="F645">
    <cfRule type="expression" dxfId="2475" priority="825">
      <formula>ROW()=CELL("row")</formula>
    </cfRule>
  </conditionalFormatting>
  <conditionalFormatting sqref="F661:F670 H661:H670">
    <cfRule type="expression" dxfId="2474" priority="282">
      <formula>ROW()=CELL("row")</formula>
    </cfRule>
  </conditionalFormatting>
  <conditionalFormatting sqref="G83">
    <cfRule type="expression" dxfId="2473" priority="1101">
      <formula>ROW()=CELL("row")</formula>
    </cfRule>
  </conditionalFormatting>
  <conditionalFormatting sqref="G85">
    <cfRule type="expression" dxfId="2472" priority="822">
      <formula>ROW()=CELL("row")</formula>
    </cfRule>
  </conditionalFormatting>
  <conditionalFormatting sqref="G223">
    <cfRule type="expression" dxfId="2471" priority="807">
      <formula>ROW()=CELL("row")</formula>
    </cfRule>
  </conditionalFormatting>
  <conditionalFormatting sqref="G313">
    <cfRule type="expression" dxfId="2470" priority="806">
      <formula>ROW()=CELL("row")</formula>
    </cfRule>
  </conditionalFormatting>
  <conditionalFormatting sqref="G316">
    <cfRule type="expression" dxfId="2469" priority="682">
      <formula>ROW()=CELL("row")</formula>
    </cfRule>
  </conditionalFormatting>
  <conditionalFormatting sqref="G321">
    <cfRule type="expression" dxfId="2468" priority="678">
      <formula>ROW()=CELL("row")</formula>
    </cfRule>
  </conditionalFormatting>
  <conditionalFormatting sqref="G373:G374">
    <cfRule type="expression" dxfId="2467" priority="803">
      <formula>ROW()=CELL("row")</formula>
    </cfRule>
  </conditionalFormatting>
  <conditionalFormatting sqref="G378">
    <cfRule type="expression" dxfId="2466" priority="812">
      <formula>ROW()=CELL("row")</formula>
    </cfRule>
  </conditionalFormatting>
  <conditionalFormatting sqref="G406">
    <cfRule type="expression" dxfId="2465" priority="811">
      <formula>ROW()=CELL("row")</formula>
    </cfRule>
  </conditionalFormatting>
  <conditionalFormatting sqref="G475">
    <cfRule type="expression" dxfId="2464" priority="801">
      <formula>ROW()=CELL("row")</formula>
    </cfRule>
  </conditionalFormatting>
  <conditionalFormatting sqref="G519">
    <cfRule type="expression" dxfId="2463" priority="800">
      <formula>ROW()=CELL("row")</formula>
    </cfRule>
  </conditionalFormatting>
  <conditionalFormatting sqref="G616">
    <cfRule type="expression" dxfId="2462" priority="1035">
      <formula>ROW()=CELL("row")</formula>
    </cfRule>
  </conditionalFormatting>
  <conditionalFormatting sqref="G653:G660">
    <cfRule type="expression" dxfId="2461" priority="705">
      <formula>ROW()=CELL("row")</formula>
    </cfRule>
  </conditionalFormatting>
  <conditionalFormatting sqref="G661:G670">
    <cfRule type="expression" dxfId="2460" priority="283">
      <formula>ROW()=CELL("row")</formula>
    </cfRule>
  </conditionalFormatting>
  <conditionalFormatting sqref="G641:H641 J641:K641">
    <cfRule type="expression" dxfId="2459" priority="860">
      <formula>ROW()=CELL("row")</formula>
    </cfRule>
  </conditionalFormatting>
  <conditionalFormatting sqref="G642:H642 J642:K642">
    <cfRule type="expression" dxfId="2458" priority="863">
      <formula>ROW()=CELL("row")</formula>
    </cfRule>
  </conditionalFormatting>
  <conditionalFormatting sqref="G643:I643 K643">
    <cfRule type="expression" dxfId="2457" priority="857">
      <formula>ROW()=CELL("row")</formula>
    </cfRule>
  </conditionalFormatting>
  <conditionalFormatting sqref="G649:I649 K649">
    <cfRule type="expression" dxfId="2456" priority="790">
      <formula>ROW()=CELL("row")</formula>
    </cfRule>
  </conditionalFormatting>
  <conditionalFormatting sqref="G40:K40">
    <cfRule type="expression" dxfId="2455" priority="853">
      <formula>ROW()=CELL("row")</formula>
    </cfRule>
  </conditionalFormatting>
  <conditionalFormatting sqref="G108:K108">
    <cfRule type="expression" dxfId="2454" priority="835">
      <formula>ROW()=CELL("row")</formula>
    </cfRule>
  </conditionalFormatting>
  <conditionalFormatting sqref="G315:K315">
    <cfRule type="expression" dxfId="2453" priority="850">
      <formula>ROW()=CELL("row")</formula>
    </cfRule>
  </conditionalFormatting>
  <conditionalFormatting sqref="G444:K444">
    <cfRule type="expression" dxfId="2452" priority="836">
      <formula>ROW()=CELL("row")</formula>
    </cfRule>
  </conditionalFormatting>
  <conditionalFormatting sqref="G486:K486">
    <cfRule type="expression" dxfId="2451" priority="842">
      <formula>ROW()=CELL("row")</formula>
    </cfRule>
  </conditionalFormatting>
  <conditionalFormatting sqref="G498:K498">
    <cfRule type="expression" dxfId="2450" priority="839">
      <formula>ROW()=CELL("row")</formula>
    </cfRule>
  </conditionalFormatting>
  <conditionalFormatting sqref="G629:K631 G633:K640 G632:H632 J632:K632">
    <cfRule type="expression" dxfId="2449" priority="868">
      <formula>ROW()=CELL("row")</formula>
    </cfRule>
  </conditionalFormatting>
  <conditionalFormatting sqref="G644:K644">
    <cfRule type="expression" dxfId="2448" priority="854">
      <formula>ROW()=CELL("row")</formula>
    </cfRule>
  </conditionalFormatting>
  <conditionalFormatting sqref="G645:K645">
    <cfRule type="expression" dxfId="2447" priority="824">
      <formula>ROW()=CELL("row")</formula>
    </cfRule>
  </conditionalFormatting>
  <conditionalFormatting sqref="G646:K646">
    <cfRule type="expression" dxfId="2446" priority="827">
      <formula>ROW()=CELL("row")</formula>
    </cfRule>
  </conditionalFormatting>
  <conditionalFormatting sqref="G647:K647">
    <cfRule type="expression" dxfId="2445" priority="794">
      <formula>ROW()=CELL("row")</formula>
    </cfRule>
  </conditionalFormatting>
  <conditionalFormatting sqref="G648:K648">
    <cfRule type="expression" dxfId="2444" priority="792">
      <formula>ROW()=CELL("row")</formula>
    </cfRule>
  </conditionalFormatting>
  <conditionalFormatting sqref="H2">
    <cfRule type="expression" dxfId="2443" priority="797">
      <formula>ROW()=CELL("row")</formula>
    </cfRule>
  </conditionalFormatting>
  <conditionalFormatting sqref="H104">
    <cfRule type="expression" dxfId="2442" priority="1418">
      <formula>ROW()=CELL("row")</formula>
    </cfRule>
  </conditionalFormatting>
  <conditionalFormatting sqref="H105">
    <cfRule type="expression" dxfId="2441" priority="1417">
      <formula>ROW()=CELL("row")</formula>
    </cfRule>
  </conditionalFormatting>
  <conditionalFormatting sqref="H414">
    <cfRule type="expression" dxfId="2440" priority="597">
      <formula>ROW()=CELL("row")</formula>
    </cfRule>
  </conditionalFormatting>
  <conditionalFormatting sqref="H568">
    <cfRule type="expression" dxfId="2439" priority="1419">
      <formula>ROW()=CELL("row")</formula>
    </cfRule>
  </conditionalFormatting>
  <conditionalFormatting sqref="H655:H659 F655:F660">
    <cfRule type="expression" dxfId="2438" priority="675">
      <formula>ROW()=CELL("row")</formula>
    </cfRule>
  </conditionalFormatting>
  <conditionalFormatting sqref="H660">
    <cfRule type="expression" dxfId="2437" priority="237">
      <formula>ROW()=CELL("row")</formula>
    </cfRule>
  </conditionalFormatting>
  <conditionalFormatting sqref="H316:K316 E316:F316">
    <cfRule type="expression" dxfId="2436" priority="683">
      <formula>ROW()=CELL("row")</formula>
    </cfRule>
  </conditionalFormatting>
  <conditionalFormatting sqref="H321:K321 E321:F321">
    <cfRule type="expression" dxfId="2435" priority="679">
      <formula>ROW()=CELL("row")</formula>
    </cfRule>
  </conditionalFormatting>
  <conditionalFormatting sqref="H653:K653 A653:F653">
    <cfRule type="expression" dxfId="2434" priority="706">
      <formula>ROW()=CELL("row")</formula>
    </cfRule>
  </conditionalFormatting>
  <conditionalFormatting sqref="H654:K654 A654:F654">
    <cfRule type="expression" dxfId="2433" priority="694">
      <formula>ROW()=CELL("row")</formula>
    </cfRule>
  </conditionalFormatting>
  <conditionalFormatting sqref="H475:M475 A438:C438 E438:H438 J438:K438 A459:H459 J459 A460:C460 E460:J460 A461:J462 A463:C463 E463:K463 A464:J464 A475:C475 E475:F475 A476:J476 A477:K478 A520:J520 A521:L521 A522:C522 E522:J522 A523:J524 L525 L544">
    <cfRule type="expression" dxfId="2432" priority="3048">
      <formula>ROW()=CELL("row")</formula>
    </cfRule>
  </conditionalFormatting>
  <conditionalFormatting sqref="I61">
    <cfRule type="expression" dxfId="2431" priority="809">
      <formula>ROW()=CELL("row")</formula>
    </cfRule>
  </conditionalFormatting>
  <conditionalFormatting sqref="I107">
    <cfRule type="expression" dxfId="2430" priority="777">
      <formula>ROW()=CELL("row")</formula>
    </cfRule>
  </conditionalFormatting>
  <conditionalFormatting sqref="I123">
    <cfRule type="expression" dxfId="2429" priority="749">
      <formula>ROW()=CELL("row")</formula>
    </cfRule>
  </conditionalFormatting>
  <conditionalFormatting sqref="I201">
    <cfRule type="expression" dxfId="2428" priority="732">
      <formula>ROW()=CELL("row")</formula>
    </cfRule>
  </conditionalFormatting>
  <conditionalFormatting sqref="I587">
    <cfRule type="expression" dxfId="2427" priority="734">
      <formula>ROW()=CELL("row")</formula>
    </cfRule>
  </conditionalFormatting>
  <conditionalFormatting sqref="I641:I642 I632 I617 I579 I564 I554 I549 I501 I490 I484 I482 I459 I438 I430 I413 I396 I362 I356 I353 I339 I289:I290 I286 I280 I269 I250:I251 I234 I210 I207 I170 I153 I72">
    <cfRule type="expression" dxfId="2426" priority="750">
      <formula>ROW()=CELL("row")</formula>
    </cfRule>
  </conditionalFormatting>
  <conditionalFormatting sqref="I656:I657 A656:E657 K656:K657">
    <cfRule type="expression" dxfId="2425" priority="614">
      <formula>ROW()=CELL("row")</formula>
    </cfRule>
  </conditionalFormatting>
  <conditionalFormatting sqref="I659 A659:E659 K659">
    <cfRule type="expression" dxfId="2424" priority="364">
      <formula>ROW()=CELL("row")</formula>
    </cfRule>
  </conditionalFormatting>
  <conditionalFormatting sqref="I661:J664 I665:K665 E661:E670 I666:J670">
    <cfRule type="expression" dxfId="2423" priority="281">
      <formula>ROW()=CELL("row")</formula>
    </cfRule>
  </conditionalFormatting>
  <conditionalFormatting sqref="I655:K655 A655:E655">
    <cfRule type="expression" dxfId="2422" priority="677">
      <formula>ROW()=CELL("row")</formula>
    </cfRule>
  </conditionalFormatting>
  <conditionalFormatting sqref="I658:K658 A658:E658">
    <cfRule type="expression" dxfId="2421" priority="384">
      <formula>ROW()=CELL("row")</formula>
    </cfRule>
  </conditionalFormatting>
  <conditionalFormatting sqref="I660:K660 A660:E660">
    <cfRule type="expression" dxfId="2420" priority="293">
      <formula>ROW()=CELL("row")</formula>
    </cfRule>
  </conditionalFormatting>
  <conditionalFormatting sqref="I2:XFD2 V3:XFD4">
    <cfRule type="expression" dxfId="2419" priority="2619">
      <formula>ROW()=CELL("row")</formula>
    </cfRule>
  </conditionalFormatting>
  <conditionalFormatting sqref="J180">
    <cfRule type="expression" dxfId="2418" priority="936">
      <formula>ROW()=CELL("row")</formula>
    </cfRule>
  </conditionalFormatting>
  <conditionalFormatting sqref="J182">
    <cfRule type="expression" dxfId="2417" priority="45">
      <formula>ROW()=CELL("row")</formula>
    </cfRule>
  </conditionalFormatting>
  <conditionalFormatting sqref="J191">
    <cfRule type="expression" dxfId="2416" priority="942">
      <formula>ROW()=CELL("row")</formula>
    </cfRule>
  </conditionalFormatting>
  <conditionalFormatting sqref="J197">
    <cfRule type="expression" dxfId="2415" priority="939">
      <formula>ROW()=CELL("row")</formula>
    </cfRule>
  </conditionalFormatting>
  <conditionalFormatting sqref="J212">
    <cfRule type="expression" dxfId="2414" priority="636">
      <formula>ROW()=CELL("row")</formula>
    </cfRule>
  </conditionalFormatting>
  <conditionalFormatting sqref="J244">
    <cfRule type="expression" dxfId="2413" priority="876">
      <formula>ROW()=CELL("row")</formula>
    </cfRule>
  </conditionalFormatting>
  <conditionalFormatting sqref="J247">
    <cfRule type="expression" dxfId="2412" priority="650">
      <formula>ROW()=CELL("row")</formula>
    </cfRule>
  </conditionalFormatting>
  <conditionalFormatting sqref="J360">
    <cfRule type="expression" dxfId="2411" priority="943">
      <formula>ROW()=CELL("row")</formula>
    </cfRule>
  </conditionalFormatting>
  <conditionalFormatting sqref="J382 J379 J373:J374 J385">
    <cfRule type="expression" dxfId="2410" priority="875">
      <formula>ROW()=CELL("row")</formula>
    </cfRule>
  </conditionalFormatting>
  <conditionalFormatting sqref="J383">
    <cfRule type="expression" dxfId="2409" priority="649">
      <formula>ROW()=CELL("row")</formula>
    </cfRule>
  </conditionalFormatting>
  <conditionalFormatting sqref="J384">
    <cfRule type="expression" dxfId="2408" priority="648">
      <formula>ROW()=CELL("row")</formula>
    </cfRule>
  </conditionalFormatting>
  <conditionalFormatting sqref="J389">
    <cfRule type="expression" dxfId="2407" priority="647">
      <formula>ROW()=CELL("row")</formula>
    </cfRule>
  </conditionalFormatting>
  <conditionalFormatting sqref="J390">
    <cfRule type="expression" dxfId="2406" priority="940">
      <formula>ROW()=CELL("row")</formula>
    </cfRule>
  </conditionalFormatting>
  <conditionalFormatting sqref="J391">
    <cfRule type="expression" dxfId="2405" priority="646">
      <formula>ROW()=CELL("row")</formula>
    </cfRule>
  </conditionalFormatting>
  <conditionalFormatting sqref="J392">
    <cfRule type="expression" dxfId="2404" priority="938">
      <formula>ROW()=CELL("row")</formula>
    </cfRule>
  </conditionalFormatting>
  <conditionalFormatting sqref="J394">
    <cfRule type="expression" dxfId="2403" priority="937">
      <formula>ROW()=CELL("row")</formula>
    </cfRule>
  </conditionalFormatting>
  <conditionalFormatting sqref="J395">
    <cfRule type="expression" dxfId="2402" priority="934">
      <formula>ROW()=CELL("row")</formula>
    </cfRule>
  </conditionalFormatting>
  <conditionalFormatting sqref="J396">
    <cfRule type="expression" dxfId="2401" priority="935">
      <formula>ROW()=CELL("row")</formula>
    </cfRule>
  </conditionalFormatting>
  <conditionalFormatting sqref="J398">
    <cfRule type="expression" dxfId="2400" priority="933">
      <formula>ROW()=CELL("row")</formula>
    </cfRule>
  </conditionalFormatting>
  <conditionalFormatting sqref="J406">
    <cfRule type="expression" dxfId="2399" priority="810">
      <formula>ROW()=CELL("row")</formula>
    </cfRule>
  </conditionalFormatting>
  <conditionalFormatting sqref="J432">
    <cfRule type="expression" dxfId="2398" priority="637">
      <formula>ROW()=CELL("row")</formula>
    </cfRule>
  </conditionalFormatting>
  <conditionalFormatting sqref="J469">
    <cfRule type="expression" dxfId="2397" priority="256">
      <formula>ROW()=CELL("row")</formula>
    </cfRule>
  </conditionalFormatting>
  <conditionalFormatting sqref="J514">
    <cfRule type="expression" dxfId="2396" priority="643">
      <formula>ROW()=CELL("row")</formula>
    </cfRule>
  </conditionalFormatting>
  <conditionalFormatting sqref="J515">
    <cfRule type="expression" dxfId="2395" priority="642">
      <formula>ROW()=CELL("row")</formula>
    </cfRule>
  </conditionalFormatting>
  <conditionalFormatting sqref="J516">
    <cfRule type="expression" dxfId="2394" priority="641">
      <formula>ROW()=CELL("row")</formula>
    </cfRule>
  </conditionalFormatting>
  <conditionalFormatting sqref="J517">
    <cfRule type="expression" dxfId="2393" priority="640">
      <formula>ROW()=CELL("row")</formula>
    </cfRule>
  </conditionalFormatting>
  <conditionalFormatting sqref="J587">
    <cfRule type="expression" dxfId="2392" priority="796">
      <formula>ROW()=CELL("row")</formula>
    </cfRule>
  </conditionalFormatting>
  <conditionalFormatting sqref="J610">
    <cfRule type="expression" dxfId="2391" priority="644">
      <formula>ROW()=CELL("row")</formula>
    </cfRule>
  </conditionalFormatting>
  <conditionalFormatting sqref="J613">
    <cfRule type="expression" dxfId="2390" priority="1367">
      <formula>ROW()=CELL("row")</formula>
    </cfRule>
  </conditionalFormatting>
  <conditionalFormatting sqref="J614">
    <cfRule type="expression" dxfId="2389" priority="1072">
      <formula>ROW()=CELL("row")</formula>
    </cfRule>
  </conditionalFormatting>
  <conditionalFormatting sqref="J643">
    <cfRule type="expression" dxfId="2388" priority="799">
      <formula>ROW()=CELL("row")</formula>
    </cfRule>
  </conditionalFormatting>
  <conditionalFormatting sqref="J649">
    <cfRule type="expression" dxfId="2387" priority="655">
      <formula>ROW()=CELL("row")</formula>
    </cfRule>
  </conditionalFormatting>
  <conditionalFormatting sqref="J650">
    <cfRule type="expression" dxfId="2386" priority="654">
      <formula>ROW()=CELL("row")</formula>
    </cfRule>
  </conditionalFormatting>
  <conditionalFormatting sqref="J651">
    <cfRule type="expression" dxfId="2385" priority="653">
      <formula>ROW()=CELL("row")</formula>
    </cfRule>
  </conditionalFormatting>
  <conditionalFormatting sqref="J656:J657">
    <cfRule type="expression" dxfId="2384" priority="612">
      <formula>ROW()=CELL("row")</formula>
    </cfRule>
  </conditionalFormatting>
  <conditionalFormatting sqref="J659">
    <cfRule type="expression" dxfId="2383" priority="362">
      <formula>ROW()=CELL("row")</formula>
    </cfRule>
  </conditionalFormatting>
  <conditionalFormatting sqref="K7 K12">
    <cfRule type="expression" dxfId="2382" priority="1438">
      <formula>ROW()=CELL("row")</formula>
    </cfRule>
  </conditionalFormatting>
  <conditionalFormatting sqref="K32 K36 K58 K94 K129 K184 K216 K251 K255 K276 K296 K298 K333:K335 K383 K461">
    <cfRule type="expression" dxfId="2381" priority="1435">
      <formula>ROW()=CELL("row")</formula>
    </cfRule>
  </conditionalFormatting>
  <conditionalFormatting sqref="K44 K79 K93 K130 K178">
    <cfRule type="expression" dxfId="2380" priority="1444">
      <formula>ROW()=CELL("row")</formula>
    </cfRule>
  </conditionalFormatting>
  <conditionalFormatting sqref="K101">
    <cfRule type="expression" dxfId="2379" priority="151">
      <formula>ROW()=CELL("row")</formula>
    </cfRule>
  </conditionalFormatting>
  <conditionalFormatting sqref="K131">
    <cfRule type="expression" dxfId="2378" priority="3056">
      <formula>ROW()=CELL("row")</formula>
    </cfRule>
  </conditionalFormatting>
  <conditionalFormatting sqref="K132">
    <cfRule type="expression" dxfId="2377" priority="1425">
      <formula>ROW()=CELL("row")</formula>
    </cfRule>
  </conditionalFormatting>
  <conditionalFormatting sqref="K133">
    <cfRule type="expression" dxfId="2376" priority="1426">
      <formula>ROW()=CELL("row")</formula>
    </cfRule>
  </conditionalFormatting>
  <conditionalFormatting sqref="K163">
    <cfRule type="expression" dxfId="2375" priority="1427">
      <formula>ROW()=CELL("row")</formula>
    </cfRule>
  </conditionalFormatting>
  <conditionalFormatting sqref="K165">
    <cfRule type="expression" dxfId="2374" priority="1428">
      <formula>ROW()=CELL("row")</formula>
    </cfRule>
  </conditionalFormatting>
  <conditionalFormatting sqref="K171 K259 K299 K344 K453:K454 K459 K513">
    <cfRule type="expression" dxfId="2373" priority="1424">
      <formula>ROW()=CELL("row")</formula>
    </cfRule>
  </conditionalFormatting>
  <conditionalFormatting sqref="K230">
    <cfRule type="expression" dxfId="2372" priority="821">
      <formula>ROW()=CELL("row")</formula>
    </cfRule>
  </conditionalFormatting>
  <conditionalFormatting sqref="K264">
    <cfRule type="expression" dxfId="2371" priority="1443">
      <formula>ROW()=CELL("row")</formula>
    </cfRule>
  </conditionalFormatting>
  <conditionalFormatting sqref="K281">
    <cfRule type="expression" dxfId="2370" priority="869">
      <formula>ROW()=CELL("row")</formula>
    </cfRule>
  </conditionalFormatting>
  <conditionalFormatting sqref="K305">
    <cfRule type="expression" dxfId="2369" priority="668">
      <formula>ROW()=CELL("row")</formula>
    </cfRule>
  </conditionalFormatting>
  <conditionalFormatting sqref="K312">
    <cfRule type="expression" dxfId="2368" priority="1430">
      <formula>ROW()=CELL("row")</formula>
    </cfRule>
  </conditionalFormatting>
  <conditionalFormatting sqref="K329">
    <cfRule type="expression" dxfId="2367" priority="1431">
      <formula>ROW()=CELL("row")</formula>
    </cfRule>
  </conditionalFormatting>
  <conditionalFormatting sqref="K340">
    <cfRule type="expression" dxfId="2366" priority="530">
      <formula>ROW()=CELL("row")</formula>
    </cfRule>
  </conditionalFormatting>
  <conditionalFormatting sqref="K341">
    <cfRule type="expression" dxfId="2365" priority="529">
      <formula>ROW()=CELL("row")</formula>
    </cfRule>
  </conditionalFormatting>
  <conditionalFormatting sqref="K351">
    <cfRule type="expression" dxfId="2364" priority="7">
      <formula>ROW()=CELL("row")</formula>
    </cfRule>
  </conditionalFormatting>
  <conditionalFormatting sqref="K359">
    <cfRule type="expression" dxfId="2363" priority="1442">
      <formula>ROW()=CELL("row")</formula>
    </cfRule>
  </conditionalFormatting>
  <conditionalFormatting sqref="K399">
    <cfRule type="expression" dxfId="2362" priority="1432">
      <formula>ROW()=CELL("row")</formula>
    </cfRule>
  </conditionalFormatting>
  <conditionalFormatting sqref="K401">
    <cfRule type="expression" dxfId="2361" priority="1433">
      <formula>ROW()=CELL("row")</formula>
    </cfRule>
  </conditionalFormatting>
  <conditionalFormatting sqref="K466">
    <cfRule type="expression" dxfId="2360" priority="238">
      <formula>ROW()=CELL("row")</formula>
    </cfRule>
  </conditionalFormatting>
  <conditionalFormatting sqref="K483">
    <cfRule type="expression" dxfId="2359" priority="1436">
      <formula>ROW()=CELL("row")</formula>
    </cfRule>
  </conditionalFormatting>
  <conditionalFormatting sqref="K549">
    <cfRule type="expression" dxfId="2358" priority="1434">
      <formula>ROW()=CELL("row")</formula>
    </cfRule>
  </conditionalFormatting>
  <conditionalFormatting sqref="K555">
    <cfRule type="expression" dxfId="2357" priority="820">
      <formula>ROW()=CELL("row")</formula>
    </cfRule>
  </conditionalFormatting>
  <conditionalFormatting sqref="K563">
    <cfRule type="expression" dxfId="2356" priority="814">
      <formula>ROW()=CELL("row")</formula>
    </cfRule>
  </conditionalFormatting>
  <conditionalFormatting sqref="K584 K572 K569 K566:K567 K554 K546 K526 K496 K480 K460 K446 K440 K413 K410 K403 K388 K376 K368 K363:K364 K360 K353 K331:K332 K317 K271 K269 K258 K213 K224 K210 K173 K158 K148 K128 K103 K96 K87 K84 K57 K54 K49">
    <cfRule type="expression" dxfId="2355" priority="1420">
      <formula>ROW()=CELL("row")</formula>
    </cfRule>
  </conditionalFormatting>
  <conditionalFormatting sqref="K585 K503 K500 K487:K490 K473 K470 K423:K427 K417:K421 K402 K387 K350 K326 K254 K238 K231 K220 K206 K196 K190 K169 K162 K137 K121 K110:K111 K73:K74 K31">
    <cfRule type="expression" dxfId="2354" priority="1422">
      <formula>ROW()=CELL("row")</formula>
    </cfRule>
  </conditionalFormatting>
  <conditionalFormatting sqref="K595 K523 K517 K435 K385">
    <cfRule type="expression" dxfId="2353" priority="1441">
      <formula>ROW()=CELL("row")</formula>
    </cfRule>
  </conditionalFormatting>
  <conditionalFormatting sqref="K598 K587 K583 K538 K528 K524 K509 K501 K476 K464 K462 K451 K405 K356 K348 K300 K286 K280 K253 K248 K250 K225 K221 K192 K180 K160 K156 K136 K112">
    <cfRule type="expression" dxfId="2352" priority="1421">
      <formula>ROW()=CELL("row")</formula>
    </cfRule>
  </conditionalFormatting>
  <conditionalFormatting sqref="K599 K582 K559:K560 K557 K432:K433 K367 K295 K268 K235 K229 K204 K197 K176 K147 K141 K98 K95 K25">
    <cfRule type="expression" dxfId="2351" priority="1423">
      <formula>ROW()=CELL("row")</formula>
    </cfRule>
  </conditionalFormatting>
  <conditionalFormatting sqref="K602 K597 K593 K564 K543 K531 K484:K485 K390 K380 K378 K362 K352 K310 K308 K289 K237 K152 K126 K88 K46 K43 K37 K33 K30">
    <cfRule type="expression" dxfId="2350" priority="1440">
      <formula>ROW()=CELL("row")</formula>
    </cfRule>
  </conditionalFormatting>
  <conditionalFormatting sqref="K605:K606 K600 K591 K581 K578 K540 K520 K515 K502 K491 K441 K434 K422 K404 K355 K346 K330 K323 K318 K284 K282 K278 K275 K273 K263 K257 K233 K208 K201 K195 K183 K179 K119 K104:K105 K99 K82">
    <cfRule type="expression" dxfId="2349" priority="1439">
      <formula>ROW()=CELL("row")</formula>
    </cfRule>
  </conditionalFormatting>
  <conditionalFormatting sqref="K609 K590 K562 K556 K522 K508 K492 K469 K455 K450 K447 K442 K431 K392 K343 K252 K247 K232 K226 K177 K172 K157 K122 K117 K109 K86 K53">
    <cfRule type="expression" dxfId="2348" priority="1437">
      <formula>ROW()=CELL("row")</formula>
    </cfRule>
  </conditionalFormatting>
  <conditionalFormatting sqref="K624">
    <cfRule type="expression" dxfId="2347" priority="877">
      <formula>ROW()=CELL("row")</formula>
    </cfRule>
  </conditionalFormatting>
  <conditionalFormatting sqref="K661:K664">
    <cfRule type="expression" dxfId="2346" priority="255">
      <formula>ROW()=CELL("row")</formula>
    </cfRule>
  </conditionalFormatting>
  <conditionalFormatting sqref="K666:K670">
    <cfRule type="expression" dxfId="2345" priority="245">
      <formula>ROW()=CELL("row")</formula>
    </cfRule>
  </conditionalFormatting>
  <conditionalFormatting sqref="K374:L374 A377:L377 A378:F378 H378:J378 P429:P432 A430:B430 E430:H430 J430:K430 A431:J431 A432:I432 A433:J435 A504:K507 A510:L511 A512:K512 M512 P512:XFD512 A518:K518">
    <cfRule type="expression" dxfId="2344" priority="3098">
      <formula>ROW()=CELL("row")</formula>
    </cfRule>
  </conditionalFormatting>
  <conditionalFormatting sqref="K382:L382 E382:I385 A382:B386">
    <cfRule type="expression" dxfId="2343" priority="2835">
      <formula>ROW()=CELL("row")</formula>
    </cfRule>
  </conditionalFormatting>
  <conditionalFormatting sqref="L3 L21 L51 L95 L102 L118 L212 L249 L254 L419 L426 L430:L432 L467 L472:O472 L476 L483:L484 L486:L489 L493 L559 L569 N426 P430:S430 P563:W564">
    <cfRule type="cellIs" dxfId="2342" priority="741" operator="equal">
      <formula>"X"</formula>
    </cfRule>
  </conditionalFormatting>
  <conditionalFormatting sqref="L3 L21 L51 L95 L102 L118 L212 L249 L254 L419 L426 L432 L467 L472:O472 L476 L483:L484 L486:L489 L493 L559:M559 L569 M658 O658:W658 M659:W659 P660:W660 M660:N662 M665:W665 M664:N664 M663:W663 M666:N667 M668:W668 P669:W670 R671:W671 P672:W672 M673:W1048576">
    <cfRule type="cellIs" dxfId="2341" priority="742" operator="equal">
      <formula>"ANNUAL"</formula>
    </cfRule>
  </conditionalFormatting>
  <conditionalFormatting sqref="L4 L9 L23 L103 L111 L169 L192 L207:L208 L369 L372 L377:L378 L413:L418 L2:W2">
    <cfRule type="cellIs" dxfId="2340" priority="748" operator="equal">
      <formula>"X"</formula>
    </cfRule>
  </conditionalFormatting>
  <conditionalFormatting sqref="L4 L9 L23 L103 L111 L169 L192 L208 L369 L372 L378 L415:L418">
    <cfRule type="cellIs" dxfId="2339" priority="747" operator="equal">
      <formula>"ANNUAL"</formula>
    </cfRule>
  </conditionalFormatting>
  <conditionalFormatting sqref="L14 L69 L85 L93:M93 L99 J170:L170 L172 L174:M174 L179 K182:L182 L189 L193 A198:L198 A200:N200 L204 A209:L209 A211:M211 L216 L219:L220 L224:M224 L227 L263 L466 L538 A588:K589 M589 A590:B590 D590:J590 A591:J591 A592:K592 A593:J593 A595:J595 A602:J602 M602:N602 P602:Q603 A603:K604 P604:S604 V604:XFD604">
    <cfRule type="expression" dxfId="2338" priority="2431">
      <formula>ROW()=CELL("row")</formula>
    </cfRule>
  </conditionalFormatting>
  <conditionalFormatting sqref="L18 L24 L29 L33 L39 L46 L54:L57 L65 L73:L74 L80 L82:L84 L94 L100 L109 L117 L122:L123 L186 L457 L464 L485 L533:L534 L547:L548 L565:L566 L602">
    <cfRule type="cellIs" dxfId="2337" priority="722" operator="equal">
      <formula>"X"</formula>
    </cfRule>
  </conditionalFormatting>
  <conditionalFormatting sqref="L18 L24 L29 L33 L39 L46 L55:L56 L65 L73:L74 L80 L82:L83 L94 L100 L109 L117 L122 L186 L457 L464 L485 L533 L547:M547 L566 L602">
    <cfRule type="cellIs" dxfId="2336" priority="719" operator="equal">
      <formula>"X"</formula>
    </cfRule>
    <cfRule type="cellIs" dxfId="2335" priority="720" operator="equal">
      <formula>"ANNUAL"</formula>
    </cfRule>
  </conditionalFormatting>
  <conditionalFormatting sqref="L18 L24 L29 L33 L39 L46 L55:L57 L65 L73:L74 L80 L82:L84 L94 L100 L109 L117 L122 L186 L457 L464 L485 L533:L534 L547:L548 L565:L566 L602">
    <cfRule type="cellIs" dxfId="2334" priority="723" operator="equal">
      <formula>"ANNUAL"</formula>
    </cfRule>
  </conditionalFormatting>
  <conditionalFormatting sqref="L19 L30 L45 L47 L60 L77 L87 L89 L91:L92 L168 L213 L256 L424 L429 L445 L462 L490:L491 L495:L498 L590">
    <cfRule type="cellIs" dxfId="2333" priority="761" operator="equal">
      <formula>"ANNUAL"</formula>
    </cfRule>
  </conditionalFormatting>
  <conditionalFormatting sqref="L19 L30 L45 L47 L60 L77 L87:L89 L91:L92 L168 L213 L256 L424 L429 L445 L462 L490:L491 L495:L498 L590">
    <cfRule type="cellIs" dxfId="2332" priority="760" operator="equal">
      <formula>"X"</formula>
    </cfRule>
  </conditionalFormatting>
  <conditionalFormatting sqref="L20">
    <cfRule type="cellIs" dxfId="2331" priority="3042" operator="equal">
      <formula>"X"</formula>
    </cfRule>
    <cfRule type="cellIs" dxfId="2330" priority="3041" operator="equal">
      <formula>"ANNUAL"</formula>
    </cfRule>
  </conditionalFormatting>
  <conditionalFormatting sqref="L22 L42:L44 L97 L125:L127 L177:L178 L245:L246 L266 L280:L281 L385:L386 L390:L391 L399 L425:N425 L434:L443 L446:L451 L454:L456 L459:L461 L480:L482 L499 P459:W459">
    <cfRule type="cellIs" dxfId="2329" priority="631" operator="equal">
      <formula>"X"</formula>
    </cfRule>
  </conditionalFormatting>
  <conditionalFormatting sqref="L22 L42:L44 L97 L127 L177:L178 L245:L246 L266 L280:L281 L385:L386 L390:L391 L399 L425:N425 L434:L443 L446:L451 L454:L456 L459:L461 L480:L482 L499 L377 P459:W459">
    <cfRule type="cellIs" dxfId="2328" priority="632" operator="equal">
      <formula>"ANNUAL"</formula>
    </cfRule>
  </conditionalFormatting>
  <conditionalFormatting sqref="L34 M444 P444:W444 M78:M79 L119:L120 Q167 L37:W37 N77 P77:W77 P116:W116 P120:W120 P151:W151 P195:W195 P230:W230 P266:W266 P319:W319 P322:W322 P326:W326 P389:W389 P413:W413 O445:W445 P448:W448 L463 P463:W463 P477:W477 P482:W482 P510:W510 L519 P519:W519 M554 P554:W554 M557 P557:W557 L562:L564 M620:W620 L622:M622 O622:W622">
    <cfRule type="cellIs" dxfId="2327" priority="2910" operator="equal">
      <formula>"X"</formula>
    </cfRule>
  </conditionalFormatting>
  <conditionalFormatting sqref="L34 M444 P444:W444 N52 L119:L120 Q167 L37:W37 N77 P77:W77 P116:W116 P120:W120 P151:W151 P195:W195 P230:W230 P266:W266 P319:W319 P322:W322 P326:W326 P389:W389 P413:W413 O445:W445 P448:W448 L463 P463:W463 P477:W477 P482:W482 P510:W510 L519 P519:W519 M554 P554:W554 M557 P557:W557 L562:L564 L622:M622 O622:W622">
    <cfRule type="cellIs" dxfId="2326" priority="2909" operator="equal">
      <formula>"ANNUAL"</formula>
    </cfRule>
  </conditionalFormatting>
  <conditionalFormatting sqref="L43 L177 L245:L246 L266 L377 L385:L386 L436 L451 L454:L455 L459 L480:L481 L499">
    <cfRule type="cellIs" dxfId="2325" priority="629" operator="equal">
      <formula>"X"</formula>
    </cfRule>
  </conditionalFormatting>
  <conditionalFormatting sqref="L54 M301">
    <cfRule type="expression" dxfId="2324" priority="2938">
      <formula>ROW()=CELL("row")</formula>
    </cfRule>
  </conditionalFormatting>
  <conditionalFormatting sqref="L59 L76 L96 L101 L121 L164 L173 L201 L257 L264 L282:L283 L401:L403 L420 L433">
    <cfRule type="cellIs" dxfId="2323" priority="699" operator="equal">
      <formula>"ANNUAL"</formula>
    </cfRule>
  </conditionalFormatting>
  <conditionalFormatting sqref="L59 L76 L96 L101 L121 L164 L173 L201 L257 L264 L282:L367 L401:L403 L420 L433 L203:M203">
    <cfRule type="cellIs" dxfId="2322" priority="698" operator="equal">
      <formula>"X"</formula>
    </cfRule>
  </conditionalFormatting>
  <conditionalFormatting sqref="L61">
    <cfRule type="expression" dxfId="2321" priority="739">
      <formula>ROW()=CELL("row")</formula>
    </cfRule>
  </conditionalFormatting>
  <conditionalFormatting sqref="L63">
    <cfRule type="cellIs" dxfId="2320" priority="3003" operator="equal">
      <formula>"ANNUAL"</formula>
    </cfRule>
    <cfRule type="cellIs" dxfId="2319" priority="3004" operator="equal">
      <formula>"X"</formula>
    </cfRule>
  </conditionalFormatting>
  <conditionalFormatting sqref="L68 L70 L502:L503 L505:L506 L545:M545 P548:S548">
    <cfRule type="cellIs" dxfId="2318" priority="743" operator="equal">
      <formula>"X"</formula>
    </cfRule>
  </conditionalFormatting>
  <conditionalFormatting sqref="L68 L70">
    <cfRule type="cellIs" dxfId="2317" priority="744" operator="equal">
      <formula>"ANNUAL"</formula>
    </cfRule>
  </conditionalFormatting>
  <conditionalFormatting sqref="L79 P14 Q184:R184 O166:P166">
    <cfRule type="cellIs" dxfId="2316" priority="3129" operator="equal">
      <formula>"X"</formula>
    </cfRule>
  </conditionalFormatting>
  <conditionalFormatting sqref="L88 Q88">
    <cfRule type="cellIs" dxfId="2315" priority="3220" operator="equal">
      <formula>"ANNUAL"</formula>
    </cfRule>
  </conditionalFormatting>
  <conditionalFormatting sqref="L90 L108">
    <cfRule type="cellIs" dxfId="2314" priority="3081" operator="equal">
      <formula>"X"</formula>
    </cfRule>
  </conditionalFormatting>
  <conditionalFormatting sqref="L90 P14">
    <cfRule type="cellIs" dxfId="2313" priority="3123" operator="equal">
      <formula>"ANNUAL"</formula>
    </cfRule>
  </conditionalFormatting>
  <conditionalFormatting sqref="L112">
    <cfRule type="cellIs" dxfId="2312" priority="3046" operator="equal">
      <formula>"X"</formula>
    </cfRule>
    <cfRule type="cellIs" dxfId="2311" priority="3045" operator="equal">
      <formula>"ANNUAL"</formula>
    </cfRule>
  </conditionalFormatting>
  <conditionalFormatting sqref="L123 L125:L126 L129:L162 O134:P134 P146 M155 R163 R179:S179 M181 R198 L199 M206 S213 M218 P228:W228 R238 R274 S290 R293 R296 R298 M299 R307:S307 R313:R314 P318:W318 O264:W264 P307 M316:M318 M306 M174 L176 M240 M282 P286:W286 M261 N238 P308:R308 M310 N256 M312:N312 P201:Q201 P182 M211 N180 P267 Q138 Q270 P205 P313 Q263 Q135 Q174 P225:Q225 P320 P236:P237 R197:S197 R310 R265 Q212 R271 R170 R267 Q305:R305 R306 O214:R214 R215">
    <cfRule type="cellIs" dxfId="2310" priority="3208" operator="equal">
      <formula>"X"</formula>
    </cfRule>
  </conditionalFormatting>
  <conditionalFormatting sqref="L128">
    <cfRule type="cellIs" dxfId="2309" priority="2949" operator="equal">
      <formula>"ANNUAL"</formula>
    </cfRule>
  </conditionalFormatting>
  <conditionalFormatting sqref="L128:L162">
    <cfRule type="cellIs" dxfId="2308" priority="3080" operator="equal">
      <formula>"X"</formula>
    </cfRule>
  </conditionalFormatting>
  <conditionalFormatting sqref="L166">
    <cfRule type="expression" dxfId="2307" priority="73">
      <formula>ROW()=CELL("row")</formula>
    </cfRule>
  </conditionalFormatting>
  <conditionalFormatting sqref="L166:L167 L181 L229:L230 L241 L468:L471 L477:L478 L497 L508:L510 L525:L530 P149:Q149">
    <cfRule type="cellIs" dxfId="2306" priority="689" operator="equal">
      <formula>"ANNUAL"</formula>
    </cfRule>
  </conditionalFormatting>
  <conditionalFormatting sqref="L166:L167 L181:M181 L229:L230 L241 L468:L471 L474 L477:L478 L497 L508:L517 L525:L530 P149:P150">
    <cfRule type="cellIs" dxfId="2305" priority="690" operator="equal">
      <formula>"X"</formula>
    </cfRule>
  </conditionalFormatting>
  <conditionalFormatting sqref="L178">
    <cfRule type="cellIs" dxfId="2304" priority="730" operator="equal">
      <formula>"ANNUAL"</formula>
    </cfRule>
    <cfRule type="expression" dxfId="2303" priority="729">
      <formula>ROW()=CELL("row")</formula>
    </cfRule>
  </conditionalFormatting>
  <conditionalFormatting sqref="L184:L185 L234:L235 L396 L405:L408 L549:L550 L552:L556">
    <cfRule type="cellIs" dxfId="2302" priority="656" operator="equal">
      <formula>"X"</formula>
    </cfRule>
  </conditionalFormatting>
  <conditionalFormatting sqref="L184:L185 L396 L405:L408 L549:L556">
    <cfRule type="cellIs" dxfId="2301" priority="657" operator="equal">
      <formula>"ANNUAL"</formula>
    </cfRule>
  </conditionalFormatting>
  <conditionalFormatting sqref="L187 L191 L197 L409:P409">
    <cfRule type="cellIs" dxfId="2300" priority="712" operator="equal">
      <formula>"X"</formula>
    </cfRule>
  </conditionalFormatting>
  <conditionalFormatting sqref="L187 L197 L203 L409:P409">
    <cfRule type="cellIs" dxfId="2299" priority="713" operator="equal">
      <formula>"ANNUAL"</formula>
    </cfRule>
  </conditionalFormatting>
  <conditionalFormatting sqref="L194 L237:L238 L512:L517 L520:M520 L541:L542">
    <cfRule type="cellIs" dxfId="2298" priority="702" operator="equal">
      <formula>"ANNUAL"</formula>
    </cfRule>
  </conditionalFormatting>
  <conditionalFormatting sqref="L194 L237:L238 L521 L541:L542">
    <cfRule type="cellIs" dxfId="2297" priority="701" operator="equal">
      <formula>"X"</formula>
    </cfRule>
  </conditionalFormatting>
  <conditionalFormatting sqref="L199 M206 P439 P201:Q201 Q443 R215">
    <cfRule type="cellIs" dxfId="2296" priority="3225" operator="equal">
      <formula>"ANNUAL"</formula>
    </cfRule>
  </conditionalFormatting>
  <conditionalFormatting sqref="L250 A270:L270 L271 A9:B9 E9:K9 A38:K39 A41:C41 E41:K41 A42:K42 A43:J44 A45:K45 A46:J46 A47:K48 A55:B55 E55:K55 A56:K56 A146:E149 A155:K155 A170:C170 E170:H170 A171:J173 A234:B234 E234:H234 J234:K234 A257:J259 A260:K262 A268:J268 A269:C269 E269:H269 J269 A271:C271 E271:J271 A278:J278 A279:K279 P307">
    <cfRule type="expression" dxfId="2295" priority="3062">
      <formula>ROW()=CELL("row")</formula>
    </cfRule>
  </conditionalFormatting>
  <conditionalFormatting sqref="L250">
    <cfRule type="expression" dxfId="2294" priority="3059">
      <formula>ROW()=CELL("row")</formula>
    </cfRule>
    <cfRule type="cellIs" dxfId="2293" priority="3060" operator="equal">
      <formula>"ANNUAL"</formula>
    </cfRule>
    <cfRule type="cellIs" dxfId="2292" priority="3061" operator="equal">
      <formula>"X"</formula>
    </cfRule>
  </conditionalFormatting>
  <conditionalFormatting sqref="L251">
    <cfRule type="cellIs" dxfId="2291" priority="663" operator="equal">
      <formula>"X"</formula>
    </cfRule>
    <cfRule type="cellIs" dxfId="2290" priority="664" operator="equal">
      <formula>"ANNUAL"</formula>
    </cfRule>
    <cfRule type="expression" dxfId="2289" priority="662">
      <formula>ROW()=CELL("row")</formula>
    </cfRule>
  </conditionalFormatting>
  <conditionalFormatting sqref="L255">
    <cfRule type="cellIs" dxfId="2288" priority="548" operator="equal">
      <formula>"X"</formula>
    </cfRule>
    <cfRule type="cellIs" dxfId="2287" priority="550" operator="equal">
      <formula>"X"</formula>
    </cfRule>
    <cfRule type="cellIs" dxfId="2286" priority="551" operator="equal">
      <formula>"ANNUAL"</formula>
    </cfRule>
    <cfRule type="expression" dxfId="2285" priority="549">
      <formula>ROW()=CELL("row")</formula>
    </cfRule>
  </conditionalFormatting>
  <conditionalFormatting sqref="L269 L252 L236 L53 L48:L49 L27 L12:L13 L7:L8">
    <cfRule type="expression" dxfId="2284" priority="708">
      <formula>ROW()=CELL("row")</formula>
    </cfRule>
  </conditionalFormatting>
  <conditionalFormatting sqref="L270:L271">
    <cfRule type="cellIs" dxfId="2283" priority="2914" operator="equal">
      <formula>"X"</formula>
    </cfRule>
    <cfRule type="cellIs" dxfId="2282" priority="2915" operator="equal">
      <formula>"ANNUAL"</formula>
    </cfRule>
  </conditionalFormatting>
  <conditionalFormatting sqref="L271">
    <cfRule type="expression" dxfId="2281" priority="2913">
      <formula>ROW()=CELL("row")</formula>
    </cfRule>
  </conditionalFormatting>
  <conditionalFormatting sqref="L275:L276">
    <cfRule type="cellIs" dxfId="2280" priority="547" operator="equal">
      <formula>"X"</formula>
    </cfRule>
  </conditionalFormatting>
  <conditionalFormatting sqref="L278:L279 L272:L274 L267:L268 L265 L260:L262 L258 L253 L242:L244 L239:L240 L233 L228 L214:L215 L205 L202 L195:L196 L188">
    <cfRule type="expression" dxfId="2279" priority="695">
      <formula>ROW()=CELL("row")</formula>
    </cfRule>
  </conditionalFormatting>
  <conditionalFormatting sqref="L280">
    <cfRule type="expression" dxfId="2278" priority="2707">
      <formula>ROW()=CELL("row")</formula>
    </cfRule>
  </conditionalFormatting>
  <conditionalFormatting sqref="L284:L367">
    <cfRule type="expression" dxfId="2277" priority="620">
      <formula>ROW()=CELL("row")</formula>
    </cfRule>
    <cfRule type="cellIs" dxfId="2276" priority="621" operator="equal">
      <formula>"ANNUAL"</formula>
    </cfRule>
  </conditionalFormatting>
  <conditionalFormatting sqref="L368">
    <cfRule type="expression" dxfId="2275" priority="590">
      <formula>ROW()=CELL("row")</formula>
    </cfRule>
  </conditionalFormatting>
  <conditionalFormatting sqref="L374 L511 L431">
    <cfRule type="cellIs" dxfId="2274" priority="3100" operator="equal">
      <formula>"ANNUAL"</formula>
    </cfRule>
    <cfRule type="cellIs" dxfId="2273" priority="3099" operator="equal">
      <formula>"X"</formula>
    </cfRule>
  </conditionalFormatting>
  <conditionalFormatting sqref="L380">
    <cfRule type="expression" dxfId="2272" priority="68">
      <formula>ROW()=CELL("row")</formula>
    </cfRule>
  </conditionalFormatting>
  <conditionalFormatting sqref="L380:L381">
    <cfRule type="cellIs" dxfId="2271" priority="66" operator="equal">
      <formula>"X"</formula>
    </cfRule>
    <cfRule type="cellIs" dxfId="2270" priority="67" operator="equal">
      <formula>"ANNUAL"</formula>
    </cfRule>
  </conditionalFormatting>
  <conditionalFormatting sqref="L382">
    <cfRule type="cellIs" dxfId="2269" priority="2929" operator="equal">
      <formula>"X"</formula>
    </cfRule>
  </conditionalFormatting>
  <conditionalFormatting sqref="L389">
    <cfRule type="expression" dxfId="2268" priority="622">
      <formula>ROW()=CELL("row")</formula>
    </cfRule>
    <cfRule type="expression" dxfId="2267" priority="623">
      <formula>ROW()=CELL("row")</formula>
    </cfRule>
    <cfRule type="cellIs" dxfId="2266" priority="625" operator="equal">
      <formula>"ANNUAL"</formula>
    </cfRule>
  </conditionalFormatting>
  <conditionalFormatting sqref="L389:L390">
    <cfRule type="cellIs" dxfId="2265" priority="624" operator="equal">
      <formula>"X"</formula>
    </cfRule>
  </conditionalFormatting>
  <conditionalFormatting sqref="L397:L398 L259 L190 L105 L66 L58 L50 L41 L36 L31 L17 L10">
    <cfRule type="expression" dxfId="2264" priority="639">
      <formula>ROW()=CELL("row")</formula>
    </cfRule>
  </conditionalFormatting>
  <conditionalFormatting sqref="L405:L407 L402 L375 L203 L197 L191 L187 L184">
    <cfRule type="expression" dxfId="2263" priority="714">
      <formula>ROW()=CELL("row")</formula>
    </cfRule>
  </conditionalFormatting>
  <conditionalFormatting sqref="L412 M436">
    <cfRule type="cellIs" dxfId="2262" priority="2945" operator="equal">
      <formula>"ANNUAL"</formula>
    </cfRule>
    <cfRule type="cellIs" dxfId="2261" priority="2946" operator="equal">
      <formula>"X"</formula>
    </cfRule>
  </conditionalFormatting>
  <conditionalFormatting sqref="L413 L430">
    <cfRule type="cellIs" dxfId="2260" priority="753" operator="equal">
      <formula>"ANNUAL"</formula>
    </cfRule>
  </conditionalFormatting>
  <conditionalFormatting sqref="L414">
    <cfRule type="cellIs" dxfId="2259" priority="2629" operator="equal">
      <formula>"X"</formula>
    </cfRule>
    <cfRule type="cellIs" dxfId="2258" priority="2630" operator="equal">
      <formula>"ANNUAL"</formula>
    </cfRule>
  </conditionalFormatting>
  <conditionalFormatting sqref="L417:L418 L415 L378 L372 L369 L192 L169 L111 L103 L23 L9 L4 L208">
    <cfRule type="expression" dxfId="2257" priority="746">
      <formula>ROW()=CELL("row")</formula>
    </cfRule>
  </conditionalFormatting>
  <conditionalFormatting sqref="L421">
    <cfRule type="expression" dxfId="2256" priority="553">
      <formula>ROW()=CELL("row")</formula>
    </cfRule>
  </conditionalFormatting>
  <conditionalFormatting sqref="L421:L422">
    <cfRule type="cellIs" dxfId="2255" priority="554" operator="equal">
      <formula>"X"</formula>
    </cfRule>
    <cfRule type="cellIs" dxfId="2254" priority="555" operator="equal">
      <formula>"ANNUAL"</formula>
    </cfRule>
  </conditionalFormatting>
  <conditionalFormatting sqref="L423 O486:Q486">
    <cfRule type="expression" dxfId="2253" priority="2521">
      <formula>ROW()=CELL("row")</formula>
    </cfRule>
  </conditionalFormatting>
  <conditionalFormatting sqref="L423 P424 Q422">
    <cfRule type="cellIs" dxfId="2252" priority="2753" operator="equal">
      <formula>"X"</formula>
    </cfRule>
  </conditionalFormatting>
  <conditionalFormatting sqref="L423 P424">
    <cfRule type="cellIs" dxfId="2251" priority="2752" operator="equal">
      <formula>"ANNUAL"</formula>
    </cfRule>
  </conditionalFormatting>
  <conditionalFormatting sqref="L427:L428 M426:N427">
    <cfRule type="expression" dxfId="2250" priority="3156">
      <formula>ROW()=CELL("row")</formula>
    </cfRule>
  </conditionalFormatting>
  <conditionalFormatting sqref="L427:L428">
    <cfRule type="cellIs" dxfId="2249" priority="3109" operator="equal">
      <formula>"X"</formula>
    </cfRule>
    <cfRule type="expression" dxfId="2248" priority="3108">
      <formula>ROW()=CELL("row")</formula>
    </cfRule>
    <cfRule type="cellIs" dxfId="2247" priority="3107" operator="equal">
      <formula>"ANNUAL"</formula>
    </cfRule>
    <cfRule type="cellIs" dxfId="2246" priority="3106" operator="equal">
      <formula>"X"</formula>
    </cfRule>
    <cfRule type="expression" dxfId="2245" priority="3105">
      <formula>ROW()=CELL("row")</formula>
    </cfRule>
    <cfRule type="expression" dxfId="2244" priority="3111">
      <formula>ROW()=CELL("row")</formula>
    </cfRule>
    <cfRule type="cellIs" dxfId="2243" priority="3110" operator="equal">
      <formula>"ANNUAL"</formula>
    </cfRule>
    <cfRule type="cellIs" dxfId="2242" priority="3112" operator="equal">
      <formula>"ANNUAL"</formula>
    </cfRule>
  </conditionalFormatting>
  <conditionalFormatting sqref="L431">
    <cfRule type="expression" dxfId="2241" priority="2886">
      <formula>ROW()=CELL("row")</formula>
    </cfRule>
  </conditionalFormatting>
  <conditionalFormatting sqref="L433 L420 L403 L282 L264 L257 L201 L173 L164 L121 L101 L96 L76 L59">
    <cfRule type="expression" dxfId="2240" priority="696">
      <formula>ROW()=CELL("row")</formula>
    </cfRule>
    <cfRule type="expression" dxfId="2239" priority="697">
      <formula>ROW()=CELL("row")</formula>
    </cfRule>
  </conditionalFormatting>
  <conditionalFormatting sqref="L444 L383:L384 L370:L371 L247 L106:L107 L98 L71">
    <cfRule type="expression" dxfId="2238" priority="692">
      <formula>ROW()=CELL("row")</formula>
    </cfRule>
  </conditionalFormatting>
  <conditionalFormatting sqref="L446:L450 A448:C450 E450:J450 A451:J451 A482:C482 E482:H482 J482:L482">
    <cfRule type="expression" dxfId="2237" priority="3083">
      <formula>ROW()=CELL("row")</formula>
    </cfRule>
  </conditionalFormatting>
  <conditionalFormatting sqref="L456 L422 L410 L221 L210 L52:M52">
    <cfRule type="expression" dxfId="2236" priority="711">
      <formula>ROW()=CELL("row")</formula>
    </cfRule>
  </conditionalFormatting>
  <conditionalFormatting sqref="L465">
    <cfRule type="cellIs" dxfId="2235" priority="3068" operator="equal">
      <formula>"X"</formula>
    </cfRule>
    <cfRule type="cellIs" dxfId="2234" priority="3069" operator="equal">
      <formula>"ANNUAL"</formula>
    </cfRule>
  </conditionalFormatting>
  <conditionalFormatting sqref="L474:L475 L521 L525 L544">
    <cfRule type="cellIs" dxfId="2233" priority="3050" operator="equal">
      <formula>"ANNUAL"</formula>
    </cfRule>
  </conditionalFormatting>
  <conditionalFormatting sqref="L475 L521 L525:L527">
    <cfRule type="cellIs" dxfId="2232" priority="3049" operator="equal">
      <formula>"X"</formula>
    </cfRule>
  </conditionalFormatting>
  <conditionalFormatting sqref="L494">
    <cfRule type="cellIs" dxfId="2231" priority="3145" operator="equal">
      <formula>"ANNUAL"</formula>
    </cfRule>
    <cfRule type="cellIs" dxfId="2230" priority="3144" operator="equal">
      <formula>"X"</formula>
    </cfRule>
  </conditionalFormatting>
  <conditionalFormatting sqref="L499 L480:L481 L459 L454:L455 L451 L436 L434 L431 L399 L390 L385:L386 L281 L266 L245:L246 L177 L127 L97 L43 L22 L425:N425">
    <cfRule type="expression" dxfId="2229" priority="630">
      <formula>ROW()=CELL("row")</formula>
    </cfRule>
  </conditionalFormatting>
  <conditionalFormatting sqref="L500">
    <cfRule type="cellIs" dxfId="2228" priority="3031" operator="equal">
      <formula>"X"</formula>
    </cfRule>
    <cfRule type="cellIs" dxfId="2227" priority="3032" operator="equal">
      <formula>"ANNUAL"</formula>
    </cfRule>
  </conditionalFormatting>
  <conditionalFormatting sqref="L502:L506">
    <cfRule type="cellIs" dxfId="2226" priority="717" operator="equal">
      <formula>"ANNUAL"</formula>
    </cfRule>
  </conditionalFormatting>
  <conditionalFormatting sqref="L504">
    <cfRule type="expression" dxfId="2225" priority="716">
      <formula>ROW()=CELL("row")</formula>
    </cfRule>
  </conditionalFormatting>
  <conditionalFormatting sqref="L505 L437:L443 L435 L430 L413 L84 L15">
    <cfRule type="expression" dxfId="2224" priority="755">
      <formula>ROW()=CELL("row")</formula>
    </cfRule>
  </conditionalFormatting>
  <conditionalFormatting sqref="L529:L530 L508 L477:L478 L241 L229 L181 L167">
    <cfRule type="expression" dxfId="2223" priority="691">
      <formula>ROW()=CELL("row")</formula>
    </cfRule>
  </conditionalFormatting>
  <conditionalFormatting sqref="L529:L530 L508 L497 L477:L478 L474 L471 L468 L241 L229 L181 L167">
    <cfRule type="expression" dxfId="2222" priority="688">
      <formula>ROW()=CELL("row")</formula>
    </cfRule>
  </conditionalFormatting>
  <conditionalFormatting sqref="L531">
    <cfRule type="cellIs" dxfId="2221" priority="3078" operator="equal">
      <formula>"ANNUAL"</formula>
    </cfRule>
    <cfRule type="cellIs" dxfId="2220" priority="3079" operator="equal">
      <formula>"X"</formula>
    </cfRule>
  </conditionalFormatting>
  <conditionalFormatting sqref="L531:L532">
    <cfRule type="cellIs" dxfId="2219" priority="2947" operator="equal">
      <formula>"X"</formula>
    </cfRule>
  </conditionalFormatting>
  <conditionalFormatting sqref="L535:L537">
    <cfRule type="cellIs" dxfId="2218" priority="568" operator="equal">
      <formula>"ANNUAL"</formula>
    </cfRule>
    <cfRule type="cellIs" dxfId="2217" priority="569" operator="equal">
      <formula>"X"</formula>
    </cfRule>
  </conditionalFormatting>
  <conditionalFormatting sqref="L537">
    <cfRule type="expression" dxfId="2216" priority="567">
      <formula>ROW()=CELL("row")</formula>
    </cfRule>
    <cfRule type="cellIs" dxfId="2215" priority="566" operator="equal">
      <formula>"ANNUAL"</formula>
    </cfRule>
    <cfRule type="cellIs" dxfId="2214" priority="565" operator="equal">
      <formula>"X"</formula>
    </cfRule>
  </conditionalFormatting>
  <conditionalFormatting sqref="L541 L461 L283 L237:L238 L230 L194 L110 L104 L44 L42">
    <cfRule type="expression" dxfId="2213" priority="703">
      <formula>ROW()=CELL("row")</formula>
    </cfRule>
  </conditionalFormatting>
  <conditionalFormatting sqref="L554 L549 L408 L396 L391 L234 L185">
    <cfRule type="expression" dxfId="2212" priority="658">
      <formula>ROW()=CELL("row")</formula>
    </cfRule>
  </conditionalFormatting>
  <conditionalFormatting sqref="L560">
    <cfRule type="expression" dxfId="2211" priority="558">
      <formula>ROW()=CELL("row")</formula>
    </cfRule>
  </conditionalFormatting>
  <conditionalFormatting sqref="L561 L557 L546 L522 L518 L501 L492 L458 L453 L248 L232 L180 L115 L81 L78 L72 L16 L5:L6">
    <cfRule type="expression" dxfId="2210" priority="715">
      <formula>ROW()=CELL("row")</formula>
    </cfRule>
  </conditionalFormatting>
  <conditionalFormatting sqref="L565 L556 L552 L550 L548 L542 L534 L514:L517 L509 L506 L502:L503 L489 L487 L70 L68 L57 L545:M545">
    <cfRule type="expression" dxfId="2209" priority="745">
      <formula>ROW()=CELL("row")</formula>
    </cfRule>
  </conditionalFormatting>
  <conditionalFormatting sqref="L567:L568 L277 L231 L225:L226 L222 L217:L218 L206 L171 L124 L116 L114 L86 L67 L40 L38 L32 L28 L26">
    <cfRule type="expression" dxfId="2208" priority="782">
      <formula>ROW()=CELL("row")</formula>
    </cfRule>
  </conditionalFormatting>
  <conditionalFormatting sqref="L569 L559 L493 L488 L486 L484 L476 L472 L467 L432 L426 L419 L254 L249 L212 L118 L102 L95 L63 L51 L21 L3">
    <cfRule type="expression" dxfId="2207" priority="740">
      <formula>ROW()=CELL("row")</formula>
    </cfRule>
  </conditionalFormatting>
  <conditionalFormatting sqref="L570:L589">
    <cfRule type="cellIs" dxfId="2206" priority="615" operator="equal">
      <formula>"X"</formula>
    </cfRule>
    <cfRule type="cellIs" dxfId="2205" priority="616" operator="equal">
      <formula>"ANNUAL"</formula>
    </cfRule>
    <cfRule type="expression" dxfId="2204" priority="618">
      <formula>ROW()=CELL("row")</formula>
    </cfRule>
  </conditionalFormatting>
  <conditionalFormatting sqref="L590 L498 L495:L496 L490 L462 L445 L429 L424 L256 L213 L168 L91:L92 L89 L87 L77 L60 L47 L45 L30 L19">
    <cfRule type="expression" dxfId="2203" priority="762">
      <formula>ROW()=CELL("row")</formula>
    </cfRule>
    <cfRule type="expression" dxfId="2202" priority="759">
      <formula>ROW()=CELL("row")</formula>
    </cfRule>
  </conditionalFormatting>
  <conditionalFormatting sqref="L591:L600">
    <cfRule type="cellIs" dxfId="2201" priority="563" operator="equal">
      <formula>"X"</formula>
    </cfRule>
    <cfRule type="cellIs" dxfId="2200" priority="559" operator="equal">
      <formula>"X"</formula>
    </cfRule>
    <cfRule type="cellIs" dxfId="2199" priority="560" operator="equal">
      <formula>"ANNUAL"</formula>
    </cfRule>
    <cfRule type="expression" dxfId="2198" priority="561">
      <formula>ROW()=CELL("row")</formula>
    </cfRule>
    <cfRule type="cellIs" dxfId="2197" priority="562" operator="equal">
      <formula>"ANNUAL"</formula>
    </cfRule>
  </conditionalFormatting>
  <conditionalFormatting sqref="L602 L566 L547 L533 L485 L464 L457 L186 L122 L117 L109 L100 L94 L82:L83 L80 L73:L74 L65 L55:L56 L46 L39 L33 L29 L24 L18">
    <cfRule type="expression" dxfId="2196" priority="718">
      <formula>ROW()=CELL("row")</formula>
    </cfRule>
    <cfRule type="expression" dxfId="2195" priority="721">
      <formula>ROW()=CELL("row")</formula>
    </cfRule>
    <cfRule type="expression" dxfId="2194" priority="724">
      <formula>ROW()=CELL("row")</formula>
    </cfRule>
  </conditionalFormatting>
  <conditionalFormatting sqref="L603 L601 L558 L183 L175 L165 L163 L113 L75 L64 L62 L35 L25">
    <cfRule type="expression" dxfId="2193" priority="731">
      <formula>ROW()=CELL("row")</formula>
    </cfRule>
  </conditionalFormatting>
  <conditionalFormatting sqref="L604">
    <cfRule type="cellIs" dxfId="2192" priority="628" operator="equal">
      <formula>"ANNUAL"</formula>
    </cfRule>
    <cfRule type="cellIs" dxfId="2191" priority="627" operator="equal">
      <formula>"X"</formula>
    </cfRule>
    <cfRule type="expression" dxfId="2190" priority="626">
      <formula>ROW()=CELL("row")</formula>
    </cfRule>
  </conditionalFormatting>
  <conditionalFormatting sqref="L606 P606">
    <cfRule type="cellIs" dxfId="2189" priority="3096" operator="equal">
      <formula>"ANNUAL"</formula>
    </cfRule>
  </conditionalFormatting>
  <conditionalFormatting sqref="L608 P608:R608 O612 O614:O615 O618 O621 O623">
    <cfRule type="cellIs" dxfId="2188" priority="2430" operator="equal">
      <formula>"X"</formula>
    </cfRule>
  </conditionalFormatting>
  <conditionalFormatting sqref="L608 P608:R608">
    <cfRule type="cellIs" dxfId="2187" priority="1723" operator="equal">
      <formula>"ANNUAL"</formula>
    </cfRule>
  </conditionalFormatting>
  <conditionalFormatting sqref="L613 O613:R613">
    <cfRule type="expression" dxfId="2186" priority="1366">
      <formula>ROW()=CELL("row")</formula>
    </cfRule>
  </conditionalFormatting>
  <conditionalFormatting sqref="L614 L539 L523:L524 L452 L404 L387:L388 L379 L376 L605">
    <cfRule type="expression" dxfId="2185" priority="638">
      <formula>ROW()=CELL("row")</formula>
    </cfRule>
  </conditionalFormatting>
  <conditionalFormatting sqref="L617">
    <cfRule type="cellIs" dxfId="2184" priority="666" operator="equal">
      <formula>"X"</formula>
    </cfRule>
    <cfRule type="cellIs" dxfId="2183" priority="667" operator="equal">
      <formula>"ANNUAL"</formula>
    </cfRule>
    <cfRule type="expression" dxfId="2182" priority="665">
      <formula>ROW()=CELL("row")</formula>
    </cfRule>
  </conditionalFormatting>
  <conditionalFormatting sqref="L632">
    <cfRule type="expression" dxfId="2181" priority="738">
      <formula>ROW()=CELL("row")</formula>
    </cfRule>
    <cfRule type="expression" dxfId="2180" priority="735">
      <formula>ROW()=CELL("row")</formula>
    </cfRule>
    <cfRule type="cellIs" dxfId="2179" priority="736" operator="equal">
      <formula>"ANNUAL"</formula>
    </cfRule>
    <cfRule type="cellIs" dxfId="2178" priority="737" operator="equal">
      <formula>"X"</formula>
    </cfRule>
  </conditionalFormatting>
  <conditionalFormatting sqref="L636">
    <cfRule type="expression" dxfId="2177" priority="659">
      <formula>ROW()=CELL("row")</formula>
    </cfRule>
    <cfRule type="cellIs" dxfId="2176" priority="660" operator="equal">
      <formula>"X"</formula>
    </cfRule>
    <cfRule type="cellIs" dxfId="2175" priority="661" operator="equal">
      <formula>"ANNUAL"</formula>
    </cfRule>
  </conditionalFormatting>
  <conditionalFormatting sqref="L645">
    <cfRule type="expression" dxfId="2174" priority="544">
      <formula>ROW()=CELL("row")</formula>
    </cfRule>
  </conditionalFormatting>
  <conditionalFormatting sqref="L648">
    <cfRule type="expression" dxfId="2173" priority="756">
      <formula>ROW()=CELL("row")</formula>
    </cfRule>
    <cfRule type="cellIs" dxfId="2172" priority="758" operator="equal">
      <formula>"X"</formula>
    </cfRule>
    <cfRule type="cellIs" dxfId="2171" priority="757" operator="equal">
      <formula>"ANNUAL"</formula>
    </cfRule>
  </conditionalFormatting>
  <conditionalFormatting sqref="L653 P653:W653">
    <cfRule type="expression" dxfId="2170" priority="704">
      <formula>ROW()=CELL("row")</formula>
    </cfRule>
  </conditionalFormatting>
  <conditionalFormatting sqref="L656 P656:W656">
    <cfRule type="expression" dxfId="2169" priority="613">
      <formula>ROW()=CELL("row")</formula>
    </cfRule>
  </conditionalFormatting>
  <conditionalFormatting sqref="L15:M15 M84 M421">
    <cfRule type="cellIs" dxfId="2168" priority="595" operator="equal">
      <formula>"ANNUAL"</formula>
    </cfRule>
  </conditionalFormatting>
  <conditionalFormatting sqref="L52:M52 L210 L221">
    <cfRule type="cellIs" dxfId="2167" priority="709" operator="equal">
      <formula>"ANNUAL"</formula>
    </cfRule>
    <cfRule type="cellIs" dxfId="2166" priority="710" operator="equal">
      <formula>"X"</formula>
    </cfRule>
  </conditionalFormatting>
  <conditionalFormatting sqref="L110:M110 M119:M126 M195 M234 M470 M478 M519 M521:M522">
    <cfRule type="cellIs" dxfId="2165" priority="473" operator="equal">
      <formula>"X"</formula>
    </cfRule>
  </conditionalFormatting>
  <conditionalFormatting sqref="L223:M223 M347:R347 L560:O560">
    <cfRule type="cellIs" dxfId="2164" priority="534" operator="equal">
      <formula>"ANNUAL"</formula>
    </cfRule>
  </conditionalFormatting>
  <conditionalFormatting sqref="L223:M223 M347:R347 L560:P560">
    <cfRule type="cellIs" dxfId="2163" priority="535" operator="equal">
      <formula>"X"</formula>
    </cfRule>
  </conditionalFormatting>
  <conditionalFormatting sqref="L235:M235 M262">
    <cfRule type="cellIs" dxfId="2162" priority="2829" operator="equal">
      <formula>"ANNUAL"</formula>
    </cfRule>
    <cfRule type="cellIs" dxfId="2161" priority="2830" operator="equal">
      <formula>"X"</formula>
    </cfRule>
  </conditionalFormatting>
  <conditionalFormatting sqref="L235:M235">
    <cfRule type="expression" dxfId="2160" priority="2828">
      <formula>ROW()=CELL("row")</formula>
    </cfRule>
  </conditionalFormatting>
  <conditionalFormatting sqref="L500:M500 E500:J500 A500:C501 E501:H501 J501 A502:J503">
    <cfRule type="expression" dxfId="2159" priority="3030">
      <formula>ROW()=CELL("row")</formula>
    </cfRule>
  </conditionalFormatting>
  <conditionalFormatting sqref="L563:M563 A443:K443 A456:K458 P458 A538:J538 A539:K539 A540:C540 E540:J540 L540:M540 A564:C564 E564:H564 J564 A565:K565">
    <cfRule type="expression" dxfId="2158" priority="3067">
      <formula>ROW()=CELL("row")</formula>
    </cfRule>
  </conditionalFormatting>
  <conditionalFormatting sqref="L657:M657">
    <cfRule type="expression" dxfId="2157" priority="611">
      <formula>ROW()=CELL("row")</formula>
    </cfRule>
  </conditionalFormatting>
  <conditionalFormatting sqref="L658:M658 P658:W658">
    <cfRule type="expression" dxfId="2156" priority="383">
      <formula>ROW()=CELL("row")</formula>
    </cfRule>
  </conditionalFormatting>
  <conditionalFormatting sqref="L15:N15 M84:N84 N415 N422 N439 N444 N446:N452 M514:N514">
    <cfRule type="cellIs" dxfId="2155" priority="386" operator="equal">
      <formula>"X"</formula>
    </cfRule>
  </conditionalFormatting>
  <conditionalFormatting sqref="L97:N97 M128:N128 M286:N286 P286:W286 M315:W315 N328 N405:N407 N433:N435 N445 M467:N468 N490">
    <cfRule type="cellIs" dxfId="2154" priority="257" operator="equal">
      <formula>"X"</formula>
    </cfRule>
  </conditionalFormatting>
  <conditionalFormatting sqref="L104:N104">
    <cfRule type="cellIs" dxfId="2153" priority="89" operator="equal">
      <formula>"ANNUAL"</formula>
    </cfRule>
    <cfRule type="cellIs" dxfId="2152" priority="86" operator="equal">
      <formula>"X"</formula>
    </cfRule>
  </conditionalFormatting>
  <conditionalFormatting sqref="L275:N276">
    <cfRule type="cellIs" dxfId="2151" priority="546" operator="equal">
      <formula>"ANNUAL"</formula>
    </cfRule>
  </conditionalFormatting>
  <conditionalFormatting sqref="L377:N377 L479 M336 M551:M552">
    <cfRule type="cellIs" dxfId="2150" priority="2825" operator="equal">
      <formula>"ANNUAL"</formula>
    </cfRule>
  </conditionalFormatting>
  <conditionalFormatting sqref="L469:N469">
    <cfRule type="cellIs" dxfId="2149" priority="35" operator="equal">
      <formula>"X"</formula>
    </cfRule>
    <cfRule type="cellIs" dxfId="2148" priority="36" operator="equal">
      <formula>"ANNUAL"</formula>
    </cfRule>
  </conditionalFormatting>
  <conditionalFormatting sqref="L471:N471 O16 N489 M541">
    <cfRule type="cellIs" dxfId="2147" priority="2740" operator="equal">
      <formula>"ANNUAL"</formula>
    </cfRule>
  </conditionalFormatting>
  <conditionalFormatting sqref="L471:N471 O16 N489">
    <cfRule type="cellIs" dxfId="2146" priority="2741" operator="equal">
      <formula>"X"</formula>
    </cfRule>
  </conditionalFormatting>
  <conditionalFormatting sqref="L471:N471">
    <cfRule type="expression" dxfId="2145" priority="2739">
      <formula>ROW()=CELL("row")</formula>
    </cfRule>
  </conditionalFormatting>
  <conditionalFormatting sqref="L660:N660 P660:W660">
    <cfRule type="expression" dxfId="2144" priority="292">
      <formula>ROW()=CELL("row")</formula>
    </cfRule>
  </conditionalFormatting>
  <conditionalFormatting sqref="L661:N661">
    <cfRule type="expression" dxfId="2143" priority="276">
      <formula>ROW()=CELL("row")</formula>
    </cfRule>
  </conditionalFormatting>
  <conditionalFormatting sqref="L662:N662">
    <cfRule type="expression" dxfId="2142" priority="277">
      <formula>ROW()=CELL("row")</formula>
    </cfRule>
  </conditionalFormatting>
  <conditionalFormatting sqref="L663:N663">
    <cfRule type="expression" dxfId="2141" priority="278">
      <formula>ROW()=CELL("row")</formula>
    </cfRule>
  </conditionalFormatting>
  <conditionalFormatting sqref="L664:N664">
    <cfRule type="expression" dxfId="2140" priority="279">
      <formula>ROW()=CELL("row")</formula>
    </cfRule>
  </conditionalFormatting>
  <conditionalFormatting sqref="L665:N665">
    <cfRule type="expression" dxfId="2139" priority="280">
      <formula>ROW()=CELL("row")</formula>
    </cfRule>
  </conditionalFormatting>
  <conditionalFormatting sqref="L666:N666">
    <cfRule type="expression" dxfId="2138" priority="246">
      <formula>ROW()=CELL("row")</formula>
    </cfRule>
  </conditionalFormatting>
  <conditionalFormatting sqref="L667:N667">
    <cfRule type="expression" dxfId="2137" priority="244">
      <formula>ROW()=CELL("row")</formula>
    </cfRule>
  </conditionalFormatting>
  <conditionalFormatting sqref="L668:N668">
    <cfRule type="expression" dxfId="2136" priority="243">
      <formula>ROW()=CELL("row")</formula>
    </cfRule>
  </conditionalFormatting>
  <conditionalFormatting sqref="L670:N670">
    <cfRule type="expression" dxfId="2135" priority="116">
      <formula>ROW()=CELL("row")</formula>
    </cfRule>
  </conditionalFormatting>
  <conditionalFormatting sqref="L22:O22 N43:O43 O96:O97 M178:O178 M249:O250 M271:O271 O286:O287 O328:O329 M342:Q342 M357 O357 M385:W385 O393:O394 M398:O398 O434:O435 M440:O440 M443:O443 N460:O460 M462:O465 O467:O469 O488:O493 N508:O508">
    <cfRule type="cellIs" dxfId="2134" priority="119" operator="equal">
      <formula>"X"</formula>
    </cfRule>
  </conditionalFormatting>
  <conditionalFormatting sqref="L79:O79">
    <cfRule type="expression" dxfId="2133" priority="2474">
      <formula>ROW()=CELL("row")</formula>
    </cfRule>
  </conditionalFormatting>
  <conditionalFormatting sqref="L119:O119">
    <cfRule type="expression" dxfId="2132" priority="2565">
      <formula>ROW()=CELL("row")</formula>
    </cfRule>
  </conditionalFormatting>
  <conditionalFormatting sqref="L425:O425">
    <cfRule type="cellIs" dxfId="2131" priority="328" operator="equal">
      <formula>"X"</formula>
    </cfRule>
  </conditionalFormatting>
  <conditionalFormatting sqref="L612:O612">
    <cfRule type="cellIs" dxfId="2130" priority="1580" operator="equal">
      <formula>"ANNUAL"</formula>
    </cfRule>
    <cfRule type="expression" dxfId="2129" priority="1578">
      <formula>ROW()=CELL("row")</formula>
    </cfRule>
    <cfRule type="cellIs" dxfId="2128" priority="1579" operator="equal">
      <formula>"X"</formula>
    </cfRule>
  </conditionalFormatting>
  <conditionalFormatting sqref="L669:O669">
    <cfRule type="expression" dxfId="2127" priority="117">
      <formula>ROW()=CELL("row")</formula>
    </cfRule>
  </conditionalFormatting>
  <conditionalFormatting sqref="L672:O672">
    <cfRule type="expression" dxfId="2126" priority="95">
      <formula>ROW()=CELL("row")</formula>
    </cfRule>
  </conditionalFormatting>
  <conditionalFormatting sqref="L275:P275">
    <cfRule type="expression" dxfId="2125" priority="545">
      <formula>ROW()=CELL("row")</formula>
    </cfRule>
  </conditionalFormatting>
  <conditionalFormatting sqref="L671:Q671">
    <cfRule type="expression" dxfId="2124" priority="101">
      <formula>ROW()=CELL("row")</formula>
    </cfRule>
  </conditionalFormatting>
  <conditionalFormatting sqref="L607:R607">
    <cfRule type="expression" dxfId="2123" priority="3116">
      <formula>ROW()=CELL("row")</formula>
    </cfRule>
    <cfRule type="cellIs" dxfId="2122" priority="3118" operator="equal">
      <formula>"ANNUAL"</formula>
    </cfRule>
    <cfRule type="cellIs" dxfId="2121" priority="3117" operator="equal">
      <formula>"X"</formula>
    </cfRule>
  </conditionalFormatting>
  <conditionalFormatting sqref="L1:W2 U24:W24 P44:Q44 V44:W46 V48:W49 T49 L123 L125:L126 O134:P134 P146 M155 M181 M218 P228:W228 M299 R307:S307 R313:R314 P318:W318 P307 M571:M572 M316:M318 L54 M174 L176 R574:S574 L108 M122 M240 M575 M578 P104:R105 N238 P308:R308 M310 M312:N312 M211 N180 P168:Q168 P313 Q311:R311 Q263 P225:Q225 Q305:R305 R306">
    <cfRule type="cellIs" dxfId="2120" priority="3246" operator="equal">
      <formula>"ANNUAL"</formula>
    </cfRule>
  </conditionalFormatting>
  <conditionalFormatting sqref="L612:W612 O610:W610 L610:M610">
    <cfRule type="cellIs" dxfId="2119" priority="1576" operator="equal">
      <formula>"X"</formula>
    </cfRule>
  </conditionalFormatting>
  <conditionalFormatting sqref="L612:W612">
    <cfRule type="cellIs" dxfId="2118" priority="1577" operator="equal">
      <formula>"ANNUAL"</formula>
    </cfRule>
    <cfRule type="expression" dxfId="2117" priority="1575">
      <formula>ROW()=CELL("row")</formula>
    </cfRule>
  </conditionalFormatting>
  <conditionalFormatting sqref="L654:W654">
    <cfRule type="expression" dxfId="2116" priority="693">
      <formula>ROW()=CELL("row")</formula>
    </cfRule>
  </conditionalFormatting>
  <conditionalFormatting sqref="L655:W655">
    <cfRule type="expression" dxfId="2115" priority="676">
      <formula>ROW()=CELL("row")</formula>
    </cfRule>
  </conditionalFormatting>
  <conditionalFormatting sqref="L659:W659">
    <cfRule type="expression" dxfId="2114" priority="363">
      <formula>ROW()=CELL("row")</formula>
    </cfRule>
  </conditionalFormatting>
  <conditionalFormatting sqref="M4 M9 M54 M103 M111 M169:M170 M193 M330:M331 M334:M335 M337:M338 M344:M346 M351:M354 M363 M368 M371:M372 M380 M386 M424">
    <cfRule type="cellIs" dxfId="2113" priority="583" operator="equal">
      <formula>"X"</formula>
    </cfRule>
  </conditionalFormatting>
  <conditionalFormatting sqref="M4 M9 M54 M103 M111 M169:M170 M193 M330:M331 M334:M335 M337:M338 M345:M346 M351:M354 M363 L368:M368 M371:M372 M380 M386 M424">
    <cfRule type="cellIs" dxfId="2112" priority="582" operator="equal">
      <formula>"ANNUAL"</formula>
    </cfRule>
  </conditionalFormatting>
  <conditionalFormatting sqref="M4 M9 M54 M103 M111 M170 M193 M330:M331 M334:M335 M337:M338 M345 M351 M353:M354 M363 L368:M368 M372 M380 M386 M424">
    <cfRule type="cellIs" dxfId="2111" priority="579" operator="equal">
      <formula>"X"</formula>
    </cfRule>
  </conditionalFormatting>
  <conditionalFormatting sqref="M4 M9 M54 M103 M111 M170 M193 M330:M331 M334:M335 M337:M338 M345 M351 M353:M354 M363 M368 M372 M380 M386 M424 P372:S372">
    <cfRule type="cellIs" dxfId="2110" priority="580" operator="equal">
      <formula>"ANNUAL"</formula>
    </cfRule>
  </conditionalFormatting>
  <conditionalFormatting sqref="M5:M6 L11:O11 M16:O16 M72:O72 M81:O81 M114:M116 M236:N236 M253:O253 M462:O462 M467:O467 M510:O510 M527:O527 M530 M535:M536 M544:W544 M546:P546 M555:O555 M566:O566 M570:O570 M573 M585 M588:O588 M593:O593 L608:O608">
    <cfRule type="cellIs" dxfId="2109" priority="453" operator="equal">
      <formula>"X"</formula>
    </cfRule>
  </conditionalFormatting>
  <conditionalFormatting sqref="M5:M6 L11:P11 M15:M16 M72:N72 M81:N81 M114:M116 M236:O236 M253:O253 M462:O462 M467:O467 M510:O510 M527:O527 M530 M535:M536 M544:S544 M546:O546 M555:O555 M566:O566 M570:O570 M573 M585 M588:O588 M593:O593 L608:O608">
    <cfRule type="cellIs" dxfId="2108" priority="452" operator="equal">
      <formula>"ANNUAL"</formula>
    </cfRule>
  </conditionalFormatting>
  <conditionalFormatting sqref="M10:M12 M16:M17 M30:M32 M66:M67 M105:M107 M264 M280 M291:M292 M304:M306 M437:M438">
    <cfRule type="cellIs" dxfId="2107" priority="432" operator="equal">
      <formula>"X"</formula>
    </cfRule>
  </conditionalFormatting>
  <conditionalFormatting sqref="M10:M12 M16:M17 M30:M32 M66:M67 M105:M107 M264 M280 M291:M292 M437:M438">
    <cfRule type="cellIs" dxfId="2106" priority="433" operator="equal">
      <formula>"ANNUAL"</formula>
    </cfRule>
  </conditionalFormatting>
  <conditionalFormatting sqref="M12 M26">
    <cfRule type="expression" dxfId="2105" priority="2848">
      <formula>ROW()=CELL("row")</formula>
    </cfRule>
  </conditionalFormatting>
  <conditionalFormatting sqref="M19 M30 M45 M47 M60 M77 M87 M89 M91:M92 M127 M141 M153 M169 M214 M473 M498 M503:M504 P473:W473">
    <cfRule type="cellIs" dxfId="2104" priority="604" operator="equal">
      <formula>"ANNUAL"</formula>
    </cfRule>
  </conditionalFormatting>
  <conditionalFormatting sqref="M19 M30 M45 M47 M60 M77 M87 M89 M91:M92 M127 M141 M153 M169 M214:M215 M473 M498 M503:M504 M155 M310 P473:W473">
    <cfRule type="cellIs" dxfId="2103" priority="605" operator="equal">
      <formula>"X"</formula>
    </cfRule>
  </conditionalFormatting>
  <conditionalFormatting sqref="M19 M47 M60 M89 M91:M92 L127:M127 M141 M153 M473 M498 M503:M504">
    <cfRule type="cellIs" dxfId="2102" priority="601" operator="equal">
      <formula>"X"</formula>
    </cfRule>
  </conditionalFormatting>
  <conditionalFormatting sqref="M23 N7:N8">
    <cfRule type="cellIs" dxfId="2101" priority="2760" operator="equal">
      <formula>"X"</formula>
    </cfRule>
  </conditionalFormatting>
  <conditionalFormatting sqref="M23 Q51 V22:W23 S22">
    <cfRule type="cellIs" dxfId="2100" priority="2598" operator="equal">
      <formula>"ANNUAL"</formula>
    </cfRule>
  </conditionalFormatting>
  <conditionalFormatting sqref="M40:M45 M125:M128 M271 M286:M287 M328:M329 M434 M445:M451 M455:M460 M489:M492 M507:M508">
    <cfRule type="cellIs" dxfId="2099" priority="428" operator="equal">
      <formula>"ANNUAL"</formula>
    </cfRule>
  </conditionalFormatting>
  <conditionalFormatting sqref="M40:M45 M302 M328:M329 M393:M394 L434:M434 M445:M451 M455:M460 M489:M492 M507:M508">
    <cfRule type="cellIs" dxfId="2098" priority="427" operator="equal">
      <formula>"X"</formula>
    </cfRule>
  </conditionalFormatting>
  <conditionalFormatting sqref="M71 M98 M130:M139 M144:M145 M158 M295 M350 M365:M366 M369:N369 M376 M378:M379 M441:M442 M453 M574 M580:M581 M583 M587 M594:M595">
    <cfRule type="cellIs" dxfId="2097" priority="465" operator="equal">
      <formula>"ANNUAL"</formula>
    </cfRule>
    <cfRule type="cellIs" dxfId="2096" priority="464" operator="equal">
      <formula>"X"</formula>
    </cfRule>
  </conditionalFormatting>
  <conditionalFormatting sqref="M71 M98 M135:M139 M144 M158 M295 M350 M365:M366 M369 M376 M378:M379 M441 M452:M453 M574 M580 M583 M587 M594:M595">
    <cfRule type="cellIs" dxfId="2095" priority="462" operator="equal">
      <formula>"ANNUAL"</formula>
    </cfRule>
    <cfRule type="cellIs" dxfId="2094" priority="461" operator="equal">
      <formula>"X"</formula>
    </cfRule>
  </conditionalFormatting>
  <conditionalFormatting sqref="M76:M77">
    <cfRule type="cellIs" dxfId="2093" priority="524" operator="equal">
      <formula>"X"</formula>
    </cfRule>
    <cfRule type="cellIs" dxfId="2092" priority="523" operator="equal">
      <formula>"ANNUAL"</formula>
    </cfRule>
  </conditionalFormatting>
  <conditionalFormatting sqref="M78 N103 N183 P183:R183 L79:N79 P117:P118">
    <cfRule type="cellIs" dxfId="2091" priority="2788" operator="equal">
      <formula>"ANNUAL"</formula>
    </cfRule>
  </conditionalFormatting>
  <conditionalFormatting sqref="M82:M83 M73:M74 M55:M56 M29:N29 M109:N109 M466:N466 M18:O18 M24:O24 M33:O33 M39:O39 M46:O46 M65:O65 M80:O80 M94:O94 M100:O100 M112:O112 M117:O117 M149 M187:O187 M494:O494 M537:O537 M542:O542 M556:O556 M576:O576 M592:O592 M624:O624 O149">
    <cfRule type="expression" dxfId="2090" priority="541">
      <formula>ROW()=CELL("row")</formula>
    </cfRule>
  </conditionalFormatting>
  <conditionalFormatting sqref="M86:M87 M219 M227:M228 L281:W281 M577">
    <cfRule type="cellIs" dxfId="2089" priority="598" operator="equal">
      <formula>"X"</formula>
    </cfRule>
  </conditionalFormatting>
  <conditionalFormatting sqref="M91:M92 M473 M503:M504">
    <cfRule type="cellIs" dxfId="2088" priority="602" operator="equal">
      <formula>"ANNUAL"</formula>
    </cfRule>
  </conditionalFormatting>
  <conditionalFormatting sqref="M113 M75 M64 M62 M34 M25">
    <cfRule type="expression" dxfId="2087" priority="542">
      <formula>ROW()=CELL("row")</formula>
    </cfRule>
  </conditionalFormatting>
  <conditionalFormatting sqref="M148 M145 M132:M134 M121 M101 M76">
    <cfRule type="expression" dxfId="2086" priority="525">
      <formula>ROW()=CELL("row")</formula>
    </cfRule>
  </conditionalFormatting>
  <conditionalFormatting sqref="M155 A169:B169 E169:J169">
    <cfRule type="expression" dxfId="2085" priority="2781">
      <formula>ROW()=CELL("row")</formula>
    </cfRule>
  </conditionalFormatting>
  <conditionalFormatting sqref="M155 J153:K153">
    <cfRule type="expression" dxfId="2084" priority="2987">
      <formula>ROW()=CELL("row")</formula>
    </cfRule>
  </conditionalFormatting>
  <conditionalFormatting sqref="M155">
    <cfRule type="cellIs" dxfId="2083" priority="2980" operator="equal">
      <formula>"ANNUAL"</formula>
    </cfRule>
    <cfRule type="cellIs" dxfId="2082" priority="2977" operator="equal">
      <formula>"X"</formula>
    </cfRule>
    <cfRule type="cellIs" dxfId="2081" priority="2979" operator="equal">
      <formula>"X"</formula>
    </cfRule>
    <cfRule type="cellIs" dxfId="2080" priority="2780" operator="equal">
      <formula>"X"</formula>
    </cfRule>
    <cfRule type="cellIs" dxfId="2079" priority="2779" operator="equal">
      <formula>"ANNUAL"</formula>
    </cfRule>
    <cfRule type="expression" dxfId="2078" priority="2978">
      <formula>ROW()=CELL("row")</formula>
    </cfRule>
    <cfRule type="cellIs" dxfId="2077" priority="2989" operator="equal">
      <formula>"X"</formula>
    </cfRule>
    <cfRule type="cellIs" dxfId="2076" priority="2988" operator="equal">
      <formula>"ANNUAL"</formula>
    </cfRule>
    <cfRule type="cellIs" dxfId="2075" priority="2976" operator="equal">
      <formula>"ANNUAL"</formula>
    </cfRule>
    <cfRule type="cellIs" dxfId="2074" priority="2983" operator="equal">
      <formula>"X"</formula>
    </cfRule>
    <cfRule type="cellIs" dxfId="2073" priority="2982" operator="equal">
      <formula>"ANNUAL"</formula>
    </cfRule>
    <cfRule type="expression" dxfId="2072" priority="2981">
      <formula>ROW()=CELL("row")</formula>
    </cfRule>
    <cfRule type="expression" dxfId="2071" priority="2984">
      <formula>ROW()=CELL("row")</formula>
    </cfRule>
    <cfRule type="cellIs" dxfId="2070" priority="2985" operator="equal">
      <formula>"X"</formula>
    </cfRule>
    <cfRule type="cellIs" dxfId="2069" priority="2986" operator="equal">
      <formula>"ANNUAL"</formula>
    </cfRule>
  </conditionalFormatting>
  <conditionalFormatting sqref="M161:M162">
    <cfRule type="cellIs" dxfId="2068" priority="520" operator="equal">
      <formula>"ANNUAL"</formula>
    </cfRule>
    <cfRule type="cellIs" dxfId="2067" priority="521" operator="equal">
      <formula>"X"</formula>
    </cfRule>
  </conditionalFormatting>
  <conditionalFormatting sqref="M174 J72:K72 A100:K100 A101:J101 A102:K102 A174:K175 L176">
    <cfRule type="expression" dxfId="2066" priority="2924">
      <formula>ROW()=CELL("row")</formula>
    </cfRule>
  </conditionalFormatting>
  <conditionalFormatting sqref="M185 M188 M192 M198 M204 M381:M383 L410:M411 M413:M414 M416 M418:M420">
    <cfRule type="cellIs" dxfId="2065" priority="442" operator="equal">
      <formula>"X"</formula>
    </cfRule>
  </conditionalFormatting>
  <conditionalFormatting sqref="M185 M188 M192 M198 M204 M381:M383 L410:M411 M413:M414 M416 M418:M421">
    <cfRule type="cellIs" dxfId="2064" priority="443" operator="equal">
      <formula>"ANNUAL"</formula>
    </cfRule>
  </conditionalFormatting>
  <conditionalFormatting sqref="M189:M190 M196:M197 M202:M203 M216:M217 M237:N237 M242:M244 M246:M248 M258:N258 M262:M263 M265:M267 M269:M270 M272:M273 M277:M279 M283:M284 M325:N325 M327:N327">
    <cfRule type="cellIs" dxfId="2063" priority="511" operator="equal">
      <formula>"ANNUAL"</formula>
    </cfRule>
  </conditionalFormatting>
  <conditionalFormatting sqref="M189:M190 M196:M197 M216:M217 M237:N237 M242:M244 M246:M248 M258:N258 M262:M263 M265:M267 M270:N270 M272:M273 M275:M279 M283:M284 M325:N325 M327:N327">
    <cfRule type="cellIs" dxfId="2062" priority="512" operator="equal">
      <formula>"X"</formula>
    </cfRule>
  </conditionalFormatting>
  <conditionalFormatting sqref="M190 M174">
    <cfRule type="cellIs" dxfId="2061" priority="2872" operator="equal">
      <formula>"X"</formula>
    </cfRule>
  </conditionalFormatting>
  <conditionalFormatting sqref="M190">
    <cfRule type="expression" dxfId="2060" priority="2871">
      <formula>ROW()=CELL("row")</formula>
    </cfRule>
  </conditionalFormatting>
  <conditionalFormatting sqref="M209">
    <cfRule type="cellIs" dxfId="2059" priority="608" operator="equal">
      <formula>"ANNUAL"</formula>
    </cfRule>
    <cfRule type="expression" dxfId="2058" priority="607">
      <formula>ROW()=CELL("row")</formula>
    </cfRule>
    <cfRule type="cellIs" dxfId="2057" priority="609" operator="equal">
      <formula>"X"</formula>
    </cfRule>
  </conditionalFormatting>
  <conditionalFormatting sqref="M213">
    <cfRule type="cellIs" dxfId="2056" priority="2868" operator="equal">
      <formula>"X"</formula>
    </cfRule>
  </conditionalFormatting>
  <conditionalFormatting sqref="M215 M213">
    <cfRule type="cellIs" dxfId="2055" priority="2878" operator="equal">
      <formula>"ANNUAL"</formula>
    </cfRule>
  </conditionalFormatting>
  <conditionalFormatting sqref="M215">
    <cfRule type="cellIs" dxfId="2054" priority="2877" operator="equal">
      <formula>"X"</formula>
    </cfRule>
  </conditionalFormatting>
  <conditionalFormatting sqref="M218">
    <cfRule type="expression" dxfId="2053" priority="3151">
      <formula>ROW()=CELL("row")</formula>
    </cfRule>
    <cfRule type="cellIs" dxfId="2052" priority="3152" operator="equal">
      <formula>"ANNUAL"</formula>
    </cfRule>
  </conditionalFormatting>
  <conditionalFormatting sqref="M222">
    <cfRule type="cellIs" dxfId="2051" priority="2641" operator="equal">
      <formula>"X"</formula>
    </cfRule>
    <cfRule type="cellIs" dxfId="2050" priority="2640" operator="equal">
      <formula>"ANNUAL"</formula>
    </cfRule>
  </conditionalFormatting>
  <conditionalFormatting sqref="M224 P104:R104">
    <cfRule type="expression" dxfId="2049" priority="2854">
      <formula>ROW()=CELL("row")</formula>
    </cfRule>
  </conditionalFormatting>
  <conditionalFormatting sqref="M225:M226">
    <cfRule type="expression" dxfId="2048" priority="411">
      <formula>ROW()=CELL("row")</formula>
    </cfRule>
  </conditionalFormatting>
  <conditionalFormatting sqref="M230:M232">
    <cfRule type="cellIs" dxfId="2047" priority="2844" operator="equal">
      <formula>"ANNUAL"</formula>
    </cfRule>
  </conditionalFormatting>
  <conditionalFormatting sqref="M231:M232 A239:K243 A244:B244 E244:I244 K244 A245:K246">
    <cfRule type="expression" dxfId="2046" priority="2846">
      <formula>ROW()=CELL("row")</formula>
    </cfRule>
  </conditionalFormatting>
  <conditionalFormatting sqref="M235 M261:M262 M35:W35 M59 A34:L34 A35:K35 A59:K60 A61:H61 J61:K61 A93:J96 M96 A97:K97 A98:J99">
    <cfRule type="expression" dxfId="2045" priority="2831">
      <formula>ROW()=CELL("row")</formula>
    </cfRule>
  </conditionalFormatting>
  <conditionalFormatting sqref="M238 M256 M404:M408">
    <cfRule type="cellIs" dxfId="2044" priority="412" operator="equal">
      <formula>"ANNUAL"</formula>
    </cfRule>
    <cfRule type="cellIs" dxfId="2043" priority="413" operator="equal">
      <formula>"X"</formula>
    </cfRule>
  </conditionalFormatting>
  <conditionalFormatting sqref="M239:M240 L108 M122:M124 L126 A156:J158">
    <cfRule type="expression" dxfId="2042" priority="2875">
      <formula>ROW()=CELL("row")</formula>
    </cfRule>
  </conditionalFormatting>
  <conditionalFormatting sqref="M239:M240">
    <cfRule type="cellIs" dxfId="2041" priority="2867" operator="equal">
      <formula>"X"</formula>
    </cfRule>
  </conditionalFormatting>
  <conditionalFormatting sqref="M241">
    <cfRule type="cellIs" dxfId="2040" priority="488" operator="equal">
      <formula>"X"</formula>
    </cfRule>
    <cfRule type="cellIs" dxfId="2039" priority="489" operator="equal">
      <formula>"ANNUAL"</formula>
    </cfRule>
  </conditionalFormatting>
  <conditionalFormatting sqref="M251:M252 M339:M341 M391:M392 M397:N397 L399:N399 M523:M526">
    <cfRule type="cellIs" dxfId="2038" priority="533" operator="equal">
      <formula>"X"</formula>
    </cfRule>
  </conditionalFormatting>
  <conditionalFormatting sqref="M251:M252 M339:M341 M391:M392 M397:N397 M399:N399 M523:M526">
    <cfRule type="cellIs" dxfId="2037" priority="532" operator="equal">
      <formula>"ANNUAL"</formula>
    </cfRule>
  </conditionalFormatting>
  <conditionalFormatting sqref="M261 O261 Q260">
    <cfRule type="cellIs" dxfId="2036" priority="3242" operator="equal">
      <formula>"ANNUAL"</formula>
    </cfRule>
  </conditionalFormatting>
  <conditionalFormatting sqref="M262">
    <cfRule type="expression" dxfId="2035" priority="2654">
      <formula>ROW()=CELL("row")</formula>
    </cfRule>
  </conditionalFormatting>
  <conditionalFormatting sqref="M268">
    <cfRule type="expression" dxfId="2034" priority="2798">
      <formula>ROW()=CELL("row")</formula>
    </cfRule>
    <cfRule type="cellIs" dxfId="2033" priority="2800" operator="equal">
      <formula>"X"</formula>
    </cfRule>
    <cfRule type="cellIs" dxfId="2032" priority="2799" operator="equal">
      <formula>"ANNUAL"</formula>
    </cfRule>
  </conditionalFormatting>
  <conditionalFormatting sqref="M269 M202 M165 M162">
    <cfRule type="expression" dxfId="2031" priority="522">
      <formula>ROW()=CELL("row")</formula>
    </cfRule>
  </conditionalFormatting>
  <conditionalFormatting sqref="M275:M276 M282 P286:W286">
    <cfRule type="cellIs" dxfId="2030" priority="2843" operator="equal">
      <formula>"ANNUAL"</formula>
    </cfRule>
  </conditionalFormatting>
  <conditionalFormatting sqref="M282 A265:K267 M275:M276 A285:K285 A286:C286 E286:H286 J286 P286:XFD286">
    <cfRule type="expression" dxfId="2029" priority="2842">
      <formula>ROW()=CELL("row")</formula>
    </cfRule>
  </conditionalFormatting>
  <conditionalFormatting sqref="M282">
    <cfRule type="expression" dxfId="2028" priority="2660">
      <formula>ROW()=CELL("row")</formula>
    </cfRule>
    <cfRule type="cellIs" dxfId="2027" priority="2661" operator="equal">
      <formula>"ANNUAL"</formula>
    </cfRule>
    <cfRule type="cellIs" dxfId="2026" priority="2662" operator="equal">
      <formula>"X"</formula>
    </cfRule>
  </conditionalFormatting>
  <conditionalFormatting sqref="M283:M284 M277:M279 M272:M273 M265:M267 M246:M248 M243:M244 M216:M217 M196:M197 M189:N189 M203:N203 M237:N237 M258:N258 M263:N263 M270:N270 M325:N325 M327:N327">
    <cfRule type="expression" dxfId="2025" priority="510">
      <formula>ROW()=CELL("row")</formula>
    </cfRule>
  </conditionalFormatting>
  <conditionalFormatting sqref="M293:M294">
    <cfRule type="cellIs" dxfId="2024" priority="2813" operator="equal">
      <formula>"X"</formula>
    </cfRule>
    <cfRule type="cellIs" dxfId="2023" priority="2814" operator="equal">
      <formula>"ANNUAL"</formula>
    </cfRule>
  </conditionalFormatting>
  <conditionalFormatting sqref="M294 M222 A220:J221 A222:K222 M240:M242 M299 L400:M401">
    <cfRule type="expression" dxfId="2022" priority="2817">
      <formula>ROW()=CELL("row")</formula>
    </cfRule>
  </conditionalFormatting>
  <conditionalFormatting sqref="M299 M529 A192:J192 A416:L416">
    <cfRule type="expression" dxfId="2021" priority="2967">
      <formula>ROW()=CELL("row")</formula>
    </cfRule>
  </conditionalFormatting>
  <conditionalFormatting sqref="M299 M529 M200 V197:W198 S196 U196:W196 V194:W194">
    <cfRule type="cellIs" dxfId="2020" priority="2969" operator="equal">
      <formula>"X"</formula>
    </cfRule>
  </conditionalFormatting>
  <conditionalFormatting sqref="M299 M529 M200">
    <cfRule type="cellIs" dxfId="2019" priority="2968" operator="equal">
      <formula>"ANNUAL"</formula>
    </cfRule>
  </conditionalFormatting>
  <conditionalFormatting sqref="M299 M529">
    <cfRule type="cellIs" dxfId="2018" priority="2962" operator="equal">
      <formula>"ANNUAL"</formula>
    </cfRule>
    <cfRule type="cellIs" dxfId="2017" priority="2960" operator="equal">
      <formula>"ANNUAL"</formula>
    </cfRule>
    <cfRule type="expression" dxfId="2016" priority="2955">
      <formula>ROW()=CELL("row")</formula>
    </cfRule>
    <cfRule type="expression" dxfId="2015" priority="2964">
      <formula>ROW()=CELL("row")</formula>
    </cfRule>
    <cfRule type="cellIs" dxfId="2014" priority="2965" operator="equal">
      <formula>"X"</formula>
    </cfRule>
    <cfRule type="cellIs" dxfId="2013" priority="2966" operator="equal">
      <formula>"ANNUAL"</formula>
    </cfRule>
    <cfRule type="expression" dxfId="2012" priority="2961">
      <formula>ROW()=CELL("row")</formula>
    </cfRule>
    <cfRule type="cellIs" dxfId="2011" priority="2957" operator="equal">
      <formula>"X"</formula>
    </cfRule>
    <cfRule type="cellIs" dxfId="2010" priority="2956" operator="equal">
      <formula>"ANNUAL"</formula>
    </cfRule>
    <cfRule type="cellIs" dxfId="2009" priority="2963" operator="equal">
      <formula>"X"</formula>
    </cfRule>
    <cfRule type="expression" dxfId="2008" priority="2958">
      <formula>ROW()=CELL("row")</formula>
    </cfRule>
    <cfRule type="cellIs" dxfId="2007" priority="2959" operator="equal">
      <formula>"X"</formula>
    </cfRule>
  </conditionalFormatting>
  <conditionalFormatting sqref="M304 V308:W310 T66:W66 T68:T69 V68:W69 T102 V102:W102 T169 V169:W169 V586:W604 V302:W304 P229 V128:W135 T81 V479:W480 V290:W293 R7 V226:W226 K50 V164:W167 V183:W184 V186:W187 V197:W197 V81:W86 V277:W277 V107:W110 V320:W320 U584:W585 V89:W91 V249:W249 T247 V247:W247 V189:W191 V267:W267 U227:W227 V229:W229 V231:W232 V390:W390 U391:W391 T73 V160:W161 V113:W115 U78:W78 V104:W105 V117:W118 T581:W582 T583 V583:W583 U174:W174 V175:W177 T167 V234:W236 U241:W241 V242:W243 V260:W260 V262:W262 T159:W159 V79:W79 V240:W240 V171:W172 U233:W233 T161 U162:W162 V577:W578 T578 U579:W579 W580 U119:W119 T148 T189 U223:W223 V606:W609 S609 V611:W611 V613:W614 M614 O614:T614 M615:W615 M616 P616:T616 V616:W616 M629 M635:M636 P638:W638 P640:W644 N641 O645:W645 M646:W646 P647:W648 T602 T605:W605 V194:W194 V388:W388 P650:W653 N651 P656:W656 U263:W263 U305:W305">
    <cfRule type="cellIs" dxfId="2006" priority="2888" operator="equal">
      <formula>"ANNUAL"</formula>
    </cfRule>
  </conditionalFormatting>
  <conditionalFormatting sqref="M304">
    <cfRule type="cellIs" dxfId="2005" priority="2887" operator="equal">
      <formula>"X"</formula>
    </cfRule>
  </conditionalFormatting>
  <conditionalFormatting sqref="M306">
    <cfRule type="cellIs" dxfId="2004" priority="3024" operator="equal">
      <formula>"ANNUAL"</formula>
    </cfRule>
    <cfRule type="expression" dxfId="2003" priority="2927">
      <formula>ROW()=CELL("row")</formula>
    </cfRule>
  </conditionalFormatting>
  <conditionalFormatting sqref="M307:M309 M289:M290 M274 M48:M49 M13 M7:M8 M27:N27 M53:N53 M255:N255 M257:N257 M260:N260 M296:N296 M298:N298 M300:N300 M314:N314 M322:N322 M324:N324 M627:N627">
    <cfRule type="expression" dxfId="2002" priority="448">
      <formula>ROW()=CELL("row")</formula>
    </cfRule>
  </conditionalFormatting>
  <conditionalFormatting sqref="M313">
    <cfRule type="cellIs" dxfId="2001" priority="479" operator="equal">
      <formula>"X"</formula>
    </cfRule>
    <cfRule type="expression" dxfId="2000" priority="481">
      <formula>ROW()=CELL("row")</formula>
    </cfRule>
  </conditionalFormatting>
  <conditionalFormatting sqref="M316">
    <cfRule type="expression" dxfId="1999" priority="27">
      <formula>ROW()=CELL("row")</formula>
    </cfRule>
  </conditionalFormatting>
  <conditionalFormatting sqref="M319">
    <cfRule type="cellIs" dxfId="1998" priority="482" operator="equal">
      <formula>"X"</formula>
    </cfRule>
    <cfRule type="expression" dxfId="1997" priority="484">
      <formula>ROW()=CELL("row")</formula>
    </cfRule>
  </conditionalFormatting>
  <conditionalFormatting sqref="M320 O320:P320">
    <cfRule type="cellIs" dxfId="1996" priority="2617" operator="equal">
      <formula>"ANNUAL"</formula>
    </cfRule>
  </conditionalFormatting>
  <conditionalFormatting sqref="M320">
    <cfRule type="cellIs" dxfId="1995" priority="2925" operator="equal">
      <formula>"X"</formula>
    </cfRule>
  </conditionalFormatting>
  <conditionalFormatting sqref="M321 M326">
    <cfRule type="cellIs" dxfId="1994" priority="402" operator="equal">
      <formula>"X"</formula>
    </cfRule>
    <cfRule type="cellIs" dxfId="1993" priority="403" operator="equal">
      <formula>"ANNUAL"</formula>
    </cfRule>
  </conditionalFormatting>
  <conditionalFormatting sqref="M326 M321">
    <cfRule type="expression" dxfId="1992" priority="401">
      <formula>ROW()=CELL("row")</formula>
    </cfRule>
  </conditionalFormatting>
  <conditionalFormatting sqref="M332 P332:Q332">
    <cfRule type="expression" dxfId="1991" priority="1870">
      <formula>ROW()=CELL("row")</formula>
    </cfRule>
  </conditionalFormatting>
  <conditionalFormatting sqref="M332 P332:S332">
    <cfRule type="cellIs" dxfId="1990" priority="1871" operator="equal">
      <formula>"X"</formula>
    </cfRule>
    <cfRule type="cellIs" dxfId="1989" priority="1872" operator="equal">
      <formula>"ANNUAL"</formula>
    </cfRule>
  </conditionalFormatting>
  <conditionalFormatting sqref="M333:M338">
    <cfRule type="expression" dxfId="1988" priority="2934">
      <formula>ROW()=CELL("row")</formula>
    </cfRule>
  </conditionalFormatting>
  <conditionalFormatting sqref="M344 P344:W344">
    <cfRule type="cellIs" dxfId="1987" priority="3053" operator="equal">
      <formula>"X"</formula>
    </cfRule>
    <cfRule type="cellIs" dxfId="1986" priority="3054" operator="equal">
      <formula>"ANNUAL"</formula>
    </cfRule>
  </conditionalFormatting>
  <conditionalFormatting sqref="M346">
    <cfRule type="expression" dxfId="1985" priority="1534">
      <formula>ROW()=CELL("row")</formula>
    </cfRule>
  </conditionalFormatting>
  <conditionalFormatting sqref="M348">
    <cfRule type="expression" dxfId="1984" priority="585">
      <formula>ROW()=CELL("row")</formula>
    </cfRule>
  </conditionalFormatting>
  <conditionalFormatting sqref="M348:M349">
    <cfRule type="cellIs" dxfId="1983" priority="586" operator="equal">
      <formula>"X"</formula>
    </cfRule>
    <cfRule type="cellIs" dxfId="1982" priority="587" operator="equal">
      <formula>"ANNUAL"</formula>
    </cfRule>
  </conditionalFormatting>
  <conditionalFormatting sqref="M349">
    <cfRule type="expression" dxfId="1981" priority="2807">
      <formula>ROW()=CELL("row")</formula>
    </cfRule>
  </conditionalFormatting>
  <conditionalFormatting sqref="M358 P367:Q367 N492 A493:K493 N499:O499">
    <cfRule type="expression" dxfId="1980" priority="2678">
      <formula>ROW()=CELL("row")</formula>
    </cfRule>
  </conditionalFormatting>
  <conditionalFormatting sqref="M358">
    <cfRule type="expression" dxfId="1979" priority="2865">
      <formula>ROW()=CELL("row")</formula>
    </cfRule>
  </conditionalFormatting>
  <conditionalFormatting sqref="M362">
    <cfRule type="cellIs" dxfId="1978" priority="2936" operator="equal">
      <formula>"X"</formula>
    </cfRule>
    <cfRule type="cellIs" dxfId="1977" priority="2935" operator="equal">
      <formula>"ANNUAL"</formula>
    </cfRule>
  </conditionalFormatting>
  <conditionalFormatting sqref="M362:M363">
    <cfRule type="expression" dxfId="1976" priority="2704">
      <formula>ROW()=CELL("row")</formula>
    </cfRule>
  </conditionalFormatting>
  <conditionalFormatting sqref="M371:M372">
    <cfRule type="expression" dxfId="1975" priority="2928">
      <formula>ROW()=CELL("row")</formula>
    </cfRule>
  </conditionalFormatting>
  <conditionalFormatting sqref="M400:M403 L500:M500 M518 M224">
    <cfRule type="cellIs" dxfId="1974" priority="2853" operator="equal">
      <formula>"X"</formula>
    </cfRule>
  </conditionalFormatting>
  <conditionalFormatting sqref="M400:M403 M500 M518 L532 M475 M224">
    <cfRule type="cellIs" dxfId="1973" priority="2852" operator="equal">
      <formula>"ANNUAL"</formula>
    </cfRule>
  </conditionalFormatting>
  <conditionalFormatting sqref="M415 L473 M578 M358 M35">
    <cfRule type="cellIs" dxfId="1972" priority="2804" operator="equal">
      <formula>"X"</formula>
    </cfRule>
  </conditionalFormatting>
  <conditionalFormatting sqref="M417 M404 M370 M256 M238 M208 M186">
    <cfRule type="expression" dxfId="1971" priority="414">
      <formula>ROW()=CELL("row")</formula>
    </cfRule>
  </conditionalFormatting>
  <conditionalFormatting sqref="M420 M418 M416 M413:M414 M410 M381:M383 M204 M198 M192 M188 M185">
    <cfRule type="expression" dxfId="1970" priority="441">
      <formula>ROW()=CELL("row")</formula>
    </cfRule>
  </conditionalFormatting>
  <conditionalFormatting sqref="M420">
    <cfRule type="cellIs" dxfId="1969" priority="440" operator="equal">
      <formula>"X"</formula>
    </cfRule>
  </conditionalFormatting>
  <conditionalFormatting sqref="M421 M84 M15">
    <cfRule type="expression" dxfId="1968" priority="594">
      <formula>ROW()=CELL("row")</formula>
    </cfRule>
  </conditionalFormatting>
  <conditionalFormatting sqref="M422">
    <cfRule type="cellIs" dxfId="1967" priority="2358" operator="equal">
      <formula>"X"</formula>
    </cfRule>
    <cfRule type="cellIs" dxfId="1966" priority="2357" operator="equal">
      <formula>"ANNUAL"</formula>
    </cfRule>
  </conditionalFormatting>
  <conditionalFormatting sqref="M423">
    <cfRule type="expression" dxfId="1965" priority="446">
      <formula>ROW()=CELL("row")</formula>
    </cfRule>
    <cfRule type="cellIs" dxfId="1964" priority="447" operator="equal">
      <formula>"ANNUAL"</formula>
    </cfRule>
  </conditionalFormatting>
  <conditionalFormatting sqref="M424 M353:M354 M351 M330:M331 M193 M170 M111 M103 M54 M9 M4">
    <cfRule type="expression" dxfId="1963" priority="584">
      <formula>ROW()=CELL("row")</formula>
    </cfRule>
  </conditionalFormatting>
  <conditionalFormatting sqref="M424 M386 M380 M372 M368 M363 M353:M354 M351 M345 M337:M338 M334:M335 M330:M331 M193 M170 M111 M103 M54 M9 M4">
    <cfRule type="expression" dxfId="1962" priority="578">
      <formula>ROW()=CELL("row")</formula>
    </cfRule>
    <cfRule type="expression" dxfId="1961" priority="581">
      <formula>ROW()=CELL("row")</formula>
    </cfRule>
  </conditionalFormatting>
  <conditionalFormatting sqref="M426:M427 M380 M372 M353:M354 M337:M338 M334:M335 M330:M331 M103 M4:N4 M9:N9 M345:N345 M363 M54:O54 M111:O111 M170:O170 M193:O193 M351 M368:O368 M386:O386 M424:O424 O351">
    <cfRule type="expression" dxfId="1960" priority="570">
      <formula>ROW()=CELL("row")</formula>
    </cfRule>
    <cfRule type="expression" dxfId="1959" priority="576">
      <formula>ROW()=CELL("row")</formula>
    </cfRule>
    <cfRule type="expression" dxfId="1958" priority="573">
      <formula>ROW()=CELL("row")</formula>
    </cfRule>
  </conditionalFormatting>
  <conditionalFormatting sqref="M433 M505 M515">
    <cfRule type="cellIs" dxfId="1957" priority="2906" operator="equal">
      <formula>"ANNUAL"</formula>
    </cfRule>
    <cfRule type="cellIs" dxfId="1956" priority="2907" operator="equal">
      <formula>"X"</formula>
    </cfRule>
  </conditionalFormatting>
  <conditionalFormatting sqref="M444 P444:XFD444 A445:K445">
    <cfRule type="expression" dxfId="1955" priority="2791">
      <formula>ROW()=CELL("row")</formula>
    </cfRule>
  </conditionalFormatting>
  <conditionalFormatting sqref="M446:M452 A452:K452 P452 A453:J455">
    <cfRule type="expression" dxfId="1954" priority="3142">
      <formula>ROW()=CELL("row")</formula>
    </cfRule>
  </conditionalFormatting>
  <conditionalFormatting sqref="M454">
    <cfRule type="cellIs" dxfId="1953" priority="2819" operator="equal">
      <formula>"ANNUAL"</formula>
    </cfRule>
    <cfRule type="cellIs" dxfId="1952" priority="2820" operator="equal">
      <formula>"X"</formula>
    </cfRule>
  </conditionalFormatting>
  <conditionalFormatting sqref="M471 O441">
    <cfRule type="cellIs" dxfId="1951" priority="3238" operator="equal">
      <formula>"ANNUAL"</formula>
    </cfRule>
  </conditionalFormatting>
  <conditionalFormatting sqref="M474 M343 M229 M220:M221 M212 M210 M205 M201 M199 M194 M183 M180 M175 M173 M171 M163 M160 M147 M108 M99 M88 M85 M69 M20 M14">
    <cfRule type="expression" dxfId="1950" priority="606">
      <formula>ROW()=CELL("row")</formula>
    </cfRule>
  </conditionalFormatting>
  <conditionalFormatting sqref="M475 M488:P488 N487">
    <cfRule type="cellIs" dxfId="1949" priority="2637" operator="equal">
      <formula>"X"</formula>
    </cfRule>
  </conditionalFormatting>
  <conditionalFormatting sqref="M475 N488:N489">
    <cfRule type="expression" dxfId="1948" priority="2636">
      <formula>ROW()=CELL("row")</formula>
    </cfRule>
  </conditionalFormatting>
  <conditionalFormatting sqref="M491:M492 M223 M347:N347 M374:N374 M389:N389 M419:N419 M431:N431 M465:N465 M560:O560">
    <cfRule type="expression" dxfId="1947" priority="536">
      <formula>ROW()=CELL("row")</formula>
    </cfRule>
  </conditionalFormatting>
  <conditionalFormatting sqref="M503:M504 M498 M473 M214 M169 M153 M141 M127 M91:M92 M89 M87 M77 M60 M47 M45 M30 M19">
    <cfRule type="expression" dxfId="1946" priority="603">
      <formula>ROW()=CELL("row")</formula>
    </cfRule>
  </conditionalFormatting>
  <conditionalFormatting sqref="M508 M489:M490 M468 M463:M464 M460 M445 M443 M440 M434 M407 M398 M393:M394 M385 M357 M342 M328 M315 M302 M286 M271 M249:M250 M178 M128 M97 M43 M22">
    <cfRule type="expression" dxfId="1945" priority="429">
      <formula>ROW()=CELL("row")</formula>
    </cfRule>
  </conditionalFormatting>
  <conditionalFormatting sqref="M511 M360:M361 M70 M68 M57">
    <cfRule type="expression" dxfId="1944" priority="591">
      <formula>ROW()=CELL("row")</formula>
    </cfRule>
  </conditionalFormatting>
  <conditionalFormatting sqref="M512:M514">
    <cfRule type="cellIs" dxfId="1943" priority="409" operator="equal">
      <formula>"ANNUAL"</formula>
    </cfRule>
    <cfRule type="cellIs" dxfId="1942" priority="410" operator="equal">
      <formula>"X"</formula>
    </cfRule>
  </conditionalFormatting>
  <conditionalFormatting sqref="M514">
    <cfRule type="expression" dxfId="1941" priority="408">
      <formula>ROW()=CELL("row")</formula>
    </cfRule>
  </conditionalFormatting>
  <conditionalFormatting sqref="M515">
    <cfRule type="expression" dxfId="1940" priority="2570">
      <formula>ROW()=CELL("row")</formula>
    </cfRule>
  </conditionalFormatting>
  <conditionalFormatting sqref="M518 L520:O520">
    <cfRule type="expression" dxfId="1939" priority="2690">
      <formula>ROW()=CELL("row")</formula>
    </cfRule>
  </conditionalFormatting>
  <conditionalFormatting sqref="M523:M526 M391:M392 M339:M341 M251:M252 M397:N397 M399:N399">
    <cfRule type="expression" dxfId="1938" priority="531">
      <formula>ROW()=CELL("row")</formula>
    </cfRule>
  </conditionalFormatting>
  <conditionalFormatting sqref="M529 M299">
    <cfRule type="cellIs" dxfId="1937" priority="2954" operator="equal">
      <formula>"ANNUAL"</formula>
    </cfRule>
    <cfRule type="cellIs" dxfId="1936" priority="2953" operator="equal">
      <formula>"X"</formula>
    </cfRule>
  </conditionalFormatting>
  <conditionalFormatting sqref="M529 M499:O499">
    <cfRule type="cellIs" dxfId="1935" priority="2838" operator="equal">
      <formula>"ANNUAL"</formula>
    </cfRule>
  </conditionalFormatting>
  <conditionalFormatting sqref="M529">
    <cfRule type="expression" dxfId="1934" priority="2952">
      <formula>ROW()=CELL("row")</formula>
    </cfRule>
  </conditionalFormatting>
  <conditionalFormatting sqref="M531 P531">
    <cfRule type="cellIs" dxfId="1933" priority="456" operator="equal">
      <formula>"X"</formula>
    </cfRule>
    <cfRule type="cellIs" dxfId="1932" priority="455" operator="equal">
      <formula>"ANNUAL"</formula>
    </cfRule>
  </conditionalFormatting>
  <conditionalFormatting sqref="M531">
    <cfRule type="expression" dxfId="1931" priority="454">
      <formula>ROW()=CELL("row")</formula>
    </cfRule>
  </conditionalFormatting>
  <conditionalFormatting sqref="M535 M521:M522 M519 M478 M470 M455:M459 M234 M195 M126 M120 M110 M104 M44 M42">
    <cfRule type="expression" dxfId="1930" priority="475">
      <formula>ROW()=CELL("row")</formula>
    </cfRule>
  </conditionalFormatting>
  <conditionalFormatting sqref="M538:M539 M506 M486:M487 M482:M483 M479:M480 M150 M154 M233:N233 M129:O129 M143:O143 M146:N146 M152 M168 M182:O182 M245:O245 M477 M517:O517 M534:O534 M591:O591 O168 O152 O477">
    <cfRule type="expression" dxfId="1929" priority="426">
      <formula>ROW()=CELL("row")</formula>
    </cfRule>
  </conditionalFormatting>
  <conditionalFormatting sqref="M541">
    <cfRule type="cellIs" dxfId="1928" priority="2532" operator="equal">
      <formula>"X"</formula>
    </cfRule>
  </conditionalFormatting>
  <conditionalFormatting sqref="M550">
    <cfRule type="expression" dxfId="1927" priority="478">
      <formula>ROW()=CELL("row")</formula>
    </cfRule>
    <cfRule type="cellIs" dxfId="1926" priority="476" operator="equal">
      <formula>"X"</formula>
    </cfRule>
  </conditionalFormatting>
  <conditionalFormatting sqref="M550:M551">
    <cfRule type="cellIs" dxfId="1925" priority="477" operator="equal">
      <formula>"ANNUAL"</formula>
    </cfRule>
  </conditionalFormatting>
  <conditionalFormatting sqref="M553">
    <cfRule type="cellIs" dxfId="1924" priority="439" operator="equal">
      <formula>"X"</formula>
    </cfRule>
    <cfRule type="cellIs" dxfId="1923" priority="435" operator="equal">
      <formula>"X"</formula>
    </cfRule>
    <cfRule type="cellIs" dxfId="1922" priority="436" operator="equal">
      <formula>"ANNUAL"</formula>
    </cfRule>
    <cfRule type="expression" dxfId="1921" priority="437">
      <formula>ROW()=CELL("row")</formula>
    </cfRule>
    <cfRule type="cellIs" dxfId="1920" priority="438" operator="equal">
      <formula>"ANNUAL"</formula>
    </cfRule>
  </conditionalFormatting>
  <conditionalFormatting sqref="M558">
    <cfRule type="cellIs" dxfId="1919" priority="420" operator="equal">
      <formula>"ANNUAL"</formula>
    </cfRule>
    <cfRule type="cellIs" dxfId="1918" priority="419" operator="equal">
      <formula>"X"</formula>
    </cfRule>
    <cfRule type="expression" dxfId="1917" priority="418">
      <formula>ROW()=CELL("row")</formula>
    </cfRule>
  </conditionalFormatting>
  <conditionalFormatting sqref="M559 M561:M563">
    <cfRule type="cellIs" dxfId="1916" priority="2898" operator="equal">
      <formula>"X"</formula>
    </cfRule>
  </conditionalFormatting>
  <conditionalFormatting sqref="M559">
    <cfRule type="expression" dxfId="1915" priority="2894">
      <formula>ROW()=CELL("row")</formula>
    </cfRule>
  </conditionalFormatting>
  <conditionalFormatting sqref="M561:M562 M565">
    <cfRule type="expression" dxfId="1914" priority="2736">
      <formula>ROW()=CELL("row")</formula>
    </cfRule>
  </conditionalFormatting>
  <conditionalFormatting sqref="M561:M563 M565">
    <cfRule type="cellIs" dxfId="1913" priority="2901" operator="equal">
      <formula>"ANNUAL"</formula>
    </cfRule>
  </conditionalFormatting>
  <conditionalFormatting sqref="M564">
    <cfRule type="expression" dxfId="1912" priority="487">
      <formula>ROW()=CELL("row")</formula>
    </cfRule>
  </conditionalFormatting>
  <conditionalFormatting sqref="M565">
    <cfRule type="cellIs" dxfId="1911" priority="2737" operator="equal">
      <formula>"X"</formula>
    </cfRule>
  </conditionalFormatting>
  <conditionalFormatting sqref="M572 A465:L465 A466:J466 A467:K468 A572:J572 A573:K573 K574">
    <cfRule type="expression" dxfId="1910" priority="3037">
      <formula>ROW()=CELL("row")</formula>
    </cfRule>
  </conditionalFormatting>
  <conditionalFormatting sqref="M572">
    <cfRule type="cellIs" dxfId="1909" priority="2896" operator="equal">
      <formula>"X"</formula>
    </cfRule>
  </conditionalFormatting>
  <conditionalFormatting sqref="M577 M227:M228 M219 M207 M172 M161 M130:M131 M125 M116 M114 M86 M67 M40 M38 M32 M28 M281:W281">
    <cfRule type="expression" dxfId="1908" priority="600">
      <formula>ROW()=CELL("row")</formula>
    </cfRule>
  </conditionalFormatting>
  <conditionalFormatting sqref="M578">
    <cfRule type="expression" dxfId="1907" priority="2858">
      <formula>ROW()=CELL("row")</formula>
    </cfRule>
  </conditionalFormatting>
  <conditionalFormatting sqref="M584 N583 A581:J584 A585:C585 E585:J585">
    <cfRule type="expression" dxfId="1906" priority="2705">
      <formula>ROW()=CELL("row")</formula>
    </cfRule>
  </conditionalFormatting>
  <conditionalFormatting sqref="M584">
    <cfRule type="cellIs" dxfId="1905" priority="2693" operator="equal">
      <formula>"ANNUAL"</formula>
    </cfRule>
  </conditionalFormatting>
  <conditionalFormatting sqref="M585 M573 M530 M16 M5:M6 M72:N72 M81:N81 M236:N236 M11:O11 M115:O115 M253:O253 M462:O462 M467:O467 M510:O510 M527:O527 M536:O536 M544:O544 M546:O546 M555:O555 M566:O566 M570:O570 M588:O588 M593:O593 M608:O608">
    <cfRule type="expression" dxfId="1904" priority="451">
      <formula>ROW()=CELL("row")</formula>
    </cfRule>
  </conditionalFormatting>
  <conditionalFormatting sqref="M589 M602:N602 P602:Q603 P604:S604 P586 P589 P591:Q591 Q592 Q594:Q595 Q596:R598 P599:R599 O600:R600 Q580:Q584 R606:R607 Q607">
    <cfRule type="cellIs" dxfId="1903" priority="2728" operator="equal">
      <formula>"ANNUAL"</formula>
    </cfRule>
  </conditionalFormatting>
  <conditionalFormatting sqref="M594:M595 M587 M583 M580 M574 M453 M441 M378:M379 M376 M369 M365:M366 M350 M295 M158 M144 M135:M139 M98 M71">
    <cfRule type="expression" dxfId="1902" priority="466">
      <formula>ROW()=CELL("row")</formula>
    </cfRule>
    <cfRule type="expression" dxfId="1901" priority="463">
      <formula>ROW()=CELL("row")</formula>
    </cfRule>
    <cfRule type="expression" dxfId="1900" priority="460">
      <formula>ROW()=CELL("row")</formula>
    </cfRule>
  </conditionalFormatting>
  <conditionalFormatting sqref="M603:M604 M601 M599 M548 M532:M533 M461 M432 M430 M412 M395:M396 M387:M388 M384 M373 M367 M364 M359 M356">
    <cfRule type="expression" dxfId="1899" priority="430">
      <formula>ROW()=CELL("row")</formula>
    </cfRule>
  </conditionalFormatting>
  <conditionalFormatting sqref="M605 M598 M579 M568 M528 M502 M497 M495 M493 M484:M485 M481 M476 M435 M428 M390 M259 M254 M156:M157 M118 M102 M95 M90 M63 M51 M21 M3">
    <cfRule type="expression" dxfId="1898" priority="564">
      <formula>ROW()=CELL("row")</formula>
    </cfRule>
  </conditionalFormatting>
  <conditionalFormatting sqref="M606 M600 M569 M516 M437 M408 M405:M406 M375 M355 M305 M292 M280 M264 M191 M105 M66 M58 M50 M41 M36 M31 M17 M10">
    <cfRule type="expression" dxfId="1897" priority="434">
      <formula>ROW()=CELL("row")</formula>
    </cfRule>
  </conditionalFormatting>
  <conditionalFormatting sqref="M613 M582 M567 M184 M179 M176:M177 M166:M167 M164 M159 M151 M142 M140">
    <cfRule type="expression" dxfId="1896" priority="543">
      <formula>ROW()=CELL("row")</formula>
    </cfRule>
  </conditionalFormatting>
  <conditionalFormatting sqref="M617">
    <cfRule type="cellIs" dxfId="1895" priority="423" operator="equal">
      <formula>"ANNUAL"</formula>
    </cfRule>
    <cfRule type="cellIs" dxfId="1894" priority="424" operator="equal">
      <formula>"X"</formula>
    </cfRule>
    <cfRule type="expression" dxfId="1893" priority="422">
      <formula>ROW()=CELL("row")</formula>
    </cfRule>
  </conditionalFormatting>
  <conditionalFormatting sqref="M619 M442 M429 M411 M329 M287">
    <cfRule type="expression" dxfId="1892" priority="519">
      <formula>ROW()=CELL("row")</formula>
    </cfRule>
  </conditionalFormatting>
  <conditionalFormatting sqref="M619">
    <cfRule type="cellIs" dxfId="1891" priority="518" operator="equal">
      <formula>"X"</formula>
    </cfRule>
    <cfRule type="cellIs" dxfId="1890" priority="517" operator="equal">
      <formula>"ANNUAL"</formula>
    </cfRule>
  </conditionalFormatting>
  <conditionalFormatting sqref="M625 O625:V625 P626:V628">
    <cfRule type="expression" dxfId="1889" priority="881">
      <formula>ROW()=CELL("row")</formula>
    </cfRule>
    <cfRule type="cellIs" dxfId="1888" priority="882" operator="equal">
      <formula>"ANNUAL"</formula>
    </cfRule>
  </conditionalFormatting>
  <conditionalFormatting sqref="M648">
    <cfRule type="expression" dxfId="1887" priority="538">
      <formula>ROW()=CELL("row")</formula>
    </cfRule>
  </conditionalFormatting>
  <conditionalFormatting sqref="M650:M653 M647 M637:M645 M631:M634 M311 M303 M297 M285 M61">
    <cfRule type="expression" dxfId="1886" priority="537">
      <formula>ROW()=CELL("row")</formula>
    </cfRule>
  </conditionalFormatting>
  <conditionalFormatting sqref="M656">
    <cfRule type="expression" dxfId="1885" priority="421">
      <formula>ROW()=CELL("row")</formula>
    </cfRule>
  </conditionalFormatting>
  <conditionalFormatting sqref="M4:N4 M9:N9 M54:O54 M103 M111:O111 M170:O170 M193:O193 M330:M331 M334:M335 M337:M338 M345:N345 M351 O351 M353:M354 M363 M368:O368 M372 M380 M386:O386 M424:O424 M426:M427">
    <cfRule type="cellIs" dxfId="1884" priority="572" operator="equal">
      <formula>"ANNUAL"</formula>
    </cfRule>
    <cfRule type="cellIs" dxfId="1883" priority="571" operator="equal">
      <formula>"X"</formula>
    </cfRule>
    <cfRule type="cellIs" dxfId="1882" priority="575" operator="equal">
      <formula>"ANNUAL"</formula>
    </cfRule>
    <cfRule type="cellIs" dxfId="1881" priority="574" operator="equal">
      <formula>"X"</formula>
    </cfRule>
  </conditionalFormatting>
  <conditionalFormatting sqref="M4:N4 M9:N9 M54:O54 M103 M111:O111 M170:O170 M193:O193 M330:M331 M334:M335 M337:M338 M345:N345 M351 O351 M353:M354 M363 M368:P368 M372 M380 M386:O386 M424:O424 M426:M427">
    <cfRule type="cellIs" dxfId="1880" priority="577" operator="equal">
      <formula>"ANNUAL"</formula>
    </cfRule>
  </conditionalFormatting>
  <conditionalFormatting sqref="M5:N6 N78 N180:N181 N530:N531">
    <cfRule type="cellIs" dxfId="1879" priority="310" operator="equal">
      <formula>"X"</formula>
    </cfRule>
  </conditionalFormatting>
  <conditionalFormatting sqref="M5:N6 N78 N181 N530:N531">
    <cfRule type="cellIs" dxfId="1878" priority="309" operator="equal">
      <formula>"ANNUAL"</formula>
    </cfRule>
  </conditionalFormatting>
  <conditionalFormatting sqref="M26:N26 N32 M38:N38 N40 N86 N114 N116 N124:N125 N130 M172:N172 N207 N219:N220 N224 N228:N229 N235 N282 N299 M317:N317 N320 N571 N577:N578 N581 N589 O127 N294:N295">
    <cfRule type="cellIs" dxfId="1877" priority="391" operator="equal">
      <formula>"X"</formula>
    </cfRule>
  </conditionalFormatting>
  <conditionalFormatting sqref="M26:N26 N32 M38:N38 N40 N86 N114 N116 N125 N130 M172:N172 L207:N207 N219:N220 N224 N228:N229 N235 N282 N299 N317 N320 N571 N577:N578 N581 N589">
    <cfRule type="cellIs" dxfId="1876" priority="392" operator="equal">
      <formula>"ANNUAL"</formula>
    </cfRule>
  </conditionalFormatting>
  <conditionalFormatting sqref="M28:N28">
    <cfRule type="cellIs" dxfId="1875" priority="2557" operator="equal">
      <formula>"X"</formula>
    </cfRule>
  </conditionalFormatting>
  <conditionalFormatting sqref="M59:N59 U57:W57">
    <cfRule type="cellIs" dxfId="1874" priority="2594" operator="equal">
      <formula>"ANNUAL"</formula>
    </cfRule>
    <cfRule type="cellIs" dxfId="1873" priority="2595" operator="equal">
      <formula>"X"</formula>
    </cfRule>
  </conditionalFormatting>
  <conditionalFormatting sqref="M72:N72 M81:N81 M236:N236 M253:O253 M510:O510 M527:O527 M530 M544:O544 M546:O546 M555:O555 M566:O566 M573 M588:O588 M593:O593 M608:O608">
    <cfRule type="cellIs" dxfId="1872" priority="450" operator="equal">
      <formula>"ANNUAL"</formula>
    </cfRule>
    <cfRule type="cellIs" dxfId="1871" priority="449" operator="equal">
      <formula>"X"</formula>
    </cfRule>
  </conditionalFormatting>
  <conditionalFormatting sqref="M97:N97 N128 N270:N271 N286 M315:W315 N328 N405:N407 N433:N435 N445 N490">
    <cfRule type="cellIs" dxfId="1870" priority="258" operator="equal">
      <formula>"ANNUAL"</formula>
    </cfRule>
  </conditionalFormatting>
  <conditionalFormatting sqref="M185:N186">
    <cfRule type="cellIs" dxfId="1869" priority="269" operator="equal">
      <formula>"X"</formula>
    </cfRule>
  </conditionalFormatting>
  <conditionalFormatting sqref="M186:N186">
    <cfRule type="cellIs" dxfId="1868" priority="268" operator="equal">
      <formula>"ANNUAL"</formula>
    </cfRule>
  </conditionalFormatting>
  <conditionalFormatting sqref="M200:N200 N238:N239 M304 P481:Q481">
    <cfRule type="expression" dxfId="1867" priority="2785">
      <formula>ROW()=CELL("row")</formula>
    </cfRule>
  </conditionalFormatting>
  <conditionalFormatting sqref="M218:N218 P182">
    <cfRule type="cellIs" dxfId="1866" priority="2697" operator="equal">
      <formula>"ANNUAL"</formula>
    </cfRule>
  </conditionalFormatting>
  <conditionalFormatting sqref="M218:N218">
    <cfRule type="cellIs" dxfId="1865" priority="2698" operator="equal">
      <formula>"X"</formula>
    </cfRule>
  </conditionalFormatting>
  <conditionalFormatting sqref="M288:N288">
    <cfRule type="cellIs" dxfId="1864" priority="500" operator="equal">
      <formula>"ANNUAL"</formula>
    </cfRule>
    <cfRule type="expression" dxfId="1863" priority="507">
      <formula>ROW()=CELL("row")</formula>
    </cfRule>
    <cfRule type="expression" dxfId="1862" priority="498">
      <formula>ROW()=CELL("row")</formula>
    </cfRule>
    <cfRule type="cellIs" dxfId="1861" priority="499" operator="equal">
      <formula>"X"</formula>
    </cfRule>
    <cfRule type="cellIs" dxfId="1860" priority="508" operator="equal">
      <formula>"ANNUAL"</formula>
    </cfRule>
    <cfRule type="cellIs" dxfId="1859" priority="509" operator="equal">
      <formula>"X"</formula>
    </cfRule>
    <cfRule type="cellIs" dxfId="1858" priority="502" operator="equal">
      <formula>"ANNUAL"</formula>
    </cfRule>
    <cfRule type="cellIs" dxfId="1857" priority="494" operator="equal">
      <formula>"ANNUAL"</formula>
    </cfRule>
    <cfRule type="expression" dxfId="1856" priority="495">
      <formula>ROW()=CELL("row")</formula>
    </cfRule>
    <cfRule type="cellIs" dxfId="1855" priority="496" operator="equal">
      <formula>"ANNUAL"</formula>
    </cfRule>
    <cfRule type="cellIs" dxfId="1854" priority="497" operator="equal">
      <formula>"X"</formula>
    </cfRule>
    <cfRule type="cellIs" dxfId="1853" priority="503" operator="equal">
      <formula>"X"</formula>
    </cfRule>
    <cfRule type="expression" dxfId="1852" priority="504">
      <formula>ROW()=CELL("row")</formula>
    </cfRule>
    <cfRule type="cellIs" dxfId="1851" priority="505" operator="equal">
      <formula>"X"</formula>
    </cfRule>
    <cfRule type="cellIs" dxfId="1850" priority="491" operator="equal">
      <formula>"ANNUAL"</formula>
    </cfRule>
    <cfRule type="expression" dxfId="1849" priority="492">
      <formula>ROW()=CELL("row")</formula>
    </cfRule>
    <cfRule type="cellIs" dxfId="1848" priority="506" operator="equal">
      <formula>"ANNUAL"</formula>
    </cfRule>
    <cfRule type="cellIs" dxfId="1847" priority="493" operator="equal">
      <formula>"X"</formula>
    </cfRule>
    <cfRule type="expression" dxfId="1846" priority="490">
      <formula>ROW()=CELL("row")</formula>
    </cfRule>
    <cfRule type="expression" dxfId="1845" priority="501">
      <formula>ROW()=CELL("row")</formula>
    </cfRule>
  </conditionalFormatting>
  <conditionalFormatting sqref="M313:N313 M319:N319 N454:N459 M470:N470 M478:N478 M519:N519 M521:N522 N529 N535 L545:N545 N550 N562 N564 P563:W564">
    <cfRule type="cellIs" dxfId="1844" priority="332" operator="equal">
      <formula>"ANNUAL"</formula>
    </cfRule>
  </conditionalFormatting>
  <conditionalFormatting sqref="M370:N370 N403:N404 M416:N418 N558 N563">
    <cfRule type="cellIs" dxfId="1843" priority="272" operator="equal">
      <formula>"X"</formula>
    </cfRule>
  </conditionalFormatting>
  <conditionalFormatting sqref="M370:N370 N403:N404 M417:N417 N558 N563">
    <cfRule type="cellIs" dxfId="1842" priority="271" operator="equal">
      <formula>"ANNUAL"</formula>
    </cfRule>
  </conditionalFormatting>
  <conditionalFormatting sqref="M377:N377 L479 M549:S549 M336 M552:O552">
    <cfRule type="cellIs" dxfId="1841" priority="2824" operator="equal">
      <formula>"X"</formula>
    </cfRule>
  </conditionalFormatting>
  <conditionalFormatting sqref="M380:N380 L532">
    <cfRule type="expression" dxfId="1840" priority="2647">
      <formula>ROW()=CELL("row")</formula>
    </cfRule>
  </conditionalFormatting>
  <conditionalFormatting sqref="M426:N426 L427:N427 A428:L428 M496 A544:L544 E494:L494 V386:XFD387 V396:XFD397 U398:XFD400 V401:XFD404 V406:XFD407 U408:XFD408 V414:XFD419 V420:V421 V426:XFD430 U431:XFD431 V432:XFD436 U437:XFD437 V438:XFD439 V475:XFD476 V481:XFD481 U483:XFD483 V484:XFD494 U495:XFD495 V497:XFD497 U498:XFD498 V499:XFD500 W501:XFD501 A474:L474 A525:L525 L526 L562 M515 M402:M403 M499:O499 N377 A551:N551 N552:O552 O333 M501:N501 A471:M471 N400:O402 M488:P488 P340:S340 M345:N345 M438:M439 V211:XFD211 T212:XFD212 N247 A323:J323 M323:N323 V323:XFD323 A324:B324 E324:K324 U324:XFD324 K325 R325 V325:XFD325 X326:XFD326 A327:K327 U327:XFD327 A328:C328 E328:K328 P328:Q328 V328:XFD328 S329 U329:XFD329 P330:R330 V330:XFD330 U331:XFD332 R332:S332 V333:XFD339 Q335:R335 Q336 A339:C339 E339:H339 J339:K339 U340:XFD341 S341:S342 Q342 V342:XFD343 A345:K345 Q345 U345:XFD345 A346:J346 V346:XFD348 A347:K347 A348:J348 A349:K349 P349:R349 U349:XFD350 P350 V351:XFD357 R352 O355:P355 P357:Q357 A358:C358 E358:K358 R358 U358:XFD359 P358:P360 V360:XFD364 P361:Q361 S361 P362 R365:S365 U365:XFD365 A365:K366 S366 V366:XFD372 N369 Q370 P372:Q372 S372:S375 U373:XFD373 Q374 V374:XFD380 A376:J376 Q376:Q377 R380:R381 A381:L381 X381:XFD381 S382 V382:XFD383 K384 P384:R384 U384:XFD384 N385 P385:XFD385 E386:K386 S386 A387:J387 A388:B388 E388:J388 K389 A389:I390 R397 Q399 S402 N403 R403:S403 Q404 X405:XFD405 A406:F406 H406:I406 K406 R406 A407:K408 P407:P408 O408 R408 X409:XFD409 S410 V410:XFD411 O412 U412:XFD412 A413:C413 E413:H413 J413 X413:XFD413 O416:P416 S423:S427 A429:K429 R431 S434 P435:Q435 S436 P437:Q438 S438 A439:K439 O439:P439 X440:XFD440 A440:J442 V441:XFD443 X445:XFD445 S446 U446:XFD446 U447:V447 X447:XFD448 E448:K449 P449:P450 V449:XFD451 Q451 U452:XFD452 V453:XFD454 X455:XFD455 V456:XFD457 U458:XFD458 P459:XFD459 L460 V460:XFD461 P462 T462:XFD462 X463:XFD463 U464:XFD464 P464:Q465 V465:XFD466 O466:P466 U467:XFD467 L468 V468:XFD468 A469:I469 L469:M469 X469:XFD469 A470:J470 L470 V470:XFD471 P470:Q472 A472:K472 M472:O472 S472 U472:XFD472 P473:W473 X473:XFD474 P475:Q475 S476 X477:XFD478 R479 P479:P480 X482:XFD482 L483 P484:P485 S484:S485 P489:Q489 L491 P491:Q491 S491 Q492 A494:C494 A495:K495 N495 A496:J496 A497:L497 S497:S498 A499:K499 P501:Q501 X502:XFD502 S503 V503:XFD504 P504:Q504 S505 U505:XFD505 S507 U507:XFD507 V508:XFD509 P509:Q509 X510:XFD510 T511 V511:XFD511 L512:L513 A513:B513 E513:J513 V513:XFD513 K514 T514:XFD514 Q514:R515 A514:I517 U515:XFD515 K516 S516 V516:XFD518 R517 T517 X519:XFD519 V520:XFD520 P521:Q521 S521 U521:XFD521 Q522 S522:T522 V522:XFD527 Q523:S523 Q524 S524:T524 A526:J526 Q526:T526 P527 S527 Q527:Q528 T528:XFD528 Q529:R529 V529:XFD531 P531 S532 U532:XFD532 T533:XFD533 P534:Q534 S534 V534:XFD535 A535:L536 P536:R536 T536:XFD536 A537:K537 U537:XFD537 Q538:R538 T538:T539 V538:XFD539 Q539 T540:XFD540 V541:XFD541 U542:XFD543 N544 Q544:XFD544 A545:C545 E545:K545 T545:XFD545 A546:J546 U546:XFD546 Q547 V547:XFD547 U548:XFD548 V549:XFD550 E550:K550 R550:S550 P550:P551 U551:XFD552 A552:C552 E552:K552 S552 A553:L553 P553 S553:XFD553 A554:C554 E554:H554 J554 X554:XFD554 L555 S555 V555:XFD556 T556 X557:XFD557 A558:K558 A559:J560 A561:B561 E561:K561 E562:J562 K568 M581">
    <cfRule type="expression" dxfId="1839" priority="3165">
      <formula>ROW()=CELL("row")</formula>
    </cfRule>
  </conditionalFormatting>
  <conditionalFormatting sqref="M426:N427 L427:L428 M218 L544 M301 M496">
    <cfRule type="cellIs" dxfId="1838" priority="3161" operator="equal">
      <formula>"X"</formula>
    </cfRule>
  </conditionalFormatting>
  <conditionalFormatting sqref="M426:N427 L427:L428 M496">
    <cfRule type="cellIs" dxfId="1837" priority="3160" operator="equal">
      <formula>"ANNUAL"</formula>
    </cfRule>
  </conditionalFormatting>
  <conditionalFormatting sqref="M426:N427 L427:L428">
    <cfRule type="expression" dxfId="1836" priority="3159">
      <formula>ROW()=CELL("row")</formula>
    </cfRule>
    <cfRule type="cellIs" dxfId="1835" priority="3158" operator="equal">
      <formula>"ANNUAL"</formula>
    </cfRule>
    <cfRule type="cellIs" dxfId="1834" priority="3157" operator="equal">
      <formula>"X"</formula>
    </cfRule>
  </conditionalFormatting>
  <conditionalFormatting sqref="M433:N433 M505 N506 P506:XFD506">
    <cfRule type="expression" dxfId="1833" priority="2905">
      <formula>ROW()=CELL("row")</formula>
    </cfRule>
  </conditionalFormatting>
  <conditionalFormatting sqref="M454:N454">
    <cfRule type="expression" dxfId="1832" priority="2818">
      <formula>ROW()=CELL("row")</formula>
    </cfRule>
  </conditionalFormatting>
  <conditionalFormatting sqref="M509:N509">
    <cfRule type="cellIs" dxfId="1831" priority="3035" operator="equal">
      <formula>"ANNUAL"</formula>
    </cfRule>
    <cfRule type="cellIs" dxfId="1830" priority="2763" operator="equal">
      <formula>"X"</formula>
    </cfRule>
  </conditionalFormatting>
  <conditionalFormatting sqref="M585:N585">
    <cfRule type="cellIs" dxfId="1829" priority="313" operator="equal">
      <formula>"ANNUAL"</formula>
    </cfRule>
    <cfRule type="cellIs" dxfId="1828" priority="312" operator="equal">
      <formula>"X"</formula>
    </cfRule>
  </conditionalFormatting>
  <conditionalFormatting sqref="M649:N649 M630:O630">
    <cfRule type="expression" dxfId="1827" priority="415">
      <formula>ROW()=CELL("row")</formula>
    </cfRule>
  </conditionalFormatting>
  <conditionalFormatting sqref="M19:O19 N30 N45:O45 M47:W47 M60:O60 N87:O87 M89:O89 N92 N127:O127 M141:O141 O153 O169:P169 N215:O215 N261 N293:N295 N438:Q438 O474 N504:N505 N507:Q507 N584:O584 L610:W610 P46 M153">
    <cfRule type="cellIs" dxfId="1826" priority="389" operator="equal">
      <formula>"ANNUAL"</formula>
    </cfRule>
  </conditionalFormatting>
  <conditionalFormatting sqref="M22:O22 N43:O43 O96:O97 M178:O178 M249:O250 O271 O286:O287 O328:O329 M342:R342 M357 O357:Q357 M385:W385 M393:O394 M398:O398 O434:O435 M440:O440 M443:O443 N460:O460 M462:O465 M467:O468 O488:O490 N508:O508 O520">
    <cfRule type="cellIs" dxfId="1825" priority="120" operator="equal">
      <formula>"ANNUAL"</formula>
    </cfRule>
  </conditionalFormatting>
  <conditionalFormatting sqref="M119:O119">
    <cfRule type="cellIs" dxfId="1824" priority="2563" operator="equal">
      <formula>"ANNUAL"</formula>
    </cfRule>
  </conditionalFormatting>
  <conditionalFormatting sqref="M123:O124 M28 M86:M87 M219 M227:M228 M281:W281 M577">
    <cfRule type="cellIs" dxfId="1823" priority="599" operator="equal">
      <formula>"ANNUAL"</formula>
    </cfRule>
  </conditionalFormatting>
  <conditionalFormatting sqref="M323:O323 N343:O343 N254:N322 O352">
    <cfRule type="cellIs" dxfId="1822" priority="2406" operator="equal">
      <formula>"ANNUAL"</formula>
    </cfRule>
    <cfRule type="cellIs" dxfId="1821" priority="2405" operator="equal">
      <formula>"X"</formula>
    </cfRule>
  </conditionalFormatting>
  <conditionalFormatting sqref="M333:O333 R164:T164">
    <cfRule type="cellIs" dxfId="1820" priority="2772" operator="equal">
      <formula>"X"</formula>
    </cfRule>
  </conditionalFormatting>
  <conditionalFormatting sqref="M333:O333">
    <cfRule type="cellIs" dxfId="1819" priority="2773" operator="equal">
      <formula>"ANNUAL"</formula>
    </cfRule>
  </conditionalFormatting>
  <conditionalFormatting sqref="M336:O336 L543:M543 A340:J341 A342:K342 A543:J543 N560:Q560">
    <cfRule type="expression" dxfId="1818" priority="2756">
      <formula>ROW()=CELL("row")</formula>
    </cfRule>
  </conditionalFormatting>
  <conditionalFormatting sqref="M336:O336">
    <cfRule type="cellIs" dxfId="1817" priority="2621" operator="equal">
      <formula>"X"</formula>
    </cfRule>
  </conditionalFormatting>
  <conditionalFormatting sqref="M368:O368">
    <cfRule type="expression" dxfId="1816" priority="2676">
      <formula>ROW()=CELL("row")</formula>
    </cfRule>
  </conditionalFormatting>
  <conditionalFormatting sqref="M389:O389 L431:O431">
    <cfRule type="cellIs" dxfId="1815" priority="134" operator="equal">
      <formula>"X"</formula>
    </cfRule>
  </conditionalFormatting>
  <conditionalFormatting sqref="M389:O389 N419:O419 M431:O431">
    <cfRule type="cellIs" dxfId="1814" priority="133" operator="equal">
      <formula>"ANNUAL"</formula>
    </cfRule>
  </conditionalFormatting>
  <conditionalFormatting sqref="M499:O499">
    <cfRule type="cellIs" dxfId="1813" priority="2839" operator="equal">
      <formula>"X"</formula>
    </cfRule>
  </conditionalFormatting>
  <conditionalFormatting sqref="M586:O586">
    <cfRule type="expression" dxfId="1812" priority="2368">
      <formula>ROW()=CELL("row")</formula>
    </cfRule>
    <cfRule type="cellIs" dxfId="1811" priority="2369" operator="equal">
      <formula>"ANNUAL"</formula>
    </cfRule>
    <cfRule type="cellIs" dxfId="1810" priority="2370" operator="equal">
      <formula>"X"</formula>
    </cfRule>
  </conditionalFormatting>
  <conditionalFormatting sqref="M590:O590">
    <cfRule type="cellIs" dxfId="1809" priority="2352" operator="equal">
      <formula>"ANNUAL"</formula>
    </cfRule>
    <cfRule type="cellIs" dxfId="1808" priority="2351" operator="equal">
      <formula>"X"</formula>
    </cfRule>
    <cfRule type="expression" dxfId="1807" priority="2354">
      <formula>ROW()=CELL("row")</formula>
    </cfRule>
  </conditionalFormatting>
  <conditionalFormatting sqref="M626:O626 M628:O628">
    <cfRule type="expression" dxfId="1806" priority="431">
      <formula>ROW()=CELL("row")</formula>
    </cfRule>
  </conditionalFormatting>
  <conditionalFormatting sqref="M630:O630 M649:N649 M563:M564">
    <cfRule type="cellIs" dxfId="1805" priority="417" operator="equal">
      <formula>"X"</formula>
    </cfRule>
    <cfRule type="cellIs" dxfId="1804" priority="416" operator="equal">
      <formula>"ANNUAL"</formula>
    </cfRule>
  </conditionalFormatting>
  <conditionalFormatting sqref="M275:P275">
    <cfRule type="cellIs" dxfId="1803" priority="425" operator="equal">
      <formula>"X"</formula>
    </cfRule>
  </conditionalFormatting>
  <conditionalFormatting sqref="M488:P488">
    <cfRule type="cellIs" dxfId="1802" priority="2638" operator="equal">
      <formula>"ANNUAL"</formula>
    </cfRule>
  </conditionalFormatting>
  <conditionalFormatting sqref="M513:P513">
    <cfRule type="expression" dxfId="1801" priority="459">
      <formula>ROW()=CELL("row")</formula>
    </cfRule>
  </conditionalFormatting>
  <conditionalFormatting sqref="M586:P586 A586:K586">
    <cfRule type="expression" dxfId="1800" priority="2371">
      <formula>ROW()=CELL("row")</formula>
    </cfRule>
  </conditionalFormatting>
  <conditionalFormatting sqref="M590:P590">
    <cfRule type="expression" dxfId="1799" priority="2089">
      <formula>ROW()=CELL("row")</formula>
    </cfRule>
  </conditionalFormatting>
  <conditionalFormatting sqref="M596:P597">
    <cfRule type="cellIs" dxfId="1798" priority="2124" operator="equal">
      <formula>"X"</formula>
    </cfRule>
    <cfRule type="cellIs" dxfId="1797" priority="2125" operator="equal">
      <formula>"ANNUAL"</formula>
    </cfRule>
  </conditionalFormatting>
  <conditionalFormatting sqref="M509:Q509 L540:P540">
    <cfRule type="cellIs" dxfId="1796" priority="2417" operator="equal">
      <formula>"X"</formula>
    </cfRule>
  </conditionalFormatting>
  <conditionalFormatting sqref="M552:Q552">
    <cfRule type="expression" dxfId="1795" priority="2335">
      <formula>ROW()=CELL("row")</formula>
    </cfRule>
  </conditionalFormatting>
  <conditionalFormatting sqref="M520:R520 Q522:T522">
    <cfRule type="cellIs" dxfId="1794" priority="1713" operator="equal">
      <formula>"ANNUAL"</formula>
    </cfRule>
  </conditionalFormatting>
  <conditionalFormatting sqref="M549:T549 Q184:R184">
    <cfRule type="cellIs" dxfId="1793" priority="3065" operator="equal">
      <formula>"ANNUAL"</formula>
    </cfRule>
  </conditionalFormatting>
  <conditionalFormatting sqref="M620:W621 M612:W612 O614:O615 P617:W617 M618:W618 N619 P619:W619 M623:W623">
    <cfRule type="cellIs" dxfId="1792" priority="2429" operator="equal">
      <formula>"ANNUAL"</formula>
    </cfRule>
  </conditionalFormatting>
  <conditionalFormatting sqref="N3 N21 N63 N90 N95 N118 N254 N259 N390 N428 N481 N484:N485 N492:N493 N497 N500:N502 N528 N568 N579 N598 N605 N487">
    <cfRule type="cellIs" dxfId="1791" priority="353" operator="equal">
      <formula>"ANNUAL"</formula>
    </cfRule>
  </conditionalFormatting>
  <conditionalFormatting sqref="N4 N9 N23:O23 N54:O54 N111:O111 N170:O170 N193:O193 N209:O209 N330:N332 N334:N335 N337:N338 N345 N348:O348 N349:N364 O351 N368:O368 N371:N372 N377:O377 N386:O386 N424:O424 N635">
    <cfRule type="cellIs" dxfId="1790" priority="374" operator="equal">
      <formula>"X"</formula>
    </cfRule>
    <cfRule type="cellIs" dxfId="1789" priority="375" operator="equal">
      <formula>"ANNUAL"</formula>
    </cfRule>
    <cfRule type="cellIs" dxfId="1788" priority="377" operator="equal">
      <formula>"ANNUAL"</formula>
    </cfRule>
  </conditionalFormatting>
  <conditionalFormatting sqref="N4 N9 N23:O23 N54:O54 N111:O111 N170:O170 N193:O193 N209:O209 N330:N335 N337:N338 N345 N348:O348 N349:N364 O351 N368:O368 N371:N372 N377:O377 N386:O386 N424:O424 N635">
    <cfRule type="cellIs" dxfId="1787" priority="378" operator="equal">
      <formula>"X"</formula>
    </cfRule>
  </conditionalFormatting>
  <conditionalFormatting sqref="N7:N8">
    <cfRule type="cellIs" dxfId="1786" priority="2759" operator="equal">
      <formula>"ANNUAL"</formula>
    </cfRule>
  </conditionalFormatting>
  <conditionalFormatting sqref="N8 A7:J7 A8:K8 A11:C11 E11:L11 A12:J12 A24:K24 A207:C207 E207:H207 J207:L207 A208:J208">
    <cfRule type="expression" dxfId="1785" priority="3091">
      <formula>ROW()=CELL("row")</formula>
    </cfRule>
  </conditionalFormatting>
  <conditionalFormatting sqref="N14 N20 N69 N85 N88 N93 N99 N108 N171 N173 N175 N190 N194 N199 N201 N210 N212:N213 N221:N222 N227 N230 N267:N268 N344 N547">
    <cfRule type="cellIs" dxfId="1784" priority="397" operator="equal">
      <formula>"ANNUAL"</formula>
    </cfRule>
  </conditionalFormatting>
  <conditionalFormatting sqref="N14 N20 N69 N85 N88 N93 N99 N108 N171 N173:O173 N175 N190 N194 N199 N201 N210 N212:N213 N221:N222 N225:N227 N230 N267:N268 N344 N547">
    <cfRule type="cellIs" dxfId="1783" priority="396" operator="equal">
      <formula>"X"</formula>
    </cfRule>
  </conditionalFormatting>
  <conditionalFormatting sqref="N23 N209 N330:N332 N334:N335 N337:N338 N348:N364 N371:N372 N377 N426:N427 N635">
    <cfRule type="cellIs" dxfId="1782" priority="367" operator="equal">
      <formula>"ANNUAL"</formula>
    </cfRule>
    <cfRule type="cellIs" dxfId="1781" priority="366" operator="equal">
      <formula>"X"</formula>
    </cfRule>
    <cfRule type="cellIs" dxfId="1780" priority="369" operator="equal">
      <formula>"X"</formula>
    </cfRule>
    <cfRule type="cellIs" dxfId="1779" priority="370" operator="equal">
      <formula>"ANNUAL"</formula>
    </cfRule>
    <cfRule type="cellIs" dxfId="1778" priority="372" operator="equal">
      <formula>"ANNUAL"</formula>
    </cfRule>
  </conditionalFormatting>
  <conditionalFormatting sqref="N25 N34 N62 N64 N75 N113 N140 N142:P142 N177 N179 N184 N567 N582 N613">
    <cfRule type="cellIs" dxfId="1777" priority="356" operator="equal">
      <formula>"ANNUAL"</formula>
    </cfRule>
  </conditionalFormatting>
  <conditionalFormatting sqref="N42 N44 L110:N110 M120:N121 N126 M195:N195 L234:N234 N241:N242">
    <cfRule type="cellIs" dxfId="1776" priority="330" operator="equal">
      <formula>"ANNUAL"</formula>
    </cfRule>
  </conditionalFormatting>
  <conditionalFormatting sqref="N51">
    <cfRule type="cellIs" dxfId="1775" priority="2107" operator="equal">
      <formula>"ANNUAL"</formula>
    </cfRule>
    <cfRule type="cellIs" dxfId="1774" priority="2106" operator="equal">
      <formula>"X"</formula>
    </cfRule>
  </conditionalFormatting>
  <conditionalFormatting sqref="N52">
    <cfRule type="cellIs" dxfId="1773" priority="3141" operator="equal">
      <formula>"X"</formula>
    </cfRule>
  </conditionalFormatting>
  <conditionalFormatting sqref="N57 N68 N70 N304 N346 M496:N496 M498:N498 N511:N512 N515 L543:N543 N554 N557 N559 N561 N565 N575">
    <cfRule type="cellIs" dxfId="1772" priority="382" operator="equal">
      <formula>"ANNUAL"</formula>
    </cfRule>
  </conditionalFormatting>
  <conditionalFormatting sqref="N59">
    <cfRule type="expression" dxfId="1771" priority="2593">
      <formula>ROW()=CELL("row")</formula>
    </cfRule>
  </conditionalFormatting>
  <conditionalFormatting sqref="N71 N98 N106:N107 N135:N139 N144 M214:N214 N318 N321 N326 N365:N366 N376 N378:N379 N441 N453 N574 N580 N587 N594:N595">
    <cfRule type="cellIs" dxfId="1770" priority="305" operator="equal">
      <formula>"ANNUAL"</formula>
    </cfRule>
    <cfRule type="cellIs" dxfId="1769" priority="302" operator="equal">
      <formula>"X"</formula>
    </cfRule>
  </conditionalFormatting>
  <conditionalFormatting sqref="N71 N98 N106:N107 N135:N139 N144 N214 N318 N321 N326 N365:N366 N376 N378:N379 N441 N453 N574 N580 N587 N594:N595">
    <cfRule type="cellIs" dxfId="1768" priority="303" operator="equal">
      <formula>"ANNUAL"</formula>
    </cfRule>
    <cfRule type="cellIs" dxfId="1767" priority="300" operator="equal">
      <formula>"ANNUAL"</formula>
    </cfRule>
  </conditionalFormatting>
  <conditionalFormatting sqref="N71 N98 N106:N107 N135:N139 N144 N214 N318 N321 N326 N365:N366 N376 N378:N379 N441 N453:N454 N574 N580 N587 N594:N595">
    <cfRule type="cellIs" dxfId="1766" priority="299" operator="equal">
      <formula>"X"</formula>
    </cfRule>
  </conditionalFormatting>
  <conditionalFormatting sqref="N76 M96:N96 M101:O101">
    <cfRule type="cellIs" dxfId="1765" priority="338" operator="equal">
      <formula>"X"</formula>
    </cfRule>
    <cfRule type="cellIs" dxfId="1764" priority="337" operator="equal">
      <formula>"ANNUAL"</formula>
    </cfRule>
  </conditionalFormatting>
  <conditionalFormatting sqref="N91 N52">
    <cfRule type="expression" dxfId="1763" priority="2778">
      <formula>ROW()=CELL("row")</formula>
    </cfRule>
  </conditionalFormatting>
  <conditionalFormatting sqref="N91 S29 V29:W30 U31:W32 R32 S33 V33:W34 R34 U36:W36">
    <cfRule type="cellIs" dxfId="1762" priority="2750" operator="equal">
      <formula>"X"</formula>
    </cfRule>
  </conditionalFormatting>
  <conditionalFormatting sqref="N91">
    <cfRule type="cellIs" dxfId="1761" priority="2749" operator="equal">
      <formula>"ANNUAL"</formula>
    </cfRule>
    <cfRule type="expression" dxfId="1760" priority="2716">
      <formula>ROW()=CELL("row")</formula>
    </cfRule>
  </conditionalFormatting>
  <conditionalFormatting sqref="N101 N96 N76">
    <cfRule type="expression" dxfId="1759" priority="336">
      <formula>ROW()=CELL("row")</formula>
    </cfRule>
  </conditionalFormatting>
  <conditionalFormatting sqref="N102 N401:O402 P108">
    <cfRule type="cellIs" dxfId="1758" priority="2711" operator="equal">
      <formula>"ANNUAL"</formula>
    </cfRule>
  </conditionalFormatting>
  <conditionalFormatting sqref="N102 P102:R102 T102 V102:XFD102">
    <cfRule type="expression" dxfId="1757" priority="2599">
      <formula>ROW()=CELL("row")</formula>
    </cfRule>
  </conditionalFormatting>
  <conditionalFormatting sqref="N102:N103">
    <cfRule type="cellIs" dxfId="1756" priority="2683" operator="equal">
      <formula>"X"</formula>
    </cfRule>
  </conditionalFormatting>
  <conditionalFormatting sqref="N103 A25:J25 E78:K78 M78 A78:C79 A104:G105 I104:J105 A109:J110 A111:B111 E111:J111 A112:J112 L112 N183 P183:R183 A195:J196 A197:I197">
    <cfRule type="expression" dxfId="1755" priority="2786">
      <formula>ROW()=CELL("row")</formula>
    </cfRule>
  </conditionalFormatting>
  <conditionalFormatting sqref="N103 N183 P183:R183 M206:M207 N79 P117:P118">
    <cfRule type="cellIs" dxfId="1754" priority="2787" operator="equal">
      <formula>"X"</formula>
    </cfRule>
  </conditionalFormatting>
  <conditionalFormatting sqref="N104">
    <cfRule type="expression" dxfId="1753" priority="82">
      <formula>ROW()=CELL("row")</formula>
    </cfRule>
    <cfRule type="expression" dxfId="1752" priority="88">
      <formula>ROW()=CELL("row")</formula>
    </cfRule>
    <cfRule type="expression" dxfId="1751" priority="85">
      <formula>ROW()=CELL("row")</formula>
    </cfRule>
    <cfRule type="cellIs" dxfId="1750" priority="84" operator="equal">
      <formula>"ANNUAL"</formula>
    </cfRule>
    <cfRule type="cellIs" dxfId="1749" priority="83" operator="equal">
      <formula>"X"</formula>
    </cfRule>
    <cfRule type="cellIs" dxfId="1748" priority="87" operator="equal">
      <formula>"ANNUAL"</formula>
    </cfRule>
  </conditionalFormatting>
  <conditionalFormatting sqref="N119">
    <cfRule type="expression" dxfId="1747" priority="2562">
      <formula>ROW()=CELL("row")</formula>
    </cfRule>
    <cfRule type="cellIs" dxfId="1746" priority="2564" operator="equal">
      <formula>"X"</formula>
    </cfRule>
  </conditionalFormatting>
  <conditionalFormatting sqref="N121 O123 O127:O128">
    <cfRule type="expression" dxfId="1745" priority="2463">
      <formula>ROW()=CELL("row")</formula>
    </cfRule>
  </conditionalFormatting>
  <conditionalFormatting sqref="N123:N124">
    <cfRule type="expression" dxfId="1744" priority="2646">
      <formula>ROW()=CELL("row")</formula>
    </cfRule>
  </conditionalFormatting>
  <conditionalFormatting sqref="N131">
    <cfRule type="cellIs" dxfId="1743" priority="400" operator="equal">
      <formula>"X"</formula>
    </cfRule>
    <cfRule type="expression" dxfId="1742" priority="398">
      <formula>ROW()=CELL("row")</formula>
    </cfRule>
    <cfRule type="cellIs" dxfId="1741" priority="399" operator="equal">
      <formula>"ANNUAL"</formula>
    </cfRule>
  </conditionalFormatting>
  <conditionalFormatting sqref="N132:N134 N145 M148:N148 M174:N174 M202:N202 N262 M269:N269 M287:N287 N329 N411 M429:N429 N442 M165">
    <cfRule type="cellIs" dxfId="1740" priority="335" operator="equal">
      <formula>"X"</formula>
    </cfRule>
  </conditionalFormatting>
  <conditionalFormatting sqref="N132:N134 N145 M148:N148 M174:N174 N202 N262 N269:N270 N287 N329 N411 M429:N429 N442 M165">
    <cfRule type="cellIs" dxfId="1739" priority="334" operator="equal">
      <formula>"ANNUAL"</formula>
    </cfRule>
  </conditionalFormatting>
  <conditionalFormatting sqref="N149:N169">
    <cfRule type="cellIs" dxfId="1738" priority="78" operator="equal">
      <formula>"X"</formula>
    </cfRule>
    <cfRule type="cellIs" dxfId="1737" priority="75" operator="equal">
      <formula>"X"</formula>
    </cfRule>
    <cfRule type="expression" dxfId="1736" priority="74">
      <formula>ROW()=CELL("row")</formula>
    </cfRule>
    <cfRule type="cellIs" dxfId="1735" priority="79" operator="equal">
      <formula>"ANNUAL"</formula>
    </cfRule>
    <cfRule type="cellIs" dxfId="1734" priority="81" operator="equal">
      <formula>"ANNUAL"</formula>
    </cfRule>
    <cfRule type="cellIs" dxfId="1733" priority="76" operator="equal">
      <formula>"ANNUAL"</formula>
    </cfRule>
    <cfRule type="expression" dxfId="1732" priority="80">
      <formula>ROW()=CELL("row")</formula>
    </cfRule>
    <cfRule type="expression" dxfId="1731" priority="77">
      <formula>ROW()=CELL("row")</formula>
    </cfRule>
  </conditionalFormatting>
  <conditionalFormatting sqref="N176 V306:XFD308 P308:R308 M310">
    <cfRule type="expression" dxfId="1730" priority="2758">
      <formula>ROW()=CELL("row")</formula>
    </cfRule>
  </conditionalFormatting>
  <conditionalFormatting sqref="N186">
    <cfRule type="expression" dxfId="1729" priority="267">
      <formula>ROW()=CELL("row")</formula>
    </cfRule>
  </conditionalFormatting>
  <conditionalFormatting sqref="N196:N197 N206:O206 N216:N217 N231:N232 N243:N244 N246:N248 N265:N266 N273 N277:N279 N283:N285">
    <cfRule type="cellIs" dxfId="1728" priority="320" operator="equal">
      <formula>"ANNUAL"</formula>
    </cfRule>
    <cfRule type="cellIs" dxfId="1727" priority="321" operator="equal">
      <formula>"X"</formula>
    </cfRule>
  </conditionalFormatting>
  <conditionalFormatting sqref="N200 M239:N239">
    <cfRule type="cellIs" dxfId="1726" priority="2783" operator="equal">
      <formula>"ANNUAL"</formula>
    </cfRule>
  </conditionalFormatting>
  <conditionalFormatting sqref="N205 A229:J233 P235 O242">
    <cfRule type="expression" dxfId="1725" priority="2456">
      <formula>ROW()=CELL("row")</formula>
    </cfRule>
  </conditionalFormatting>
  <conditionalFormatting sqref="N205 N147">
    <cfRule type="expression" dxfId="1724" priority="2634">
      <formula>ROW()=CELL("row")</formula>
    </cfRule>
  </conditionalFormatting>
  <conditionalFormatting sqref="N211">
    <cfRule type="expression" dxfId="1723" priority="341">
      <formula>ROW()=CELL("row")</formula>
    </cfRule>
  </conditionalFormatting>
  <conditionalFormatting sqref="N223 P303:P304 R304">
    <cfRule type="cellIs" dxfId="1722" priority="2766" operator="equal">
      <formula>"X"</formula>
    </cfRule>
    <cfRule type="cellIs" dxfId="1721" priority="2765" operator="equal">
      <formula>"ANNUAL"</formula>
    </cfRule>
  </conditionalFormatting>
  <conditionalFormatting sqref="N225:N226">
    <cfRule type="cellIs" dxfId="1720" priority="2666" operator="equal">
      <formula>"ANNUAL"</formula>
    </cfRule>
  </conditionalFormatting>
  <conditionalFormatting sqref="N241:N242 N234 N195 N126 N120 N110 N44 N42">
    <cfRule type="expression" dxfId="1719" priority="329">
      <formula>ROW()=CELL("row")</formula>
    </cfRule>
  </conditionalFormatting>
  <conditionalFormatting sqref="N251:N252">
    <cfRule type="cellIs" dxfId="1718" priority="351" operator="equal">
      <formula>"X"</formula>
    </cfRule>
    <cfRule type="cellIs" dxfId="1717" priority="350" operator="equal">
      <formula>"ANNUAL"</formula>
    </cfRule>
    <cfRule type="expression" dxfId="1716" priority="349">
      <formula>ROW()=CELL("row")</formula>
    </cfRule>
  </conditionalFormatting>
  <conditionalFormatting sqref="N254:N322 M291:N291 M218:N218">
    <cfRule type="expression" dxfId="1715" priority="2642">
      <formula>ROW()=CELL("row")</formula>
    </cfRule>
  </conditionalFormatting>
  <conditionalFormatting sqref="N272 P412:Q412 P272:R272">
    <cfRule type="expression" dxfId="1714" priority="2068">
      <formula>ROW()=CELL("row")</formula>
    </cfRule>
  </conditionalFormatting>
  <conditionalFormatting sqref="N272 P272:R272 O412:Q412 Q455 Q199 V142:W148 R144:S144 R160">
    <cfRule type="cellIs" dxfId="1713" priority="2069" operator="equal">
      <formula>"X"</formula>
    </cfRule>
  </conditionalFormatting>
  <conditionalFormatting sqref="N272 P272:R272 O412:Q412 Q455 Q199 V142:W148 R144:S144">
    <cfRule type="cellIs" dxfId="1712" priority="2070" operator="equal">
      <formula>"ANNUAL"</formula>
    </cfRule>
  </conditionalFormatting>
  <conditionalFormatting sqref="N274:N275">
    <cfRule type="cellIs" dxfId="1711" priority="515" operator="equal">
      <formula>"ANNUAL"</formula>
    </cfRule>
  </conditionalFormatting>
  <conditionalFormatting sqref="N274:N276 N267">
    <cfRule type="cellIs" dxfId="1710" priority="2672" operator="equal">
      <formula>"ANNUAL"</formula>
    </cfRule>
  </conditionalFormatting>
  <conditionalFormatting sqref="N274:N276">
    <cfRule type="cellIs" dxfId="1709" priority="2669" operator="equal">
      <formula>"X"</formula>
    </cfRule>
    <cfRule type="expression" dxfId="1708" priority="2671">
      <formula>ROW()=CELL("row")</formula>
    </cfRule>
  </conditionalFormatting>
  <conditionalFormatting sqref="N280">
    <cfRule type="cellIs" dxfId="1707" priority="2708" operator="equal">
      <formula>"X"</formula>
    </cfRule>
    <cfRule type="cellIs" dxfId="1706" priority="2709" operator="equal">
      <formula>"ANNUAL"</formula>
    </cfRule>
  </conditionalFormatting>
  <conditionalFormatting sqref="N283:N284 N277:N279 N273 N265:N266 N248 N246 N243:N244 N231:N232 N216:N217 N196:N197 N206:O206">
    <cfRule type="expression" dxfId="1705" priority="319">
      <formula>ROW()=CELL("row")</formula>
    </cfRule>
  </conditionalFormatting>
  <conditionalFormatting sqref="N285 P285:Q285">
    <cfRule type="expression" dxfId="1704" priority="1085">
      <formula>ROW()=CELL("row")</formula>
    </cfRule>
  </conditionalFormatting>
  <conditionalFormatting sqref="N307:N309 N289:N290 N240 N48:N49 N12:N13">
    <cfRule type="expression" dxfId="1703" priority="275">
      <formula>ROW()=CELL("row")</formula>
    </cfRule>
  </conditionalFormatting>
  <conditionalFormatting sqref="N339:N341">
    <cfRule type="cellIs" dxfId="1702" priority="528" operator="equal">
      <formula>"ANNUAL"</formula>
    </cfRule>
    <cfRule type="cellIs" dxfId="1701" priority="527" operator="equal">
      <formula>"X"</formula>
    </cfRule>
    <cfRule type="expression" dxfId="1700" priority="526">
      <formula>ROW()=CELL("row")</formula>
    </cfRule>
  </conditionalFormatting>
  <conditionalFormatting sqref="N347 M352">
    <cfRule type="expression" dxfId="1699" priority="2079">
      <formula>ROW()=CELL("row")</formula>
    </cfRule>
  </conditionalFormatting>
  <conditionalFormatting sqref="N349:N364">
    <cfRule type="expression" dxfId="1698" priority="38">
      <formula>ROW()=CELL("row")</formula>
    </cfRule>
  </conditionalFormatting>
  <conditionalFormatting sqref="N380">
    <cfRule type="cellIs" dxfId="1697" priority="2794" operator="equal">
      <formula>"ANNUAL"</formula>
    </cfRule>
    <cfRule type="cellIs" dxfId="1696" priority="2795" operator="equal">
      <formula>"X"</formula>
    </cfRule>
  </conditionalFormatting>
  <conditionalFormatting sqref="N391:N392 N523:N526 N622">
    <cfRule type="cellIs" dxfId="1695" priority="347" operator="equal">
      <formula>"ANNUAL"</formula>
    </cfRule>
  </conditionalFormatting>
  <conditionalFormatting sqref="N391:N394 N523:N526 N622 L520:O520">
    <cfRule type="cellIs" dxfId="1694" priority="348" operator="equal">
      <formula>"X"</formula>
    </cfRule>
  </conditionalFormatting>
  <conditionalFormatting sqref="N405:N406 N264 N10:O10 N17:O17 N31:O31 N36:O36 N41:O41 N50:O50 N58:O58 N66:O66 N105:O105 N191:O191 N292:O292 N301:O301 N305:O305 N375:O375 N408:O408 N437:O437 N516:O516 N569:O569 N600:O600 N606:O606 N625:O625">
    <cfRule type="expression" dxfId="1693" priority="266">
      <formula>ROW()=CELL("row")</formula>
    </cfRule>
  </conditionalFormatting>
  <conditionalFormatting sqref="N420 Q420">
    <cfRule type="cellIs" dxfId="1692" priority="2395" operator="equal">
      <formula>"X"</formula>
    </cfRule>
  </conditionalFormatting>
  <conditionalFormatting sqref="N420 Q422:Q423 Q420">
    <cfRule type="cellIs" dxfId="1691" priority="2394" operator="equal">
      <formula>"ANNUAL"</formula>
    </cfRule>
  </conditionalFormatting>
  <conditionalFormatting sqref="N420">
    <cfRule type="expression" dxfId="1690" priority="2359">
      <formula>ROW()=CELL("row")</formula>
    </cfRule>
  </conditionalFormatting>
  <conditionalFormatting sqref="N421 N413:N414 N381:N383 N185:O185 N188:O188 N192:O192 N198:O198 N204:O204 N410:O410 N416:O416 N418:O418 N423:O423">
    <cfRule type="expression" dxfId="1689" priority="295">
      <formula>ROW()=CELL("row")</formula>
    </cfRule>
  </conditionalFormatting>
  <conditionalFormatting sqref="N427 N205">
    <cfRule type="cellIs" dxfId="1688" priority="2632" operator="equal">
      <formula>"X"</formula>
    </cfRule>
    <cfRule type="cellIs" dxfId="1687" priority="2633" operator="equal">
      <formula>"ANNUAL"</formula>
    </cfRule>
  </conditionalFormatting>
  <conditionalFormatting sqref="N427">
    <cfRule type="expression" dxfId="1686" priority="2631">
      <formula>ROW()=CELL("row")</formula>
    </cfRule>
  </conditionalFormatting>
  <conditionalFormatting sqref="N433">
    <cfRule type="cellIs" dxfId="1685" priority="2724" operator="equal">
      <formula>"X"</formula>
    </cfRule>
    <cfRule type="cellIs" dxfId="1684" priority="2725" operator="equal">
      <formula>"ANNUAL"</formula>
    </cfRule>
  </conditionalFormatting>
  <conditionalFormatting sqref="N435 N433">
    <cfRule type="expression" dxfId="1683" priority="2723">
      <formula>ROW()=CELL("row")</formula>
    </cfRule>
  </conditionalFormatting>
  <conditionalFormatting sqref="N435:N436">
    <cfRule type="cellIs" dxfId="1682" priority="2644" operator="equal">
      <formula>"ANNUAL"</formula>
    </cfRule>
  </conditionalFormatting>
  <conditionalFormatting sqref="N442 N429 N411 N329 N287 N269 N262 N202 N174 N148 N145 N132:N134">
    <cfRule type="expression" dxfId="1681" priority="333">
      <formula>ROW()=CELL("row")</formula>
    </cfRule>
  </conditionalFormatting>
  <conditionalFormatting sqref="N469">
    <cfRule type="expression" dxfId="1680" priority="37">
      <formula>ROW()=CELL("row")</formula>
    </cfRule>
  </conditionalFormatting>
  <conditionalFormatting sqref="N473:N477">
    <cfRule type="cellIs" dxfId="1679" priority="32" operator="equal">
      <formula>"X"</formula>
    </cfRule>
    <cfRule type="cellIs" dxfId="1678" priority="33" operator="equal">
      <formula>"ANNUAL"</formula>
    </cfRule>
    <cfRule type="expression" dxfId="1677" priority="34">
      <formula>ROW()=CELL("row")</formula>
    </cfRule>
  </conditionalFormatting>
  <conditionalFormatting sqref="N480">
    <cfRule type="expression" dxfId="1676" priority="3">
      <formula>ROW()=CELL("row")</formula>
    </cfRule>
    <cfRule type="cellIs" dxfId="1675" priority="1" operator="equal">
      <formula>"X"</formula>
    </cfRule>
    <cfRule type="cellIs" dxfId="1674" priority="2" operator="equal">
      <formula>"ANNUAL"</formula>
    </cfRule>
  </conditionalFormatting>
  <conditionalFormatting sqref="N486 N482:N483 N479">
    <cfRule type="expression" dxfId="1673" priority="253">
      <formula>ROW()=CELL("row")</formula>
    </cfRule>
  </conditionalFormatting>
  <conditionalFormatting sqref="N487 L494 M499:M500 L507:M507 O507:Q507">
    <cfRule type="expression" dxfId="1672" priority="2764">
      <formula>ROW()=CELL("row")</formula>
    </cfRule>
  </conditionalFormatting>
  <conditionalFormatting sqref="N491 M374:P374 P491:S491">
    <cfRule type="cellIs" dxfId="1671" priority="343" operator="equal">
      <formula>"ANNUAL"</formula>
    </cfRule>
  </conditionalFormatting>
  <conditionalFormatting sqref="N491">
    <cfRule type="expression" dxfId="1670" priority="342">
      <formula>ROW()=CELL("row")</formula>
    </cfRule>
  </conditionalFormatting>
  <conditionalFormatting sqref="N491:N492 M374:O374">
    <cfRule type="cellIs" dxfId="1669" priority="344" operator="equal">
      <formula>"X"</formula>
    </cfRule>
  </conditionalFormatting>
  <conditionalFormatting sqref="N500 M541 M509:N509 P540:R541 A541:K541">
    <cfRule type="expression" dxfId="1668" priority="2745">
      <formula>ROW()=CELL("row")</formula>
    </cfRule>
  </conditionalFormatting>
  <conditionalFormatting sqref="N500:N501">
    <cfRule type="cellIs" dxfId="1667" priority="2744" operator="equal">
      <formula>"X"</formula>
    </cfRule>
  </conditionalFormatting>
  <conditionalFormatting sqref="N504:N505 N438 N293 N261 N92 N47 N45 N30 N19:O19 N60:O60 N87:O87 N89:O89 N127:O127 N141:O141 O153 O169 N215:O215 O474 N507:O507 N584:O584 N610:O610">
    <cfRule type="expression" dxfId="1666" priority="388">
      <formula>ROW()=CELL("row")</formula>
    </cfRule>
  </conditionalFormatting>
  <conditionalFormatting sqref="N506 P506:W506">
    <cfRule type="cellIs" dxfId="1665" priority="2941" operator="equal">
      <formula>"X"</formula>
    </cfRule>
    <cfRule type="cellIs" dxfId="1664" priority="2942" operator="equal">
      <formula>"ANNUAL"</formula>
    </cfRule>
  </conditionalFormatting>
  <conditionalFormatting sqref="N508 N490 N468 N460 N445 N443 N440 N434 N407 N393:N394 N342 N328 N315 N271 N249:N250 N178 N128 N97 N43 N22 N286 N302 N398 N463:N464">
    <cfRule type="expression" dxfId="1663" priority="259">
      <formula>ROW()=CELL("row")</formula>
    </cfRule>
  </conditionalFormatting>
  <conditionalFormatting sqref="N514 N446:N452 N444 N439 N422 N415 N84 N15">
    <cfRule type="expression" dxfId="1662" priority="385">
      <formula>ROW()=CELL("row")</formula>
    </cfRule>
  </conditionalFormatting>
  <conditionalFormatting sqref="N518">
    <cfRule type="expression" dxfId="1661" priority="28">
      <formula>ROW()=CELL("row")</formula>
    </cfRule>
    <cfRule type="cellIs" dxfId="1660" priority="29" operator="equal">
      <formula>"ANNUAL"</formula>
    </cfRule>
    <cfRule type="cellIs" dxfId="1659" priority="30" operator="equal">
      <formula>"X"</formula>
    </cfRule>
    <cfRule type="expression" dxfId="1658" priority="31">
      <formula>ROW()=CELL("row")</formula>
    </cfRule>
  </conditionalFormatting>
  <conditionalFormatting sqref="N530:N531 N181 N78 N5:N6">
    <cfRule type="expression" dxfId="1657" priority="308">
      <formula>ROW()=CELL("row")</formula>
    </cfRule>
  </conditionalFormatting>
  <conditionalFormatting sqref="N547 N344 N268 N230 N227 N221:N222 N212 N210 N201 N199 N194 N190 N175 N173 N171 N108 N99 N93 N88 N85 N69 N20 N14">
    <cfRule type="expression" dxfId="1656" priority="394">
      <formula>ROW()=CELL("row")</formula>
    </cfRule>
    <cfRule type="expression" dxfId="1655" priority="395">
      <formula>ROW()=CELL("row")</formula>
    </cfRule>
  </conditionalFormatting>
  <conditionalFormatting sqref="N553 N541 N538:N539">
    <cfRule type="expression" dxfId="1654" priority="254">
      <formula>ROW()=CELL("row")</formula>
    </cfRule>
  </conditionalFormatting>
  <conditionalFormatting sqref="N563 N558 N417 N404 N370">
    <cfRule type="expression" dxfId="1653" priority="270">
      <formula>ROW()=CELL("row")</formula>
    </cfRule>
  </conditionalFormatting>
  <conditionalFormatting sqref="N564 N562 N550 N545 N535 N529 N521:N522 N519 N478 N470 N455:N459 N319 N313">
    <cfRule type="expression" dxfId="1652" priority="331">
      <formula>ROW()=CELL("row")</formula>
    </cfRule>
  </conditionalFormatting>
  <conditionalFormatting sqref="N572:N573">
    <cfRule type="cellIs" dxfId="1651" priority="2732" operator="equal">
      <formula>"X"</formula>
    </cfRule>
  </conditionalFormatting>
  <conditionalFormatting sqref="N575 N565 N561 N559 N557 N554 N543 N515 N511:N512 N498 N496 N346 N304 N70 N68 N57">
    <cfRule type="expression" dxfId="1650" priority="381">
      <formula>ROW()=CELL("row")</formula>
    </cfRule>
  </conditionalFormatting>
  <conditionalFormatting sqref="N583 M584 P581">
    <cfRule type="cellIs" dxfId="1649" priority="2706" operator="equal">
      <formula>"ANNUAL"</formula>
    </cfRule>
  </conditionalFormatting>
  <conditionalFormatting sqref="N583 M584">
    <cfRule type="expression" dxfId="1648" priority="2691">
      <formula>ROW()=CELL("row")</formula>
    </cfRule>
    <cfRule type="cellIs" dxfId="1647" priority="2692" operator="equal">
      <formula>"X"</formula>
    </cfRule>
  </conditionalFormatting>
  <conditionalFormatting sqref="N585">
    <cfRule type="expression" dxfId="1646" priority="311">
      <formula>ROW()=CELL("row")</formula>
    </cfRule>
  </conditionalFormatting>
  <conditionalFormatting sqref="N589 N581 N577:N578 N571 N320 N317 N299 N282 N235 N228:N229 N224 N219:N220 N207 N172 N130 N125 N116 N114 N86 N40 N38 N32 N26">
    <cfRule type="expression" dxfId="1645" priority="390">
      <formula>ROW()=CELL("row")</formula>
    </cfRule>
    <cfRule type="expression" dxfId="1644" priority="393">
      <formula>ROW()=CELL("row")</formula>
    </cfRule>
  </conditionalFormatting>
  <conditionalFormatting sqref="N594:N595 N587 N580 N574 N453 N441 N378:N379 N376 N365:N366 N326 N321 N318 N214 N144 N135:N139 N106:N107 N98 N71">
    <cfRule type="expression" dxfId="1643" priority="298">
      <formula>ROW()=CELL("row")</formula>
    </cfRule>
    <cfRule type="expression" dxfId="1642" priority="304">
      <formula>ROW()=CELL("row")</formula>
    </cfRule>
    <cfRule type="expression" dxfId="1641" priority="301">
      <formula>ROW()=CELL("row")</formula>
    </cfRule>
  </conditionalFormatting>
  <conditionalFormatting sqref="N599">
    <cfRule type="cellIs" dxfId="1640" priority="261" operator="equal">
      <formula>"ANNUAL"</formula>
    </cfRule>
    <cfRule type="expression" dxfId="1639" priority="260">
      <formula>ROW()=CELL("row")</formula>
    </cfRule>
    <cfRule type="cellIs" dxfId="1638" priority="262" operator="equal">
      <formula>"X"</formula>
    </cfRule>
  </conditionalFormatting>
  <conditionalFormatting sqref="N605 N598 N579 N568 N528 N502 N497 N493 N484:N485 N481 N428 N390 N259 N254 N118 N95 N90 N63 N21 N3">
    <cfRule type="expression" dxfId="1637" priority="352">
      <formula>ROW()=CELL("row")</formula>
    </cfRule>
  </conditionalFormatting>
  <conditionalFormatting sqref="N613 N582 N567 N184 N179 N177 N142 N140 N113 N75 N64 N62 N34 N25">
    <cfRule type="expression" dxfId="1636" priority="355">
      <formula>ROW()=CELL("row")</formula>
    </cfRule>
  </conditionalFormatting>
  <conditionalFormatting sqref="N614 N122 N82:N83 N73:N74 N55:N56">
    <cfRule type="expression" dxfId="1635" priority="354">
      <formula>ROW()=CELL("row")</formula>
    </cfRule>
  </conditionalFormatting>
  <conditionalFormatting sqref="N616:N617 N603:N604 N601 N548 N532:N533 N461 N432 N430 N412 N395:N396 N387:N388 N384 N373 N367">
    <cfRule type="expression" dxfId="1634" priority="263">
      <formula>ROW()=CELL("row")</formula>
    </cfRule>
  </conditionalFormatting>
  <conditionalFormatting sqref="N622 N523:N526 N391:N392">
    <cfRule type="expression" dxfId="1633" priority="346">
      <formula>ROW()=CELL("row")</formula>
    </cfRule>
  </conditionalFormatting>
  <conditionalFormatting sqref="N629">
    <cfRule type="expression" dxfId="1632" priority="274">
      <formula>ROW()=CELL("row")</formula>
    </cfRule>
  </conditionalFormatting>
  <conditionalFormatting sqref="N631">
    <cfRule type="cellIs" dxfId="1631" priority="90" operator="equal">
      <formula>"ANNUAL"</formula>
    </cfRule>
    <cfRule type="expression" dxfId="1630" priority="92">
      <formula>ROW()=CELL("row")</formula>
    </cfRule>
    <cfRule type="cellIs" dxfId="1629" priority="91" operator="equal">
      <formula>"X"</formula>
    </cfRule>
  </conditionalFormatting>
  <conditionalFormatting sqref="N633">
    <cfRule type="expression" dxfId="1628" priority="380">
      <formula>ROW()=CELL("row")</formula>
    </cfRule>
  </conditionalFormatting>
  <conditionalFormatting sqref="N635 N371:N372 N337:N338 N330:N332 N9 N4 N23:O23 N54:O54 N111:O111 N170:O170 N193:O193 N209:O209 N348:O348 O351 N386:O386 N424:O424">
    <cfRule type="expression" dxfId="1627" priority="379">
      <formula>ROW()=CELL("row")</formula>
    </cfRule>
  </conditionalFormatting>
  <conditionalFormatting sqref="N635 N371:N372 N345 N337:N338 N334:N335 N330:N332 N9 N4 N23:O23 N54:O54 N111:O111 N170:O170 N193:O193 N209:O209 N348:O348 O351 N368:O368 N377:O377 N386:O386 N424:O424 N349:N364">
    <cfRule type="expression" dxfId="1626" priority="376">
      <formula>ROW()=CELL("row")</formula>
    </cfRule>
    <cfRule type="expression" dxfId="1625" priority="373">
      <formula>ROW()=CELL("row")</formula>
    </cfRule>
  </conditionalFormatting>
  <conditionalFormatting sqref="N635 N426:N427 N377 N371:N372 N337:N338 N334:N335 N330:N332 N209 N23 N348:N364">
    <cfRule type="expression" dxfId="1624" priority="371">
      <formula>ROW()=CELL("row")</formula>
    </cfRule>
    <cfRule type="expression" dxfId="1623" priority="365">
      <formula>ROW()=CELL("row")</formula>
    </cfRule>
    <cfRule type="expression" dxfId="1622" priority="368">
      <formula>ROW()=CELL("row")</formula>
    </cfRule>
  </conditionalFormatting>
  <conditionalFormatting sqref="N656:N657 N652:N653 N650 N647:N648 N642:N645 N636:N640 N634 N632 N310:N311 N61:O61 N297:O297 N303:O303 N306:O306">
    <cfRule type="expression" dxfId="1621" priority="345">
      <formula>ROW()=CELL("row")</formula>
    </cfRule>
  </conditionalFormatting>
  <conditionalFormatting sqref="N658">
    <cfRule type="expression" dxfId="1620" priority="273">
      <formula>ROW()=CELL("row")</formula>
    </cfRule>
  </conditionalFormatting>
  <conditionalFormatting sqref="N5:O6 O16 N78:O78 M115:O115 O181 M501:O501 M536:Q536 O573 O585">
    <cfRule type="cellIs" dxfId="1619" priority="153" operator="equal">
      <formula>"ANNUAL"</formula>
    </cfRule>
  </conditionalFormatting>
  <conditionalFormatting sqref="N5:O6 O78:O79 N181:O181 O501:O502 N530:O531 O573 O585">
    <cfRule type="cellIs" dxfId="1618" priority="156" operator="equal">
      <formula>"X"</formula>
    </cfRule>
  </conditionalFormatting>
  <conditionalFormatting sqref="N15:O15 M84:O84 N415:O415 N422 N439:P439 N444:O444 N446:N452 M514:O514 N552:O552">
    <cfRule type="cellIs" dxfId="1617" priority="387" operator="equal">
      <formula>"ANNUAL"</formula>
    </cfRule>
  </conditionalFormatting>
  <conditionalFormatting sqref="N16:O16 M35:W35">
    <cfRule type="expression" dxfId="1616" priority="2652">
      <formula>ROW()=CELL("row")</formula>
    </cfRule>
  </conditionalFormatting>
  <conditionalFormatting sqref="N17:O17 N31:O31 M36:O36 N41:O41 M50:O50 M58:O58 N66:O66 N105:O105 L191:O191 N263:N264 N292:R292 M305:O305 M355 L375:O375 N408:O408 N437:O437 M516:O516 M600:R600 M606:O606 M625:V625">
    <cfRule type="cellIs" dxfId="1615" priority="265" operator="equal">
      <formula>"ANNUAL"</formula>
    </cfRule>
  </conditionalFormatting>
  <conditionalFormatting sqref="N17:O17 N31:O31 M36:O36 N41:O41 M50:O50 M58:O58 N66:O66 N105:O105 N263:N264 N292:O292 N305:O305 M355 L375:O375 N408:O408 N437:R437 M516:O516 M569:N570 M600:R600 M606:O606 M625:V625">
    <cfRule type="cellIs" dxfId="1614" priority="264" operator="equal">
      <formula>"X"</formula>
    </cfRule>
  </conditionalFormatting>
  <conditionalFormatting sqref="N123:O124">
    <cfRule type="cellIs" dxfId="1613" priority="357" operator="equal">
      <formula>"X"</formula>
    </cfRule>
  </conditionalFormatting>
  <conditionalFormatting sqref="N124:O124">
    <cfRule type="expression" dxfId="1612" priority="358">
      <formula>ROW()=CELL("row")</formula>
    </cfRule>
  </conditionalFormatting>
  <conditionalFormatting sqref="N185:O185 N188:N189 N192:O192 M198:O198 N203:N204 M381:N383 M410:O410 M413:N414 N416:P416 N418:O418 L421:N421 M423:O423 N419">
    <cfRule type="cellIs" dxfId="1611" priority="296" operator="equal">
      <formula>"X"</formula>
    </cfRule>
  </conditionalFormatting>
  <conditionalFormatting sqref="N185:O185 N188:N189 N192:O192 N198:O198 N203:N204 N381:N383 N410:O410 N413:N414 N416:P416 N418:O418 N421 M423:O423">
    <cfRule type="cellIs" dxfId="1610" priority="297" operator="equal">
      <formula>"ANNUAL"</formula>
    </cfRule>
  </conditionalFormatting>
  <conditionalFormatting sqref="N198:O198 N410:O410 N421 N423:O423">
    <cfRule type="cellIs" dxfId="1609" priority="294" operator="equal">
      <formula>"X"</formula>
    </cfRule>
  </conditionalFormatting>
  <conditionalFormatting sqref="N225:O225">
    <cfRule type="expression" dxfId="1608" priority="2684">
      <formula>ROW()=CELL("row")</formula>
    </cfRule>
  </conditionalFormatting>
  <conditionalFormatting sqref="N226:O226 A212:I212 K212 A224:J226">
    <cfRule type="expression" dxfId="1607" priority="2665">
      <formula>ROW()=CELL("row")</formula>
    </cfRule>
  </conditionalFormatting>
  <conditionalFormatting sqref="N291:O291">
    <cfRule type="cellIs" dxfId="1606" priority="2449" operator="equal">
      <formula>"ANNUAL"</formula>
    </cfRule>
    <cfRule type="cellIs" dxfId="1605" priority="2448" operator="equal">
      <formula>"X"</formula>
    </cfRule>
  </conditionalFormatting>
  <conditionalFormatting sqref="N401:O402 P108">
    <cfRule type="cellIs" dxfId="1604" priority="2712" operator="equal">
      <formula>"X"</formula>
    </cfRule>
  </conditionalFormatting>
  <conditionalFormatting sqref="N540:O540">
    <cfRule type="expression" dxfId="1603" priority="2410">
      <formula>ROW()=CELL("row")</formula>
    </cfRule>
  </conditionalFormatting>
  <conditionalFormatting sqref="N572:O572 N573 O579">
    <cfRule type="cellIs" dxfId="1602" priority="2524" operator="equal">
      <formula>"ANNUAL"</formula>
    </cfRule>
  </conditionalFormatting>
  <conditionalFormatting sqref="N572:O572 N573">
    <cfRule type="expression" dxfId="1601" priority="2523">
      <formula>ROW()=CELL("row")</formula>
    </cfRule>
  </conditionalFormatting>
  <conditionalFormatting sqref="N275:P275">
    <cfRule type="expression" dxfId="1600" priority="514">
      <formula>ROW()=CELL("row")</formula>
    </cfRule>
  </conditionalFormatting>
  <conditionalFormatting sqref="N513:P513">
    <cfRule type="cellIs" dxfId="1599" priority="322" operator="equal">
      <formula>"ANNUAL"</formula>
    </cfRule>
    <cfRule type="cellIs" dxfId="1598" priority="323" operator="equal">
      <formula>"X"</formula>
    </cfRule>
  </conditionalFormatting>
  <conditionalFormatting sqref="N503:Q503">
    <cfRule type="cellIs" dxfId="1597" priority="2051" operator="equal">
      <formula>"ANNUAL"</formula>
    </cfRule>
    <cfRule type="cellIs" dxfId="1596" priority="2050" operator="equal">
      <formula>"X"</formula>
    </cfRule>
  </conditionalFormatting>
  <conditionalFormatting sqref="N16:R16 V16:W17 R68:R72 Q76:R76 R78:R79 R108:R111 R220 T17 R3:R6">
    <cfRule type="cellIs" dxfId="1595" priority="1698" operator="equal">
      <formula>"ANNUAL"</formula>
    </cfRule>
  </conditionalFormatting>
  <conditionalFormatting sqref="N35:W35">
    <cfRule type="cellIs" dxfId="1594" priority="634" operator="equal">
      <formula>"ANNUAL"</formula>
    </cfRule>
    <cfRule type="cellIs" dxfId="1593" priority="633" operator="equal">
      <formula>"X"</formula>
    </cfRule>
  </conditionalFormatting>
  <conditionalFormatting sqref="O3 O63 O90 O102 O118 O254 O481 O484:P485 N495:O495 O528 O598">
    <cfRule type="cellIs" dxfId="1592" priority="207" operator="equal">
      <formula>"X"</formula>
    </cfRule>
  </conditionalFormatting>
  <conditionalFormatting sqref="O4 N7:N8">
    <cfRule type="expression" dxfId="1591" priority="2438">
      <formula>ROW()=CELL("row")</formula>
    </cfRule>
  </conditionalFormatting>
  <conditionalFormatting sqref="O4 O72 O9 S18 V18:W18">
    <cfRule type="cellIs" dxfId="1590" priority="2442" operator="equal">
      <formula>"X"</formula>
    </cfRule>
  </conditionalFormatting>
  <conditionalFormatting sqref="O4 O72 O9">
    <cfRule type="cellIs" dxfId="1589" priority="2441" operator="equal">
      <formula>"ANNUAL"</formula>
    </cfRule>
  </conditionalFormatting>
  <conditionalFormatting sqref="O4">
    <cfRule type="expression" dxfId="1588" priority="230">
      <formula>ROW()=CELL("row")</formula>
    </cfRule>
  </conditionalFormatting>
  <conditionalFormatting sqref="O5:O6 O16 N78:O78 M115:O115 O181 M501:O501 O530:O531 M536:U536 O573 O585">
    <cfRule type="cellIs" dxfId="1587" priority="152" operator="equal">
      <formula>"X"</formula>
    </cfRule>
  </conditionalFormatting>
  <conditionalFormatting sqref="O5:O6 O16 O78:O79 N181:O181 O501:O502 N530:O531 O573 O585">
    <cfRule type="cellIs" dxfId="1586" priority="155" operator="equal">
      <formula>"ANNUAL"</formula>
    </cfRule>
  </conditionalFormatting>
  <conditionalFormatting sqref="O14 O20:O21 O69 O85 O88 O93 O99 O108 N147:O147 O160 O163 O171 O175 O180 N183:O183 O190 O194 O199 O201 O205 O210 O218 O220:O222 O227 O230 O268 O344:W344 O475:O476 O547">
    <cfRule type="cellIs" dxfId="1585" priority="201" operator="equal">
      <formula>"X"</formula>
    </cfRule>
  </conditionalFormatting>
  <conditionalFormatting sqref="O14 O20:O21 O69 O85 O88 O93 O99 O108 N147:O147 O160 O163 O171 O175 O180 O183 O190 O194 O199:O201 O205 O210 O218 O220:O222 O227 O230 O268 O344 O475:O476 O547">
    <cfRule type="cellIs" dxfId="1584" priority="202" operator="equal">
      <formula>"ANNUAL"</formula>
    </cfRule>
  </conditionalFormatting>
  <conditionalFormatting sqref="O15 O84 O415 O444 O446 O514 O660 O439 O448:O452">
    <cfRule type="cellIs" dxfId="1583" priority="187" operator="equal">
      <formula>"ANNUAL"</formula>
    </cfRule>
  </conditionalFormatting>
  <conditionalFormatting sqref="O15 O84:P84 O415 O439:P439 O444 O446:O452 O514 O660">
    <cfRule type="cellIs" dxfId="1582" priority="185" operator="equal">
      <formula>"X"</formula>
    </cfRule>
  </conditionalFormatting>
  <conditionalFormatting sqref="O23 O103 O209 O330:O332 O334:O335 O337:O338 O348 O354 O371:O372 O377 O380 O599">
    <cfRule type="cellIs" dxfId="1581" priority="221" operator="equal">
      <formula>"ANNUAL"</formula>
    </cfRule>
    <cfRule type="cellIs" dxfId="1580" priority="217" operator="equal">
      <formula>"X"</formula>
    </cfRule>
    <cfRule type="cellIs" dxfId="1579" priority="218" operator="equal">
      <formula>"ANNUAL"</formula>
    </cfRule>
  </conditionalFormatting>
  <conditionalFormatting sqref="O23 O103:P103 O209 O330:O332 O334:O335 O337:O338 O348 O354 O371:O372 O377 O380:P380 O599:Q599">
    <cfRule type="cellIs" dxfId="1578" priority="220" operator="equal">
      <formula>"X"</formula>
    </cfRule>
    <cfRule type="cellIs" dxfId="1577" priority="223" operator="equal">
      <formula>"ANNUAL"</formula>
    </cfRule>
  </conditionalFormatting>
  <conditionalFormatting sqref="O25 O34 O62:O64 O75 O113 O140 O151 O159 O164 O167:P167 O177 O179 O184 O567:O568 O666:W666 N611:O611 O623">
    <cfRule type="cellIs" dxfId="1576" priority="176" operator="equal">
      <formula>"ANNUAL"</formula>
    </cfRule>
  </conditionalFormatting>
  <conditionalFormatting sqref="O26 O28 O32 O67 O86 O114 O116 O125 O130:O131 O161 O172:O173 O207 O219 O224 O228:O229 O235 O282 O299 O317 O571 O577 O581 O589 O662:W662 O233:P233">
    <cfRule type="cellIs" dxfId="1575" priority="192" operator="equal">
      <formula>"ANNUAL"</formula>
    </cfRule>
  </conditionalFormatting>
  <conditionalFormatting sqref="O26 O28 O32 O67 O86 O114:P114 O116 O125 O130:O131 O161 O172:Q172 O207 O219 O224 O228:O229 O235:O236 O282:P282 O299 O317 O571 O577 O581 O589 O662">
    <cfRule type="cellIs" dxfId="1574" priority="191" operator="equal">
      <formula>"X"</formula>
    </cfRule>
  </conditionalFormatting>
  <conditionalFormatting sqref="O29:O30 N28">
    <cfRule type="cellIs" dxfId="1573" priority="2796" operator="equal">
      <formula>"ANNUAL"</formula>
    </cfRule>
  </conditionalFormatting>
  <conditionalFormatting sqref="O29:O30 O45 O47:W47">
    <cfRule type="cellIs" dxfId="1572" priority="2414" operator="equal">
      <formula>"X"</formula>
    </cfRule>
  </conditionalFormatting>
  <conditionalFormatting sqref="O30 A30:J33">
    <cfRule type="expression" dxfId="1571" priority="2471">
      <formula>ROW()=CELL("row")</formula>
    </cfRule>
  </conditionalFormatting>
  <conditionalFormatting sqref="O38">
    <cfRule type="cellIs" dxfId="1570" priority="2537" operator="equal">
      <formula>"ANNUAL"</formula>
    </cfRule>
    <cfRule type="cellIs" dxfId="1569" priority="2536" operator="equal">
      <formula>"X"</formula>
    </cfRule>
  </conditionalFormatting>
  <conditionalFormatting sqref="O40">
    <cfRule type="cellIs" dxfId="1568" priority="252" operator="equal">
      <formula>"ANNUAL"</formula>
    </cfRule>
    <cfRule type="cellIs" dxfId="1567" priority="251" operator="equal">
      <formula>"X"</formula>
    </cfRule>
  </conditionalFormatting>
  <conditionalFormatting sqref="O42 O44 O104 O120 O126 O195 O234 O288 O313 O319 O455:O459 O469:O470 O478 O519 O521:O522 O528:O531 O535 O545 O550:W550 O562 O564">
    <cfRule type="cellIs" dxfId="1566" priority="127" operator="equal">
      <formula>"ANNUAL"</formula>
    </cfRule>
  </conditionalFormatting>
  <conditionalFormatting sqref="O45 O81">
    <cfRule type="expression" dxfId="1565" priority="2491">
      <formula>ROW()=CELL("row")</formula>
    </cfRule>
  </conditionalFormatting>
  <conditionalFormatting sqref="O45 O47:XFD47">
    <cfRule type="expression" dxfId="1564" priority="2415">
      <formula>ROW()=CELL("row")</formula>
    </cfRule>
  </conditionalFormatting>
  <conditionalFormatting sqref="O45">
    <cfRule type="cellIs" dxfId="1563" priority="2490" operator="equal">
      <formula>"X"</formula>
    </cfRule>
    <cfRule type="cellIs" dxfId="1562" priority="2489" operator="equal">
      <formula>"ANNUAL"</formula>
    </cfRule>
  </conditionalFormatting>
  <conditionalFormatting sqref="O51:O52 N211:O211 O223">
    <cfRule type="cellIs" dxfId="1561" priority="132" operator="equal">
      <formula>"X"</formula>
    </cfRule>
    <cfRule type="cellIs" dxfId="1560" priority="131" operator="equal">
      <formula>"ANNUAL"</formula>
    </cfRule>
  </conditionalFormatting>
  <conditionalFormatting sqref="O57 O68 O70 O304 O346 O349 O358 O360:O363 O496:O498 O511:O512 O515 O518 O543:P543 O551 O554 O557 O559 O561 O565 O575">
    <cfRule type="cellIs" dxfId="1559" priority="181" operator="equal">
      <formula>"ANNUAL"</formula>
    </cfRule>
  </conditionalFormatting>
  <conditionalFormatting sqref="O59 O76 N121:O121 O132:O133 O148 O162 O165 O174 O202 O262 O269 O411 O428:O429 O619">
    <cfRule type="cellIs" dxfId="1558" priority="124" operator="equal">
      <formula>"X"</formula>
    </cfRule>
  </conditionalFormatting>
  <conditionalFormatting sqref="O59 O76 O121 O132:O133 O145:P145 O148 O162 O165 O174 O202 O262 O269 O411 O428:O429 O619">
    <cfRule type="cellIs" dxfId="1557" priority="123" operator="equal">
      <formula>"ANNUAL"</formula>
    </cfRule>
  </conditionalFormatting>
  <conditionalFormatting sqref="O71 O98 O106:O107 O135:O139 O144 O158 O295 O318 O321 O326 O350 O365:O366 O369 O376 O378:O379 O453 O574 O580 O583 O587 O594:O595">
    <cfRule type="cellIs" dxfId="1556" priority="162" operator="equal">
      <formula>"ANNUAL"</formula>
    </cfRule>
    <cfRule type="cellIs" dxfId="1555" priority="158" operator="equal">
      <formula>"X"</formula>
    </cfRule>
    <cfRule type="cellIs" dxfId="1554" priority="159" operator="equal">
      <formula>"ANNUAL"</formula>
    </cfRule>
  </conditionalFormatting>
  <conditionalFormatting sqref="O71 O98 O106:O107 O135:O139 O144:P144 O154:O158 O295 O318 O321 O326 O350 O365:O366 O369 O376 O378:O379 O448:O453 O574 O580 O583 O587 O594:O595">
    <cfRule type="cellIs" dxfId="1553" priority="164" operator="equal">
      <formula>"ANNUAL"</formula>
    </cfRule>
  </conditionalFormatting>
  <conditionalFormatting sqref="O71 O98 O106:O107 O135:O139 O144:P144 O154:O158 O295 O318 O321 O326 O350:P350 O365:O366 O369 O376 O378:O379 O453 O574 O580 O582:O583 O587 O594:O595">
    <cfRule type="cellIs" dxfId="1552" priority="161" operator="equal">
      <formula>"X"</formula>
    </cfRule>
  </conditionalFormatting>
  <conditionalFormatting sqref="O77 O90:O92 O312 O433 O454:R454 O471 O504:O505 O661:W661 O664:W664">
    <cfRule type="cellIs" dxfId="1551" priority="195" operator="equal">
      <formula>"ANNUAL"</formula>
    </cfRule>
  </conditionalFormatting>
  <conditionalFormatting sqref="O81">
    <cfRule type="expression" dxfId="1550" priority="2506">
      <formula>ROW()=CELL("row")</formula>
    </cfRule>
  </conditionalFormatting>
  <conditionalFormatting sqref="O82">
    <cfRule type="cellIs" dxfId="1549" priority="97" operator="equal">
      <formula>"ANNUAL"</formula>
    </cfRule>
    <cfRule type="cellIs" dxfId="1548" priority="99" operator="equal">
      <formula>"ANNUAL"</formula>
    </cfRule>
    <cfRule type="expression" dxfId="1547" priority="98">
      <formula>ROW()=CELL("row")</formula>
    </cfRule>
    <cfRule type="cellIs" dxfId="1546" priority="96" operator="equal">
      <formula>"X"</formula>
    </cfRule>
    <cfRule type="cellIs" dxfId="1545" priority="100" operator="equal">
      <formula>"X"</formula>
    </cfRule>
  </conditionalFormatting>
  <conditionalFormatting sqref="O89 O110">
    <cfRule type="expression" dxfId="1544" priority="2466">
      <formula>ROW()=CELL("row")</formula>
    </cfRule>
  </conditionalFormatting>
  <conditionalFormatting sqref="O101">
    <cfRule type="cellIs" dxfId="1543" priority="2549" operator="equal">
      <formula>"X"</formula>
    </cfRule>
    <cfRule type="cellIs" dxfId="1542" priority="2548" operator="equal">
      <formula>"ANNUAL"</formula>
    </cfRule>
    <cfRule type="expression" dxfId="1541" priority="2547">
      <formula>ROW()=CELL("row")</formula>
    </cfRule>
  </conditionalFormatting>
  <conditionalFormatting sqref="O103 O330:O332 O334:O335 O337:O338 O354 O371:O372 O380 O599">
    <cfRule type="cellIs" dxfId="1540" priority="213" operator="equal">
      <formula>"ANNUAL"</formula>
    </cfRule>
    <cfRule type="cellIs" dxfId="1539" priority="211" operator="equal">
      <formula>"ANNUAL"</formula>
    </cfRule>
    <cfRule type="cellIs" dxfId="1538" priority="210" operator="equal">
      <formula>"X"</formula>
    </cfRule>
    <cfRule type="cellIs" dxfId="1537" priority="214" operator="equal">
      <formula>"X"</formula>
    </cfRule>
  </conditionalFormatting>
  <conditionalFormatting sqref="O109:O110">
    <cfRule type="cellIs" dxfId="1536" priority="2319" operator="equal">
      <formula>"ANNUAL"</formula>
    </cfRule>
    <cfRule type="cellIs" dxfId="1535" priority="2320" operator="equal">
      <formula>"X"</formula>
    </cfRule>
  </conditionalFormatting>
  <conditionalFormatting sqref="O124">
    <cfRule type="cellIs" dxfId="1534" priority="173" operator="equal">
      <formula>"X"</formula>
    </cfRule>
    <cfRule type="expression" dxfId="1533" priority="174">
      <formula>ROW()=CELL("row")</formula>
    </cfRule>
  </conditionalFormatting>
  <conditionalFormatting sqref="O128">
    <cfRule type="cellIs" dxfId="1532" priority="2546" operator="equal">
      <formula>"X"</formula>
    </cfRule>
    <cfRule type="cellIs" dxfId="1531" priority="2545" operator="equal">
      <formula>"ANNUAL"</formula>
    </cfRule>
  </conditionalFormatting>
  <conditionalFormatting sqref="O142">
    <cfRule type="cellIs" dxfId="1530" priority="2592" operator="equal">
      <formula>"X"</formula>
    </cfRule>
  </conditionalFormatting>
  <conditionalFormatting sqref="O146">
    <cfRule type="cellIs" dxfId="1529" priority="70" operator="equal">
      <formula>"ANNUAL"</formula>
    </cfRule>
    <cfRule type="expression" dxfId="1528" priority="69">
      <formula>ROW()=CELL("row")</formula>
    </cfRule>
  </conditionalFormatting>
  <conditionalFormatting sqref="O150">
    <cfRule type="cellIs" dxfId="1527" priority="2468" operator="equal">
      <formula>"X"</formula>
    </cfRule>
    <cfRule type="cellIs" dxfId="1526" priority="2467" operator="equal">
      <formula>"ANNUAL"</formula>
    </cfRule>
  </conditionalFormatting>
  <conditionalFormatting sqref="O154">
    <cfRule type="expression" dxfId="1525" priority="2509">
      <formula>ROW()=CELL("row")</formula>
    </cfRule>
  </conditionalFormatting>
  <conditionalFormatting sqref="O173 P182">
    <cfRule type="expression" dxfId="1524" priority="2514">
      <formula>ROW()=CELL("row")</formula>
    </cfRule>
  </conditionalFormatting>
  <conditionalFormatting sqref="O185:O186 M208:O208 O238:O239 O256 O370:P370 O404 O416:O419 O558 O563">
    <cfRule type="cellIs" dxfId="1523" priority="108" operator="equal">
      <formula>"X"</formula>
    </cfRule>
  </conditionalFormatting>
  <conditionalFormatting sqref="O186 M208:O208 O238:O239 O256 O370 O404 O417 O558 O563">
    <cfRule type="cellIs" dxfId="1522" priority="107" operator="equal">
      <formula>"ANNUAL"</formula>
    </cfRule>
  </conditionalFormatting>
  <conditionalFormatting sqref="O189 O196:O197 O203 O231:O232 O237 O241:O244 O246:O248 O258:O259 O263 O265:O267 O270 O272:O273 O277 O279 O283:O284">
    <cfRule type="cellIs" dxfId="1521" priority="168" operator="equal">
      <formula>"ANNUAL"</formula>
    </cfRule>
  </conditionalFormatting>
  <conditionalFormatting sqref="O189 O196:O197 O203 O231:O232 O237 O242:O244 O246:O248 O258:O259 O263 O265:O267 O270 O272:O273 O275:O277 O279 O283:O284">
    <cfRule type="cellIs" dxfId="1520" priority="169" operator="equal">
      <formula>"X"</formula>
    </cfRule>
  </conditionalFormatting>
  <conditionalFormatting sqref="O200 N208">
    <cfRule type="expression" dxfId="1519" priority="2479">
      <formula>ROW()=CELL("row")</formula>
    </cfRule>
  </conditionalFormatting>
  <conditionalFormatting sqref="O212:O213 N381:O383 N413:O414 O420:O421 M188:O188 M204:O204">
    <cfRule type="cellIs" dxfId="1518" priority="143" operator="equal">
      <formula>"X"</formula>
    </cfRule>
  </conditionalFormatting>
  <conditionalFormatting sqref="O213 O381:O383 O413:O414 O420:O421 O188 O204">
    <cfRule type="cellIs" dxfId="1517" priority="144" operator="equal">
      <formula>"ANNUAL"</formula>
    </cfRule>
  </conditionalFormatting>
  <conditionalFormatting sqref="O216:O217">
    <cfRule type="expression" dxfId="1516" priority="2381">
      <formula>ROW()=CELL("row")</formula>
    </cfRule>
  </conditionalFormatting>
  <conditionalFormatting sqref="O223 O211 O52">
    <cfRule type="expression" dxfId="1515" priority="130">
      <formula>ROW()=CELL("row")</formula>
    </cfRule>
  </conditionalFormatting>
  <conditionalFormatting sqref="O225:O226">
    <cfRule type="cellIs" dxfId="1514" priority="189" operator="equal">
      <formula>"ANNUAL"</formula>
    </cfRule>
    <cfRule type="cellIs" dxfId="1513" priority="188" operator="equal">
      <formula>"X"</formula>
    </cfRule>
  </conditionalFormatting>
  <conditionalFormatting sqref="O233">
    <cfRule type="expression" dxfId="1512" priority="2495">
      <formula>ROW()=CELL("row")</formula>
    </cfRule>
    <cfRule type="expression" dxfId="1511" priority="2435">
      <formula>ROW()=CELL("row")</formula>
    </cfRule>
  </conditionalFormatting>
  <conditionalFormatting sqref="O236 N239:O239 N267 P267">
    <cfRule type="expression" dxfId="1510" priority="2332">
      <formula>ROW()=CELL("row")</formula>
    </cfRule>
  </conditionalFormatting>
  <conditionalFormatting sqref="O241:O242 E136:J137 A136:D138 O157">
    <cfRule type="expression" dxfId="1509" priority="2469">
      <formula>ROW()=CELL("row")</formula>
    </cfRule>
  </conditionalFormatting>
  <conditionalFormatting sqref="O241:O242 M200:O200 O220 O216:O217 P249 N239:O239 R249">
    <cfRule type="cellIs" dxfId="1508" priority="2457" operator="equal">
      <formula>"X"</formula>
    </cfRule>
  </conditionalFormatting>
  <conditionalFormatting sqref="O251:O252 O339:O341 O390:O392 O397 O399 O523:O526">
    <cfRule type="cellIs" dxfId="1507" priority="141" operator="equal">
      <formula>"X"</formula>
    </cfRule>
    <cfRule type="cellIs" dxfId="1506" priority="140" operator="equal">
      <formula>"ANNUAL"</formula>
    </cfRule>
  </conditionalFormatting>
  <conditionalFormatting sqref="O261 Q260">
    <cfRule type="cellIs" dxfId="1505" priority="2950" operator="equal">
      <formula>"X"</formula>
    </cfRule>
  </conditionalFormatting>
  <conditionalFormatting sqref="O261">
    <cfRule type="expression" dxfId="1504" priority="2434">
      <formula>ROW()=CELL("row")</formula>
    </cfRule>
  </conditionalFormatting>
  <conditionalFormatting sqref="O275:O276">
    <cfRule type="cellIs" dxfId="1503" priority="318" operator="equal">
      <formula>"ANNUAL"</formula>
    </cfRule>
  </conditionalFormatting>
  <conditionalFormatting sqref="O276 O278">
    <cfRule type="expression" dxfId="1502" priority="2428">
      <formula>ROW()=CELL("row")</formula>
    </cfRule>
  </conditionalFormatting>
  <conditionalFormatting sqref="O278 P267 R267">
    <cfRule type="cellIs" dxfId="1501" priority="2522" operator="equal">
      <formula>"ANNUAL"</formula>
    </cfRule>
  </conditionalFormatting>
  <conditionalFormatting sqref="O280 O406:O407 L609:S609 N10:O11 M191:O192 N301:O302 O568:O570">
    <cfRule type="cellIs" dxfId="1500" priority="104" operator="equal">
      <formula>"X"</formula>
    </cfRule>
  </conditionalFormatting>
  <conditionalFormatting sqref="O280 O406:O407 L609:S609 N10:O11 M301:O302 M569:O570">
    <cfRule type="cellIs" dxfId="1499" priority="105" operator="equal">
      <formula>"ANNUAL"</formula>
    </cfRule>
  </conditionalFormatting>
  <conditionalFormatting sqref="O283:O284 O279 O277 O272:O273 O270 O265:O267 O263 O258 O246:O248 O243:O244 O237 O231:O232 O203 O196:O197 O189">
    <cfRule type="expression" dxfId="1498" priority="167">
      <formula>ROW()=CELL("row")</formula>
    </cfRule>
  </conditionalFormatting>
  <conditionalFormatting sqref="O291 P303:P304 R304 V304:XFD304 N316 O347 O352">
    <cfRule type="expression" dxfId="1497" priority="2399">
      <formula>ROW()=CELL("row")</formula>
    </cfRule>
  </conditionalFormatting>
  <conditionalFormatting sqref="O293">
    <cfRule type="expression" dxfId="1496" priority="359">
      <formula>ROW()=CELL("row")</formula>
    </cfRule>
    <cfRule type="cellIs" dxfId="1495" priority="360" operator="equal">
      <formula>"X"</formula>
    </cfRule>
    <cfRule type="cellIs" dxfId="1494" priority="361" operator="equal">
      <formula>"ANNUAL"</formula>
    </cfRule>
  </conditionalFormatting>
  <conditionalFormatting sqref="O298">
    <cfRule type="expression" dxfId="1493" priority="4">
      <formula>ROW()=CELL("row")</formula>
    </cfRule>
    <cfRule type="cellIs" dxfId="1492" priority="6" operator="equal">
      <formula>"X"</formula>
    </cfRule>
    <cfRule type="cellIs" dxfId="1491" priority="5" operator="equal">
      <formula>"ANNUAL"</formula>
    </cfRule>
  </conditionalFormatting>
  <conditionalFormatting sqref="O314 O307:O309 O300 O296 O289:O290 O274 O260 O257 O255 O240 O53 O48:O49 O27 O12:O13 O7:O8">
    <cfRule type="expression" dxfId="1490" priority="137">
      <formula>ROW()=CELL("row")</formula>
    </cfRule>
  </conditionalFormatting>
  <conditionalFormatting sqref="O322">
    <cfRule type="cellIs" dxfId="1489" priority="40" operator="equal">
      <formula>"X"</formula>
    </cfRule>
    <cfRule type="cellIs" dxfId="1488" priority="39" operator="equal">
      <formula>"ANNUAL"</formula>
    </cfRule>
    <cfRule type="expression" dxfId="1487" priority="41">
      <formula>ROW()=CELL("row")</formula>
    </cfRule>
  </conditionalFormatting>
  <conditionalFormatting sqref="O327">
    <cfRule type="cellIs" dxfId="1486" priority="172" operator="equal">
      <formula>"X"</formula>
    </cfRule>
    <cfRule type="cellIs" dxfId="1485" priority="171" operator="equal">
      <formula>"ANNUAL"</formula>
    </cfRule>
    <cfRule type="expression" dxfId="1484" priority="170">
      <formula>ROW()=CELL("row")</formula>
    </cfRule>
  </conditionalFormatting>
  <conditionalFormatting sqref="O363">
    <cfRule type="cellIs" dxfId="1483" priority="235" operator="equal">
      <formula>"X"</formula>
    </cfRule>
    <cfRule type="expression" dxfId="1482" priority="236">
      <formula>ROW()=CELL("row")</formula>
    </cfRule>
  </conditionalFormatting>
  <conditionalFormatting sqref="O402 O233 P141 Q129:R129 Q130:Q131 O142 Q145">
    <cfRule type="cellIs" dxfId="1481" priority="2493" operator="equal">
      <formula>"ANNUAL"</formula>
    </cfRule>
  </conditionalFormatting>
  <conditionalFormatting sqref="O402 O233 Q129:R129 Q130:Q131 V139:W140 S139">
    <cfRule type="cellIs" dxfId="1480" priority="2494" operator="equal">
      <formula>"X"</formula>
    </cfRule>
  </conditionalFormatting>
  <conditionalFormatting sqref="O402">
    <cfRule type="expression" dxfId="1479" priority="2492">
      <formula>ROW()=CELL("row")</formula>
    </cfRule>
  </conditionalFormatting>
  <conditionalFormatting sqref="O403 O405">
    <cfRule type="expression" dxfId="1478" priority="2083">
      <formula>ROW()=CELL("row")</formula>
    </cfRule>
  </conditionalFormatting>
  <conditionalFormatting sqref="O420:O421 O413:O414 O381:O383 O213">
    <cfRule type="expression" dxfId="1477" priority="142">
      <formula>ROW()=CELL("row")</formula>
    </cfRule>
  </conditionalFormatting>
  <conditionalFormatting sqref="O422 O436:O438 P141 N180 O212:P212 P249 O294 P454:P455">
    <cfRule type="expression" dxfId="1476" priority="2367">
      <formula>ROW()=CELL("row")</formula>
    </cfRule>
  </conditionalFormatting>
  <conditionalFormatting sqref="O425">
    <cfRule type="cellIs" dxfId="1475" priority="327" operator="equal">
      <formula>"ANNUAL"</formula>
    </cfRule>
    <cfRule type="expression" dxfId="1474" priority="326">
      <formula>ROW()=CELL("row")</formula>
    </cfRule>
    <cfRule type="expression" dxfId="1473" priority="325">
      <formula>ROW()=CELL("row")</formula>
    </cfRule>
  </conditionalFormatting>
  <conditionalFormatting sqref="O426">
    <cfRule type="expression" dxfId="1472" priority="227">
      <formula>ROW()=CELL("row")</formula>
    </cfRule>
    <cfRule type="cellIs" dxfId="1471" priority="229" operator="equal">
      <formula>"X"</formula>
    </cfRule>
    <cfRule type="cellIs" dxfId="1470" priority="228" operator="equal">
      <formula>"ANNUAL"</formula>
    </cfRule>
  </conditionalFormatting>
  <conditionalFormatting sqref="O427">
    <cfRule type="expression" dxfId="1469" priority="224">
      <formula>ROW()=CELL("row")</formula>
    </cfRule>
    <cfRule type="cellIs" dxfId="1468" priority="225" operator="equal">
      <formula>"ANNUAL"</formula>
    </cfRule>
    <cfRule type="cellIs" dxfId="1467" priority="226" operator="equal">
      <formula>"X"</formula>
    </cfRule>
  </conditionalFormatting>
  <conditionalFormatting sqref="O441">
    <cfRule type="expression" dxfId="1466" priority="2687">
      <formula>ROW()=CELL("row")</formula>
    </cfRule>
  </conditionalFormatting>
  <conditionalFormatting sqref="O446 O660">
    <cfRule type="cellIs" dxfId="1465" priority="183" operator="equal">
      <formula>"ANNUAL"</formula>
    </cfRule>
  </conditionalFormatting>
  <conditionalFormatting sqref="O473 O122 O83 O73:O74 O55:O56">
    <cfRule type="expression" dxfId="1464" priority="182">
      <formula>ROW()=CELL("row")</formula>
    </cfRule>
  </conditionalFormatting>
  <conditionalFormatting sqref="O486">
    <cfRule type="cellIs" dxfId="1463" priority="2340" operator="equal">
      <formula>"ANNUAL"</formula>
    </cfRule>
    <cfRule type="cellIs" dxfId="1462" priority="2338" operator="equal">
      <formula>"X"</formula>
    </cfRule>
  </conditionalFormatting>
  <conditionalFormatting sqref="O491:O492 O465 O431 O419 O389 O374">
    <cfRule type="expression" dxfId="1461" priority="135">
      <formula>ROW()=CELL("row")</formula>
    </cfRule>
  </conditionalFormatting>
  <conditionalFormatting sqref="O491:O493 O3 O102 O118 O254 O481 O484:O485 N495:P495 O598">
    <cfRule type="cellIs" dxfId="1460" priority="206" operator="equal">
      <formula>"ANNUAL"</formula>
    </cfRule>
  </conditionalFormatting>
  <conditionalFormatting sqref="O508 O489:O490 O468 O463:O464 O460 O443 O440 O434 O407 O398 O393:O394 O385 O357 O342 O328 O302 O286 O271 O249:O250 O178 O97 O43 O22">
    <cfRule type="expression" dxfId="1459" priority="122">
      <formula>ROW()=CELL("row")</formula>
    </cfRule>
  </conditionalFormatting>
  <conditionalFormatting sqref="O509">
    <cfRule type="expression" dxfId="1458" priority="2416">
      <formula>ROW()=CELL("row")</formula>
    </cfRule>
  </conditionalFormatting>
  <conditionalFormatting sqref="O523:O526 O399 O397 O391:O392 O339:O341 O251:O252">
    <cfRule type="expression" dxfId="1457" priority="139">
      <formula>ROW()=CELL("row")</formula>
    </cfRule>
  </conditionalFormatting>
  <conditionalFormatting sqref="O547 O475 O344 O268 O230 O227 O221:O222 O218 O210 O205 O201 O199 O194 O190 O183 O180 O175 O171 O163 O160 O147 O108 O99 O93 O88 O85 O69 O20 O14">
    <cfRule type="expression" dxfId="1456" priority="199">
      <formula>ROW()=CELL("row")</formula>
    </cfRule>
    <cfRule type="expression" dxfId="1455" priority="200">
      <formula>ROW()=CELL("row")</formula>
    </cfRule>
  </conditionalFormatting>
  <conditionalFormatting sqref="O552">
    <cfRule type="expression" dxfId="1454" priority="2333">
      <formula>ROW()=CELL("row")</formula>
    </cfRule>
  </conditionalFormatting>
  <conditionalFormatting sqref="O553 O541 O538:O539 O506 O487 O482:O483 O479:O480">
    <cfRule type="expression" dxfId="1453" priority="118">
      <formula>ROW()=CELL("row")</formula>
    </cfRule>
  </conditionalFormatting>
  <conditionalFormatting sqref="O563 O558 O417 O404 O370 O256 O238 O208 O186">
    <cfRule type="expression" dxfId="1452" priority="106">
      <formula>ROW()=CELL("row")</formula>
    </cfRule>
  </conditionalFormatting>
  <conditionalFormatting sqref="O564 O562 O550 O545 O535 O529 O521:O522 O519 O478 O470 O455:O459 O319 O313 O288 O234 O195 O126 O120 O104 O44 O42">
    <cfRule type="expression" dxfId="1451" priority="126">
      <formula>ROW()=CELL("row")</formula>
    </cfRule>
  </conditionalFormatting>
  <conditionalFormatting sqref="O575 O565 O561 O559 O557 O554 O551 O543 O518 O515 O511:O512 O498 O496 O360:O362 O358 O349 O346 O304 O70 O68 O57">
    <cfRule type="expression" dxfId="1450" priority="180">
      <formula>ROW()=CELL("row")</formula>
    </cfRule>
  </conditionalFormatting>
  <conditionalFormatting sqref="O578">
    <cfRule type="expression" dxfId="1449" priority="250">
      <formula>ROW()=CELL("row")</formula>
    </cfRule>
    <cfRule type="cellIs" dxfId="1448" priority="249" operator="equal">
      <formula>"ANNUAL"</formula>
    </cfRule>
    <cfRule type="cellIs" dxfId="1447" priority="248" operator="equal">
      <formula>"X"</formula>
    </cfRule>
    <cfRule type="expression" dxfId="1446" priority="247">
      <formula>ROW()=CELL("row")</formula>
    </cfRule>
  </conditionalFormatting>
  <conditionalFormatting sqref="O579 A580:K580">
    <cfRule type="expression" dxfId="1445" priority="2315">
      <formula>ROW()=CELL("row")</formula>
    </cfRule>
  </conditionalFormatting>
  <conditionalFormatting sqref="O582">
    <cfRule type="expression" dxfId="1444" priority="179">
      <formula>ROW()=CELL("row")</formula>
    </cfRule>
  </conditionalFormatting>
  <conditionalFormatting sqref="O585 O573 O530:O531 O501 O181 O78 O16 O5:O6">
    <cfRule type="expression" dxfId="1443" priority="154">
      <formula>ROW()=CELL("row")</formula>
    </cfRule>
  </conditionalFormatting>
  <conditionalFormatting sqref="O594:O595 O587 O583 O580 O574 O453 O378:O379 O376 O369 O365:O366 O350 O326 O321 O318 O295 O158 O144 O135:O139 O106:O107 O98 O71">
    <cfRule type="expression" dxfId="1442" priority="163">
      <formula>ROW()=CELL("row")</formula>
    </cfRule>
    <cfRule type="expression" dxfId="1441" priority="160">
      <formula>ROW()=CELL("row")</formula>
    </cfRule>
    <cfRule type="expression" dxfId="1440" priority="157">
      <formula>ROW()=CELL("row")</formula>
    </cfRule>
  </conditionalFormatting>
  <conditionalFormatting sqref="O598 O568 O528 O502 O495 O493 O484:O485 O481 O476 O435 O428 O390 O259 O254 O156 O118 O102 O90 O63 O51 O21 O3">
    <cfRule type="expression" dxfId="1439" priority="208">
      <formula>ROW()=CELL("row")</formula>
    </cfRule>
  </conditionalFormatting>
  <conditionalFormatting sqref="O599 O380 O371:O372 O354 O337:O338 O334:O335 O330:O332 O103">
    <cfRule type="expression" dxfId="1438" priority="212">
      <formula>ROW()=CELL("row")</formula>
    </cfRule>
    <cfRule type="expression" dxfId="1437" priority="209">
      <formula>ROW()=CELL("row")</formula>
    </cfRule>
  </conditionalFormatting>
  <conditionalFormatting sqref="O599 O380 O377 O371:O372 O354 O348 O337:O338 O334:O335 O330:O332 O209 O103 O23">
    <cfRule type="expression" dxfId="1436" priority="216">
      <formula>ROW()=CELL("row")</formula>
    </cfRule>
    <cfRule type="expression" dxfId="1435" priority="219">
      <formula>ROW()=CELL("row")</formula>
    </cfRule>
    <cfRule type="expression" dxfId="1434" priority="222">
      <formula>ROW()=CELL("row")</formula>
    </cfRule>
  </conditionalFormatting>
  <conditionalFormatting sqref="O599 O380 O377 O371:O372 O368 O354 O337:O338 O334:O335 O330:O332 O103">
    <cfRule type="expression" dxfId="1433" priority="215">
      <formula>ROW()=CELL("row")</formula>
    </cfRule>
  </conditionalFormatting>
  <conditionalFormatting sqref="O602">
    <cfRule type="cellIs" dxfId="1432" priority="197" operator="equal">
      <formula>"X"</formula>
    </cfRule>
    <cfRule type="cellIs" dxfId="1431" priority="196" operator="equal">
      <formula>"ANNUAL"</formula>
    </cfRule>
    <cfRule type="expression" dxfId="1430" priority="198">
      <formula>ROW()=CELL("row")</formula>
    </cfRule>
  </conditionalFormatting>
  <conditionalFormatting sqref="O609 O406 O280">
    <cfRule type="expression" dxfId="1429" priority="103">
      <formula>ROW()=CELL("row")</formula>
    </cfRule>
  </conditionalFormatting>
  <conditionalFormatting sqref="O616:O617 O603:O604 O601 O548 O532:O533 O461 O432 O430 O395:O396 O387:O388 O384 O373 O367 O364 O359 O356 O316">
    <cfRule type="expression" dxfId="1428" priority="102">
      <formula>ROW()=CELL("row")</formula>
    </cfRule>
  </conditionalFormatting>
  <conditionalFormatting sqref="O619 O429 O411 O329 O287 O269 O262 O202 O174 O165 O162 O148 O145 O132:O133 O121 O96 O76 O59">
    <cfRule type="expression" dxfId="1427" priority="125">
      <formula>ROW()=CELL("row")</formula>
    </cfRule>
  </conditionalFormatting>
  <conditionalFormatting sqref="O629 O627">
    <cfRule type="expression" dxfId="1426" priority="138">
      <formula>ROW()=CELL("row")</formula>
    </cfRule>
  </conditionalFormatting>
  <conditionalFormatting sqref="O634">
    <cfRule type="expression" dxfId="1425" priority="19">
      <formula>ROW()=CELL("row")</formula>
    </cfRule>
    <cfRule type="cellIs" dxfId="1424" priority="9" operator="equal">
      <formula>"X"</formula>
    </cfRule>
    <cfRule type="cellIs" dxfId="1423" priority="12" operator="equal">
      <formula>"X"</formula>
    </cfRule>
    <cfRule type="cellIs" dxfId="1422" priority="17" operator="equal">
      <formula>"X"</formula>
    </cfRule>
    <cfRule type="cellIs" dxfId="1421" priority="21" operator="equal">
      <formula>"X"</formula>
    </cfRule>
    <cfRule type="expression" dxfId="1420" priority="22">
      <formula>ROW()=CELL("row")</formula>
    </cfRule>
    <cfRule type="cellIs" dxfId="1419" priority="20" operator="equal">
      <formula>"ANNUAL"</formula>
    </cfRule>
    <cfRule type="expression" dxfId="1418" priority="16">
      <formula>ROW()=CELL("row")</formula>
    </cfRule>
    <cfRule type="cellIs" dxfId="1417" priority="15" operator="equal">
      <formula>"ANNUAL"</formula>
    </cfRule>
    <cfRule type="cellIs" dxfId="1416" priority="18" operator="equal">
      <formula>"ANNUAL"</formula>
    </cfRule>
    <cfRule type="expression" dxfId="1415" priority="14">
      <formula>ROW()=CELL("row")</formula>
    </cfRule>
    <cfRule type="cellIs" dxfId="1414" priority="13" operator="equal">
      <formula>"ANNUAL"</formula>
    </cfRule>
    <cfRule type="expression" dxfId="1413" priority="11">
      <formula>ROW()=CELL("row")</formula>
    </cfRule>
    <cfRule type="expression" dxfId="1412" priority="8">
      <formula>ROW()=CELL("row")</formula>
    </cfRule>
    <cfRule type="cellIs" dxfId="1411" priority="10" operator="equal">
      <formula>"ANNUAL"</formula>
    </cfRule>
  </conditionalFormatting>
  <conditionalFormatting sqref="O635">
    <cfRule type="cellIs" dxfId="1410" priority="232" operator="equal">
      <formula>"ANNUAL"</formula>
    </cfRule>
    <cfRule type="cellIs" dxfId="1409" priority="233" operator="equal">
      <formula>"X"</formula>
    </cfRule>
    <cfRule type="expression" dxfId="1408" priority="231">
      <formula>ROW()=CELL("row")</formula>
    </cfRule>
  </conditionalFormatting>
  <conditionalFormatting sqref="O637 O639 O645:O646 O657 O649 O663 O665 O668 O654:O655 O659">
    <cfRule type="cellIs" dxfId="1407" priority="2883" operator="equal">
      <formula>"X"</formula>
    </cfRule>
  </conditionalFormatting>
  <conditionalFormatting sqref="O650">
    <cfRule type="expression" dxfId="1406" priority="24">
      <formula>ROW()=CELL("row")</formula>
    </cfRule>
    <cfRule type="cellIs" dxfId="1405" priority="26" operator="equal">
      <formula>"X"</formula>
    </cfRule>
    <cfRule type="cellIs" dxfId="1404" priority="25" operator="equal">
      <formula>"ANNUAL"</formula>
    </cfRule>
  </conditionalFormatting>
  <conditionalFormatting sqref="O652">
    <cfRule type="expression" dxfId="1403" priority="23">
      <formula>ROW()=CELL("row")</formula>
    </cfRule>
  </conditionalFormatting>
  <conditionalFormatting sqref="O656 O651 O647:O648 O640:O644 O638 O636 O631:O633 O310:O311 O285 O653">
    <cfRule type="expression" dxfId="1402" priority="136">
      <formula>ROW()=CELL("row")</formula>
    </cfRule>
  </conditionalFormatting>
  <conditionalFormatting sqref="O658">
    <cfRule type="expression" dxfId="1401" priority="72">
      <formula>ROW()=CELL("row")</formula>
    </cfRule>
  </conditionalFormatting>
  <conditionalFormatting sqref="O660 O514 O446 O444 O415 O84 O15">
    <cfRule type="expression" dxfId="1400" priority="186">
      <formula>ROW()=CELL("row")</formula>
    </cfRule>
  </conditionalFormatting>
  <conditionalFormatting sqref="O660 O514 O448:O452 O446 O444 O439 O415 O84 O15">
    <cfRule type="expression" dxfId="1399" priority="184">
      <formula>ROW()=CELL("row")</formula>
    </cfRule>
  </conditionalFormatting>
  <conditionalFormatting sqref="O662 O589 O581 O577 O571 O317 O299 O282 O235 O228:O229 O224 O219 O207 O172 O161 O130:O131 O125 O116 O114 O86 O67 O32 O28 O26">
    <cfRule type="expression" dxfId="1398" priority="193">
      <formula>ROW()=CELL("row")</formula>
    </cfRule>
    <cfRule type="expression" dxfId="1397" priority="190">
      <formula>ROW()=CELL("row")</formula>
    </cfRule>
  </conditionalFormatting>
  <conditionalFormatting sqref="O664 O661 O504:O505 O471 O454 O433 O312 O91:O92 O77">
    <cfRule type="expression" dxfId="1396" priority="194">
      <formula>ROW()=CELL("row")</formula>
    </cfRule>
  </conditionalFormatting>
  <conditionalFormatting sqref="O666 O567 O184 O179 O177 O167 O164 O159 O151 O140 O113 O75 O64 O62 O34 O25">
    <cfRule type="expression" dxfId="1395" priority="175">
      <formula>ROW()=CELL("row")</formula>
    </cfRule>
  </conditionalFormatting>
  <conditionalFormatting sqref="O667">
    <cfRule type="cellIs" dxfId="1394" priority="147" operator="equal">
      <formula>"ANNUAL"</formula>
    </cfRule>
    <cfRule type="expression" dxfId="1393" priority="148">
      <formula>ROW()=CELL("row")</formula>
    </cfRule>
    <cfRule type="cellIs" dxfId="1392" priority="150" operator="equal">
      <formula>"X"</formula>
    </cfRule>
    <cfRule type="cellIs" dxfId="1391" priority="146" operator="equal">
      <formula>"X"</formula>
    </cfRule>
  </conditionalFormatting>
  <conditionalFormatting sqref="O670">
    <cfRule type="expression" dxfId="1390" priority="94">
      <formula>ROW()=CELL("row")</formula>
    </cfRule>
  </conditionalFormatting>
  <conditionalFormatting sqref="O30:P30 P31 P54:P65 P173:P174 P273:P274 P39 P282:P284 P239:Q239 P4:P9 P276:P280 P48:P52 Q8:W8 P33:P34">
    <cfRule type="cellIs" dxfId="1389" priority="2155" operator="equal">
      <formula>"ANNUAL"</formula>
    </cfRule>
  </conditionalFormatting>
  <conditionalFormatting sqref="O95:P95">
    <cfRule type="cellIs" dxfId="1388" priority="205" operator="equal">
      <formula>"ANNUAL"</formula>
    </cfRule>
    <cfRule type="cellIs" dxfId="1387" priority="204" operator="equal">
      <formula>"X"</formula>
    </cfRule>
    <cfRule type="expression" dxfId="1386" priority="203">
      <formula>ROW()=CELL("row")</formula>
    </cfRule>
  </conditionalFormatting>
  <conditionalFormatting sqref="O142:P142">
    <cfRule type="expression" dxfId="1385" priority="2221">
      <formula>ROW()=CELL("row")</formula>
    </cfRule>
  </conditionalFormatting>
  <conditionalFormatting sqref="O145:P146">
    <cfRule type="cellIs" dxfId="1384" priority="71" operator="equal">
      <formula>"X"</formula>
    </cfRule>
  </conditionalFormatting>
  <conditionalFormatting sqref="O154:P154 A183:J184">
    <cfRule type="expression" dxfId="1383" priority="2476">
      <formula>ROW()=CELL("row")</formula>
    </cfRule>
  </conditionalFormatting>
  <conditionalFormatting sqref="O154:P154 V152:W158 R157 S153:S154">
    <cfRule type="cellIs" dxfId="1382" priority="2508" operator="equal">
      <formula>"X"</formula>
    </cfRule>
  </conditionalFormatting>
  <conditionalFormatting sqref="O154:P154 V152:W158 R157">
    <cfRule type="cellIs" dxfId="1381" priority="2507" operator="equal">
      <formula>"ANNUAL"</formula>
    </cfRule>
  </conditionalFormatting>
  <conditionalFormatting sqref="O275:P275">
    <cfRule type="expression" dxfId="1380" priority="317">
      <formula>ROW()=CELL("row")</formula>
    </cfRule>
    <cfRule type="cellIs" dxfId="1379" priority="166" operator="equal">
      <formula>"ANNUAL"</formula>
    </cfRule>
  </conditionalFormatting>
  <conditionalFormatting sqref="O333:P333">
    <cfRule type="cellIs" dxfId="1378" priority="2100" operator="equal">
      <formula>"ANNUAL"</formula>
    </cfRule>
  </conditionalFormatting>
  <conditionalFormatting sqref="O469:P469">
    <cfRule type="expression" dxfId="1377" priority="2635">
      <formula>ROW()=CELL("row")</formula>
    </cfRule>
  </conditionalFormatting>
  <conditionalFormatting sqref="O582:P582">
    <cfRule type="cellIs" dxfId="1376" priority="177" operator="equal">
      <formula>"ANNUAL"</formula>
    </cfRule>
  </conditionalFormatting>
  <conditionalFormatting sqref="O9:Q9 Q28:Q30 P48:Q48 P56:Q56 Q62:R63 Q178:Q179 Q271:R271 Q278:Q280 Q288 Q368:Q369 P371:Q371 Q39:Q40 Q241:Q247 Q341 Q14:Q16 V48:XFD48 V63:XFD63">
    <cfRule type="expression" dxfId="1375" priority="1907">
      <formula>ROW()=CELL("row")</formula>
    </cfRule>
  </conditionalFormatting>
  <conditionalFormatting sqref="O216:Q217">
    <cfRule type="cellIs" dxfId="1374" priority="1935" operator="equal">
      <formula>"ANNUAL"</formula>
    </cfRule>
  </conditionalFormatting>
  <conditionalFormatting sqref="O422:Q422 M422">
    <cfRule type="expression" dxfId="1373" priority="2189">
      <formula>ROW()=CELL("row")</formula>
    </cfRule>
  </conditionalFormatting>
  <conditionalFormatting sqref="O500:Q500 P106:P107 P451 P490:R490 P492 P511:R511 P526">
    <cfRule type="expression" dxfId="1372" priority="2198">
      <formula>ROW()=CELL("row")</formula>
    </cfRule>
  </conditionalFormatting>
  <conditionalFormatting sqref="O509:Q509 L540:P540">
    <cfRule type="cellIs" dxfId="1371" priority="2418" operator="equal">
      <formula>"ANNUAL"</formula>
    </cfRule>
  </conditionalFormatting>
  <conditionalFormatting sqref="O552:Q552">
    <cfRule type="cellIs" dxfId="1370" priority="2334" operator="equal">
      <formula>"X"</formula>
    </cfRule>
    <cfRule type="cellIs" dxfId="1369" priority="2336" operator="equal">
      <formula>"ANNUAL"</formula>
    </cfRule>
  </conditionalFormatting>
  <conditionalFormatting sqref="O323:R323 P331:Q331 N343:O343">
    <cfRule type="expression" dxfId="1368" priority="2404">
      <formula>ROW()=CELL("row")</formula>
    </cfRule>
  </conditionalFormatting>
  <conditionalFormatting sqref="O324:R324">
    <cfRule type="cellIs" dxfId="1367" priority="1302" operator="equal">
      <formula>"ANNUAL"</formula>
    </cfRule>
    <cfRule type="cellIs" dxfId="1366" priority="1303" operator="equal">
      <formula>"X"</formula>
    </cfRule>
    <cfRule type="expression" dxfId="1365" priority="1301">
      <formula>ROW()=CELL("row")</formula>
    </cfRule>
  </conditionalFormatting>
  <conditionalFormatting sqref="O325:R325 O320:Q320 Q327 P329:Q329 Q356:R356">
    <cfRule type="cellIs" dxfId="1364" priority="2049" operator="equal">
      <formula>"X"</formula>
    </cfRule>
  </conditionalFormatting>
  <conditionalFormatting sqref="O325:R325 Q320 Q327 P329:Q329 U55:W55 Q64:Q65">
    <cfRule type="cellIs" dxfId="1363" priority="2048" operator="equal">
      <formula>"ANNUAL"</formula>
    </cfRule>
  </conditionalFormatting>
  <conditionalFormatting sqref="O353:R353">
    <cfRule type="cellIs" dxfId="1362" priority="1847" operator="equal">
      <formula>"X"</formula>
    </cfRule>
    <cfRule type="expression" dxfId="1361" priority="1848">
      <formula>ROW()=CELL("row")</formula>
    </cfRule>
    <cfRule type="cellIs" dxfId="1360" priority="1846" operator="equal">
      <formula>"ANNUAL"</formula>
    </cfRule>
  </conditionalFormatting>
  <conditionalFormatting sqref="O520:R520 Q522:T522">
    <cfRule type="cellIs" dxfId="1359" priority="1712" operator="equal">
      <formula>"X"</formula>
    </cfRule>
  </conditionalFormatting>
  <conditionalFormatting sqref="O670:R670">
    <cfRule type="cellIs" dxfId="1358" priority="93" operator="equal">
      <formula>"ANNUAL"</formula>
    </cfRule>
  </conditionalFormatting>
  <conditionalFormatting sqref="O657:W657">
    <cfRule type="expression" dxfId="1357" priority="610">
      <formula>ROW()=CELL("row")</formula>
    </cfRule>
  </conditionalFormatting>
  <conditionalFormatting sqref="O667:W667">
    <cfRule type="cellIs" dxfId="1356" priority="149" operator="equal">
      <formula>"ANNUAL"</formula>
    </cfRule>
  </conditionalFormatting>
  <conditionalFormatting sqref="P4:P8 P10:P12 P23:P29 P45:P46 P49:P55 Q8:W8">
    <cfRule type="cellIs" dxfId="1355" priority="2162" operator="equal">
      <formula>"X"</formula>
    </cfRule>
  </conditionalFormatting>
  <conditionalFormatting sqref="P10:P12 P45:P46 P22:P27 P7:R7 P51:Q51">
    <cfRule type="expression" dxfId="1354" priority="2161">
      <formula>ROW()=CELL("row")</formula>
    </cfRule>
  </conditionalFormatting>
  <conditionalFormatting sqref="P11:P12 P46">
    <cfRule type="cellIs" dxfId="1353" priority="2160" operator="equal">
      <formula>"X"</formula>
    </cfRule>
  </conditionalFormatting>
  <conditionalFormatting sqref="P13:P15 V9:W10 T10">
    <cfRule type="cellIs" dxfId="1352" priority="2202" operator="equal">
      <formula>"X"</formula>
    </cfRule>
  </conditionalFormatting>
  <conditionalFormatting sqref="P15 P10 V9:W10 T10">
    <cfRule type="cellIs" dxfId="1351" priority="2203" operator="equal">
      <formula>"ANNUAL"</formula>
    </cfRule>
  </conditionalFormatting>
  <conditionalFormatting sqref="P15">
    <cfRule type="expression" dxfId="1350" priority="2201">
      <formula>ROW()=CELL("row")</formula>
    </cfRule>
  </conditionalFormatting>
  <conditionalFormatting sqref="P17:P19 P13:P14 P80:P82 P84:P88 P136">
    <cfRule type="expression" dxfId="1349" priority="2259">
      <formula>ROW()=CELL("row")</formula>
    </cfRule>
  </conditionalFormatting>
  <conditionalFormatting sqref="P17:P20">
    <cfRule type="cellIs" dxfId="1348" priority="2225" operator="equal">
      <formula>"ANNUAL"</formula>
    </cfRule>
  </conditionalFormatting>
  <conditionalFormatting sqref="P21 O38 O40 O220 N223">
    <cfRule type="expression" dxfId="1347" priority="2402">
      <formula>ROW()=CELL("row")</formula>
    </cfRule>
  </conditionalFormatting>
  <conditionalFormatting sqref="P23:P25 P27:P29">
    <cfRule type="cellIs" dxfId="1346" priority="2251" operator="equal">
      <formula>"ANNUAL"</formula>
    </cfRule>
  </conditionalFormatting>
  <conditionalFormatting sqref="P30:P31 P60:P64 P174:Q174 P274">
    <cfRule type="expression" dxfId="1345" priority="2154">
      <formula>ROW()=CELL("row")</formula>
    </cfRule>
  </conditionalFormatting>
  <conditionalFormatting sqref="P31 P33:P34">
    <cfRule type="cellIs" dxfId="1344" priority="2252" operator="equal">
      <formula>"X"</formula>
    </cfRule>
  </conditionalFormatting>
  <conditionalFormatting sqref="P32">
    <cfRule type="cellIs" dxfId="1343" priority="2277" operator="equal">
      <formula>"ANNUAL"</formula>
    </cfRule>
    <cfRule type="cellIs" dxfId="1342" priority="2274" operator="equal">
      <formula>"X"</formula>
    </cfRule>
    <cfRule type="expression" dxfId="1341" priority="2273">
      <formula>ROW()=CELL("row")</formula>
    </cfRule>
    <cfRule type="cellIs" dxfId="1340" priority="2272" operator="equal">
      <formula>"X"</formula>
    </cfRule>
    <cfRule type="cellIs" dxfId="1339" priority="2270" operator="equal">
      <formula>"X"</formula>
    </cfRule>
    <cfRule type="expression" dxfId="1338" priority="2271">
      <formula>ROW()=CELL("row")</formula>
    </cfRule>
  </conditionalFormatting>
  <conditionalFormatting sqref="P32:P34 P36:Q36">
    <cfRule type="expression" dxfId="1337" priority="2268">
      <formula>ROW()=CELL("row")</formula>
    </cfRule>
  </conditionalFormatting>
  <conditionalFormatting sqref="P38:P42">
    <cfRule type="expression" dxfId="1336" priority="2137">
      <formula>ROW()=CELL("row")</formula>
    </cfRule>
  </conditionalFormatting>
  <conditionalFormatting sqref="P53 O81 R52:R53 V53:W53">
    <cfRule type="cellIs" dxfId="1335" priority="2504" operator="equal">
      <formula>"ANNUAL"</formula>
    </cfRule>
  </conditionalFormatting>
  <conditionalFormatting sqref="P53 O81">
    <cfRule type="cellIs" dxfId="1334" priority="2505" operator="equal">
      <formula>"X"</formula>
    </cfRule>
  </conditionalFormatting>
  <conditionalFormatting sqref="P53">
    <cfRule type="cellIs" dxfId="1333" priority="2502" operator="equal">
      <formula>"X"</formula>
    </cfRule>
    <cfRule type="cellIs" dxfId="1332" priority="2501" operator="equal">
      <formula>"ANNUAL"</formula>
    </cfRule>
    <cfRule type="expression" dxfId="1331" priority="2503">
      <formula>ROW()=CELL("row")</formula>
    </cfRule>
  </conditionalFormatting>
  <conditionalFormatting sqref="P57:P59 P227">
    <cfRule type="expression" dxfId="1330" priority="2232">
      <formula>ROW()=CELL("row")</formula>
    </cfRule>
  </conditionalFormatting>
  <conditionalFormatting sqref="P64:P65 P87:P93 P124:P128">
    <cfRule type="cellIs" dxfId="1329" priority="2169" operator="equal">
      <formula>"X"</formula>
    </cfRule>
  </conditionalFormatting>
  <conditionalFormatting sqref="P66:P67 N67 P119 P121:P123 P69:P72 P109:P112 V95:W101 S95">
    <cfRule type="cellIs" dxfId="1328" priority="2181" operator="equal">
      <formula>"ANNUAL"</formula>
    </cfRule>
  </conditionalFormatting>
  <conditionalFormatting sqref="P66:P72 N67 O119:P119 P121:P123 P109:P112 S95">
    <cfRule type="cellIs" dxfId="1327" priority="2182" operator="equal">
      <formula>"X"</formula>
    </cfRule>
  </conditionalFormatting>
  <conditionalFormatting sqref="P69:P70 O72:P72">
    <cfRule type="expression" dxfId="1326" priority="2266">
      <formula>ROW()=CELL("row")</formula>
    </cfRule>
  </conditionalFormatting>
  <conditionalFormatting sqref="P73:P76">
    <cfRule type="cellIs" dxfId="1325" priority="2263" operator="equal">
      <formula>"X"</formula>
    </cfRule>
    <cfRule type="cellIs" dxfId="1324" priority="2264" operator="equal">
      <formula>"ANNUAL"</formula>
    </cfRule>
  </conditionalFormatting>
  <conditionalFormatting sqref="P74:P75">
    <cfRule type="expression" dxfId="1323" priority="2265">
      <formula>ROW()=CELL("row")</formula>
    </cfRule>
  </conditionalFormatting>
  <conditionalFormatting sqref="P78:P79 P76">
    <cfRule type="expression" dxfId="1322" priority="2262">
      <formula>ROW()=CELL("row")</formula>
    </cfRule>
  </conditionalFormatting>
  <conditionalFormatting sqref="P78:P80">
    <cfRule type="cellIs" dxfId="1321" priority="2261" operator="equal">
      <formula>"X"</formula>
    </cfRule>
    <cfRule type="cellIs" dxfId="1320" priority="2260" operator="equal">
      <formula>"ANNUAL"</formula>
    </cfRule>
  </conditionalFormatting>
  <conditionalFormatting sqref="P87:P93 P124:P128">
    <cfRule type="cellIs" dxfId="1319" priority="2170" operator="equal">
      <formula>"ANNUAL"</formula>
    </cfRule>
  </conditionalFormatting>
  <conditionalFormatting sqref="P92:P94 P121:P128 P533:Q533 P144 P145:Q145 N67 P119 P133 P329 P65:P67">
    <cfRule type="expression" dxfId="1318" priority="2171">
      <formula>ROW()=CELL("row")</formula>
    </cfRule>
  </conditionalFormatting>
  <conditionalFormatting sqref="P94 O89">
    <cfRule type="cellIs" dxfId="1317" priority="2465" operator="equal">
      <formula>"X"</formula>
    </cfRule>
  </conditionalFormatting>
  <conditionalFormatting sqref="P94">
    <cfRule type="cellIs" dxfId="1316" priority="2464" operator="equal">
      <formula>"ANNUAL"</formula>
    </cfRule>
  </conditionalFormatting>
  <conditionalFormatting sqref="P96:P97">
    <cfRule type="expression" dxfId="1315" priority="2222">
      <formula>ROW()=CELL("row")</formula>
    </cfRule>
  </conditionalFormatting>
  <conditionalFormatting sqref="P97:P101">
    <cfRule type="expression" dxfId="1314" priority="2094">
      <formula>ROW()=CELL("row")</formula>
    </cfRule>
  </conditionalFormatting>
  <conditionalFormatting sqref="P98:P101">
    <cfRule type="cellIs" dxfId="1313" priority="2092" operator="equal">
      <formula>"ANNUAL"</formula>
    </cfRule>
    <cfRule type="cellIs" dxfId="1312" priority="2093" operator="equal">
      <formula>"X"</formula>
    </cfRule>
  </conditionalFormatting>
  <conditionalFormatting sqref="P103">
    <cfRule type="expression" dxfId="1311" priority="2311">
      <formula>ROW()=CELL("row")</formula>
    </cfRule>
  </conditionalFormatting>
  <conditionalFormatting sqref="P106:P107 P451:Q451 P489:P490 P492:Q492 P499:P500 P511 P526:T526 P211:P212 P515:R515 P516:P518 P414 P475:Q475 P481:Q481 P474:W474 P468:R468 P470:Q472">
    <cfRule type="cellIs" dxfId="1310" priority="2199" operator="equal">
      <formula>"X"</formula>
    </cfRule>
  </conditionalFormatting>
  <conditionalFormatting sqref="P106:P107 P451:Q451 P489:P490 P492:Q492 P499:P500 P511:R511 P526:T526 O212:Q212 P516:P518 P414 P475:Q475 P481:Q481 P474:W474 P470:Q472">
    <cfRule type="cellIs" dxfId="1309" priority="2200" operator="equal">
      <formula>"ANNUAL"</formula>
    </cfRule>
  </conditionalFormatting>
  <conditionalFormatting sqref="P113:P114 O436 O422">
    <cfRule type="cellIs" dxfId="1308" priority="2365" operator="equal">
      <formula>"ANNUAL"</formula>
    </cfRule>
    <cfRule type="cellIs" dxfId="1307" priority="2366" operator="equal">
      <formula>"X"</formula>
    </cfRule>
  </conditionalFormatting>
  <conditionalFormatting sqref="P115 P183:P186 P301:P302 P369 P425:P428 P440:Q441 O442:P442 P460:P462 P529:P530 P538:P539 P592:P595 P147:P148 P453:P457 O216:P217 P305:P306 P215 P143 O368:P368 O142:P142 P152:P153">
    <cfRule type="cellIs" dxfId="1306" priority="2098" operator="equal">
      <formula>"X"</formula>
    </cfRule>
  </conditionalFormatting>
  <conditionalFormatting sqref="P115 P184:P186 P301:P302 P369 P425:P428 P440:Q441 O442:P442 P460:P462 P529:P530 P538:P539 P592:P595 P147:P148 P453:P457 P305:P307 P215 P143 P150">
    <cfRule type="cellIs" dxfId="1305" priority="2099" operator="equal">
      <formula>"ANNUAL"</formula>
    </cfRule>
  </conditionalFormatting>
  <conditionalFormatting sqref="P115 P184:R184 P302 V302:XFD302 P369 P426:P427 P440:P443 P460:P461 P528:P530 P537:P540 P595:Q595">
    <cfRule type="expression" dxfId="1304" priority="2097">
      <formula>ROW()=CELL("row")</formula>
    </cfRule>
  </conditionalFormatting>
  <conditionalFormatting sqref="P117:P118">
    <cfRule type="expression" dxfId="1303" priority="2377">
      <formula>ROW()=CELL("row")</formula>
    </cfRule>
  </conditionalFormatting>
  <conditionalFormatting sqref="P129:P131 P84:P86 P155:Q155 P140">
    <cfRule type="cellIs" dxfId="1302" priority="2292" operator="equal">
      <formula>"ANNUAL"</formula>
    </cfRule>
  </conditionalFormatting>
  <conditionalFormatting sqref="P129:P131 P84:P86 P155:Q155 R84:S84 R82:S82 Q81 P140 R140:S140">
    <cfRule type="cellIs" dxfId="1301" priority="2291" operator="equal">
      <formula>"X"</formula>
    </cfRule>
  </conditionalFormatting>
  <conditionalFormatting sqref="P132 P135:P138">
    <cfRule type="cellIs" dxfId="1300" priority="2175" operator="equal">
      <formula>"X"</formula>
    </cfRule>
  </conditionalFormatting>
  <conditionalFormatting sqref="P135">
    <cfRule type="cellIs" dxfId="1299" priority="2172" operator="equal">
      <formula>"X"</formula>
    </cfRule>
  </conditionalFormatting>
  <conditionalFormatting sqref="P135:P138">
    <cfRule type="cellIs" dxfId="1298" priority="2173" operator="equal">
      <formula>"ANNUAL"</formula>
    </cfRule>
  </conditionalFormatting>
  <conditionalFormatting sqref="P138:P139 P425 P88 P418:Q418 P171 P100">
    <cfRule type="cellIs" dxfId="1297" priority="2324" operator="equal">
      <formula>"X"</formula>
    </cfRule>
    <cfRule type="cellIs" dxfId="1296" priority="2323" operator="equal">
      <formula>"ANNUAL"</formula>
    </cfRule>
  </conditionalFormatting>
  <conditionalFormatting sqref="P138:P139 P425">
    <cfRule type="expression" dxfId="1295" priority="2322">
      <formula>ROW()=CELL("row")</formula>
    </cfRule>
  </conditionalFormatting>
  <conditionalFormatting sqref="P149">
    <cfRule type="expression" dxfId="1294" priority="1079">
      <formula>ROW()=CELL("row")</formula>
    </cfRule>
  </conditionalFormatting>
  <conditionalFormatting sqref="P156:P157 O176:P176 M155 P297:P299 P301 O155:Q155">
    <cfRule type="expression" dxfId="1293" priority="2206">
      <formula>ROW()=CELL("row")</formula>
    </cfRule>
  </conditionalFormatting>
  <conditionalFormatting sqref="P156:P158 N176:P176">
    <cfRule type="cellIs" dxfId="1292" priority="2205" operator="equal">
      <formula>"X"</formula>
    </cfRule>
  </conditionalFormatting>
  <conditionalFormatting sqref="P160:P165 P117">
    <cfRule type="cellIs" dxfId="1291" priority="2135" operator="equal">
      <formula>"X"</formula>
    </cfRule>
  </conditionalFormatting>
  <conditionalFormatting sqref="P160:P165">
    <cfRule type="cellIs" dxfId="1290" priority="2136" operator="equal">
      <formula>"ANNUAL"</formula>
    </cfRule>
  </conditionalFormatting>
  <conditionalFormatting sqref="P167">
    <cfRule type="cellIs" dxfId="1289" priority="2256" operator="equal">
      <formula>"X"</formula>
    </cfRule>
  </conditionalFormatting>
  <conditionalFormatting sqref="P169">
    <cfRule type="cellIs" dxfId="1288" priority="2241" operator="equal">
      <formula>"X"</formula>
    </cfRule>
  </conditionalFormatting>
  <conditionalFormatting sqref="P170 O173">
    <cfRule type="cellIs" dxfId="1287" priority="2512" operator="equal">
      <formula>"ANNUAL"</formula>
    </cfRule>
    <cfRule type="cellIs" dxfId="1286" priority="2513" operator="equal">
      <formula>"X"</formula>
    </cfRule>
  </conditionalFormatting>
  <conditionalFormatting sqref="P170">
    <cfRule type="expression" dxfId="1285" priority="2511">
      <formula>ROW()=CELL("row")</formula>
    </cfRule>
  </conditionalFormatting>
  <conditionalFormatting sqref="P176:P181">
    <cfRule type="cellIs" dxfId="1284" priority="2121" operator="equal">
      <formula>"ANNUAL"</formula>
    </cfRule>
  </conditionalFormatting>
  <conditionalFormatting sqref="P177:P181">
    <cfRule type="cellIs" dxfId="1283" priority="2122" operator="equal">
      <formula>"X"</formula>
    </cfRule>
  </conditionalFormatting>
  <conditionalFormatting sqref="P178:P181 P171">
    <cfRule type="expression" dxfId="1282" priority="2123">
      <formula>ROW()=CELL("row")</formula>
    </cfRule>
  </conditionalFormatting>
  <conditionalFormatting sqref="P186 O294 Q171">
    <cfRule type="cellIs" dxfId="1281" priority="2601" operator="equal">
      <formula>"ANNUAL"</formula>
    </cfRule>
  </conditionalFormatting>
  <conditionalFormatting sqref="P186 O294 R185:R186 R152 R172">
    <cfRule type="cellIs" dxfId="1280" priority="2600" operator="equal">
      <formula>"X"</formula>
    </cfRule>
  </conditionalFormatting>
  <conditionalFormatting sqref="P186 P229">
    <cfRule type="expression" dxfId="1279" priority="2374">
      <formula>ROW()=CELL("row")</formula>
    </cfRule>
  </conditionalFormatting>
  <conditionalFormatting sqref="P188:P190 P216 O233:P233 P234 P333:P334 P364 P171:P173">
    <cfRule type="cellIs" dxfId="1278" priority="2104" operator="equal">
      <formula>"X"</formula>
    </cfRule>
  </conditionalFormatting>
  <conditionalFormatting sqref="P188:P190 P216 P232:P235 P333:P334 P362:P364 P373 P374:Q374 Q362:Q363 Q365:S365 Q366 P171:P172">
    <cfRule type="cellIs" dxfId="1277" priority="2103" operator="equal">
      <formula>"ANNUAL"</formula>
    </cfRule>
  </conditionalFormatting>
  <conditionalFormatting sqref="P194">
    <cfRule type="cellIs" dxfId="1276" priority="2330" operator="equal">
      <formula>"X"</formula>
    </cfRule>
    <cfRule type="expression" dxfId="1275" priority="2220">
      <formula>ROW()=CELL("row")</formula>
    </cfRule>
    <cfRule type="cellIs" dxfId="1274" priority="2331" operator="equal">
      <formula>"ANNUAL"</formula>
    </cfRule>
  </conditionalFormatting>
  <conditionalFormatting sqref="P197 P200">
    <cfRule type="expression" dxfId="1273" priority="2255">
      <formula>ROW()=CELL("row")</formula>
    </cfRule>
  </conditionalFormatting>
  <conditionalFormatting sqref="P203:P204 S188:W188 S147">
    <cfRule type="cellIs" dxfId="1272" priority="2250" operator="equal">
      <formula>"X"</formula>
    </cfRule>
  </conditionalFormatting>
  <conditionalFormatting sqref="P203:P204">
    <cfRule type="cellIs" dxfId="1271" priority="2249" operator="equal">
      <formula>"ANNUAL"</formula>
    </cfRule>
  </conditionalFormatting>
  <conditionalFormatting sqref="P204:P205 P207 P243">
    <cfRule type="expression" dxfId="1270" priority="2254">
      <formula>ROW()=CELL("row")</formula>
    </cfRule>
  </conditionalFormatting>
  <conditionalFormatting sqref="P206">
    <cfRule type="expression" dxfId="1269" priority="2246">
      <formula>ROW()=CELL("row")</formula>
    </cfRule>
  </conditionalFormatting>
  <conditionalFormatting sqref="P206:P207 O291:R291 P257">
    <cfRule type="cellIs" dxfId="1268" priority="2248" operator="equal">
      <formula>"X"</formula>
    </cfRule>
  </conditionalFormatting>
  <conditionalFormatting sqref="P206:P207 P211 P291:R291 P287 P257">
    <cfRule type="cellIs" dxfId="1267" priority="2247" operator="equal">
      <formula>"ANNUAL"</formula>
    </cfRule>
  </conditionalFormatting>
  <conditionalFormatting sqref="P208">
    <cfRule type="expression" dxfId="1266" priority="2118">
      <formula>ROW()=CELL("row")</formula>
    </cfRule>
  </conditionalFormatting>
  <conditionalFormatting sqref="P208:P209 P196:P200 P213 P218:P224">
    <cfRule type="cellIs" dxfId="1265" priority="2120" operator="equal">
      <formula>"X"</formula>
    </cfRule>
  </conditionalFormatting>
  <conditionalFormatting sqref="P208:P210 P196:P200 P213 P218:P224">
    <cfRule type="cellIs" dxfId="1264" priority="2119" operator="equal">
      <formula>"ANNUAL"</formula>
    </cfRule>
  </conditionalFormatting>
  <conditionalFormatting sqref="P209 P221">
    <cfRule type="expression" dxfId="1263" priority="2176">
      <formula>ROW()=CELL("row")</formula>
    </cfRule>
  </conditionalFormatting>
  <conditionalFormatting sqref="P209:P210 P221">
    <cfRule type="cellIs" dxfId="1262" priority="2177" operator="equal">
      <formula>"X"</formula>
    </cfRule>
  </conditionalFormatting>
  <conditionalFormatting sqref="P212">
    <cfRule type="cellIs" dxfId="1261" priority="111" operator="equal">
      <formula>"X"</formula>
    </cfRule>
  </conditionalFormatting>
  <conditionalFormatting sqref="P226 P261:P262 P351:P352 P356 P365 P388 P390:R390 P396 P415">
    <cfRule type="expression" dxfId="1260" priority="2131">
      <formula>ROW()=CELL("row")</formula>
    </cfRule>
  </conditionalFormatting>
  <conditionalFormatting sqref="P226:P227 P260:P263 P351:P352 P354:P356 P365 P388:Q388 P390 P396:P405 P415 P246 P295:Q295 Q414:Q417">
    <cfRule type="cellIs" dxfId="1259" priority="2132" operator="equal">
      <formula>"X"</formula>
    </cfRule>
  </conditionalFormatting>
  <conditionalFormatting sqref="P226:P227 P260:P263 P351:P352 P356:R356 P365 P388:Q388 P396 P415 P246 P295:Q295 Q414:Q417">
    <cfRule type="cellIs" dxfId="1258" priority="2133" operator="equal">
      <formula>"ANNUAL"</formula>
    </cfRule>
  </conditionalFormatting>
  <conditionalFormatting sqref="P229">
    <cfRule type="cellIs" dxfId="1257" priority="3203" operator="equal">
      <formula>"X"</formula>
    </cfRule>
  </conditionalFormatting>
  <conditionalFormatting sqref="P231 N345:O345 M439 O441:O442 O447 N435:N436 Q226 M230:M232">
    <cfRule type="cellIs" dxfId="1256" priority="2590" operator="equal">
      <formula>"X"</formula>
    </cfRule>
  </conditionalFormatting>
  <conditionalFormatting sqref="P231 N345:O345 M439 O441:O442 O447 P390:R390 N226:O226">
    <cfRule type="cellIs" dxfId="1255" priority="2589" operator="equal">
      <formula>"ANNUAL"</formula>
    </cfRule>
  </conditionalFormatting>
  <conditionalFormatting sqref="P231 N345:O345 M439 O442 O447:O452">
    <cfRule type="expression" dxfId="1254" priority="2588">
      <formula>ROW()=CELL("row")</formula>
    </cfRule>
  </conditionalFormatting>
  <conditionalFormatting sqref="P232:P234 P333:P336 P373:P379 P216 P190:P191 P363:P364">
    <cfRule type="expression" dxfId="1253" priority="2102">
      <formula>ROW()=CELL("row")</formula>
    </cfRule>
  </conditionalFormatting>
  <conditionalFormatting sqref="P233 O333:P333 P373:P378">
    <cfRule type="cellIs" dxfId="1252" priority="2101" operator="equal">
      <formula>"X"</formula>
    </cfRule>
  </conditionalFormatting>
  <conditionalFormatting sqref="P236:P242 P244:P250">
    <cfRule type="expression" dxfId="1251" priority="2117">
      <formula>ROW()=CELL("row")</formula>
    </cfRule>
  </conditionalFormatting>
  <conditionalFormatting sqref="P240:P242 P245 P247:P250">
    <cfRule type="cellIs" dxfId="1250" priority="2116" operator="equal">
      <formula>"X"</formula>
    </cfRule>
    <cfRule type="cellIs" dxfId="1249" priority="2115" operator="equal">
      <formula>"ANNUAL"</formula>
    </cfRule>
  </conditionalFormatting>
  <conditionalFormatting sqref="P252:P256">
    <cfRule type="cellIs" dxfId="1248" priority="2096" operator="equal">
      <formula>"X"</formula>
    </cfRule>
    <cfRule type="cellIs" dxfId="1247" priority="2095" operator="equal">
      <formula>"ANNUAL"</formula>
    </cfRule>
  </conditionalFormatting>
  <conditionalFormatting sqref="P259">
    <cfRule type="cellIs" dxfId="1246" priority="109" operator="equal">
      <formula>"ANNUAL"</formula>
    </cfRule>
    <cfRule type="cellIs" dxfId="1245" priority="110" operator="equal">
      <formula>"X"</formula>
    </cfRule>
  </conditionalFormatting>
  <conditionalFormatting sqref="P265 P268:P271 P273 P277:P280 P290:Q290 P566:P568 P292">
    <cfRule type="cellIs" dxfId="1244" priority="2168" operator="equal">
      <formula>"X"</formula>
    </cfRule>
  </conditionalFormatting>
  <conditionalFormatting sqref="P273 P290 P566:P567">
    <cfRule type="cellIs" dxfId="1243" priority="2166" operator="equal">
      <formula>"X"</formula>
    </cfRule>
  </conditionalFormatting>
  <conditionalFormatting sqref="P273 P290:Q290 P566:P567 P268:P269 P271 P278:P280 P265 P291:R291 V291:XFD291">
    <cfRule type="expression" dxfId="1242" priority="2167">
      <formula>ROW()=CELL("row")</formula>
    </cfRule>
  </conditionalFormatting>
  <conditionalFormatting sqref="P275">
    <cfRule type="cellIs" dxfId="1241" priority="165" operator="equal">
      <formula>"X"</formula>
    </cfRule>
  </conditionalFormatting>
  <conditionalFormatting sqref="P284">
    <cfRule type="cellIs" dxfId="1240" priority="2477" operator="equal">
      <formula>"X"</formula>
    </cfRule>
  </conditionalFormatting>
  <conditionalFormatting sqref="P288">
    <cfRule type="cellIs" dxfId="1239" priority="2571" operator="equal">
      <formula>"ANNUAL"</formula>
    </cfRule>
    <cfRule type="expression" dxfId="1238" priority="2569">
      <formula>ROW()=CELL("row")</formula>
    </cfRule>
  </conditionalFormatting>
  <conditionalFormatting sqref="P292:P294">
    <cfRule type="cellIs" dxfId="1237" priority="2113" operator="equal">
      <formula>"X"</formula>
    </cfRule>
  </conditionalFormatting>
  <conditionalFormatting sqref="P292:P295 P368 P254 P256:P259">
    <cfRule type="expression" dxfId="1236" priority="2114">
      <formula>ROW()=CELL("row")</formula>
    </cfRule>
  </conditionalFormatting>
  <conditionalFormatting sqref="P296:P299 P243:P244">
    <cfRule type="cellIs" dxfId="1235" priority="2183" operator="equal">
      <formula>"ANNUAL"</formula>
    </cfRule>
  </conditionalFormatting>
  <conditionalFormatting sqref="P312:P314 P309:P310 A312:B312 E312:J312 M312:N312 P316:P317">
    <cfRule type="expression" dxfId="1234" priority="2209">
      <formula>ROW()=CELL("row")</formula>
    </cfRule>
  </conditionalFormatting>
  <conditionalFormatting sqref="P314">
    <cfRule type="cellIs" dxfId="1233" priority="2208" operator="equal">
      <formula>"X"</formula>
    </cfRule>
    <cfRule type="cellIs" dxfId="1232" priority="2207" operator="equal">
      <formula>"ANNUAL"</formula>
    </cfRule>
  </conditionalFormatting>
  <conditionalFormatting sqref="P316:P317">
    <cfRule type="cellIs" dxfId="1231" priority="2397" operator="equal">
      <formula>"ANNUAL"</formula>
    </cfRule>
    <cfRule type="cellIs" dxfId="1230" priority="2398" operator="equal">
      <formula>"X"</formula>
    </cfRule>
  </conditionalFormatting>
  <conditionalFormatting sqref="P327 O345:Q345">
    <cfRule type="cellIs" dxfId="1229" priority="2152" operator="equal">
      <formula>"ANNUAL"</formula>
    </cfRule>
  </conditionalFormatting>
  <conditionalFormatting sqref="P327 P287:P288 O345:Q345 P341">
    <cfRule type="cellIs" dxfId="1228" priority="2153" operator="equal">
      <formula>"X"</formula>
    </cfRule>
  </conditionalFormatting>
  <conditionalFormatting sqref="P327">
    <cfRule type="expression" dxfId="1227" priority="2151">
      <formula>ROW()=CELL("row")</formula>
    </cfRule>
  </conditionalFormatting>
  <conditionalFormatting sqref="P337 P339">
    <cfRule type="cellIs" dxfId="1226" priority="2240" operator="equal">
      <formula>"ANNUAL"</formula>
    </cfRule>
    <cfRule type="cellIs" dxfId="1225" priority="2239" operator="equal">
      <formula>"X"</formula>
    </cfRule>
    <cfRule type="cellIs" dxfId="1224" priority="2211" operator="equal">
      <formula>"X"</formula>
    </cfRule>
    <cfRule type="expression" dxfId="1223" priority="2238">
      <formula>ROW()=CELL("row")</formula>
    </cfRule>
  </conditionalFormatting>
  <conditionalFormatting sqref="P341">
    <cfRule type="cellIs" dxfId="1222" priority="2210" operator="equal">
      <formula>"ANNUAL"</formula>
    </cfRule>
  </conditionalFormatting>
  <conditionalFormatting sqref="P343">
    <cfRule type="cellIs" dxfId="1221" priority="1589" operator="equal">
      <formula>"ANNUAL"</formula>
    </cfRule>
  </conditionalFormatting>
  <conditionalFormatting sqref="P346">
    <cfRule type="cellIs" dxfId="1220" priority="2216" operator="equal">
      <formula>"ANNUAL"</formula>
    </cfRule>
    <cfRule type="cellIs" dxfId="1219" priority="2217" operator="equal">
      <formula>"X"</formula>
    </cfRule>
  </conditionalFormatting>
  <conditionalFormatting sqref="P354 P383 P476">
    <cfRule type="expression" dxfId="1218" priority="2149">
      <formula>ROW()=CELL("row")</formula>
    </cfRule>
  </conditionalFormatting>
  <conditionalFormatting sqref="P354:P355 P381:P383 P475:P476 P386:P387">
    <cfRule type="cellIs" dxfId="1217" priority="2150" operator="equal">
      <formula>"ANNUAL"</formula>
    </cfRule>
  </conditionalFormatting>
  <conditionalFormatting sqref="P358:P360 P362">
    <cfRule type="cellIs" dxfId="1216" priority="2231" operator="equal">
      <formula>"X"</formula>
    </cfRule>
  </conditionalFormatting>
  <conditionalFormatting sqref="P366 P391 M336:Q336">
    <cfRule type="cellIs" dxfId="1215" priority="2156" operator="equal">
      <formula>"ANNUAL"</formula>
    </cfRule>
  </conditionalFormatting>
  <conditionalFormatting sqref="P370">
    <cfRule type="expression" dxfId="1214" priority="2235">
      <formula>ROW()=CELL("row")</formula>
    </cfRule>
  </conditionalFormatting>
  <conditionalFormatting sqref="P381:P383 P296:P299 P243:P244">
    <cfRule type="cellIs" dxfId="1213" priority="2184" operator="equal">
      <formula>"X"</formula>
    </cfRule>
  </conditionalFormatting>
  <conditionalFormatting sqref="P397 P399:Q399 P400:P401 O402:P402 P403 P404:Q404 P405:P408 P373 P374:Q374 P375 P376:Q377 N400:O400 P410:P411">
    <cfRule type="cellIs" dxfId="1212" priority="2233" operator="equal">
      <formula>"X"</formula>
    </cfRule>
  </conditionalFormatting>
  <conditionalFormatting sqref="P397 P399:Q399 P400:P401 O402:P402 P403 P404:Q404 P405:P408 P375 P376:Q377 N400:O400 P410:P411">
    <cfRule type="cellIs" dxfId="1211" priority="2234" operator="equal">
      <formula>"ANNUAL"</formula>
    </cfRule>
  </conditionalFormatting>
  <conditionalFormatting sqref="P410:P411">
    <cfRule type="expression" dxfId="1210" priority="2407">
      <formula>ROW()=CELL("row")</formula>
    </cfRule>
  </conditionalFormatting>
  <conditionalFormatting sqref="P417:P419 P309:P312">
    <cfRule type="cellIs" dxfId="1209" priority="2190" operator="equal">
      <formula>"ANNUAL"</formula>
    </cfRule>
    <cfRule type="cellIs" dxfId="1208" priority="2191" operator="equal">
      <formula>"X"</formula>
    </cfRule>
  </conditionalFormatting>
  <conditionalFormatting sqref="P419:P421 N467:P467 P440:Q441 P457">
    <cfRule type="expression" dxfId="1207" priority="2130">
      <formula>ROW()=CELL("row")</formula>
    </cfRule>
  </conditionalFormatting>
  <conditionalFormatting sqref="P420:P422 P466:P469">
    <cfRule type="cellIs" dxfId="1206" priority="2128" operator="equal">
      <formula>"X"</formula>
    </cfRule>
    <cfRule type="cellIs" dxfId="1205" priority="2129" operator="equal">
      <formula>"ANNUAL"</formula>
    </cfRule>
  </conditionalFormatting>
  <conditionalFormatting sqref="P428:P429">
    <cfRule type="expression" dxfId="1204" priority="2180">
      <formula>ROW()=CELL("row")</formula>
    </cfRule>
  </conditionalFormatting>
  <conditionalFormatting sqref="P429">
    <cfRule type="cellIs" dxfId="1203" priority="2384" operator="equal">
      <formula>"X"</formula>
    </cfRule>
    <cfRule type="cellIs" dxfId="1202" priority="2386" operator="equal">
      <formula>"ANNUAL"</formula>
    </cfRule>
  </conditionalFormatting>
  <conditionalFormatting sqref="P475:P476">
    <cfRule type="cellIs" dxfId="1201" priority="2188" operator="equal">
      <formula>"X"</formula>
    </cfRule>
  </conditionalFormatting>
  <conditionalFormatting sqref="P479:P481 O497:P497">
    <cfRule type="cellIs" dxfId="1200" priority="2179" operator="equal">
      <formula>"X"</formula>
    </cfRule>
  </conditionalFormatting>
  <conditionalFormatting sqref="P479:P481 P498:Q499">
    <cfRule type="cellIs" dxfId="1199" priority="2178" operator="equal">
      <formula>"ANNUAL"</formula>
    </cfRule>
  </conditionalFormatting>
  <conditionalFormatting sqref="P487">
    <cfRule type="expression" dxfId="1198" priority="2339">
      <formula>ROW()=CELL("row")</formula>
    </cfRule>
  </conditionalFormatting>
  <conditionalFormatting sqref="P489">
    <cfRule type="expression" dxfId="1197" priority="1991">
      <formula>ROW()=CELL("row")</formula>
    </cfRule>
    <cfRule type="cellIs" dxfId="1196" priority="3241" operator="equal">
      <formula>"ANNUAL"</formula>
    </cfRule>
  </conditionalFormatting>
  <conditionalFormatting sqref="P493 P546">
    <cfRule type="expression" dxfId="1195" priority="2253">
      <formula>ROW()=CELL("row")</formula>
    </cfRule>
  </conditionalFormatting>
  <conditionalFormatting sqref="P494">
    <cfRule type="expression" dxfId="1194" priority="2146">
      <formula>ROW()=CELL("row")</formula>
    </cfRule>
    <cfRule type="cellIs" dxfId="1193" priority="2147" operator="equal">
      <formula>"ANNUAL"</formula>
    </cfRule>
  </conditionalFormatting>
  <conditionalFormatting sqref="P495:P497">
    <cfRule type="expression" dxfId="1192" priority="2228">
      <formula>ROW()=CELL("row")</formula>
    </cfRule>
  </conditionalFormatting>
  <conditionalFormatting sqref="P496 O497:P497 M496">
    <cfRule type="cellIs" dxfId="1191" priority="2229" operator="equal">
      <formula>"X"</formula>
    </cfRule>
  </conditionalFormatting>
  <conditionalFormatting sqref="P496:P497">
    <cfRule type="cellIs" dxfId="1190" priority="2230" operator="equal">
      <formula>"ANNUAL"</formula>
    </cfRule>
  </conditionalFormatting>
  <conditionalFormatting sqref="P498">
    <cfRule type="cellIs" dxfId="1189" priority="3240" operator="equal">
      <formula>"ANNUAL"</formula>
    </cfRule>
  </conditionalFormatting>
  <conditionalFormatting sqref="P502 N503:P503">
    <cfRule type="expression" dxfId="1188" priority="2470">
      <formula>ROW()=CELL("row")</formula>
    </cfRule>
  </conditionalFormatting>
  <conditionalFormatting sqref="P505">
    <cfRule type="expression" dxfId="1187" priority="2193">
      <formula>ROW()=CELL("row")</formula>
    </cfRule>
  </conditionalFormatting>
  <conditionalFormatting sqref="P514:P518">
    <cfRule type="expression" dxfId="1186" priority="2157">
      <formula>ROW()=CELL("row")</formula>
    </cfRule>
  </conditionalFormatting>
  <conditionalFormatting sqref="P522:P525 P535:Q535">
    <cfRule type="expression" dxfId="1185" priority="2243">
      <formula>ROW()=CELL("row")</formula>
    </cfRule>
  </conditionalFormatting>
  <conditionalFormatting sqref="P532 P533:Q534">
    <cfRule type="cellIs" dxfId="1184" priority="2145" operator="equal">
      <formula>"ANNUAL"</formula>
    </cfRule>
  </conditionalFormatting>
  <conditionalFormatting sqref="P532">
    <cfRule type="expression" dxfId="1183" priority="2144">
      <formula>ROW()=CELL("row")</formula>
    </cfRule>
  </conditionalFormatting>
  <conditionalFormatting sqref="P543:P544">
    <cfRule type="expression" dxfId="1182" priority="2218">
      <formula>ROW()=CELL("row")</formula>
    </cfRule>
  </conditionalFormatting>
  <conditionalFormatting sqref="P551 L551:N551">
    <cfRule type="cellIs" dxfId="1181" priority="2318" operator="equal">
      <formula>"X"</formula>
    </cfRule>
  </conditionalFormatting>
  <conditionalFormatting sqref="P551">
    <cfRule type="cellIs" dxfId="1180" priority="2317" operator="equal">
      <formula>"ANNUAL"</formula>
    </cfRule>
  </conditionalFormatting>
  <conditionalFormatting sqref="P555:P556">
    <cfRule type="expression" dxfId="1179" priority="2528">
      <formula>ROW()=CELL("row")</formula>
    </cfRule>
  </conditionalFormatting>
  <conditionalFormatting sqref="P558 S558 P565 N566">
    <cfRule type="expression" dxfId="1178" priority="3043">
      <formula>ROW()=CELL("row")</formula>
    </cfRule>
  </conditionalFormatting>
  <conditionalFormatting sqref="P561">
    <cfRule type="cellIs" dxfId="1177" priority="2226" operator="equal">
      <formula>"X"</formula>
    </cfRule>
    <cfRule type="cellIs" dxfId="1176" priority="2227" operator="equal">
      <formula>"ANNUAL"</formula>
    </cfRule>
  </conditionalFormatting>
  <conditionalFormatting sqref="P562">
    <cfRule type="cellIs" dxfId="1175" priority="1858" operator="equal">
      <formula>"X"</formula>
    </cfRule>
    <cfRule type="cellIs" dxfId="1174" priority="1860" operator="equal">
      <formula>"ANNUAL"</formula>
    </cfRule>
    <cfRule type="expression" dxfId="1173" priority="1859">
      <formula>ROW()=CELL("row")</formula>
    </cfRule>
  </conditionalFormatting>
  <conditionalFormatting sqref="P565:P570 P268:P271 P290">
    <cfRule type="cellIs" dxfId="1172" priority="2165" operator="equal">
      <formula>"ANNUAL"</formula>
    </cfRule>
  </conditionalFormatting>
  <conditionalFormatting sqref="P569">
    <cfRule type="expression" dxfId="1171" priority="1073">
      <formula>ROW()=CELL("row")</formula>
    </cfRule>
  </conditionalFormatting>
  <conditionalFormatting sqref="P569:P571">
    <cfRule type="cellIs" dxfId="1170" priority="1074" operator="equal">
      <formula>"X"</formula>
    </cfRule>
  </conditionalFormatting>
  <conditionalFormatting sqref="P570:P573">
    <cfRule type="expression" dxfId="1169" priority="2091">
      <formula>ROW()=CELL("row")</formula>
    </cfRule>
  </conditionalFormatting>
  <conditionalFormatting sqref="P572:P580">
    <cfRule type="cellIs" dxfId="1168" priority="2212" operator="equal">
      <formula>"ANNUAL"</formula>
    </cfRule>
  </conditionalFormatting>
  <conditionalFormatting sqref="P573:P580">
    <cfRule type="cellIs" dxfId="1167" priority="2213" operator="equal">
      <formula>"X"</formula>
    </cfRule>
  </conditionalFormatting>
  <conditionalFormatting sqref="P574:P585 P587:P589">
    <cfRule type="expression" dxfId="1166" priority="2303">
      <formula>ROW()=CELL("row")</formula>
    </cfRule>
  </conditionalFormatting>
  <conditionalFormatting sqref="P582:P585 P587:P588">
    <cfRule type="cellIs" dxfId="1165" priority="2302" operator="equal">
      <formula>"X"</formula>
    </cfRule>
  </conditionalFormatting>
  <conditionalFormatting sqref="P583 Q586:Q589">
    <cfRule type="cellIs" dxfId="1164" priority="2316" operator="equal">
      <formula>"ANNUAL"</formula>
    </cfRule>
  </conditionalFormatting>
  <conditionalFormatting sqref="P584:P585 P587:P588">
    <cfRule type="cellIs" dxfId="1163" priority="2301" operator="equal">
      <formula>"ANNUAL"</formula>
    </cfRule>
  </conditionalFormatting>
  <conditionalFormatting sqref="P593">
    <cfRule type="expression" dxfId="1162" priority="2347">
      <formula>ROW()=CELL("row")</formula>
    </cfRule>
  </conditionalFormatting>
  <conditionalFormatting sqref="P598 M596:P597">
    <cfRule type="expression" dxfId="1161" priority="2111">
      <formula>ROW()=CELL("row")</formula>
    </cfRule>
  </conditionalFormatting>
  <conditionalFormatting sqref="P598">
    <cfRule type="cellIs" dxfId="1160" priority="2109" operator="equal">
      <formula>"X"</formula>
    </cfRule>
    <cfRule type="cellIs" dxfId="1159" priority="2110" operator="equal">
      <formula>"ANNUAL"</formula>
    </cfRule>
  </conditionalFormatting>
  <conditionalFormatting sqref="P601">
    <cfRule type="expression" dxfId="1158" priority="128">
      <formula>ROW()=CELL("row")</formula>
    </cfRule>
    <cfRule type="cellIs" dxfId="1157" priority="129" operator="equal">
      <formula>"ANNUAL"</formula>
    </cfRule>
  </conditionalFormatting>
  <conditionalFormatting sqref="P3:Q4 P52:P55 P8:W8">
    <cfRule type="expression" dxfId="1156" priority="2204">
      <formula>ROW()=CELL("row")</formula>
    </cfRule>
  </conditionalFormatting>
  <conditionalFormatting sqref="P17:Q22">
    <cfRule type="cellIs" dxfId="1155" priority="2021" operator="equal">
      <formula>"X"</formula>
    </cfRule>
  </conditionalFormatting>
  <conditionalFormatting sqref="P20:Q21">
    <cfRule type="expression" dxfId="1154" priority="2019">
      <formula>ROW()=CELL("row")</formula>
    </cfRule>
  </conditionalFormatting>
  <conditionalFormatting sqref="P21:Q22">
    <cfRule type="cellIs" dxfId="1153" priority="2034" operator="equal">
      <formula>"ANNUAL"</formula>
    </cfRule>
  </conditionalFormatting>
  <conditionalFormatting sqref="P26:Q26 P12:P13">
    <cfRule type="cellIs" dxfId="1152" priority="2159" operator="equal">
      <formula>"ANNUAL"</formula>
    </cfRule>
  </conditionalFormatting>
  <conditionalFormatting sqref="P26:Q26">
    <cfRule type="cellIs" dxfId="1151" priority="1927" operator="equal">
      <formula>"X"</formula>
    </cfRule>
  </conditionalFormatting>
  <conditionalFormatting sqref="P41:Q41">
    <cfRule type="cellIs" dxfId="1150" priority="2138" operator="equal">
      <formula>"X"</formula>
    </cfRule>
    <cfRule type="cellIs" dxfId="1149" priority="2139" operator="equal">
      <formula>"ANNUAL"</formula>
    </cfRule>
  </conditionalFormatting>
  <conditionalFormatting sqref="P43:Q43 P71">
    <cfRule type="expression" dxfId="1148" priority="2065">
      <formula>ROW()=CELL("row")</formula>
    </cfRule>
  </conditionalFormatting>
  <conditionalFormatting sqref="P43:Q43">
    <cfRule type="cellIs" dxfId="1147" priority="2066" operator="equal">
      <formula>"X"</formula>
    </cfRule>
    <cfRule type="cellIs" dxfId="1146" priority="2067" operator="equal">
      <formula>"ANNUAL"</formula>
    </cfRule>
  </conditionalFormatting>
  <conditionalFormatting sqref="P68:Q68 Q123:Q127">
    <cfRule type="cellIs" dxfId="1145" priority="1954" operator="equal">
      <formula>"ANNUAL"</formula>
    </cfRule>
  </conditionalFormatting>
  <conditionalFormatting sqref="P83:Q83">
    <cfRule type="cellIs" dxfId="1144" priority="1103" operator="equal">
      <formula>"ANNUAL"</formula>
    </cfRule>
    <cfRule type="expression" dxfId="1143" priority="1102">
      <formula>ROW()=CELL("row")</formula>
    </cfRule>
    <cfRule type="cellIs" dxfId="1142" priority="1104" operator="equal">
      <formula>"X"</formula>
    </cfRule>
  </conditionalFormatting>
  <conditionalFormatting sqref="P88:Q88 P100 P138:Q138 P171:Q171 P418:Q418 P424:P425">
    <cfRule type="expression" dxfId="1141" priority="2325">
      <formula>ROW()=CELL("row")</formula>
    </cfRule>
  </conditionalFormatting>
  <conditionalFormatting sqref="P89:Q90 Q115:R115 Q112:R112 V89:XFD91">
    <cfRule type="expression" dxfId="1140" priority="1987">
      <formula>ROW()=CELL("row")</formula>
    </cfRule>
  </conditionalFormatting>
  <conditionalFormatting sqref="P96:Q96 P57:P62">
    <cfRule type="cellIs" dxfId="1139" priority="2224" operator="equal">
      <formula>"X"</formula>
    </cfRule>
  </conditionalFormatting>
  <conditionalFormatting sqref="P96:Q96">
    <cfRule type="cellIs" dxfId="1138" priority="2223" operator="equal">
      <formula>"ANNUAL"</formula>
    </cfRule>
  </conditionalFormatting>
  <conditionalFormatting sqref="P110:Q110 P210:P212 P263:Q263 P177 P218">
    <cfRule type="expression" dxfId="1137" priority="2187">
      <formula>ROW()=CELL("row")</formula>
    </cfRule>
  </conditionalFormatting>
  <conditionalFormatting sqref="P117:Q117 A36:J36 L37:W37 N77 P116:W116 L120 P151:W151 P195:W195 M230 P266:W266 P319:W319 P322:W322 P326:W326 P389:W389 P413:W413 O445:W445 P448:W448 L463 P474:W474 P477:W477 P482:W482 P510:W510 L519 M554 M557 L564 A37:C37 E37:J37 P564:W564 L622:M622 P120:W120 P519:W519 P463:W463 P230:W230 P554:W554 P557:W557 O622:W622 P77:XFD77 M620:W620">
    <cfRule type="expression" dxfId="1136" priority="1883">
      <formula>ROW()=CELL("row")</formula>
    </cfRule>
  </conditionalFormatting>
  <conditionalFormatting sqref="P132:Q133">
    <cfRule type="cellIs" dxfId="1135" priority="2007" operator="equal">
      <formula>"X"</formula>
    </cfRule>
    <cfRule type="cellIs" dxfId="1134" priority="2008" operator="equal">
      <formula>"ANNUAL"</formula>
    </cfRule>
  </conditionalFormatting>
  <conditionalFormatting sqref="P135:Q135 P132">
    <cfRule type="expression" dxfId="1133" priority="2174">
      <formula>ROW()=CELL("row")</formula>
    </cfRule>
  </conditionalFormatting>
  <conditionalFormatting sqref="P167:Q168 P161:P163 O173:P173 P185:R185">
    <cfRule type="expression" dxfId="1132" priority="2258">
      <formula>ROW()=CELL("row")</formula>
    </cfRule>
  </conditionalFormatting>
  <conditionalFormatting sqref="P175:Q175">
    <cfRule type="cellIs" dxfId="1131" priority="1106" operator="equal">
      <formula>"ANNUAL"</formula>
    </cfRule>
    <cfRule type="cellIs" dxfId="1130" priority="1107" operator="equal">
      <formula>"X"</formula>
    </cfRule>
    <cfRule type="expression" dxfId="1129" priority="1105">
      <formula>ROW()=CELL("row")</formula>
    </cfRule>
  </conditionalFormatting>
  <conditionalFormatting sqref="P201:Q201">
    <cfRule type="expression" dxfId="1128" priority="2518">
      <formula>ROW()=CELL("row")</formula>
    </cfRule>
  </conditionalFormatting>
  <conditionalFormatting sqref="P217:Q217">
    <cfRule type="expression" dxfId="1127" priority="1934">
      <formula>ROW()=CELL("row")</formula>
    </cfRule>
  </conditionalFormatting>
  <conditionalFormatting sqref="P232:Q232">
    <cfRule type="cellIs" dxfId="1126" priority="2164" operator="equal">
      <formula>"X"</formula>
    </cfRule>
  </conditionalFormatting>
  <conditionalFormatting sqref="P251:Q251">
    <cfRule type="cellIs" dxfId="1125" priority="2452" operator="equal">
      <formula>"X"</formula>
    </cfRule>
    <cfRule type="cellIs" dxfId="1124" priority="2453" operator="equal">
      <formula>"ANNUAL"</formula>
    </cfRule>
    <cfRule type="expression" dxfId="1123" priority="2451">
      <formula>ROW()=CELL("row")</formula>
    </cfRule>
  </conditionalFormatting>
  <conditionalFormatting sqref="P252:Q252 Q267:R267 Q301:Q304 Q405:Q411 P421:Q421 Q312 Q358:Q360 V267:XFD267 Q292:Q294 Q350:Q352 Q362:Q366 Q373 Q396:Q397 Q402:Q403 Q424:Q425 R409:W409">
    <cfRule type="expression" dxfId="1122" priority="1889">
      <formula>ROW()=CELL("row")</formula>
    </cfRule>
  </conditionalFormatting>
  <conditionalFormatting sqref="P253:Q253 P255:Q255 Q258:Q259 Q261 T247 Q250 V247:XFD247">
    <cfRule type="expression" dxfId="1121" priority="1967">
      <formula>ROW()=CELL("row")</formula>
    </cfRule>
  </conditionalFormatting>
  <conditionalFormatting sqref="P270:Q270 P277 P282 P568">
    <cfRule type="expression" dxfId="1120" priority="2305">
      <formula>ROW()=CELL("row")</formula>
    </cfRule>
  </conditionalFormatting>
  <conditionalFormatting sqref="P285:Q285">
    <cfRule type="cellIs" dxfId="1119" priority="1084" operator="equal">
      <formula>"X"</formula>
    </cfRule>
    <cfRule type="cellIs" dxfId="1118" priority="1083" operator="equal">
      <formula>"ANNUAL"</formula>
    </cfRule>
  </conditionalFormatting>
  <conditionalFormatting sqref="P293:Q294">
    <cfRule type="cellIs" dxfId="1117" priority="1896" operator="equal">
      <formula>"ANNUAL"</formula>
    </cfRule>
  </conditionalFormatting>
  <conditionalFormatting sqref="P338:Q338 L373 L392:L395 P392:W395 L382">
    <cfRule type="cellIs" dxfId="1116" priority="3075" operator="equal">
      <formula>"ANNUAL"</formula>
    </cfRule>
  </conditionalFormatting>
  <conditionalFormatting sqref="P338:Q338 L373:L374 L392:L395 P392:W395">
    <cfRule type="cellIs" dxfId="1115" priority="3076" operator="equal">
      <formula>"X"</formula>
    </cfRule>
  </conditionalFormatting>
  <conditionalFormatting sqref="P348:Q348 P380:P382 P433:P434 M436:P436 P446:P447">
    <cfRule type="expression" dxfId="1114" priority="2219">
      <formula>ROW()=CELL("row")</formula>
    </cfRule>
  </conditionalFormatting>
  <conditionalFormatting sqref="P370:Q370">
    <cfRule type="cellIs" dxfId="1113" priority="2237" operator="equal">
      <formula>"ANNUAL"</formula>
    </cfRule>
    <cfRule type="cellIs" dxfId="1112" priority="2236" operator="equal">
      <formula>"X"</formula>
    </cfRule>
  </conditionalFormatting>
  <conditionalFormatting sqref="P378:Q378 Q380:R381 Q382 Q397:R397 Q403:S403 Q406:R406 Q408:R408 R409:W409 Q409:Q411">
    <cfRule type="cellIs" dxfId="1111" priority="2053" operator="equal">
      <formula>"ANNUAL"</formula>
    </cfRule>
  </conditionalFormatting>
  <conditionalFormatting sqref="P423:Q423 P387">
    <cfRule type="cellIs" dxfId="1110" priority="2294" operator="equal">
      <formula>"X"</formula>
    </cfRule>
  </conditionalFormatting>
  <conditionalFormatting sqref="P423:Q423">
    <cfRule type="cellIs" dxfId="1109" priority="2295" operator="equal">
      <formula>"ANNUAL"</formula>
    </cfRule>
    <cfRule type="expression" dxfId="1108" priority="2293">
      <formula>ROW()=CELL("row")</formula>
    </cfRule>
  </conditionalFormatting>
  <conditionalFormatting sqref="P452:Q452 P454:Q454 Q362:Q363 Q365:S365 Q366">
    <cfRule type="cellIs" dxfId="1107" priority="2046" operator="equal">
      <formula>"X"</formula>
    </cfRule>
  </conditionalFormatting>
  <conditionalFormatting sqref="P456:Q457">
    <cfRule type="expression" dxfId="1106" priority="1937">
      <formula>ROW()=CELL("row")</formula>
    </cfRule>
  </conditionalFormatting>
  <conditionalFormatting sqref="P483:Q483 O486">
    <cfRule type="expression" dxfId="1105" priority="2337">
      <formula>ROW()=CELL("row")</formula>
    </cfRule>
  </conditionalFormatting>
  <conditionalFormatting sqref="P498:Q499">
    <cfRule type="expression" dxfId="1104" priority="2419">
      <formula>ROW()=CELL("row")</formula>
    </cfRule>
  </conditionalFormatting>
  <conditionalFormatting sqref="P501:Q502 P508:Q508 Q565 Q566:S566 Q567 P525:Q525">
    <cfRule type="cellIs" dxfId="1103" priority="2043" operator="equal">
      <formula>"ANNUAL"</formula>
    </cfRule>
  </conditionalFormatting>
  <conditionalFormatting sqref="P502:Q502 P508:Q508 Q565:Q567 P525:Q525">
    <cfRule type="cellIs" dxfId="1102" priority="2044" operator="equal">
      <formula>"X"</formula>
    </cfRule>
  </conditionalFormatting>
  <conditionalFormatting sqref="P505:Q505 Q516 Q517:R517 P532:Q532 Q534:Q535">
    <cfRule type="cellIs" dxfId="1101" priority="1946" operator="equal">
      <formula>"ANNUAL"</formula>
    </cfRule>
  </conditionalFormatting>
  <conditionalFormatting sqref="P505:Q505 Q516 Q517:R517 P532:Q532">
    <cfRule type="cellIs" dxfId="1100" priority="1947" operator="equal">
      <formula>"X"</formula>
    </cfRule>
  </conditionalFormatting>
  <conditionalFormatting sqref="P521:Q522 P523:S523 P524:Q524 P534:P535">
    <cfRule type="cellIs" dxfId="1099" priority="2244" operator="equal">
      <formula>"ANNUAL"</formula>
    </cfRule>
  </conditionalFormatting>
  <conditionalFormatting sqref="P522:Q522 P523:S523 P524:Q524 P534:P535">
    <cfRule type="cellIs" dxfId="1098" priority="2245" operator="equal">
      <formula>"X"</formula>
    </cfRule>
  </conditionalFormatting>
  <conditionalFormatting sqref="P533:Q533">
    <cfRule type="expression" dxfId="1097" priority="1950">
      <formula>ROW()=CELL("row")</formula>
    </cfRule>
    <cfRule type="cellIs" dxfId="1096" priority="2143" operator="equal">
      <formula>"X"</formula>
    </cfRule>
  </conditionalFormatting>
  <conditionalFormatting sqref="P534:Q534 P536:Q536 Q538:Q540 P540 P541:Q542">
    <cfRule type="cellIs" dxfId="1095" priority="3224" operator="equal">
      <formula>"ANNUAL"</formula>
    </cfRule>
  </conditionalFormatting>
  <conditionalFormatting sqref="P553:Q553">
    <cfRule type="cellIs" dxfId="1094" priority="1949" operator="equal">
      <formula>"X"</formula>
    </cfRule>
  </conditionalFormatting>
  <conditionalFormatting sqref="P556:Q556">
    <cfRule type="cellIs" dxfId="1093" priority="2005" operator="equal">
      <formula>"X"</formula>
    </cfRule>
  </conditionalFormatting>
  <conditionalFormatting sqref="P558:Q558 P559:W559 Q568:Q569">
    <cfRule type="cellIs" dxfId="1092" priority="1994" operator="equal">
      <formula>"X"</formula>
    </cfRule>
  </conditionalFormatting>
  <conditionalFormatting sqref="P558:Q558 P559:W559">
    <cfRule type="expression" dxfId="1091" priority="1992">
      <formula>ROW()=CELL("row")</formula>
    </cfRule>
  </conditionalFormatting>
  <conditionalFormatting sqref="P558:Q558">
    <cfRule type="cellIs" dxfId="1090" priority="2004" operator="equal">
      <formula>"ANNUAL"</formula>
    </cfRule>
  </conditionalFormatting>
  <conditionalFormatting sqref="P591:Q592 A594:K594 P594:Q594">
    <cfRule type="expression" dxfId="1089" priority="2300">
      <formula>ROW()=CELL("row")</formula>
    </cfRule>
  </conditionalFormatting>
  <conditionalFormatting sqref="P668:Q668">
    <cfRule type="cellIs" dxfId="1088" priority="240" operator="equal">
      <formula>"X"</formula>
    </cfRule>
    <cfRule type="cellIs" dxfId="1087" priority="239" operator="equal">
      <formula>"ANNUAL"</formula>
    </cfRule>
  </conditionalFormatting>
  <conditionalFormatting sqref="P5:R6 T6 Q69:Q72 V5:XFD6">
    <cfRule type="expression" dxfId="1086" priority="1931">
      <formula>ROW()=CELL("row")</formula>
    </cfRule>
  </conditionalFormatting>
  <conditionalFormatting sqref="P16:R16 R70 Q76:R76 R79 R109:R111 R219:R220 V16:XFD16 V79:XFD79">
    <cfRule type="expression" dxfId="1085" priority="1697">
      <formula>ROW()=CELL("row")</formula>
    </cfRule>
  </conditionalFormatting>
  <conditionalFormatting sqref="P36:R36 Q78:Q79">
    <cfRule type="cellIs" dxfId="1084" priority="1882" operator="equal">
      <formula>"X"</formula>
    </cfRule>
  </conditionalFormatting>
  <conditionalFormatting sqref="P41:R41 V41 X41:XFD41">
    <cfRule type="expression" dxfId="1083" priority="2140">
      <formula>ROW()=CELL("row")</formula>
    </cfRule>
  </conditionalFormatting>
  <conditionalFormatting sqref="P104:R104">
    <cfRule type="cellIs" dxfId="1082" priority="3097" operator="equal">
      <formula>"X"</formula>
    </cfRule>
  </conditionalFormatting>
  <conditionalFormatting sqref="P105:R105">
    <cfRule type="cellIs" dxfId="1081" priority="1076" operator="equal">
      <formula>"X"</formula>
    </cfRule>
    <cfRule type="expression" dxfId="1080" priority="1075">
      <formula>ROW()=CELL("row")</formula>
    </cfRule>
  </conditionalFormatting>
  <conditionalFormatting sqref="P129:R129 P131:Q131 P108 O109:P109 P112:P114 O150:Q150 X150:XFD151 P152:P153 P165">
    <cfRule type="expression" dxfId="1079" priority="2314">
      <formula>ROW()=CELL("row")</formula>
    </cfRule>
  </conditionalFormatting>
  <conditionalFormatting sqref="P169:R169 N176:O176 Q174">
    <cfRule type="cellIs" dxfId="1078" priority="2460" operator="equal">
      <formula>"ANNUAL"</formula>
    </cfRule>
  </conditionalFormatting>
  <conditionalFormatting sqref="P169:R169 O176">
    <cfRule type="cellIs" dxfId="1077" priority="2459" operator="equal">
      <formula>"X"</formula>
    </cfRule>
  </conditionalFormatting>
  <conditionalFormatting sqref="P187:R187 Q203:R204 Q194:R194">
    <cfRule type="cellIs" dxfId="1076" priority="1747" operator="equal">
      <formula>"ANNUAL"</formula>
    </cfRule>
  </conditionalFormatting>
  <conditionalFormatting sqref="P187:R187 R200:R209 V187:XFD187 X193:XFD193">
    <cfRule type="expression" dxfId="1075" priority="1746">
      <formula>ROW()=CELL("row")</formula>
    </cfRule>
  </conditionalFormatting>
  <conditionalFormatting sqref="P187:R187 R203:R209 R216 P194:R194">
    <cfRule type="cellIs" dxfId="1074" priority="1748" operator="equal">
      <formula>"X"</formula>
    </cfRule>
  </conditionalFormatting>
  <conditionalFormatting sqref="P191:R191 Q200">
    <cfRule type="cellIs" dxfId="1073" priority="1963" operator="equal">
      <formula>"X"</formula>
    </cfRule>
    <cfRule type="cellIs" dxfId="1072" priority="1962" operator="equal">
      <formula>"ANNUAL"</formula>
    </cfRule>
  </conditionalFormatting>
  <conditionalFormatting sqref="P192:R192 P348:R348 R350 Q351:R352 R177 U321:W321">
    <cfRule type="cellIs" dxfId="1071" priority="1763" operator="equal">
      <formula>"X"</formula>
    </cfRule>
  </conditionalFormatting>
  <conditionalFormatting sqref="P192:R192 P348:R348 R350 Q351:R352 U321:W321">
    <cfRule type="cellIs" dxfId="1070" priority="1764" operator="equal">
      <formula>"ANNUAL"</formula>
    </cfRule>
  </conditionalFormatting>
  <conditionalFormatting sqref="P225:R226 P246 P260:Q260 P261 P295:P296 P351:P352 P356:R356 P365:P366 P386:P388 P396:P406 P414:P415 P390:P391 P306 P412 V226:XFD226 P283:P284 P287 P345:P347 O320:P320">
    <cfRule type="expression" dxfId="1069" priority="2134">
      <formula>ROW()=CELL("row")</formula>
    </cfRule>
  </conditionalFormatting>
  <conditionalFormatting sqref="P265:R265 Q282 Q287 Q575:Q579 Q275 Q280">
    <cfRule type="cellIs" dxfId="1068" priority="2000" operator="equal">
      <formula>"ANNUAL"</formula>
    </cfRule>
  </conditionalFormatting>
  <conditionalFormatting sqref="P300:R300 R532:R536 R547 P528:R528">
    <cfRule type="cellIs" dxfId="1067" priority="1785" operator="equal">
      <formula>"ANNUAL"</formula>
    </cfRule>
  </conditionalFormatting>
  <conditionalFormatting sqref="P300:R300 R533 P534:S534 Q535:R535 P547:R547 P528:R528">
    <cfRule type="cellIs" dxfId="1066" priority="1784" operator="equal">
      <formula>"X"</formula>
    </cfRule>
  </conditionalFormatting>
  <conditionalFormatting sqref="P300:R300 R533:R535 P547:R547">
    <cfRule type="expression" dxfId="1065" priority="1783">
      <formula>ROW()=CELL("row")</formula>
    </cfRule>
  </conditionalFormatting>
  <conditionalFormatting sqref="P311:R311 P417:P418 P50 P189 P202:P203">
    <cfRule type="expression" dxfId="1064" priority="2192">
      <formula>ROW()=CELL("row")</formula>
    </cfRule>
  </conditionalFormatting>
  <conditionalFormatting sqref="P321:R321">
    <cfRule type="cellIs" dxfId="1063" priority="2040" operator="equal">
      <formula>"X"</formula>
    </cfRule>
    <cfRule type="cellIs" dxfId="1062" priority="2041" operator="equal">
      <formula>"ANNUAL"</formula>
    </cfRule>
  </conditionalFormatting>
  <conditionalFormatting sqref="P323:R323">
    <cfRule type="cellIs" dxfId="1061" priority="1753" operator="equal">
      <formula>"ANNUAL"</formula>
    </cfRule>
  </conditionalFormatting>
  <conditionalFormatting sqref="P328:R328 R329:S329 P330:R331 Q336:R337 R338:R342 R345 Q354:R354">
    <cfRule type="cellIs" dxfId="1060" priority="1624" operator="equal">
      <formula>"X"</formula>
    </cfRule>
  </conditionalFormatting>
  <conditionalFormatting sqref="P328:R328 R329:S329 P331:R331 R336 R338:R339 R345 Q354:R354">
    <cfRule type="cellIs" dxfId="1059" priority="1623" operator="equal">
      <formula>"ANNUAL"</formula>
    </cfRule>
  </conditionalFormatting>
  <conditionalFormatting sqref="P335:R335">
    <cfRule type="cellIs" dxfId="1058" priority="1956" operator="equal">
      <formula>"X"</formula>
    </cfRule>
  </conditionalFormatting>
  <conditionalFormatting sqref="P343:R343">
    <cfRule type="cellIs" dxfId="1057" priority="1590" operator="equal">
      <formula>"X"</formula>
    </cfRule>
  </conditionalFormatting>
  <conditionalFormatting sqref="P357:R357 P364:R364">
    <cfRule type="cellIs" dxfId="1056" priority="1620" operator="equal">
      <formula>"X"</formula>
    </cfRule>
  </conditionalFormatting>
  <conditionalFormatting sqref="P367:R367 R399 Q405:R405 R376 O355:R355 R362:R363">
    <cfRule type="cellIs" dxfId="1055" priority="1656" operator="equal">
      <formula>"ANNUAL"</formula>
    </cfRule>
  </conditionalFormatting>
  <conditionalFormatting sqref="P430:R430 O437:R437 R457 R495 R532:S532 R543 R565 R575:R576 R500">
    <cfRule type="cellIs" dxfId="1054" priority="1829" operator="equal">
      <formula>"ANNUAL"</formula>
    </cfRule>
  </conditionalFormatting>
  <conditionalFormatting sqref="P431:R431 P432:Q432 P432:P436">
    <cfRule type="cellIs" dxfId="1053" priority="1989" operator="equal">
      <formula>"ANNUAL"</formula>
    </cfRule>
  </conditionalFormatting>
  <conditionalFormatting sqref="P431:R431 P432:Q432 R176 P432:P436">
    <cfRule type="cellIs" dxfId="1052" priority="1990" operator="equal">
      <formula>"X"</formula>
    </cfRule>
  </conditionalFormatting>
  <conditionalFormatting sqref="P468:R468">
    <cfRule type="expression" dxfId="1051" priority="2443">
      <formula>ROW()=CELL("row")</formula>
    </cfRule>
  </conditionalFormatting>
  <conditionalFormatting sqref="P509:R509 P386:S386 R387:R388 R404 R382:S382">
    <cfRule type="cellIs" dxfId="1050" priority="1760" operator="equal">
      <formula>"X"</formula>
    </cfRule>
  </conditionalFormatting>
  <conditionalFormatting sqref="P509:R509 R386:S386 R387:R388 R404 R382:S382 Q386:Q387">
    <cfRule type="cellIs" dxfId="1049" priority="1761" operator="equal">
      <formula>"ANNUAL"</formula>
    </cfRule>
  </conditionalFormatting>
  <conditionalFormatting sqref="P514:R515">
    <cfRule type="cellIs" dxfId="1048" priority="2158" operator="equal">
      <formula>"ANNUAL"</formula>
    </cfRule>
  </conditionalFormatting>
  <conditionalFormatting sqref="P537:R537 R461 R437:R439">
    <cfRule type="cellIs" dxfId="1047" priority="1793" operator="equal">
      <formula>"ANNUAL"</formula>
    </cfRule>
  </conditionalFormatting>
  <conditionalFormatting sqref="P537:R538 O438:S438">
    <cfRule type="cellIs" dxfId="1046" priority="1794" operator="equal">
      <formula>"X"</formula>
    </cfRule>
  </conditionalFormatting>
  <conditionalFormatting sqref="P551:R551 Q553 Q569:Q570 Q469 O520:Q520 Q555:Q556">
    <cfRule type="expression" dxfId="1045" priority="1903">
      <formula>ROW()=CELL("row")</formula>
    </cfRule>
  </conditionalFormatting>
  <conditionalFormatting sqref="P571:R571 Q543:Q544">
    <cfRule type="cellIs" dxfId="1044" priority="1899" operator="equal">
      <formula>"ANNUAL"</formula>
    </cfRule>
  </conditionalFormatting>
  <conditionalFormatting sqref="P590:R590">
    <cfRule type="cellIs" dxfId="1043" priority="1527" operator="equal">
      <formula>"X"</formula>
    </cfRule>
  </conditionalFormatting>
  <conditionalFormatting sqref="P670:R670">
    <cfRule type="cellIs" dxfId="1042" priority="113" operator="equal">
      <formula>"X"</formula>
    </cfRule>
  </conditionalFormatting>
  <conditionalFormatting sqref="P51:S51 S201 S212 P349:S349 S323:S324">
    <cfRule type="cellIs" dxfId="1041" priority="1469" operator="equal">
      <formula>"X"</formula>
    </cfRule>
  </conditionalFormatting>
  <conditionalFormatting sqref="P321:S321 S324:S325 S333 S335:S337 S363:S364 S369 U321:XFD321">
    <cfRule type="expression" dxfId="1040" priority="1550">
      <formula>ROW()=CELL("row")</formula>
    </cfRule>
  </conditionalFormatting>
  <conditionalFormatting sqref="P340:S340">
    <cfRule type="cellIs" dxfId="1039" priority="2606" operator="equal">
      <formula>"ANNUAL"</formula>
    </cfRule>
    <cfRule type="cellIs" dxfId="1038" priority="2605" operator="equal">
      <formula>"X"</formula>
    </cfRule>
  </conditionalFormatting>
  <conditionalFormatting sqref="P491:S491 R552:S553 R555:S555 R556 R567:R570 R577:R578 R492">
    <cfRule type="cellIs" dxfId="1037" priority="1612" operator="equal">
      <formula>"X"</formula>
    </cfRule>
  </conditionalFormatting>
  <conditionalFormatting sqref="P590:S590">
    <cfRule type="cellIs" dxfId="1036" priority="1524" operator="equal">
      <formula>"ANNUAL"</formula>
    </cfRule>
  </conditionalFormatting>
  <conditionalFormatting sqref="P611:S611">
    <cfRule type="expression" dxfId="1035" priority="1398">
      <formula>ROW()=CELL("row")</formula>
    </cfRule>
    <cfRule type="cellIs" dxfId="1034" priority="1397" operator="equal">
      <formula>"X"</formula>
    </cfRule>
  </conditionalFormatting>
  <conditionalFormatting sqref="P164:T164 V163:XFD164 O166:Q166 A166:K168 V183:XFD186 Q186:R186 Q197:S197 V197:XFD197">
    <cfRule type="expression" dxfId="1033" priority="2073">
      <formula>ROW()=CELL("row")</formula>
    </cfRule>
  </conditionalFormatting>
  <conditionalFormatting sqref="P626:V628">
    <cfRule type="cellIs" dxfId="1032" priority="879" operator="equal">
      <formula>"X"</formula>
    </cfRule>
    <cfRule type="cellIs" dxfId="1031" priority="880" operator="equal">
      <formula>"ANNUAL"</formula>
    </cfRule>
  </conditionalFormatting>
  <conditionalFormatting sqref="P193:W193">
    <cfRule type="cellIs" dxfId="1030" priority="3206" operator="equal">
      <formula>"X"</formula>
    </cfRule>
  </conditionalFormatting>
  <conditionalFormatting sqref="P228:W228">
    <cfRule type="cellIs" dxfId="1029" priority="3066" operator="equal">
      <formula>"X"</formula>
    </cfRule>
  </conditionalFormatting>
  <conditionalFormatting sqref="P289:W289 M415 L473 M358 M35">
    <cfRule type="cellIs" dxfId="1028" priority="2805" operator="equal">
      <formula>"ANNUAL"</formula>
    </cfRule>
  </conditionalFormatting>
  <conditionalFormatting sqref="P289:W289">
    <cfRule type="cellIs" dxfId="1027" priority="2806" operator="equal">
      <formula>"X"</formula>
    </cfRule>
  </conditionalFormatting>
  <conditionalFormatting sqref="P478:W478">
    <cfRule type="cellIs" dxfId="1026" priority="1300" operator="equal">
      <formula>"X"</formula>
    </cfRule>
    <cfRule type="cellIs" dxfId="1025" priority="1299" operator="equal">
      <formula>"ANNUAL"</formula>
    </cfRule>
    <cfRule type="expression" dxfId="1024" priority="1298">
      <formula>ROW()=CELL("row")</formula>
    </cfRule>
  </conditionalFormatting>
  <conditionalFormatting sqref="P559:W559 P555:P556">
    <cfRule type="cellIs" dxfId="1023" priority="2185" operator="equal">
      <formula>"ANNUAL"</formula>
    </cfRule>
  </conditionalFormatting>
  <conditionalFormatting sqref="P624:W624">
    <cfRule type="cellIs" dxfId="1022" priority="891" operator="equal">
      <formula>"ANNUAL"</formula>
    </cfRule>
    <cfRule type="expression" dxfId="1021" priority="890">
      <formula>ROW()=CELL("row")</formula>
    </cfRule>
  </conditionalFormatting>
  <conditionalFormatting sqref="P629:W636 O637:W637 O639:W639 O645:O646 O657:W657 O649:W649 O663 O665 O668 M654:W655">
    <cfRule type="cellIs" dxfId="1020" priority="2882" operator="equal">
      <formula>"ANNUAL"</formula>
    </cfRule>
  </conditionalFormatting>
  <conditionalFormatting sqref="P188:XFD188">
    <cfRule type="expression" dxfId="1019" priority="1849">
      <formula>ROW()=CELL("row")</formula>
    </cfRule>
  </conditionalFormatting>
  <conditionalFormatting sqref="Q10:Q11 P7:Q7">
    <cfRule type="cellIs" dxfId="1018" priority="1930" operator="equal">
      <formula>"X"</formula>
    </cfRule>
  </conditionalFormatting>
  <conditionalFormatting sqref="Q10:Q11 Q7">
    <cfRule type="cellIs" dxfId="1017" priority="1929" operator="equal">
      <formula>"ANNUAL"</formula>
    </cfRule>
  </conditionalFormatting>
  <conditionalFormatting sqref="Q10:Q11">
    <cfRule type="expression" dxfId="1016" priority="1928">
      <formula>ROW()=CELL("row")</formula>
    </cfRule>
  </conditionalFormatting>
  <conditionalFormatting sqref="Q12">
    <cfRule type="cellIs" dxfId="1015" priority="1594" operator="equal">
      <formula>"X"</formula>
    </cfRule>
    <cfRule type="cellIs" dxfId="1014" priority="1592" operator="equal">
      <formula>"X"</formula>
    </cfRule>
    <cfRule type="expression" dxfId="1013" priority="1593">
      <formula>ROW()=CELL("row")</formula>
    </cfRule>
    <cfRule type="cellIs" dxfId="1012" priority="1591" operator="equal">
      <formula>"ANNUAL"</formula>
    </cfRule>
  </conditionalFormatting>
  <conditionalFormatting sqref="Q13 Q17 Q19 Q54 Q66:T66 Q84:S84 V84:XFD84">
    <cfRule type="expression" dxfId="1011" priority="2071">
      <formula>ROW()=CELL("row")</formula>
    </cfRule>
  </conditionalFormatting>
  <conditionalFormatting sqref="Q13 Q19 Q54 Q66 P84:S84">
    <cfRule type="cellIs" dxfId="1010" priority="2072" operator="equal">
      <formula>"ANNUAL"</formula>
    </cfRule>
  </conditionalFormatting>
  <conditionalFormatting sqref="Q20">
    <cfRule type="cellIs" dxfId="1009" priority="2020" operator="equal">
      <formula>"ANNUAL"</formula>
    </cfRule>
  </conditionalFormatting>
  <conditionalFormatting sqref="Q22">
    <cfRule type="expression" dxfId="1008" priority="2036">
      <formula>ROW()=CELL("row")</formula>
    </cfRule>
  </conditionalFormatting>
  <conditionalFormatting sqref="Q24:Q26">
    <cfRule type="expression" dxfId="1007" priority="1926">
      <formula>ROW()=CELL("row")</formula>
    </cfRule>
  </conditionalFormatting>
  <conditionalFormatting sqref="Q26">
    <cfRule type="expression" dxfId="1006" priority="2278">
      <formula>ROW()=CELL("row")</formula>
    </cfRule>
  </conditionalFormatting>
  <conditionalFormatting sqref="Q26:Q29">
    <cfRule type="cellIs" dxfId="1005" priority="1925" operator="equal">
      <formula>"ANNUAL"</formula>
    </cfRule>
  </conditionalFormatting>
  <conditionalFormatting sqref="Q27 Q31">
    <cfRule type="cellIs" dxfId="1004" priority="2058" operator="equal">
      <formula>"ANNUAL"</formula>
    </cfRule>
    <cfRule type="expression" dxfId="1003" priority="2057">
      <formula>ROW()=CELL("row")</formula>
    </cfRule>
  </conditionalFormatting>
  <conditionalFormatting sqref="Q31:Q34 Q52:Q53">
    <cfRule type="cellIs" dxfId="1002" priority="1984" operator="equal">
      <formula>"ANNUAL"</formula>
    </cfRule>
  </conditionalFormatting>
  <conditionalFormatting sqref="Q31:Q34 Q52:Q55 Q27:Q29 P38:R38">
    <cfRule type="cellIs" dxfId="1001" priority="1985" operator="equal">
      <formula>"X"</formula>
    </cfRule>
  </conditionalFormatting>
  <conditionalFormatting sqref="Q32:Q33 Q53:R53 V53:XFD53">
    <cfRule type="expression" dxfId="1000" priority="1983">
      <formula>ROW()=CELL("row")</formula>
    </cfRule>
  </conditionalFormatting>
  <conditionalFormatting sqref="Q34">
    <cfRule type="expression" dxfId="999" priority="2279">
      <formula>ROW()=CELL("row")</formula>
    </cfRule>
  </conditionalFormatting>
  <conditionalFormatting sqref="Q42 Q94:R94 Q170:R170 Q231:Q233">
    <cfRule type="expression" dxfId="998" priority="1895">
      <formula>ROW()=CELL("row")</formula>
    </cfRule>
  </conditionalFormatting>
  <conditionalFormatting sqref="Q44:Q46 Q48:Q51 Q55:Q59 Q63:R63 Q179:Q180 Q260 Q271 Q273:Q280 Q287:Q288 Q368:Q369 P371:Q371 Q9 Q30 Q282:Q284">
    <cfRule type="cellIs" dxfId="997" priority="1906" operator="equal">
      <formula>"ANNUAL"</formula>
    </cfRule>
  </conditionalFormatting>
  <conditionalFormatting sqref="Q44:Q46 Q55:Q56 Q63:R63 Q179 Q260 Q271 Q279 Q288 Q368:Q369 Q371 Q48">
    <cfRule type="expression" dxfId="996" priority="1904">
      <formula>ROW()=CELL("row")</formula>
    </cfRule>
  </conditionalFormatting>
  <conditionalFormatting sqref="Q45:Q46 Q48:Q51 Q56:Q59 Q63:R63 Q177:Q179 Q258:Q261 P271:Q271 P278:Q280 Q287:Q288 Q368:Q369 P371:Q371 Q9 Q39 Q30 Q340:Q341 Q243:Q247">
    <cfRule type="cellIs" dxfId="995" priority="1905" operator="equal">
      <formula>"X"</formula>
    </cfRule>
  </conditionalFormatting>
  <conditionalFormatting sqref="Q51 R73 V22:W23 S22">
    <cfRule type="cellIs" dxfId="994" priority="2597" operator="equal">
      <formula>"X"</formula>
    </cfRule>
  </conditionalFormatting>
  <conditionalFormatting sqref="Q57 U57:XFD57">
    <cfRule type="expression" dxfId="993" priority="2186">
      <formula>ROW()=CELL("row")</formula>
    </cfRule>
  </conditionalFormatting>
  <conditionalFormatting sqref="Q58:Q60 Q106:Q108 Q132:Q134 Q176:R176 Q177 Q562 P73:R73 V160:XFD160 T73 V73:XFD73 P159:R160">
    <cfRule type="expression" dxfId="992" priority="1856">
      <formula>ROW()=CELL("row")</formula>
    </cfRule>
  </conditionalFormatting>
  <conditionalFormatting sqref="Q60:Q61 Q73:R73 Q106:Q109 Q134:R134 Q160:R160 Q176:R176 Q562">
    <cfRule type="cellIs" dxfId="991" priority="1857" operator="equal">
      <formula>"ANNUAL"</formula>
    </cfRule>
  </conditionalFormatting>
  <conditionalFormatting sqref="Q64 P82:S82 Q109 Q152:R152 Q161:Q163 O81:R81 Q123 R63 V63:W63 P117 V72:W75 U71:W71 V67:W67 V65:W65 U64:W64">
    <cfRule type="cellIs" dxfId="990" priority="2062" operator="equal">
      <formula>"ANNUAL"</formula>
    </cfRule>
  </conditionalFormatting>
  <conditionalFormatting sqref="Q78:Q80 P38:R38">
    <cfRule type="cellIs" dxfId="989" priority="1881" operator="equal">
      <formula>"ANNUAL"</formula>
    </cfRule>
  </conditionalFormatting>
  <conditionalFormatting sqref="Q82 Q163">
    <cfRule type="cellIs" dxfId="988" priority="2059" operator="equal">
      <formula>"ANNUAL"</formula>
    </cfRule>
  </conditionalFormatting>
  <conditionalFormatting sqref="Q82">
    <cfRule type="expression" dxfId="987" priority="1771">
      <formula>ROW()=CELL("row")</formula>
    </cfRule>
    <cfRule type="cellIs" dxfId="986" priority="1770" operator="equal">
      <formula>"X"</formula>
    </cfRule>
  </conditionalFormatting>
  <conditionalFormatting sqref="Q84:Q87 P81:Q82">
    <cfRule type="cellIs" dxfId="985" priority="2024" operator="equal">
      <formula>"X"</formula>
    </cfRule>
  </conditionalFormatting>
  <conditionalFormatting sqref="Q85:Q87">
    <cfRule type="cellIs" dxfId="984" priority="2023" operator="equal">
      <formula>"ANNUAL"</formula>
    </cfRule>
    <cfRule type="expression" dxfId="983" priority="2022">
      <formula>ROW()=CELL("row")</formula>
    </cfRule>
  </conditionalFormatting>
  <conditionalFormatting sqref="Q89:Q91 Q111:Q112 Q115:R115">
    <cfRule type="cellIs" dxfId="982" priority="1988" operator="equal">
      <formula>"ANNUAL"</formula>
    </cfRule>
  </conditionalFormatting>
  <conditionalFormatting sqref="Q89:Q91 Q115">
    <cfRule type="cellIs" dxfId="981" priority="1986" operator="equal">
      <formula>"X"</formula>
    </cfRule>
  </conditionalFormatting>
  <conditionalFormatting sqref="Q92:Q93 P140 Q153:Q154 Q156 Q165 Q249:R249 Q96:Q99 Q114 P137:Q137 Q123:Q126 Q242 V249:XFD249 S153:S154 V140:XFD140 V153:XFD154 R140:S140">
    <cfRule type="expression" dxfId="980" priority="1982">
      <formula>ROW()=CELL("row")</formula>
    </cfRule>
  </conditionalFormatting>
  <conditionalFormatting sqref="Q92:Q93 Q165 Q248:Q249 P152:Q153 P156:Q158">
    <cfRule type="cellIs" dxfId="979" priority="1981" operator="equal">
      <formula>"ANNUAL"</formula>
    </cfRule>
  </conditionalFormatting>
  <conditionalFormatting sqref="Q93:Q95 P42:Q42 Q170 Q231">
    <cfRule type="cellIs" dxfId="978" priority="1894" operator="equal">
      <formula>"X"</formula>
    </cfRule>
  </conditionalFormatting>
  <conditionalFormatting sqref="Q94:Q95 Q170 Q231">
    <cfRule type="cellIs" dxfId="977" priority="1893" operator="equal">
      <formula>"ANNUAL"</formula>
    </cfRule>
  </conditionalFormatting>
  <conditionalFormatting sqref="Q100:Q101 Q22:Q23">
    <cfRule type="expression" dxfId="976" priority="1863">
      <formula>ROW()=CELL("row")</formula>
    </cfRule>
  </conditionalFormatting>
  <conditionalFormatting sqref="Q102:Q103 Q111:Q113 Q180:Q182 P40:Q40 Q294 Q98:Q100">
    <cfRule type="cellIs" dxfId="975" priority="1974" operator="equal">
      <formula>"X"</formula>
    </cfRule>
  </conditionalFormatting>
  <conditionalFormatting sqref="Q102:Q103 Q113:Q114 Q182:S182 V182:W182 P40:Q40 Q97:Q100">
    <cfRule type="cellIs" dxfId="974" priority="1975" operator="equal">
      <formula>"ANNUAL"</formula>
    </cfRule>
  </conditionalFormatting>
  <conditionalFormatting sqref="Q103 Q113:Q114 Q182:S182 Q414:Q417 V182:XFD182">
    <cfRule type="expression" dxfId="973" priority="1973">
      <formula>ROW()=CELL("row")</formula>
    </cfRule>
  </conditionalFormatting>
  <conditionalFormatting sqref="Q106">
    <cfRule type="cellIs" dxfId="972" priority="2009" operator="equal">
      <formula>"X"</formula>
    </cfRule>
  </conditionalFormatting>
  <conditionalFormatting sqref="Q121:Q122 Q136:Q137 Q139 Q144:S144 Q146 P172:R172 O214:R214 Q227:R227 Q229 U227:XFD227 V144:XFD144 V229:XFD229 V231:XFD231 X230:XFD230 P215:R215">
    <cfRule type="expression" dxfId="971" priority="1875">
      <formula>ROW()=CELL("row")</formula>
    </cfRule>
  </conditionalFormatting>
  <conditionalFormatting sqref="Q124:Q127 A68:K68 P68:Q68">
    <cfRule type="expression" dxfId="970" priority="1953">
      <formula>ROW()=CELL("row")</formula>
    </cfRule>
  </conditionalFormatting>
  <conditionalFormatting sqref="Q139:Q144 Q136:R136 Q121:Q123 Q146:Q149 Q215 Q227">
    <cfRule type="cellIs" dxfId="969" priority="1874" operator="equal">
      <formula>"X"</formula>
    </cfRule>
  </conditionalFormatting>
  <conditionalFormatting sqref="Q139:Q144 Q136:R136 Q146:Q147 P172:Q172 Q215 Q227">
    <cfRule type="cellIs" dxfId="968" priority="1873" operator="equal">
      <formula>"ANNUAL"</formula>
    </cfRule>
  </conditionalFormatting>
  <conditionalFormatting sqref="Q140">
    <cfRule type="expression" dxfId="967" priority="43">
      <formula>ROW()=CELL("row")</formula>
    </cfRule>
  </conditionalFormatting>
  <conditionalFormatting sqref="Q141">
    <cfRule type="expression" dxfId="966" priority="42">
      <formula>ROW()=CELL("row")</formula>
    </cfRule>
  </conditionalFormatting>
  <conditionalFormatting sqref="Q143">
    <cfRule type="expression" dxfId="965" priority="44">
      <formula>ROW()=CELL("row")</formula>
    </cfRule>
  </conditionalFormatting>
  <conditionalFormatting sqref="Q145">
    <cfRule type="cellIs" dxfId="964" priority="2747" operator="equal">
      <formula>"X"</formula>
    </cfRule>
  </conditionalFormatting>
  <conditionalFormatting sqref="Q147:Q149 Q137">
    <cfRule type="cellIs" dxfId="963" priority="1958" operator="equal">
      <formula>"ANNUAL"</formula>
    </cfRule>
  </conditionalFormatting>
  <conditionalFormatting sqref="Q149">
    <cfRule type="expression" dxfId="962" priority="1957">
      <formula>ROW()=CELL("row")</formula>
    </cfRule>
  </conditionalFormatting>
  <conditionalFormatting sqref="Q150 P543 P159:R159">
    <cfRule type="cellIs" dxfId="961" priority="2543" operator="equal">
      <formula>"ANNUAL"</formula>
    </cfRule>
  </conditionalFormatting>
  <conditionalFormatting sqref="Q150 Q161 P159:R159 T148 L543:M543">
    <cfRule type="cellIs" dxfId="960" priority="2544" operator="equal">
      <formula>"X"</formula>
    </cfRule>
  </conditionalFormatting>
  <conditionalFormatting sqref="Q152 Q162:Q164">
    <cfRule type="cellIs" dxfId="959" priority="2060" operator="equal">
      <formula>"X"</formula>
    </cfRule>
  </conditionalFormatting>
  <conditionalFormatting sqref="Q157:Q158">
    <cfRule type="cellIs" dxfId="958" priority="2013" operator="equal">
      <formula>"X"</formula>
    </cfRule>
  </conditionalFormatting>
  <conditionalFormatting sqref="Q171 P168:Q168">
    <cfRule type="cellIs" dxfId="957" priority="3202" operator="equal">
      <formula>"X"</formula>
    </cfRule>
  </conditionalFormatting>
  <conditionalFormatting sqref="Q173">
    <cfRule type="cellIs" dxfId="956" priority="2011" operator="equal">
      <formula>"ANNUAL"</formula>
    </cfRule>
  </conditionalFormatting>
  <conditionalFormatting sqref="Q173:Q174">
    <cfRule type="cellIs" dxfId="955" priority="2010" operator="equal">
      <formula>"X"</formula>
    </cfRule>
  </conditionalFormatting>
  <conditionalFormatting sqref="Q177:Q178">
    <cfRule type="cellIs" dxfId="954" priority="1959" operator="equal">
      <formula>"ANNUAL"</formula>
    </cfRule>
  </conditionalFormatting>
  <conditionalFormatting sqref="Q180:Q181 Q194">
    <cfRule type="expression" dxfId="953" priority="2030">
      <formula>ROW()=CELL("row")</formula>
    </cfRule>
  </conditionalFormatting>
  <conditionalFormatting sqref="Q185">
    <cfRule type="cellIs" dxfId="952" priority="2029" operator="equal">
      <formula>"ANNUAL"</formula>
    </cfRule>
  </conditionalFormatting>
  <conditionalFormatting sqref="Q185:Q186">
    <cfRule type="cellIs" dxfId="951" priority="2028" operator="equal">
      <formula>"X"</formula>
    </cfRule>
  </conditionalFormatting>
  <conditionalFormatting sqref="Q189">
    <cfRule type="cellIs" dxfId="950" priority="2055" operator="equal">
      <formula>"X"</formula>
    </cfRule>
  </conditionalFormatting>
  <conditionalFormatting sqref="Q189:Q190">
    <cfRule type="expression" dxfId="949" priority="2054">
      <formula>ROW()=CELL("row")</formula>
    </cfRule>
  </conditionalFormatting>
  <conditionalFormatting sqref="Q198 Q453:R453 P458:Q458">
    <cfRule type="cellIs" dxfId="948" priority="2016" operator="equal">
      <formula>"ANNUAL"</formula>
    </cfRule>
  </conditionalFormatting>
  <conditionalFormatting sqref="Q202:Q212 Q314 P196:Q196 Q50 Q316:Q317 Q320">
    <cfRule type="expression" dxfId="947" priority="1996">
      <formula>ROW()=CELL("row")</formula>
    </cfRule>
  </conditionalFormatting>
  <conditionalFormatting sqref="Q203:Q213 Q218:R218 Q222:Q224">
    <cfRule type="cellIs" dxfId="946" priority="1966" operator="equal">
      <formula>"X"</formula>
    </cfRule>
  </conditionalFormatting>
  <conditionalFormatting sqref="Q207:Q208">
    <cfRule type="cellIs" dxfId="945" priority="1995" operator="equal">
      <formula>"ANNUAL"</formula>
    </cfRule>
  </conditionalFormatting>
  <conditionalFormatting sqref="Q210:Q213 Q218:R218 Q222:Q224">
    <cfRule type="cellIs" dxfId="944" priority="1965" operator="equal">
      <formula>"ANNUAL"</formula>
    </cfRule>
  </conditionalFormatting>
  <conditionalFormatting sqref="Q216 Q262 Q277 Q296 Q203:Q206 Q208:Q209">
    <cfRule type="cellIs" dxfId="943" priority="2064" operator="equal">
      <formula>"ANNUAL"</formula>
    </cfRule>
  </conditionalFormatting>
  <conditionalFormatting sqref="Q216 Q262 V273:XFD277 Q277 Q295:Q296">
    <cfRule type="expression" dxfId="942" priority="2063">
      <formula>ROW()=CELL("row")</formula>
    </cfRule>
  </conditionalFormatting>
  <conditionalFormatting sqref="Q216:Q218 Q108:Q109 S78">
    <cfRule type="cellIs" dxfId="941" priority="1936" operator="equal">
      <formula>"X"</formula>
    </cfRule>
  </conditionalFormatting>
  <conditionalFormatting sqref="Q219:Q220 Q232:Q237">
    <cfRule type="cellIs" dxfId="940" priority="1911" operator="equal">
      <formula>"ANNUAL"</formula>
    </cfRule>
  </conditionalFormatting>
  <conditionalFormatting sqref="Q220">
    <cfRule type="cellIs" dxfId="939" priority="3193" operator="equal">
      <formula>"X"</formula>
    </cfRule>
  </conditionalFormatting>
  <conditionalFormatting sqref="Q226">
    <cfRule type="cellIs" dxfId="938" priority="2440" operator="equal">
      <formula>"ANNUAL"</formula>
    </cfRule>
  </conditionalFormatting>
  <conditionalFormatting sqref="Q233:Q237 Q196:Q198">
    <cfRule type="cellIs" dxfId="937" priority="1909" operator="equal">
      <formula>"X"</formula>
    </cfRule>
  </conditionalFormatting>
  <conditionalFormatting sqref="Q235:Q238 Q173:Q174 P219:Q220">
    <cfRule type="expression" dxfId="936" priority="1910">
      <formula>ROW()=CELL("row")</formula>
    </cfRule>
  </conditionalFormatting>
  <conditionalFormatting sqref="Q236">
    <cfRule type="cellIs" dxfId="935" priority="1908" operator="equal">
      <formula>"ANNUAL"</formula>
    </cfRule>
  </conditionalFormatting>
  <conditionalFormatting sqref="Q237:Q240 Q253:Q255 P268:Q269 P235:Q235">
    <cfRule type="cellIs" dxfId="934" priority="1924" operator="equal">
      <formula>"X"</formula>
    </cfRule>
  </conditionalFormatting>
  <conditionalFormatting sqref="Q240 Q254 Q268:Q269">
    <cfRule type="expression" dxfId="933" priority="1922">
      <formula>ROW()=CELL("row")</formula>
    </cfRule>
  </conditionalFormatting>
  <conditionalFormatting sqref="Q240:Q241 Q254">
    <cfRule type="cellIs" dxfId="932" priority="1921" operator="equal">
      <formula>"X"</formula>
    </cfRule>
  </conditionalFormatting>
  <conditionalFormatting sqref="Q240:Q243 Q254 Q268:Q269">
    <cfRule type="cellIs" dxfId="931" priority="1923" operator="equal">
      <formula>"ANNUAL"</formula>
    </cfRule>
  </conditionalFormatting>
  <conditionalFormatting sqref="Q248:Q249 Q92 Q165">
    <cfRule type="expression" dxfId="930" priority="1980">
      <formula>ROW()=CELL("row")</formula>
    </cfRule>
  </conditionalFormatting>
  <conditionalFormatting sqref="Q250 Q253 Q255 P258:Q259 Q261:Q262 P238:Q238 Q245:Q247 R227 Q229">
    <cfRule type="cellIs" dxfId="929" priority="1968" operator="equal">
      <formula>"ANNUAL"</formula>
    </cfRule>
  </conditionalFormatting>
  <conditionalFormatting sqref="Q250 Q253 Q255 P258:Q259 Q261:Q262 Q243 Q245:Q248 R227 Q229">
    <cfRule type="cellIs" dxfId="928" priority="1969" operator="equal">
      <formula>"X"</formula>
    </cfRule>
  </conditionalFormatting>
  <conditionalFormatting sqref="Q252 Q267 Q301:Q304 Q407 Q421">
    <cfRule type="cellIs" dxfId="927" priority="1888" operator="equal">
      <formula>"X"</formula>
    </cfRule>
  </conditionalFormatting>
  <conditionalFormatting sqref="Q267 Q301:Q304 Q421">
    <cfRule type="cellIs" dxfId="926" priority="1887" operator="equal">
      <formula>"ANNUAL"</formula>
    </cfRule>
  </conditionalFormatting>
  <conditionalFormatting sqref="Q273:Q274 Q276 Q283:Q284">
    <cfRule type="cellIs" dxfId="925" priority="1918" operator="equal">
      <formula>"X"</formula>
    </cfRule>
  </conditionalFormatting>
  <conditionalFormatting sqref="Q273:Q274 Q276:Q278 Q282:Q284">
    <cfRule type="cellIs" dxfId="924" priority="1920" operator="equal">
      <formula>"X"</formula>
    </cfRule>
  </conditionalFormatting>
  <conditionalFormatting sqref="Q273:Q275 P276:Q276 Q283:Q284">
    <cfRule type="expression" dxfId="923" priority="1919">
      <formula>ROW()=CELL("row")</formula>
    </cfRule>
  </conditionalFormatting>
  <conditionalFormatting sqref="Q296:Q297">
    <cfRule type="cellIs" dxfId="922" priority="1915" operator="equal">
      <formula>"ANNUAL"</formula>
    </cfRule>
  </conditionalFormatting>
  <conditionalFormatting sqref="Q296:Q299 Q572:Q573">
    <cfRule type="cellIs" dxfId="921" priority="1917" operator="equal">
      <formula>"X"</formula>
    </cfRule>
  </conditionalFormatting>
  <conditionalFormatting sqref="Q298:Q299 P265:Q265">
    <cfRule type="cellIs" dxfId="920" priority="1972" operator="equal">
      <formula>"X"</formula>
    </cfRule>
  </conditionalFormatting>
  <conditionalFormatting sqref="Q298:Q299 Q265">
    <cfRule type="cellIs" dxfId="919" priority="1971" operator="equal">
      <formula>"ANNUAL"</formula>
    </cfRule>
  </conditionalFormatting>
  <conditionalFormatting sqref="Q298:Q299">
    <cfRule type="expression" dxfId="918" priority="1970">
      <formula>ROW()=CELL("row")</formula>
    </cfRule>
  </conditionalFormatting>
  <conditionalFormatting sqref="Q307 Q310:R310 V310:XFD310">
    <cfRule type="expression" dxfId="917" priority="2027">
      <formula>ROW()=CELL("row")</formula>
    </cfRule>
  </conditionalFormatting>
  <conditionalFormatting sqref="Q327 Q329">
    <cfRule type="expression" dxfId="916" priority="1864">
      <formula>ROW()=CELL("row")</formula>
    </cfRule>
  </conditionalFormatting>
  <conditionalFormatting sqref="Q333 Q337 Q419 Q484:Q485 Q339">
    <cfRule type="expression" dxfId="915" priority="1897">
      <formula>ROW()=CELL("row")</formula>
    </cfRule>
  </conditionalFormatting>
  <conditionalFormatting sqref="Q333:Q334 Q339:Q343 Q419 P483:Q485 P350:Q350 P358:R358">
    <cfRule type="cellIs" dxfId="914" priority="1898" operator="equal">
      <formula>"ANNUAL"</formula>
    </cfRule>
  </conditionalFormatting>
  <conditionalFormatting sqref="Q334 Q343:R343">
    <cfRule type="expression" dxfId="913" priority="2026">
      <formula>ROW()=CELL("row")</formula>
    </cfRule>
  </conditionalFormatting>
  <conditionalFormatting sqref="Q367">
    <cfRule type="cellIs" dxfId="912" priority="3245" operator="equal">
      <formula>"ANNUAL"</formula>
    </cfRule>
  </conditionalFormatting>
  <conditionalFormatting sqref="Q370 Q372 Q374 Q376:Q377 Q270 Q379 R271">
    <cfRule type="cellIs" dxfId="911" priority="3237" operator="equal">
      <formula>"ANNUAL"</formula>
    </cfRule>
  </conditionalFormatting>
  <conditionalFormatting sqref="Q378 Q380:R381 Q382 Q397:R397 Q403:S403 Q406:R406 Q408:R408 R409:W409 Q409:Q411">
    <cfRule type="cellIs" dxfId="910" priority="2052" operator="equal">
      <formula>"X"</formula>
    </cfRule>
  </conditionalFormatting>
  <conditionalFormatting sqref="Q378:Q383">
    <cfRule type="expression" dxfId="909" priority="2025">
      <formula>ROW()=CELL("row")</formula>
    </cfRule>
  </conditionalFormatting>
  <conditionalFormatting sqref="Q386">
    <cfRule type="expression" dxfId="908" priority="2032">
      <formula>ROW()=CELL("row")</formula>
    </cfRule>
  </conditionalFormatting>
  <conditionalFormatting sqref="Q387 P453:R453 P198:Q199 Q458 P91:Q91 P111:Q111 P147:Q148 Q239 Q234 Q439 Q442:Q443 Q400:R400">
    <cfRule type="expression" dxfId="907" priority="2018">
      <formula>ROW()=CELL("row")</formula>
    </cfRule>
  </conditionalFormatting>
  <conditionalFormatting sqref="Q387 Q453:R453">
    <cfRule type="cellIs" dxfId="906" priority="2017" operator="equal">
      <formula>"X"</formula>
    </cfRule>
  </conditionalFormatting>
  <conditionalFormatting sqref="Q390:Q391 Q580:Q589">
    <cfRule type="cellIs" dxfId="905" priority="1866" operator="equal">
      <formula>"ANNUAL"</formula>
    </cfRule>
  </conditionalFormatting>
  <conditionalFormatting sqref="Q391 Q585:Q589 Q390:R390">
    <cfRule type="cellIs" dxfId="904" priority="1867" operator="equal">
      <formula>"X"</formula>
    </cfRule>
  </conditionalFormatting>
  <conditionalFormatting sqref="Q391 U391:XFD391 V390:XFD390 X389:XFD389">
    <cfRule type="expression" dxfId="903" priority="1865">
      <formula>ROW()=CELL("row")</formula>
    </cfRule>
  </conditionalFormatting>
  <conditionalFormatting sqref="Q401">
    <cfRule type="cellIs" dxfId="902" priority="1600" operator="equal">
      <formula>"ANNUAL"</formula>
    </cfRule>
    <cfRule type="cellIs" dxfId="901" priority="1601" operator="equal">
      <formula>"X"</formula>
    </cfRule>
  </conditionalFormatting>
  <conditionalFormatting sqref="Q425">
    <cfRule type="cellIs" dxfId="900" priority="1891" operator="equal">
      <formula>"X"</formula>
    </cfRule>
  </conditionalFormatting>
  <conditionalFormatting sqref="Q425:Q429">
    <cfRule type="cellIs" dxfId="899" priority="1890" operator="equal">
      <formula>"ANNUAL"</formula>
    </cfRule>
  </conditionalFormatting>
  <conditionalFormatting sqref="Q426">
    <cfRule type="cellIs" dxfId="898" priority="3228" operator="equal">
      <formula>"ANNUAL"</formula>
    </cfRule>
  </conditionalFormatting>
  <conditionalFormatting sqref="Q426:Q434 Q446:Q447 Q466 Q475:Q476 Q479:Q481 Q449:Q450">
    <cfRule type="expression" dxfId="897" priority="1892">
      <formula>ROW()=CELL("row")</formula>
    </cfRule>
  </conditionalFormatting>
  <conditionalFormatting sqref="Q436">
    <cfRule type="cellIs" dxfId="896" priority="1978" operator="equal">
      <formula>"ANNUAL"</formula>
    </cfRule>
    <cfRule type="expression" dxfId="895" priority="1976">
      <formula>ROW()=CELL("row")</formula>
    </cfRule>
    <cfRule type="cellIs" dxfId="894" priority="1977" operator="equal">
      <formula>"X"</formula>
    </cfRule>
  </conditionalFormatting>
  <conditionalFormatting sqref="Q439:Q442">
    <cfRule type="cellIs" dxfId="893" priority="1876" operator="equal">
      <formula>"ANNUAL"</formula>
    </cfRule>
    <cfRule type="cellIs" dxfId="892" priority="1877" operator="equal">
      <formula>"X"</formula>
    </cfRule>
  </conditionalFormatting>
  <conditionalFormatting sqref="Q441">
    <cfRule type="cellIs" dxfId="891" priority="3221" operator="equal">
      <formula>"ANNUAL"</formula>
    </cfRule>
  </conditionalFormatting>
  <conditionalFormatting sqref="Q452 Q454:Q455">
    <cfRule type="expression" dxfId="890" priority="2045">
      <formula>ROW()=CELL("row")</formula>
    </cfRule>
  </conditionalFormatting>
  <conditionalFormatting sqref="Q457">
    <cfRule type="cellIs" dxfId="889" priority="1939" operator="equal">
      <formula>"X"</formula>
    </cfRule>
    <cfRule type="cellIs" dxfId="888" priority="1938" operator="equal">
      <formula>"ANNUAL"</formula>
    </cfRule>
  </conditionalFormatting>
  <conditionalFormatting sqref="Q464 Q523:Q524">
    <cfRule type="cellIs" dxfId="887" priority="3230" operator="equal">
      <formula>"ANNUAL"</formula>
    </cfRule>
  </conditionalFormatting>
  <conditionalFormatting sqref="Q470 Q468 Q498:Q499">
    <cfRule type="cellIs" dxfId="886" priority="3235" operator="equal">
      <formula>"ANNUAL"</formula>
    </cfRule>
  </conditionalFormatting>
  <conditionalFormatting sqref="Q475 Q492:R492 Q501 P509:Q509">
    <cfRule type="cellIs" dxfId="885" priority="3226" operator="equal">
      <formula>"ANNUAL"</formula>
    </cfRule>
  </conditionalFormatting>
  <conditionalFormatting sqref="Q481 Q483">
    <cfRule type="cellIs" dxfId="884" priority="3227" operator="equal">
      <formula>"ANNUAL"</formula>
    </cfRule>
  </conditionalFormatting>
  <conditionalFormatting sqref="Q487:Q488">
    <cfRule type="expression" dxfId="883" priority="1942">
      <formula>ROW()=CELL("row")</formula>
    </cfRule>
  </conditionalFormatting>
  <conditionalFormatting sqref="Q488">
    <cfRule type="cellIs" dxfId="882" priority="1943" operator="equal">
      <formula>"ANNUAL"</formula>
    </cfRule>
    <cfRule type="cellIs" dxfId="881" priority="1944" operator="equal">
      <formula>"X"</formula>
    </cfRule>
  </conditionalFormatting>
  <conditionalFormatting sqref="Q493:Q496">
    <cfRule type="expression" dxfId="880" priority="1878">
      <formula>ROW()=CELL("row")</formula>
    </cfRule>
  </conditionalFormatting>
  <conditionalFormatting sqref="Q495:Q497 Q489">
    <cfRule type="cellIs" dxfId="879" priority="1879" operator="equal">
      <formula>"ANNUAL"</formula>
    </cfRule>
  </conditionalFormatting>
  <conditionalFormatting sqref="Q496:Q497 O507:Q507 Q489 Q490:R490">
    <cfRule type="cellIs" dxfId="878" priority="1880" operator="equal">
      <formula>"X"</formula>
    </cfRule>
  </conditionalFormatting>
  <conditionalFormatting sqref="Q497 Q513">
    <cfRule type="expression" dxfId="877" priority="1979">
      <formula>ROW()=CELL("row")</formula>
    </cfRule>
  </conditionalFormatting>
  <conditionalFormatting sqref="Q499:Q500">
    <cfRule type="cellIs" dxfId="876" priority="2075" operator="equal">
      <formula>"ANNUAL"</formula>
    </cfRule>
  </conditionalFormatting>
  <conditionalFormatting sqref="Q502:Q503 Q508">
    <cfRule type="expression" dxfId="875" priority="2042">
      <formula>ROW()=CELL("row")</formula>
    </cfRule>
  </conditionalFormatting>
  <conditionalFormatting sqref="Q505 Q515:Q518 Q523:Q525 Q530:Q532">
    <cfRule type="expression" dxfId="874" priority="1945">
      <formula>ROW()=CELL("row")</formula>
    </cfRule>
  </conditionalFormatting>
  <conditionalFormatting sqref="Q530:Q531">
    <cfRule type="cellIs" dxfId="873" priority="2003" operator="equal">
      <formula>"ANNUAL"</formula>
    </cfRule>
    <cfRule type="cellIs" dxfId="872" priority="2002" operator="equal">
      <formula>"X"</formula>
    </cfRule>
  </conditionalFormatting>
  <conditionalFormatting sqref="Q550 P561:Q561 Q543">
    <cfRule type="expression" dxfId="871" priority="2015">
      <formula>ROW()=CELL("row")</formula>
    </cfRule>
  </conditionalFormatting>
  <conditionalFormatting sqref="Q551 Q555 P570:Q570">
    <cfRule type="cellIs" dxfId="870" priority="1902" operator="equal">
      <formula>"ANNUAL"</formula>
    </cfRule>
  </conditionalFormatting>
  <conditionalFormatting sqref="Q551 Q555">
    <cfRule type="expression" dxfId="869" priority="1900">
      <formula>ROW()=CELL("row")</formula>
    </cfRule>
  </conditionalFormatting>
  <conditionalFormatting sqref="Q553">
    <cfRule type="cellIs" dxfId="868" priority="1948" operator="equal">
      <formula>"ANNUAL"</formula>
    </cfRule>
  </conditionalFormatting>
  <conditionalFormatting sqref="Q556 P335:R335">
    <cfRule type="cellIs" dxfId="867" priority="1955" operator="equal">
      <formula>"ANNUAL"</formula>
    </cfRule>
  </conditionalFormatting>
  <conditionalFormatting sqref="Q565:Q568">
    <cfRule type="expression" dxfId="866" priority="2012">
      <formula>ROW()=CELL("row")</formula>
    </cfRule>
  </conditionalFormatting>
  <conditionalFormatting sqref="Q568:Q569">
    <cfRule type="cellIs" dxfId="865" priority="1993" operator="equal">
      <formula>"ANNUAL"</formula>
    </cfRule>
  </conditionalFormatting>
  <conditionalFormatting sqref="Q572:Q578 Q593:Q596">
    <cfRule type="cellIs" dxfId="864" priority="1913" operator="equal">
      <formula>"ANNUAL"</formula>
    </cfRule>
  </conditionalFormatting>
  <conditionalFormatting sqref="Q572:Q584 Q593:Q596 P367:Q367">
    <cfRule type="cellIs" dxfId="863" priority="1914" operator="equal">
      <formula>"X"</formula>
    </cfRule>
  </conditionalFormatting>
  <conditionalFormatting sqref="Q574 P593:Q593">
    <cfRule type="expression" dxfId="862" priority="1912">
      <formula>ROW()=CELL("row")</formula>
    </cfRule>
  </conditionalFormatting>
  <conditionalFormatting sqref="Q579:Q584 Q586:Q589 U584:XFD584">
    <cfRule type="expression" dxfId="861" priority="2033">
      <formula>ROW()=CELL("row")</formula>
    </cfRule>
  </conditionalFormatting>
  <conditionalFormatting sqref="Q591 Q265:R265 Q282 Q287 Q575:Q578">
    <cfRule type="expression" dxfId="860" priority="1999">
      <formula>ROW()=CELL("row")</formula>
    </cfRule>
  </conditionalFormatting>
  <conditionalFormatting sqref="Q591">
    <cfRule type="cellIs" dxfId="859" priority="1998" operator="equal">
      <formula>"ANNUAL"</formula>
    </cfRule>
    <cfRule type="cellIs" dxfId="858" priority="1997" operator="equal">
      <formula>"X"</formula>
    </cfRule>
  </conditionalFormatting>
  <conditionalFormatting sqref="Q594:Q596">
    <cfRule type="expression" dxfId="857" priority="2001">
      <formula>ROW()=CELL("row")</formula>
    </cfRule>
  </conditionalFormatting>
  <conditionalFormatting sqref="Q606">
    <cfRule type="cellIs" dxfId="856" priority="1582" operator="equal">
      <formula>"X"</formula>
    </cfRule>
  </conditionalFormatting>
  <conditionalFormatting sqref="Q606:Q607">
    <cfRule type="cellIs" dxfId="855" priority="1581" operator="equal">
      <formula>"ANNUAL"</formula>
    </cfRule>
  </conditionalFormatting>
  <conditionalFormatting sqref="Q5:R6 V5:W6 T6 Q64:Q72 Q13:Q15">
    <cfRule type="cellIs" dxfId="854" priority="1933" operator="equal">
      <formula>"X"</formula>
    </cfRule>
  </conditionalFormatting>
  <conditionalFormatting sqref="Q5:R6 V5:W6 T6 Q67:Q72 Q14:Q15">
    <cfRule type="cellIs" dxfId="853" priority="1932" operator="equal">
      <formula>"ANNUAL"</formula>
    </cfRule>
  </conditionalFormatting>
  <conditionalFormatting sqref="Q9:R9 T10 V9:XFD10">
    <cfRule type="expression" dxfId="852" priority="1844">
      <formula>ROW()=CELL("row")</formula>
    </cfRule>
  </conditionalFormatting>
  <conditionalFormatting sqref="Q16:R16 V16:W17 R68:R72 Q76:R76 R78:R79 R108:R111 R220 Q11:R11 T17 R3:R6">
    <cfRule type="cellIs" dxfId="851" priority="1699" operator="equal">
      <formula>"X"</formula>
    </cfRule>
  </conditionalFormatting>
  <conditionalFormatting sqref="Q30:R30 V30:XFD30 R46 R48">
    <cfRule type="expression" dxfId="850" priority="1786">
      <formula>ROW()=CELL("row")</formula>
    </cfRule>
  </conditionalFormatting>
  <conditionalFormatting sqref="Q38:R38">
    <cfRule type="expression" dxfId="849" priority="1772">
      <formula>ROW()=CELL("row")</formula>
    </cfRule>
  </conditionalFormatting>
  <conditionalFormatting sqref="Q52:R52">
    <cfRule type="expression" dxfId="848" priority="2031">
      <formula>ROW()=CELL("row")</formula>
    </cfRule>
  </conditionalFormatting>
  <conditionalFormatting sqref="Q60:R60">
    <cfRule type="cellIs" dxfId="847" priority="1822" operator="equal">
      <formula>"ANNUAL"</formula>
    </cfRule>
  </conditionalFormatting>
  <conditionalFormatting sqref="Q65:R65 V65:XFD65">
    <cfRule type="expression" dxfId="846" priority="1774">
      <formula>ROW()=CELL("row")</formula>
    </cfRule>
  </conditionalFormatting>
  <conditionalFormatting sqref="Q80:R81">
    <cfRule type="expression" dxfId="845" priority="2056">
      <formula>ROW()=CELL("row")</formula>
    </cfRule>
  </conditionalFormatting>
  <conditionalFormatting sqref="Q101:R101">
    <cfRule type="cellIs" dxfId="844" priority="1837" operator="equal">
      <formula>"ANNUAL"</formula>
    </cfRule>
    <cfRule type="cellIs" dxfId="843" priority="1838" operator="equal">
      <formula>"X"</formula>
    </cfRule>
  </conditionalFormatting>
  <conditionalFormatting sqref="Q107:R107 Q60:Q61 Q134:R134 Q160 Q176:Q177 Q561:Q562">
    <cfRule type="cellIs" dxfId="842" priority="1855" operator="equal">
      <formula>"X"</formula>
    </cfRule>
  </conditionalFormatting>
  <conditionalFormatting sqref="Q107:R107 Q134 Q160 Q176">
    <cfRule type="cellIs" dxfId="841" priority="1854" operator="equal">
      <formula>"ANNUAL"</formula>
    </cfRule>
  </conditionalFormatting>
  <conditionalFormatting sqref="Q117:R119 R147:R148 P190:R190 R222:R223 R259:R263 R309 V309:W309 R312 Q316:R317 R377:R379 P435:R435 R436:S436 R451:R452 P465:R465 O466:R466 R467 R470 P498:S498 Q539:R540 O605:R605 R401">
    <cfRule type="cellIs" dxfId="840" priority="1605" operator="equal">
      <formula>"X"</formula>
    </cfRule>
  </conditionalFormatting>
  <conditionalFormatting sqref="Q118:R119 R147:R148 R188:R190 R222:R224 R259 R309 R312 Q316:R317 R377:R378 P435:R435 R436:S436 R449:R451 P465:R465 O466:R466 R467 R470 R496:R499 Q538:R540 O605:R605 R401">
    <cfRule type="cellIs" dxfId="839" priority="1604" operator="equal">
      <formula>"ANNUAL"</formula>
    </cfRule>
  </conditionalFormatting>
  <conditionalFormatting sqref="Q127:R127">
    <cfRule type="cellIs" dxfId="838" priority="1951" operator="equal">
      <formula>"ANNUAL"</formula>
    </cfRule>
    <cfRule type="cellIs" dxfId="837" priority="1952" operator="equal">
      <formula>"X"</formula>
    </cfRule>
  </conditionalFormatting>
  <conditionalFormatting sqref="Q152:R152 Q161:Q163 Q64 V80:XFD82 Q82:S82 V107:XFD107 Q109 V152:XFD152">
    <cfRule type="expression" dxfId="836" priority="2061">
      <formula>ROW()=CELL("row")</formula>
    </cfRule>
  </conditionalFormatting>
  <conditionalFormatting sqref="Q157:R157">
    <cfRule type="expression" dxfId="835" priority="2014">
      <formula>ROW()=CELL("row")</formula>
    </cfRule>
  </conditionalFormatting>
  <conditionalFormatting sqref="Q191:R191 Q200 V191:XFD191">
    <cfRule type="expression" dxfId="834" priority="1961">
      <formula>ROW()=CELL("row")</formula>
    </cfRule>
  </conditionalFormatting>
  <conditionalFormatting sqref="Q191:R191">
    <cfRule type="cellIs" dxfId="833" priority="1960" operator="equal">
      <formula>"X"</formula>
    </cfRule>
  </conditionalFormatting>
  <conditionalFormatting sqref="Q200:R200">
    <cfRule type="cellIs" dxfId="832" priority="1800" operator="equal">
      <formula>"X"</formula>
    </cfRule>
  </conditionalFormatting>
  <conditionalFormatting sqref="Q218:R218 P213:Q213 P222:Q224">
    <cfRule type="expression" dxfId="831" priority="1964">
      <formula>ROW()=CELL("row")</formula>
    </cfRule>
  </conditionalFormatting>
  <conditionalFormatting sqref="Q219:R219">
    <cfRule type="cellIs" dxfId="830" priority="1780" operator="equal">
      <formula>"X"</formula>
    </cfRule>
    <cfRule type="cellIs" dxfId="829" priority="1781" operator="equal">
      <formula>"ANNUAL"</formula>
    </cfRule>
  </conditionalFormatting>
  <conditionalFormatting sqref="Q221:R221 P305:R306 Q313:R313 Q375 P467:Q467">
    <cfRule type="expression" dxfId="828" priority="1884">
      <formula>ROW()=CELL("row")</formula>
    </cfRule>
  </conditionalFormatting>
  <conditionalFormatting sqref="Q221:R221 Q306:Q307 Q312:Q314 Q375:Q377 Q467 P495:Q495 Q188 Q601 Q460:Q462 Q257 Q309:Q310">
    <cfRule type="cellIs" dxfId="827" priority="1886" operator="equal">
      <formula>"X"</formula>
    </cfRule>
  </conditionalFormatting>
  <conditionalFormatting sqref="Q221:R221 Q306:Q307 Q312:Q314 Q375:Q377 Q467 Q188:Q189 P545:Q547 Q460:Q462 Q257 Q309:Q310">
    <cfRule type="cellIs" dxfId="826" priority="1885" operator="equal">
      <formula>"ANNUAL"</formula>
    </cfRule>
  </conditionalFormatting>
  <conditionalFormatting sqref="Q224:R224">
    <cfRule type="cellIs" dxfId="825" priority="1686" operator="equal">
      <formula>"X"</formula>
    </cfRule>
  </conditionalFormatting>
  <conditionalFormatting sqref="Q250:R250">
    <cfRule type="cellIs" dxfId="824" priority="1737" operator="equal">
      <formula>"X"</formula>
    </cfRule>
  </conditionalFormatting>
  <conditionalFormatting sqref="Q257:R257">
    <cfRule type="expression" dxfId="823" priority="1684">
      <formula>ROW()=CELL("row")</formula>
    </cfRule>
  </conditionalFormatting>
  <conditionalFormatting sqref="Q292:R292 R374:S375">
    <cfRule type="cellIs" dxfId="822" priority="1626" operator="equal">
      <formula>"X"</formula>
    </cfRule>
  </conditionalFormatting>
  <conditionalFormatting sqref="Q297:R297 Q572:Q573">
    <cfRule type="expression" dxfId="821" priority="1916">
      <formula>ROW()=CELL("row")</formula>
    </cfRule>
  </conditionalFormatting>
  <conditionalFormatting sqref="Q347:R347">
    <cfRule type="expression" dxfId="820" priority="2039">
      <formula>ROW()=CELL("row")</formula>
    </cfRule>
  </conditionalFormatting>
  <conditionalFormatting sqref="Q401:R401">
    <cfRule type="expression" dxfId="819" priority="1602">
      <formula>ROW()=CELL("row")</formula>
    </cfRule>
  </conditionalFormatting>
  <conditionalFormatting sqref="Q407:R407">
    <cfRule type="cellIs" dxfId="818" priority="1710" operator="equal">
      <formula>"ANNUAL"</formula>
    </cfRule>
  </conditionalFormatting>
  <conditionalFormatting sqref="Q456:R456">
    <cfRule type="cellIs" dxfId="817" priority="1833" operator="equal">
      <formula>"X"</formula>
    </cfRule>
    <cfRule type="cellIs" dxfId="816" priority="1834" operator="equal">
      <formula>"ANNUAL"</formula>
    </cfRule>
  </conditionalFormatting>
  <conditionalFormatting sqref="Q469:R469">
    <cfRule type="expression" dxfId="815" priority="1660">
      <formula>ROW()=CELL("row")</formula>
    </cfRule>
    <cfRule type="cellIs" dxfId="814" priority="1661" operator="equal">
      <formula>"ANNUAL"</formula>
    </cfRule>
    <cfRule type="cellIs" dxfId="813" priority="1662" operator="equal">
      <formula>"X"</formula>
    </cfRule>
  </conditionalFormatting>
  <conditionalFormatting sqref="Q479:R479 Q480">
    <cfRule type="cellIs" dxfId="812" priority="1941" operator="equal">
      <formula>"X"</formula>
    </cfRule>
  </conditionalFormatting>
  <conditionalFormatting sqref="Q490:R490">
    <cfRule type="cellIs" dxfId="811" priority="3215" operator="equal">
      <formula>"ANNUAL"</formula>
    </cfRule>
  </conditionalFormatting>
  <conditionalFormatting sqref="Q500:R500 S580:T580">
    <cfRule type="cellIs" dxfId="810" priority="1499" operator="equal">
      <formula>"X"</formula>
    </cfRule>
  </conditionalFormatting>
  <conditionalFormatting sqref="Q518:R518 P360:R360 R366:S366 Q511:R511">
    <cfRule type="cellIs" dxfId="809" priority="1756" operator="equal">
      <formula>"ANNUAL"</formula>
    </cfRule>
  </conditionalFormatting>
  <conditionalFormatting sqref="Q520:R520">
    <cfRule type="expression" dxfId="808" priority="1711">
      <formula>ROW()=CELL("row")</formula>
    </cfRule>
  </conditionalFormatting>
  <conditionalFormatting sqref="Q537:R537">
    <cfRule type="expression" dxfId="807" priority="1792">
      <formula>ROW()=CELL("row")</formula>
    </cfRule>
  </conditionalFormatting>
  <conditionalFormatting sqref="Q551:R551 P555:Q555 Q570">
    <cfRule type="cellIs" dxfId="806" priority="1901" operator="equal">
      <formula>"X"</formula>
    </cfRule>
  </conditionalFormatting>
  <conditionalFormatting sqref="Q571:R571 Q570">
    <cfRule type="expression" dxfId="805" priority="1709">
      <formula>ROW()=CELL("row")</formula>
    </cfRule>
  </conditionalFormatting>
  <conditionalFormatting sqref="Q585:R585 U585:XFD585">
    <cfRule type="expression" dxfId="804" priority="1842">
      <formula>ROW()=CELL("row")</formula>
    </cfRule>
  </conditionalFormatting>
  <conditionalFormatting sqref="Q590:R590">
    <cfRule type="expression" dxfId="803" priority="1528">
      <formula>ROW()=CELL("row")</formula>
    </cfRule>
  </conditionalFormatting>
  <conditionalFormatting sqref="Q18:S18 V18:W18 Q23:R24 V28:W30 R29:S29 U31:W32 R32 R33:S33 V33:W34 R34 P36:R36 U36:W36 Q39:S39 R45:S45 R54:T54 V54:W54 R71:S72 R78:S78 R92:R93 R114 Q117:R117 R143 V25:W26 U27:W27">
    <cfRule type="cellIs" dxfId="802" priority="1825" operator="equal">
      <formula>"ANNUAL"</formula>
    </cfRule>
  </conditionalFormatting>
  <conditionalFormatting sqref="Q25:S25">
    <cfRule type="cellIs" dxfId="801" priority="2141" operator="equal">
      <formula>"ANNUAL"</formula>
    </cfRule>
    <cfRule type="cellIs" dxfId="800" priority="2142" operator="equal">
      <formula>"X"</formula>
    </cfRule>
  </conditionalFormatting>
  <conditionalFormatting sqref="Q61:S61 R113:S113 V61:XFD61 V113:XFD113">
    <cfRule type="expression" dxfId="799" priority="1830">
      <formula>ROW()=CELL("row")</formula>
    </cfRule>
  </conditionalFormatting>
  <conditionalFormatting sqref="Q128:S128 R112 R115">
    <cfRule type="cellIs" dxfId="798" priority="3198" operator="equal">
      <formula>"X"</formula>
    </cfRule>
  </conditionalFormatting>
  <conditionalFormatting sqref="Q297:S297 S306 S316:S317 V306:W307">
    <cfRule type="cellIs" dxfId="797" priority="1344" operator="equal">
      <formula>"X"</formula>
    </cfRule>
  </conditionalFormatting>
  <conditionalFormatting sqref="Q383:S383 S398 S411 S575:S577">
    <cfRule type="cellIs" dxfId="796" priority="1454" operator="equal">
      <formula>"X"</formula>
    </cfRule>
  </conditionalFormatting>
  <conditionalFormatting sqref="Q396:S396">
    <cfRule type="cellIs" dxfId="795" priority="1545" operator="equal">
      <formula>"X"</formula>
    </cfRule>
  </conditionalFormatting>
  <conditionalFormatting sqref="Q400:S400 S433 S458">
    <cfRule type="cellIs" dxfId="794" priority="1472" operator="equal">
      <formula>"X"</formula>
    </cfRule>
    <cfRule type="cellIs" dxfId="793" priority="1473" operator="equal">
      <formula>"ANNUAL"</formula>
    </cfRule>
  </conditionalFormatting>
  <conditionalFormatting sqref="Q476:S476 R494:R496 R497:S497 R499:R502 R507:R508">
    <cfRule type="cellIs" dxfId="792" priority="1651" operator="equal">
      <formula>"ANNUAL"</formula>
    </cfRule>
  </conditionalFormatting>
  <conditionalFormatting sqref="Q479:S479 Q480">
    <cfRule type="cellIs" dxfId="791" priority="1940" operator="equal">
      <formula>"ANNUAL"</formula>
    </cfRule>
  </conditionalFormatting>
  <conditionalFormatting sqref="Q164:T164 O166:Q166 Q186:R186 Q197:S197 P190:Q190 Q181 P202:Q202 V139:W140 R140:S140 S152:S154 Q154 R172 S188:W188 S139">
    <cfRule type="cellIs" dxfId="790" priority="2074" operator="equal">
      <formula>"ANNUAL"</formula>
    </cfRule>
  </conditionalFormatting>
  <conditionalFormatting sqref="Q526:T526 Q544:S544 R541 Q138 Q135">
    <cfRule type="cellIs" dxfId="789" priority="3222" operator="equal">
      <formula>"ANNUAL"</formula>
    </cfRule>
  </conditionalFormatting>
  <conditionalFormatting sqref="R7 V7:W7 V11:W11 V62:W63 T69 N8 V3:W4 P3:Q3 Q4 P8:W8 Q62:R62 R63">
    <cfRule type="cellIs" dxfId="788" priority="3201" operator="equal">
      <formula>"X"</formula>
    </cfRule>
  </conditionalFormatting>
  <conditionalFormatting sqref="R7 V7:W7 V11:W11 W52 Q128:S128 L129:L162 R163 R179:S179 P193:W193 S503 S505 N8 V3:W4 P3:Q3 Q4 P8:W8 R170">
    <cfRule type="cellIs" dxfId="787" priority="3212" operator="equal">
      <formula>"ANNUAL"</formula>
    </cfRule>
  </conditionalFormatting>
  <conditionalFormatting sqref="R9:R10 R17 R31">
    <cfRule type="cellIs" dxfId="786" priority="1635" operator="equal">
      <formula>"X"</formula>
    </cfRule>
  </conditionalFormatting>
  <conditionalFormatting sqref="R9:R10">
    <cfRule type="cellIs" dxfId="785" priority="1634" operator="equal">
      <formula>"ANNUAL"</formula>
    </cfRule>
  </conditionalFormatting>
  <conditionalFormatting sqref="R10:R13 R17 R31 T17 U31:XFD31 V17:XFD17">
    <cfRule type="expression" dxfId="784" priority="1636">
      <formula>ROW()=CELL("row")</formula>
    </cfRule>
  </conditionalFormatting>
  <conditionalFormatting sqref="R12:R14 V12:W14">
    <cfRule type="cellIs" dxfId="783" priority="1767" operator="equal">
      <formula>"ANNUAL"</formula>
    </cfRule>
    <cfRule type="cellIs" dxfId="782" priority="1766" operator="equal">
      <formula>"X"</formula>
    </cfRule>
  </conditionalFormatting>
  <conditionalFormatting sqref="R12:R14 V12:XFD14">
    <cfRule type="expression" dxfId="781" priority="1765">
      <formula>ROW()=CELL("row")</formula>
    </cfRule>
  </conditionalFormatting>
  <conditionalFormatting sqref="R18:R22 P42:R42 R95:R96 R171 R233:R238 R253:R254 R268:R271 R293:R295 Q121:R122 R283:R284">
    <cfRule type="cellIs" dxfId="780" priority="1653" operator="equal">
      <formula>"ANNUAL"</formula>
    </cfRule>
  </conditionalFormatting>
  <conditionalFormatting sqref="R18:R22 R42:R43 R95:R96 R171 R231:R237 R253:R255 Q269:R269 R293:R295 R121:R122 R283">
    <cfRule type="cellIs" dxfId="779" priority="1654" operator="equal">
      <formula>"X"</formula>
    </cfRule>
  </conditionalFormatting>
  <conditionalFormatting sqref="R19:R21 R41:R42 R171 V171:XFD172 R252:R254 R268:R270 R294:R295 R233:R234 U233:XFD233 R22:S22 Q95:S95 V22:XFD22 V95:XFD95 V234:XFD234">
    <cfRule type="expression" dxfId="778" priority="1652">
      <formula>ROW()=CELL("row")</formula>
    </cfRule>
  </conditionalFormatting>
  <conditionalFormatting sqref="R23 V23:XFD23">
    <cfRule type="expression" dxfId="777" priority="1845">
      <formula>ROW()=CELL("row")</formula>
    </cfRule>
  </conditionalFormatting>
  <conditionalFormatting sqref="R24 R81">
    <cfRule type="cellIs" dxfId="776" priority="1823" operator="equal">
      <formula>"ANNUAL"</formula>
    </cfRule>
  </conditionalFormatting>
  <conditionalFormatting sqref="R26:R28 R11:R13">
    <cfRule type="cellIs" dxfId="775" priority="1678" operator="equal">
      <formula>"ANNUAL"</formula>
    </cfRule>
  </conditionalFormatting>
  <conditionalFormatting sqref="R26:R28 R12:R13">
    <cfRule type="cellIs" dxfId="774" priority="1677" operator="equal">
      <formula>"X"</formula>
    </cfRule>
  </conditionalFormatting>
  <conditionalFormatting sqref="R26:R28">
    <cfRule type="expression" dxfId="773" priority="1673">
      <formula>ROW()=CELL("row")</formula>
    </cfRule>
  </conditionalFormatting>
  <conditionalFormatting sqref="R27 R48 R51:R52">
    <cfRule type="cellIs" dxfId="772" priority="1674" operator="equal">
      <formula>"ANNUAL"</formula>
    </cfRule>
  </conditionalFormatting>
  <conditionalFormatting sqref="R27 R48">
    <cfRule type="cellIs" dxfId="771" priority="1675" operator="equal">
      <formula>"X"</formula>
    </cfRule>
  </conditionalFormatting>
  <conditionalFormatting sqref="R27 R25:S25 U27:XFD27 V25:XFD26 V28:XFD28">
    <cfRule type="expression" dxfId="770" priority="1676">
      <formula>ROW()=CELL("row")</formula>
    </cfRule>
  </conditionalFormatting>
  <conditionalFormatting sqref="R29:R30 R44:R46 V58:W60 R59:R60 Q74 Q75:R75">
    <cfRule type="cellIs" dxfId="769" priority="1788" operator="equal">
      <formula>"X"</formula>
    </cfRule>
  </conditionalFormatting>
  <conditionalFormatting sqref="R29:R30 R44:R46">
    <cfRule type="cellIs" dxfId="768" priority="1787" operator="equal">
      <formula>"ANNUAL"</formula>
    </cfRule>
  </conditionalFormatting>
  <conditionalFormatting sqref="R43 R41 R102">
    <cfRule type="cellIs" dxfId="767" priority="1719" operator="equal">
      <formula>"ANNUAL"</formula>
    </cfRule>
  </conditionalFormatting>
  <conditionalFormatting sqref="R43:R44">
    <cfRule type="expression" dxfId="766" priority="1718">
      <formula>ROW()=CELL("row")</formula>
    </cfRule>
  </conditionalFormatting>
  <conditionalFormatting sqref="R48:R49 R56:R57 R64 R102:R103 U64:XFD64">
    <cfRule type="expression" dxfId="765" priority="1633">
      <formula>ROW()=CELL("row")</formula>
    </cfRule>
  </conditionalFormatting>
  <conditionalFormatting sqref="R52">
    <cfRule type="expression" dxfId="764" priority="1595">
      <formula>ROW()=CELL("row")</formula>
    </cfRule>
    <cfRule type="cellIs" dxfId="763" priority="1596" operator="equal">
      <formula>"X"</formula>
    </cfRule>
  </conditionalFormatting>
  <conditionalFormatting sqref="R54:R55 R67:S67 R83 R97:R98 R141:T141 V141:W141 R153 R156">
    <cfRule type="cellIs" dxfId="762" priority="1796" operator="equal">
      <formula>"X"</formula>
    </cfRule>
    <cfRule type="cellIs" dxfId="761" priority="1797" operator="equal">
      <formula>"ANNUAL"</formula>
    </cfRule>
  </conditionalFormatting>
  <conditionalFormatting sqref="R55 U55:XFD55 Q67:S67 R83 V83:XFD83 Q97:R97 R141:T141 Q153:R153 Q156:R156 V67:XFD67 V155:XFD157 V141:XFD141">
    <cfRule type="expression" dxfId="760" priority="1795">
      <formula>ROW()=CELL("row")</formula>
    </cfRule>
  </conditionalFormatting>
  <conditionalFormatting sqref="R56:R57 R64 R103">
    <cfRule type="cellIs" dxfId="759" priority="1632" operator="equal">
      <formula>"X"</formula>
    </cfRule>
  </conditionalFormatting>
  <conditionalFormatting sqref="R56:R57">
    <cfRule type="cellIs" dxfId="758" priority="1631" operator="equal">
      <formula>"ANNUAL"</formula>
    </cfRule>
  </conditionalFormatting>
  <conditionalFormatting sqref="R58:R59 V58:W60 Q74:R75">
    <cfRule type="cellIs" dxfId="757" priority="1704" operator="equal">
      <formula>"ANNUAL"</formula>
    </cfRule>
  </conditionalFormatting>
  <conditionalFormatting sqref="R58:R60 Q74:R75 V58:XFD60 V74:XFD75">
    <cfRule type="expression" dxfId="756" priority="1703">
      <formula>ROW()=CELL("row")</formula>
    </cfRule>
  </conditionalFormatting>
  <conditionalFormatting sqref="R65">
    <cfRule type="cellIs" dxfId="755" priority="1775" operator="equal">
      <formula>"X"</formula>
    </cfRule>
    <cfRule type="cellIs" dxfId="754" priority="1776" operator="equal">
      <formula>"ANNUAL"</formula>
    </cfRule>
  </conditionalFormatting>
  <conditionalFormatting sqref="R68:R69 R96">
    <cfRule type="expression" dxfId="753" priority="1749">
      <formula>ROW()=CELL("row")</formula>
    </cfRule>
  </conditionalFormatting>
  <conditionalFormatting sqref="R81:R82">
    <cfRule type="cellIs" dxfId="752" priority="1768" operator="equal">
      <formula>"X"</formula>
    </cfRule>
  </conditionalFormatting>
  <conditionalFormatting sqref="R85:R91 R134:R135 V135:XFD135 P398:R398">
    <cfRule type="expression" dxfId="751" priority="1789">
      <formula>ROW()=CELL("row")</formula>
    </cfRule>
  </conditionalFormatting>
  <conditionalFormatting sqref="R85:R92 R135 P398:R398 R200:R202">
    <cfRule type="cellIs" dxfId="750" priority="1790" operator="equal">
      <formula>"ANNUAL"</formula>
    </cfRule>
  </conditionalFormatting>
  <conditionalFormatting sqref="R85:R92 R135 Q398:R398 P202:S202 Q275:R275 R146 T161 V161:W161 R162">
    <cfRule type="cellIs" dxfId="749" priority="1791" operator="equal">
      <formula>"X"</formula>
    </cfRule>
  </conditionalFormatting>
  <conditionalFormatting sqref="R98 V98:XFD98">
    <cfRule type="expression" dxfId="748" priority="1820">
      <formula>ROW()=CELL("row")</formula>
    </cfRule>
  </conditionalFormatting>
  <conditionalFormatting sqref="R98">
    <cfRule type="cellIs" dxfId="747" priority="1821" operator="equal">
      <formula>"ANNUAL"</formula>
    </cfRule>
  </conditionalFormatting>
  <conditionalFormatting sqref="R99 V99:XFD99">
    <cfRule type="expression" dxfId="746" priority="1702">
      <formula>ROW()=CELL("row")</formula>
    </cfRule>
  </conditionalFormatting>
  <conditionalFormatting sqref="R99:R100">
    <cfRule type="cellIs" dxfId="745" priority="1701" operator="equal">
      <formula>"ANNUAL"</formula>
    </cfRule>
    <cfRule type="cellIs" dxfId="744" priority="1700" operator="equal">
      <formula>"X"</formula>
    </cfRule>
  </conditionalFormatting>
  <conditionalFormatting sqref="R106:R107">
    <cfRule type="expression" dxfId="743" priority="1839">
      <formula>ROW()=CELL("row")</formula>
    </cfRule>
  </conditionalFormatting>
  <conditionalFormatting sqref="R114:R115">
    <cfRule type="cellIs" dxfId="742" priority="1717" operator="equal">
      <formula>"X"</formula>
    </cfRule>
    <cfRule type="cellIs" dxfId="741" priority="1706" operator="equal">
      <formula>"ANNUAL"</formula>
    </cfRule>
  </conditionalFormatting>
  <conditionalFormatting sqref="R121:R127 R136:R137">
    <cfRule type="expression" dxfId="740" priority="1643">
      <formula>ROW()=CELL("row")</formula>
    </cfRule>
  </conditionalFormatting>
  <conditionalFormatting sqref="R123">
    <cfRule type="cellIs" dxfId="739" priority="1641" operator="equal">
      <formula>"ANNUAL"</formula>
    </cfRule>
  </conditionalFormatting>
  <conditionalFormatting sqref="R123:R126 R137">
    <cfRule type="cellIs" dxfId="738" priority="1644" operator="equal">
      <formula>"ANNUAL"</formula>
    </cfRule>
  </conditionalFormatting>
  <conditionalFormatting sqref="R130:R133 Q337:R337">
    <cfRule type="cellIs" dxfId="737" priority="1751" operator="equal">
      <formula>"ANNUAL"</formula>
    </cfRule>
  </conditionalFormatting>
  <conditionalFormatting sqref="R130:R133 R149:R150 R337:R338 R138 Q546:R546 Q341:R341">
    <cfRule type="expression" dxfId="736" priority="1752">
      <formula>ROW()=CELL("row")</formula>
    </cfRule>
  </conditionalFormatting>
  <conditionalFormatting sqref="R130:R133">
    <cfRule type="cellIs" dxfId="735" priority="1750" operator="equal">
      <formula>"X"</formula>
    </cfRule>
  </conditionalFormatting>
  <conditionalFormatting sqref="R137:R138">
    <cfRule type="cellIs" dxfId="734" priority="1642" operator="equal">
      <formula>"X"</formula>
    </cfRule>
  </conditionalFormatting>
  <conditionalFormatting sqref="R138:R139 R142:R143 R154:R155 R158 R165:R168 V244:W246 R245:S245 R246 Q252:R252">
    <cfRule type="cellIs" dxfId="733" priority="1708" operator="equal">
      <formula>"ANNUAL"</formula>
    </cfRule>
  </conditionalFormatting>
  <conditionalFormatting sqref="R145:R146 R147:S147 R161:R162 R173:R175 R216:R218 R229 R441:R442 P443:R443 P446:S446 O447:R447 P449:R450">
    <cfRule type="cellIs" dxfId="732" priority="1648" operator="equal">
      <formula>"ANNUAL"</formula>
    </cfRule>
  </conditionalFormatting>
  <conditionalFormatting sqref="R161">
    <cfRule type="cellIs" dxfId="731" priority="1645" operator="equal">
      <formula>"ANNUAL"</formula>
    </cfRule>
  </conditionalFormatting>
  <conditionalFormatting sqref="R161:R162 R173:R175 R216:R217 R229 R438:R443 R446:R447 R449:R450 R145:R146 R147:S147 T161 U162:XFD162 V145:XFD147 V161:XFD161">
    <cfRule type="expression" dxfId="730" priority="1647">
      <formula>ROW()=CELL("row")</formula>
    </cfRule>
  </conditionalFormatting>
  <conditionalFormatting sqref="R177:R178 Q196:S196 U196:W196 R222 R239 R340:R343 Q373:S373 Q383:R383 R516:S516 R521:S521 R579:R583">
    <cfRule type="cellIs" dxfId="729" priority="1640" operator="equal">
      <formula>"ANNUAL"</formula>
    </cfRule>
  </conditionalFormatting>
  <conditionalFormatting sqref="R180">
    <cfRule type="cellIs" dxfId="728" priority="1741" operator="equal">
      <formula>"X"</formula>
    </cfRule>
  </conditionalFormatting>
  <conditionalFormatting sqref="R180:R181">
    <cfRule type="expression" dxfId="727" priority="1742">
      <formula>ROW()=CELL("row")</formula>
    </cfRule>
    <cfRule type="cellIs" dxfId="726" priority="1743" operator="equal">
      <formula>"ANNUAL"</formula>
    </cfRule>
    <cfRule type="cellIs" dxfId="725" priority="1744" operator="equal">
      <formula>"X"</formula>
    </cfRule>
  </conditionalFormatting>
  <conditionalFormatting sqref="R185">
    <cfRule type="cellIs" dxfId="724" priority="3210" operator="equal">
      <formula>"ANNUAL"</formula>
    </cfRule>
  </conditionalFormatting>
  <conditionalFormatting sqref="R187:R189 R203:R204">
    <cfRule type="cellIs" dxfId="723" priority="1745" operator="equal">
      <formula>"X"</formula>
    </cfRule>
  </conditionalFormatting>
  <conditionalFormatting sqref="R205:R209 R211:R213">
    <cfRule type="cellIs" dxfId="722" priority="1779" operator="equal">
      <formula>"ANNUAL"</formula>
    </cfRule>
  </conditionalFormatting>
  <conditionalFormatting sqref="R210 R320 Q346:R346 Q396:R396">
    <cfRule type="cellIs" dxfId="721" priority="1720" operator="equal">
      <formula>"ANNUAL"</formula>
    </cfRule>
  </conditionalFormatting>
  <conditionalFormatting sqref="R210 R320 Q346:R346">
    <cfRule type="cellIs" dxfId="720" priority="1721" operator="equal">
      <formula>"X"</formula>
    </cfRule>
  </conditionalFormatting>
  <conditionalFormatting sqref="R210:R213 R320 Q346:R346 R386:R388 R396 R454:R455 R51 R429 R50:S50 R199 R518 V50:XFD50">
    <cfRule type="expression" dxfId="719" priority="1722">
      <formula>ROW()=CELL("row")</formula>
    </cfRule>
  </conditionalFormatting>
  <conditionalFormatting sqref="R211:R212 Q213:R213 Q154:R154 R165 R124:R125">
    <cfRule type="cellIs" dxfId="718" priority="1778" operator="equal">
      <formula>"X"</formula>
    </cfRule>
  </conditionalFormatting>
  <conditionalFormatting sqref="R224">
    <cfRule type="expression" dxfId="717" priority="1687">
      <formula>ROW()=CELL("row")</formula>
    </cfRule>
  </conditionalFormatting>
  <conditionalFormatting sqref="R224:R226">
    <cfRule type="cellIs" dxfId="716" priority="1688" operator="equal">
      <formula>"X"</formula>
    </cfRule>
  </conditionalFormatting>
  <conditionalFormatting sqref="R231:R232 R241 R242:S242 R248">
    <cfRule type="cellIs" dxfId="715" priority="1739" operator="equal">
      <formula>"ANNUAL"</formula>
    </cfRule>
  </conditionalFormatting>
  <conditionalFormatting sqref="R231:R232 R241:R242 R246 R248">
    <cfRule type="cellIs" dxfId="714" priority="1740" operator="equal">
      <formula>"X"</formula>
    </cfRule>
  </conditionalFormatting>
  <conditionalFormatting sqref="R235 R68 R56 P323:R323">
    <cfRule type="cellIs" dxfId="713" priority="1755" operator="equal">
      <formula>"X"</formula>
    </cfRule>
  </conditionalFormatting>
  <conditionalFormatting sqref="R235 V235:XFD235">
    <cfRule type="expression" dxfId="712" priority="1754">
      <formula>ROW()=CELL("row")</formula>
    </cfRule>
  </conditionalFormatting>
  <conditionalFormatting sqref="R236:R239 R373 R382:R383 R516 R580:R583 R342 R177:R178 R194 R222 R521:R522 R196:S196 U196:XFD196 X195:XFD195">
    <cfRule type="expression" dxfId="711" priority="1639">
      <formula>ROW()=CELL("row")</formula>
    </cfRule>
  </conditionalFormatting>
  <conditionalFormatting sqref="R238 N256 P236:P237 O214:R214">
    <cfRule type="cellIs" dxfId="710" priority="3232" operator="equal">
      <formula>"ANNUAL"</formula>
    </cfRule>
  </conditionalFormatting>
  <conditionalFormatting sqref="R240 R243 V240:XFD240 V243:XFD243">
    <cfRule type="expression" dxfId="709" priority="1670">
      <formula>ROW()=CELL("row")</formula>
    </cfRule>
  </conditionalFormatting>
  <conditionalFormatting sqref="R240 R243">
    <cfRule type="cellIs" dxfId="708" priority="1671" operator="equal">
      <formula>"ANNUAL"</formula>
    </cfRule>
  </conditionalFormatting>
  <conditionalFormatting sqref="R240:R241 R243:R244 P238:R238">
    <cfRule type="cellIs" dxfId="707" priority="1672" operator="equal">
      <formula>"X"</formula>
    </cfRule>
  </conditionalFormatting>
  <conditionalFormatting sqref="R246:R248">
    <cfRule type="cellIs" dxfId="706" priority="1629" operator="equal">
      <formula>"X"</formula>
    </cfRule>
  </conditionalFormatting>
  <conditionalFormatting sqref="R247:R248 R263">
    <cfRule type="expression" dxfId="705" priority="1630">
      <formula>ROW()=CELL("row")</formula>
    </cfRule>
  </conditionalFormatting>
  <conditionalFormatting sqref="R250">
    <cfRule type="cellIs" dxfId="704" priority="1734" operator="equal">
      <formula>"X"</formula>
    </cfRule>
  </conditionalFormatting>
  <conditionalFormatting sqref="R250:R251">
    <cfRule type="expression" dxfId="703" priority="1735">
      <formula>ROW()=CELL("row")</formula>
    </cfRule>
    <cfRule type="cellIs" dxfId="702" priority="1736" operator="equal">
      <formula>"ANNUAL"</formula>
    </cfRule>
  </conditionalFormatting>
  <conditionalFormatting sqref="R251 R439 R505:S505">
    <cfRule type="cellIs" dxfId="701" priority="1801" operator="equal">
      <formula>"X"</formula>
    </cfRule>
  </conditionalFormatting>
  <conditionalFormatting sqref="R255">
    <cfRule type="cellIs" dxfId="700" priority="1732" operator="equal">
      <formula>"ANNUAL"</formula>
    </cfRule>
    <cfRule type="expression" dxfId="699" priority="1731">
      <formula>ROW()=CELL("row")</formula>
    </cfRule>
    <cfRule type="cellIs" dxfId="698" priority="1733" operator="equal">
      <formula>"X"</formula>
    </cfRule>
  </conditionalFormatting>
  <conditionalFormatting sqref="R257">
    <cfRule type="cellIs" dxfId="697" priority="1683" operator="equal">
      <formula>"X"</formula>
    </cfRule>
    <cfRule type="cellIs" dxfId="696" priority="1682" operator="equal">
      <formula>"ANNUAL"</formula>
    </cfRule>
  </conditionalFormatting>
  <conditionalFormatting sqref="R257:R258">
    <cfRule type="cellIs" dxfId="695" priority="1685" operator="equal">
      <formula>"X"</formula>
    </cfRule>
  </conditionalFormatting>
  <conditionalFormatting sqref="R258 R260:R262 V260:XFD260 X264:XFD264 V262:XFD262 X261:XFD261">
    <cfRule type="expression" dxfId="694" priority="1728">
      <formula>ROW()=CELL("row")</formula>
    </cfRule>
  </conditionalFormatting>
  <conditionalFormatting sqref="R258 R260:R262">
    <cfRule type="cellIs" dxfId="693" priority="1730" operator="equal">
      <formula>"X"</formula>
    </cfRule>
    <cfRule type="cellIs" dxfId="692" priority="1729" operator="equal">
      <formula>"ANNUAL"</formula>
    </cfRule>
  </conditionalFormatting>
  <conditionalFormatting sqref="R263">
    <cfRule type="cellIs" dxfId="691" priority="1628" operator="equal">
      <formula>"ANNUAL"</formula>
    </cfRule>
  </conditionalFormatting>
  <conditionalFormatting sqref="R268 R278 R284 R290">
    <cfRule type="cellIs" dxfId="690" priority="1806" operator="equal">
      <formula>"X"</formula>
    </cfRule>
    <cfRule type="cellIs" dxfId="689" priority="1807" operator="equal">
      <formula>"ANNUAL"</formula>
    </cfRule>
  </conditionalFormatting>
  <conditionalFormatting sqref="R273 R275:R280">
    <cfRule type="expression" dxfId="688" priority="1667">
      <formula>ROW()=CELL("row")</formula>
    </cfRule>
  </conditionalFormatting>
  <conditionalFormatting sqref="R282:R285 R292 R374:R377 R471:R472 R527:R528 R562 R327:S327 R577 S576:S577 V292:XFD292 T578 R552:S552 R402:S402 R558:S558 U579:XFD579 S581:XFD581 W580:XFD580 V577:XFD578 R475 R287:R288">
    <cfRule type="expression" dxfId="687" priority="1627">
      <formula>ROW()=CELL("row")</formula>
    </cfRule>
  </conditionalFormatting>
  <conditionalFormatting sqref="R290 R268 R278 R284">
    <cfRule type="expression" dxfId="686" priority="1805">
      <formula>ROW()=CELL("row")</formula>
    </cfRule>
  </conditionalFormatting>
  <conditionalFormatting sqref="R290">
    <cfRule type="expression" dxfId="685" priority="1803">
      <formula>ROW()=CELL("row")</formula>
    </cfRule>
    <cfRule type="cellIs" dxfId="684" priority="1804" operator="equal">
      <formula>"ANNUAL"</formula>
    </cfRule>
  </conditionalFormatting>
  <conditionalFormatting sqref="R298:R299 R301">
    <cfRule type="cellIs" dxfId="683" priority="1665" operator="equal">
      <formula>"ANNUAL"</formula>
    </cfRule>
  </conditionalFormatting>
  <conditionalFormatting sqref="R298:R299 R301:R303">
    <cfRule type="cellIs" dxfId="682" priority="1666" operator="equal">
      <formula>"X"</formula>
    </cfRule>
  </conditionalFormatting>
  <conditionalFormatting sqref="R299 R301">
    <cfRule type="expression" dxfId="681" priority="1664">
      <formula>ROW()=CELL("row")</formula>
    </cfRule>
  </conditionalFormatting>
  <conditionalFormatting sqref="R302:R303 P379:R379">
    <cfRule type="cellIs" dxfId="680" priority="1725" operator="equal">
      <formula>"ANNUAL"</formula>
    </cfRule>
    <cfRule type="cellIs" dxfId="679" priority="1726" operator="equal">
      <formula>"X"</formula>
    </cfRule>
  </conditionalFormatting>
  <conditionalFormatting sqref="R302:R303 R379">
    <cfRule type="expression" dxfId="678" priority="1724">
      <formula>ROW()=CELL("row")</formula>
    </cfRule>
  </conditionalFormatting>
  <conditionalFormatting sqref="R310">
    <cfRule type="cellIs" dxfId="677" priority="2603" operator="equal">
      <formula>"ANNUAL"</formula>
    </cfRule>
  </conditionalFormatting>
  <conditionalFormatting sqref="R328:R329 R331 R336 R339 R345 Q354:R355">
    <cfRule type="expression" dxfId="676" priority="1622">
      <formula>ROW()=CELL("row")</formula>
    </cfRule>
  </conditionalFormatting>
  <conditionalFormatting sqref="R331 R336 R339 R345 R354">
    <cfRule type="cellIs" dxfId="675" priority="1621" operator="equal">
      <formula>"X"</formula>
    </cfRule>
  </conditionalFormatting>
  <conditionalFormatting sqref="R333 Q334:R334 Q359:R360 P361:S361 R366:S366 R368:R371 P372:S372 P458:R458 R460:R461 P483:R483 R484:S485 P501:R501 R507:R508 Q511:R511 Q518:R518 R572:R573 R358">
    <cfRule type="cellIs" dxfId="674" priority="1759" operator="equal">
      <formula>"X"</formula>
    </cfRule>
  </conditionalFormatting>
  <conditionalFormatting sqref="R333:R334 R458 Q460:R462 R508:R509 R511 R518 R572:R573 R359:R361 R366 R483:R485 R500:R501 R368:R372">
    <cfRule type="expression" dxfId="673" priority="1758">
      <formula>ROW()=CELL("row")</formula>
    </cfRule>
  </conditionalFormatting>
  <conditionalFormatting sqref="R349 R352">
    <cfRule type="cellIs" dxfId="672" priority="3223" operator="equal">
      <formula>"ANNUAL"</formula>
    </cfRule>
  </conditionalFormatting>
  <conditionalFormatting sqref="R357 R364">
    <cfRule type="cellIs" dxfId="671" priority="1618" operator="equal">
      <formula>"X"</formula>
    </cfRule>
  </conditionalFormatting>
  <conditionalFormatting sqref="R357:R358 P364:R364">
    <cfRule type="cellIs" dxfId="670" priority="1617" operator="equal">
      <formula>"ANNUAL"</formula>
    </cfRule>
  </conditionalFormatting>
  <conditionalFormatting sqref="R357:R358 R362:R364">
    <cfRule type="expression" dxfId="669" priority="1619">
      <formula>ROW()=CELL("row")</formula>
    </cfRule>
  </conditionalFormatting>
  <conditionalFormatting sqref="R366:R372 R399 Q405:R405 R376 O355:R355 R360:R363">
    <cfRule type="cellIs" dxfId="668" priority="1657" operator="equal">
      <formula>"X"</formula>
    </cfRule>
  </conditionalFormatting>
  <conditionalFormatting sqref="R367 R399 R404:R407">
    <cfRule type="expression" dxfId="667" priority="1655">
      <formula>ROW()=CELL("row")</formula>
    </cfRule>
  </conditionalFormatting>
  <conditionalFormatting sqref="R373:R375 R475:R476">
    <cfRule type="cellIs" dxfId="666" priority="1625" operator="equal">
      <formula>"ANNUAL"</formula>
    </cfRule>
  </conditionalFormatting>
  <conditionalFormatting sqref="R381 R225:R226">
    <cfRule type="cellIs" dxfId="665" priority="3217" operator="equal">
      <formula>"ANNUAL"</formula>
    </cfRule>
  </conditionalFormatting>
  <conditionalFormatting sqref="R390:R391">
    <cfRule type="expression" dxfId="664" priority="1841">
      <formula>ROW()=CELL("row")</formula>
    </cfRule>
  </conditionalFormatting>
  <conditionalFormatting sqref="R391">
    <cfRule type="cellIs" dxfId="663" priority="1840" operator="equal">
      <formula>"X"</formula>
    </cfRule>
  </conditionalFormatting>
  <conditionalFormatting sqref="R403">
    <cfRule type="cellIs" dxfId="662" priority="3244" operator="equal">
      <formula>"ANNUAL"</formula>
    </cfRule>
  </conditionalFormatting>
  <conditionalFormatting sqref="R410:R412 R414:R428">
    <cfRule type="expression" dxfId="661" priority="1615">
      <formula>ROW()=CELL("row")</formula>
    </cfRule>
  </conditionalFormatting>
  <conditionalFormatting sqref="R425">
    <cfRule type="cellIs" dxfId="660" priority="1614" operator="equal">
      <formula>"X"</formula>
    </cfRule>
    <cfRule type="cellIs" dxfId="659" priority="1613" operator="equal">
      <formula>"ANNUAL"</formula>
    </cfRule>
    <cfRule type="cellIs" dxfId="658" priority="1616" operator="equal">
      <formula>"X"</formula>
    </cfRule>
  </conditionalFormatting>
  <conditionalFormatting sqref="R431 R479 P504:Q504 R514">
    <cfRule type="cellIs" dxfId="657" priority="3214" operator="equal">
      <formula>"ANNUAL"</formula>
    </cfRule>
  </conditionalFormatting>
  <conditionalFormatting sqref="R456 R525">
    <cfRule type="expression" dxfId="656" priority="1835">
      <formula>ROW()=CELL("row")</formula>
    </cfRule>
  </conditionalFormatting>
  <conditionalFormatting sqref="R476 R496:R497 R492:R494 R499">
    <cfRule type="expression" dxfId="655" priority="1650">
      <formula>ROW()=CELL("row")</formula>
    </cfRule>
  </conditionalFormatting>
  <conditionalFormatting sqref="R480:R481 P493:R493 R503:S503 Q434:S434 P487:R487 Q494">
    <cfRule type="cellIs" dxfId="654" priority="1716" operator="equal">
      <formula>"ANNUAL"</formula>
    </cfRule>
  </conditionalFormatting>
  <conditionalFormatting sqref="R480:R481 R442 R503:S503 Q434:S434 P487:R487 R483:R485">
    <cfRule type="cellIs" dxfId="653" priority="1715" operator="equal">
      <formula>"X"</formula>
    </cfRule>
  </conditionalFormatting>
  <conditionalFormatting sqref="R480:R481">
    <cfRule type="expression" dxfId="652" priority="1714">
      <formula>ROW()=CELL("row")</formula>
    </cfRule>
  </conditionalFormatting>
  <conditionalFormatting sqref="R491 R502:R505 R553 R555:R556 R578 R567:R570 R507">
    <cfRule type="expression" dxfId="651" priority="1611">
      <formula>ROW()=CELL("row")</formula>
    </cfRule>
  </conditionalFormatting>
  <conditionalFormatting sqref="R492 R552:R553 R555:R556 R567:R570 R577:R578">
    <cfRule type="cellIs" dxfId="650" priority="1609" operator="equal">
      <formula>"ANNUAL"</formula>
    </cfRule>
  </conditionalFormatting>
  <conditionalFormatting sqref="R495:R496">
    <cfRule type="cellIs" dxfId="649" priority="1649" operator="equal">
      <formula>"X"</formula>
    </cfRule>
  </conditionalFormatting>
  <conditionalFormatting sqref="R518 R333:R334 R457:R458 R460 R511">
    <cfRule type="cellIs" dxfId="648" priority="1757" operator="equal">
      <formula>"X"</formula>
    </cfRule>
  </conditionalFormatting>
  <conditionalFormatting sqref="R524">
    <cfRule type="expression" dxfId="647" priority="1694">
      <formula>ROW()=CELL("row")</formula>
    </cfRule>
  </conditionalFormatting>
  <conditionalFormatting sqref="R530:R531 P541:R542 P545:R545 R560 R546">
    <cfRule type="cellIs" dxfId="646" priority="1693" operator="equal">
      <formula>"X"</formula>
    </cfRule>
  </conditionalFormatting>
  <conditionalFormatting sqref="R530:R531 P541:R542 R545:R546 N560:R560">
    <cfRule type="cellIs" dxfId="645" priority="1692" operator="equal">
      <formula>"ANNUAL"</formula>
    </cfRule>
  </conditionalFormatting>
  <conditionalFormatting sqref="R530:R531 R542 P545:R545 R560">
    <cfRule type="expression" dxfId="644" priority="1691">
      <formula>ROW()=CELL("row")</formula>
    </cfRule>
  </conditionalFormatting>
  <conditionalFormatting sqref="R539:R540 R464:R467 R148 R223 R259 Q309:R309 R312 R316:R317 R378 R432:R436 R451:R452 R470 R498 R605:R606 R189:R190 V309:XFD309 Q118:R119 T148 U223:XFD223 T189 U119:XFD119 V148:XFD148 V189:XFD190 V118:XFD118">
    <cfRule type="expression" dxfId="643" priority="1603">
      <formula>ROW()=CELL("row")</formula>
    </cfRule>
  </conditionalFormatting>
  <conditionalFormatting sqref="R540">
    <cfRule type="cellIs" dxfId="642" priority="1586" operator="equal">
      <formula>"ANNUAL"</formula>
    </cfRule>
  </conditionalFormatting>
  <conditionalFormatting sqref="R553 R555:R556 R578">
    <cfRule type="cellIs" dxfId="641" priority="1610" operator="equal">
      <formula>"X"</formula>
    </cfRule>
  </conditionalFormatting>
  <conditionalFormatting sqref="R575">
    <cfRule type="cellIs" dxfId="640" priority="1827" operator="equal">
      <formula>"X"</formula>
    </cfRule>
    <cfRule type="cellIs" dxfId="639" priority="1826" operator="equal">
      <formula>"ANNUAL"</formula>
    </cfRule>
  </conditionalFormatting>
  <conditionalFormatting sqref="R575:R576 R437 R532 R430 R457 R495 R543 R565">
    <cfRule type="expression" dxfId="638" priority="1828">
      <formula>ROW()=CELL("row")</formula>
    </cfRule>
  </conditionalFormatting>
  <conditionalFormatting sqref="R579">
    <cfRule type="expression" dxfId="637" priority="1689">
      <formula>ROW()=CELL("row")</formula>
    </cfRule>
    <cfRule type="cellIs" dxfId="636" priority="1690" operator="equal">
      <formula>"X"</formula>
    </cfRule>
  </conditionalFormatting>
  <conditionalFormatting sqref="R579:R580">
    <cfRule type="cellIs" dxfId="635" priority="1663" operator="equal">
      <formula>"X"</formula>
    </cfRule>
  </conditionalFormatting>
  <conditionalFormatting sqref="R582:R583">
    <cfRule type="cellIs" dxfId="634" priority="1809" operator="equal">
      <formula>"X"</formula>
    </cfRule>
  </conditionalFormatting>
  <conditionalFormatting sqref="R585:R589">
    <cfRule type="cellIs" dxfId="633" priority="1812" operator="equal">
      <formula>"X"</formula>
    </cfRule>
    <cfRule type="cellIs" dxfId="632" priority="1813" operator="equal">
      <formula>"ANNUAL"</formula>
    </cfRule>
  </conditionalFormatting>
  <conditionalFormatting sqref="R586:R589">
    <cfRule type="expression" dxfId="631" priority="1811">
      <formula>ROW()=CELL("row")</formula>
    </cfRule>
  </conditionalFormatting>
  <conditionalFormatting sqref="R591:R595 R597:R598 Q601:R601">
    <cfRule type="cellIs" dxfId="630" priority="1816" operator="equal">
      <formula>"ANNUAL"</formula>
    </cfRule>
  </conditionalFormatting>
  <conditionalFormatting sqref="R591:R595 R597:R598 R601:R603">
    <cfRule type="cellIs" dxfId="629" priority="1815" operator="equal">
      <formula>"X"</formula>
    </cfRule>
  </conditionalFormatting>
  <conditionalFormatting sqref="R591:R595 R597:R598 V590:XFD601 Q601:R601">
    <cfRule type="expression" dxfId="628" priority="1814">
      <formula>ROW()=CELL("row")</formula>
    </cfRule>
  </conditionalFormatting>
  <conditionalFormatting sqref="R606 L606 P606">
    <cfRule type="cellIs" dxfId="627" priority="3095" operator="equal">
      <formula>"X"</formula>
    </cfRule>
  </conditionalFormatting>
  <conditionalFormatting sqref="R3:S3 S21 V21:XFD21">
    <cfRule type="expression" dxfId="626" priority="1535">
      <formula>ROW()=CELL("row")</formula>
    </cfRule>
  </conditionalFormatting>
  <conditionalFormatting sqref="R4:S4">
    <cfRule type="expression" dxfId="625" priority="1843">
      <formula>ROW()=CELL("row")</formula>
    </cfRule>
  </conditionalFormatting>
  <conditionalFormatting sqref="R15:S15 V15:W15">
    <cfRule type="cellIs" dxfId="624" priority="1566" operator="equal">
      <formula>"X"</formula>
    </cfRule>
    <cfRule type="cellIs" dxfId="623" priority="1567" operator="equal">
      <formula>"ANNUAL"</formula>
    </cfRule>
  </conditionalFormatting>
  <conditionalFormatting sqref="R15:S15 V15:XFD15">
    <cfRule type="expression" dxfId="622" priority="1565">
      <formula>ROW()=CELL("row")</formula>
    </cfRule>
  </conditionalFormatting>
  <conditionalFormatting sqref="R24:S24 R54:T54 R92:R93 R29:S29 R45:S45 Q18:S18 R32 R33:S33 R34 Q39:S39 R71:S72 Q78:S78 Q79:Q80 V104:XFD104 R114 R117 V117:XFD117 P143:R143 V143:XFD143 U71:XFD71 U78:XFD78 V18:XFD18 V29:XFD29 U32:XFD32 X37:XFD37 U36:XFD36 V54:XFD54 V72:XFD72 V33:XFD34 X35:XFD35 R36">
    <cfRule type="expression" dxfId="621" priority="1824">
      <formula>ROW()=CELL("row")</formula>
    </cfRule>
  </conditionalFormatting>
  <conditionalFormatting sqref="R39:S39">
    <cfRule type="cellIs" dxfId="620" priority="1497" operator="equal">
      <formula>"ANNUAL"</formula>
    </cfRule>
  </conditionalFormatting>
  <conditionalFormatting sqref="R61:S61 V61:W61 R113:S113 P359:R359 R149:R150 R50:S50 V50:W50">
    <cfRule type="cellIs" dxfId="619" priority="1832" operator="equal">
      <formula>"ANNUAL"</formula>
    </cfRule>
  </conditionalFormatting>
  <conditionalFormatting sqref="R61:S61 V61:W61 R113:S113 R93 V95:W101 R149:R150 R201 R50:S50 V50:W50 V21:W21">
    <cfRule type="cellIs" dxfId="618" priority="1831" operator="equal">
      <formula>"X"</formula>
    </cfRule>
  </conditionalFormatting>
  <conditionalFormatting sqref="R82:S82">
    <cfRule type="expression" dxfId="617" priority="1769">
      <formula>ROW()=CELL("row")</formula>
    </cfRule>
  </conditionalFormatting>
  <conditionalFormatting sqref="R108:S108">
    <cfRule type="expression" dxfId="616" priority="1544">
      <formula>ROW()=CELL("row")</formula>
    </cfRule>
  </conditionalFormatting>
  <conditionalFormatting sqref="R139:S139 Q142:R142 R154:R155 P158:R158 R165:R168 R245:S245 R246 V142:XFD142 V158:XFD158 V139:XFD139 T159:XFD159 V245:XFD246">
    <cfRule type="expression" dxfId="615" priority="1707">
      <formula>ROW()=CELL("row")</formula>
    </cfRule>
  </conditionalFormatting>
  <conditionalFormatting sqref="R174:S174 R161 R216:R218 P449:R450">
    <cfRule type="cellIs" dxfId="614" priority="1646" operator="equal">
      <formula>"X"</formula>
    </cfRule>
  </conditionalFormatting>
  <conditionalFormatting sqref="R174:S174">
    <cfRule type="cellIs" dxfId="613" priority="1512" operator="equal">
      <formula>"ANNUAL"</formula>
    </cfRule>
  </conditionalFormatting>
  <conditionalFormatting sqref="R242:S242 R231:R232 X228:XFD228 R241 U241:XFD241 V242:XFD242">
    <cfRule type="expression" dxfId="612" priority="1738">
      <formula>ROW()=CELL("row")</formula>
    </cfRule>
  </conditionalFormatting>
  <conditionalFormatting sqref="R271:S271">
    <cfRule type="cellIs" dxfId="611" priority="1341" operator="equal">
      <formula>"X"</formula>
    </cfRule>
  </conditionalFormatting>
  <conditionalFormatting sqref="R273:S273 R275:R280 R287:R288">
    <cfRule type="cellIs" dxfId="610" priority="1668" operator="equal">
      <formula>"ANNUAL"</formula>
    </cfRule>
  </conditionalFormatting>
  <conditionalFormatting sqref="R273:S273 R276:R277 R279:R280 R287:R288">
    <cfRule type="cellIs" dxfId="609" priority="1669" operator="equal">
      <formula>"X"</formula>
    </cfRule>
  </conditionalFormatting>
  <conditionalFormatting sqref="R297:S297 S306 S316:S317 V306:W307">
    <cfRule type="cellIs" dxfId="608" priority="1343" operator="equal">
      <formula>"ANNUAL"</formula>
    </cfRule>
  </conditionalFormatting>
  <conditionalFormatting sqref="R327:S328">
    <cfRule type="cellIs" dxfId="607" priority="1521" operator="equal">
      <formula>"X"</formula>
    </cfRule>
  </conditionalFormatting>
  <conditionalFormatting sqref="R369:S370 S377:S380">
    <cfRule type="cellIs" dxfId="606" priority="1334" operator="equal">
      <formula>"ANNUAL"</formula>
    </cfRule>
  </conditionalFormatting>
  <conditionalFormatting sqref="R383:S383 S398 S411 S575:S577">
    <cfRule type="cellIs" dxfId="605" priority="1455" operator="equal">
      <formula>"ANNUAL"</formula>
    </cfRule>
  </conditionalFormatting>
  <conditionalFormatting sqref="R410:S410 R411:R412 R414 R415:S415 R416:R423 Q424:R424 Q426:R428 R432 Q433:R433">
    <cfRule type="cellIs" dxfId="604" priority="1659" operator="equal">
      <formula>"X"</formula>
    </cfRule>
  </conditionalFormatting>
  <conditionalFormatting sqref="R410:S410 R411:R412 R414 R415:S415 R416:R423 Q424:R424 R426:R430 R432 Q433:R433 P452:R452 V418:W424 U425:W425">
    <cfRule type="cellIs" dxfId="603" priority="1658" operator="equal">
      <formula>"ANNUAL"</formula>
    </cfRule>
  </conditionalFormatting>
  <conditionalFormatting sqref="R441:S441 S461 S498:S499 S504 S518 S536:S537 P548:T548 S569:S570 S580:T580 R440">
    <cfRule type="cellIs" dxfId="602" priority="1501" operator="equal">
      <formula>"ANNUAL"</formula>
    </cfRule>
  </conditionalFormatting>
  <conditionalFormatting sqref="R505:S505">
    <cfRule type="cellIs" dxfId="601" priority="1802" operator="equal">
      <formula>"ANNUAL"</formula>
    </cfRule>
  </conditionalFormatting>
  <conditionalFormatting sqref="R513:S514">
    <cfRule type="expression" dxfId="600" priority="1552">
      <formula>ROW()=CELL("row")</formula>
    </cfRule>
  </conditionalFormatting>
  <conditionalFormatting sqref="R524:S524 P493:R494 R471:R472 R501:R502 P504:R504 Q513:R513 O486:R486 R488:R489 R525">
    <cfRule type="cellIs" dxfId="599" priority="1696" operator="equal">
      <formula>"X"</formula>
    </cfRule>
  </conditionalFormatting>
  <conditionalFormatting sqref="R524:S524 R471:R472 P504:R504 Q513:R513 O486:R486 R488:R489">
    <cfRule type="cellIs" dxfId="598" priority="1695" operator="equal">
      <formula>"ANNUAL"</formula>
    </cfRule>
  </conditionalFormatting>
  <conditionalFormatting sqref="R582:S583">
    <cfRule type="cellIs" dxfId="597" priority="1810" operator="equal">
      <formula>"ANNUAL"</formula>
    </cfRule>
  </conditionalFormatting>
  <conditionalFormatting sqref="R31:T31 S36:T36 T40:T41 T57:T58 R64:T64 T103:T105 S184:T184 S249:T249 T265 S276:T276 S284:T284 S287:T287 T531:T532 T566:W566 R285:W285 V273:W276 S405:S406">
    <cfRule type="cellIs" dxfId="596" priority="1136" operator="equal">
      <formula>"ANNUAL"</formula>
    </cfRule>
  </conditionalFormatting>
  <conditionalFormatting sqref="R282:T282 V282:W282 S302 S533:U533">
    <cfRule type="cellIs" dxfId="595" priority="1190" operator="equal">
      <formula>"X"</formula>
    </cfRule>
  </conditionalFormatting>
  <conditionalFormatting sqref="R462:T462">
    <cfRule type="cellIs" dxfId="594" priority="961" operator="equal">
      <formula>"ANNUAL"</formula>
    </cfRule>
    <cfRule type="cellIs" dxfId="593" priority="962" operator="equal">
      <formula>"X"</formula>
    </cfRule>
  </conditionalFormatting>
  <conditionalFormatting sqref="R558:T558 T560:T561 T573:U573 P512:U512">
    <cfRule type="cellIs" dxfId="592" priority="1129" operator="equal">
      <formula>"X"</formula>
    </cfRule>
  </conditionalFormatting>
  <conditionalFormatting sqref="R584:T584">
    <cfRule type="expression" dxfId="591" priority="1147">
      <formula>ROW()=CELL("row")</formula>
    </cfRule>
    <cfRule type="cellIs" dxfId="590" priority="1149" operator="equal">
      <formula>"ANNUAL"</formula>
    </cfRule>
    <cfRule type="expression" dxfId="589" priority="1150">
      <formula>ROW()=CELL("row")</formula>
    </cfRule>
    <cfRule type="cellIs" dxfId="588" priority="1148" operator="equal">
      <formula>"X"</formula>
    </cfRule>
  </conditionalFormatting>
  <conditionalFormatting sqref="R581:U581 R239 Q373:S373">
    <cfRule type="cellIs" dxfId="587" priority="1638" operator="equal">
      <formula>"X"</formula>
    </cfRule>
  </conditionalFormatting>
  <conditionalFormatting sqref="R581:U581 R516">
    <cfRule type="cellIs" dxfId="586" priority="1637" operator="equal">
      <formula>"ANNUAL"</formula>
    </cfRule>
  </conditionalFormatting>
  <conditionalFormatting sqref="R137:W137">
    <cfRule type="cellIs" dxfId="585" priority="1210" operator="equal">
      <formula>"ANNUAL"</formula>
    </cfRule>
  </conditionalFormatting>
  <conditionalFormatting sqref="R558:W558 T560:W560 Q561:T561 T573:W576 T290:T308 T310:T314 T316:T317 S320:T321 S323:T325 T327:T343 T345:T384 T386:T388 T390:T391 T396:T408 T410:T412 T414:T443 T446 T449 T452 T455:T458 T460:T461 T464:T471 T475:T476 T479 S481:T481 T483:T495 T497:T499 T501:T502 T504:T505 T507:T509">
    <cfRule type="cellIs" dxfId="584" priority="1131" operator="equal">
      <formula>"ANNUAL"</formula>
    </cfRule>
  </conditionalFormatting>
  <conditionalFormatting sqref="R582:XFD582 U581 R583:T583 V583:XFD583">
    <cfRule type="expression" dxfId="583" priority="1808">
      <formula>ROW()=CELL("row")</formula>
    </cfRule>
  </conditionalFormatting>
  <conditionalFormatting sqref="S3:S4 S21 V21:W21">
    <cfRule type="cellIs" dxfId="582" priority="1536" operator="equal">
      <formula>"ANNUAL"</formula>
    </cfRule>
  </conditionalFormatting>
  <conditionalFormatting sqref="S4:S6 S69:S72 S111:S112">
    <cfRule type="cellIs" dxfId="581" priority="1375" operator="equal">
      <formula>"X"</formula>
    </cfRule>
  </conditionalFormatting>
  <conditionalFormatting sqref="S5:S6 S11 S16 S68:S72 S75:S76 S78:S79 S111:S112 S222 S238 S430 S435 S467 S475">
    <cfRule type="cellIs" dxfId="580" priority="1378" operator="equal">
      <formula>"ANNUAL"</formula>
    </cfRule>
  </conditionalFormatting>
  <conditionalFormatting sqref="S5:S6">
    <cfRule type="cellIs" dxfId="579" priority="1376" operator="equal">
      <formula>"ANNUAL"</formula>
    </cfRule>
  </conditionalFormatting>
  <conditionalFormatting sqref="S7 S12:S13 S26:S30 S48 S52 S226:S227 S240">
    <cfRule type="cellIs" dxfId="578" priority="1400" operator="equal">
      <formula>"ANNUAL"</formula>
    </cfRule>
  </conditionalFormatting>
  <conditionalFormatting sqref="S9:S11 S16:S18 S28:S32 R49:S49 S57 S101:S105 S276:S277 S350 R562:S562 R565:S565">
    <cfRule type="cellIs" dxfId="577" priority="1363" operator="equal">
      <formula>"X"</formula>
    </cfRule>
  </conditionalFormatting>
  <conditionalFormatting sqref="S9:S11 S16:S18 S31:S32 S36 S40:S41 R49:S49 S57 S64:S65 S102:S105 S184 S249 S265 S276 S284 S287 P330:S330 S350:S356 S377:S378 S380 S406:S407 S479:S480 S531 S556 P562:S562 R565:T565 S580:S581">
    <cfRule type="cellIs" dxfId="576" priority="1365" operator="equal">
      <formula>"ANNUAL"</formula>
    </cfRule>
  </conditionalFormatting>
  <conditionalFormatting sqref="S10 Q17:S17 S49 S350">
    <cfRule type="cellIs" dxfId="575" priority="1362" operator="equal">
      <formula>"ANNUAL"</formula>
    </cfRule>
  </conditionalFormatting>
  <conditionalFormatting sqref="S14 S20 S53:S56">
    <cfRule type="cellIs" dxfId="574" priority="1485" operator="equal">
      <formula>"X"</formula>
    </cfRule>
    <cfRule type="cellIs" dxfId="573" priority="1484" operator="equal">
      <formula>"ANNUAL"</formula>
    </cfRule>
  </conditionalFormatting>
  <conditionalFormatting sqref="S19 V19:W20 U24:W24 V38:W40 T39 R40:R41 P44:Q44 V44:W46 V48:W49 T49 L88 L54 M122 L2:W2 P102:R102 O30 M93 Q88 P97 Q110 Q80:R80 R94">
    <cfRule type="cellIs" dxfId="572" priority="3243" operator="equal">
      <formula>"X"</formula>
    </cfRule>
  </conditionalFormatting>
  <conditionalFormatting sqref="S19 V19:W20">
    <cfRule type="cellIs" dxfId="571" priority="3229" operator="equal">
      <formula>"ANNUAL"</formula>
    </cfRule>
  </conditionalFormatting>
  <conditionalFormatting sqref="S22:S24">
    <cfRule type="cellIs" dxfId="570" priority="1348" operator="equal">
      <formula>"ANNUAL"</formula>
    </cfRule>
  </conditionalFormatting>
  <conditionalFormatting sqref="S34 S60 S62 Q73:T73 S109:S110 S136 S138 S146">
    <cfRule type="cellIs" dxfId="569" priority="1517" operator="equal">
      <formula>"ANNUAL"</formula>
    </cfRule>
    <cfRule type="cellIs" dxfId="568" priority="1518" operator="equal">
      <formula>"X"</formula>
    </cfRule>
  </conditionalFormatting>
  <conditionalFormatting sqref="S41 S43:S46 S101:S102 S107 R117:S117 S121:S123 S187:S188 S220:S221 S227 S294:S295 S300">
    <cfRule type="cellIs" dxfId="567" priority="1449" operator="equal">
      <formula>"ANNUAL"</formula>
    </cfRule>
  </conditionalFormatting>
  <conditionalFormatting sqref="S42 V42:W43 P45">
    <cfRule type="cellIs" dxfId="566" priority="2289" operator="equal">
      <formula>"ANNUAL"</formula>
    </cfRule>
  </conditionalFormatting>
  <conditionalFormatting sqref="S42 V42:W43">
    <cfRule type="cellIs" dxfId="565" priority="2288" operator="equal">
      <formula>"X"</formula>
    </cfRule>
  </conditionalFormatting>
  <conditionalFormatting sqref="S42 V42:XFD43">
    <cfRule type="expression" dxfId="564" priority="2287">
      <formula>ROW()=CELL("row")</formula>
    </cfRule>
  </conditionalFormatting>
  <conditionalFormatting sqref="S43:S46 S294:S295">
    <cfRule type="cellIs" dxfId="563" priority="1447" operator="equal">
      <formula>"X"</formula>
    </cfRule>
  </conditionalFormatting>
  <conditionalFormatting sqref="S51 S201 S212 P349:S349">
    <cfRule type="cellIs" dxfId="562" priority="1470" operator="equal">
      <formula>"ANNUAL"</formula>
    </cfRule>
  </conditionalFormatting>
  <conditionalFormatting sqref="S55 S20 S14">
    <cfRule type="expression" dxfId="561" priority="1483">
      <formula>ROW()=CELL("row")</formula>
    </cfRule>
  </conditionalFormatting>
  <conditionalFormatting sqref="S56">
    <cfRule type="expression" dxfId="560" priority="1548">
      <formula>ROW()=CELL("row")</formula>
    </cfRule>
  </conditionalFormatting>
  <conditionalFormatting sqref="S58 S74 S94 S99 S118">
    <cfRule type="cellIs" dxfId="559" priority="1461" operator="equal">
      <formula>"ANNUAL"</formula>
    </cfRule>
    <cfRule type="cellIs" dxfId="558" priority="1460" operator="equal">
      <formula>"X"</formula>
    </cfRule>
  </conditionalFormatting>
  <conditionalFormatting sqref="S63 S80:S81 S92:T92 S98 R106:S106 S119 R145:S145 S181">
    <cfRule type="cellIs" dxfId="557" priority="1496" operator="equal">
      <formula>"ANNUAL"</formula>
    </cfRule>
  </conditionalFormatting>
  <conditionalFormatting sqref="S63 S80:S82 S92:T92 S98 R106:S106 S119 R145:S145 S181 R39:S39">
    <cfRule type="cellIs" dxfId="556" priority="1498" operator="equal">
      <formula>"X"</formula>
    </cfRule>
  </conditionalFormatting>
  <conditionalFormatting sqref="S65 S38 S32 S28 S26">
    <cfRule type="expression" dxfId="555" priority="1474">
      <formula>ROW()=CELL("row")</formula>
    </cfRule>
  </conditionalFormatting>
  <conditionalFormatting sqref="S68:S69 S96 S104:S105 S131:S135">
    <cfRule type="cellIs" dxfId="554" priority="1410" operator="equal">
      <formula>"X"</formula>
    </cfRule>
  </conditionalFormatting>
  <conditionalFormatting sqref="S71:S72">
    <cfRule type="cellIs" dxfId="553" priority="2006" operator="equal">
      <formula>"X"</formula>
    </cfRule>
  </conditionalFormatting>
  <conditionalFormatting sqref="S75:S76 S78:S79 S308:S314 S405:S407 R454 R455:S455 S469:S472 R475:S475">
    <cfRule type="cellIs" dxfId="552" priority="1324" operator="equal">
      <formula>"X"</formula>
    </cfRule>
  </conditionalFormatting>
  <conditionalFormatting sqref="S83 S86 S91 S97 R143:S143 S155 S158 S165:S166 S168 S170 S175 S177 S183 S185:S186">
    <cfRule type="cellIs" dxfId="551" priority="1488" operator="equal">
      <formula>"X"</formula>
    </cfRule>
  </conditionalFormatting>
  <conditionalFormatting sqref="S83 S86 S91 S97 S143 S155 S158 S165:S166 S168 S170 S175 S177 S183 S185:S186">
    <cfRule type="cellIs" dxfId="550" priority="1487" operator="equal">
      <formula>"ANNUAL"</formula>
    </cfRule>
  </conditionalFormatting>
  <conditionalFormatting sqref="S88 S93 R100:S100 S115 S152 S203 S239 Q244:S244 S362 S397 S404 R101 V244:XFD244 V100:XFD101">
    <cfRule type="expression" dxfId="549" priority="1537">
      <formula>ROW()=CELL("row")</formula>
    </cfRule>
  </conditionalFormatting>
  <conditionalFormatting sqref="S88 S93 S100 S115 S203 R239:S239 Q244:S244 S362:S364 S396:S397 S404">
    <cfRule type="cellIs" dxfId="548" priority="1538" operator="equal">
      <formula>"ANNUAL"</formula>
    </cfRule>
  </conditionalFormatting>
  <conditionalFormatting sqref="S101 S53 S23 S9">
    <cfRule type="expression" dxfId="547" priority="1520">
      <formula>ROW()=CELL("row")</formula>
    </cfRule>
  </conditionalFormatting>
  <conditionalFormatting sqref="S107">
    <cfRule type="cellIs" dxfId="546" priority="1445" operator="equal">
      <formula>"X"</formula>
    </cfRule>
  </conditionalFormatting>
  <conditionalFormatting sqref="S108">
    <cfRule type="cellIs" dxfId="545" priority="1542" operator="equal">
      <formula>"ANNUAL"</formula>
    </cfRule>
    <cfRule type="expression" dxfId="544" priority="1541">
      <formula>ROW()=CELL("row")</formula>
    </cfRule>
    <cfRule type="cellIs" dxfId="543" priority="1543" operator="equal">
      <formula>"X"</formula>
    </cfRule>
  </conditionalFormatting>
  <conditionalFormatting sqref="S111">
    <cfRule type="expression" dxfId="542" priority="1475">
      <formula>ROW()=CELL("row")</formula>
    </cfRule>
  </conditionalFormatting>
  <conditionalFormatting sqref="S118 S99 S94 S74 S58">
    <cfRule type="expression" dxfId="541" priority="1459">
      <formula>ROW()=CELL("row")</formula>
    </cfRule>
  </conditionalFormatting>
  <conditionalFormatting sqref="S124 S173:T173 S235:S236 V173:W173">
    <cfRule type="cellIs" dxfId="540" priority="1347" operator="equal">
      <formula>"X"</formula>
    </cfRule>
  </conditionalFormatting>
  <conditionalFormatting sqref="S124 S173:T173 S235:S236">
    <cfRule type="cellIs" dxfId="539" priority="1346" operator="equal">
      <formula>"ANNUAL"</formula>
    </cfRule>
  </conditionalFormatting>
  <conditionalFormatting sqref="S125">
    <cfRule type="expression" dxfId="538" priority="1321">
      <formula>ROW()=CELL("row")</formula>
    </cfRule>
  </conditionalFormatting>
  <conditionalFormatting sqref="S125:S127">
    <cfRule type="cellIs" dxfId="537" priority="1323" operator="equal">
      <formula>"X"</formula>
    </cfRule>
    <cfRule type="cellIs" dxfId="536" priority="1322" operator="equal">
      <formula>"ANNUAL"</formula>
    </cfRule>
  </conditionalFormatting>
  <conditionalFormatting sqref="S129:S130">
    <cfRule type="cellIs" dxfId="535" priority="1464" operator="equal">
      <formula>"ANNUAL"</formula>
    </cfRule>
    <cfRule type="cellIs" dxfId="534" priority="1463" operator="equal">
      <formula>"X"</formula>
    </cfRule>
    <cfRule type="expression" dxfId="533" priority="1462">
      <formula>ROW()=CELL("row")</formula>
    </cfRule>
  </conditionalFormatting>
  <conditionalFormatting sqref="S131:S135 S104:S105 S96 S69">
    <cfRule type="expression" dxfId="532" priority="1409">
      <formula>ROW()=CELL("row")</formula>
    </cfRule>
  </conditionalFormatting>
  <conditionalFormatting sqref="S131:S135">
    <cfRule type="cellIs" dxfId="531" priority="1408" operator="equal">
      <formula>"ANNUAL"</formula>
    </cfRule>
  </conditionalFormatting>
  <conditionalFormatting sqref="S142">
    <cfRule type="cellIs" dxfId="530" priority="1319" operator="equal">
      <formula>"ANNUAL"</formula>
    </cfRule>
    <cfRule type="expression" dxfId="529" priority="1318">
      <formula>ROW()=CELL("row")</formula>
    </cfRule>
    <cfRule type="cellIs" dxfId="528" priority="1320" operator="equal">
      <formula>"X"</formula>
    </cfRule>
  </conditionalFormatting>
  <conditionalFormatting sqref="S146 S138 S136 S109:S110 S73 S62 S60 S34">
    <cfRule type="expression" dxfId="527" priority="1516">
      <formula>ROW()=CELL("row")</formula>
    </cfRule>
  </conditionalFormatting>
  <conditionalFormatting sqref="S148 S137 S123 S89:S90 S87 S85 S75 S59 S46 S44 S30">
    <cfRule type="expression" dxfId="526" priority="1451">
      <formula>ROW()=CELL("row")</formula>
    </cfRule>
  </conditionalFormatting>
  <conditionalFormatting sqref="S148:S150 S163:T163 S176 S219:S220 S231 R446:S447">
    <cfRule type="cellIs" dxfId="525" priority="1316" operator="equal">
      <formula>"ANNUAL"</formula>
    </cfRule>
  </conditionalFormatting>
  <conditionalFormatting sqref="S148:S150 S163:T163 S176 S219:S222 S231 P446:S447">
    <cfRule type="cellIs" dxfId="524" priority="1317" operator="equal">
      <formula>"X"</formula>
    </cfRule>
  </conditionalFormatting>
  <conditionalFormatting sqref="S156:S157 S160 S169 R247:S247 S254 S272">
    <cfRule type="cellIs" dxfId="523" priority="1458" operator="equal">
      <formula>"ANNUAL"</formula>
    </cfRule>
  </conditionalFormatting>
  <conditionalFormatting sqref="S156:S157 S160 S169 S247 S254 S272">
    <cfRule type="cellIs" dxfId="522" priority="1457" operator="equal">
      <formula>"X"</formula>
    </cfRule>
  </conditionalFormatting>
  <conditionalFormatting sqref="S159 S161:S162 S171:S172 R178:S178 Q529:S529 S547 S571 S579 S601">
    <cfRule type="cellIs" dxfId="521" priority="1514" operator="equal">
      <formula>"ANNUAL"</formula>
    </cfRule>
    <cfRule type="cellIs" dxfId="520" priority="1515" operator="equal">
      <formula>"X"</formula>
    </cfRule>
  </conditionalFormatting>
  <conditionalFormatting sqref="S167 S156 S126:S127 S121">
    <cfRule type="expression" dxfId="519" priority="1478">
      <formula>ROW()=CELL("row")</formula>
    </cfRule>
  </conditionalFormatting>
  <conditionalFormatting sqref="S167">
    <cfRule type="cellIs" dxfId="518" priority="1477" operator="equal">
      <formula>"X"</formula>
    </cfRule>
    <cfRule type="cellIs" dxfId="517" priority="1476" operator="equal">
      <formula>"ANNUAL"</formula>
    </cfRule>
  </conditionalFormatting>
  <conditionalFormatting sqref="S174">
    <cfRule type="expression" dxfId="516" priority="1511">
      <formula>ROW()=CELL("row")</formula>
    </cfRule>
  </conditionalFormatting>
  <conditionalFormatting sqref="S179 R194:S194 S351 S353:S354 S325">
    <cfRule type="cellIs" dxfId="515" priority="1564" operator="equal">
      <formula>"X"</formula>
    </cfRule>
  </conditionalFormatting>
  <conditionalFormatting sqref="S180 S198 S224 S241 S345:S347 R371:S371 S374:S376 S387 R525:S525 S578 S585 S341:S343 R368">
    <cfRule type="cellIs" dxfId="514" priority="1372" operator="equal">
      <formula>"ANNUAL"</formula>
    </cfRule>
  </conditionalFormatting>
  <conditionalFormatting sqref="S181 S145 S119 S106 S98 S92 S80:S81 S63">
    <cfRule type="expression" dxfId="513" priority="1495">
      <formula>ROW()=CELL("row")</formula>
    </cfRule>
  </conditionalFormatting>
  <conditionalFormatting sqref="S186 S183 S177 S175 S170 S168 S166 S158 S155 S143 S97 S91 S86 S83">
    <cfRule type="expression" dxfId="512" priority="1486">
      <formula>ROW()=CELL("row")</formula>
    </cfRule>
  </conditionalFormatting>
  <conditionalFormatting sqref="S187:S189">
    <cfRule type="cellIs" dxfId="511" priority="1386" operator="equal">
      <formula>"X"</formula>
    </cfRule>
  </conditionalFormatting>
  <conditionalFormatting sqref="S189">
    <cfRule type="cellIs" dxfId="510" priority="1387" operator="equal">
      <formula>"ANNUAL"</formula>
    </cfRule>
    <cfRule type="expression" dxfId="509" priority="1385">
      <formula>ROW()=CELL("row")</formula>
    </cfRule>
  </conditionalFormatting>
  <conditionalFormatting sqref="S190:S191">
    <cfRule type="cellIs" dxfId="508" priority="1493" operator="equal">
      <formula>"ANNUAL"</formula>
    </cfRule>
    <cfRule type="cellIs" dxfId="507" priority="1494" operator="equal">
      <formula>"X"</formula>
    </cfRule>
  </conditionalFormatting>
  <conditionalFormatting sqref="S191">
    <cfRule type="expression" dxfId="506" priority="1492">
      <formula>ROW()=CELL("row")</formula>
    </cfRule>
  </conditionalFormatting>
  <conditionalFormatting sqref="S194 S351 S353:S354 S179 V194:XFD194">
    <cfRule type="expression" dxfId="505" priority="1563">
      <formula>ROW()=CELL("row")</formula>
    </cfRule>
  </conditionalFormatting>
  <conditionalFormatting sqref="S204:S206 S218 S223 Q229:S229 S232:S233 R196:S196">
    <cfRule type="cellIs" dxfId="504" priority="1389" operator="equal">
      <formula>"X"</formula>
    </cfRule>
  </conditionalFormatting>
  <conditionalFormatting sqref="S204:S206 S218 S223 R229:S229 S232:S233">
    <cfRule type="cellIs" dxfId="503" priority="1390" operator="equal">
      <formula>"ANNUAL"</formula>
    </cfRule>
  </conditionalFormatting>
  <conditionalFormatting sqref="S208:S209">
    <cfRule type="expression" dxfId="502" priority="1481">
      <formula>ROW()=CELL("row")</formula>
    </cfRule>
    <cfRule type="cellIs" dxfId="501" priority="1480" operator="equal">
      <formula>"X"</formula>
    </cfRule>
    <cfRule type="cellIs" dxfId="500" priority="1479" operator="equal">
      <formula>"ANNUAL"</formula>
    </cfRule>
  </conditionalFormatting>
  <conditionalFormatting sqref="S214 S210:S211 S217:T217 S253:T253 S443 S509 S202:T202 S207:T207 S200:U200">
    <cfRule type="expression" dxfId="499" priority="1489">
      <formula>ROW()=CELL("row")</formula>
    </cfRule>
  </conditionalFormatting>
  <conditionalFormatting sqref="S232:S233 S229 S223 S218 S205:S206">
    <cfRule type="expression" dxfId="498" priority="1388">
      <formula>ROW()=CELL("row")</formula>
    </cfRule>
  </conditionalFormatting>
  <conditionalFormatting sqref="S234">
    <cfRule type="expression" dxfId="497" priority="1465">
      <formula>ROW()=CELL("row")</formula>
    </cfRule>
    <cfRule type="cellIs" dxfId="496" priority="1467" operator="equal">
      <formula>"ANNUAL"</formula>
    </cfRule>
    <cfRule type="cellIs" dxfId="495" priority="1466" operator="equal">
      <formula>"X"</formula>
    </cfRule>
  </conditionalFormatting>
  <conditionalFormatting sqref="S235:S236 S173 S124">
    <cfRule type="expression" dxfId="494" priority="1345">
      <formula>ROW()=CELL("row")</formula>
    </cfRule>
  </conditionalFormatting>
  <conditionalFormatting sqref="S237 Q256:S256 P205">
    <cfRule type="cellIs" dxfId="493" priority="3197" operator="equal">
      <formula>"ANNUAL"</formula>
    </cfRule>
  </conditionalFormatting>
  <conditionalFormatting sqref="S237 Q256:S256">
    <cfRule type="cellIs" dxfId="492" priority="3196" operator="equal">
      <formula>"X"</formula>
    </cfRule>
  </conditionalFormatting>
  <conditionalFormatting sqref="S240 S226 S52 S48 S27 S12:S13 S7">
    <cfRule type="expression" dxfId="491" priority="1399">
      <formula>ROW()=CELL("row")</formula>
    </cfRule>
  </conditionalFormatting>
  <conditionalFormatting sqref="S243 S248 S250:S252 S255 S257:S258 S260 S262:S263">
    <cfRule type="cellIs" dxfId="490" priority="1392" operator="equal">
      <formula>"X"</formula>
    </cfRule>
    <cfRule type="cellIs" dxfId="489" priority="1393" operator="equal">
      <formula>"ANNUAL"</formula>
    </cfRule>
  </conditionalFormatting>
  <conditionalFormatting sqref="S259 S274:S275 S277:S279 S283:W283">
    <cfRule type="cellIs" dxfId="488" priority="1402" operator="equal">
      <formula>"ANNUAL"</formula>
    </cfRule>
  </conditionalFormatting>
  <conditionalFormatting sqref="S262:S263 S260 S257:S258 S255 S250:S252 S248 S243">
    <cfRule type="expression" dxfId="487" priority="1391">
      <formula>ROW()=CELL("row")</formula>
    </cfRule>
  </conditionalFormatting>
  <conditionalFormatting sqref="S267:S269 S304:S305">
    <cfRule type="cellIs" dxfId="486" priority="1395" operator="equal">
      <formula>"X"</formula>
    </cfRule>
    <cfRule type="cellIs" dxfId="485" priority="1396" operator="equal">
      <formula>"ANNUAL"</formula>
    </cfRule>
  </conditionalFormatting>
  <conditionalFormatting sqref="S271">
    <cfRule type="expression" dxfId="484" priority="1339">
      <formula>ROW()=CELL("row")</formula>
    </cfRule>
    <cfRule type="cellIs" dxfId="483" priority="1340" operator="equal">
      <formula>"ANNUAL"</formula>
    </cfRule>
  </conditionalFormatting>
  <conditionalFormatting sqref="S272 S254 S247 S169 S160 S157">
    <cfRule type="expression" dxfId="482" priority="1456">
      <formula>ROW()=CELL("row")</formula>
    </cfRule>
  </conditionalFormatting>
  <conditionalFormatting sqref="S273">
    <cfRule type="expression" dxfId="481" priority="1446">
      <formula>ROW()=CELL("row")</formula>
    </cfRule>
  </conditionalFormatting>
  <conditionalFormatting sqref="S283 S278:S279 S274:S275 S259">
    <cfRule type="expression" dxfId="480" priority="1401">
      <formula>ROW()=CELL("row")</formula>
    </cfRule>
  </conditionalFormatting>
  <conditionalFormatting sqref="S290 R293 R296 R298 Q290">
    <cfRule type="cellIs" dxfId="479" priority="3233" operator="equal">
      <formula>"ANNUAL"</formula>
    </cfRule>
  </conditionalFormatting>
  <conditionalFormatting sqref="S291 S295:S296 S300:S303">
    <cfRule type="cellIs" dxfId="478" priority="1404" operator="equal">
      <formula>"ANNUAL"</formula>
    </cfRule>
  </conditionalFormatting>
  <conditionalFormatting sqref="S292:S293 S280:T280 R586:S589 T587:T588 S270:T270 S288:U288 U589 T590 V280:XFD280 V586:XFD589">
    <cfRule type="expression" dxfId="477" priority="1571">
      <formula>ROW()=CELL("row")</formula>
    </cfRule>
  </conditionalFormatting>
  <conditionalFormatting sqref="S296 S291 S301 S303">
    <cfRule type="expression" dxfId="476" priority="1403">
      <formula>ROW()=CELL("row")</formula>
    </cfRule>
  </conditionalFormatting>
  <conditionalFormatting sqref="S298:S299 S330:S331 S334:S339">
    <cfRule type="cellIs" dxfId="475" priority="1356" operator="equal">
      <formula>"ANNUAL"</formula>
    </cfRule>
  </conditionalFormatting>
  <conditionalFormatting sqref="S298:S300 S330:S331 S333:S339">
    <cfRule type="cellIs" dxfId="474" priority="1355" operator="equal">
      <formula>"X"</formula>
    </cfRule>
  </conditionalFormatting>
  <conditionalFormatting sqref="S299 S331 R333:S334 S339">
    <cfRule type="cellIs" dxfId="473" priority="1353" operator="equal">
      <formula>"ANNUAL"</formula>
    </cfRule>
  </conditionalFormatting>
  <conditionalFormatting sqref="S300 S295 S227 S220 S187 S122 S117 S107 S102 S43 S41">
    <cfRule type="expression" dxfId="472" priority="1448">
      <formula>ROW()=CELL("row")</formula>
    </cfRule>
  </conditionalFormatting>
  <conditionalFormatting sqref="S308:S314 S440:S442 R455:S455 S469:S472 S475">
    <cfRule type="cellIs" dxfId="471" priority="1325" operator="equal">
      <formula>"ANNUAL"</formula>
    </cfRule>
  </conditionalFormatting>
  <conditionalFormatting sqref="S317 S306 S297">
    <cfRule type="expression" dxfId="470" priority="1342">
      <formula>ROW()=CELL("row")</formula>
    </cfRule>
  </conditionalFormatting>
  <conditionalFormatting sqref="S328 S323 S320 S316 S312:S313 S308:S310 S199 S190 S185 S165">
    <cfRule type="expression" dxfId="469" priority="1522">
      <formula>ROW()=CELL("row")</formula>
    </cfRule>
  </conditionalFormatting>
  <conditionalFormatting sqref="S329">
    <cfRule type="expression" dxfId="468" priority="1547">
      <formula>ROW()=CELL("row")</formula>
    </cfRule>
  </conditionalFormatting>
  <conditionalFormatting sqref="S339 S334 S331 S299">
    <cfRule type="expression" dxfId="467" priority="1352">
      <formula>ROW()=CELL("row")</formula>
    </cfRule>
    <cfRule type="expression" dxfId="466" priority="1354">
      <formula>ROW()=CELL("row")</formula>
    </cfRule>
  </conditionalFormatting>
  <conditionalFormatting sqref="S346:S348 S355:S357 S359:S360 S367:S369 P384:S384 S399 S401 Q429:S429 S492:S495 S560 R572:S573 S582:T582 S556">
    <cfRule type="cellIs" dxfId="465" priority="1360" operator="equal">
      <formula>"X"</formula>
    </cfRule>
  </conditionalFormatting>
  <conditionalFormatting sqref="S348 S357 S359:S360 S367:S368 P384:S384 S399 S401 S429:S430 S492:S495 S560 R572:S573 S556">
    <cfRule type="cellIs" dxfId="464" priority="1361" operator="equal">
      <formula>"ANNUAL"</formula>
    </cfRule>
  </conditionalFormatting>
  <conditionalFormatting sqref="S348 S357 S359:S360 S367:S368 S384 S399 S401 S429 S494:S495 S560 S572:S573 S582:T582">
    <cfRule type="cellIs" dxfId="463" priority="1358" operator="equal">
      <formula>"ANNUAL"</formula>
    </cfRule>
  </conditionalFormatting>
  <conditionalFormatting sqref="S349 S212 S201 S51">
    <cfRule type="expression" dxfId="462" priority="1468">
      <formula>ROW()=CELL("row")</formula>
    </cfRule>
  </conditionalFormatting>
  <conditionalFormatting sqref="S352">
    <cfRule type="cellIs" dxfId="461" priority="1274" operator="equal">
      <formula>"X"</formula>
    </cfRule>
  </conditionalFormatting>
  <conditionalFormatting sqref="S355:S356 S352 S346:S347 S343 S338">
    <cfRule type="expression" dxfId="460" priority="1523">
      <formula>ROW()=CELL("row")</formula>
    </cfRule>
  </conditionalFormatting>
  <conditionalFormatting sqref="S358">
    <cfRule type="cellIs" dxfId="459" priority="1338" operator="equal">
      <formula>"X"</formula>
    </cfRule>
    <cfRule type="cellIs" dxfId="458" priority="1337" operator="equal">
      <formula>"ANNUAL"</formula>
    </cfRule>
    <cfRule type="expression" dxfId="457" priority="1336">
      <formula>ROW()=CELL("row")</formula>
    </cfRule>
  </conditionalFormatting>
  <conditionalFormatting sqref="S363:S366">
    <cfRule type="cellIs" dxfId="456" priority="1350" operator="equal">
      <formula>"X"</formula>
    </cfRule>
  </conditionalFormatting>
  <conditionalFormatting sqref="S365:S366">
    <cfRule type="cellIs" dxfId="455" priority="1349" operator="equal">
      <formula>"ANNUAL"</formula>
    </cfRule>
  </conditionalFormatting>
  <conditionalFormatting sqref="S370 S377:S380">
    <cfRule type="cellIs" dxfId="454" priority="1335" operator="equal">
      <formula>"X"</formula>
    </cfRule>
  </conditionalFormatting>
  <conditionalFormatting sqref="S379 S370">
    <cfRule type="expression" dxfId="453" priority="1333">
      <formula>ROW()=CELL("row")</formula>
    </cfRule>
  </conditionalFormatting>
  <conditionalFormatting sqref="S381 P464:S464">
    <cfRule type="cellIs" dxfId="452" priority="1288" operator="equal">
      <formula>"ANNUAL"</formula>
    </cfRule>
    <cfRule type="cellIs" dxfId="451" priority="1289" operator="equal">
      <formula>"X"</formula>
    </cfRule>
  </conditionalFormatting>
  <conditionalFormatting sqref="S382 S304:S305 S268:S269">
    <cfRule type="expression" dxfId="450" priority="1394">
      <formula>ROW()=CELL("row")</formula>
    </cfRule>
  </conditionalFormatting>
  <conditionalFormatting sqref="S386">
    <cfRule type="cellIs" dxfId="449" priority="1305" operator="equal">
      <formula>"X"</formula>
    </cfRule>
    <cfRule type="cellIs" dxfId="448" priority="1304" operator="equal">
      <formula>"ANNUAL"</formula>
    </cfRule>
  </conditionalFormatting>
  <conditionalFormatting sqref="S388 R390:S391 S408">
    <cfRule type="cellIs" dxfId="447" priority="1562" operator="equal">
      <formula>"ANNUAL"</formula>
    </cfRule>
  </conditionalFormatting>
  <conditionalFormatting sqref="S388 S390:S391 S408 V388:XFD388">
    <cfRule type="expression" dxfId="446" priority="1560">
      <formula>ROW()=CELL("row")</formula>
    </cfRule>
  </conditionalFormatting>
  <conditionalFormatting sqref="S388 S390:S391 S408">
    <cfRule type="cellIs" dxfId="445" priority="1561" operator="equal">
      <formula>"X"</formula>
    </cfRule>
  </conditionalFormatting>
  <conditionalFormatting sqref="S396">
    <cfRule type="expression" dxfId="444" priority="1546">
      <formula>ROW()=CELL("row")</formula>
    </cfRule>
  </conditionalFormatting>
  <conditionalFormatting sqref="S411 S398 S383 S575:U575">
    <cfRule type="expression" dxfId="443" priority="1453">
      <formula>ROW()=CELL("row")</formula>
    </cfRule>
  </conditionalFormatting>
  <conditionalFormatting sqref="S412 S414 S422:S428 S431:S432">
    <cfRule type="cellIs" dxfId="442" priority="1331" operator="equal">
      <formula>"ANNUAL"</formula>
    </cfRule>
    <cfRule type="cellIs" dxfId="441" priority="1332" operator="equal">
      <formula>"X"</formula>
    </cfRule>
  </conditionalFormatting>
  <conditionalFormatting sqref="S415">
    <cfRule type="expression" dxfId="440" priority="1574">
      <formula>ROW()=CELL("row")</formula>
    </cfRule>
  </conditionalFormatting>
  <conditionalFormatting sqref="S416:S419">
    <cfRule type="expression" dxfId="439" priority="1557">
      <formula>ROW()=CELL("row")</formula>
    </cfRule>
  </conditionalFormatting>
  <conditionalFormatting sqref="S416:S420">
    <cfRule type="cellIs" dxfId="438" priority="1558" operator="equal">
      <formula>"X"</formula>
    </cfRule>
    <cfRule type="cellIs" dxfId="437" priority="1559" operator="equal">
      <formula>"ANNUAL"</formula>
    </cfRule>
  </conditionalFormatting>
  <conditionalFormatting sqref="S420:S421 U425:XFD425 V420:XFD424">
    <cfRule type="expression" dxfId="436" priority="1554">
      <formula>ROW()=CELL("row")</formula>
    </cfRule>
  </conditionalFormatting>
  <conditionalFormatting sqref="S421 Q514:S514">
    <cfRule type="cellIs" dxfId="435" priority="1556" operator="equal">
      <formula>"ANNUAL"</formula>
    </cfRule>
  </conditionalFormatting>
  <conditionalFormatting sqref="S421 U425 Q514:U514">
    <cfRule type="cellIs" dxfId="434" priority="1555" operator="equal">
      <formula>"X"</formula>
    </cfRule>
  </conditionalFormatting>
  <conditionalFormatting sqref="S431:S432 S428 S414 S412">
    <cfRule type="expression" dxfId="433" priority="1330">
      <formula>ROW()=CELL("row")</formula>
    </cfRule>
  </conditionalFormatting>
  <conditionalFormatting sqref="S434">
    <cfRule type="cellIs" dxfId="432" priority="3211" operator="equal">
      <formula>"ANNUAL"</formula>
    </cfRule>
  </conditionalFormatting>
  <conditionalFormatting sqref="S435:S439 S456:S457 R483:S483">
    <cfRule type="cellIs" dxfId="431" priority="1328" operator="equal">
      <formula>"ANNUAL"</formula>
    </cfRule>
  </conditionalFormatting>
  <conditionalFormatting sqref="S435:S439 S456:S457 S483:S490">
    <cfRule type="cellIs" dxfId="430" priority="1329" operator="equal">
      <formula>"X"</formula>
    </cfRule>
  </conditionalFormatting>
  <conditionalFormatting sqref="S447 S231 S219 S176 S163 S149">
    <cfRule type="expression" dxfId="429" priority="1315">
      <formula>ROW()=CELL("row")</formula>
    </cfRule>
  </conditionalFormatting>
  <conditionalFormatting sqref="S449 S452 R460:S460 S466 P468:S468 S530 R457:R458">
    <cfRule type="cellIs" dxfId="428" priority="1540" operator="equal">
      <formula>"ANNUAL"</formula>
    </cfRule>
  </conditionalFormatting>
  <conditionalFormatting sqref="S449 S452 S460 S466 S468 S530">
    <cfRule type="expression" dxfId="427" priority="1539">
      <formula>ROW()=CELL("row")</formula>
    </cfRule>
  </conditionalFormatting>
  <conditionalFormatting sqref="S450:S451 S453:S454">
    <cfRule type="cellIs" dxfId="426" priority="1313" operator="equal">
      <formula>"ANNUAL"</formula>
    </cfRule>
    <cfRule type="cellIs" dxfId="425" priority="1314" operator="equal">
      <formula>"X"</formula>
    </cfRule>
  </conditionalFormatting>
  <conditionalFormatting sqref="S453:S454 S450:S451">
    <cfRule type="expression" dxfId="424" priority="1312">
      <formula>ROW()=CELL("row")</formula>
    </cfRule>
  </conditionalFormatting>
  <conditionalFormatting sqref="S456:S457 S437 S483">
    <cfRule type="expression" dxfId="423" priority="1327">
      <formula>ROW()=CELL("row")</formula>
    </cfRule>
  </conditionalFormatting>
  <conditionalFormatting sqref="S458 S400 S433 S522:T522">
    <cfRule type="expression" dxfId="422" priority="1471">
      <formula>ROW()=CELL("row")</formula>
    </cfRule>
  </conditionalFormatting>
  <conditionalFormatting sqref="S462 S464 S481 R486:S489">
    <cfRule type="expression" dxfId="421" priority="1551">
      <formula>ROW()=CELL("row")</formula>
    </cfRule>
  </conditionalFormatting>
  <conditionalFormatting sqref="S475 S467 S435 S430 S238 S222 S112 S79 S76 S70 S16 S11 S5:S6">
    <cfRule type="expression" dxfId="420" priority="1377">
      <formula>ROW()=CELL("row")</formula>
    </cfRule>
  </conditionalFormatting>
  <conditionalFormatting sqref="S479:S481 S496 S500:S502">
    <cfRule type="cellIs" dxfId="419" priority="1311" operator="equal">
      <formula>"X"</formula>
    </cfRule>
  </conditionalFormatting>
  <conditionalFormatting sqref="S484:S490 S492:S493">
    <cfRule type="cellIs" dxfId="418" priority="1374" operator="equal">
      <formula>"ANNUAL"</formula>
    </cfRule>
  </conditionalFormatting>
  <conditionalFormatting sqref="S485 Q110 R112">
    <cfRule type="cellIs" dxfId="417" priority="3218" operator="equal">
      <formula>"ANNUAL"</formula>
    </cfRule>
  </conditionalFormatting>
  <conditionalFormatting sqref="S492:S493 S490">
    <cfRule type="expression" dxfId="416" priority="1373">
      <formula>ROW()=CELL("row")</formula>
    </cfRule>
  </conditionalFormatting>
  <conditionalFormatting sqref="S496 S499:S502">
    <cfRule type="cellIs" dxfId="415" priority="1310" operator="equal">
      <formula>"ANNUAL"</formula>
    </cfRule>
  </conditionalFormatting>
  <conditionalFormatting sqref="S500:S501 S496 S480">
    <cfRule type="expression" dxfId="414" priority="1309">
      <formula>ROW()=CELL("row")</formula>
    </cfRule>
  </conditionalFormatting>
  <conditionalFormatting sqref="S508 S517:T517 S528">
    <cfRule type="cellIs" dxfId="413" priority="1381" operator="equal">
      <formula>"ANNUAL"</formula>
    </cfRule>
  </conditionalFormatting>
  <conditionalFormatting sqref="S511:S513 S515:T515 O613:S613 L613">
    <cfRule type="cellIs" dxfId="412" priority="1307" operator="equal">
      <formula>"ANNUAL"</formula>
    </cfRule>
  </conditionalFormatting>
  <conditionalFormatting sqref="S511:S513 S515:U515 O613:S613 L613">
    <cfRule type="cellIs" dxfId="411" priority="1308" operator="equal">
      <formula>"X"</formula>
    </cfRule>
  </conditionalFormatting>
  <conditionalFormatting sqref="S517:S518">
    <cfRule type="cellIs" dxfId="410" priority="1379" operator="equal">
      <formula>"ANNUAL"</formula>
    </cfRule>
  </conditionalFormatting>
  <conditionalFormatting sqref="S520">
    <cfRule type="expression" dxfId="409" priority="1368">
      <formula>ROW()=CELL("row")</formula>
    </cfRule>
    <cfRule type="cellIs" dxfId="408" priority="1369" operator="equal">
      <formula>"ANNUAL"</formula>
    </cfRule>
    <cfRule type="cellIs" dxfId="407" priority="1370" operator="equal">
      <formula>"X"</formula>
    </cfRule>
  </conditionalFormatting>
  <conditionalFormatting sqref="S528 S517 S508">
    <cfRule type="expression" dxfId="406" priority="1380">
      <formula>ROW()=CELL("row")</formula>
    </cfRule>
  </conditionalFormatting>
  <conditionalFormatting sqref="S533:S535 S537:S543 S545:S546">
    <cfRule type="cellIs" dxfId="405" priority="1384" operator="equal">
      <formula>"ANNUAL"</formula>
    </cfRule>
  </conditionalFormatting>
  <conditionalFormatting sqref="S536">
    <cfRule type="expression" dxfId="404" priority="1553">
      <formula>ROW()=CELL("row")</formula>
    </cfRule>
  </conditionalFormatting>
  <conditionalFormatting sqref="S537:S543 S545:S546">
    <cfRule type="cellIs" dxfId="403" priority="1382" operator="equal">
      <formula>"X"</formula>
    </cfRule>
  </conditionalFormatting>
  <conditionalFormatting sqref="S538:S540 S533 S302 S298 S282 S267 S221 S215:S216">
    <cfRule type="expression" dxfId="402" priority="1482">
      <formula>ROW()=CELL("row")</formula>
    </cfRule>
  </conditionalFormatting>
  <conditionalFormatting sqref="S541 P543:R543">
    <cfRule type="cellIs" dxfId="401" priority="1503" operator="equal">
      <formula>"X"</formula>
    </cfRule>
  </conditionalFormatting>
  <conditionalFormatting sqref="S541">
    <cfRule type="expression" dxfId="400" priority="1502">
      <formula>ROW()=CELL("row")</formula>
    </cfRule>
  </conditionalFormatting>
  <conditionalFormatting sqref="S542 S470:S471 S465 S442 S439 S422 S407 S294 S277 S246 S204">
    <cfRule type="expression" dxfId="399" priority="1452">
      <formula>ROW()=CELL("row")</formula>
    </cfRule>
  </conditionalFormatting>
  <conditionalFormatting sqref="S545 S341:S343">
    <cfRule type="cellIs" dxfId="398" priority="1412" operator="equal">
      <formula>"X"</formula>
    </cfRule>
  </conditionalFormatting>
  <conditionalFormatting sqref="S545">
    <cfRule type="expression" dxfId="397" priority="1411">
      <formula>ROW()=CELL("row")</formula>
    </cfRule>
  </conditionalFormatting>
  <conditionalFormatting sqref="S546 S543 S535">
    <cfRule type="expression" dxfId="396" priority="1383">
      <formula>ROW()=CELL("row")</formula>
    </cfRule>
  </conditionalFormatting>
  <conditionalFormatting sqref="S551 R567:S570">
    <cfRule type="cellIs" dxfId="395" priority="1416" operator="equal">
      <formula>"X"</formula>
    </cfRule>
  </conditionalFormatting>
  <conditionalFormatting sqref="S551 S568">
    <cfRule type="cellIs" dxfId="394" priority="1414" operator="equal">
      <formula>"X"</formula>
    </cfRule>
  </conditionalFormatting>
  <conditionalFormatting sqref="S551:S552 S567:S568">
    <cfRule type="cellIs" dxfId="393" priority="1413" operator="equal">
      <formula>"ANNUAL"</formula>
    </cfRule>
  </conditionalFormatting>
  <conditionalFormatting sqref="S552 S553:T553 S555 T556 P558 S558">
    <cfRule type="cellIs" dxfId="392" priority="3207" operator="equal">
      <formula>"ANNUAL"</formula>
    </cfRule>
  </conditionalFormatting>
  <conditionalFormatting sqref="S562 S556 S531 S479 S406 S380 S377:S378 S350 S330 S287 S284 S276 S265 S249 S184 S103 S64 S57 S49 S40 S36 S31 S17 S10 S565:T565 S581:U581">
    <cfRule type="expression" dxfId="391" priority="1364">
      <formula>ROW()=CELL("row")</formula>
    </cfRule>
  </conditionalFormatting>
  <conditionalFormatting sqref="S567">
    <cfRule type="expression" dxfId="390" priority="1506">
      <formula>ROW()=CELL("row")</formula>
    </cfRule>
    <cfRule type="cellIs" dxfId="389" priority="1507" operator="equal">
      <formula>"X"</formula>
    </cfRule>
  </conditionalFormatting>
  <conditionalFormatting sqref="S568 S551">
    <cfRule type="expression" dxfId="388" priority="1415">
      <formula>ROW()=CELL("row")</formula>
    </cfRule>
  </conditionalFormatting>
  <conditionalFormatting sqref="S570 S537 S518 S504 S499 S461 S441 S548:T548 S580:T580">
    <cfRule type="expression" dxfId="387" priority="1500">
      <formula>ROW()=CELL("row")</formula>
    </cfRule>
  </conditionalFormatting>
  <conditionalFormatting sqref="S572:S573 S560 S494:S495 S429 S401 S399 S384 S367:S368 S359:S360 S357 S348 S582:T582">
    <cfRule type="expression" dxfId="386" priority="1357">
      <formula>ROW()=CELL("row")</formula>
    </cfRule>
  </conditionalFormatting>
  <conditionalFormatting sqref="S572:S573 S560 S494:S495 S429 S401 S399 S384 S367:S368 S359:S360 S357 S348">
    <cfRule type="expression" dxfId="385" priority="1359">
      <formula>ROW()=CELL("row")</formula>
    </cfRule>
  </conditionalFormatting>
  <conditionalFormatting sqref="S585 S578 S525 S387 S376 S371 S345 S241 S224 S198 S180">
    <cfRule type="expression" dxfId="384" priority="1371">
      <formula>ROW()=CELL("row")</formula>
    </cfRule>
  </conditionalFormatting>
  <conditionalFormatting sqref="S590">
    <cfRule type="expression" dxfId="383" priority="1526">
      <formula>ROW()=CELL("row")</formula>
    </cfRule>
  </conditionalFormatting>
  <conditionalFormatting sqref="S590:S591">
    <cfRule type="cellIs" dxfId="382" priority="1525" operator="equal">
      <formula>"X"</formula>
    </cfRule>
  </conditionalFormatting>
  <conditionalFormatting sqref="S591:S600 R602:S603 S605:S608">
    <cfRule type="cellIs" dxfId="381" priority="1570" operator="equal">
      <formula>"ANNUAL"</formula>
    </cfRule>
  </conditionalFormatting>
  <conditionalFormatting sqref="S592:S600 X610:XFD610 R602:T602 R603:S603 S606:S608 V606:XFD608 S605:XFD605 V602:XFD603">
    <cfRule type="expression" dxfId="380" priority="1569">
      <formula>ROW()=CELL("row")</formula>
    </cfRule>
  </conditionalFormatting>
  <conditionalFormatting sqref="S601 S579 S571 S547 S529 S178 S171:S172 S161:S162 S159">
    <cfRule type="expression" dxfId="379" priority="1513">
      <formula>ROW()=CELL("row")</formula>
    </cfRule>
  </conditionalFormatting>
  <conditionalFormatting sqref="S613 S511 S515:T515">
    <cfRule type="expression" dxfId="378" priority="1306">
      <formula>ROW()=CELL("row")</formula>
    </cfRule>
  </conditionalFormatting>
  <conditionalFormatting sqref="S22:T22 T42:T43 S95:T96 T124 T235:T236 T256 T271 V256:W259 V270:W271 T272:W272 T273 V273:W276">
    <cfRule type="cellIs" dxfId="377" priority="1124" operator="equal">
      <formula>"X"</formula>
    </cfRule>
  </conditionalFormatting>
  <conditionalFormatting sqref="S89:T90">
    <cfRule type="cellIs" dxfId="376" priority="1205" operator="equal">
      <formula>"ANNUAL"</formula>
    </cfRule>
    <cfRule type="cellIs" dxfId="375" priority="1204" operator="equal">
      <formula>"X"</formula>
    </cfRule>
  </conditionalFormatting>
  <conditionalFormatting sqref="S114:T114">
    <cfRule type="cellIs" dxfId="374" priority="1510" operator="equal">
      <formula>"X"</formula>
    </cfRule>
    <cfRule type="cellIs" dxfId="373" priority="1509" operator="equal">
      <formula>"ANNUAL"</formula>
    </cfRule>
    <cfRule type="expression" dxfId="372" priority="1508">
      <formula>ROW()=CELL("row")</formula>
    </cfRule>
  </conditionalFormatting>
  <conditionalFormatting sqref="S122:T122 V122:W122 S192:W192 V224:W225 S225:T225 S261:T261 V261:W261 U405:W405 V545:W553">
    <cfRule type="cellIs" dxfId="371" priority="1119" operator="equal">
      <formula>"X"</formula>
    </cfRule>
  </conditionalFormatting>
  <conditionalFormatting sqref="S150:T150 S192:T192 S225:T225 S261:T261 S311 S314 S381 S405 S440 S455 S469 S502">
    <cfRule type="expression" dxfId="370" priority="1326">
      <formula>ROW()=CELL("row")</formula>
    </cfRule>
  </conditionalFormatting>
  <conditionalFormatting sqref="S215:T216 T221 T267 R282:T282">
    <cfRule type="cellIs" dxfId="369" priority="1192" operator="equal">
      <formula>"ANNUAL"</formula>
    </cfRule>
  </conditionalFormatting>
  <conditionalFormatting sqref="S270:T270 S280:T280 V280:W280 S288:W288 S292:S293 R586:S589">
    <cfRule type="cellIs" dxfId="368" priority="1572" operator="equal">
      <formula>"ANNUAL"</formula>
    </cfRule>
  </conditionalFormatting>
  <conditionalFormatting sqref="S285:T285">
    <cfRule type="expression" dxfId="367" priority="1126">
      <formula>ROW()=CELL("row")</formula>
    </cfRule>
    <cfRule type="expression" dxfId="366" priority="1125">
      <formula>ROW()=CELL("row")</formula>
    </cfRule>
  </conditionalFormatting>
  <conditionalFormatting sqref="S570:T570">
    <cfRule type="cellIs" dxfId="365" priority="1143" operator="equal">
      <formula>"ANNUAL"</formula>
    </cfRule>
  </conditionalFormatting>
  <conditionalFormatting sqref="S583:T583">
    <cfRule type="expression" dxfId="364" priority="1405">
      <formula>ROW()=CELL("row")</formula>
    </cfRule>
    <cfRule type="cellIs" dxfId="363" priority="1406" operator="equal">
      <formula>"ANNUAL"</formula>
    </cfRule>
    <cfRule type="cellIs" dxfId="362" priority="1407" operator="equal">
      <formula>"X"</formula>
    </cfRule>
  </conditionalFormatting>
  <conditionalFormatting sqref="S26:U26 T28:U28 S38:U38 T84:U84 U113 T126:W127 U156 U167 U197 U209 U213:V213 S215:U216 T220:T222 V220:W222 U295:W297 V298:W300 U301:W301">
    <cfRule type="cellIs" dxfId="361" priority="1017" operator="equal">
      <formula>"X"</formula>
    </cfRule>
  </conditionalFormatting>
  <conditionalFormatting sqref="S200:U200 S202:T202 S207:T207 S210:S211 S214 R217:T217 S253:T253 R443:S443 S509">
    <cfRule type="cellIs" dxfId="360" priority="1490" operator="equal">
      <formula>"ANNUAL"</formula>
    </cfRule>
  </conditionalFormatting>
  <conditionalFormatting sqref="S200:U200 S207:T207 S210:S211 S214 S217:T217 S253:T253 P443:S443 S509 S320:S321">
    <cfRule type="cellIs" dxfId="359" priority="1491" operator="equal">
      <formula>"X"</formula>
    </cfRule>
  </conditionalFormatting>
  <conditionalFormatting sqref="S528:U528">
    <cfRule type="cellIs" dxfId="358" priority="1296" operator="equal">
      <formula>"X"</formula>
    </cfRule>
  </conditionalFormatting>
  <conditionalFormatting sqref="S569:U569">
    <cfRule type="cellIs" dxfId="357" priority="1505" operator="equal">
      <formula>"X"</formula>
    </cfRule>
    <cfRule type="expression" dxfId="356" priority="1504">
      <formula>ROW()=CELL("row")</formula>
    </cfRule>
  </conditionalFormatting>
  <conditionalFormatting sqref="S591:U591">
    <cfRule type="expression" dxfId="355" priority="1573">
      <formula>ROW()=CELL("row")</formula>
    </cfRule>
  </conditionalFormatting>
  <conditionalFormatting sqref="S121:W121">
    <cfRule type="cellIs" dxfId="354" priority="1068" operator="equal">
      <formula>"X"</formula>
    </cfRule>
  </conditionalFormatting>
  <conditionalFormatting sqref="S137:W137">
    <cfRule type="cellIs" dxfId="353" priority="1209" operator="equal">
      <formula>"X"</formula>
    </cfRule>
  </conditionalFormatting>
  <conditionalFormatting sqref="S528:W528">
    <cfRule type="cellIs" dxfId="352" priority="1297" operator="equal">
      <formula>"ANNUAL"</formula>
    </cfRule>
  </conditionalFormatting>
  <conditionalFormatting sqref="S548:W548">
    <cfRule type="cellIs" dxfId="351" priority="1112" operator="equal">
      <formula>"ANNUAL"</formula>
    </cfRule>
  </conditionalFormatting>
  <conditionalFormatting sqref="T3:T4 T21 T50 T61 T88 T93 T100:T101 T115 T152 T203 T239 T244 T530 T555:T556 T212:W212 V213:W217">
    <cfRule type="cellIs" dxfId="350" priority="1270" operator="equal">
      <formula>"ANNUAL"</formula>
    </cfRule>
  </conditionalFormatting>
  <conditionalFormatting sqref="T3:T4 T21 T50 T61 T88 T93 T100:T101 T115 T152 T203 T239 T244 T530 T555:T556 T212:W212">
    <cfRule type="cellIs" dxfId="349" priority="1269" operator="equal">
      <formula>"X"</formula>
    </cfRule>
  </conditionalFormatting>
  <conditionalFormatting sqref="T5 T11 T16 S70:T70 S76:T76 S79:T79 S112:W112 S222:T222 S238:T238 T532:W533 T534 S535:T535 R543:W543 T546:T547 T550:T553 V237:W238 S467 Q490:S490 S507:S508 V534:W534 T536:W536">
    <cfRule type="cellIs" dxfId="348" priority="1158" operator="equal">
      <formula>"ANNUAL"</formula>
    </cfRule>
  </conditionalFormatting>
  <conditionalFormatting sqref="T5 T79 T112 T238 T534:T535 T543 S546:W546">
    <cfRule type="cellIs" dxfId="347" priority="1155" operator="equal">
      <formula>"ANNUAL"</formula>
    </cfRule>
  </conditionalFormatting>
  <conditionalFormatting sqref="T5 T112:T113 V213:W217 U218:W219 V237:W238 S238:T238 S467 R508:S508 R532:U532 T534 T543">
    <cfRule type="cellIs" dxfId="346" priority="1156" operator="equal">
      <formula>"X"</formula>
    </cfRule>
  </conditionalFormatting>
  <conditionalFormatting sqref="T7 T11:T13 T27 T48 T52:T53 T226:T227 T240 T242 T245 T259 T273:T275 T278 T279:W279 T9 V258:W259 T272:W272">
    <cfRule type="cellIs" dxfId="345" priority="1146" operator="equal">
      <formula>"ANNUAL"</formula>
    </cfRule>
  </conditionalFormatting>
  <conditionalFormatting sqref="T14 T20 T55 T67:T68 T83 T86 T91 T97 T143 T155 T158 T165:T166 T168 T170 T175 T177 T183 T185:T186 T190:T191 T210:T211">
    <cfRule type="cellIs" dxfId="344" priority="1218" operator="equal">
      <formula>"X"</formula>
    </cfRule>
  </conditionalFormatting>
  <conditionalFormatting sqref="T14 T20 T55 T67:T68 T83 T86 T91 T97 T143 T155 T158 T165:T166 T168 T170 T175 T177 T183 T185:T186 T191 T210:T211">
    <cfRule type="cellIs" dxfId="343" priority="1217" operator="equal">
      <formula>"ANNUAL"</formula>
    </cfRule>
  </conditionalFormatting>
  <conditionalFormatting sqref="T15 T82 T179 S194:T194">
    <cfRule type="cellIs" dxfId="342" priority="1294" operator="equal">
      <formula>"ANNUAL"</formula>
    </cfRule>
  </conditionalFormatting>
  <conditionalFormatting sqref="T15 T82 T179 T194">
    <cfRule type="cellIs" dxfId="341" priority="1295" operator="equal">
      <formula>"X"</formula>
    </cfRule>
  </conditionalFormatting>
  <conditionalFormatting sqref="T18 Q23:T24 T29 R33:T33">
    <cfRule type="cellIs" dxfId="340" priority="1228" operator="equal">
      <formula>"X"</formula>
    </cfRule>
  </conditionalFormatting>
  <conditionalFormatting sqref="T18 T23:T24 T29 R33:T33">
    <cfRule type="cellIs" dxfId="339" priority="1227" operator="equal">
      <formula>"ANNUAL"</formula>
    </cfRule>
  </conditionalFormatting>
  <conditionalFormatting sqref="T18 T24 T29 T33">
    <cfRule type="cellIs" dxfId="338" priority="1225" operator="equal">
      <formula>"ANNUAL"</formula>
    </cfRule>
  </conditionalFormatting>
  <conditionalFormatting sqref="T19 T30 T44 T46 S59:T59 T75 S85:T85">
    <cfRule type="cellIs" dxfId="337" priority="1200" operator="equal">
      <formula>"ANNUAL"</formula>
    </cfRule>
    <cfRule type="cellIs" dxfId="336" priority="1199" operator="equal">
      <formula>"X"</formula>
    </cfRule>
  </conditionalFormatting>
  <conditionalFormatting sqref="T19 T30 T44 T46 T59 T75 T85">
    <cfRule type="cellIs" dxfId="335" priority="1197" operator="equal">
      <formula>"ANNUAL"</formula>
    </cfRule>
  </conditionalFormatting>
  <conditionalFormatting sqref="T22 T42:T43 S95:T96 T124 T235:T236 T256 T271 T123:W123 V270:W271">
    <cfRule type="cellIs" dxfId="334" priority="1123" operator="equal">
      <formula>"ANNUAL"</formula>
    </cfRule>
  </conditionalFormatting>
  <conditionalFormatting sqref="T26 T28 T32 S38:T38 T65 T84 T111:W111 T113 T121 T126:T127 T156">
    <cfRule type="cellIs" dxfId="333" priority="1186" operator="equal">
      <formula>"ANNUAL"</formula>
    </cfRule>
  </conditionalFormatting>
  <conditionalFormatting sqref="T31 T36 S40:T40 S57:T57 T64 R103:T103 T184 T249 S265:T265 T276 T284 T287 S531:T531 T566:T567 V531:W531">
    <cfRule type="cellIs" dxfId="332" priority="1133" operator="equal">
      <formula>"ANNUAL"</formula>
    </cfRule>
  </conditionalFormatting>
  <conditionalFormatting sqref="T31:T32 S36:T36 S40:T41 T57:T58 S64:T65 T103:T105 S184:T184 S249:T249 S265:T265 T276 S284:T284 S287:T287 S531:T531 T565:T566 R285:W285 V265:W265 T283:W283 V284:W284 V287:W287 U288:W288">
    <cfRule type="cellIs" dxfId="331" priority="1134" operator="equal">
      <formula>"X"</formula>
    </cfRule>
  </conditionalFormatting>
  <conditionalFormatting sqref="T33 T29 T24 T18">
    <cfRule type="expression" dxfId="330" priority="1224">
      <formula>ROW()=CELL("row")</formula>
    </cfRule>
    <cfRule type="expression" dxfId="329" priority="1226">
      <formula>ROW()=CELL("row")</formula>
    </cfRule>
  </conditionalFormatting>
  <conditionalFormatting sqref="T34 T25:U25 T60:U60 T62:U62">
    <cfRule type="expression" dxfId="328" priority="1249">
      <formula>ROW()=CELL("row")</formula>
    </cfRule>
  </conditionalFormatting>
  <conditionalFormatting sqref="T41 S43:T43 S107:T107 S117:T117 S122:T122 S187:T187 T220 T227 T273">
    <cfRule type="cellIs" dxfId="327" priority="1179" operator="equal">
      <formula>"ANNUAL"</formula>
    </cfRule>
  </conditionalFormatting>
  <conditionalFormatting sqref="T45">
    <cfRule type="expression" dxfId="326" priority="1229">
      <formula>ROW()=CELL("row")</formula>
    </cfRule>
    <cfRule type="cellIs" dxfId="325" priority="1232" operator="equal">
      <formula>"ANNUAL"</formula>
    </cfRule>
    <cfRule type="cellIs" dxfId="324" priority="1233" operator="equal">
      <formula>"X"</formula>
    </cfRule>
    <cfRule type="expression" dxfId="323" priority="1231">
      <formula>ROW()=CELL("row")</formula>
    </cfRule>
    <cfRule type="cellIs" dxfId="322" priority="1230" operator="equal">
      <formula>"ANNUAL"</formula>
    </cfRule>
  </conditionalFormatting>
  <conditionalFormatting sqref="T51 T201 T212:T214 P361:S361">
    <cfRule type="cellIs" dxfId="321" priority="1182" operator="equal">
      <formula>"ANNUAL"</formula>
    </cfRule>
  </conditionalFormatting>
  <conditionalFormatting sqref="T51 T201:T202 T212:T214">
    <cfRule type="cellIs" dxfId="320" priority="1181" operator="equal">
      <formula>"X"</formula>
    </cfRule>
  </conditionalFormatting>
  <conditionalFormatting sqref="T53">
    <cfRule type="cellIs" dxfId="319" priority="1271" operator="equal">
      <formula>"X"</formula>
    </cfRule>
  </conditionalFormatting>
  <conditionalFormatting sqref="T56 V56:W56">
    <cfRule type="cellIs" dxfId="318" priority="3236" operator="equal">
      <formula>"ANNUAL"</formula>
    </cfRule>
  </conditionalFormatting>
  <conditionalFormatting sqref="T63 T71:T72 T78 T80">
    <cfRule type="cellIs" dxfId="317" priority="1235" operator="equal">
      <formula>"ANNUAL"</formula>
    </cfRule>
  </conditionalFormatting>
  <conditionalFormatting sqref="T63 T71:T73 T78 T80 V80:W80">
    <cfRule type="cellIs" dxfId="316" priority="1237" operator="equal">
      <formula>"ANNUAL"</formula>
    </cfRule>
    <cfRule type="cellIs" dxfId="315" priority="1238" operator="equal">
      <formula>"X"</formula>
    </cfRule>
  </conditionalFormatting>
  <conditionalFormatting sqref="T68:T69 T66">
    <cfRule type="cellIs" dxfId="314" priority="3113" operator="equal">
      <formula>"X"</formula>
    </cfRule>
  </conditionalFormatting>
  <conditionalFormatting sqref="T74 T94 V94:W94 T99 T118 T144 T156:T157 T160 T575:T576">
    <cfRule type="cellIs" dxfId="313" priority="1171" operator="equal">
      <formula>"X"</formula>
    </cfRule>
  </conditionalFormatting>
  <conditionalFormatting sqref="T74 T117:T118 T157">
    <cfRule type="cellIs" dxfId="312" priority="1172" operator="equal">
      <formula>"ANNUAL"</formula>
    </cfRule>
  </conditionalFormatting>
  <conditionalFormatting sqref="T80 T78 T71:T72 T63">
    <cfRule type="expression" dxfId="311" priority="1234">
      <formula>ROW()=CELL("row")</formula>
    </cfRule>
    <cfRule type="expression" dxfId="310" priority="1236">
      <formula>ROW()=CELL("row")</formula>
    </cfRule>
  </conditionalFormatting>
  <conditionalFormatting sqref="T81 A250:C251 E250:H251 J250:J251 A252:J255">
    <cfRule type="expression" dxfId="309" priority="2286">
      <formula>ROW()=CELL("row")</formula>
    </cfRule>
  </conditionalFormatting>
  <conditionalFormatting sqref="T85 T75 T59 T46 T44 T30 T19">
    <cfRule type="expression" dxfId="308" priority="1196">
      <formula>ROW()=CELL("row")</formula>
    </cfRule>
    <cfRule type="expression" dxfId="307" priority="1198">
      <formula>ROW()=CELL("row")</formula>
    </cfRule>
  </conditionalFormatting>
  <conditionalFormatting sqref="T89:T90">
    <cfRule type="expression" dxfId="306" priority="1203">
      <formula>ROW()=CELL("row")</formula>
    </cfRule>
    <cfRule type="cellIs" dxfId="305" priority="1202" operator="equal">
      <formula>"ANNUAL"</formula>
    </cfRule>
    <cfRule type="expression" dxfId="304" priority="1201">
      <formula>ROW()=CELL("row")</formula>
    </cfRule>
  </conditionalFormatting>
  <conditionalFormatting sqref="T96 T104:T105 T128:T135 T140 T153 T551:T553">
    <cfRule type="cellIs" dxfId="303" priority="1170" operator="equal">
      <formula>"X"</formula>
    </cfRule>
  </conditionalFormatting>
  <conditionalFormatting sqref="T98 T106 T119 T145 T181 T518:U518 T537 S504">
    <cfRule type="cellIs" dxfId="302" priority="1240" operator="equal">
      <formula>"ANNUAL"</formula>
    </cfRule>
  </conditionalFormatting>
  <conditionalFormatting sqref="T98 T106:W106 T119 T145 T181 S517:T518 T537 R440:S441 S461 P499:S499 S504">
    <cfRule type="cellIs" dxfId="301" priority="1243" operator="equal">
      <formula>"X"</formula>
    </cfRule>
  </conditionalFormatting>
  <conditionalFormatting sqref="T98 T106:W106 T119 T145 T181 T518:U518 T537 S461">
    <cfRule type="cellIs" dxfId="300" priority="1242" operator="equal">
      <formula>"ANNUAL"</formula>
    </cfRule>
  </conditionalFormatting>
  <conditionalFormatting sqref="T107:T108 S117:T117 R491:S491 R497:S497 S507">
    <cfRule type="cellIs" dxfId="299" priority="1176" operator="equal">
      <formula>"X"</formula>
    </cfRule>
  </conditionalFormatting>
  <conditionalFormatting sqref="T108:T110">
    <cfRule type="cellIs" dxfId="298" priority="1252" operator="equal">
      <formula>"ANNUAL"</formula>
    </cfRule>
  </conditionalFormatting>
  <conditionalFormatting sqref="T109:T110">
    <cfRule type="expression" dxfId="297" priority="1251">
      <formula>ROW()=CELL("row")</formula>
    </cfRule>
  </conditionalFormatting>
  <conditionalFormatting sqref="T122 R484:S485">
    <cfRule type="cellIs" dxfId="296" priority="1177" operator="equal">
      <formula>"ANNUAL"</formula>
    </cfRule>
  </conditionalFormatting>
  <conditionalFormatting sqref="T125 T139:T140 T142 T147 T149:T150 T176 T219:T220 T231 T447 T450:T451 T453:T454 T472 T480 T496 T500 T503 V124:W125">
    <cfRule type="cellIs" dxfId="295" priority="1109" operator="equal">
      <formula>"ANNUAL"</formula>
    </cfRule>
  </conditionalFormatting>
  <conditionalFormatting sqref="T125 T139:T140 T142 T147 T149:T150 T176 T219:V219 T231 T447 T450:T451 T453:T454 T472 T480 T496 T500 T503 V124:W125">
    <cfRule type="cellIs" dxfId="294" priority="1110" operator="equal">
      <formula>"X"</formula>
    </cfRule>
  </conditionalFormatting>
  <conditionalFormatting sqref="T128:T135">
    <cfRule type="cellIs" dxfId="293" priority="1168" operator="equal">
      <formula>"ANNUAL"</formula>
    </cfRule>
  </conditionalFormatting>
  <conditionalFormatting sqref="T136 T138 T146 T154">
    <cfRule type="cellIs" dxfId="292" priority="1254" operator="equal">
      <formula>"ANNUAL"</formula>
    </cfRule>
  </conditionalFormatting>
  <conditionalFormatting sqref="T137">
    <cfRule type="expression" dxfId="291" priority="1208">
      <formula>ROW()=CELL("row")</formula>
    </cfRule>
    <cfRule type="cellIs" dxfId="290" priority="1207" operator="equal">
      <formula>"ANNUAL"</formula>
    </cfRule>
    <cfRule type="expression" dxfId="289" priority="1206">
      <formula>ROW()=CELL("row")</formula>
    </cfRule>
  </conditionalFormatting>
  <conditionalFormatting sqref="T141">
    <cfRule type="cellIs" dxfId="288" priority="1175" operator="equal">
      <formula>"ANNUAL"</formula>
    </cfRule>
    <cfRule type="expression" dxfId="287" priority="1174">
      <formula>ROW()=CELL("row")</formula>
    </cfRule>
  </conditionalFormatting>
  <conditionalFormatting sqref="T154 T146 T138 T136">
    <cfRule type="expression" dxfId="286" priority="1253">
      <formula>ROW()=CELL("row")</formula>
    </cfRule>
  </conditionalFormatting>
  <conditionalFormatting sqref="T156 T126:T127 T121 T113 T111 T84 T65 T38 T32 T28 T26">
    <cfRule type="expression" dxfId="285" priority="1185">
      <formula>ROW()=CELL("row")</formula>
    </cfRule>
  </conditionalFormatting>
  <conditionalFormatting sqref="T162">
    <cfRule type="cellIs" dxfId="284" priority="1260" operator="equal">
      <formula>"ANNUAL"</formula>
    </cfRule>
    <cfRule type="expression" dxfId="283" priority="1259">
      <formula>ROW()=CELL("row")</formula>
    </cfRule>
    <cfRule type="cellIs" dxfId="282" priority="1261" operator="equal">
      <formula>"X"</formula>
    </cfRule>
  </conditionalFormatting>
  <conditionalFormatting sqref="T171:T172 T174 T178 T529:U529">
    <cfRule type="cellIs" dxfId="281" priority="1256" operator="equal">
      <formula>"ANNUAL"</formula>
    </cfRule>
  </conditionalFormatting>
  <conditionalFormatting sqref="T178 T174 T171:T172 T529:U529">
    <cfRule type="expression" dxfId="280" priority="1255">
      <formula>ROW()=CELL("row")</formula>
    </cfRule>
  </conditionalFormatting>
  <conditionalFormatting sqref="T182 R196:T196 T205:W206 T223 T229 T232:T234 T243 T248:W248 T250:T251 T252:W252 T255:W255 T257:T258 T260 T262:T263 T268 T269:W269 V250:W251 T254">
    <cfRule type="cellIs" dxfId="279" priority="1161" operator="equal">
      <formula>"ANNUAL"</formula>
    </cfRule>
  </conditionalFormatting>
  <conditionalFormatting sqref="T182 T196:T197 T205:W206 T223 T229 T232:T234 T243 T248:W248 T250:T251 T252:W252 T255:W255 T257:T258 T260 T262:T263 T267:T269 S227:T227 V250:W251 T254">
    <cfRule type="cellIs" dxfId="278" priority="1160" operator="equal">
      <formula>"X"</formula>
    </cfRule>
  </conditionalFormatting>
  <conditionalFormatting sqref="T185 T165 T108 T101 T53 T23 T9 T4">
    <cfRule type="expression" dxfId="277" priority="1272">
      <formula>ROW()=CELL("row")</formula>
    </cfRule>
  </conditionalFormatting>
  <conditionalFormatting sqref="T187:T188">
    <cfRule type="cellIs" dxfId="276" priority="1165" operator="equal">
      <formula>"X"</formula>
    </cfRule>
    <cfRule type="cellIs" dxfId="275" priority="1166" operator="equal">
      <formula>"ANNUAL"</formula>
    </cfRule>
  </conditionalFormatting>
  <conditionalFormatting sqref="T190">
    <cfRule type="cellIs" dxfId="274" priority="1280" operator="equal">
      <formula>"ANNUAL"</formula>
    </cfRule>
    <cfRule type="expression" dxfId="273" priority="1276">
      <formula>ROW()=CELL("row")</formula>
    </cfRule>
    <cfRule type="cellIs" dxfId="272" priority="1277" operator="equal">
      <formula>"ANNUAL"</formula>
    </cfRule>
    <cfRule type="cellIs" dxfId="271" priority="1278" operator="equal">
      <formula>"X"</formula>
    </cfRule>
    <cfRule type="expression" dxfId="270" priority="1279">
      <formula>ROW()=CELL("row")</formula>
    </cfRule>
  </conditionalFormatting>
  <conditionalFormatting sqref="T194 T179 T82 T15">
    <cfRule type="expression" dxfId="269" priority="1293">
      <formula>ROW()=CELL("row")</formula>
    </cfRule>
  </conditionalFormatting>
  <conditionalFormatting sqref="T197 T208">
    <cfRule type="cellIs" dxfId="268" priority="1189" operator="equal">
      <formula>"ANNUAL"</formula>
    </cfRule>
  </conditionalFormatting>
  <conditionalFormatting sqref="T199">
    <cfRule type="expression" dxfId="267" priority="1273">
      <formula>ROW()=CELL("row")</formula>
    </cfRule>
  </conditionalFormatting>
  <conditionalFormatting sqref="T201 T51 T212">
    <cfRule type="expression" dxfId="266" priority="1180">
      <formula>ROW()=CELL("row")</formula>
    </cfRule>
  </conditionalFormatting>
  <conditionalFormatting sqref="T201 T51">
    <cfRule type="expression" dxfId="265" priority="1183">
      <formula>ROW()=CELL("row")</formula>
    </cfRule>
  </conditionalFormatting>
  <conditionalFormatting sqref="T208 T197">
    <cfRule type="expression" dxfId="264" priority="1188">
      <formula>ROW()=CELL("row")</formula>
    </cfRule>
  </conditionalFormatting>
  <conditionalFormatting sqref="T208">
    <cfRule type="cellIs" dxfId="263" priority="1187" operator="equal">
      <formula>"X"</formula>
    </cfRule>
  </conditionalFormatting>
  <conditionalFormatting sqref="T209">
    <cfRule type="cellIs" dxfId="262" priority="1195" operator="equal">
      <formula>"X"</formula>
    </cfRule>
    <cfRule type="cellIs" dxfId="261" priority="1194" operator="equal">
      <formula>"ANNUAL"</formula>
    </cfRule>
    <cfRule type="expression" dxfId="260" priority="1193">
      <formula>ROW()=CELL("row")</formula>
    </cfRule>
  </conditionalFormatting>
  <conditionalFormatting sqref="T210:T211 T191 T186 T183 T177 T175 T170 T168 T166 T158 T155 T143 T97 T91 T86 T83 T67 T55 T20 T14">
    <cfRule type="expression" dxfId="259" priority="1216">
      <formula>ROW()=CELL("row")</formula>
    </cfRule>
  </conditionalFormatting>
  <conditionalFormatting sqref="T212">
    <cfRule type="expression" dxfId="258" priority="1069">
      <formula>ROW()=CELL("row")</formula>
    </cfRule>
  </conditionalFormatting>
  <conditionalFormatting sqref="T218">
    <cfRule type="cellIs" dxfId="257" priority="1163" operator="equal">
      <formula>"ANNUAL"</formula>
    </cfRule>
    <cfRule type="cellIs" dxfId="256" priority="1164" operator="equal">
      <formula>"X"</formula>
    </cfRule>
    <cfRule type="expression" dxfId="255" priority="1162">
      <formula>ROW()=CELL("row")</formula>
    </cfRule>
  </conditionalFormatting>
  <conditionalFormatting sqref="T225">
    <cfRule type="cellIs" dxfId="254" priority="3192" operator="equal">
      <formula>"X"</formula>
    </cfRule>
  </conditionalFormatting>
  <conditionalFormatting sqref="T237 R327:S327 S328">
    <cfRule type="cellIs" dxfId="253" priority="1291" operator="equal">
      <formula>"ANNUAL"</formula>
    </cfRule>
  </conditionalFormatting>
  <conditionalFormatting sqref="T237 R66:T66">
    <cfRule type="cellIs" dxfId="252" priority="1292" operator="equal">
      <formula>"X"</formula>
    </cfRule>
  </conditionalFormatting>
  <conditionalFormatting sqref="T237">
    <cfRule type="expression" dxfId="251" priority="1290">
      <formula>ROW()=CELL("row")</formula>
    </cfRule>
  </conditionalFormatting>
  <conditionalFormatting sqref="T241 T224 T198 T180">
    <cfRule type="expression" dxfId="250" priority="1137">
      <formula>ROW()=CELL("row")</formula>
    </cfRule>
  </conditionalFormatting>
  <conditionalFormatting sqref="T268:T269 T262:T263 T260 T257:T258 T255 T250:T252 T248 T243 T232:T234 T229 T223 T205:T206 T196 T182">
    <cfRule type="expression" dxfId="249" priority="1159">
      <formula>ROW()=CELL("row")</formula>
    </cfRule>
  </conditionalFormatting>
  <conditionalFormatting sqref="T271 T256 T235:T236 T124 T95 T42 T22">
    <cfRule type="expression" dxfId="248" priority="1122">
      <formula>ROW()=CELL("row")</formula>
    </cfRule>
  </conditionalFormatting>
  <conditionalFormatting sqref="T273 T227 T220 T187 T122 T117 T107 T43 T41">
    <cfRule type="expression" dxfId="247" priority="1178">
      <formula>ROW()=CELL("row")</formula>
    </cfRule>
  </conditionalFormatting>
  <conditionalFormatting sqref="T278:T279 T274:T275 T259 T245 T242 T240 T226 T52 T48 T27 T12:T13 T7">
    <cfRule type="expression" dxfId="246" priority="1145">
      <formula>ROW()=CELL("row")</formula>
    </cfRule>
  </conditionalFormatting>
  <conditionalFormatting sqref="T280 V280:W280">
    <cfRule type="cellIs" dxfId="245" priority="1782" operator="equal">
      <formula>"X"</formula>
    </cfRule>
  </conditionalFormatting>
  <conditionalFormatting sqref="T282 T267 T221 T215:T216">
    <cfRule type="expression" dxfId="244" priority="1191">
      <formula>ROW()=CELL("row")</formula>
    </cfRule>
  </conditionalFormatting>
  <conditionalFormatting sqref="T290:T308 T446 T449 T452 T455:T458 T475:T476 T481 T497:T499 T501:T502 T504:T505 T310:T314 T460:T461 T464:T471 T316:T317 T320:T321 T323:T325 T386:T388 T410:T412 T479 T507:T509 T327:T343 T390:T391 T414:T443 T483:T495 T345:T384 T396:T408">
    <cfRule type="expression" dxfId="243" priority="1118">
      <formula>ROW()=CELL("row")</formula>
    </cfRule>
  </conditionalFormatting>
  <conditionalFormatting sqref="T309">
    <cfRule type="cellIs" dxfId="242" priority="1097" operator="equal">
      <formula>"ANNUAL"</formula>
    </cfRule>
    <cfRule type="expression" dxfId="241" priority="1096">
      <formula>ROW()=CELL("row")</formula>
    </cfRule>
    <cfRule type="cellIs" dxfId="240" priority="1094" operator="equal">
      <formula>"ANNUAL"</formula>
    </cfRule>
    <cfRule type="cellIs" dxfId="239" priority="1095" operator="equal">
      <formula>"X"</formula>
    </cfRule>
    <cfRule type="cellIs" dxfId="238" priority="1092" operator="equal">
      <formula>"X"</formula>
    </cfRule>
    <cfRule type="expression" dxfId="237" priority="1093">
      <formula>ROW()=CELL("row")</formula>
    </cfRule>
  </conditionalFormatting>
  <conditionalFormatting sqref="T503 T500 T496 T480 T472 T453:T454 T450:T451 T447 T231 T219 T176 T149 T147 T142 T139 T125">
    <cfRule type="expression" dxfId="236" priority="1108">
      <formula>ROW()=CELL("row")</formula>
    </cfRule>
  </conditionalFormatting>
  <conditionalFormatting sqref="T511 V511:W511">
    <cfRule type="cellIs" dxfId="235" priority="3200" operator="equal">
      <formula>"X"</formula>
    </cfRule>
  </conditionalFormatting>
  <conditionalFormatting sqref="T512:T513 R516:T516 P521:U521 T523 P527:T527">
    <cfRule type="cellIs" dxfId="234" priority="1287" operator="equal">
      <formula>"X"</formula>
    </cfRule>
  </conditionalFormatting>
  <conditionalFormatting sqref="T512:T513 T516 R521:W521 T523 P527:T527 T514:W514 V523:W523 V527:W527">
    <cfRule type="cellIs" dxfId="233" priority="1286" operator="equal">
      <formula>"ANNUAL"</formula>
    </cfRule>
  </conditionalFormatting>
  <conditionalFormatting sqref="T520 T525 T579 T586:T588 V525:W525 T605">
    <cfRule type="cellIs" dxfId="232" priority="1140" operator="equal">
      <formula>"ANNUAL"</formula>
    </cfRule>
  </conditionalFormatting>
  <conditionalFormatting sqref="T527 T523 T521 T516 T513">
    <cfRule type="expression" dxfId="231" priority="1285">
      <formula>ROW()=CELL("row")</formula>
    </cfRule>
  </conditionalFormatting>
  <conditionalFormatting sqref="T537 T181 T145 T119 T106 T98 T518:U518">
    <cfRule type="expression" dxfId="230" priority="1241">
      <formula>ROW()=CELL("row")</formula>
    </cfRule>
    <cfRule type="expression" dxfId="229" priority="1239">
      <formula>ROW()=CELL("row")</formula>
    </cfRule>
  </conditionalFormatting>
  <conditionalFormatting sqref="T538:T540 T545 N552:O552 L553 P553 O264:W264">
    <cfRule type="cellIs" dxfId="228" priority="3209" operator="equal">
      <formula>"ANNUAL"</formula>
    </cfRule>
  </conditionalFormatting>
  <conditionalFormatting sqref="T541">
    <cfRule type="expression" dxfId="227" priority="1262">
      <formula>ROW()=CELL("row")</formula>
    </cfRule>
    <cfRule type="cellIs" dxfId="226" priority="1263" operator="equal">
      <formula>"ANNUAL"</formula>
    </cfRule>
    <cfRule type="cellIs" dxfId="225" priority="1264" operator="equal">
      <formula>"X"</formula>
    </cfRule>
  </conditionalFormatting>
  <conditionalFormatting sqref="T546:T549">
    <cfRule type="cellIs" dxfId="224" priority="1111" operator="equal">
      <formula>"X"</formula>
    </cfRule>
  </conditionalFormatting>
  <conditionalFormatting sqref="T547 T545:U545">
    <cfRule type="cellIs" dxfId="223" priority="1267" operator="equal">
      <formula>"X"</formula>
    </cfRule>
  </conditionalFormatting>
  <conditionalFormatting sqref="T547 U551:W552">
    <cfRule type="cellIs" dxfId="222" priority="1266" operator="equal">
      <formula>"ANNUAL"</formula>
    </cfRule>
  </conditionalFormatting>
  <conditionalFormatting sqref="T547">
    <cfRule type="expression" dxfId="221" priority="1265">
      <formula>ROW()=CELL("row")</formula>
    </cfRule>
  </conditionalFormatting>
  <conditionalFormatting sqref="T550 T546 T543 T534:T535 T532 T238 T222 T112 T79 T76 T70 T16 T11 T5">
    <cfRule type="expression" dxfId="220" priority="1157">
      <formula>ROW()=CELL("row")</formula>
    </cfRule>
  </conditionalFormatting>
  <conditionalFormatting sqref="T551:T552 T153 T140 T131:T135 T104:T105 T96">
    <cfRule type="expression" dxfId="219" priority="1169">
      <formula>ROW()=CELL("row")</formula>
    </cfRule>
  </conditionalFormatting>
  <conditionalFormatting sqref="T553 T556 Q311:R311">
    <cfRule type="cellIs" dxfId="218" priority="3199" operator="equal">
      <formula>"X"</formula>
    </cfRule>
  </conditionalFormatting>
  <conditionalFormatting sqref="T555 T530 T244 T239 T203 T152 T115 T100 T93 T88 T61 T50 T21 T3">
    <cfRule type="expression" dxfId="217" priority="1268">
      <formula>ROW()=CELL("row")</formula>
    </cfRule>
  </conditionalFormatting>
  <conditionalFormatting sqref="T558 T560:T561 T573:U573 P512:W512">
    <cfRule type="cellIs" dxfId="216" priority="1128" operator="equal">
      <formula>"ANNUAL"</formula>
    </cfRule>
  </conditionalFormatting>
  <conditionalFormatting sqref="T560:T561 T558 T573:U573">
    <cfRule type="expression" dxfId="215" priority="1130">
      <formula>ROW()=CELL("row")</formula>
    </cfRule>
    <cfRule type="expression" dxfId="214" priority="1127">
      <formula>ROW()=CELL("row")</formula>
    </cfRule>
  </conditionalFormatting>
  <conditionalFormatting sqref="T566 T531 T287 T284 T276 T265 T249 T184 T103 T64 T57 T40 T36 T31">
    <cfRule type="expression" dxfId="213" priority="1132">
      <formula>ROW()=CELL("row")</formula>
    </cfRule>
    <cfRule type="expression" dxfId="212" priority="1135">
      <formula>ROW()=CELL("row")</formula>
    </cfRule>
  </conditionalFormatting>
  <conditionalFormatting sqref="T569:T570">
    <cfRule type="cellIs" dxfId="211" priority="1144" operator="equal">
      <formula>"X"</formula>
    </cfRule>
  </conditionalFormatting>
  <conditionalFormatting sqref="T570">
    <cfRule type="cellIs" dxfId="210" priority="1141" operator="equal">
      <formula>"X"</formula>
    </cfRule>
    <cfRule type="expression" dxfId="209" priority="1142">
      <formula>ROW()=CELL("row")</formula>
    </cfRule>
  </conditionalFormatting>
  <conditionalFormatting sqref="T571">
    <cfRule type="cellIs" dxfId="208" priority="1248" operator="equal">
      <formula>"X"</formula>
    </cfRule>
    <cfRule type="cellIs" dxfId="207" priority="1247" operator="equal">
      <formula>"ANNUAL"</formula>
    </cfRule>
    <cfRule type="expression" dxfId="206" priority="1246">
      <formula>ROW()=CELL("row")</formula>
    </cfRule>
    <cfRule type="cellIs" dxfId="205" priority="1245" operator="equal">
      <formula>"ANNUAL"</formula>
    </cfRule>
    <cfRule type="expression" dxfId="204" priority="1244">
      <formula>ROW()=CELL("row")</formula>
    </cfRule>
  </conditionalFormatting>
  <conditionalFormatting sqref="T572 U580">
    <cfRule type="cellIs" dxfId="203" priority="1258" operator="equal">
      <formula>"ANNUAL"</formula>
    </cfRule>
    <cfRule type="expression" dxfId="202" priority="1257">
      <formula>ROW()=CELL("row")</formula>
    </cfRule>
  </conditionalFormatting>
  <conditionalFormatting sqref="T576 T272 T254 T160 T157 T144 T128:T130 T118 T99 T94 T74 T58">
    <cfRule type="expression" dxfId="201" priority="1173">
      <formula>ROW()=CELL("row")</formula>
    </cfRule>
  </conditionalFormatting>
  <conditionalFormatting sqref="T577">
    <cfRule type="expression" dxfId="200" priority="1282">
      <formula>ROW()=CELL("row")</formula>
    </cfRule>
    <cfRule type="cellIs" dxfId="199" priority="1283" operator="equal">
      <formula>"ANNUAL"</formula>
    </cfRule>
    <cfRule type="cellIs" dxfId="198" priority="1284" operator="equal">
      <formula>"X"</formula>
    </cfRule>
  </conditionalFormatting>
  <conditionalFormatting sqref="T579 T525 T520 T586:U586">
    <cfRule type="expression" dxfId="197" priority="1139">
      <formula>ROW()=CELL("row")</formula>
    </cfRule>
  </conditionalFormatting>
  <conditionalFormatting sqref="T580">
    <cfRule type="cellIs" dxfId="196" priority="927" operator="equal">
      <formula>"ANNUAL"</formula>
    </cfRule>
  </conditionalFormatting>
  <conditionalFormatting sqref="T585">
    <cfRule type="expression" dxfId="195" priority="1154">
      <formula>ROW()=CELL("row")</formula>
    </cfRule>
    <cfRule type="expression" dxfId="194" priority="1151">
      <formula>ROW()=CELL("row")</formula>
    </cfRule>
    <cfRule type="cellIs" dxfId="193" priority="1152" operator="equal">
      <formula>"X"</formula>
    </cfRule>
    <cfRule type="cellIs" dxfId="192" priority="1153" operator="equal">
      <formula>"ANNUAL"</formula>
    </cfRule>
  </conditionalFormatting>
  <conditionalFormatting sqref="T589">
    <cfRule type="cellIs" dxfId="191" priority="1004" operator="equal">
      <formula>"X"</formula>
    </cfRule>
    <cfRule type="cellIs" dxfId="190" priority="1002" operator="equal">
      <formula>"X"</formula>
    </cfRule>
    <cfRule type="expression" dxfId="189" priority="1003">
      <formula>ROW()=CELL("row")</formula>
    </cfRule>
  </conditionalFormatting>
  <conditionalFormatting sqref="T590:T604 T606:T609 P611:T611 T613">
    <cfRule type="cellIs" dxfId="188" priority="1223" operator="equal">
      <formula>"ANNUAL"</formula>
    </cfRule>
  </conditionalFormatting>
  <conditionalFormatting sqref="T611 T606:T609 T603:T604 T592:T601 T613">
    <cfRule type="expression" dxfId="187" priority="1222">
      <formula>ROW()=CELL("row")</formula>
    </cfRule>
  </conditionalFormatting>
  <conditionalFormatting sqref="T9:U9 U23 U108 U185:W185 R199:W199 U305:W305">
    <cfRule type="cellIs" dxfId="186" priority="1064" operator="equal">
      <formula>"X"</formula>
    </cfRule>
  </conditionalFormatting>
  <conditionalFormatting sqref="T16:U16 T70:W70 T76:W76 U78:U79 U224:W224 U470:W470 V493:W494 T511:W511 U520:W520 U530:U531 U535:W535 U537:U539 U547:W547">
    <cfRule type="cellIs" dxfId="185" priority="985" operator="equal">
      <formula>"ANNUAL"</formula>
    </cfRule>
  </conditionalFormatting>
  <conditionalFormatting sqref="T25:U25 T34 T60:U60 T62:U62">
    <cfRule type="cellIs" dxfId="184" priority="1250" operator="equal">
      <formula>"ANNUAL"</formula>
    </cfRule>
  </conditionalFormatting>
  <conditionalFormatting sqref="T111:U111 R123:W123">
    <cfRule type="cellIs" dxfId="183" priority="1184" operator="equal">
      <formula>"X"</formula>
    </cfRule>
  </conditionalFormatting>
  <conditionalFormatting sqref="T204:U204 T246:U246 T277 T542:U542">
    <cfRule type="expression" dxfId="182" priority="1213">
      <formula>ROW()=CELL("row")</formula>
    </cfRule>
    <cfRule type="expression" dxfId="181" priority="1211">
      <formula>ROW()=CELL("row")</formula>
    </cfRule>
  </conditionalFormatting>
  <conditionalFormatting sqref="T204:U204 T246:U246 T277 T542:W542">
    <cfRule type="cellIs" dxfId="180" priority="1212" operator="equal">
      <formula>"ANNUAL"</formula>
    </cfRule>
  </conditionalFormatting>
  <conditionalFormatting sqref="T533:U533 L551:N551 P551 U551 R551">
    <cfRule type="cellIs" dxfId="179" priority="3184" operator="equal">
      <formula>"ANNUAL"</formula>
    </cfRule>
  </conditionalFormatting>
  <conditionalFormatting sqref="T551:U553 S131:T135 T153">
    <cfRule type="cellIs" dxfId="178" priority="1167" operator="equal">
      <formula>"X"</formula>
    </cfRule>
  </conditionalFormatting>
  <conditionalFormatting sqref="T581:U583 U590 U609">
    <cfRule type="cellIs" dxfId="177" priority="952" operator="equal">
      <formula>"ANNUAL"</formula>
    </cfRule>
  </conditionalFormatting>
  <conditionalFormatting sqref="T589:U589">
    <cfRule type="cellIs" dxfId="176" priority="1001" operator="equal">
      <formula>"ANNUAL"</formula>
    </cfRule>
  </conditionalFormatting>
  <conditionalFormatting sqref="T591:U591">
    <cfRule type="cellIs" dxfId="175" priority="1275" operator="equal">
      <formula>"X"</formula>
    </cfRule>
  </conditionalFormatting>
  <conditionalFormatting sqref="T180:W180 T198 T224 T241 V198:W198">
    <cfRule type="cellIs" dxfId="174" priority="1138" operator="equal">
      <formula>"ANNUAL"</formula>
    </cfRule>
  </conditionalFormatting>
  <conditionalFormatting sqref="T204:W204 S246:U246 T277 T541:T542 Q402:S402 S465">
    <cfRule type="cellIs" dxfId="173" priority="1215" operator="equal">
      <formula>"ANNUAL"</formula>
    </cfRule>
  </conditionalFormatting>
  <conditionalFormatting sqref="T204:W204 S246:U246 T277 T541:T542 V207:W209 Q402:S402 S442 S465 Q476:S476">
    <cfRule type="cellIs" dxfId="172" priority="1214" operator="equal">
      <formula>"X"</formula>
    </cfRule>
  </conditionalFormatting>
  <conditionalFormatting sqref="T544:W545">
    <cfRule type="cellIs" dxfId="171" priority="1058" operator="equal">
      <formula>"ANNUAL"</formula>
    </cfRule>
  </conditionalFormatting>
  <conditionalFormatting sqref="T568:W569">
    <cfRule type="cellIs" dxfId="170" priority="1041" operator="equal">
      <formula>"ANNUAL"</formula>
    </cfRule>
  </conditionalFormatting>
  <conditionalFormatting sqref="U3:U7 U11:U13 U48 U52:V52 U242 U244 U247 S261:W261 U276:U277 U280 U282:W282 U284:W284 U293:U294 U299 U304 U306 U588">
    <cfRule type="cellIs" dxfId="169" priority="984" operator="equal">
      <formula>"ANNUAL"</formula>
    </cfRule>
  </conditionalFormatting>
  <conditionalFormatting sqref="U5:U6 T11:U11 T16:U16 T70:V70 T76:U76 T79:U79 U224 U240 U433 U437:U438 U470:W470 U493 U495:U496 T511:U511 U520 U531 S535:U535 U537:U538 U546:U547 P550:U550 U431">
    <cfRule type="cellIs" dxfId="168" priority="988" operator="equal">
      <formula>"X"</formula>
    </cfRule>
  </conditionalFormatting>
  <conditionalFormatting sqref="U5:U6 U11 U16 U70 U76 U79 U224 U240 U433 U438 U470 U493 U496 U511 U520 U531 U535 T538:U538 U547 U550 U568:U569">
    <cfRule type="cellIs" dxfId="167" priority="986" operator="equal">
      <formula>"X"</formula>
    </cfRule>
  </conditionalFormatting>
  <conditionalFormatting sqref="U9:U10 U17 U49 U103:W103 U184 U251 U267 U278:W278 U287:W287 U290 U333 U353:W353 U380:U381 U383:W384 U533:U534 U561 U567:U568 T570:W570 U481 U586">
    <cfRule type="cellIs" dxfId="166" priority="945" operator="equal">
      <formula>"ANNUAL"</formula>
    </cfRule>
  </conditionalFormatting>
  <conditionalFormatting sqref="U14 U20:U21 U67 U83 U86 U91 U97:V97 U143 U155 U158 U165:U166 U168:W168 U170:W170 U175 U177 U183 U186 U190:U191 U201:W202 U210:W211 U217 U443 U616 V200:W200 V203:W203 V253:W254 U311:W314 U316:W317">
    <cfRule type="cellIs" dxfId="165" priority="1028" operator="equal">
      <formula>"X"</formula>
    </cfRule>
  </conditionalFormatting>
  <conditionalFormatting sqref="U14 U20:U21 U67 U83 U86 U91:U92 U97:U98 U143 U155 U158 U165:U166 U168:W168 U170:W170 U175 U177 U183 U186 U190:U191 U201:W202 U210:W211 U217 U443 U616 V200:W200 U311:W314 U316:W317">
    <cfRule type="cellIs" dxfId="164" priority="1027" operator="equal">
      <formula>"ANNUAL"</formula>
    </cfRule>
  </conditionalFormatting>
  <conditionalFormatting sqref="U15 U80:U82 U179:W179 U388 U410:W412 U416:W416 U419:U424 U480 U517">
    <cfRule type="cellIs" dxfId="163" priority="1016" operator="equal">
      <formula>"ANNUAL"</formula>
    </cfRule>
  </conditionalFormatting>
  <conditionalFormatting sqref="U15 U82 U179 U388 U411 U416 U419:U424 U480 U517:W517 U560">
    <cfRule type="cellIs" dxfId="162" priority="1013" operator="equal">
      <formula>"ANNUAL"</formula>
    </cfRule>
  </conditionalFormatting>
  <conditionalFormatting sqref="U15 U82 U179:W179 U388 U410:W412 U416 U419:U424 U480 U517 U560 U384 U396:U400">
    <cfRule type="cellIs" dxfId="161" priority="1014" operator="equal">
      <formula>"X"</formula>
    </cfRule>
  </conditionalFormatting>
  <conditionalFormatting sqref="U18 U29 U33 U39 U45 U53:U54 U63 U72 U78 U80:U81 U92:W93 U98 U106 U119 U145 U180:W181 U461:W462 U498:U499 U537 U571 U115 V440:W443 U446:W446 U447:V447 V449:W451 V460:W460">
    <cfRule type="cellIs" dxfId="160" priority="1057" operator="equal">
      <formula>"X"</formula>
    </cfRule>
  </conditionalFormatting>
  <conditionalFormatting sqref="U18 U29 U33 U39 U45 U53:U54 U63 U72 U78 U80:U81 U92:W93 U98 U106 U119 U145 U181:W181 U461:W462 U498:W499 U537:W537 U571 V460:W460 V500:W500 V518:W518">
    <cfRule type="cellIs" dxfId="159" priority="1056" operator="equal">
      <formula>"ANNUAL"</formula>
    </cfRule>
  </conditionalFormatting>
  <conditionalFormatting sqref="U18:U19 U29:U30 U44:U46 U59 U75 U85 S87:W87 U89:U90 U148 U164 U407:W408 U442 U464:W469 U471:W472 V294:W294 V402:W404 V439:W443 V475:W476">
    <cfRule type="cellIs" dxfId="158" priority="1025" operator="equal">
      <formula>"ANNUAL"</formula>
    </cfRule>
  </conditionalFormatting>
  <conditionalFormatting sqref="U19 U30 U44 U46 U59 U75 U85 U87 U89:U90 U148 U164 U407 U442 U465 U471 V567:W567">
    <cfRule type="cellIs" dxfId="157" priority="1022" operator="equal">
      <formula>"ANNUAL"</formula>
    </cfRule>
  </conditionalFormatting>
  <conditionalFormatting sqref="U19 U30 U44 U46 U59 U75 U85:V85 S87:W87 U89:U90 U148 U164 U407:U408 U442 U464:W469 U471:W472 V294:W294 U541:U542">
    <cfRule type="cellIs" dxfId="156" priority="1024" operator="equal">
      <formula>"X"</formula>
    </cfRule>
  </conditionalFormatting>
  <conditionalFormatting sqref="U22:U23 U42 U95 U124 U173:W173 U237:U240 U258 U273 U300 U309 U320 U335:U336 U361:W361 U366:U369 U382:W382 U405:W406 U415:W415 U417:W417 U433:W435 U439:U440 U460:U461 U476 U486">
    <cfRule type="cellIs" dxfId="155" priority="974" operator="equal">
      <formula>"ANNUAL"</formula>
    </cfRule>
  </conditionalFormatting>
  <conditionalFormatting sqref="U26 U28 U38 U84 U113 U167 T553:W553">
    <cfRule type="cellIs" dxfId="154" priority="1018" operator="equal">
      <formula>"ANNUAL"</formula>
    </cfRule>
  </conditionalFormatting>
  <conditionalFormatting sqref="U26 U28 U38:U39 U65 U84 U113 U126:W127 U156 U167 U197 U209 U213 U215:U216 U295:W297 V298:W300 U301:W301">
    <cfRule type="cellIs" dxfId="153" priority="1020" operator="equal">
      <formula>"ANNUAL"</formula>
    </cfRule>
  </conditionalFormatting>
  <conditionalFormatting sqref="U33:U34 U108:U110 U114:U115 U138:W138 U154">
    <cfRule type="cellIs" dxfId="152" priority="1034" operator="equal">
      <formula>"ANNUAL"</formula>
    </cfRule>
  </conditionalFormatting>
  <conditionalFormatting sqref="U40">
    <cfRule type="cellIs" dxfId="151" priority="947" operator="equal">
      <formula>"ANNUAL"</formula>
    </cfRule>
    <cfRule type="cellIs" dxfId="150" priority="948" operator="equal">
      <formula>"X"</formula>
    </cfRule>
    <cfRule type="expression" dxfId="149" priority="946">
      <formula>ROW()=CELL("row")</formula>
    </cfRule>
  </conditionalFormatting>
  <conditionalFormatting sqref="U41 U43 U100:U102 T107:U107 U117 U121:U122 U187 T222:W222 U229 U275 U298 U303 U426:W431 U441 U449:W449 U484:U485 U487:U494 U499:U500 U526:U527">
    <cfRule type="cellIs" dxfId="148" priority="979" operator="equal">
      <formula>"ANNUAL"</formula>
    </cfRule>
  </conditionalFormatting>
  <conditionalFormatting sqref="U50:U51 U203:W203 U213:U216 U323:W325 U364 U403">
    <cfRule type="cellIs" dxfId="147" priority="958" operator="equal">
      <formula>"ANNUAL"</formula>
    </cfRule>
  </conditionalFormatting>
  <conditionalFormatting sqref="U54 U63">
    <cfRule type="cellIs" dxfId="146" priority="1053" operator="equal">
      <formula>"ANNUAL"</formula>
    </cfRule>
  </conditionalFormatting>
  <conditionalFormatting sqref="U56 R66:U66 U68 U330 U508 U516">
    <cfRule type="cellIs" dxfId="145" priority="995" operator="equal">
      <formula>"ANNUAL"</formula>
    </cfRule>
  </conditionalFormatting>
  <conditionalFormatting sqref="U56 U65:U66 U68 U239 U330 U336 U338:U339 U366:U367 U372 U375:U378 U481 U484 U489:U492 U508 U516 U522 U524 U526 U530 T539:W540 U581:U582 T538 V538:W538">
    <cfRule type="cellIs" dxfId="144" priority="997" operator="equal">
      <formula>"ANNUAL"</formula>
    </cfRule>
  </conditionalFormatting>
  <conditionalFormatting sqref="U56 U68 U239:W239 U330:W332 U336:W336 U338:W341 U365:W367 U372:W373 U375:W378 U481:W481 U483:W484 U489:W492 U507:W508 U515:W516 U522:W522 S524:W524 T526:W526 U530:W530 U539:U542 V333:W335 V337:W337 V362:W364 V368:W371 V374:W374 V379:W381 V485:W488">
    <cfRule type="cellIs" dxfId="143" priority="1000" operator="equal">
      <formula>"ANNUAL"</formula>
    </cfRule>
  </conditionalFormatting>
  <conditionalFormatting sqref="U58 U73:U74 T94:W94 T99:U99 U118:U119 U126:U130 U141 T144:U144 U156:U157 T160:U160 U169 U194 U249 U256:W256 U274 U310 U386:W386 U396:W401 U414:W414">
    <cfRule type="cellIs" dxfId="142" priority="977" operator="equal">
      <formula>"ANNUAL"</formula>
    </cfRule>
  </conditionalFormatting>
  <conditionalFormatting sqref="U61 U88:W88 V561:W562">
    <cfRule type="cellIs" dxfId="141" priority="1061" operator="equal">
      <formula>"ANNUAL"</formula>
    </cfRule>
  </conditionalFormatting>
  <conditionalFormatting sqref="U69 U96 U104:U105 U131:U135 U140 T153:U153 U328 U343 U347 U354 U356:U357 U549 U555:U556">
    <cfRule type="cellIs" dxfId="140" priority="1006" operator="equal">
      <formula>"ANNUAL"</formula>
    </cfRule>
  </conditionalFormatting>
  <conditionalFormatting sqref="U69 U96 U104:U105 U131:U136 U140 U152:U153 U327:W329 U343:W343 U345:W347 U354:W359 U548:U549 U555:W556 U323:W324 V325:W325 V342:W342 V351:W353">
    <cfRule type="cellIs" dxfId="139" priority="1007" operator="equal">
      <formula>"X"</formula>
    </cfRule>
  </conditionalFormatting>
  <conditionalFormatting sqref="U69 U96 U104:U106 U131:U136 U140 U152:U153 U327:W329 U343:W343 U345:W347 U354:W359 T549:W549 U555:W556">
    <cfRule type="cellIs" dxfId="138" priority="1009" operator="equal">
      <formula>"ANNUAL"</formula>
    </cfRule>
  </conditionalFormatting>
  <conditionalFormatting sqref="U72:U73">
    <cfRule type="cellIs" dxfId="137" priority="1045" operator="equal">
      <formula>"ANNUAL"</formula>
    </cfRule>
  </conditionalFormatting>
  <conditionalFormatting sqref="U73">
    <cfRule type="cellIs" dxfId="136" priority="1046" operator="equal">
      <formula>"X"</formula>
    </cfRule>
    <cfRule type="expression" dxfId="135" priority="1044">
      <formula>ROW()=CELL("row")</formula>
    </cfRule>
    <cfRule type="cellIs" dxfId="134" priority="1043" operator="equal">
      <formula>"X"</formula>
    </cfRule>
  </conditionalFormatting>
  <conditionalFormatting sqref="U125 U139 U142 U146:U147 U149:W150 U163:W163 U176 U221 U450:U451 U452:W458 U475 U502:W505 U518">
    <cfRule type="cellIs" dxfId="133" priority="969" operator="equal">
      <formula>"X"</formula>
    </cfRule>
  </conditionalFormatting>
  <conditionalFormatting sqref="U125 U139 U142 U146:U147 U149:W150 U163:W163 U176 U221:W221 U450:W458 U475 U503:W505">
    <cfRule type="cellIs" dxfId="132" priority="968" operator="equal">
      <formula>"ANNUAL"</formula>
    </cfRule>
  </conditionalFormatting>
  <conditionalFormatting sqref="U125 U139 U142 U147 U149 U163 U176 U221 U450:U451 U453:U454 U456:U457 U475 U503:U504">
    <cfRule type="cellIs" dxfId="131" priority="966" operator="equal">
      <formula>"ANNUAL"</formula>
    </cfRule>
  </conditionalFormatting>
  <conditionalFormatting sqref="U136">
    <cfRule type="expression" dxfId="130" priority="1047">
      <formula>ROW()=CELL("row")</formula>
    </cfRule>
  </conditionalFormatting>
  <conditionalFormatting sqref="U145:U146">
    <cfRule type="cellIs" dxfId="129" priority="1051" operator="equal">
      <formula>"ANNUAL"</formula>
    </cfRule>
  </conditionalFormatting>
  <conditionalFormatting sqref="U146">
    <cfRule type="expression" dxfId="128" priority="1050">
      <formula>ROW()=CELL("row")</formula>
    </cfRule>
    <cfRule type="cellIs" dxfId="127" priority="1052" operator="equal">
      <formula>"X"</formula>
    </cfRule>
  </conditionalFormatting>
  <conditionalFormatting sqref="U154 U138 U114 U109:U110 U34">
    <cfRule type="expression" dxfId="126" priority="1033">
      <formula>ROW()=CELL("row")</formula>
    </cfRule>
  </conditionalFormatting>
  <conditionalFormatting sqref="U161 U171:U172 U178:W178 U571:W572 U602 V529:W529">
    <cfRule type="cellIs" dxfId="125" priority="1032" operator="equal">
      <formula>"ANNUAL"</formula>
    </cfRule>
  </conditionalFormatting>
  <conditionalFormatting sqref="U181:U182 U189 U197:U198 U207:W209 U218:W220 S225:W225 U231:U232 U234:U236 U245 U250 U253:W254 U257:W257 U259:U260 U262 U265:W265 U268:W268 U270:U272 U307:U308">
    <cfRule type="cellIs" dxfId="124" priority="994" operator="equal">
      <formula>"ANNUAL"</formula>
    </cfRule>
  </conditionalFormatting>
  <conditionalFormatting sqref="U215:U216 U213 U209 U197 U167 U156 U126:U127 U113 U84 U65 U38 U28 U26">
    <cfRule type="expression" dxfId="123" priority="1019">
      <formula>ROW()=CELL("row")</formula>
    </cfRule>
  </conditionalFormatting>
  <conditionalFormatting sqref="U226 U243 U348:W350 U374:U379 U390 U522:U523">
    <cfRule type="cellIs" dxfId="122" priority="955" operator="equal">
      <formula>"ANNUAL"</formula>
    </cfRule>
  </conditionalFormatting>
  <conditionalFormatting sqref="U226 U243 U348:W350 U374:W374 U379 U390 U523">
    <cfRule type="cellIs" dxfId="121" priority="956" operator="equal">
      <formula>"X"</formula>
    </cfRule>
  </conditionalFormatting>
  <conditionalFormatting sqref="U291">
    <cfRule type="expression" dxfId="120" priority="1115">
      <formula>ROW()=CELL("row")</formula>
    </cfRule>
    <cfRule type="cellIs" dxfId="119" priority="1117" operator="equal">
      <formula>"ANNUAL"</formula>
    </cfRule>
  </conditionalFormatting>
  <conditionalFormatting sqref="U292 U591:U601 U603:U604 U606:U608 U611 U613:U614">
    <cfRule type="cellIs" dxfId="118" priority="1030" operator="equal">
      <formula>"ANNUAL"</formula>
    </cfRule>
  </conditionalFormatting>
  <conditionalFormatting sqref="U302 U334 U337:U339 U342:W342 U351:W351 U360:W360 U362:U363 U370:U372 U387:W387 U402 U404 U432:W432 U495:W497 U513:W513 S562:U562 S565:W565 U577 U587">
    <cfRule type="cellIs" dxfId="117" priority="950" operator="equal">
      <formula>"ANNUAL"</formula>
    </cfRule>
  </conditionalFormatting>
  <conditionalFormatting sqref="U307:U308 U270:U271 U268 U265 U262 U259:U260 U257 U253:U254 U250 U245 U234:U236 U231:U232 U225 U220 U207:U208 U198 U189 U182">
    <cfRule type="expression" dxfId="116" priority="993">
      <formula>ROW()=CELL("row")</formula>
    </cfRule>
  </conditionalFormatting>
  <conditionalFormatting sqref="U329">
    <cfRule type="cellIs" dxfId="115" priority="3190" operator="equal">
      <formula>"X"</formula>
    </cfRule>
  </conditionalFormatting>
  <conditionalFormatting sqref="U340:U341 U533 U536 U551:U553">
    <cfRule type="cellIs" dxfId="114" priority="3183" operator="equal">
      <formula>"X"</formula>
    </cfRule>
  </conditionalFormatting>
  <conditionalFormatting sqref="U352">
    <cfRule type="expression" dxfId="113" priority="1066">
      <formula>ROW()=CELL("row")</formula>
    </cfRule>
  </conditionalFormatting>
  <conditionalFormatting sqref="U359">
    <cfRule type="cellIs" dxfId="112" priority="3185" operator="equal">
      <formula>"X"</formula>
    </cfRule>
  </conditionalFormatting>
  <conditionalFormatting sqref="U384 U447">
    <cfRule type="cellIs" dxfId="111" priority="3186" operator="equal">
      <formula>"ANNUAL"</formula>
    </cfRule>
  </conditionalFormatting>
  <conditionalFormatting sqref="U396 U355 U346 U323 U316 U312 U199 U190 U185 U165 U108 U101 U53 U23 U9 U4">
    <cfRule type="expression" dxfId="110" priority="1065">
      <formula>ROW()=CELL("row")</formula>
    </cfRule>
  </conditionalFormatting>
  <conditionalFormatting sqref="U403 U364 U325 U214 U203 U51">
    <cfRule type="expression" dxfId="109" priority="957">
      <formula>ROW()=CELL("row")</formula>
    </cfRule>
  </conditionalFormatting>
  <conditionalFormatting sqref="U414 U401 U386 U310 U274 U256 U249 U194 U169 U160 U157 U144 U141 U128:U130 U118 U99 U94 U74 U58">
    <cfRule type="expression" dxfId="108" priority="976">
      <formula>ROW()=CELL("row")</formula>
    </cfRule>
  </conditionalFormatting>
  <conditionalFormatting sqref="U418">
    <cfRule type="cellIs" dxfId="107" priority="1011" operator="equal">
      <formula>"ANNUAL"</formula>
    </cfRule>
    <cfRule type="expression" dxfId="106" priority="1010">
      <formula>ROW()=CELL("row")</formula>
    </cfRule>
  </conditionalFormatting>
  <conditionalFormatting sqref="U436">
    <cfRule type="cellIs" dxfId="105" priority="920" operator="equal">
      <formula>"X"</formula>
    </cfRule>
    <cfRule type="expression" dxfId="104" priority="921">
      <formula>ROW()=CELL("row")</formula>
    </cfRule>
    <cfRule type="expression" dxfId="103" priority="918">
      <formula>ROW()=CELL("row")</formula>
    </cfRule>
  </conditionalFormatting>
  <conditionalFormatting sqref="U437 U462:V462 U472">
    <cfRule type="cellIs" dxfId="102" priority="3189" operator="equal">
      <formula>"X"</formula>
    </cfRule>
  </conditionalFormatting>
  <conditionalFormatting sqref="U471 U465 U442 U407 U164 U148 U89:U90 U87 U85 U75 U59 U46 U44 U30 U19">
    <cfRule type="expression" dxfId="101" priority="1023">
      <formula>ROW()=CELL("row")</formula>
    </cfRule>
    <cfRule type="expression" dxfId="100" priority="1021">
      <formula>ROW()=CELL("row")</formula>
    </cfRule>
  </conditionalFormatting>
  <conditionalFormatting sqref="U479">
    <cfRule type="expression" dxfId="99" priority="991">
      <formula>ROW()=CELL("row")</formula>
    </cfRule>
    <cfRule type="cellIs" dxfId="98" priority="992" operator="equal">
      <formula>"ANNUAL"</formula>
    </cfRule>
  </conditionalFormatting>
  <conditionalFormatting sqref="U486 U476 U460 U439:U440 U434:U435 U417 U415 U406 U382 U368:U369 U361 U335 U320 U309 U300 U273 U258 U237:U238 U173 U124 U95 U42 U22">
    <cfRule type="expression" dxfId="97" priority="973">
      <formula>ROW()=CELL("row")</formula>
    </cfRule>
  </conditionalFormatting>
  <conditionalFormatting sqref="U503:U504 U475 U456:U457 U453:U454 U450:U451 U221 U176 U163 U149 U147 U142 U139 U125">
    <cfRule type="expression" dxfId="96" priority="965">
      <formula>ROW()=CELL("row")</formula>
    </cfRule>
    <cfRule type="expression" dxfId="95" priority="967">
      <formula>ROW()=CELL("row")</formula>
    </cfRule>
  </conditionalFormatting>
  <conditionalFormatting sqref="U509">
    <cfRule type="expression" dxfId="94" priority="1113">
      <formula>ROW()=CELL("row")</formula>
    </cfRule>
  </conditionalFormatting>
  <conditionalFormatting sqref="U523 U390 U379 U374 U348 U243 U226">
    <cfRule type="expression" dxfId="93" priority="954">
      <formula>ROW()=CELL("row")</formula>
    </cfRule>
  </conditionalFormatting>
  <conditionalFormatting sqref="U524:U525">
    <cfRule type="cellIs" dxfId="92" priority="960" operator="equal">
      <formula>"ANNUAL"</formula>
    </cfRule>
  </conditionalFormatting>
  <conditionalFormatting sqref="U525">
    <cfRule type="expression" dxfId="91" priority="959">
      <formula>ROW()=CELL("row")</formula>
    </cfRule>
  </conditionalFormatting>
  <conditionalFormatting sqref="U527 U500 U494 U487:U488 U485 U449 U441 U426:U430 U303 U298 U275 U229 U222 U187 U122 U117 U107 U102 U43 U41">
    <cfRule type="expression" dxfId="90" priority="978">
      <formula>ROW()=CELL("row")</formula>
    </cfRule>
  </conditionalFormatting>
  <conditionalFormatting sqref="U539 U530 U526 U524 U522 U516 U508 U489:U492 U484 U481 U375:U378 U372 U366:U367 U338:U339 U336 U330 U239 U68 U66 U56">
    <cfRule type="expression" dxfId="89" priority="999">
      <formula>ROW()=CELL("row")</formula>
    </cfRule>
  </conditionalFormatting>
  <conditionalFormatting sqref="U540 U542:U543 U545:U546 V547:W547">
    <cfRule type="cellIs" dxfId="88" priority="3187" operator="equal">
      <formula>"X"</formula>
    </cfRule>
  </conditionalFormatting>
  <conditionalFormatting sqref="U541">
    <cfRule type="expression" dxfId="87" priority="1037">
      <formula>ROW()=CELL("row")</formula>
    </cfRule>
  </conditionalFormatting>
  <conditionalFormatting sqref="U541:U543">
    <cfRule type="cellIs" dxfId="86" priority="1039" operator="equal">
      <formula>"X"</formula>
    </cfRule>
  </conditionalFormatting>
  <conditionalFormatting sqref="U546">
    <cfRule type="cellIs" dxfId="85" priority="3188" operator="equal">
      <formula>"ANNUAL"</formula>
    </cfRule>
  </conditionalFormatting>
  <conditionalFormatting sqref="U550 U547 U538 U535 U531 U520 U511 U496 U493 U470 U438 U433 U240 U224 U79 U76 U70 U16 U11 U5:U6">
    <cfRule type="expression" dxfId="84" priority="987">
      <formula>ROW()=CELL("row")</formula>
    </cfRule>
  </conditionalFormatting>
  <conditionalFormatting sqref="U552">
    <cfRule type="expression" dxfId="83" priority="971">
      <formula>ROW()=CELL("row")</formula>
    </cfRule>
    <cfRule type="cellIs" dxfId="82" priority="970" operator="equal">
      <formula>"ANNUAL"</formula>
    </cfRule>
  </conditionalFormatting>
  <conditionalFormatting sqref="U552:U553">
    <cfRule type="cellIs" dxfId="81" priority="972" operator="equal">
      <formula>"X"</formula>
    </cfRule>
  </conditionalFormatting>
  <conditionalFormatting sqref="U555:U556 U549 U356:U357 U354 U347 U343 U328 U153 U140 U131:U135 U104:U105 U96 U69">
    <cfRule type="expression" dxfId="80" priority="1005">
      <formula>ROW()=CELL("row")</formula>
    </cfRule>
    <cfRule type="expression" dxfId="79" priority="1008">
      <formula>ROW()=CELL("row")</formula>
    </cfRule>
  </conditionalFormatting>
  <conditionalFormatting sqref="U560 U517 U480 U419:U424 U416 U411 U388 U179 U82 U15">
    <cfRule type="expression" dxfId="78" priority="1012">
      <formula>ROW()=CELL("row")</formula>
    </cfRule>
    <cfRule type="expression" dxfId="77" priority="1015">
      <formula>ROW()=CELL("row")</formula>
    </cfRule>
  </conditionalFormatting>
  <conditionalFormatting sqref="U568">
    <cfRule type="cellIs" dxfId="76" priority="1042" operator="equal">
      <formula>"X"</formula>
    </cfRule>
    <cfRule type="expression" dxfId="75" priority="1040">
      <formula>ROW()=CELL("row")</formula>
    </cfRule>
  </conditionalFormatting>
  <conditionalFormatting sqref="U570 U567 U561 U534 U383 U380:U381 U353 U333 U290 U287 U278 U267 U251 U184 U103 U49 U17 U10">
    <cfRule type="expression" dxfId="74" priority="944">
      <formula>ROW()=CELL("row")</formula>
    </cfRule>
  </conditionalFormatting>
  <conditionalFormatting sqref="U571 U537 U499 U461 U181 U145 U119 U106 U98 U92 U80:U81 U78 U72 U63 U54 U45 U39 U33 U29 U18">
    <cfRule type="expression" dxfId="73" priority="1054">
      <formula>ROW()=CELL("row")</formula>
    </cfRule>
    <cfRule type="expression" dxfId="72" priority="1055">
      <formula>ROW()=CELL("row")</formula>
    </cfRule>
  </conditionalFormatting>
  <conditionalFormatting sqref="U578">
    <cfRule type="cellIs" dxfId="71" priority="928" operator="equal">
      <formula>"ANNUAL"</formula>
    </cfRule>
    <cfRule type="cellIs" dxfId="70" priority="929" operator="equal">
      <formula>"X"</formula>
    </cfRule>
    <cfRule type="expression" dxfId="69" priority="930">
      <formula>ROW()=CELL("row")</formula>
    </cfRule>
    <cfRule type="cellIs" dxfId="68" priority="931" operator="equal">
      <formula>"ANNUAL"</formula>
    </cfRule>
  </conditionalFormatting>
  <conditionalFormatting sqref="U581:U582 U539 U530 U526 U524 U522 U516 U508 U489:U492 U484 U481 U375:U378 U372 U366:U367 U338:U339 U336 U330 U239 U68 U66 U56">
    <cfRule type="expression" dxfId="67" priority="996">
      <formula>ROW()=CELL("row")</formula>
    </cfRule>
  </conditionalFormatting>
  <conditionalFormatting sqref="U583 U590 U609">
    <cfRule type="cellIs" dxfId="66" priority="953" operator="equal">
      <formula>"X"</formula>
    </cfRule>
  </conditionalFormatting>
  <conditionalFormatting sqref="U587 U577 U565 U562 U513 U497 U432 U404 U402 U387 U370:U371 U362:U363 U360 U351 U342 U337 U334 U302">
    <cfRule type="expression" dxfId="65" priority="949">
      <formula>ROW()=CELL("row")</formula>
    </cfRule>
  </conditionalFormatting>
  <conditionalFormatting sqref="U588 U306 U304 U299 U293:U294 U284 U282 U280 U276:U277 U261 U247 U244 U242 U48 U12:U13 U7 U52:V52">
    <cfRule type="expression" dxfId="64" priority="983">
      <formula>ROW()=CELL("row")</formula>
    </cfRule>
  </conditionalFormatting>
  <conditionalFormatting sqref="U602 U572 U178 U171:U172 U161">
    <cfRule type="expression" dxfId="63" priority="1031">
      <formula>ROW()=CELL("row")</formula>
    </cfRule>
  </conditionalFormatting>
  <conditionalFormatting sqref="U609 U590 U583">
    <cfRule type="expression" dxfId="62" priority="951">
      <formula>ROW()=CELL("row")</formula>
    </cfRule>
  </conditionalFormatting>
  <conditionalFormatting sqref="U613 U611 U606:U608 U603:U604 U592:U601 U292">
    <cfRule type="expression" dxfId="61" priority="1029">
      <formula>ROW()=CELL("row")</formula>
    </cfRule>
  </conditionalFormatting>
  <conditionalFormatting sqref="U614 U468 U466 U410 U397 U152 U115 U100 U93 U88 U61 U50 U21 U3">
    <cfRule type="expression" dxfId="60" priority="1062">
      <formula>ROW()=CELL("row")</formula>
    </cfRule>
  </conditionalFormatting>
  <conditionalFormatting sqref="U616 U443 U217 U211 U202 U191 U186 U183 U177 U175 U170 U168 U166 U158 U155 U143 U97 U91 U86 U83 U67 U20 U14">
    <cfRule type="expression" dxfId="59" priority="1026">
      <formula>ROW()=CELL("row")</formula>
    </cfRule>
  </conditionalFormatting>
  <conditionalFormatting sqref="U3:V4 U50 U61 U88:W88 U100:U101 U575 U614">
    <cfRule type="cellIs" dxfId="58" priority="1060" operator="equal">
      <formula>"X"</formula>
    </cfRule>
  </conditionalFormatting>
  <conditionalFormatting sqref="U56:V56 U65:U66 U68 U239:W239 U330:W332 U336:W336 U338:W341 U365:W367 U372:W373 U375:W378 U481 U483:U484 U489:U492 U507:U508 U516 U522 S524:U524 T526:U526 U530 T539:U540 U581:U582 V333:W335 V337:W337 V360:W364 V368:W371 V379:W384">
    <cfRule type="cellIs" dxfId="57" priority="998" operator="equal">
      <formula>"X"</formula>
    </cfRule>
  </conditionalFormatting>
  <conditionalFormatting sqref="U349:V349">
    <cfRule type="cellIs" dxfId="56" priority="3168" operator="equal">
      <formula>"X"</formula>
    </cfRule>
  </conditionalFormatting>
  <conditionalFormatting sqref="U408:V408">
    <cfRule type="cellIs" dxfId="55" priority="3175" operator="equal">
      <formula>"X"</formula>
    </cfRule>
  </conditionalFormatting>
  <conditionalFormatting sqref="U501:V501">
    <cfRule type="expression" dxfId="54" priority="989">
      <formula>ROW()=CELL("row")</formula>
    </cfRule>
  </conditionalFormatting>
  <conditionalFormatting sqref="U121:W121 V122:W122 S192:W192">
    <cfRule type="cellIs" dxfId="53" priority="1120" operator="equal">
      <formula>"ANNUAL"</formula>
    </cfRule>
  </conditionalFormatting>
  <conditionalFormatting sqref="U136:W136">
    <cfRule type="cellIs" dxfId="52" priority="1049" operator="equal">
      <formula>"X"</formula>
    </cfRule>
    <cfRule type="cellIs" dxfId="51" priority="1048" operator="equal">
      <formula>"ANNUAL"</formula>
    </cfRule>
  </conditionalFormatting>
  <conditionalFormatting sqref="U174:W174 V175:W178 Q166:R166 R168 R173 R175">
    <cfRule type="cellIs" dxfId="50" priority="1799" operator="equal">
      <formula>"X"</formula>
    </cfRule>
  </conditionalFormatting>
  <conditionalFormatting sqref="U185:W185 R199:W199">
    <cfRule type="cellIs" dxfId="49" priority="1063" operator="equal">
      <formula>"ANNUAL"</formula>
    </cfRule>
  </conditionalFormatting>
  <conditionalFormatting sqref="U241:W241 S242 V242:W246 S245 V240:W240">
    <cfRule type="cellIs" dxfId="48" priority="1862" operator="equal">
      <formula>"X"</formula>
    </cfRule>
  </conditionalFormatting>
  <conditionalFormatting sqref="U352:W352">
    <cfRule type="cellIs" dxfId="47" priority="1067" operator="equal">
      <formula>"ANNUAL"</formula>
    </cfRule>
  </conditionalFormatting>
  <conditionalFormatting sqref="U436:W438">
    <cfRule type="cellIs" dxfId="46" priority="919" operator="equal">
      <formula>"ANNUAL"</formula>
    </cfRule>
  </conditionalFormatting>
  <conditionalFormatting sqref="U446:W447">
    <cfRule type="cellIs" dxfId="45" priority="964" operator="equal">
      <formula>"ANNUAL"</formula>
    </cfRule>
  </conditionalFormatting>
  <conditionalFormatting sqref="U501:W502">
    <cfRule type="cellIs" dxfId="44" priority="990" operator="equal">
      <formula>"ANNUAL"</formula>
    </cfRule>
  </conditionalFormatting>
  <conditionalFormatting sqref="U502:W502 U469:W469 U455:W455 V440:W440 U405:W405 V381:W381 U314:W314 U311:W311 V261:W261 V225:W225 U192:W192 U150:W150">
    <cfRule type="expression" dxfId="43" priority="1121">
      <formula>ROW()=CELL("row")</formula>
    </cfRule>
  </conditionalFormatting>
  <conditionalFormatting sqref="U509:W509">
    <cfRule type="cellIs" dxfId="42" priority="1114" operator="equal">
      <formula>"ANNUAL"</formula>
    </cfRule>
  </conditionalFormatting>
  <conditionalFormatting sqref="U541:W541">
    <cfRule type="cellIs" dxfId="41" priority="1038" operator="equal">
      <formula>"ANNUAL"</formula>
    </cfRule>
  </conditionalFormatting>
  <conditionalFormatting sqref="U174:XFD174 V175:XFD176">
    <cfRule type="expression" dxfId="40" priority="1798">
      <formula>ROW()=CELL("row")</formula>
    </cfRule>
  </conditionalFormatting>
  <conditionalFormatting sqref="V11:V12 V7 V24 V44:V45">
    <cfRule type="cellIs" dxfId="39" priority="3177" operator="equal">
      <formula>"X"</formula>
    </cfRule>
  </conditionalFormatting>
  <conditionalFormatting sqref="V19:V20 V62 V121:V123 V137:V138">
    <cfRule type="cellIs" dxfId="38" priority="3180" operator="equal">
      <formula>"X"</formula>
    </cfRule>
  </conditionalFormatting>
  <conditionalFormatting sqref="V38:V41 V87:V88 V216:V217 V252:V255 V283:V285 V287:V288 V290">
    <cfRule type="cellIs" dxfId="37" priority="3169" operator="equal">
      <formula>"X"</formula>
    </cfRule>
  </conditionalFormatting>
  <conditionalFormatting sqref="V49 V297">
    <cfRule type="cellIs" dxfId="36" priority="3181" operator="equal">
      <formula>"X"</formula>
    </cfRule>
  </conditionalFormatting>
  <conditionalFormatting sqref="V92:V94 V105 V110 V201">
    <cfRule type="cellIs" dxfId="35" priority="3176" operator="equal">
      <formula>"X"</formula>
    </cfRule>
  </conditionalFormatting>
  <conditionalFormatting sqref="V205">
    <cfRule type="cellIs" dxfId="34" priority="3174" operator="equal">
      <formula>"X"</formula>
    </cfRule>
  </conditionalFormatting>
  <conditionalFormatting sqref="V257:V259">
    <cfRule type="cellIs" dxfId="33" priority="3170" operator="equal">
      <formula>"X"</formula>
    </cfRule>
  </conditionalFormatting>
  <conditionalFormatting sqref="V293:V294">
    <cfRule type="cellIs" dxfId="32" priority="3171" operator="equal">
      <formula>"X"</formula>
    </cfRule>
  </conditionalFormatting>
  <conditionalFormatting sqref="V328">
    <cfRule type="cellIs" dxfId="31" priority="3182" operator="equal">
      <formula>"ANNUAL"</formula>
    </cfRule>
  </conditionalFormatting>
  <conditionalFormatting sqref="V580">
    <cfRule type="cellIs" dxfId="30" priority="923" operator="equal">
      <formula>"ANNUAL"</formula>
    </cfRule>
    <cfRule type="cellIs" dxfId="29" priority="926" operator="equal">
      <formula>"ANNUAL"</formula>
    </cfRule>
    <cfRule type="expression" dxfId="28" priority="925">
      <formula>ROW()=CELL("row")</formula>
    </cfRule>
    <cfRule type="cellIs" dxfId="27" priority="924" operator="equal">
      <formula>"X"</formula>
    </cfRule>
  </conditionalFormatting>
  <conditionalFormatting sqref="V25:W26 U27:W27 V28:W28">
    <cfRule type="cellIs" dxfId="26" priority="1773" operator="equal">
      <formula>"X"</formula>
    </cfRule>
  </conditionalFormatting>
  <conditionalFormatting sqref="V38:W40 T39 R40:R41 R198 S213 R274 S382 S386 P102:R102 M93 P249 P97 V41 R249 R94">
    <cfRule type="cellIs" dxfId="25" priority="3216" operator="equal">
      <formula>"ANNUAL"</formula>
    </cfRule>
  </conditionalFormatting>
  <conditionalFormatting sqref="V51:W51">
    <cfRule type="cellIs" dxfId="24" priority="1598" operator="equal">
      <formula>"X"</formula>
    </cfRule>
    <cfRule type="cellIs" dxfId="23" priority="1599" operator="equal">
      <formula>"ANNUAL"</formula>
    </cfRule>
  </conditionalFormatting>
  <conditionalFormatting sqref="V62:W62 Q80:R80 Q62:R62">
    <cfRule type="cellIs" dxfId="22" priority="3219" operator="equal">
      <formula>"ANNUAL"</formula>
    </cfRule>
  </conditionalFormatting>
  <conditionalFormatting sqref="V72:W76 V483:W500 U558:V558 V560:V561 V308:W308 V65:W70 T102 V102:W105 T169 V169:W169 V302:W304 P141 V128:W135 T81 V479:W481 V290:W293 R7 V226:W226 V164:W167 V182:W184 V186:W187 V81:W86 V277:W278 V107:W110 V320:W320 V310:W310 V89:W91 V249:W249 R182:S182 T247 V247:W247 V189:W191 V267:W268 U227:W227 V229:W229 V231:W232 V390:W391 U391 T73 V160:W160 V113:W115 U71:W71 U78:W78 V117:W118 T167 V234:W236 V260:W260 V262:W262 T159:W159 V79:W79 V171:W172 U233:W233 U162:W162 U64:W64 U119:W119 T189 U223:W223 V386:W388 V414:W439 U111:W112 U263:W263 U269:W269 U279:W279 V396:W404 V406:W408 V475:W476 W501">
    <cfRule type="cellIs" dxfId="21" priority="3101" operator="equal">
      <formula>"X"</formula>
    </cfRule>
  </conditionalFormatting>
  <conditionalFormatting sqref="V138:W138">
    <cfRule type="cellIs" dxfId="20" priority="1450" operator="equal">
      <formula>"X"</formula>
    </cfRule>
  </conditionalFormatting>
  <conditionalFormatting sqref="V351:W351">
    <cfRule type="cellIs" dxfId="19" priority="3172" operator="equal">
      <formula>"X"</formula>
    </cfRule>
  </conditionalFormatting>
  <conditionalFormatting sqref="V419:W419">
    <cfRule type="cellIs" dxfId="18" priority="3173" operator="equal">
      <formula>"ANNUAL"</formula>
    </cfRule>
  </conditionalFormatting>
  <conditionalFormatting sqref="V507:W509 V511:W518 V520:W543">
    <cfRule type="cellIs" dxfId="17" priority="1281" operator="equal">
      <formula>"X"</formula>
    </cfRule>
  </conditionalFormatting>
  <conditionalFormatting sqref="V49:XFD49 U295:XFD297 V19:XFD20 V62:XFD62 U121:XFD121 V122:XFD122 T123:XFD123 U137:XFD137 V138:XFD138 V7:XFD7 V11:XFD11 U24:XFD24 V44:XFD46 V92:XFD94 V105:XFD105 V110:XFD110 U201:XFD201 U204:XFD206 V293:XFD294 V256:XFD259 V38:XFD40 V85:XFD88 V213:XFD217 U252:XFD252 V253:XFD254 U255:XFD255 T283:XFD283 V284:XFD284 U285:XFD285 V287:XFD287 U288:XFD288 V290:XFD290 M218 T69 R7 V69:XFD70 V103:XFD103 V108:XFD108 U111:XFD112 V114:XFD115 V124:XFD128 V132:XFD134 V232:XFD232 V236:XFD239 U263:XFD263 V268:XFD268 U269:XFD269 V278:XFD278 U279:XFD279 V303:XFD303 L129:L162 P228:W228 M155 V198:XFD200 M299 U305:XFD305 M206 A1:XFD1 A2:B2 E2:G2 X8:XFD8 S19 T39 R40 P44:Q44 T49 W52:XFD52 A53:J54 T56 V56:XFD56 A86:J87 T87 A88:B88 E88:J88 L88 T92 V96:XFD97 A103:J103 A106:K106 U106:XFD106 I106:I107 A113:K113 A114:B114 E114:K114 X116:XFD116 A117:J117 A118:K118 A119:B119 E119:J119 A120:K120 X120:XFD120 A121:J122 A123:C123 E123:H123 J123:L123 A124:K124 A125:L125 A126:J126 Q128:S128 A134:C134 E134:K134 O134:P134 A135:K135 V136:XFD136 E138:K138 F146:K146 P146 F147:J148 F149:K149 V149:XFD149 A159:K159 R163 T163 A164:K164 T173 V173:XFD173 V178:XFD179 R179:S179 U180:XFD180 M181 V181:XFD181 P193:W193 A193:K194 R198 A199:C199 E199:L199 A201:H201 J201 A202:K203 V202:XFD203 A204:J204 A206:J206 V207:XFD209 U210:XFD210 S213:T213 T214 A216:J216 A217:K219 U218:XFD219 V220:XFD222 V224:XFD224 T225 X225:XFD225 A227:K228 A235:C235 E235:J235 A236:K236 S237 A237:J238 R238 U248:XFD248 A249:K249 V250:XFD251 Q256:S256 V265:XFD265 X266:XFD266 V270:XFD271 U272:XFD272 A273:J273 R274 X281:XFD281 V282:XFD282 A283:K283 A284:J284 S290 R293 A295:J296 R296 R298 V298:XFD300 U301:XFD301 R307:S307 A308:J308 A309:K309 A310:J310 X311:XFD311 V312:XFD312 U313:XFD313 A314:B314 E314:K314 R314 X314:XFD315 A316:C316 V316:XFD316 U317:XFD317 A317:J318 P318:XFD318 X319:XFD319">
    <cfRule type="expression" dxfId="16" priority="3191">
      <formula>ROW()=CELL("row")</formula>
    </cfRule>
  </conditionalFormatting>
  <conditionalFormatting sqref="V51:XFD51">
    <cfRule type="expression" dxfId="15" priority="1597">
      <formula>ROW()=CELL("row")</formula>
    </cfRule>
  </conditionalFormatting>
  <conditionalFormatting sqref="V66:XFD66 S68:T68 V68:XFD68 A139:K140 Q388">
    <cfRule type="expression" dxfId="14" priority="2625">
      <formula>ROW()=CELL("row")</formula>
    </cfRule>
  </conditionalFormatting>
  <conditionalFormatting sqref="V109:XFD109 T167 V165:XFD167">
    <cfRule type="expression" dxfId="13" priority="1777">
      <formula>ROW()=CELL("row")</formula>
    </cfRule>
  </conditionalFormatting>
  <conditionalFormatting sqref="V129:XFD131 P130:Q130">
    <cfRule type="expression" dxfId="12" priority="2290">
      <formula>ROW()=CELL("row")</formula>
    </cfRule>
  </conditionalFormatting>
  <conditionalFormatting sqref="V168:XFD170 P169:R169 T169">
    <cfRule type="expression" dxfId="11" priority="2458">
      <formula>ROW()=CELL("row")</formula>
    </cfRule>
  </conditionalFormatting>
  <conditionalFormatting sqref="V177:XFD177 P192:R192 R348 R350:R351 X192:XFD192 A322:K322 X322:XFD322">
    <cfRule type="expression" dxfId="10" priority="1762">
      <formula>ROW()=CELL("row")</formula>
    </cfRule>
  </conditionalFormatting>
  <conditionalFormatting sqref="V320:XFD320 O325:Q325">
    <cfRule type="expression" dxfId="9" priority="2047">
      <formula>ROW()=CELL("row")</formula>
    </cfRule>
  </conditionalFormatting>
  <conditionalFormatting sqref="W41">
    <cfRule type="expression" dxfId="8" priority="980">
      <formula>ROW()=CELL("row")</formula>
    </cfRule>
    <cfRule type="cellIs" dxfId="7" priority="982" operator="equal">
      <formula>"ANNUAL"</formula>
    </cfRule>
    <cfRule type="cellIs" dxfId="6" priority="981" operator="equal">
      <formula>"X"</formula>
    </cfRule>
  </conditionalFormatting>
  <conditionalFormatting sqref="W52 T56 V56:W56 R52:R53 V53:W54 S54:T54 U55:W55">
    <cfRule type="cellIs" dxfId="5" priority="3204" operator="equal">
      <formula>"X"</formula>
    </cfRule>
  </conditionalFormatting>
  <conditionalFormatting sqref="W278">
    <cfRule type="cellIs" dxfId="4" priority="1584" operator="equal">
      <formula>"X"</formula>
    </cfRule>
  </conditionalFormatting>
  <conditionalFormatting sqref="W447">
    <cfRule type="expression" dxfId="3" priority="963">
      <formula>ROW()=CELL("row")</formula>
    </cfRule>
  </conditionalFormatting>
  <conditionalFormatting sqref="W625:W628 A625:E625 G625:K625 G627:K628 A627:E628">
    <cfRule type="expression" dxfId="2" priority="884">
      <formula>ROW()=CELL("row")</formula>
    </cfRule>
  </conditionalFormatting>
  <conditionalFormatting sqref="W625:W628">
    <cfRule type="cellIs" dxfId="1" priority="885" operator="equal">
      <formula>"ANNUAL"</formula>
    </cfRule>
  </conditionalFormatting>
  <conditionalFormatting sqref="X612:XFD612">
    <cfRule type="expression" dxfId="0" priority="1568">
      <formula>ROW()=CELL("row")</formula>
    </cfRule>
  </conditionalFormatting>
  <pageMargins left="0.23622047244094491" right="0.23622047244094491" top="0.78740157480314965" bottom="0.15748031496062992" header="0.15748031496062992" footer="0.51181102362204722"/>
  <pageSetup scale="51" fitToHeight="0" orientation="landscape" r:id="rId1"/>
  <headerFooter alignWithMargins="0">
    <oddHeader>&amp;CMONTHLY FIRE ALARM SYSTEM TESTING - NOVEMBER 2015-OCTOBER 2016</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C648-32B3-4976-8CE5-66D1BF696BD6}">
  <sheetPr codeName="Sheet14">
    <tabColor theme="1" tint="4.9989318521683403E-2"/>
    <pageSetUpPr fitToPage="1"/>
  </sheetPr>
  <dimension ref="A1:V578"/>
  <sheetViews>
    <sheetView showGridLines="0" view="pageBreakPreview" zoomScale="85" zoomScaleNormal="85" zoomScaleSheetLayoutView="85" workbookViewId="0">
      <pane xSplit="10" ySplit="1" topLeftCell="K306" activePane="bottomRight" state="frozen"/>
      <selection pane="topRight" activeCell="BF1" sqref="BF1"/>
      <selection pane="bottomLeft" activeCell="A2" sqref="A2"/>
      <selection pane="bottomRight" activeCell="E337" sqref="E337"/>
    </sheetView>
  </sheetViews>
  <sheetFormatPr defaultColWidth="9.140625" defaultRowHeight="12.75" x14ac:dyDescent="0.2"/>
  <cols>
    <col min="1" max="1" width="20.140625" style="501" customWidth="1"/>
    <col min="2" max="2" width="19.140625" style="501" customWidth="1"/>
    <col min="3" max="3" width="18.140625" style="503" customWidth="1"/>
    <col min="4" max="4" width="8.7109375" style="630" customWidth="1"/>
    <col min="5" max="5" width="13.42578125" style="503" customWidth="1"/>
    <col min="6" max="6" width="12.42578125" style="504" customWidth="1"/>
    <col min="7" max="7" width="14.7109375" style="503" customWidth="1"/>
    <col min="8" max="8" width="11.42578125" style="505" customWidth="1"/>
    <col min="9" max="9" width="8.42578125" style="506" customWidth="1"/>
    <col min="10" max="10" width="11.7109375" style="501" customWidth="1"/>
    <col min="11" max="11" width="9.42578125" style="501" customWidth="1"/>
    <col min="12" max="22" width="9.140625" style="506" customWidth="1"/>
    <col min="23" max="16384" width="9.140625" style="501"/>
  </cols>
  <sheetData>
    <row r="1" spans="1:22" ht="60" customHeight="1" x14ac:dyDescent="0.25">
      <c r="A1" s="463" t="s">
        <v>1</v>
      </c>
      <c r="B1" s="439" t="s">
        <v>581</v>
      </c>
      <c r="C1" s="439" t="s">
        <v>582</v>
      </c>
      <c r="D1" s="439" t="s">
        <v>583</v>
      </c>
      <c r="E1" s="439" t="s">
        <v>584</v>
      </c>
      <c r="F1" s="439" t="s">
        <v>585</v>
      </c>
      <c r="G1" s="439" t="s">
        <v>217</v>
      </c>
      <c r="H1" s="439" t="s">
        <v>223</v>
      </c>
      <c r="I1" s="439" t="s">
        <v>3</v>
      </c>
      <c r="J1" s="463" t="s">
        <v>4</v>
      </c>
      <c r="K1" s="476">
        <v>45292</v>
      </c>
      <c r="L1" s="476">
        <v>45323</v>
      </c>
      <c r="M1" s="476">
        <v>45352</v>
      </c>
      <c r="N1" s="476">
        <v>45383</v>
      </c>
      <c r="O1" s="476">
        <v>45413</v>
      </c>
      <c r="P1" s="476">
        <v>45444</v>
      </c>
      <c r="Q1" s="476">
        <v>45474</v>
      </c>
      <c r="R1" s="476">
        <v>45505</v>
      </c>
      <c r="S1" s="476">
        <v>45536</v>
      </c>
      <c r="T1" s="476">
        <v>45566</v>
      </c>
      <c r="U1" s="476">
        <v>45597</v>
      </c>
      <c r="V1" s="476">
        <v>45627</v>
      </c>
    </row>
    <row r="2" spans="1:22" s="381" customFormat="1" ht="45" customHeight="1" x14ac:dyDescent="0.25">
      <c r="A2" s="382" t="s">
        <v>586</v>
      </c>
      <c r="B2" s="382" t="s">
        <v>587</v>
      </c>
      <c r="C2" s="409" t="s">
        <v>1877</v>
      </c>
      <c r="D2" s="631">
        <v>75</v>
      </c>
      <c r="E2" s="408" t="s">
        <v>589</v>
      </c>
      <c r="F2" s="401">
        <v>45559</v>
      </c>
      <c r="G2" s="385" t="s">
        <v>590</v>
      </c>
      <c r="H2" s="386" t="s">
        <v>591</v>
      </c>
      <c r="I2" s="573" t="s">
        <v>592</v>
      </c>
      <c r="J2" s="449" t="s">
        <v>25</v>
      </c>
      <c r="K2" s="405" t="s">
        <v>35</v>
      </c>
      <c r="L2" s="405" t="s">
        <v>35</v>
      </c>
      <c r="M2" s="405" t="s">
        <v>35</v>
      </c>
      <c r="N2" s="405" t="s">
        <v>35</v>
      </c>
      <c r="O2" s="405" t="s">
        <v>35</v>
      </c>
      <c r="P2" s="405" t="s">
        <v>35</v>
      </c>
      <c r="Q2" s="405" t="s">
        <v>35</v>
      </c>
      <c r="R2" s="405" t="s">
        <v>35</v>
      </c>
      <c r="S2" s="405" t="s">
        <v>443</v>
      </c>
      <c r="T2" s="405" t="s">
        <v>443</v>
      </c>
      <c r="U2" s="405" t="s">
        <v>443</v>
      </c>
      <c r="V2" s="405" t="s">
        <v>443</v>
      </c>
    </row>
    <row r="3" spans="1:22" s="381" customFormat="1" ht="45" customHeight="1" x14ac:dyDescent="0.25">
      <c r="A3" s="382" t="s">
        <v>593</v>
      </c>
      <c r="B3" s="382" t="s">
        <v>152</v>
      </c>
      <c r="C3" s="408"/>
      <c r="D3" s="631">
        <v>55</v>
      </c>
      <c r="E3" s="408" t="s">
        <v>594</v>
      </c>
      <c r="F3" s="401">
        <v>41730</v>
      </c>
      <c r="G3" s="385" t="s">
        <v>590</v>
      </c>
      <c r="H3" s="386" t="s">
        <v>595</v>
      </c>
      <c r="I3" s="609" t="s">
        <v>596</v>
      </c>
      <c r="J3" s="449" t="s">
        <v>25</v>
      </c>
      <c r="K3" s="405" t="s">
        <v>443</v>
      </c>
      <c r="L3" s="405" t="s">
        <v>443</v>
      </c>
      <c r="M3" s="405" t="s">
        <v>443</v>
      </c>
      <c r="N3" s="405" t="s">
        <v>443</v>
      </c>
      <c r="O3" s="405" t="s">
        <v>4</v>
      </c>
      <c r="P3" s="405" t="s">
        <v>443</v>
      </c>
      <c r="Q3" s="405" t="s">
        <v>443</v>
      </c>
      <c r="R3" s="405" t="s">
        <v>443</v>
      </c>
      <c r="S3" s="405" t="s">
        <v>443</v>
      </c>
      <c r="T3" s="405" t="s">
        <v>443</v>
      </c>
      <c r="U3" s="405" t="s">
        <v>443</v>
      </c>
      <c r="V3" s="405" t="s">
        <v>443</v>
      </c>
    </row>
    <row r="4" spans="1:22" s="381" customFormat="1" ht="45" customHeight="1" x14ac:dyDescent="0.25">
      <c r="A4" s="408" t="s">
        <v>597</v>
      </c>
      <c r="B4" s="382" t="s">
        <v>662</v>
      </c>
      <c r="C4" s="408"/>
      <c r="D4" s="631">
        <v>55</v>
      </c>
      <c r="E4" s="408" t="s">
        <v>589</v>
      </c>
      <c r="F4" s="434">
        <v>45559</v>
      </c>
      <c r="G4" s="465" t="s">
        <v>590</v>
      </c>
      <c r="H4" s="560" t="s">
        <v>600</v>
      </c>
      <c r="I4" s="573" t="s">
        <v>601</v>
      </c>
      <c r="J4" s="524" t="s">
        <v>25</v>
      </c>
      <c r="K4" s="405" t="s">
        <v>35</v>
      </c>
      <c r="L4" s="405" t="s">
        <v>35</v>
      </c>
      <c r="M4" s="405" t="s">
        <v>35</v>
      </c>
      <c r="N4" s="405" t="s">
        <v>35</v>
      </c>
      <c r="O4" s="405" t="s">
        <v>35</v>
      </c>
      <c r="P4" s="405" t="s">
        <v>35</v>
      </c>
      <c r="Q4" s="405" t="s">
        <v>35</v>
      </c>
      <c r="R4" s="405" t="s">
        <v>35</v>
      </c>
      <c r="S4" s="405" t="s">
        <v>443</v>
      </c>
      <c r="T4" s="405" t="s">
        <v>35</v>
      </c>
      <c r="U4" s="405" t="s">
        <v>443</v>
      </c>
      <c r="V4" s="405" t="s">
        <v>443</v>
      </c>
    </row>
    <row r="5" spans="1:22" s="381" customFormat="1" ht="45" customHeight="1" x14ac:dyDescent="0.25">
      <c r="A5" s="382" t="s">
        <v>602</v>
      </c>
      <c r="B5" s="382" t="s">
        <v>603</v>
      </c>
      <c r="C5" s="408"/>
      <c r="D5" s="631">
        <v>60</v>
      </c>
      <c r="E5" s="408" t="s">
        <v>604</v>
      </c>
      <c r="F5" s="401">
        <v>45589</v>
      </c>
      <c r="G5" s="385" t="s">
        <v>590</v>
      </c>
      <c r="H5" s="386" t="s">
        <v>605</v>
      </c>
      <c r="I5" s="609" t="s">
        <v>606</v>
      </c>
      <c r="J5" s="449" t="s">
        <v>69</v>
      </c>
      <c r="K5" s="405" t="s">
        <v>35</v>
      </c>
      <c r="L5" s="405" t="s">
        <v>35</v>
      </c>
      <c r="M5" s="405" t="s">
        <v>35</v>
      </c>
      <c r="N5" s="405" t="s">
        <v>35</v>
      </c>
      <c r="O5" s="405" t="s">
        <v>35</v>
      </c>
      <c r="P5" s="405" t="s">
        <v>35</v>
      </c>
      <c r="Q5" s="405" t="s">
        <v>35</v>
      </c>
      <c r="R5" s="405" t="s">
        <v>35</v>
      </c>
      <c r="S5" s="405" t="s">
        <v>35</v>
      </c>
      <c r="T5" s="405" t="s">
        <v>35</v>
      </c>
      <c r="U5" s="405" t="s">
        <v>35</v>
      </c>
      <c r="V5" s="405" t="s">
        <v>443</v>
      </c>
    </row>
    <row r="6" spans="1:22" s="381" customFormat="1" ht="45" customHeight="1" x14ac:dyDescent="0.25">
      <c r="A6" s="382" t="s">
        <v>607</v>
      </c>
      <c r="B6" s="382" t="s">
        <v>608</v>
      </c>
      <c r="C6" s="408"/>
      <c r="D6" s="631">
        <v>55</v>
      </c>
      <c r="E6" s="408" t="s">
        <v>604</v>
      </c>
      <c r="F6" s="401">
        <v>43313</v>
      </c>
      <c r="G6" s="385" t="s">
        <v>590</v>
      </c>
      <c r="H6" s="386" t="s">
        <v>609</v>
      </c>
      <c r="I6" s="573" t="s">
        <v>606</v>
      </c>
      <c r="J6" s="449" t="s">
        <v>72</v>
      </c>
      <c r="K6" s="405" t="s">
        <v>443</v>
      </c>
      <c r="L6" s="405" t="s">
        <v>443</v>
      </c>
      <c r="M6" s="405" t="s">
        <v>443</v>
      </c>
      <c r="N6" s="405" t="s">
        <v>443</v>
      </c>
      <c r="O6" s="405" t="s">
        <v>443</v>
      </c>
      <c r="P6" s="405" t="s">
        <v>443</v>
      </c>
      <c r="Q6" s="405" t="s">
        <v>443</v>
      </c>
      <c r="R6" s="405" t="s">
        <v>443</v>
      </c>
      <c r="S6" s="405" t="s">
        <v>443</v>
      </c>
      <c r="T6" s="405" t="s">
        <v>4</v>
      </c>
      <c r="U6" s="405" t="s">
        <v>443</v>
      </c>
      <c r="V6" s="405" t="s">
        <v>443</v>
      </c>
    </row>
    <row r="7" spans="1:22" s="381" customFormat="1" ht="45" customHeight="1" x14ac:dyDescent="0.25">
      <c r="A7" s="382" t="s">
        <v>611</v>
      </c>
      <c r="B7" s="382" t="s">
        <v>89</v>
      </c>
      <c r="C7" s="636"/>
      <c r="D7" s="631">
        <v>50</v>
      </c>
      <c r="E7" s="408" t="s">
        <v>612</v>
      </c>
      <c r="F7" s="401">
        <v>44949</v>
      </c>
      <c r="G7" s="385" t="s">
        <v>590</v>
      </c>
      <c r="H7" s="386">
        <v>358</v>
      </c>
      <c r="I7" s="573" t="s">
        <v>613</v>
      </c>
      <c r="J7" s="449" t="s">
        <v>45</v>
      </c>
      <c r="K7" s="405" t="s">
        <v>443</v>
      </c>
      <c r="L7" s="405" t="s">
        <v>443</v>
      </c>
      <c r="M7" s="405" t="s">
        <v>4</v>
      </c>
      <c r="N7" s="405" t="s">
        <v>443</v>
      </c>
      <c r="O7" s="405" t="s">
        <v>443</v>
      </c>
      <c r="P7" s="405" t="s">
        <v>443</v>
      </c>
      <c r="Q7" s="405" t="s">
        <v>443</v>
      </c>
      <c r="R7" s="405" t="s">
        <v>443</v>
      </c>
      <c r="S7" s="405" t="s">
        <v>443</v>
      </c>
      <c r="T7" s="405" t="s">
        <v>443</v>
      </c>
      <c r="U7" s="405" t="s">
        <v>443</v>
      </c>
      <c r="V7" s="405" t="s">
        <v>443</v>
      </c>
    </row>
    <row r="8" spans="1:22" s="381" customFormat="1" ht="45" customHeight="1" x14ac:dyDescent="0.25">
      <c r="A8" s="408" t="s">
        <v>618</v>
      </c>
      <c r="B8" s="382" t="s">
        <v>662</v>
      </c>
      <c r="C8" s="408"/>
      <c r="D8" s="631">
        <v>55</v>
      </c>
      <c r="E8" s="408" t="s">
        <v>589</v>
      </c>
      <c r="F8" s="434">
        <v>45559</v>
      </c>
      <c r="G8" s="465" t="s">
        <v>590</v>
      </c>
      <c r="H8" s="560" t="s">
        <v>600</v>
      </c>
      <c r="I8" s="573" t="s">
        <v>601</v>
      </c>
      <c r="J8" s="524" t="s">
        <v>25</v>
      </c>
      <c r="K8" s="405" t="s">
        <v>35</v>
      </c>
      <c r="L8" s="405" t="s">
        <v>35</v>
      </c>
      <c r="M8" s="405" t="s">
        <v>35</v>
      </c>
      <c r="N8" s="405" t="s">
        <v>35</v>
      </c>
      <c r="O8" s="405" t="s">
        <v>35</v>
      </c>
      <c r="P8" s="405" t="s">
        <v>35</v>
      </c>
      <c r="Q8" s="405" t="s">
        <v>35</v>
      </c>
      <c r="R8" s="405" t="s">
        <v>35</v>
      </c>
      <c r="S8" s="405" t="s">
        <v>443</v>
      </c>
      <c r="T8" s="405" t="s">
        <v>35</v>
      </c>
      <c r="U8" s="405" t="s">
        <v>443</v>
      </c>
      <c r="V8" s="405" t="s">
        <v>443</v>
      </c>
    </row>
    <row r="9" spans="1:22" s="397" customFormat="1" ht="45" customHeight="1" x14ac:dyDescent="0.25">
      <c r="A9" s="382" t="s">
        <v>619</v>
      </c>
      <c r="B9" s="382" t="s">
        <v>662</v>
      </c>
      <c r="C9" s="636"/>
      <c r="D9" s="631">
        <v>50</v>
      </c>
      <c r="E9" s="408" t="s">
        <v>604</v>
      </c>
      <c r="F9" s="401">
        <v>44949</v>
      </c>
      <c r="G9" s="385" t="s">
        <v>590</v>
      </c>
      <c r="H9" s="386">
        <v>146</v>
      </c>
      <c r="I9" s="573" t="s">
        <v>621</v>
      </c>
      <c r="J9" s="449" t="s">
        <v>1878</v>
      </c>
      <c r="K9" s="405" t="s">
        <v>443</v>
      </c>
      <c r="L9" s="405" t="s">
        <v>443</v>
      </c>
      <c r="M9" s="405" t="s">
        <v>443</v>
      </c>
      <c r="N9" s="405" t="s">
        <v>443</v>
      </c>
      <c r="O9" s="405" t="s">
        <v>443</v>
      </c>
      <c r="P9" s="405" t="s">
        <v>443</v>
      </c>
      <c r="Q9" s="405" t="s">
        <v>443</v>
      </c>
      <c r="R9" s="405" t="s">
        <v>443</v>
      </c>
      <c r="S9" s="405" t="s">
        <v>4</v>
      </c>
      <c r="T9" s="405" t="s">
        <v>443</v>
      </c>
      <c r="U9" s="405" t="s">
        <v>443</v>
      </c>
      <c r="V9" s="405" t="s">
        <v>443</v>
      </c>
    </row>
    <row r="10" spans="1:22" s="397" customFormat="1" ht="45" customHeight="1" x14ac:dyDescent="0.25">
      <c r="A10" s="382" t="s">
        <v>623</v>
      </c>
      <c r="B10" s="382" t="s">
        <v>624</v>
      </c>
      <c r="C10" s="408"/>
      <c r="D10" s="631">
        <v>55</v>
      </c>
      <c r="E10" s="408" t="s">
        <v>604</v>
      </c>
      <c r="F10" s="401">
        <v>44174</v>
      </c>
      <c r="G10" s="385" t="s">
        <v>590</v>
      </c>
      <c r="H10" s="386" t="s">
        <v>625</v>
      </c>
      <c r="I10" s="573" t="s">
        <v>606</v>
      </c>
      <c r="J10" s="449" t="s">
        <v>87</v>
      </c>
      <c r="K10" s="405" t="s">
        <v>443</v>
      </c>
      <c r="L10" s="405" t="s">
        <v>443</v>
      </c>
      <c r="M10" s="405" t="s">
        <v>443</v>
      </c>
      <c r="N10" s="405" t="s">
        <v>443</v>
      </c>
      <c r="O10" s="405" t="s">
        <v>443</v>
      </c>
      <c r="P10" s="405" t="s">
        <v>443</v>
      </c>
      <c r="Q10" s="405" t="s">
        <v>443</v>
      </c>
      <c r="R10" s="405" t="s">
        <v>443</v>
      </c>
      <c r="S10" s="405" t="s">
        <v>443</v>
      </c>
      <c r="T10" s="405" t="s">
        <v>443</v>
      </c>
      <c r="U10" s="405" t="s">
        <v>443</v>
      </c>
      <c r="V10" s="405" t="s">
        <v>443</v>
      </c>
    </row>
    <row r="11" spans="1:22" s="397" customFormat="1" ht="45" customHeight="1" x14ac:dyDescent="0.25">
      <c r="A11" s="382" t="s">
        <v>626</v>
      </c>
      <c r="B11" s="382" t="s">
        <v>627</v>
      </c>
      <c r="C11" s="636"/>
      <c r="D11" s="631">
        <v>50</v>
      </c>
      <c r="E11" s="408" t="s">
        <v>612</v>
      </c>
      <c r="F11" s="401">
        <v>44949</v>
      </c>
      <c r="G11" s="385" t="s">
        <v>590</v>
      </c>
      <c r="H11" s="386">
        <v>349</v>
      </c>
      <c r="I11" s="573" t="s">
        <v>613</v>
      </c>
      <c r="J11" s="449" t="s">
        <v>45</v>
      </c>
      <c r="K11" s="405" t="s">
        <v>443</v>
      </c>
      <c r="L11" s="405" t="s">
        <v>443</v>
      </c>
      <c r="M11" s="405" t="s">
        <v>443</v>
      </c>
      <c r="N11" s="405" t="s">
        <v>443</v>
      </c>
      <c r="O11" s="405" t="s">
        <v>443</v>
      </c>
      <c r="P11" s="405" t="s">
        <v>35</v>
      </c>
      <c r="Q11" s="405" t="s">
        <v>443</v>
      </c>
      <c r="R11" s="405" t="s">
        <v>443</v>
      </c>
      <c r="S11" s="405" t="s">
        <v>443</v>
      </c>
      <c r="T11" s="405" t="s">
        <v>443</v>
      </c>
      <c r="U11" s="405" t="s">
        <v>443</v>
      </c>
      <c r="V11" s="405" t="s">
        <v>443</v>
      </c>
    </row>
    <row r="12" spans="1:22" s="502" customFormat="1" ht="45" customHeight="1" x14ac:dyDescent="0.25">
      <c r="A12" s="382" t="s">
        <v>628</v>
      </c>
      <c r="B12" s="382" t="s">
        <v>629</v>
      </c>
      <c r="C12" s="409" t="s">
        <v>1879</v>
      </c>
      <c r="D12" s="631">
        <v>75</v>
      </c>
      <c r="E12" s="408" t="s">
        <v>612</v>
      </c>
      <c r="F12" s="401">
        <v>44228</v>
      </c>
      <c r="G12" s="385" t="s">
        <v>590</v>
      </c>
      <c r="H12" s="386" t="s">
        <v>630</v>
      </c>
      <c r="I12" s="573" t="s">
        <v>613</v>
      </c>
      <c r="J12" s="449" t="s">
        <v>25</v>
      </c>
      <c r="K12" s="405" t="s">
        <v>443</v>
      </c>
      <c r="L12" s="405" t="s">
        <v>443</v>
      </c>
      <c r="M12" s="405" t="s">
        <v>443</v>
      </c>
      <c r="N12" s="405" t="s">
        <v>443</v>
      </c>
      <c r="O12" s="405" t="s">
        <v>4</v>
      </c>
      <c r="P12" s="405" t="s">
        <v>35</v>
      </c>
      <c r="Q12" s="405" t="s">
        <v>443</v>
      </c>
      <c r="R12" s="405" t="s">
        <v>443</v>
      </c>
      <c r="S12" s="405" t="s">
        <v>443</v>
      </c>
      <c r="T12" s="405" t="s">
        <v>443</v>
      </c>
      <c r="U12" s="405" t="s">
        <v>443</v>
      </c>
      <c r="V12" s="405" t="s">
        <v>443</v>
      </c>
    </row>
    <row r="13" spans="1:22" s="502" customFormat="1" ht="45" customHeight="1" x14ac:dyDescent="0.25">
      <c r="A13" s="391" t="s">
        <v>631</v>
      </c>
      <c r="B13" s="391" t="s">
        <v>632</v>
      </c>
      <c r="C13" s="636"/>
      <c r="D13" s="631">
        <v>70</v>
      </c>
      <c r="E13" s="408" t="s">
        <v>604</v>
      </c>
      <c r="F13" s="401">
        <v>45161</v>
      </c>
      <c r="G13" s="375" t="s">
        <v>590</v>
      </c>
      <c r="H13" s="394" t="s">
        <v>633</v>
      </c>
      <c r="I13" s="573" t="s">
        <v>634</v>
      </c>
      <c r="J13" s="449" t="s">
        <v>87</v>
      </c>
      <c r="K13" s="405" t="s">
        <v>443</v>
      </c>
      <c r="L13" s="405" t="s">
        <v>443</v>
      </c>
      <c r="M13" s="405" t="s">
        <v>443</v>
      </c>
      <c r="N13" s="405" t="s">
        <v>443</v>
      </c>
      <c r="O13" s="405" t="s">
        <v>35</v>
      </c>
      <c r="P13" s="405" t="s">
        <v>443</v>
      </c>
      <c r="Q13" s="405" t="s">
        <v>443</v>
      </c>
      <c r="R13" s="405" t="s">
        <v>443</v>
      </c>
      <c r="S13" s="405" t="s">
        <v>443</v>
      </c>
      <c r="T13" s="405" t="s">
        <v>443</v>
      </c>
      <c r="U13" s="405" t="s">
        <v>35</v>
      </c>
      <c r="V13" s="405" t="s">
        <v>443</v>
      </c>
    </row>
    <row r="14" spans="1:22" s="381" customFormat="1" ht="45" customHeight="1" x14ac:dyDescent="0.25">
      <c r="A14" s="670" t="s">
        <v>636</v>
      </c>
      <c r="B14" s="444" t="s">
        <v>99</v>
      </c>
      <c r="C14" s="409" t="s">
        <v>1880</v>
      </c>
      <c r="D14" s="631">
        <v>60</v>
      </c>
      <c r="E14" s="408" t="s">
        <v>589</v>
      </c>
      <c r="F14" s="470"/>
      <c r="G14" s="672" t="s">
        <v>590</v>
      </c>
      <c r="H14" s="601" t="s">
        <v>465</v>
      </c>
      <c r="I14" s="573" t="s">
        <v>592</v>
      </c>
      <c r="J14" s="606" t="s">
        <v>1881</v>
      </c>
      <c r="K14" s="405" t="s">
        <v>443</v>
      </c>
      <c r="L14" s="405" t="s">
        <v>443</v>
      </c>
      <c r="M14" s="405" t="s">
        <v>443</v>
      </c>
      <c r="N14" s="405" t="s">
        <v>443</v>
      </c>
      <c r="O14" s="405" t="s">
        <v>1882</v>
      </c>
      <c r="P14" s="405" t="s">
        <v>443</v>
      </c>
      <c r="Q14" s="405" t="s">
        <v>443</v>
      </c>
      <c r="R14" s="405" t="s">
        <v>443</v>
      </c>
      <c r="S14" s="405" t="s">
        <v>443</v>
      </c>
      <c r="T14" s="405" t="s">
        <v>443</v>
      </c>
      <c r="U14" s="405" t="s">
        <v>443</v>
      </c>
      <c r="V14" s="405" t="s">
        <v>443</v>
      </c>
    </row>
    <row r="15" spans="1:22" ht="45" customHeight="1" x14ac:dyDescent="0.25">
      <c r="A15" s="382" t="s">
        <v>637</v>
      </c>
      <c r="B15" s="391" t="s">
        <v>638</v>
      </c>
      <c r="C15" s="408"/>
      <c r="D15" s="631">
        <v>55</v>
      </c>
      <c r="E15" s="408" t="s">
        <v>604</v>
      </c>
      <c r="F15" s="384"/>
      <c r="G15" s="385" t="s">
        <v>590</v>
      </c>
      <c r="H15" s="386" t="s">
        <v>639</v>
      </c>
      <c r="I15" s="573" t="s">
        <v>606</v>
      </c>
      <c r="J15" s="524" t="s">
        <v>53</v>
      </c>
      <c r="K15" s="405" t="s">
        <v>443</v>
      </c>
      <c r="L15" s="405" t="s">
        <v>443</v>
      </c>
      <c r="M15" s="405" t="s">
        <v>4</v>
      </c>
      <c r="N15" s="405" t="s">
        <v>443</v>
      </c>
      <c r="O15" s="405" t="s">
        <v>443</v>
      </c>
      <c r="P15" s="405" t="s">
        <v>443</v>
      </c>
      <c r="Q15" s="405" t="s">
        <v>443</v>
      </c>
      <c r="R15" s="405" t="s">
        <v>443</v>
      </c>
      <c r="S15" s="405" t="s">
        <v>443</v>
      </c>
      <c r="T15" s="405" t="s">
        <v>443</v>
      </c>
      <c r="U15" s="405" t="s">
        <v>443</v>
      </c>
      <c r="V15" s="405" t="s">
        <v>443</v>
      </c>
    </row>
    <row r="16" spans="1:22" s="381" customFormat="1" ht="45" customHeight="1" x14ac:dyDescent="0.25">
      <c r="A16" s="382" t="s">
        <v>640</v>
      </c>
      <c r="B16" s="382" t="s">
        <v>641</v>
      </c>
      <c r="C16" s="602"/>
      <c r="D16" s="631">
        <v>50</v>
      </c>
      <c r="E16" s="408" t="s">
        <v>604</v>
      </c>
      <c r="F16" s="401">
        <v>44949</v>
      </c>
      <c r="G16" s="385" t="s">
        <v>590</v>
      </c>
      <c r="H16" s="386">
        <v>171</v>
      </c>
      <c r="I16" s="573" t="s">
        <v>621</v>
      </c>
      <c r="J16" s="449" t="s">
        <v>100</v>
      </c>
      <c r="K16" s="405" t="s">
        <v>443</v>
      </c>
      <c r="L16" s="405" t="s">
        <v>443</v>
      </c>
      <c r="M16" s="405" t="s">
        <v>443</v>
      </c>
      <c r="N16" s="405" t="s">
        <v>443</v>
      </c>
      <c r="O16" s="405" t="s">
        <v>443</v>
      </c>
      <c r="P16" s="405" t="s">
        <v>443</v>
      </c>
      <c r="Q16" s="405" t="s">
        <v>443</v>
      </c>
      <c r="R16" s="405" t="s">
        <v>443</v>
      </c>
      <c r="S16" s="405" t="s">
        <v>35</v>
      </c>
      <c r="T16" s="405" t="s">
        <v>4</v>
      </c>
      <c r="U16" s="405" t="s">
        <v>443</v>
      </c>
      <c r="V16" s="405" t="s">
        <v>443</v>
      </c>
    </row>
    <row r="17" spans="1:22" s="381" customFormat="1" ht="45" customHeight="1" x14ac:dyDescent="0.25">
      <c r="A17" s="382" t="s">
        <v>646</v>
      </c>
      <c r="B17" s="382" t="s">
        <v>60</v>
      </c>
      <c r="C17" s="409" t="s">
        <v>1883</v>
      </c>
      <c r="D17" s="631">
        <v>75</v>
      </c>
      <c r="E17" s="408" t="s">
        <v>604</v>
      </c>
      <c r="F17" s="401">
        <v>41214</v>
      </c>
      <c r="G17" s="385" t="s">
        <v>590</v>
      </c>
      <c r="H17" s="386" t="s">
        <v>647</v>
      </c>
      <c r="I17" s="573" t="s">
        <v>648</v>
      </c>
      <c r="J17" s="449" t="s">
        <v>622</v>
      </c>
      <c r="K17" s="420" t="s">
        <v>35</v>
      </c>
      <c r="L17" s="420" t="s">
        <v>35</v>
      </c>
      <c r="M17" s="420" t="s">
        <v>35</v>
      </c>
      <c r="N17" s="420" t="s">
        <v>35</v>
      </c>
      <c r="O17" s="405" t="s">
        <v>443</v>
      </c>
      <c r="P17" s="405" t="s">
        <v>443</v>
      </c>
      <c r="Q17" s="405" t="s">
        <v>443</v>
      </c>
      <c r="R17" s="405" t="s">
        <v>443</v>
      </c>
      <c r="S17" s="405" t="s">
        <v>4</v>
      </c>
      <c r="T17" s="405" t="s">
        <v>443</v>
      </c>
      <c r="U17" s="405" t="s">
        <v>443</v>
      </c>
      <c r="V17" s="405" t="s">
        <v>443</v>
      </c>
    </row>
    <row r="18" spans="1:22" ht="45" customHeight="1" x14ac:dyDescent="0.25">
      <c r="A18" s="599" t="s">
        <v>649</v>
      </c>
      <c r="B18" s="382" t="s">
        <v>641</v>
      </c>
      <c r="C18" s="599"/>
      <c r="D18" s="632">
        <v>60</v>
      </c>
      <c r="E18" s="408" t="s">
        <v>604</v>
      </c>
      <c r="F18" s="441"/>
      <c r="G18" s="385" t="s">
        <v>590</v>
      </c>
      <c r="H18" s="441">
        <v>163</v>
      </c>
      <c r="I18" s="573" t="s">
        <v>634</v>
      </c>
      <c r="J18" s="449" t="s">
        <v>45</v>
      </c>
      <c r="K18" s="405" t="s">
        <v>443</v>
      </c>
      <c r="L18" s="660" t="s">
        <v>1884</v>
      </c>
      <c r="M18" s="405" t="s">
        <v>443</v>
      </c>
      <c r="N18" s="405" t="s">
        <v>443</v>
      </c>
      <c r="O18" s="405" t="s">
        <v>443</v>
      </c>
      <c r="P18" s="405" t="s">
        <v>443</v>
      </c>
      <c r="Q18" s="405" t="s">
        <v>443</v>
      </c>
      <c r="R18" s="405" t="s">
        <v>443</v>
      </c>
      <c r="S18" s="405" t="s">
        <v>443</v>
      </c>
      <c r="T18" s="405" t="s">
        <v>443</v>
      </c>
      <c r="U18" s="405" t="s">
        <v>35</v>
      </c>
      <c r="V18" s="405" t="s">
        <v>443</v>
      </c>
    </row>
    <row r="19" spans="1:22" ht="45" customHeight="1" x14ac:dyDescent="0.25">
      <c r="A19" s="382" t="s">
        <v>650</v>
      </c>
      <c r="B19" s="382" t="s">
        <v>1885</v>
      </c>
      <c r="C19" s="408"/>
      <c r="D19" s="631">
        <v>50</v>
      </c>
      <c r="E19" s="408" t="s">
        <v>594</v>
      </c>
      <c r="F19" s="401"/>
      <c r="G19" s="385" t="s">
        <v>590</v>
      </c>
      <c r="H19" s="386" t="s">
        <v>652</v>
      </c>
      <c r="I19" s="573" t="s">
        <v>596</v>
      </c>
      <c r="J19" s="449" t="s">
        <v>1881</v>
      </c>
      <c r="K19" s="405" t="s">
        <v>443</v>
      </c>
      <c r="L19" s="405" t="s">
        <v>443</v>
      </c>
      <c r="M19" s="405" t="s">
        <v>443</v>
      </c>
      <c r="N19" s="405" t="s">
        <v>443</v>
      </c>
      <c r="O19" s="405" t="s">
        <v>1882</v>
      </c>
      <c r="P19" s="405" t="s">
        <v>443</v>
      </c>
      <c r="Q19" s="405" t="s">
        <v>443</v>
      </c>
      <c r="R19" s="405" t="s">
        <v>443</v>
      </c>
      <c r="S19" s="405" t="s">
        <v>443</v>
      </c>
      <c r="T19" s="405" t="s">
        <v>443</v>
      </c>
      <c r="U19" s="405" t="s">
        <v>443</v>
      </c>
      <c r="V19" s="405" t="s">
        <v>443</v>
      </c>
    </row>
    <row r="20" spans="1:22" s="381" customFormat="1" ht="45" customHeight="1" x14ac:dyDescent="0.25">
      <c r="A20" s="408" t="s">
        <v>658</v>
      </c>
      <c r="B20" s="382" t="s">
        <v>662</v>
      </c>
      <c r="C20" s="408"/>
      <c r="D20" s="631">
        <v>55</v>
      </c>
      <c r="E20" s="408" t="s">
        <v>589</v>
      </c>
      <c r="F20" s="434">
        <v>45559</v>
      </c>
      <c r="G20" s="465" t="s">
        <v>590</v>
      </c>
      <c r="H20" s="560" t="s">
        <v>600</v>
      </c>
      <c r="I20" s="573" t="s">
        <v>601</v>
      </c>
      <c r="J20" s="524" t="s">
        <v>1886</v>
      </c>
      <c r="K20" s="405" t="s">
        <v>35</v>
      </c>
      <c r="L20" s="405" t="s">
        <v>35</v>
      </c>
      <c r="M20" s="405" t="s">
        <v>35</v>
      </c>
      <c r="N20" s="405" t="s">
        <v>35</v>
      </c>
      <c r="O20" s="405" t="s">
        <v>35</v>
      </c>
      <c r="P20" s="405" t="s">
        <v>35</v>
      </c>
      <c r="Q20" s="405" t="s">
        <v>35</v>
      </c>
      <c r="R20" s="405" t="s">
        <v>35</v>
      </c>
      <c r="S20" s="405" t="s">
        <v>443</v>
      </c>
      <c r="T20" s="405" t="s">
        <v>35</v>
      </c>
      <c r="U20" s="405" t="s">
        <v>443</v>
      </c>
      <c r="V20" s="405" t="s">
        <v>443</v>
      </c>
    </row>
    <row r="21" spans="1:22" s="381" customFormat="1" ht="45" customHeight="1" x14ac:dyDescent="0.25">
      <c r="A21" s="382" t="s">
        <v>659</v>
      </c>
      <c r="B21" s="382" t="s">
        <v>119</v>
      </c>
      <c r="C21" s="408"/>
      <c r="D21" s="631">
        <v>55</v>
      </c>
      <c r="E21" s="408" t="s">
        <v>604</v>
      </c>
      <c r="F21" s="384"/>
      <c r="G21" s="385" t="s">
        <v>590</v>
      </c>
      <c r="H21" s="386" t="s">
        <v>660</v>
      </c>
      <c r="I21" s="573" t="s">
        <v>645</v>
      </c>
      <c r="J21" s="449" t="s">
        <v>72</v>
      </c>
      <c r="K21" s="405" t="s">
        <v>443</v>
      </c>
      <c r="L21" s="405" t="s">
        <v>443</v>
      </c>
      <c r="M21" s="405" t="s">
        <v>443</v>
      </c>
      <c r="N21" s="405" t="s">
        <v>443</v>
      </c>
      <c r="O21" s="405" t="s">
        <v>443</v>
      </c>
      <c r="P21" s="405" t="s">
        <v>443</v>
      </c>
      <c r="Q21" s="405" t="s">
        <v>443</v>
      </c>
      <c r="R21" s="405" t="s">
        <v>443</v>
      </c>
      <c r="S21" s="405" t="s">
        <v>443</v>
      </c>
      <c r="T21" s="405" t="s">
        <v>4</v>
      </c>
      <c r="U21" s="405" t="s">
        <v>443</v>
      </c>
      <c r="V21" s="405" t="s">
        <v>443</v>
      </c>
    </row>
    <row r="22" spans="1:22" s="381" customFormat="1" ht="45" customHeight="1" x14ac:dyDescent="0.25">
      <c r="A22" s="382" t="s">
        <v>661</v>
      </c>
      <c r="B22" s="382" t="s">
        <v>662</v>
      </c>
      <c r="C22" s="636"/>
      <c r="D22" s="631">
        <v>50</v>
      </c>
      <c r="E22" s="408" t="s">
        <v>604</v>
      </c>
      <c r="F22" s="401">
        <v>44949</v>
      </c>
      <c r="G22" s="385" t="s">
        <v>590</v>
      </c>
      <c r="H22" s="386">
        <v>183</v>
      </c>
      <c r="I22" s="573" t="s">
        <v>663</v>
      </c>
      <c r="J22" s="449" t="s">
        <v>1881</v>
      </c>
      <c r="K22" s="405" t="s">
        <v>443</v>
      </c>
      <c r="L22" s="405" t="s">
        <v>443</v>
      </c>
      <c r="M22" s="405" t="s">
        <v>443</v>
      </c>
      <c r="N22" s="405" t="s">
        <v>443</v>
      </c>
      <c r="O22" s="405" t="s">
        <v>1882</v>
      </c>
      <c r="P22" s="405" t="s">
        <v>443</v>
      </c>
      <c r="Q22" s="405" t="s">
        <v>443</v>
      </c>
      <c r="R22" s="405" t="s">
        <v>443</v>
      </c>
      <c r="S22" s="405" t="s">
        <v>443</v>
      </c>
      <c r="T22" s="405" t="s">
        <v>443</v>
      </c>
      <c r="U22" s="405" t="s">
        <v>443</v>
      </c>
      <c r="V22" s="405" t="s">
        <v>443</v>
      </c>
    </row>
    <row r="23" spans="1:22" s="381" customFormat="1" ht="45" customHeight="1" x14ac:dyDescent="0.25">
      <c r="A23" s="382" t="s">
        <v>664</v>
      </c>
      <c r="B23" s="382" t="s">
        <v>665</v>
      </c>
      <c r="C23" s="408"/>
      <c r="D23" s="631">
        <v>55</v>
      </c>
      <c r="E23" s="408" t="s">
        <v>604</v>
      </c>
      <c r="F23" s="401">
        <v>44075</v>
      </c>
      <c r="G23" s="385" t="s">
        <v>590</v>
      </c>
      <c r="H23" s="386" t="s">
        <v>666</v>
      </c>
      <c r="I23" s="573" t="s">
        <v>667</v>
      </c>
      <c r="J23" s="449" t="s">
        <v>69</v>
      </c>
      <c r="K23" s="405" t="s">
        <v>443</v>
      </c>
      <c r="L23" s="405" t="s">
        <v>443</v>
      </c>
      <c r="M23" s="405" t="s">
        <v>443</v>
      </c>
      <c r="N23" s="405" t="s">
        <v>443</v>
      </c>
      <c r="O23" s="405" t="s">
        <v>443</v>
      </c>
      <c r="P23" s="405" t="s">
        <v>4</v>
      </c>
      <c r="Q23" s="405" t="s">
        <v>443</v>
      </c>
      <c r="R23" s="405" t="s">
        <v>443</v>
      </c>
      <c r="S23" s="405" t="s">
        <v>443</v>
      </c>
      <c r="T23" s="405" t="s">
        <v>443</v>
      </c>
      <c r="U23" s="405" t="s">
        <v>35</v>
      </c>
      <c r="V23" s="405" t="s">
        <v>443</v>
      </c>
    </row>
    <row r="24" spans="1:22" s="381" customFormat="1" ht="45" customHeight="1" x14ac:dyDescent="0.25">
      <c r="A24" s="382" t="s">
        <v>668</v>
      </c>
      <c r="B24" s="382" t="s">
        <v>669</v>
      </c>
      <c r="C24" s="408"/>
      <c r="D24" s="631">
        <v>55</v>
      </c>
      <c r="E24" s="408" t="s">
        <v>612</v>
      </c>
      <c r="F24" s="401"/>
      <c r="G24" s="385" t="s">
        <v>590</v>
      </c>
      <c r="H24" s="386">
        <v>93</v>
      </c>
      <c r="I24" s="573" t="s">
        <v>613</v>
      </c>
      <c r="J24" s="449" t="s">
        <v>87</v>
      </c>
      <c r="K24" s="405" t="s">
        <v>443</v>
      </c>
      <c r="L24" s="405" t="s">
        <v>443</v>
      </c>
      <c r="M24" s="405" t="s">
        <v>443</v>
      </c>
      <c r="N24" s="405" t="s">
        <v>443</v>
      </c>
      <c r="O24" s="405" t="s">
        <v>443</v>
      </c>
      <c r="P24" s="405" t="s">
        <v>35</v>
      </c>
      <c r="Q24" s="405" t="s">
        <v>443</v>
      </c>
      <c r="R24" s="405" t="s">
        <v>443</v>
      </c>
      <c r="S24" s="405" t="s">
        <v>443</v>
      </c>
      <c r="T24" s="405" t="s">
        <v>4</v>
      </c>
      <c r="U24" s="405" t="s">
        <v>443</v>
      </c>
      <c r="V24" s="405" t="s">
        <v>443</v>
      </c>
    </row>
    <row r="25" spans="1:22" s="381" customFormat="1" ht="45" customHeight="1" x14ac:dyDescent="0.25">
      <c r="A25" s="382" t="s">
        <v>670</v>
      </c>
      <c r="B25" s="382" t="s">
        <v>598</v>
      </c>
      <c r="C25" s="636" t="s">
        <v>1887</v>
      </c>
      <c r="D25" s="631">
        <v>50</v>
      </c>
      <c r="E25" s="408" t="s">
        <v>604</v>
      </c>
      <c r="F25" s="401">
        <v>44949</v>
      </c>
      <c r="G25" s="385" t="s">
        <v>590</v>
      </c>
      <c r="H25" s="386">
        <v>111</v>
      </c>
      <c r="I25" s="573" t="s">
        <v>667</v>
      </c>
      <c r="J25" s="449" t="s">
        <v>45</v>
      </c>
      <c r="K25" s="405" t="s">
        <v>443</v>
      </c>
      <c r="L25" s="405" t="s">
        <v>443</v>
      </c>
      <c r="M25" s="405" t="s">
        <v>443</v>
      </c>
      <c r="N25" s="405" t="s">
        <v>443</v>
      </c>
      <c r="O25" s="405" t="s">
        <v>443</v>
      </c>
      <c r="P25" s="405" t="s">
        <v>35</v>
      </c>
      <c r="Q25" s="405" t="s">
        <v>443</v>
      </c>
      <c r="R25" s="405" t="s">
        <v>443</v>
      </c>
      <c r="S25" s="405" t="s">
        <v>443</v>
      </c>
      <c r="T25" s="405" t="s">
        <v>443</v>
      </c>
      <c r="U25" s="405" t="s">
        <v>443</v>
      </c>
      <c r="V25" s="405" t="s">
        <v>443</v>
      </c>
    </row>
    <row r="26" spans="1:22" s="381" customFormat="1" ht="45" customHeight="1" x14ac:dyDescent="0.25">
      <c r="A26" s="382" t="s">
        <v>671</v>
      </c>
      <c r="B26" s="382" t="s">
        <v>672</v>
      </c>
      <c r="C26" s="636"/>
      <c r="D26" s="631">
        <v>65</v>
      </c>
      <c r="E26" s="408" t="s">
        <v>604</v>
      </c>
      <c r="F26" s="401">
        <v>45253</v>
      </c>
      <c r="G26" s="385" t="s">
        <v>590</v>
      </c>
      <c r="H26" s="386" t="s">
        <v>673</v>
      </c>
      <c r="I26" s="573" t="s">
        <v>645</v>
      </c>
      <c r="J26" s="626" t="s">
        <v>20</v>
      </c>
      <c r="K26" s="405" t="s">
        <v>443</v>
      </c>
      <c r="L26" s="405" t="s">
        <v>443</v>
      </c>
      <c r="M26" s="405" t="s">
        <v>443</v>
      </c>
      <c r="N26" s="405" t="s">
        <v>4</v>
      </c>
      <c r="O26" s="405" t="s">
        <v>443</v>
      </c>
      <c r="P26" s="405" t="s">
        <v>443</v>
      </c>
      <c r="Q26" s="405" t="s">
        <v>443</v>
      </c>
      <c r="R26" s="405" t="s">
        <v>443</v>
      </c>
      <c r="S26" s="405" t="s">
        <v>443</v>
      </c>
      <c r="T26" s="405" t="s">
        <v>443</v>
      </c>
      <c r="U26" s="405" t="s">
        <v>443</v>
      </c>
      <c r="V26" s="405" t="s">
        <v>443</v>
      </c>
    </row>
    <row r="27" spans="1:22" s="381" customFormat="1" ht="45" customHeight="1" x14ac:dyDescent="0.25">
      <c r="A27" s="382" t="s">
        <v>674</v>
      </c>
      <c r="B27" s="382" t="s">
        <v>152</v>
      </c>
      <c r="C27" s="408"/>
      <c r="D27" s="631">
        <v>55</v>
      </c>
      <c r="E27" s="408" t="s">
        <v>604</v>
      </c>
      <c r="F27" s="401">
        <v>42186</v>
      </c>
      <c r="G27" s="385" t="s">
        <v>590</v>
      </c>
      <c r="H27" s="386" t="s">
        <v>1888</v>
      </c>
      <c r="I27" s="605" t="s">
        <v>648</v>
      </c>
      <c r="J27" s="449" t="s">
        <v>42</v>
      </c>
      <c r="K27" s="405" t="s">
        <v>443</v>
      </c>
      <c r="L27" s="405" t="s">
        <v>443</v>
      </c>
      <c r="M27" s="405" t="s">
        <v>443</v>
      </c>
      <c r="N27" s="405" t="s">
        <v>443</v>
      </c>
      <c r="O27" s="405" t="s">
        <v>443</v>
      </c>
      <c r="P27" s="405" t="s">
        <v>443</v>
      </c>
      <c r="Q27" s="405" t="s">
        <v>443</v>
      </c>
      <c r="R27" s="405" t="s">
        <v>443</v>
      </c>
      <c r="S27" s="405" t="s">
        <v>443</v>
      </c>
      <c r="T27" s="405" t="s">
        <v>443</v>
      </c>
      <c r="U27" s="405" t="s">
        <v>443</v>
      </c>
      <c r="V27" s="405" t="s">
        <v>443</v>
      </c>
    </row>
    <row r="28" spans="1:22" s="381" customFormat="1" ht="64.5" customHeight="1" x14ac:dyDescent="0.25">
      <c r="A28" s="382" t="s">
        <v>676</v>
      </c>
      <c r="B28" s="408" t="s">
        <v>140</v>
      </c>
      <c r="C28" s="636"/>
      <c r="D28" s="631">
        <v>50</v>
      </c>
      <c r="E28" s="408" t="s">
        <v>604</v>
      </c>
      <c r="F28" s="401">
        <v>44949</v>
      </c>
      <c r="G28" s="385" t="s">
        <v>590</v>
      </c>
      <c r="H28" s="386">
        <v>92</v>
      </c>
      <c r="I28" s="573" t="s">
        <v>621</v>
      </c>
      <c r="J28" s="449" t="s">
        <v>87</v>
      </c>
      <c r="K28" s="405" t="s">
        <v>443</v>
      </c>
      <c r="L28" s="405" t="s">
        <v>443</v>
      </c>
      <c r="M28" s="405" t="s">
        <v>443</v>
      </c>
      <c r="N28" s="405" t="s">
        <v>443</v>
      </c>
      <c r="O28" s="405" t="s">
        <v>443</v>
      </c>
      <c r="P28" s="405" t="s">
        <v>443</v>
      </c>
      <c r="Q28" s="405" t="s">
        <v>443</v>
      </c>
      <c r="R28" s="405" t="s">
        <v>443</v>
      </c>
      <c r="S28" s="405" t="s">
        <v>443</v>
      </c>
      <c r="T28" s="405" t="s">
        <v>443</v>
      </c>
      <c r="U28" s="405" t="s">
        <v>4</v>
      </c>
      <c r="V28" s="405" t="s">
        <v>443</v>
      </c>
    </row>
    <row r="29" spans="1:22" s="381" customFormat="1" ht="45" customHeight="1" x14ac:dyDescent="0.25">
      <c r="A29" s="382" t="s">
        <v>677</v>
      </c>
      <c r="B29" s="382" t="s">
        <v>212</v>
      </c>
      <c r="C29" s="408"/>
      <c r="D29" s="631">
        <v>55</v>
      </c>
      <c r="E29" s="408" t="s">
        <v>604</v>
      </c>
      <c r="F29" s="401">
        <v>42476</v>
      </c>
      <c r="G29" s="385" t="s">
        <v>590</v>
      </c>
      <c r="H29" s="386" t="s">
        <v>678</v>
      </c>
      <c r="I29" s="573" t="s">
        <v>667</v>
      </c>
      <c r="J29" s="449" t="s">
        <v>1889</v>
      </c>
      <c r="K29" s="405" t="s">
        <v>443</v>
      </c>
      <c r="L29" s="405" t="s">
        <v>443</v>
      </c>
      <c r="M29" s="405" t="s">
        <v>443</v>
      </c>
      <c r="N29" s="405" t="s">
        <v>443</v>
      </c>
      <c r="O29" s="405" t="s">
        <v>443</v>
      </c>
      <c r="P29" s="405" t="s">
        <v>443</v>
      </c>
      <c r="Q29" s="405" t="s">
        <v>443</v>
      </c>
      <c r="R29" s="405" t="s">
        <v>443</v>
      </c>
      <c r="S29" s="405" t="s">
        <v>443</v>
      </c>
      <c r="T29" s="405" t="s">
        <v>443</v>
      </c>
      <c r="U29" s="405" t="s">
        <v>443</v>
      </c>
      <c r="V29" s="405" t="s">
        <v>443</v>
      </c>
    </row>
    <row r="30" spans="1:22" s="381" customFormat="1" ht="45" customHeight="1" x14ac:dyDescent="0.25">
      <c r="A30" s="382" t="s">
        <v>679</v>
      </c>
      <c r="B30" s="382" t="s">
        <v>99</v>
      </c>
      <c r="C30" s="408"/>
      <c r="D30" s="631">
        <v>55</v>
      </c>
      <c r="E30" s="408" t="s">
        <v>604</v>
      </c>
      <c r="F30" s="401">
        <v>41791</v>
      </c>
      <c r="G30" s="385" t="s">
        <v>590</v>
      </c>
      <c r="H30" s="386" t="s">
        <v>680</v>
      </c>
      <c r="I30" s="573" t="s">
        <v>645</v>
      </c>
      <c r="J30" s="449" t="s">
        <v>42</v>
      </c>
      <c r="K30" s="405" t="s">
        <v>443</v>
      </c>
      <c r="L30" s="405" t="s">
        <v>443</v>
      </c>
      <c r="M30" s="405" t="s">
        <v>443</v>
      </c>
      <c r="N30" s="405" t="s">
        <v>443</v>
      </c>
      <c r="O30" s="405" t="s">
        <v>443</v>
      </c>
      <c r="P30" s="405" t="s">
        <v>443</v>
      </c>
      <c r="Q30" s="405" t="s">
        <v>443</v>
      </c>
      <c r="R30" s="405" t="s">
        <v>443</v>
      </c>
      <c r="S30" s="405" t="s">
        <v>443</v>
      </c>
      <c r="T30" s="405" t="s">
        <v>443</v>
      </c>
      <c r="U30" s="405" t="s">
        <v>4</v>
      </c>
      <c r="V30" s="405" t="s">
        <v>443</v>
      </c>
    </row>
    <row r="31" spans="1:22" ht="45" customHeight="1" x14ac:dyDescent="0.25">
      <c r="A31" s="382" t="s">
        <v>681</v>
      </c>
      <c r="B31" s="382" t="s">
        <v>662</v>
      </c>
      <c r="C31" s="408"/>
      <c r="D31" s="631">
        <v>60</v>
      </c>
      <c r="E31" s="408" t="s">
        <v>604</v>
      </c>
      <c r="F31" s="401">
        <v>45017</v>
      </c>
      <c r="G31" s="385" t="s">
        <v>590</v>
      </c>
      <c r="H31" s="386" t="s">
        <v>682</v>
      </c>
      <c r="I31" s="573" t="s">
        <v>663</v>
      </c>
      <c r="J31" s="449" t="s">
        <v>42</v>
      </c>
      <c r="K31" s="405" t="s">
        <v>443</v>
      </c>
      <c r="L31" s="405" t="s">
        <v>443</v>
      </c>
      <c r="M31" s="405" t="s">
        <v>443</v>
      </c>
      <c r="N31" s="405" t="s">
        <v>443</v>
      </c>
      <c r="O31" s="405" t="s">
        <v>443</v>
      </c>
      <c r="P31" s="405" t="s">
        <v>443</v>
      </c>
      <c r="Q31" s="405" t="s">
        <v>443</v>
      </c>
      <c r="R31" s="405" t="s">
        <v>443</v>
      </c>
      <c r="S31" s="405" t="s">
        <v>443</v>
      </c>
      <c r="T31" s="405" t="s">
        <v>443</v>
      </c>
      <c r="U31" s="405" t="s">
        <v>443</v>
      </c>
      <c r="V31" s="405" t="s">
        <v>443</v>
      </c>
    </row>
    <row r="32" spans="1:22" s="381" customFormat="1" ht="60.75" customHeight="1" x14ac:dyDescent="0.25">
      <c r="A32" s="408" t="s">
        <v>683</v>
      </c>
      <c r="B32" s="382" t="s">
        <v>99</v>
      </c>
      <c r="C32" s="408"/>
      <c r="D32" s="631">
        <v>55</v>
      </c>
      <c r="E32" s="408" t="s">
        <v>604</v>
      </c>
      <c r="F32" s="401">
        <v>41821</v>
      </c>
      <c r="G32" s="385" t="s">
        <v>590</v>
      </c>
      <c r="H32" s="386" t="s">
        <v>684</v>
      </c>
      <c r="I32" s="573" t="s">
        <v>663</v>
      </c>
      <c r="J32" s="449" t="s">
        <v>50</v>
      </c>
      <c r="K32" s="405" t="s">
        <v>443</v>
      </c>
      <c r="L32" s="405" t="s">
        <v>443</v>
      </c>
      <c r="M32" s="405" t="s">
        <v>443</v>
      </c>
      <c r="N32" s="405" t="s">
        <v>443</v>
      </c>
      <c r="O32" s="405" t="s">
        <v>443</v>
      </c>
      <c r="P32" s="405" t="s">
        <v>443</v>
      </c>
      <c r="Q32" s="405" t="s">
        <v>443</v>
      </c>
      <c r="R32" s="405" t="s">
        <v>443</v>
      </c>
      <c r="S32" s="405" t="s">
        <v>443</v>
      </c>
      <c r="T32" s="405" t="s">
        <v>443</v>
      </c>
      <c r="U32" s="405" t="s">
        <v>443</v>
      </c>
      <c r="V32" s="405" t="s">
        <v>443</v>
      </c>
    </row>
    <row r="33" spans="1:22" ht="45" customHeight="1" x14ac:dyDescent="0.25">
      <c r="A33" s="408" t="s">
        <v>685</v>
      </c>
      <c r="B33" s="382" t="s">
        <v>598</v>
      </c>
      <c r="C33" s="524"/>
      <c r="D33" s="631">
        <v>70</v>
      </c>
      <c r="E33" s="408" t="s">
        <v>604</v>
      </c>
      <c r="F33" s="401">
        <v>45192</v>
      </c>
      <c r="G33" s="385" t="s">
        <v>590</v>
      </c>
      <c r="H33" s="386" t="s">
        <v>686</v>
      </c>
      <c r="I33" s="573" t="s">
        <v>621</v>
      </c>
      <c r="J33" s="449" t="s">
        <v>1889</v>
      </c>
      <c r="K33" s="405" t="s">
        <v>443</v>
      </c>
      <c r="L33" s="405" t="s">
        <v>443</v>
      </c>
      <c r="M33" s="405" t="s">
        <v>443</v>
      </c>
      <c r="N33" s="405" t="s">
        <v>443</v>
      </c>
      <c r="O33" s="405" t="s">
        <v>35</v>
      </c>
      <c r="P33" s="405" t="s">
        <v>443</v>
      </c>
      <c r="Q33" s="405" t="s">
        <v>4</v>
      </c>
      <c r="R33" s="405" t="s">
        <v>443</v>
      </c>
      <c r="S33" s="405" t="s">
        <v>443</v>
      </c>
      <c r="T33" s="405" t="s">
        <v>443</v>
      </c>
      <c r="U33" s="405" t="s">
        <v>443</v>
      </c>
      <c r="V33" s="405" t="s">
        <v>443</v>
      </c>
    </row>
    <row r="34" spans="1:22" ht="45" customHeight="1" x14ac:dyDescent="0.25">
      <c r="A34" s="382" t="s">
        <v>687</v>
      </c>
      <c r="B34" s="382" t="s">
        <v>119</v>
      </c>
      <c r="C34" s="409" t="s">
        <v>688</v>
      </c>
      <c r="D34" s="631">
        <v>55</v>
      </c>
      <c r="E34" s="408" t="s">
        <v>604</v>
      </c>
      <c r="F34" s="401">
        <v>42256</v>
      </c>
      <c r="G34" s="532" t="s">
        <v>66</v>
      </c>
      <c r="H34" s="386" t="s">
        <v>689</v>
      </c>
      <c r="I34" s="573" t="s">
        <v>690</v>
      </c>
      <c r="J34" s="449" t="s">
        <v>42</v>
      </c>
      <c r="K34" s="405" t="s">
        <v>443</v>
      </c>
      <c r="L34" s="405" t="s">
        <v>443</v>
      </c>
      <c r="M34" s="405" t="s">
        <v>443</v>
      </c>
      <c r="N34" s="405" t="s">
        <v>443</v>
      </c>
      <c r="O34" s="405" t="s">
        <v>443</v>
      </c>
      <c r="P34" s="405" t="s">
        <v>443</v>
      </c>
      <c r="Q34" s="405" t="s">
        <v>443</v>
      </c>
      <c r="R34" s="405" t="s">
        <v>443</v>
      </c>
      <c r="S34" s="405" t="s">
        <v>443</v>
      </c>
      <c r="T34" s="405" t="s">
        <v>443</v>
      </c>
      <c r="U34" s="405" t="s">
        <v>443</v>
      </c>
      <c r="V34" s="405" t="s">
        <v>35</v>
      </c>
    </row>
    <row r="35" spans="1:22" ht="45" customHeight="1" x14ac:dyDescent="0.25">
      <c r="A35" s="382" t="s">
        <v>691</v>
      </c>
      <c r="B35" s="382" t="s">
        <v>692</v>
      </c>
      <c r="C35" s="408"/>
      <c r="D35" s="631">
        <v>55</v>
      </c>
      <c r="E35" s="408" t="s">
        <v>604</v>
      </c>
      <c r="F35" s="401">
        <v>45039</v>
      </c>
      <c r="G35" s="385" t="s">
        <v>590</v>
      </c>
      <c r="H35" s="386">
        <v>435</v>
      </c>
      <c r="I35" s="573" t="s">
        <v>667</v>
      </c>
      <c r="J35" s="524" t="s">
        <v>53</v>
      </c>
      <c r="K35" s="405" t="s">
        <v>443</v>
      </c>
      <c r="L35" s="405" t="s">
        <v>443</v>
      </c>
      <c r="M35" s="405" t="s">
        <v>443</v>
      </c>
      <c r="N35" s="405" t="s">
        <v>4</v>
      </c>
      <c r="O35" s="405" t="s">
        <v>443</v>
      </c>
      <c r="P35" s="405" t="s">
        <v>443</v>
      </c>
      <c r="Q35" s="405" t="s">
        <v>443</v>
      </c>
      <c r="R35" s="405" t="s">
        <v>443</v>
      </c>
      <c r="S35" s="405" t="s">
        <v>443</v>
      </c>
      <c r="T35" s="405" t="s">
        <v>443</v>
      </c>
      <c r="U35" s="405" t="s">
        <v>443</v>
      </c>
      <c r="V35" s="405" t="s">
        <v>443</v>
      </c>
    </row>
    <row r="36" spans="1:22" ht="45" customHeight="1" x14ac:dyDescent="0.25">
      <c r="A36" s="599" t="s">
        <v>693</v>
      </c>
      <c r="B36" s="382" t="s">
        <v>694</v>
      </c>
      <c r="C36" s="408" t="s">
        <v>1890</v>
      </c>
      <c r="D36" s="631">
        <v>50</v>
      </c>
      <c r="E36" s="408" t="s">
        <v>604</v>
      </c>
      <c r="F36" s="401">
        <v>45017</v>
      </c>
      <c r="G36" s="385" t="s">
        <v>590</v>
      </c>
      <c r="H36" s="441">
        <v>445</v>
      </c>
      <c r="I36" s="573" t="s">
        <v>645</v>
      </c>
      <c r="J36" s="449" t="s">
        <v>1891</v>
      </c>
      <c r="K36" s="405" t="s">
        <v>443</v>
      </c>
      <c r="L36" s="405" t="s">
        <v>443</v>
      </c>
      <c r="M36" s="420" t="s">
        <v>35</v>
      </c>
      <c r="N36" s="405" t="s">
        <v>443</v>
      </c>
      <c r="O36" s="405" t="s">
        <v>35</v>
      </c>
      <c r="P36" s="405" t="s">
        <v>443</v>
      </c>
      <c r="Q36" s="405" t="s">
        <v>443</v>
      </c>
      <c r="R36" s="405" t="s">
        <v>4</v>
      </c>
      <c r="S36" s="405" t="s">
        <v>443</v>
      </c>
      <c r="T36" s="405" t="s">
        <v>443</v>
      </c>
      <c r="U36" s="405" t="s">
        <v>443</v>
      </c>
      <c r="V36" s="405" t="s">
        <v>443</v>
      </c>
    </row>
    <row r="37" spans="1:22" ht="45" customHeight="1" x14ac:dyDescent="0.25">
      <c r="A37" s="408" t="s">
        <v>695</v>
      </c>
      <c r="B37" s="382" t="s">
        <v>598</v>
      </c>
      <c r="C37" s="524"/>
      <c r="D37" s="631">
        <v>70</v>
      </c>
      <c r="E37" s="408" t="s">
        <v>604</v>
      </c>
      <c r="F37" s="401">
        <v>45192</v>
      </c>
      <c r="G37" s="385" t="s">
        <v>590</v>
      </c>
      <c r="H37" s="386" t="s">
        <v>686</v>
      </c>
      <c r="I37" s="573" t="s">
        <v>621</v>
      </c>
      <c r="J37" s="449" t="s">
        <v>1889</v>
      </c>
      <c r="K37" s="405" t="s">
        <v>443</v>
      </c>
      <c r="L37" s="405" t="s">
        <v>443</v>
      </c>
      <c r="M37" s="405" t="s">
        <v>443</v>
      </c>
      <c r="N37" s="405" t="s">
        <v>443</v>
      </c>
      <c r="O37" s="405" t="s">
        <v>443</v>
      </c>
      <c r="P37" s="405" t="s">
        <v>443</v>
      </c>
      <c r="Q37" s="405" t="s">
        <v>4</v>
      </c>
      <c r="R37" s="405" t="s">
        <v>443</v>
      </c>
      <c r="S37" s="405" t="s">
        <v>443</v>
      </c>
      <c r="T37" s="405" t="s">
        <v>443</v>
      </c>
      <c r="U37" s="405" t="s">
        <v>443</v>
      </c>
      <c r="V37" s="405" t="s">
        <v>443</v>
      </c>
    </row>
    <row r="38" spans="1:22" ht="45" customHeight="1" x14ac:dyDescent="0.25">
      <c r="A38" s="382" t="s">
        <v>696</v>
      </c>
      <c r="B38" s="382" t="s">
        <v>662</v>
      </c>
      <c r="C38" s="602"/>
      <c r="D38" s="631">
        <v>50</v>
      </c>
      <c r="E38" s="408" t="s">
        <v>697</v>
      </c>
      <c r="F38" s="401"/>
      <c r="G38" s="385" t="s">
        <v>590</v>
      </c>
      <c r="H38" s="386">
        <v>424</v>
      </c>
      <c r="I38" s="573" t="s">
        <v>698</v>
      </c>
      <c r="J38" s="449" t="s">
        <v>42</v>
      </c>
      <c r="K38" s="405" t="s">
        <v>443</v>
      </c>
      <c r="L38" s="405" t="s">
        <v>443</v>
      </c>
      <c r="M38" s="405" t="s">
        <v>443</v>
      </c>
      <c r="N38" s="405" t="s">
        <v>443</v>
      </c>
      <c r="O38" s="405" t="s">
        <v>443</v>
      </c>
      <c r="P38" s="405" t="s">
        <v>443</v>
      </c>
      <c r="Q38" s="405" t="s">
        <v>443</v>
      </c>
      <c r="R38" s="405" t="s">
        <v>443</v>
      </c>
      <c r="S38" s="405" t="s">
        <v>35</v>
      </c>
      <c r="T38" s="405" t="s">
        <v>443</v>
      </c>
      <c r="U38" s="405" t="s">
        <v>443</v>
      </c>
      <c r="V38" s="405" t="s">
        <v>4</v>
      </c>
    </row>
    <row r="39" spans="1:22" customFormat="1" ht="39" customHeight="1" x14ac:dyDescent="0.25">
      <c r="A39" s="408" t="s">
        <v>699</v>
      </c>
      <c r="B39" s="382" t="s">
        <v>700</v>
      </c>
      <c r="C39" s="408"/>
      <c r="D39" s="631">
        <v>55</v>
      </c>
      <c r="E39" s="408" t="s">
        <v>604</v>
      </c>
      <c r="F39" s="434">
        <v>43891</v>
      </c>
      <c r="G39" s="385" t="s">
        <v>590</v>
      </c>
      <c r="H39" s="386" t="s">
        <v>701</v>
      </c>
      <c r="I39" s="573" t="s">
        <v>656</v>
      </c>
      <c r="J39" s="524" t="s">
        <v>100</v>
      </c>
      <c r="K39" s="405" t="s">
        <v>443</v>
      </c>
      <c r="L39" s="405" t="s">
        <v>443</v>
      </c>
      <c r="M39" s="405" t="s">
        <v>443</v>
      </c>
      <c r="N39" s="405" t="s">
        <v>443</v>
      </c>
      <c r="O39" s="405" t="s">
        <v>443</v>
      </c>
      <c r="P39" s="405" t="s">
        <v>443</v>
      </c>
      <c r="Q39" s="405" t="s">
        <v>443</v>
      </c>
      <c r="R39" s="405" t="s">
        <v>4</v>
      </c>
      <c r="S39" s="405" t="s">
        <v>443</v>
      </c>
      <c r="T39" s="405" t="s">
        <v>35</v>
      </c>
      <c r="U39" s="405" t="s">
        <v>35</v>
      </c>
      <c r="V39" s="405" t="s">
        <v>443</v>
      </c>
    </row>
    <row r="40" spans="1:22" customFormat="1" ht="35.25" customHeight="1" x14ac:dyDescent="0.25">
      <c r="A40" s="382" t="s">
        <v>702</v>
      </c>
      <c r="B40" s="382" t="s">
        <v>662</v>
      </c>
      <c r="C40" s="602"/>
      <c r="D40" s="631">
        <v>50</v>
      </c>
      <c r="E40" s="408" t="s">
        <v>697</v>
      </c>
      <c r="F40" s="401"/>
      <c r="G40" s="411" t="s">
        <v>590</v>
      </c>
      <c r="H40" s="386">
        <v>424</v>
      </c>
      <c r="I40" s="573" t="s">
        <v>698</v>
      </c>
      <c r="J40" s="449" t="s">
        <v>42</v>
      </c>
      <c r="K40" s="405" t="s">
        <v>443</v>
      </c>
      <c r="L40" s="405" t="s">
        <v>443</v>
      </c>
      <c r="M40" s="405" t="s">
        <v>443</v>
      </c>
      <c r="N40" s="405" t="s">
        <v>443</v>
      </c>
      <c r="O40" s="405" t="s">
        <v>443</v>
      </c>
      <c r="P40" s="405" t="s">
        <v>443</v>
      </c>
      <c r="Q40" s="405" t="s">
        <v>443</v>
      </c>
      <c r="R40" s="405" t="s">
        <v>443</v>
      </c>
      <c r="S40" s="405" t="s">
        <v>35</v>
      </c>
      <c r="T40" s="405" t="s">
        <v>443</v>
      </c>
      <c r="U40" s="405" t="s">
        <v>443</v>
      </c>
      <c r="V40" s="405" t="s">
        <v>4</v>
      </c>
    </row>
    <row r="41" spans="1:22" s="381" customFormat="1" ht="45" customHeight="1" x14ac:dyDescent="0.25">
      <c r="A41" s="599" t="s">
        <v>703</v>
      </c>
      <c r="B41" s="408" t="s">
        <v>140</v>
      </c>
      <c r="C41" s="599"/>
      <c r="D41" s="631">
        <v>50</v>
      </c>
      <c r="E41" s="408" t="s">
        <v>604</v>
      </c>
      <c r="F41" s="441"/>
      <c r="G41" s="385" t="s">
        <v>590</v>
      </c>
      <c r="H41" s="441">
        <v>68</v>
      </c>
      <c r="I41" s="605" t="s">
        <v>648</v>
      </c>
      <c r="J41" s="449" t="s">
        <v>1892</v>
      </c>
      <c r="K41" s="405" t="s">
        <v>443</v>
      </c>
      <c r="L41" s="405" t="s">
        <v>443</v>
      </c>
      <c r="M41" s="405" t="s">
        <v>443</v>
      </c>
      <c r="N41" s="405" t="s">
        <v>4</v>
      </c>
      <c r="O41" s="405" t="s">
        <v>443</v>
      </c>
      <c r="P41" s="405" t="s">
        <v>443</v>
      </c>
      <c r="Q41" s="405" t="s">
        <v>443</v>
      </c>
      <c r="R41" s="405" t="s">
        <v>443</v>
      </c>
      <c r="S41" s="405" t="s">
        <v>443</v>
      </c>
      <c r="T41" s="405" t="s">
        <v>443</v>
      </c>
      <c r="U41" s="405" t="s">
        <v>443</v>
      </c>
      <c r="V41" s="405" t="s">
        <v>443</v>
      </c>
    </row>
    <row r="42" spans="1:22" ht="45" customHeight="1" x14ac:dyDescent="0.25">
      <c r="A42" s="520" t="s">
        <v>704</v>
      </c>
      <c r="B42" s="408" t="s">
        <v>705</v>
      </c>
      <c r="C42" s="599"/>
      <c r="D42" s="632">
        <v>60</v>
      </c>
      <c r="E42" s="408" t="s">
        <v>604</v>
      </c>
      <c r="F42" s="434">
        <v>45078</v>
      </c>
      <c r="G42" s="411" t="s">
        <v>590</v>
      </c>
      <c r="H42" s="578" t="s">
        <v>706</v>
      </c>
      <c r="I42" s="573" t="s">
        <v>645</v>
      </c>
      <c r="J42" s="517" t="s">
        <v>69</v>
      </c>
      <c r="K42" s="405" t="s">
        <v>443</v>
      </c>
      <c r="L42" s="405" t="s">
        <v>443</v>
      </c>
      <c r="M42" s="405" t="s">
        <v>443</v>
      </c>
      <c r="N42" s="405" t="s">
        <v>443</v>
      </c>
      <c r="O42" s="405" t="s">
        <v>4</v>
      </c>
      <c r="P42" s="405" t="s">
        <v>443</v>
      </c>
      <c r="Q42" s="405" t="s">
        <v>443</v>
      </c>
      <c r="R42" s="405" t="s">
        <v>443</v>
      </c>
      <c r="S42" s="405" t="s">
        <v>443</v>
      </c>
      <c r="T42" s="405" t="s">
        <v>443</v>
      </c>
      <c r="U42" s="405" t="s">
        <v>443</v>
      </c>
      <c r="V42" s="405" t="s">
        <v>443</v>
      </c>
    </row>
    <row r="43" spans="1:22" s="381" customFormat="1" ht="45" customHeight="1" x14ac:dyDescent="0.25">
      <c r="A43" s="520" t="s">
        <v>707</v>
      </c>
      <c r="B43" s="382" t="s">
        <v>212</v>
      </c>
      <c r="C43" s="599"/>
      <c r="D43" s="631">
        <v>50</v>
      </c>
      <c r="E43" s="408" t="s">
        <v>604</v>
      </c>
      <c r="F43" s="441"/>
      <c r="G43" s="411" t="s">
        <v>590</v>
      </c>
      <c r="H43" s="578">
        <v>332</v>
      </c>
      <c r="I43" s="605" t="s">
        <v>648</v>
      </c>
      <c r="J43" s="449" t="s">
        <v>42</v>
      </c>
      <c r="K43" s="405" t="s">
        <v>443</v>
      </c>
      <c r="L43" s="405" t="s">
        <v>443</v>
      </c>
      <c r="M43" s="405" t="s">
        <v>443</v>
      </c>
      <c r="N43" s="405" t="s">
        <v>443</v>
      </c>
      <c r="O43" s="405" t="s">
        <v>443</v>
      </c>
      <c r="P43" s="405" t="s">
        <v>443</v>
      </c>
      <c r="Q43" s="405" t="s">
        <v>443</v>
      </c>
      <c r="R43" s="405" t="s">
        <v>443</v>
      </c>
      <c r="S43" s="405" t="s">
        <v>443</v>
      </c>
      <c r="T43" s="405" t="s">
        <v>443</v>
      </c>
      <c r="U43" s="405" t="s">
        <v>443</v>
      </c>
      <c r="V43" s="405" t="s">
        <v>443</v>
      </c>
    </row>
    <row r="44" spans="1:22" customFormat="1" ht="45" customHeight="1" x14ac:dyDescent="0.25">
      <c r="A44" s="382" t="s">
        <v>708</v>
      </c>
      <c r="B44" s="382" t="s">
        <v>152</v>
      </c>
      <c r="C44" s="636"/>
      <c r="D44" s="631">
        <v>50</v>
      </c>
      <c r="E44" s="408" t="s">
        <v>612</v>
      </c>
      <c r="F44" s="401">
        <v>44949</v>
      </c>
      <c r="G44" s="385" t="s">
        <v>590</v>
      </c>
      <c r="H44" s="386">
        <v>392</v>
      </c>
      <c r="I44" s="573" t="s">
        <v>613</v>
      </c>
      <c r="J44" s="449" t="s">
        <v>25</v>
      </c>
      <c r="K44" s="405" t="s">
        <v>443</v>
      </c>
      <c r="L44" s="405" t="s">
        <v>443</v>
      </c>
      <c r="M44" s="405" t="s">
        <v>443</v>
      </c>
      <c r="N44" s="405" t="s">
        <v>443</v>
      </c>
      <c r="O44" s="405" t="s">
        <v>443</v>
      </c>
      <c r="P44" s="405" t="s">
        <v>4</v>
      </c>
      <c r="Q44" s="405" t="s">
        <v>443</v>
      </c>
      <c r="R44" s="405" t="s">
        <v>443</v>
      </c>
      <c r="S44" s="405" t="s">
        <v>443</v>
      </c>
      <c r="T44" s="405" t="s">
        <v>443</v>
      </c>
      <c r="U44" s="405" t="s">
        <v>443</v>
      </c>
      <c r="V44" s="405" t="s">
        <v>443</v>
      </c>
    </row>
    <row r="45" spans="1:22" customFormat="1" ht="45" customHeight="1" x14ac:dyDescent="0.25">
      <c r="A45" s="382" t="s">
        <v>709</v>
      </c>
      <c r="B45" s="382" t="s">
        <v>152</v>
      </c>
      <c r="C45" s="636"/>
      <c r="D45" s="631">
        <v>50</v>
      </c>
      <c r="E45" s="408" t="s">
        <v>612</v>
      </c>
      <c r="F45" s="401">
        <v>44949</v>
      </c>
      <c r="G45" s="385" t="s">
        <v>590</v>
      </c>
      <c r="H45" s="386">
        <v>392</v>
      </c>
      <c r="I45" s="573" t="s">
        <v>613</v>
      </c>
      <c r="J45" s="449" t="s">
        <v>25</v>
      </c>
      <c r="K45" s="405" t="s">
        <v>443</v>
      </c>
      <c r="L45" s="405" t="s">
        <v>443</v>
      </c>
      <c r="M45" s="405" t="s">
        <v>443</v>
      </c>
      <c r="N45" s="405" t="s">
        <v>443</v>
      </c>
      <c r="O45" s="405" t="s">
        <v>443</v>
      </c>
      <c r="P45" s="405" t="s">
        <v>4</v>
      </c>
      <c r="Q45" s="405" t="s">
        <v>443</v>
      </c>
      <c r="R45" s="405" t="s">
        <v>443</v>
      </c>
      <c r="S45" s="405" t="s">
        <v>443</v>
      </c>
      <c r="T45" s="405" t="s">
        <v>443</v>
      </c>
      <c r="U45" s="405" t="s">
        <v>443</v>
      </c>
      <c r="V45" s="405" t="s">
        <v>443</v>
      </c>
    </row>
    <row r="46" spans="1:22" customFormat="1" ht="45" customHeight="1" x14ac:dyDescent="0.25">
      <c r="A46" s="382" t="s">
        <v>710</v>
      </c>
      <c r="B46" s="382" t="s">
        <v>662</v>
      </c>
      <c r="C46" s="636"/>
      <c r="D46" s="631">
        <v>50</v>
      </c>
      <c r="E46" s="408" t="s">
        <v>604</v>
      </c>
      <c r="F46" s="401">
        <v>44949</v>
      </c>
      <c r="G46" s="411" t="s">
        <v>590</v>
      </c>
      <c r="H46" s="386">
        <v>186</v>
      </c>
      <c r="I46" s="573" t="s">
        <v>621</v>
      </c>
      <c r="J46" s="449" t="s">
        <v>31</v>
      </c>
      <c r="K46" s="405" t="s">
        <v>443</v>
      </c>
      <c r="L46" s="405" t="s">
        <v>443</v>
      </c>
      <c r="M46" s="405" t="s">
        <v>443</v>
      </c>
      <c r="N46" s="405" t="s">
        <v>443</v>
      </c>
      <c r="O46" s="405" t="s">
        <v>443</v>
      </c>
      <c r="P46" s="405" t="s">
        <v>443</v>
      </c>
      <c r="Q46" s="405" t="s">
        <v>443</v>
      </c>
      <c r="R46" s="405" t="s">
        <v>443</v>
      </c>
      <c r="S46" s="405" t="s">
        <v>443</v>
      </c>
      <c r="T46" s="405" t="s">
        <v>443</v>
      </c>
      <c r="U46" s="405" t="s">
        <v>4</v>
      </c>
      <c r="V46" s="405" t="s">
        <v>443</v>
      </c>
    </row>
    <row r="47" spans="1:22" customFormat="1" ht="45" customHeight="1" x14ac:dyDescent="0.25">
      <c r="A47" s="382" t="s">
        <v>711</v>
      </c>
      <c r="B47" s="382" t="s">
        <v>712</v>
      </c>
      <c r="C47" s="408"/>
      <c r="D47" s="631">
        <v>65</v>
      </c>
      <c r="E47" s="408" t="s">
        <v>594</v>
      </c>
      <c r="F47" s="401">
        <v>45505</v>
      </c>
      <c r="G47" s="411" t="s">
        <v>590</v>
      </c>
      <c r="H47" s="386" t="s">
        <v>713</v>
      </c>
      <c r="I47" s="605" t="s">
        <v>596</v>
      </c>
      <c r="J47" s="449" t="s">
        <v>50</v>
      </c>
      <c r="K47" s="405" t="s">
        <v>35</v>
      </c>
      <c r="L47" s="405" t="s">
        <v>35</v>
      </c>
      <c r="M47" s="405" t="s">
        <v>35</v>
      </c>
      <c r="N47" s="405" t="s">
        <v>35</v>
      </c>
      <c r="O47" s="405" t="s">
        <v>35</v>
      </c>
      <c r="P47" s="405" t="s">
        <v>35</v>
      </c>
      <c r="Q47" s="405" t="s">
        <v>4</v>
      </c>
      <c r="R47" s="405" t="s">
        <v>443</v>
      </c>
      <c r="S47" s="405" t="s">
        <v>443</v>
      </c>
      <c r="T47" s="405" t="s">
        <v>35</v>
      </c>
      <c r="U47" s="405" t="s">
        <v>443</v>
      </c>
      <c r="V47" s="405" t="s">
        <v>443</v>
      </c>
    </row>
    <row r="48" spans="1:22" customFormat="1" ht="45" customHeight="1" x14ac:dyDescent="0.25">
      <c r="A48" s="408" t="s">
        <v>714</v>
      </c>
      <c r="B48" s="382" t="s">
        <v>119</v>
      </c>
      <c r="C48" s="408" t="s">
        <v>715</v>
      </c>
      <c r="D48" s="631">
        <v>60</v>
      </c>
      <c r="E48" s="408" t="s">
        <v>604</v>
      </c>
      <c r="F48" s="434">
        <v>44559</v>
      </c>
      <c r="G48" s="411" t="s">
        <v>590</v>
      </c>
      <c r="H48" s="560" t="s">
        <v>716</v>
      </c>
      <c r="I48" s="573" t="s">
        <v>717</v>
      </c>
      <c r="J48" s="524" t="s">
        <v>45</v>
      </c>
      <c r="K48" s="405" t="s">
        <v>443</v>
      </c>
      <c r="L48" s="405" t="s">
        <v>4</v>
      </c>
      <c r="M48" s="405" t="s">
        <v>443</v>
      </c>
      <c r="N48" s="405" t="s">
        <v>443</v>
      </c>
      <c r="O48" s="405" t="s">
        <v>443</v>
      </c>
      <c r="P48" s="405" t="s">
        <v>443</v>
      </c>
      <c r="Q48" s="405" t="s">
        <v>443</v>
      </c>
      <c r="R48" s="405" t="s">
        <v>443</v>
      </c>
      <c r="S48" s="405" t="s">
        <v>443</v>
      </c>
      <c r="T48" s="405" t="s">
        <v>443</v>
      </c>
      <c r="U48" s="405" t="s">
        <v>443</v>
      </c>
      <c r="V48" s="405" t="s">
        <v>443</v>
      </c>
    </row>
    <row r="49" spans="1:22" customFormat="1" ht="45" customHeight="1" x14ac:dyDescent="0.25">
      <c r="A49" s="444" t="s">
        <v>721</v>
      </c>
      <c r="B49" s="444" t="s">
        <v>99</v>
      </c>
      <c r="C49" s="408"/>
      <c r="D49" s="631">
        <v>55</v>
      </c>
      <c r="E49" s="408" t="s">
        <v>604</v>
      </c>
      <c r="F49" s="401">
        <v>42689</v>
      </c>
      <c r="G49" s="577" t="s">
        <v>590</v>
      </c>
      <c r="H49" s="441" t="s">
        <v>722</v>
      </c>
      <c r="I49" s="573" t="s">
        <v>601</v>
      </c>
      <c r="J49" s="449" t="s">
        <v>42</v>
      </c>
      <c r="K49" s="405" t="s">
        <v>443</v>
      </c>
      <c r="L49" s="405" t="s">
        <v>443</v>
      </c>
      <c r="M49" s="405" t="s">
        <v>443</v>
      </c>
      <c r="N49" s="405" t="s">
        <v>443</v>
      </c>
      <c r="O49" s="405" t="s">
        <v>443</v>
      </c>
      <c r="P49" s="405" t="s">
        <v>443</v>
      </c>
      <c r="Q49" s="405" t="s">
        <v>443</v>
      </c>
      <c r="R49" s="405" t="s">
        <v>443</v>
      </c>
      <c r="S49" s="405" t="s">
        <v>443</v>
      </c>
      <c r="T49" s="405" t="s">
        <v>35</v>
      </c>
      <c r="U49" s="405" t="s">
        <v>443</v>
      </c>
      <c r="V49" s="405" t="s">
        <v>443</v>
      </c>
    </row>
    <row r="50" spans="1:22" s="381" customFormat="1" ht="45" customHeight="1" x14ac:dyDescent="0.25">
      <c r="A50" s="444" t="s">
        <v>723</v>
      </c>
      <c r="B50" s="444" t="s">
        <v>724</v>
      </c>
      <c r="C50" s="408"/>
      <c r="D50" s="631">
        <v>60</v>
      </c>
      <c r="E50" s="408" t="s">
        <v>604</v>
      </c>
      <c r="F50" s="401">
        <v>45346</v>
      </c>
      <c r="G50" s="577" t="s">
        <v>590</v>
      </c>
      <c r="H50" s="441" t="s">
        <v>726</v>
      </c>
      <c r="I50" s="573" t="s">
        <v>645</v>
      </c>
      <c r="J50" s="449" t="s">
        <v>31</v>
      </c>
      <c r="K50" s="420" t="s">
        <v>35</v>
      </c>
      <c r="L50" s="405" t="s">
        <v>443</v>
      </c>
      <c r="M50" s="405" t="s">
        <v>443</v>
      </c>
      <c r="N50" s="405" t="s">
        <v>443</v>
      </c>
      <c r="O50" s="405" t="s">
        <v>443</v>
      </c>
      <c r="P50" s="405" t="s">
        <v>443</v>
      </c>
      <c r="Q50" s="405" t="s">
        <v>443</v>
      </c>
      <c r="R50" s="405" t="s">
        <v>443</v>
      </c>
      <c r="S50" s="405" t="s">
        <v>443</v>
      </c>
      <c r="T50" s="405" t="s">
        <v>443</v>
      </c>
      <c r="U50" s="405" t="s">
        <v>443</v>
      </c>
      <c r="V50" s="405" t="s">
        <v>443</v>
      </c>
    </row>
    <row r="51" spans="1:22" s="381" customFormat="1" ht="45" customHeight="1" x14ac:dyDescent="0.25">
      <c r="A51" s="599" t="s">
        <v>727</v>
      </c>
      <c r="B51" s="408" t="s">
        <v>140</v>
      </c>
      <c r="C51" s="599"/>
      <c r="D51" s="631">
        <v>50</v>
      </c>
      <c r="E51" s="599" t="s">
        <v>594</v>
      </c>
      <c r="F51" s="441"/>
      <c r="G51" s="411" t="s">
        <v>590</v>
      </c>
      <c r="H51" s="441">
        <v>373</v>
      </c>
      <c r="I51" s="605" t="s">
        <v>634</v>
      </c>
      <c r="J51" s="449" t="s">
        <v>53</v>
      </c>
      <c r="K51" s="405" t="s">
        <v>443</v>
      </c>
      <c r="L51" s="405" t="s">
        <v>443</v>
      </c>
      <c r="M51" s="405" t="s">
        <v>443</v>
      </c>
      <c r="N51" s="405" t="s">
        <v>4</v>
      </c>
      <c r="O51" s="405" t="s">
        <v>443</v>
      </c>
      <c r="P51" s="405" t="s">
        <v>443</v>
      </c>
      <c r="Q51" s="405" t="s">
        <v>443</v>
      </c>
      <c r="R51" s="405" t="s">
        <v>443</v>
      </c>
      <c r="S51" s="405" t="s">
        <v>443</v>
      </c>
      <c r="T51" s="405" t="s">
        <v>443</v>
      </c>
      <c r="U51" s="405" t="s">
        <v>35</v>
      </c>
      <c r="V51" s="405" t="s">
        <v>443</v>
      </c>
    </row>
    <row r="52" spans="1:22" s="381" customFormat="1" ht="45" customHeight="1" x14ac:dyDescent="0.25">
      <c r="A52" s="444" t="s">
        <v>728</v>
      </c>
      <c r="B52" s="444" t="s">
        <v>729</v>
      </c>
      <c r="C52" s="524" t="s">
        <v>1893</v>
      </c>
      <c r="D52" s="631">
        <v>55</v>
      </c>
      <c r="E52" s="408" t="s">
        <v>731</v>
      </c>
      <c r="F52" s="401">
        <v>44949</v>
      </c>
      <c r="G52" s="577" t="s">
        <v>590</v>
      </c>
      <c r="H52" s="441">
        <v>412</v>
      </c>
      <c r="I52" s="573" t="s">
        <v>732</v>
      </c>
      <c r="J52" s="449" t="s">
        <v>622</v>
      </c>
      <c r="K52" s="379" t="s">
        <v>443</v>
      </c>
      <c r="L52" s="405" t="s">
        <v>443</v>
      </c>
      <c r="M52" s="405" t="s">
        <v>443</v>
      </c>
      <c r="N52" s="405" t="s">
        <v>443</v>
      </c>
      <c r="O52" s="405" t="s">
        <v>443</v>
      </c>
      <c r="P52" s="405" t="s">
        <v>443</v>
      </c>
      <c r="Q52" s="405" t="s">
        <v>443</v>
      </c>
      <c r="R52" s="405" t="s">
        <v>443</v>
      </c>
      <c r="S52" s="405" t="s">
        <v>4</v>
      </c>
      <c r="T52" s="568" t="s">
        <v>443</v>
      </c>
      <c r="U52" s="405" t="s">
        <v>443</v>
      </c>
      <c r="V52" s="405" t="s">
        <v>443</v>
      </c>
    </row>
    <row r="53" spans="1:22" s="381" customFormat="1" ht="45" customHeight="1" x14ac:dyDescent="0.25">
      <c r="A53" s="382" t="s">
        <v>733</v>
      </c>
      <c r="B53" s="382" t="s">
        <v>734</v>
      </c>
      <c r="C53" s="636"/>
      <c r="D53" s="631">
        <v>50</v>
      </c>
      <c r="E53" s="408" t="s">
        <v>604</v>
      </c>
      <c r="F53" s="401">
        <v>44949</v>
      </c>
      <c r="G53" s="411" t="s">
        <v>590</v>
      </c>
      <c r="H53" s="386">
        <v>42</v>
      </c>
      <c r="I53" s="573" t="s">
        <v>621</v>
      </c>
      <c r="J53" s="449" t="s">
        <v>31</v>
      </c>
      <c r="K53" s="405" t="s">
        <v>443</v>
      </c>
      <c r="L53" s="405" t="s">
        <v>443</v>
      </c>
      <c r="M53" s="405" t="s">
        <v>443</v>
      </c>
      <c r="N53" s="405" t="s">
        <v>443</v>
      </c>
      <c r="O53" s="405" t="s">
        <v>443</v>
      </c>
      <c r="P53" s="405" t="s">
        <v>443</v>
      </c>
      <c r="Q53" s="405" t="s">
        <v>443</v>
      </c>
      <c r="R53" s="405" t="s">
        <v>443</v>
      </c>
      <c r="S53" s="405" t="s">
        <v>443</v>
      </c>
      <c r="T53" s="405" t="s">
        <v>443</v>
      </c>
      <c r="U53" s="405" t="s">
        <v>4</v>
      </c>
      <c r="V53" s="405" t="s">
        <v>443</v>
      </c>
    </row>
    <row r="54" spans="1:22" s="381" customFormat="1" ht="45" customHeight="1" x14ac:dyDescent="0.25">
      <c r="A54" s="382" t="s">
        <v>735</v>
      </c>
      <c r="B54" s="382" t="s">
        <v>736</v>
      </c>
      <c r="C54" s="636"/>
      <c r="D54" s="631">
        <v>50</v>
      </c>
      <c r="E54" s="408" t="s">
        <v>604</v>
      </c>
      <c r="F54" s="401">
        <v>44949</v>
      </c>
      <c r="G54" s="411" t="s">
        <v>590</v>
      </c>
      <c r="H54" s="386">
        <v>124</v>
      </c>
      <c r="I54" s="573" t="s">
        <v>737</v>
      </c>
      <c r="J54" s="449" t="s">
        <v>1889</v>
      </c>
      <c r="K54" s="405" t="s">
        <v>443</v>
      </c>
      <c r="L54" s="405" t="s">
        <v>443</v>
      </c>
      <c r="M54" s="405" t="s">
        <v>443</v>
      </c>
      <c r="N54" s="405" t="s">
        <v>443</v>
      </c>
      <c r="O54" s="405" t="s">
        <v>443</v>
      </c>
      <c r="P54" s="405" t="s">
        <v>443</v>
      </c>
      <c r="Q54" s="405" t="s">
        <v>4</v>
      </c>
      <c r="R54" s="405" t="s">
        <v>443</v>
      </c>
      <c r="S54" s="405" t="s">
        <v>443</v>
      </c>
      <c r="T54" s="405" t="s">
        <v>443</v>
      </c>
      <c r="U54" s="405" t="s">
        <v>443</v>
      </c>
      <c r="V54" s="405" t="s">
        <v>443</v>
      </c>
    </row>
    <row r="55" spans="1:22" s="381" customFormat="1" ht="45" customHeight="1" x14ac:dyDescent="0.25">
      <c r="A55" s="599" t="s">
        <v>738</v>
      </c>
      <c r="B55" s="408" t="s">
        <v>739</v>
      </c>
      <c r="C55" s="599"/>
      <c r="D55" s="631">
        <v>50</v>
      </c>
      <c r="E55" s="408" t="s">
        <v>604</v>
      </c>
      <c r="F55" s="441"/>
      <c r="G55" s="411" t="s">
        <v>590</v>
      </c>
      <c r="H55" s="441">
        <v>307</v>
      </c>
      <c r="I55" s="605" t="s">
        <v>648</v>
      </c>
      <c r="J55" s="449" t="s">
        <v>53</v>
      </c>
      <c r="K55" s="405" t="s">
        <v>443</v>
      </c>
      <c r="L55" s="405" t="s">
        <v>443</v>
      </c>
      <c r="M55" s="405" t="s">
        <v>443</v>
      </c>
      <c r="N55" s="405" t="s">
        <v>443</v>
      </c>
      <c r="O55" s="405" t="s">
        <v>4</v>
      </c>
      <c r="P55" s="405" t="s">
        <v>443</v>
      </c>
      <c r="Q55" s="405" t="s">
        <v>443</v>
      </c>
      <c r="R55" s="405" t="s">
        <v>443</v>
      </c>
      <c r="S55" s="405" t="s">
        <v>443</v>
      </c>
      <c r="T55" s="405" t="s">
        <v>443</v>
      </c>
      <c r="U55" s="405" t="s">
        <v>443</v>
      </c>
      <c r="V55" s="405" t="s">
        <v>443</v>
      </c>
    </row>
    <row r="56" spans="1:22" s="381" customFormat="1" ht="45" customHeight="1" x14ac:dyDescent="0.25">
      <c r="A56" s="382" t="s">
        <v>743</v>
      </c>
      <c r="B56" s="382" t="s">
        <v>712</v>
      </c>
      <c r="C56" s="408"/>
      <c r="D56" s="631">
        <v>65</v>
      </c>
      <c r="E56" s="408" t="s">
        <v>594</v>
      </c>
      <c r="F56" s="401">
        <v>45505</v>
      </c>
      <c r="G56" s="411" t="s">
        <v>590</v>
      </c>
      <c r="H56" s="386" t="s">
        <v>744</v>
      </c>
      <c r="I56" s="605" t="s">
        <v>596</v>
      </c>
      <c r="J56" s="449" t="s">
        <v>50</v>
      </c>
      <c r="K56" s="405" t="s">
        <v>35</v>
      </c>
      <c r="L56" s="405" t="s">
        <v>35</v>
      </c>
      <c r="M56" s="405" t="s">
        <v>35</v>
      </c>
      <c r="N56" s="405" t="s">
        <v>35</v>
      </c>
      <c r="O56" s="405" t="s">
        <v>35</v>
      </c>
      <c r="P56" s="405" t="s">
        <v>35</v>
      </c>
      <c r="Q56" s="405" t="s">
        <v>4</v>
      </c>
      <c r="R56" s="405" t="s">
        <v>443</v>
      </c>
      <c r="S56" s="405" t="s">
        <v>443</v>
      </c>
      <c r="T56" s="405" t="s">
        <v>443</v>
      </c>
      <c r="U56" s="405" t="s">
        <v>443</v>
      </c>
      <c r="V56" s="405" t="s">
        <v>443</v>
      </c>
    </row>
    <row r="57" spans="1:22" s="381" customFormat="1" ht="45" customHeight="1" x14ac:dyDescent="0.25">
      <c r="A57" s="382" t="s">
        <v>745</v>
      </c>
      <c r="B57" s="382" t="s">
        <v>99</v>
      </c>
      <c r="C57" s="602"/>
      <c r="D57" s="631">
        <v>60</v>
      </c>
      <c r="E57" s="408" t="s">
        <v>604</v>
      </c>
      <c r="F57" s="401">
        <v>45017</v>
      </c>
      <c r="G57" s="411" t="s">
        <v>590</v>
      </c>
      <c r="H57" s="386" t="s">
        <v>746</v>
      </c>
      <c r="I57" s="573" t="s">
        <v>663</v>
      </c>
      <c r="J57" s="449" t="s">
        <v>53</v>
      </c>
      <c r="K57" s="405" t="s">
        <v>443</v>
      </c>
      <c r="L57" s="405" t="s">
        <v>443</v>
      </c>
      <c r="M57" s="405" t="s">
        <v>443</v>
      </c>
      <c r="N57" s="405" t="s">
        <v>4</v>
      </c>
      <c r="O57" s="405" t="s">
        <v>443</v>
      </c>
      <c r="P57" s="405" t="s">
        <v>443</v>
      </c>
      <c r="Q57" s="405" t="s">
        <v>443</v>
      </c>
      <c r="R57" s="405" t="s">
        <v>35</v>
      </c>
      <c r="S57" s="405" t="s">
        <v>443</v>
      </c>
      <c r="T57" s="405" t="s">
        <v>443</v>
      </c>
      <c r="U57" s="405" t="s">
        <v>443</v>
      </c>
      <c r="V57" s="405" t="s">
        <v>443</v>
      </c>
    </row>
    <row r="58" spans="1:22" s="381" customFormat="1" ht="45" customHeight="1" x14ac:dyDescent="0.25">
      <c r="A58" s="382" t="s">
        <v>747</v>
      </c>
      <c r="B58" s="382" t="s">
        <v>748</v>
      </c>
      <c r="C58" s="409" t="s">
        <v>1894</v>
      </c>
      <c r="D58" s="631">
        <v>125</v>
      </c>
      <c r="E58" s="408" t="s">
        <v>604</v>
      </c>
      <c r="F58" s="401">
        <v>45346</v>
      </c>
      <c r="G58" s="411" t="s">
        <v>590</v>
      </c>
      <c r="H58" s="386" t="s">
        <v>749</v>
      </c>
      <c r="I58" s="573" t="s">
        <v>663</v>
      </c>
      <c r="J58" s="449" t="s">
        <v>1895</v>
      </c>
      <c r="K58" s="420" t="s">
        <v>35</v>
      </c>
      <c r="L58" s="420" t="s">
        <v>35</v>
      </c>
      <c r="M58" s="405" t="s">
        <v>443</v>
      </c>
      <c r="N58" s="405" t="s">
        <v>443</v>
      </c>
      <c r="O58" s="405" t="s">
        <v>443</v>
      </c>
      <c r="P58" s="405" t="s">
        <v>443</v>
      </c>
      <c r="Q58" s="405" t="s">
        <v>443</v>
      </c>
      <c r="R58" s="405" t="s">
        <v>443</v>
      </c>
      <c r="S58" s="405" t="s">
        <v>443</v>
      </c>
      <c r="T58" s="405" t="s">
        <v>443</v>
      </c>
      <c r="U58" s="405" t="s">
        <v>443</v>
      </c>
      <c r="V58" s="405" t="s">
        <v>4</v>
      </c>
    </row>
    <row r="59" spans="1:22" ht="45" customHeight="1" x14ac:dyDescent="0.25">
      <c r="A59" s="599" t="s">
        <v>750</v>
      </c>
      <c r="B59" s="599" t="s">
        <v>662</v>
      </c>
      <c r="C59" s="599"/>
      <c r="D59" s="631">
        <v>50</v>
      </c>
      <c r="E59" s="408" t="s">
        <v>604</v>
      </c>
      <c r="F59" s="441"/>
      <c r="G59" s="411" t="s">
        <v>590</v>
      </c>
      <c r="H59" s="441">
        <v>344</v>
      </c>
      <c r="I59" s="605" t="s">
        <v>621</v>
      </c>
      <c r="J59" s="449" t="s">
        <v>100</v>
      </c>
      <c r="K59" s="405" t="s">
        <v>443</v>
      </c>
      <c r="L59" s="405" t="s">
        <v>443</v>
      </c>
      <c r="M59" s="405" t="s">
        <v>443</v>
      </c>
      <c r="N59" s="405" t="s">
        <v>443</v>
      </c>
      <c r="O59" s="405" t="s">
        <v>443</v>
      </c>
      <c r="P59" s="405" t="s">
        <v>443</v>
      </c>
      <c r="Q59" s="405" t="s">
        <v>443</v>
      </c>
      <c r="R59" s="405" t="s">
        <v>443</v>
      </c>
      <c r="S59" s="405" t="s">
        <v>443</v>
      </c>
      <c r="T59" s="405" t="s">
        <v>443</v>
      </c>
      <c r="U59" s="405" t="s">
        <v>4</v>
      </c>
      <c r="V59" s="405" t="s">
        <v>443</v>
      </c>
    </row>
    <row r="60" spans="1:22" ht="45" customHeight="1" x14ac:dyDescent="0.25">
      <c r="A60" s="382" t="s">
        <v>751</v>
      </c>
      <c r="B60" s="382" t="s">
        <v>1896</v>
      </c>
      <c r="C60" s="636"/>
      <c r="D60" s="631">
        <v>50</v>
      </c>
      <c r="E60" s="408" t="s">
        <v>604</v>
      </c>
      <c r="F60" s="401">
        <v>44949</v>
      </c>
      <c r="G60" s="385" t="s">
        <v>590</v>
      </c>
      <c r="H60" s="386">
        <v>127</v>
      </c>
      <c r="I60" s="573" t="s">
        <v>667</v>
      </c>
      <c r="J60" s="449" t="s">
        <v>40</v>
      </c>
      <c r="K60" s="405" t="s">
        <v>443</v>
      </c>
      <c r="L60" s="405" t="s">
        <v>443</v>
      </c>
      <c r="M60" s="405" t="s">
        <v>4</v>
      </c>
      <c r="N60" s="405" t="s">
        <v>443</v>
      </c>
      <c r="O60" s="405" t="s">
        <v>443</v>
      </c>
      <c r="P60" s="405" t="s">
        <v>443</v>
      </c>
      <c r="Q60" s="405" t="s">
        <v>443</v>
      </c>
      <c r="R60" s="405" t="s">
        <v>443</v>
      </c>
      <c r="S60" s="405" t="s">
        <v>443</v>
      </c>
      <c r="T60" s="405" t="s">
        <v>443</v>
      </c>
      <c r="U60" s="405" t="s">
        <v>443</v>
      </c>
      <c r="V60" s="405" t="s">
        <v>443</v>
      </c>
    </row>
    <row r="61" spans="1:22" s="381" customFormat="1" ht="45" customHeight="1" x14ac:dyDescent="0.25">
      <c r="A61" s="382" t="s">
        <v>757</v>
      </c>
      <c r="B61" s="382" t="s">
        <v>758</v>
      </c>
      <c r="C61" s="408"/>
      <c r="D61" s="631">
        <v>55</v>
      </c>
      <c r="E61" s="408" t="s">
        <v>604</v>
      </c>
      <c r="F61" s="384"/>
      <c r="G61" s="465" t="s">
        <v>590</v>
      </c>
      <c r="H61" s="386" t="s">
        <v>444</v>
      </c>
      <c r="I61" s="573" t="s">
        <v>634</v>
      </c>
      <c r="J61" s="449" t="s">
        <v>50</v>
      </c>
      <c r="K61" s="405" t="s">
        <v>443</v>
      </c>
      <c r="L61" s="405" t="s">
        <v>443</v>
      </c>
      <c r="M61" s="405" t="s">
        <v>443</v>
      </c>
      <c r="N61" s="405" t="s">
        <v>443</v>
      </c>
      <c r="O61" s="405" t="s">
        <v>443</v>
      </c>
      <c r="P61" s="405" t="s">
        <v>443</v>
      </c>
      <c r="Q61" s="405" t="s">
        <v>4</v>
      </c>
      <c r="R61" s="405" t="s">
        <v>443</v>
      </c>
      <c r="S61" s="405" t="s">
        <v>443</v>
      </c>
      <c r="T61" s="405" t="s">
        <v>443</v>
      </c>
      <c r="U61" s="405" t="s">
        <v>35</v>
      </c>
      <c r="V61" s="405" t="s">
        <v>443</v>
      </c>
    </row>
    <row r="62" spans="1:22" s="381" customFormat="1" ht="45" customHeight="1" x14ac:dyDescent="0.25">
      <c r="A62" s="382" t="s">
        <v>761</v>
      </c>
      <c r="B62" s="382" t="s">
        <v>152</v>
      </c>
      <c r="C62" s="409" t="s">
        <v>762</v>
      </c>
      <c r="D62" s="631">
        <v>65</v>
      </c>
      <c r="E62" s="408" t="s">
        <v>594</v>
      </c>
      <c r="F62" s="401">
        <v>44378</v>
      </c>
      <c r="G62" s="385" t="s">
        <v>590</v>
      </c>
      <c r="H62" s="386" t="s">
        <v>763</v>
      </c>
      <c r="I62" s="609" t="s">
        <v>596</v>
      </c>
      <c r="J62" s="449" t="s">
        <v>100</v>
      </c>
      <c r="K62" s="379" t="s">
        <v>443</v>
      </c>
      <c r="L62" s="379" t="s">
        <v>443</v>
      </c>
      <c r="M62" s="379" t="s">
        <v>443</v>
      </c>
      <c r="N62" s="379" t="s">
        <v>443</v>
      </c>
      <c r="O62" s="379" t="s">
        <v>443</v>
      </c>
      <c r="P62" s="379" t="s">
        <v>443</v>
      </c>
      <c r="Q62" s="379" t="s">
        <v>443</v>
      </c>
      <c r="R62" s="379" t="s">
        <v>443</v>
      </c>
      <c r="S62" s="379" t="s">
        <v>4</v>
      </c>
      <c r="T62" s="379" t="s">
        <v>443</v>
      </c>
      <c r="U62" s="405" t="s">
        <v>443</v>
      </c>
      <c r="V62" s="405" t="s">
        <v>443</v>
      </c>
    </row>
    <row r="63" spans="1:22" ht="45" customHeight="1" x14ac:dyDescent="0.25">
      <c r="A63" s="382" t="s">
        <v>765</v>
      </c>
      <c r="B63" s="382" t="s">
        <v>766</v>
      </c>
      <c r="C63" s="636"/>
      <c r="D63" s="631">
        <v>50</v>
      </c>
      <c r="E63" s="408" t="s">
        <v>604</v>
      </c>
      <c r="F63" s="401">
        <v>44949</v>
      </c>
      <c r="G63" s="385" t="s">
        <v>590</v>
      </c>
      <c r="H63" s="386" t="s">
        <v>767</v>
      </c>
      <c r="I63" s="609" t="s">
        <v>606</v>
      </c>
      <c r="J63" s="449" t="s">
        <v>45</v>
      </c>
      <c r="K63" s="379" t="s">
        <v>443</v>
      </c>
      <c r="L63" s="379" t="s">
        <v>443</v>
      </c>
      <c r="M63" s="379" t="s">
        <v>4</v>
      </c>
      <c r="N63" s="379" t="s">
        <v>443</v>
      </c>
      <c r="O63" s="379" t="s">
        <v>443</v>
      </c>
      <c r="P63" s="379" t="s">
        <v>35</v>
      </c>
      <c r="Q63" s="379" t="s">
        <v>35</v>
      </c>
      <c r="R63" s="379" t="s">
        <v>443</v>
      </c>
      <c r="S63" s="379" t="s">
        <v>443</v>
      </c>
      <c r="T63" s="379" t="s">
        <v>443</v>
      </c>
      <c r="U63" s="405" t="s">
        <v>443</v>
      </c>
      <c r="V63" s="405" t="s">
        <v>443</v>
      </c>
    </row>
    <row r="64" spans="1:22" ht="45" customHeight="1" x14ac:dyDescent="0.25">
      <c r="A64" s="382" t="s">
        <v>768</v>
      </c>
      <c r="B64" s="382" t="s">
        <v>662</v>
      </c>
      <c r="C64" s="636"/>
      <c r="D64" s="631">
        <v>55</v>
      </c>
      <c r="E64" s="408" t="s">
        <v>604</v>
      </c>
      <c r="F64" s="401">
        <v>45589</v>
      </c>
      <c r="G64" s="385" t="s">
        <v>590</v>
      </c>
      <c r="H64" s="386" t="s">
        <v>769</v>
      </c>
      <c r="I64" s="573" t="s">
        <v>645</v>
      </c>
      <c r="J64" s="449"/>
      <c r="K64" s="379" t="s">
        <v>35</v>
      </c>
      <c r="L64" s="379" t="s">
        <v>35</v>
      </c>
      <c r="M64" s="379" t="s">
        <v>35</v>
      </c>
      <c r="N64" s="379" t="s">
        <v>35</v>
      </c>
      <c r="O64" s="379" t="s">
        <v>35</v>
      </c>
      <c r="P64" s="379" t="s">
        <v>35</v>
      </c>
      <c r="Q64" s="379" t="s">
        <v>35</v>
      </c>
      <c r="R64" s="379" t="s">
        <v>35</v>
      </c>
      <c r="S64" s="379" t="s">
        <v>35</v>
      </c>
      <c r="T64" s="379" t="s">
        <v>35</v>
      </c>
      <c r="U64" s="405" t="s">
        <v>443</v>
      </c>
      <c r="V64" s="405" t="s">
        <v>443</v>
      </c>
    </row>
    <row r="65" spans="1:22" s="381" customFormat="1" ht="45" customHeight="1" x14ac:dyDescent="0.25">
      <c r="A65" s="382" t="s">
        <v>770</v>
      </c>
      <c r="B65" s="382" t="s">
        <v>771</v>
      </c>
      <c r="C65" s="636"/>
      <c r="D65" s="631">
        <v>50</v>
      </c>
      <c r="E65" s="408" t="s">
        <v>604</v>
      </c>
      <c r="F65" s="401">
        <v>44949</v>
      </c>
      <c r="G65" s="385" t="s">
        <v>590</v>
      </c>
      <c r="H65" s="386">
        <v>4</v>
      </c>
      <c r="I65" s="573" t="s">
        <v>645</v>
      </c>
      <c r="J65" s="449" t="s">
        <v>622</v>
      </c>
      <c r="K65" s="379" t="s">
        <v>443</v>
      </c>
      <c r="L65" s="379" t="s">
        <v>443</v>
      </c>
      <c r="M65" s="379" t="s">
        <v>443</v>
      </c>
      <c r="N65" s="379" t="s">
        <v>443</v>
      </c>
      <c r="O65" s="379" t="s">
        <v>443</v>
      </c>
      <c r="P65" s="379" t="s">
        <v>443</v>
      </c>
      <c r="Q65" s="379" t="s">
        <v>443</v>
      </c>
      <c r="R65" s="379" t="s">
        <v>443</v>
      </c>
      <c r="S65" s="379" t="s">
        <v>4</v>
      </c>
      <c r="T65" s="379" t="s">
        <v>443</v>
      </c>
      <c r="U65" s="405" t="s">
        <v>443</v>
      </c>
      <c r="V65" s="405" t="s">
        <v>443</v>
      </c>
    </row>
    <row r="66" spans="1:22" s="381" customFormat="1" ht="45" customHeight="1" x14ac:dyDescent="0.25">
      <c r="A66" s="382" t="s">
        <v>772</v>
      </c>
      <c r="B66" s="382" t="s">
        <v>1897</v>
      </c>
      <c r="C66" s="636"/>
      <c r="D66" s="631">
        <v>50</v>
      </c>
      <c r="E66" s="408" t="s">
        <v>604</v>
      </c>
      <c r="F66" s="401">
        <v>44949</v>
      </c>
      <c r="G66" s="385" t="s">
        <v>590</v>
      </c>
      <c r="H66" s="386">
        <v>321</v>
      </c>
      <c r="I66" s="573" t="s">
        <v>663</v>
      </c>
      <c r="J66" s="449" t="s">
        <v>87</v>
      </c>
      <c r="K66" s="379" t="s">
        <v>443</v>
      </c>
      <c r="L66" s="379" t="s">
        <v>443</v>
      </c>
      <c r="M66" s="379" t="s">
        <v>443</v>
      </c>
      <c r="N66" s="379" t="s">
        <v>443</v>
      </c>
      <c r="O66" s="379" t="s">
        <v>443</v>
      </c>
      <c r="P66" s="379" t="s">
        <v>443</v>
      </c>
      <c r="Q66" s="379" t="s">
        <v>443</v>
      </c>
      <c r="R66" s="379" t="s">
        <v>443</v>
      </c>
      <c r="S66" s="379" t="s">
        <v>443</v>
      </c>
      <c r="T66" s="379" t="s">
        <v>35</v>
      </c>
      <c r="U66" s="379" t="s">
        <v>35</v>
      </c>
      <c r="V66" s="379" t="s">
        <v>35</v>
      </c>
    </row>
    <row r="67" spans="1:22" s="381" customFormat="1" ht="45" customHeight="1" x14ac:dyDescent="0.25">
      <c r="A67" s="599" t="s">
        <v>773</v>
      </c>
      <c r="B67" s="408" t="s">
        <v>774</v>
      </c>
      <c r="C67" s="599"/>
      <c r="D67" s="631">
        <v>50</v>
      </c>
      <c r="E67" s="408" t="s">
        <v>604</v>
      </c>
      <c r="F67" s="441"/>
      <c r="G67" s="385" t="s">
        <v>590</v>
      </c>
      <c r="H67" s="441">
        <v>427</v>
      </c>
      <c r="I67" s="573" t="s">
        <v>737</v>
      </c>
      <c r="J67" s="449" t="s">
        <v>1898</v>
      </c>
      <c r="K67" s="405" t="s">
        <v>443</v>
      </c>
      <c r="L67" s="405" t="s">
        <v>443</v>
      </c>
      <c r="M67" s="405" t="s">
        <v>443</v>
      </c>
      <c r="N67" s="405" t="s">
        <v>443</v>
      </c>
      <c r="O67" s="405" t="s">
        <v>443</v>
      </c>
      <c r="P67" s="405" t="s">
        <v>443</v>
      </c>
      <c r="Q67" s="405" t="s">
        <v>443</v>
      </c>
      <c r="R67" s="405" t="s">
        <v>443</v>
      </c>
      <c r="S67" s="405" t="s">
        <v>443</v>
      </c>
      <c r="T67" s="405" t="s">
        <v>443</v>
      </c>
      <c r="U67" s="405" t="s">
        <v>443</v>
      </c>
      <c r="V67" s="405" t="s">
        <v>4</v>
      </c>
    </row>
    <row r="68" spans="1:22" s="381" customFormat="1" ht="45" customHeight="1" x14ac:dyDescent="0.25">
      <c r="A68" s="599" t="s">
        <v>775</v>
      </c>
      <c r="B68" s="408" t="s">
        <v>140</v>
      </c>
      <c r="C68" s="599"/>
      <c r="D68" s="631">
        <v>50</v>
      </c>
      <c r="E68" s="408" t="s">
        <v>604</v>
      </c>
      <c r="F68" s="441"/>
      <c r="G68" s="385" t="s">
        <v>590</v>
      </c>
      <c r="H68" s="441">
        <v>100</v>
      </c>
      <c r="I68" s="605" t="s">
        <v>648</v>
      </c>
      <c r="J68" s="449" t="s">
        <v>53</v>
      </c>
      <c r="K68" s="405" t="s">
        <v>443</v>
      </c>
      <c r="L68" s="405" t="s">
        <v>443</v>
      </c>
      <c r="M68" s="405" t="s">
        <v>443</v>
      </c>
      <c r="N68" s="405" t="s">
        <v>443</v>
      </c>
      <c r="O68" s="405" t="s">
        <v>443</v>
      </c>
      <c r="P68" s="405" t="s">
        <v>443</v>
      </c>
      <c r="Q68" s="405" t="s">
        <v>443</v>
      </c>
      <c r="R68" s="405" t="s">
        <v>443</v>
      </c>
      <c r="S68" s="405" t="s">
        <v>443</v>
      </c>
      <c r="T68" s="405" t="s">
        <v>443</v>
      </c>
      <c r="U68" s="405" t="s">
        <v>443</v>
      </c>
      <c r="V68" s="405" t="s">
        <v>443</v>
      </c>
    </row>
    <row r="69" spans="1:22" s="381" customFormat="1" ht="45" customHeight="1" x14ac:dyDescent="0.25">
      <c r="A69" s="408" t="s">
        <v>776</v>
      </c>
      <c r="B69" s="382" t="s">
        <v>777</v>
      </c>
      <c r="C69" s="408" t="s">
        <v>778</v>
      </c>
      <c r="D69" s="631">
        <v>65</v>
      </c>
      <c r="E69" s="408" t="s">
        <v>604</v>
      </c>
      <c r="F69" s="401">
        <v>41153</v>
      </c>
      <c r="G69" s="385" t="s">
        <v>590</v>
      </c>
      <c r="H69" s="386" t="s">
        <v>779</v>
      </c>
      <c r="I69" s="573" t="s">
        <v>606</v>
      </c>
      <c r="J69" s="524" t="s">
        <v>20</v>
      </c>
      <c r="K69" s="662" t="s">
        <v>35</v>
      </c>
      <c r="L69" s="405" t="s">
        <v>443</v>
      </c>
      <c r="M69" s="405" t="s">
        <v>443</v>
      </c>
      <c r="N69" s="405" t="s">
        <v>35</v>
      </c>
      <c r="O69" s="405" t="s">
        <v>443</v>
      </c>
      <c r="P69" s="405" t="s">
        <v>4</v>
      </c>
      <c r="Q69" s="405" t="s">
        <v>443</v>
      </c>
      <c r="R69" s="405" t="s">
        <v>443</v>
      </c>
      <c r="S69" s="405" t="s">
        <v>443</v>
      </c>
      <c r="T69" s="416" t="s">
        <v>1899</v>
      </c>
      <c r="U69" s="405" t="s">
        <v>443</v>
      </c>
      <c r="V69" s="405" t="s">
        <v>443</v>
      </c>
    </row>
    <row r="70" spans="1:22" ht="45" customHeight="1" x14ac:dyDescent="0.25">
      <c r="A70" s="382" t="s">
        <v>780</v>
      </c>
      <c r="B70" s="382" t="s">
        <v>662</v>
      </c>
      <c r="C70" s="602"/>
      <c r="D70" s="631">
        <v>55</v>
      </c>
      <c r="E70" s="408" t="s">
        <v>604</v>
      </c>
      <c r="F70" s="401">
        <v>45539</v>
      </c>
      <c r="G70" s="465" t="s">
        <v>590</v>
      </c>
      <c r="H70" s="386" t="s">
        <v>781</v>
      </c>
      <c r="I70" s="573" t="s">
        <v>601</v>
      </c>
      <c r="J70" s="449" t="s">
        <v>100</v>
      </c>
      <c r="K70" s="405" t="s">
        <v>35</v>
      </c>
      <c r="L70" s="405" t="s">
        <v>35</v>
      </c>
      <c r="M70" s="405" t="s">
        <v>35</v>
      </c>
      <c r="N70" s="405" t="s">
        <v>35</v>
      </c>
      <c r="O70" s="405" t="s">
        <v>35</v>
      </c>
      <c r="P70" s="405" t="s">
        <v>35</v>
      </c>
      <c r="Q70" s="405" t="s">
        <v>35</v>
      </c>
      <c r="R70" s="405" t="s">
        <v>35</v>
      </c>
      <c r="S70" s="405" t="s">
        <v>443</v>
      </c>
      <c r="T70" s="405" t="s">
        <v>35</v>
      </c>
      <c r="U70" s="405" t="s">
        <v>443</v>
      </c>
      <c r="V70" s="405" t="s">
        <v>443</v>
      </c>
    </row>
    <row r="71" spans="1:22" ht="45" customHeight="1" x14ac:dyDescent="0.25">
      <c r="A71" s="599" t="s">
        <v>782</v>
      </c>
      <c r="B71" s="382" t="s">
        <v>598</v>
      </c>
      <c r="C71" s="524"/>
      <c r="D71" s="631">
        <v>70</v>
      </c>
      <c r="E71" s="408" t="s">
        <v>604</v>
      </c>
      <c r="F71" s="401">
        <v>45170</v>
      </c>
      <c r="G71" s="385" t="s">
        <v>590</v>
      </c>
      <c r="H71" s="441" t="s">
        <v>783</v>
      </c>
      <c r="I71" s="573" t="s">
        <v>645</v>
      </c>
      <c r="J71" s="449" t="s">
        <v>1889</v>
      </c>
      <c r="K71" s="405" t="s">
        <v>443</v>
      </c>
      <c r="L71" s="405" t="s">
        <v>443</v>
      </c>
      <c r="M71" s="405" t="s">
        <v>443</v>
      </c>
      <c r="N71" s="405" t="s">
        <v>443</v>
      </c>
      <c r="O71" s="405" t="s">
        <v>443</v>
      </c>
      <c r="P71" s="405" t="s">
        <v>443</v>
      </c>
      <c r="Q71" s="405" t="s">
        <v>4</v>
      </c>
      <c r="R71" s="405" t="s">
        <v>443</v>
      </c>
      <c r="S71" s="405" t="s">
        <v>443</v>
      </c>
      <c r="T71" s="405" t="s">
        <v>443</v>
      </c>
      <c r="U71" s="405" t="s">
        <v>443</v>
      </c>
      <c r="V71" s="405" t="s">
        <v>443</v>
      </c>
    </row>
    <row r="72" spans="1:22" s="381" customFormat="1" ht="45" customHeight="1" x14ac:dyDescent="0.25">
      <c r="A72" s="382" t="s">
        <v>784</v>
      </c>
      <c r="B72" s="382" t="s">
        <v>785</v>
      </c>
      <c r="C72" s="408"/>
      <c r="D72" s="631">
        <v>55</v>
      </c>
      <c r="E72" s="408" t="s">
        <v>604</v>
      </c>
      <c r="F72" s="401">
        <v>41791</v>
      </c>
      <c r="G72" s="385" t="s">
        <v>590</v>
      </c>
      <c r="H72" s="386" t="s">
        <v>300</v>
      </c>
      <c r="I72" s="573" t="s">
        <v>606</v>
      </c>
      <c r="J72" s="524" t="s">
        <v>1892</v>
      </c>
      <c r="K72" s="405" t="s">
        <v>443</v>
      </c>
      <c r="L72" s="405" t="s">
        <v>443</v>
      </c>
      <c r="M72" s="405" t="s">
        <v>443</v>
      </c>
      <c r="N72" s="405" t="s">
        <v>4</v>
      </c>
      <c r="O72" s="405" t="s">
        <v>443</v>
      </c>
      <c r="P72" s="405" t="s">
        <v>443</v>
      </c>
      <c r="Q72" s="405" t="s">
        <v>443</v>
      </c>
      <c r="R72" s="405" t="s">
        <v>443</v>
      </c>
      <c r="S72" s="405" t="s">
        <v>443</v>
      </c>
      <c r="T72" s="405" t="s">
        <v>443</v>
      </c>
      <c r="U72" s="405" t="s">
        <v>443</v>
      </c>
      <c r="V72" s="405" t="s">
        <v>443</v>
      </c>
    </row>
    <row r="73" spans="1:22" s="381" customFormat="1" ht="45" customHeight="1" x14ac:dyDescent="0.25">
      <c r="A73" s="599" t="s">
        <v>786</v>
      </c>
      <c r="B73" s="408" t="s">
        <v>712</v>
      </c>
      <c r="C73" s="599"/>
      <c r="D73" s="632">
        <v>65</v>
      </c>
      <c r="E73" s="408" t="s">
        <v>604</v>
      </c>
      <c r="F73" s="401">
        <v>45527</v>
      </c>
      <c r="G73" s="385" t="s">
        <v>590</v>
      </c>
      <c r="H73" s="441" t="s">
        <v>787</v>
      </c>
      <c r="I73" s="573" t="s">
        <v>663</v>
      </c>
      <c r="J73" s="449" t="s">
        <v>50</v>
      </c>
      <c r="K73" s="405" t="s">
        <v>35</v>
      </c>
      <c r="L73" s="405" t="s">
        <v>35</v>
      </c>
      <c r="M73" s="405" t="s">
        <v>35</v>
      </c>
      <c r="N73" s="405" t="s">
        <v>35</v>
      </c>
      <c r="O73" s="405" t="s">
        <v>35</v>
      </c>
      <c r="P73" s="405" t="s">
        <v>35</v>
      </c>
      <c r="Q73" s="405" t="s">
        <v>4</v>
      </c>
      <c r="R73" s="405" t="s">
        <v>443</v>
      </c>
      <c r="S73" s="405" t="s">
        <v>443</v>
      </c>
      <c r="T73" s="405" t="s">
        <v>443</v>
      </c>
      <c r="U73" s="405" t="s">
        <v>443</v>
      </c>
      <c r="V73" s="405" t="s">
        <v>443</v>
      </c>
    </row>
    <row r="74" spans="1:22" s="381" customFormat="1" ht="45" customHeight="1" x14ac:dyDescent="0.25">
      <c r="A74" s="382" t="s">
        <v>788</v>
      </c>
      <c r="B74" s="382" t="s">
        <v>662</v>
      </c>
      <c r="C74" s="636"/>
      <c r="D74" s="631">
        <v>50</v>
      </c>
      <c r="E74" s="408" t="s">
        <v>604</v>
      </c>
      <c r="F74" s="401">
        <v>44949</v>
      </c>
      <c r="G74" s="385" t="s">
        <v>590</v>
      </c>
      <c r="H74" s="386">
        <v>162</v>
      </c>
      <c r="I74" s="573" t="s">
        <v>645</v>
      </c>
      <c r="J74" s="449" t="s">
        <v>100</v>
      </c>
      <c r="K74" s="405" t="s">
        <v>443</v>
      </c>
      <c r="L74" s="405" t="s">
        <v>443</v>
      </c>
      <c r="M74" s="405" t="s">
        <v>443</v>
      </c>
      <c r="N74" s="405" t="s">
        <v>443</v>
      </c>
      <c r="O74" s="405" t="s">
        <v>443</v>
      </c>
      <c r="P74" s="405" t="s">
        <v>443</v>
      </c>
      <c r="Q74" s="405" t="s">
        <v>443</v>
      </c>
      <c r="R74" s="405" t="s">
        <v>443</v>
      </c>
      <c r="S74" s="539" t="s">
        <v>1870</v>
      </c>
      <c r="T74" s="405" t="s">
        <v>443</v>
      </c>
      <c r="U74" s="405" t="s">
        <v>443</v>
      </c>
      <c r="V74" s="405" t="s">
        <v>443</v>
      </c>
    </row>
    <row r="75" spans="1:22" s="381" customFormat="1" ht="45" customHeight="1" x14ac:dyDescent="0.25">
      <c r="A75" s="382" t="s">
        <v>789</v>
      </c>
      <c r="B75" s="382" t="s">
        <v>790</v>
      </c>
      <c r="C75" s="408"/>
      <c r="D75" s="631">
        <v>55</v>
      </c>
      <c r="E75" s="408" t="s">
        <v>589</v>
      </c>
      <c r="F75" s="384"/>
      <c r="G75" s="385" t="s">
        <v>590</v>
      </c>
      <c r="H75" s="386" t="s">
        <v>503</v>
      </c>
      <c r="I75" s="573" t="s">
        <v>592</v>
      </c>
      <c r="J75" s="449" t="s">
        <v>45</v>
      </c>
      <c r="K75" s="405" t="s">
        <v>443</v>
      </c>
      <c r="L75" s="405" t="s">
        <v>443</v>
      </c>
      <c r="M75" s="405" t="s">
        <v>443</v>
      </c>
      <c r="N75" s="405" t="s">
        <v>443</v>
      </c>
      <c r="O75" s="405" t="s">
        <v>443</v>
      </c>
      <c r="P75" s="405" t="s">
        <v>443</v>
      </c>
      <c r="Q75" s="405" t="s">
        <v>443</v>
      </c>
      <c r="R75" s="405" t="s">
        <v>443</v>
      </c>
      <c r="S75" s="405" t="s">
        <v>443</v>
      </c>
      <c r="T75" s="405" t="s">
        <v>443</v>
      </c>
      <c r="U75" s="405" t="s">
        <v>443</v>
      </c>
      <c r="V75" s="405" t="s">
        <v>443</v>
      </c>
    </row>
    <row r="76" spans="1:22" ht="45" customHeight="1" x14ac:dyDescent="0.25">
      <c r="A76" s="382" t="s">
        <v>795</v>
      </c>
      <c r="B76" s="382" t="s">
        <v>796</v>
      </c>
      <c r="C76" s="636"/>
      <c r="D76" s="631">
        <v>50</v>
      </c>
      <c r="E76" s="408" t="s">
        <v>604</v>
      </c>
      <c r="F76" s="401">
        <v>44949</v>
      </c>
      <c r="G76" s="385" t="s">
        <v>590</v>
      </c>
      <c r="H76" s="386">
        <v>322</v>
      </c>
      <c r="I76" s="573" t="s">
        <v>667</v>
      </c>
      <c r="J76" s="449" t="s">
        <v>1878</v>
      </c>
      <c r="K76" s="405" t="s">
        <v>443</v>
      </c>
      <c r="L76" s="405" t="s">
        <v>443</v>
      </c>
      <c r="M76" s="405" t="s">
        <v>443</v>
      </c>
      <c r="N76" s="405" t="s">
        <v>443</v>
      </c>
      <c r="O76" s="405" t="s">
        <v>443</v>
      </c>
      <c r="P76" s="405" t="s">
        <v>35</v>
      </c>
      <c r="Q76" s="405" t="s">
        <v>443</v>
      </c>
      <c r="R76" s="405" t="s">
        <v>443</v>
      </c>
      <c r="S76" s="405" t="s">
        <v>4</v>
      </c>
      <c r="T76" s="405" t="s">
        <v>443</v>
      </c>
      <c r="U76" s="405" t="s">
        <v>443</v>
      </c>
      <c r="V76" s="405" t="s">
        <v>443</v>
      </c>
    </row>
    <row r="77" spans="1:22" ht="45" customHeight="1" x14ac:dyDescent="0.25">
      <c r="A77" s="382" t="s">
        <v>797</v>
      </c>
      <c r="B77" s="382" t="s">
        <v>662</v>
      </c>
      <c r="C77" s="636"/>
      <c r="D77" s="631">
        <v>60</v>
      </c>
      <c r="E77" s="408" t="s">
        <v>604</v>
      </c>
      <c r="F77" s="401">
        <v>45448</v>
      </c>
      <c r="G77" s="385" t="s">
        <v>590</v>
      </c>
      <c r="H77" s="386" t="s">
        <v>798</v>
      </c>
      <c r="I77" s="605" t="s">
        <v>648</v>
      </c>
      <c r="J77" s="449" t="s">
        <v>100</v>
      </c>
      <c r="K77" s="405" t="s">
        <v>35</v>
      </c>
      <c r="L77" s="405" t="s">
        <v>35</v>
      </c>
      <c r="M77" s="405" t="s">
        <v>35</v>
      </c>
      <c r="N77" s="405" t="s">
        <v>35</v>
      </c>
      <c r="O77" s="405" t="s">
        <v>35</v>
      </c>
      <c r="P77" s="405" t="s">
        <v>443</v>
      </c>
      <c r="Q77" s="405" t="s">
        <v>443</v>
      </c>
      <c r="R77" s="405" t="s">
        <v>443</v>
      </c>
      <c r="S77" s="405" t="s">
        <v>443</v>
      </c>
      <c r="T77" s="405" t="s">
        <v>443</v>
      </c>
      <c r="U77" s="405" t="s">
        <v>443</v>
      </c>
      <c r="V77" s="405" t="s">
        <v>443</v>
      </c>
    </row>
    <row r="78" spans="1:22" s="381" customFormat="1" ht="45" customHeight="1" x14ac:dyDescent="0.25">
      <c r="A78" s="599" t="s">
        <v>1900</v>
      </c>
      <c r="B78" s="408" t="s">
        <v>800</v>
      </c>
      <c r="C78" s="599"/>
      <c r="D78" s="632">
        <v>65</v>
      </c>
      <c r="E78" s="408" t="s">
        <v>604</v>
      </c>
      <c r="F78" s="441"/>
      <c r="G78" s="385" t="s">
        <v>590</v>
      </c>
      <c r="H78" s="441">
        <v>406</v>
      </c>
      <c r="I78" s="573" t="s">
        <v>634</v>
      </c>
      <c r="J78" s="449" t="s">
        <v>40</v>
      </c>
      <c r="K78" s="539" t="s">
        <v>1901</v>
      </c>
      <c r="L78" s="405" t="s">
        <v>443</v>
      </c>
      <c r="M78" s="405" t="s">
        <v>443</v>
      </c>
      <c r="N78" s="405" t="s">
        <v>443</v>
      </c>
      <c r="O78" s="405" t="s">
        <v>443</v>
      </c>
      <c r="P78" s="405" t="s">
        <v>443</v>
      </c>
      <c r="Q78" s="405" t="s">
        <v>443</v>
      </c>
      <c r="R78" s="405" t="s">
        <v>443</v>
      </c>
      <c r="S78" s="405" t="s">
        <v>443</v>
      </c>
      <c r="T78" s="405" t="s">
        <v>443</v>
      </c>
      <c r="U78" s="405" t="s">
        <v>35</v>
      </c>
      <c r="V78" s="405" t="s">
        <v>443</v>
      </c>
    </row>
    <row r="79" spans="1:22" s="381" customFormat="1" ht="45" customHeight="1" x14ac:dyDescent="0.25">
      <c r="A79" s="599" t="s">
        <v>801</v>
      </c>
      <c r="B79" s="408" t="s">
        <v>140</v>
      </c>
      <c r="C79" s="599"/>
      <c r="D79" s="631">
        <v>50</v>
      </c>
      <c r="E79" s="408" t="s">
        <v>604</v>
      </c>
      <c r="F79" s="441"/>
      <c r="G79" s="385" t="s">
        <v>590</v>
      </c>
      <c r="H79" s="441">
        <v>346</v>
      </c>
      <c r="I79" s="605" t="s">
        <v>648</v>
      </c>
      <c r="J79" s="449" t="s">
        <v>31</v>
      </c>
      <c r="K79" s="405" t="s">
        <v>443</v>
      </c>
      <c r="L79" s="405" t="s">
        <v>443</v>
      </c>
      <c r="M79" s="405" t="s">
        <v>443</v>
      </c>
      <c r="N79" s="405" t="s">
        <v>443</v>
      </c>
      <c r="O79" s="405" t="s">
        <v>443</v>
      </c>
      <c r="P79" s="405" t="s">
        <v>443</v>
      </c>
      <c r="Q79" s="405" t="s">
        <v>443</v>
      </c>
      <c r="R79" s="405" t="s">
        <v>443</v>
      </c>
      <c r="S79" s="405" t="s">
        <v>443</v>
      </c>
      <c r="T79" s="539" t="s">
        <v>1870</v>
      </c>
      <c r="U79" s="405" t="s">
        <v>443</v>
      </c>
      <c r="V79" s="405" t="s">
        <v>443</v>
      </c>
    </row>
    <row r="80" spans="1:22" s="381" customFormat="1" ht="45" customHeight="1" x14ac:dyDescent="0.25">
      <c r="A80" s="382" t="s">
        <v>802</v>
      </c>
      <c r="B80" s="382" t="s">
        <v>662</v>
      </c>
      <c r="C80" s="409" t="s">
        <v>1902</v>
      </c>
      <c r="D80" s="631">
        <v>55</v>
      </c>
      <c r="E80" s="408" t="s">
        <v>604</v>
      </c>
      <c r="F80" s="401">
        <v>45620</v>
      </c>
      <c r="G80" s="385" t="s">
        <v>590</v>
      </c>
      <c r="H80" s="386" t="s">
        <v>1903</v>
      </c>
      <c r="I80" s="573" t="s">
        <v>596</v>
      </c>
      <c r="J80" s="449" t="s">
        <v>42</v>
      </c>
      <c r="K80" s="582"/>
      <c r="L80" s="586"/>
      <c r="M80" s="586"/>
      <c r="N80" s="586"/>
      <c r="O80" s="586"/>
      <c r="P80" s="586"/>
      <c r="Q80" s="379" t="s">
        <v>35</v>
      </c>
      <c r="R80" s="379" t="s">
        <v>35</v>
      </c>
      <c r="S80" s="379" t="s">
        <v>35</v>
      </c>
      <c r="T80" s="379" t="s">
        <v>35</v>
      </c>
      <c r="U80" s="405" t="s">
        <v>443</v>
      </c>
      <c r="V80" s="405" t="s">
        <v>443</v>
      </c>
    </row>
    <row r="81" spans="1:22" ht="45" customHeight="1" x14ac:dyDescent="0.25">
      <c r="A81" s="599" t="s">
        <v>804</v>
      </c>
      <c r="B81" s="408" t="s">
        <v>805</v>
      </c>
      <c r="C81" s="599"/>
      <c r="D81" s="631">
        <v>50</v>
      </c>
      <c r="E81" s="408" t="s">
        <v>604</v>
      </c>
      <c r="F81" s="441"/>
      <c r="G81" s="385" t="s">
        <v>590</v>
      </c>
      <c r="H81" s="441">
        <v>164</v>
      </c>
      <c r="I81" s="605" t="s">
        <v>648</v>
      </c>
      <c r="J81" s="449" t="s">
        <v>53</v>
      </c>
      <c r="K81" s="405" t="s">
        <v>443</v>
      </c>
      <c r="L81" s="405" t="s">
        <v>443</v>
      </c>
      <c r="M81" s="405" t="s">
        <v>4</v>
      </c>
      <c r="N81" s="379" t="s">
        <v>443</v>
      </c>
      <c r="O81" s="379" t="s">
        <v>443</v>
      </c>
      <c r="P81" s="405" t="s">
        <v>443</v>
      </c>
      <c r="Q81" s="405" t="s">
        <v>443</v>
      </c>
      <c r="R81" s="405" t="s">
        <v>443</v>
      </c>
      <c r="S81" s="405" t="s">
        <v>443</v>
      </c>
      <c r="T81" s="405" t="s">
        <v>443</v>
      </c>
      <c r="U81" s="405" t="s">
        <v>443</v>
      </c>
      <c r="V81" s="405" t="s">
        <v>443</v>
      </c>
    </row>
    <row r="82" spans="1:22" ht="45" customHeight="1" x14ac:dyDescent="0.25">
      <c r="A82" s="382" t="s">
        <v>806</v>
      </c>
      <c r="B82" s="382" t="s">
        <v>807</v>
      </c>
      <c r="C82" s="668" t="s">
        <v>1904</v>
      </c>
      <c r="D82" s="631">
        <v>55</v>
      </c>
      <c r="E82" s="408" t="s">
        <v>604</v>
      </c>
      <c r="F82" s="401">
        <v>42005</v>
      </c>
      <c r="G82" s="385" t="s">
        <v>590</v>
      </c>
      <c r="H82" s="386" t="s">
        <v>808</v>
      </c>
      <c r="I82" s="605" t="s">
        <v>648</v>
      </c>
      <c r="J82" s="449" t="s">
        <v>50</v>
      </c>
      <c r="K82" s="405" t="s">
        <v>443</v>
      </c>
      <c r="L82" s="405" t="s">
        <v>443</v>
      </c>
      <c r="M82" s="405" t="s">
        <v>443</v>
      </c>
      <c r="N82" s="405" t="s">
        <v>443</v>
      </c>
      <c r="O82" s="405" t="s">
        <v>443</v>
      </c>
      <c r="P82" s="405" t="s">
        <v>443</v>
      </c>
      <c r="Q82" s="539" t="s">
        <v>1870</v>
      </c>
      <c r="R82" s="405" t="s">
        <v>443</v>
      </c>
      <c r="S82" s="405" t="s">
        <v>443</v>
      </c>
      <c r="T82" s="405" t="s">
        <v>443</v>
      </c>
      <c r="U82" s="405" t="s">
        <v>443</v>
      </c>
      <c r="V82" s="405" t="s">
        <v>443</v>
      </c>
    </row>
    <row r="83" spans="1:22" ht="45" customHeight="1" x14ac:dyDescent="0.25">
      <c r="A83" s="599" t="s">
        <v>809</v>
      </c>
      <c r="B83" s="408" t="s">
        <v>810</v>
      </c>
      <c r="C83" s="599"/>
      <c r="D83" s="631">
        <v>50</v>
      </c>
      <c r="E83" s="408" t="s">
        <v>604</v>
      </c>
      <c r="F83" s="441"/>
      <c r="G83" s="385" t="s">
        <v>590</v>
      </c>
      <c r="H83" s="441">
        <v>340</v>
      </c>
      <c r="I83" s="605" t="s">
        <v>634</v>
      </c>
      <c r="J83" s="449" t="s">
        <v>87</v>
      </c>
      <c r="K83" s="405" t="s">
        <v>443</v>
      </c>
      <c r="L83" s="405" t="s">
        <v>443</v>
      </c>
      <c r="M83" s="405" t="s">
        <v>443</v>
      </c>
      <c r="N83" s="405" t="s">
        <v>443</v>
      </c>
      <c r="O83" s="405" t="s">
        <v>443</v>
      </c>
      <c r="P83" s="405" t="s">
        <v>443</v>
      </c>
      <c r="Q83" s="405" t="s">
        <v>443</v>
      </c>
      <c r="R83" s="405" t="s">
        <v>443</v>
      </c>
      <c r="S83" s="405" t="s">
        <v>443</v>
      </c>
      <c r="T83" s="405" t="s">
        <v>443</v>
      </c>
      <c r="U83" s="405" t="s">
        <v>35</v>
      </c>
      <c r="V83" s="405" t="s">
        <v>443</v>
      </c>
    </row>
    <row r="84" spans="1:22" ht="45" customHeight="1" x14ac:dyDescent="0.25">
      <c r="A84" s="408" t="s">
        <v>811</v>
      </c>
      <c r="B84" s="382" t="s">
        <v>107</v>
      </c>
      <c r="C84" s="408"/>
      <c r="D84" s="631">
        <v>55</v>
      </c>
      <c r="E84" s="408" t="s">
        <v>604</v>
      </c>
      <c r="F84" s="384"/>
      <c r="G84" s="385" t="s">
        <v>590</v>
      </c>
      <c r="H84" s="386" t="s">
        <v>812</v>
      </c>
      <c r="I84" s="573" t="s">
        <v>645</v>
      </c>
      <c r="J84" s="449" t="s">
        <v>622</v>
      </c>
      <c r="K84" s="405" t="s">
        <v>443</v>
      </c>
      <c r="L84" s="405" t="s">
        <v>443</v>
      </c>
      <c r="M84" s="405" t="s">
        <v>443</v>
      </c>
      <c r="N84" s="405" t="s">
        <v>443</v>
      </c>
      <c r="O84" s="405" t="s">
        <v>443</v>
      </c>
      <c r="P84" s="405" t="s">
        <v>443</v>
      </c>
      <c r="Q84" s="405" t="s">
        <v>443</v>
      </c>
      <c r="R84" s="405" t="s">
        <v>443</v>
      </c>
      <c r="S84" s="405" t="s">
        <v>4</v>
      </c>
      <c r="T84" s="405" t="s">
        <v>443</v>
      </c>
      <c r="U84" s="405" t="s">
        <v>443</v>
      </c>
      <c r="V84" s="405" t="s">
        <v>443</v>
      </c>
    </row>
    <row r="85" spans="1:22" ht="45" customHeight="1" x14ac:dyDescent="0.25">
      <c r="A85" s="408" t="s">
        <v>813</v>
      </c>
      <c r="B85" s="382" t="s">
        <v>662</v>
      </c>
      <c r="C85" s="636"/>
      <c r="D85" s="631">
        <v>50</v>
      </c>
      <c r="E85" s="408" t="s">
        <v>594</v>
      </c>
      <c r="F85" s="401">
        <v>44949</v>
      </c>
      <c r="G85" s="385" t="s">
        <v>590</v>
      </c>
      <c r="H85" s="386">
        <v>368</v>
      </c>
      <c r="I85" s="573" t="s">
        <v>596</v>
      </c>
      <c r="J85" s="449" t="s">
        <v>53</v>
      </c>
      <c r="K85" s="405" t="s">
        <v>443</v>
      </c>
      <c r="L85" s="405" t="s">
        <v>443</v>
      </c>
      <c r="M85" s="539" t="s">
        <v>1905</v>
      </c>
      <c r="N85" s="405" t="s">
        <v>443</v>
      </c>
      <c r="O85" s="405" t="s">
        <v>443</v>
      </c>
      <c r="P85" s="405" t="s">
        <v>443</v>
      </c>
      <c r="Q85" s="405" t="s">
        <v>443</v>
      </c>
      <c r="R85" s="405" t="s">
        <v>443</v>
      </c>
      <c r="S85" s="405" t="s">
        <v>443</v>
      </c>
      <c r="T85" s="405" t="s">
        <v>443</v>
      </c>
      <c r="U85" s="405" t="s">
        <v>443</v>
      </c>
      <c r="V85" s="405" t="s">
        <v>443</v>
      </c>
    </row>
    <row r="86" spans="1:22" s="381" customFormat="1" ht="45" customHeight="1" x14ac:dyDescent="0.25">
      <c r="A86" s="382" t="s">
        <v>814</v>
      </c>
      <c r="B86" s="382" t="s">
        <v>662</v>
      </c>
      <c r="C86" s="636"/>
      <c r="D86" s="631">
        <v>50</v>
      </c>
      <c r="E86" s="408" t="s">
        <v>815</v>
      </c>
      <c r="F86" s="401">
        <v>44949</v>
      </c>
      <c r="G86" s="385" t="s">
        <v>590</v>
      </c>
      <c r="H86" s="386">
        <v>108</v>
      </c>
      <c r="I86" s="573" t="s">
        <v>737</v>
      </c>
      <c r="J86" s="449" t="s">
        <v>1889</v>
      </c>
      <c r="K86" s="405" t="s">
        <v>443</v>
      </c>
      <c r="L86" s="405" t="s">
        <v>443</v>
      </c>
      <c r="M86" s="405" t="s">
        <v>443</v>
      </c>
      <c r="N86" s="405" t="s">
        <v>443</v>
      </c>
      <c r="O86" s="405" t="s">
        <v>443</v>
      </c>
      <c r="P86" s="405" t="s">
        <v>443</v>
      </c>
      <c r="Q86" s="405" t="s">
        <v>4</v>
      </c>
      <c r="R86" s="405" t="s">
        <v>443</v>
      </c>
      <c r="S86" s="405" t="s">
        <v>443</v>
      </c>
      <c r="T86" s="405" t="s">
        <v>443</v>
      </c>
      <c r="U86" s="405" t="s">
        <v>443</v>
      </c>
      <c r="V86" s="405" t="s">
        <v>443</v>
      </c>
    </row>
    <row r="87" spans="1:22" s="381" customFormat="1" ht="45" customHeight="1" x14ac:dyDescent="0.25">
      <c r="A87" s="382" t="s">
        <v>816</v>
      </c>
      <c r="B87" s="382" t="s">
        <v>212</v>
      </c>
      <c r="C87" s="408"/>
      <c r="D87" s="631">
        <v>50</v>
      </c>
      <c r="E87" s="408" t="s">
        <v>604</v>
      </c>
      <c r="F87" s="401"/>
      <c r="G87" s="385" t="s">
        <v>590</v>
      </c>
      <c r="H87" s="386">
        <v>366</v>
      </c>
      <c r="I87" s="573" t="s">
        <v>656</v>
      </c>
      <c r="J87" s="449" t="s">
        <v>1881</v>
      </c>
      <c r="K87" s="405" t="s">
        <v>443</v>
      </c>
      <c r="L87" s="405" t="s">
        <v>443</v>
      </c>
      <c r="M87" s="405" t="s">
        <v>443</v>
      </c>
      <c r="N87" s="405" t="s">
        <v>443</v>
      </c>
      <c r="O87" s="405" t="s">
        <v>4</v>
      </c>
      <c r="P87" s="405" t="s">
        <v>443</v>
      </c>
      <c r="Q87" s="405" t="s">
        <v>443</v>
      </c>
      <c r="R87" s="405" t="s">
        <v>443</v>
      </c>
      <c r="S87" s="405" t="s">
        <v>443</v>
      </c>
      <c r="T87" s="405" t="s">
        <v>35</v>
      </c>
      <c r="U87" s="405" t="s">
        <v>443</v>
      </c>
      <c r="V87" s="405" t="s">
        <v>443</v>
      </c>
    </row>
    <row r="88" spans="1:22" ht="45" customHeight="1" x14ac:dyDescent="0.25">
      <c r="A88" s="382" t="s">
        <v>817</v>
      </c>
      <c r="B88" s="382" t="s">
        <v>818</v>
      </c>
      <c r="C88" s="409"/>
      <c r="D88" s="631">
        <v>65</v>
      </c>
      <c r="E88" s="408" t="s">
        <v>594</v>
      </c>
      <c r="F88" s="401">
        <v>45253</v>
      </c>
      <c r="G88" s="385" t="s">
        <v>590</v>
      </c>
      <c r="H88" s="386" t="s">
        <v>819</v>
      </c>
      <c r="I88" s="573" t="s">
        <v>596</v>
      </c>
      <c r="J88" s="449" t="s">
        <v>31</v>
      </c>
      <c r="K88" s="405" t="s">
        <v>443</v>
      </c>
      <c r="L88" s="405" t="s">
        <v>443</v>
      </c>
      <c r="M88" s="405" t="s">
        <v>443</v>
      </c>
      <c r="N88" s="405" t="s">
        <v>443</v>
      </c>
      <c r="O88" s="405" t="s">
        <v>443</v>
      </c>
      <c r="P88" s="405" t="s">
        <v>443</v>
      </c>
      <c r="Q88" s="405" t="s">
        <v>443</v>
      </c>
      <c r="R88" s="405" t="s">
        <v>443</v>
      </c>
      <c r="S88" s="405" t="s">
        <v>443</v>
      </c>
      <c r="T88" s="539" t="s">
        <v>1870</v>
      </c>
      <c r="U88" s="405" t="s">
        <v>443</v>
      </c>
      <c r="V88" s="405" t="s">
        <v>443</v>
      </c>
    </row>
    <row r="89" spans="1:22" ht="45" customHeight="1" x14ac:dyDescent="0.25">
      <c r="A89" s="599" t="s">
        <v>820</v>
      </c>
      <c r="B89" s="408" t="s">
        <v>662</v>
      </c>
      <c r="C89" s="599"/>
      <c r="D89" s="631">
        <v>50</v>
      </c>
      <c r="E89" s="408" t="s">
        <v>604</v>
      </c>
      <c r="F89" s="441"/>
      <c r="G89" s="385" t="s">
        <v>590</v>
      </c>
      <c r="H89" s="441">
        <v>404</v>
      </c>
      <c r="I89" s="605" t="s">
        <v>634</v>
      </c>
      <c r="J89" s="449" t="s">
        <v>50</v>
      </c>
      <c r="K89" s="405" t="s">
        <v>443</v>
      </c>
      <c r="L89" s="405" t="s">
        <v>443</v>
      </c>
      <c r="M89" s="405" t="s">
        <v>443</v>
      </c>
      <c r="N89" s="405" t="s">
        <v>35</v>
      </c>
      <c r="O89" s="405" t="s">
        <v>443</v>
      </c>
      <c r="P89" s="405" t="s">
        <v>443</v>
      </c>
      <c r="Q89" s="405" t="s">
        <v>4</v>
      </c>
      <c r="R89" s="405" t="s">
        <v>443</v>
      </c>
      <c r="S89" s="405" t="s">
        <v>443</v>
      </c>
      <c r="T89" s="405" t="s">
        <v>443</v>
      </c>
      <c r="U89" s="405" t="s">
        <v>35</v>
      </c>
      <c r="V89" s="405" t="s">
        <v>443</v>
      </c>
    </row>
    <row r="90" spans="1:22" ht="45" customHeight="1" x14ac:dyDescent="0.25">
      <c r="A90" s="382" t="s">
        <v>821</v>
      </c>
      <c r="B90" s="382" t="s">
        <v>662</v>
      </c>
      <c r="C90" s="636"/>
      <c r="D90" s="631">
        <v>50</v>
      </c>
      <c r="E90" s="408" t="s">
        <v>604</v>
      </c>
      <c r="F90" s="401">
        <v>44949</v>
      </c>
      <c r="G90" s="385" t="s">
        <v>590</v>
      </c>
      <c r="H90" s="386">
        <v>386</v>
      </c>
      <c r="I90" s="573" t="s">
        <v>663</v>
      </c>
      <c r="J90" s="449" t="s">
        <v>1892</v>
      </c>
      <c r="K90" s="405" t="s">
        <v>443</v>
      </c>
      <c r="L90" s="405" t="s">
        <v>443</v>
      </c>
      <c r="M90" s="405" t="s">
        <v>443</v>
      </c>
      <c r="N90" s="405" t="s">
        <v>4</v>
      </c>
      <c r="O90" s="405" t="s">
        <v>443</v>
      </c>
      <c r="P90" s="405" t="s">
        <v>443</v>
      </c>
      <c r="Q90" s="405" t="s">
        <v>443</v>
      </c>
      <c r="R90" s="405" t="s">
        <v>443</v>
      </c>
      <c r="S90" s="405" t="s">
        <v>443</v>
      </c>
      <c r="T90" s="405" t="s">
        <v>443</v>
      </c>
      <c r="U90" s="405" t="s">
        <v>443</v>
      </c>
      <c r="V90" s="405" t="s">
        <v>443</v>
      </c>
    </row>
    <row r="91" spans="1:22" s="381" customFormat="1" ht="45" customHeight="1" x14ac:dyDescent="0.25">
      <c r="A91" s="382" t="s">
        <v>822</v>
      </c>
      <c r="B91" s="382" t="s">
        <v>662</v>
      </c>
      <c r="C91" s="636"/>
      <c r="D91" s="631">
        <v>50</v>
      </c>
      <c r="E91" s="408" t="s">
        <v>604</v>
      </c>
      <c r="F91" s="401">
        <v>44949</v>
      </c>
      <c r="G91" s="411" t="s">
        <v>590</v>
      </c>
      <c r="H91" s="386">
        <v>409</v>
      </c>
      <c r="I91" s="573" t="s">
        <v>737</v>
      </c>
      <c r="J91" s="608" t="s">
        <v>45</v>
      </c>
      <c r="K91" s="405" t="s">
        <v>443</v>
      </c>
      <c r="L91" s="405" t="s">
        <v>4</v>
      </c>
      <c r="M91" s="405" t="s">
        <v>443</v>
      </c>
      <c r="N91" s="405" t="s">
        <v>443</v>
      </c>
      <c r="O91" s="405" t="s">
        <v>443</v>
      </c>
      <c r="P91" s="405" t="s">
        <v>443</v>
      </c>
      <c r="Q91" s="405" t="s">
        <v>443</v>
      </c>
      <c r="R91" s="405" t="s">
        <v>443</v>
      </c>
      <c r="S91" s="405" t="s">
        <v>443</v>
      </c>
      <c r="T91" s="405" t="s">
        <v>443</v>
      </c>
      <c r="U91" s="405" t="s">
        <v>443</v>
      </c>
      <c r="V91" s="405" t="s">
        <v>443</v>
      </c>
    </row>
    <row r="92" spans="1:22" s="381" customFormat="1" ht="45" customHeight="1" x14ac:dyDescent="0.25">
      <c r="A92" s="382" t="s">
        <v>823</v>
      </c>
      <c r="B92" s="382" t="s">
        <v>705</v>
      </c>
      <c r="C92" s="602"/>
      <c r="D92" s="631">
        <v>60</v>
      </c>
      <c r="E92" s="408" t="s">
        <v>594</v>
      </c>
      <c r="F92" s="401">
        <v>45078</v>
      </c>
      <c r="G92" s="385" t="s">
        <v>590</v>
      </c>
      <c r="H92" s="386" t="s">
        <v>824</v>
      </c>
      <c r="I92" s="573" t="s">
        <v>596</v>
      </c>
      <c r="J92" s="608" t="s">
        <v>53</v>
      </c>
      <c r="K92" s="405" t="s">
        <v>443</v>
      </c>
      <c r="L92" s="405" t="s">
        <v>443</v>
      </c>
      <c r="M92" s="405" t="s">
        <v>4</v>
      </c>
      <c r="N92" s="405" t="s">
        <v>443</v>
      </c>
      <c r="O92" s="405" t="s">
        <v>443</v>
      </c>
      <c r="P92" s="405" t="s">
        <v>443</v>
      </c>
      <c r="Q92" s="405" t="s">
        <v>443</v>
      </c>
      <c r="R92" s="405" t="s">
        <v>443</v>
      </c>
      <c r="S92" s="405" t="s">
        <v>443</v>
      </c>
      <c r="T92" s="405" t="s">
        <v>443</v>
      </c>
      <c r="U92" s="405" t="s">
        <v>443</v>
      </c>
      <c r="V92" s="405" t="s">
        <v>443</v>
      </c>
    </row>
    <row r="93" spans="1:22" s="381" customFormat="1" ht="45" customHeight="1" x14ac:dyDescent="0.25">
      <c r="A93" s="408" t="s">
        <v>825</v>
      </c>
      <c r="B93" s="382" t="s">
        <v>826</v>
      </c>
      <c r="C93" s="408"/>
      <c r="D93" s="631">
        <v>55</v>
      </c>
      <c r="E93" s="408" t="s">
        <v>604</v>
      </c>
      <c r="F93" s="401">
        <v>44287</v>
      </c>
      <c r="G93" s="385" t="s">
        <v>590</v>
      </c>
      <c r="H93" s="386" t="s">
        <v>827</v>
      </c>
      <c r="I93" s="573" t="s">
        <v>601</v>
      </c>
      <c r="J93" s="449" t="s">
        <v>53</v>
      </c>
      <c r="K93" s="405" t="s">
        <v>443</v>
      </c>
      <c r="L93" s="405" t="s">
        <v>443</v>
      </c>
      <c r="M93" s="405" t="s">
        <v>4</v>
      </c>
      <c r="N93" s="405" t="s">
        <v>443</v>
      </c>
      <c r="O93" s="405" t="s">
        <v>443</v>
      </c>
      <c r="P93" s="405" t="s">
        <v>443</v>
      </c>
      <c r="Q93" s="405" t="s">
        <v>443</v>
      </c>
      <c r="R93" s="405" t="s">
        <v>443</v>
      </c>
      <c r="S93" s="405" t="s">
        <v>443</v>
      </c>
      <c r="T93" s="405" t="s">
        <v>35</v>
      </c>
      <c r="U93" s="405" t="s">
        <v>443</v>
      </c>
      <c r="V93" s="405" t="s">
        <v>443</v>
      </c>
    </row>
    <row r="94" spans="1:22" s="381" customFormat="1" ht="45" customHeight="1" x14ac:dyDescent="0.25">
      <c r="A94" s="408" t="s">
        <v>828</v>
      </c>
      <c r="B94" s="382" t="s">
        <v>99</v>
      </c>
      <c r="C94" s="408"/>
      <c r="D94" s="631">
        <v>55</v>
      </c>
      <c r="E94" s="408" t="s">
        <v>697</v>
      </c>
      <c r="F94" s="401">
        <v>44348</v>
      </c>
      <c r="G94" s="385" t="s">
        <v>590</v>
      </c>
      <c r="H94" s="386" t="s">
        <v>829</v>
      </c>
      <c r="I94" s="573" t="s">
        <v>698</v>
      </c>
      <c r="J94" s="449" t="s">
        <v>100</v>
      </c>
      <c r="K94" s="405" t="s">
        <v>443</v>
      </c>
      <c r="L94" s="405" t="s">
        <v>443</v>
      </c>
      <c r="M94" s="405" t="s">
        <v>443</v>
      </c>
      <c r="N94" s="405" t="s">
        <v>443</v>
      </c>
      <c r="O94" s="405" t="s">
        <v>443</v>
      </c>
      <c r="P94" s="405" t="s">
        <v>443</v>
      </c>
      <c r="Q94" s="405" t="s">
        <v>443</v>
      </c>
      <c r="R94" s="405" t="s">
        <v>443</v>
      </c>
      <c r="S94" s="405" t="s">
        <v>35</v>
      </c>
      <c r="T94" s="405" t="s">
        <v>4</v>
      </c>
      <c r="U94" s="405" t="s">
        <v>443</v>
      </c>
      <c r="V94" s="405" t="s">
        <v>443</v>
      </c>
    </row>
    <row r="95" spans="1:22" s="381" customFormat="1" ht="45" customHeight="1" x14ac:dyDescent="0.25">
      <c r="A95" s="382" t="s">
        <v>830</v>
      </c>
      <c r="B95" s="382" t="s">
        <v>831</v>
      </c>
      <c r="C95" s="408"/>
      <c r="D95" s="631">
        <v>55</v>
      </c>
      <c r="E95" s="408" t="s">
        <v>604</v>
      </c>
      <c r="F95" s="401"/>
      <c r="G95" s="385" t="s">
        <v>590</v>
      </c>
      <c r="H95" s="386" t="s">
        <v>832</v>
      </c>
      <c r="I95" s="573" t="s">
        <v>621</v>
      </c>
      <c r="J95" s="449" t="s">
        <v>31</v>
      </c>
      <c r="K95" s="405" t="s">
        <v>443</v>
      </c>
      <c r="L95" s="405" t="s">
        <v>443</v>
      </c>
      <c r="M95" s="405" t="s">
        <v>443</v>
      </c>
      <c r="N95" s="405" t="s">
        <v>443</v>
      </c>
      <c r="O95" s="405" t="s">
        <v>443</v>
      </c>
      <c r="P95" s="405" t="s">
        <v>443</v>
      </c>
      <c r="Q95" s="405" t="s">
        <v>443</v>
      </c>
      <c r="R95" s="405" t="s">
        <v>443</v>
      </c>
      <c r="S95" s="405" t="s">
        <v>443</v>
      </c>
      <c r="T95" s="405" t="s">
        <v>443</v>
      </c>
      <c r="U95" s="405" t="s">
        <v>443</v>
      </c>
      <c r="V95" s="405" t="s">
        <v>4</v>
      </c>
    </row>
    <row r="96" spans="1:22" s="381" customFormat="1" ht="45" customHeight="1" x14ac:dyDescent="0.25">
      <c r="A96" s="382" t="s">
        <v>838</v>
      </c>
      <c r="B96" s="382" t="s">
        <v>662</v>
      </c>
      <c r="C96" s="636"/>
      <c r="D96" s="631">
        <v>50</v>
      </c>
      <c r="E96" s="408" t="s">
        <v>604</v>
      </c>
      <c r="F96" s="401">
        <v>44949</v>
      </c>
      <c r="G96" s="385" t="s">
        <v>590</v>
      </c>
      <c r="H96" s="386">
        <v>133</v>
      </c>
      <c r="I96" s="573" t="s">
        <v>645</v>
      </c>
      <c r="J96" s="449" t="s">
        <v>53</v>
      </c>
      <c r="K96" s="405" t="s">
        <v>443</v>
      </c>
      <c r="L96" s="405" t="s">
        <v>443</v>
      </c>
      <c r="M96" s="405" t="s">
        <v>443</v>
      </c>
      <c r="N96" s="405" t="s">
        <v>4</v>
      </c>
      <c r="O96" s="405" t="s">
        <v>443</v>
      </c>
      <c r="P96" s="405" t="s">
        <v>443</v>
      </c>
      <c r="Q96" s="405" t="s">
        <v>443</v>
      </c>
      <c r="R96" s="405" t="s">
        <v>443</v>
      </c>
      <c r="S96" s="405" t="s">
        <v>443</v>
      </c>
      <c r="T96" s="405" t="s">
        <v>443</v>
      </c>
      <c r="U96" s="405" t="s">
        <v>443</v>
      </c>
      <c r="V96" s="405" t="s">
        <v>443</v>
      </c>
    </row>
    <row r="97" spans="1:22" s="381" customFormat="1" ht="45" customHeight="1" x14ac:dyDescent="0.25">
      <c r="A97" s="382" t="s">
        <v>839</v>
      </c>
      <c r="B97" s="382" t="s">
        <v>840</v>
      </c>
      <c r="C97" s="409" t="s">
        <v>841</v>
      </c>
      <c r="D97" s="631">
        <v>65</v>
      </c>
      <c r="E97" s="408" t="s">
        <v>697</v>
      </c>
      <c r="F97" s="401">
        <v>44185</v>
      </c>
      <c r="G97" s="385" t="s">
        <v>590</v>
      </c>
      <c r="H97" s="386" t="s">
        <v>842</v>
      </c>
      <c r="I97" s="573" t="s">
        <v>698</v>
      </c>
      <c r="J97" s="449" t="s">
        <v>20</v>
      </c>
      <c r="K97" s="405" t="s">
        <v>443</v>
      </c>
      <c r="L97" s="405" t="s">
        <v>443</v>
      </c>
      <c r="M97" s="405" t="s">
        <v>443</v>
      </c>
      <c r="N97" s="405" t="s">
        <v>1882</v>
      </c>
      <c r="O97" s="405" t="s">
        <v>443</v>
      </c>
      <c r="P97" s="405" t="s">
        <v>443</v>
      </c>
      <c r="Q97" s="405" t="s">
        <v>443</v>
      </c>
      <c r="R97" s="405" t="s">
        <v>443</v>
      </c>
      <c r="S97" s="405" t="s">
        <v>35</v>
      </c>
      <c r="T97" s="405" t="s">
        <v>443</v>
      </c>
      <c r="U97" s="405" t="s">
        <v>443</v>
      </c>
      <c r="V97" s="405" t="s">
        <v>443</v>
      </c>
    </row>
    <row r="98" spans="1:22" s="381" customFormat="1" ht="45" customHeight="1" x14ac:dyDescent="0.25">
      <c r="A98" s="382" t="s">
        <v>845</v>
      </c>
      <c r="B98" s="382" t="s">
        <v>662</v>
      </c>
      <c r="C98" s="636"/>
      <c r="D98" s="631">
        <v>50</v>
      </c>
      <c r="E98" s="408" t="s">
        <v>604</v>
      </c>
      <c r="F98" s="401">
        <v>44949</v>
      </c>
      <c r="G98" s="385" t="s">
        <v>590</v>
      </c>
      <c r="H98" s="386">
        <v>180</v>
      </c>
      <c r="I98" s="573" t="s">
        <v>663</v>
      </c>
      <c r="J98" s="449" t="s">
        <v>42</v>
      </c>
      <c r="K98" s="405" t="s">
        <v>443</v>
      </c>
      <c r="L98" s="405" t="s">
        <v>443</v>
      </c>
      <c r="M98" s="405" t="s">
        <v>443</v>
      </c>
      <c r="N98" s="405" t="s">
        <v>443</v>
      </c>
      <c r="O98" s="405" t="s">
        <v>443</v>
      </c>
      <c r="P98" s="405" t="s">
        <v>443</v>
      </c>
      <c r="Q98" s="405" t="s">
        <v>35</v>
      </c>
      <c r="R98" s="405" t="s">
        <v>443</v>
      </c>
      <c r="S98" s="405" t="s">
        <v>443</v>
      </c>
      <c r="T98" s="405" t="s">
        <v>443</v>
      </c>
      <c r="U98" s="405" t="s">
        <v>443</v>
      </c>
      <c r="V98" s="405" t="s">
        <v>443</v>
      </c>
    </row>
    <row r="99" spans="1:22" s="381" customFormat="1" ht="45" customHeight="1" x14ac:dyDescent="0.25">
      <c r="A99" s="382" t="s">
        <v>850</v>
      </c>
      <c r="B99" s="382" t="s">
        <v>662</v>
      </c>
      <c r="C99" s="636"/>
      <c r="D99" s="631">
        <v>50</v>
      </c>
      <c r="E99" s="408" t="s">
        <v>604</v>
      </c>
      <c r="F99" s="401">
        <v>44949</v>
      </c>
      <c r="G99" s="385" t="s">
        <v>590</v>
      </c>
      <c r="H99" s="386">
        <v>136</v>
      </c>
      <c r="I99" s="573" t="s">
        <v>667</v>
      </c>
      <c r="J99" s="449" t="s">
        <v>87</v>
      </c>
      <c r="K99" s="405" t="s">
        <v>443</v>
      </c>
      <c r="L99" s="405" t="s">
        <v>443</v>
      </c>
      <c r="M99" s="405" t="s">
        <v>443</v>
      </c>
      <c r="N99" s="405" t="s">
        <v>443</v>
      </c>
      <c r="O99" s="405" t="s">
        <v>443</v>
      </c>
      <c r="P99" s="405" t="s">
        <v>443</v>
      </c>
      <c r="Q99" s="405" t="s">
        <v>443</v>
      </c>
      <c r="R99" s="405" t="s">
        <v>443</v>
      </c>
      <c r="S99" s="405" t="s">
        <v>443</v>
      </c>
      <c r="T99" s="405" t="s">
        <v>443</v>
      </c>
      <c r="U99" s="405" t="s">
        <v>4</v>
      </c>
      <c r="V99" s="405" t="s">
        <v>443</v>
      </c>
    </row>
    <row r="100" spans="1:22" ht="45" customHeight="1" x14ac:dyDescent="0.25">
      <c r="A100" s="371" t="s">
        <v>851</v>
      </c>
      <c r="B100" s="382" t="s">
        <v>99</v>
      </c>
      <c r="C100" s="636"/>
      <c r="D100" s="631">
        <v>50</v>
      </c>
      <c r="E100" s="408" t="s">
        <v>604</v>
      </c>
      <c r="F100" s="401">
        <v>44949</v>
      </c>
      <c r="G100" s="375" t="s">
        <v>590</v>
      </c>
      <c r="H100" s="376" t="s">
        <v>852</v>
      </c>
      <c r="I100" s="609" t="s">
        <v>606</v>
      </c>
      <c r="J100" s="449" t="s">
        <v>72</v>
      </c>
      <c r="K100" s="405" t="s">
        <v>443</v>
      </c>
      <c r="L100" s="380" t="s">
        <v>35</v>
      </c>
      <c r="M100" s="405" t="s">
        <v>443</v>
      </c>
      <c r="N100" s="405" t="s">
        <v>443</v>
      </c>
      <c r="O100" s="405" t="s">
        <v>443</v>
      </c>
      <c r="P100" s="405" t="s">
        <v>443</v>
      </c>
      <c r="Q100" s="405" t="s">
        <v>443</v>
      </c>
      <c r="R100" s="405" t="s">
        <v>443</v>
      </c>
      <c r="S100" s="405" t="s">
        <v>443</v>
      </c>
      <c r="T100" s="405" t="s">
        <v>443</v>
      </c>
      <c r="U100" s="405" t="s">
        <v>443</v>
      </c>
      <c r="V100" s="405" t="s">
        <v>4</v>
      </c>
    </row>
    <row r="101" spans="1:22" ht="45" customHeight="1" x14ac:dyDescent="0.25">
      <c r="A101" s="382" t="s">
        <v>853</v>
      </c>
      <c r="B101" s="382" t="s">
        <v>662</v>
      </c>
      <c r="C101" s="602"/>
      <c r="D101" s="631">
        <v>55</v>
      </c>
      <c r="E101" s="408" t="s">
        <v>604</v>
      </c>
      <c r="F101" s="401">
        <v>45619</v>
      </c>
      <c r="G101" s="385" t="s">
        <v>590</v>
      </c>
      <c r="H101" s="386" t="s">
        <v>854</v>
      </c>
      <c r="I101" s="573" t="s">
        <v>667</v>
      </c>
      <c r="J101" s="606" t="s">
        <v>69</v>
      </c>
      <c r="K101" s="582"/>
      <c r="L101" s="586"/>
      <c r="M101" s="586"/>
      <c r="N101" s="586"/>
      <c r="O101" s="586"/>
      <c r="P101" s="586"/>
      <c r="Q101" s="405" t="s">
        <v>35</v>
      </c>
      <c r="R101" s="405" t="s">
        <v>35</v>
      </c>
      <c r="S101" s="405" t="s">
        <v>35</v>
      </c>
      <c r="T101" s="405" t="s">
        <v>35</v>
      </c>
      <c r="U101" s="405" t="s">
        <v>35</v>
      </c>
      <c r="V101" s="405" t="s">
        <v>443</v>
      </c>
    </row>
    <row r="102" spans="1:22" s="381" customFormat="1" ht="45" customHeight="1" x14ac:dyDescent="0.25">
      <c r="A102" s="382" t="s">
        <v>858</v>
      </c>
      <c r="B102" s="382" t="s">
        <v>859</v>
      </c>
      <c r="C102" s="408"/>
      <c r="D102" s="631">
        <v>55</v>
      </c>
      <c r="E102" s="408" t="s">
        <v>594</v>
      </c>
      <c r="F102" s="401">
        <v>44337</v>
      </c>
      <c r="G102" s="385" t="s">
        <v>590</v>
      </c>
      <c r="H102" s="386" t="s">
        <v>827</v>
      </c>
      <c r="I102" s="573" t="s">
        <v>596</v>
      </c>
      <c r="J102" s="449" t="s">
        <v>25</v>
      </c>
      <c r="K102" s="405" t="s">
        <v>443</v>
      </c>
      <c r="L102" s="405" t="s">
        <v>443</v>
      </c>
      <c r="M102" s="405" t="s">
        <v>443</v>
      </c>
      <c r="N102" s="405" t="s">
        <v>443</v>
      </c>
      <c r="O102" s="405" t="s">
        <v>4</v>
      </c>
      <c r="P102" s="405" t="s">
        <v>443</v>
      </c>
      <c r="Q102" s="405" t="s">
        <v>443</v>
      </c>
      <c r="R102" s="405" t="s">
        <v>443</v>
      </c>
      <c r="S102" s="405" t="s">
        <v>443</v>
      </c>
      <c r="T102" s="405" t="s">
        <v>443</v>
      </c>
      <c r="U102" s="405" t="s">
        <v>443</v>
      </c>
      <c r="V102" s="405" t="s">
        <v>443</v>
      </c>
    </row>
    <row r="103" spans="1:22" s="381" customFormat="1" ht="45" customHeight="1" x14ac:dyDescent="0.25">
      <c r="A103" s="382" t="s">
        <v>296</v>
      </c>
      <c r="B103" s="382" t="s">
        <v>800</v>
      </c>
      <c r="C103" s="636"/>
      <c r="D103" s="631">
        <v>50</v>
      </c>
      <c r="E103" s="408" t="s">
        <v>604</v>
      </c>
      <c r="F103" s="401">
        <v>44949</v>
      </c>
      <c r="G103" s="385" t="s">
        <v>590</v>
      </c>
      <c r="H103" s="386">
        <v>405</v>
      </c>
      <c r="I103" s="573" t="s">
        <v>663</v>
      </c>
      <c r="J103" s="449" t="s">
        <v>53</v>
      </c>
      <c r="K103" s="405" t="s">
        <v>443</v>
      </c>
      <c r="L103" s="405" t="s">
        <v>443</v>
      </c>
      <c r="M103" s="405" t="s">
        <v>4</v>
      </c>
      <c r="N103" s="405" t="s">
        <v>443</v>
      </c>
      <c r="O103" s="405" t="s">
        <v>443</v>
      </c>
      <c r="P103" s="405" t="s">
        <v>443</v>
      </c>
      <c r="Q103" s="405" t="s">
        <v>443</v>
      </c>
      <c r="R103" s="405" t="s">
        <v>443</v>
      </c>
      <c r="S103" s="405" t="s">
        <v>443</v>
      </c>
      <c r="T103" s="405" t="s">
        <v>443</v>
      </c>
      <c r="U103" s="405" t="s">
        <v>443</v>
      </c>
      <c r="V103" s="405" t="s">
        <v>443</v>
      </c>
    </row>
    <row r="104" spans="1:22" ht="45" customHeight="1" x14ac:dyDescent="0.25">
      <c r="A104" s="382" t="s">
        <v>861</v>
      </c>
      <c r="B104" s="382" t="s">
        <v>598</v>
      </c>
      <c r="C104" s="636"/>
      <c r="D104" s="631">
        <v>50</v>
      </c>
      <c r="E104" s="408" t="s">
        <v>697</v>
      </c>
      <c r="F104" s="401">
        <v>44949</v>
      </c>
      <c r="G104" s="385" t="s">
        <v>590</v>
      </c>
      <c r="H104" s="386">
        <v>440</v>
      </c>
      <c r="I104" s="573" t="s">
        <v>698</v>
      </c>
      <c r="J104" s="449" t="s">
        <v>87</v>
      </c>
      <c r="K104" s="405" t="s">
        <v>443</v>
      </c>
      <c r="L104" s="405" t="s">
        <v>443</v>
      </c>
      <c r="M104" s="405" t="s">
        <v>443</v>
      </c>
      <c r="N104" s="405" t="s">
        <v>443</v>
      </c>
      <c r="O104" s="405" t="s">
        <v>443</v>
      </c>
      <c r="P104" s="405" t="s">
        <v>443</v>
      </c>
      <c r="Q104" s="405" t="s">
        <v>443</v>
      </c>
      <c r="R104" s="405" t="s">
        <v>443</v>
      </c>
      <c r="S104" s="405" t="s">
        <v>35</v>
      </c>
      <c r="T104" s="405" t="s">
        <v>443</v>
      </c>
      <c r="U104" s="405" t="s">
        <v>443</v>
      </c>
      <c r="V104" s="405" t="s">
        <v>443</v>
      </c>
    </row>
    <row r="105" spans="1:22" ht="45" customHeight="1" x14ac:dyDescent="0.25">
      <c r="A105" s="382" t="s">
        <v>862</v>
      </c>
      <c r="B105" s="382" t="s">
        <v>662</v>
      </c>
      <c r="C105" s="636"/>
      <c r="D105" s="631">
        <v>50</v>
      </c>
      <c r="E105" s="408" t="s">
        <v>604</v>
      </c>
      <c r="F105" s="401">
        <v>44949</v>
      </c>
      <c r="G105" s="385" t="s">
        <v>590</v>
      </c>
      <c r="H105" s="386">
        <v>178</v>
      </c>
      <c r="I105" s="573" t="s">
        <v>737</v>
      </c>
      <c r="J105" s="449" t="s">
        <v>20</v>
      </c>
      <c r="K105" s="405" t="s">
        <v>443</v>
      </c>
      <c r="L105" s="405" t="s">
        <v>443</v>
      </c>
      <c r="M105" s="405" t="s">
        <v>443</v>
      </c>
      <c r="N105" s="405" t="s">
        <v>4</v>
      </c>
      <c r="O105" s="405" t="s">
        <v>35</v>
      </c>
      <c r="P105" s="405" t="s">
        <v>443</v>
      </c>
      <c r="Q105" s="405" t="s">
        <v>443</v>
      </c>
      <c r="R105" s="405" t="s">
        <v>443</v>
      </c>
      <c r="S105" s="405" t="s">
        <v>443</v>
      </c>
      <c r="T105" s="405" t="s">
        <v>443</v>
      </c>
      <c r="U105" s="405" t="s">
        <v>443</v>
      </c>
      <c r="V105" s="405" t="s">
        <v>443</v>
      </c>
    </row>
    <row r="106" spans="1:22" ht="45" customHeight="1" x14ac:dyDescent="0.25">
      <c r="A106" s="382" t="s">
        <v>863</v>
      </c>
      <c r="B106" s="382" t="s">
        <v>119</v>
      </c>
      <c r="C106" s="408"/>
      <c r="D106" s="631">
        <v>55</v>
      </c>
      <c r="E106" s="408" t="s">
        <v>604</v>
      </c>
      <c r="F106" s="401">
        <v>44185</v>
      </c>
      <c r="G106" s="385" t="s">
        <v>590</v>
      </c>
      <c r="H106" s="386" t="s">
        <v>865</v>
      </c>
      <c r="I106" s="573" t="s">
        <v>663</v>
      </c>
      <c r="J106" s="449" t="s">
        <v>45</v>
      </c>
      <c r="K106" s="405" t="s">
        <v>443</v>
      </c>
      <c r="L106" s="405" t="s">
        <v>4</v>
      </c>
      <c r="M106" s="405" t="s">
        <v>443</v>
      </c>
      <c r="N106" s="405" t="s">
        <v>443</v>
      </c>
      <c r="O106" s="405" t="s">
        <v>443</v>
      </c>
      <c r="P106" s="405" t="s">
        <v>443</v>
      </c>
      <c r="Q106" s="405" t="s">
        <v>443</v>
      </c>
      <c r="R106" s="405" t="s">
        <v>443</v>
      </c>
      <c r="S106" s="405" t="s">
        <v>443</v>
      </c>
      <c r="T106" s="405" t="s">
        <v>443</v>
      </c>
      <c r="U106" s="405" t="s">
        <v>443</v>
      </c>
      <c r="V106" s="405" t="s">
        <v>443</v>
      </c>
    </row>
    <row r="107" spans="1:22" ht="45" customHeight="1" x14ac:dyDescent="0.25">
      <c r="A107" s="382" t="s">
        <v>866</v>
      </c>
      <c r="B107" s="382" t="s">
        <v>758</v>
      </c>
      <c r="C107" s="408"/>
      <c r="D107" s="631">
        <v>55</v>
      </c>
      <c r="E107" s="408" t="s">
        <v>604</v>
      </c>
      <c r="F107" s="401">
        <v>43497</v>
      </c>
      <c r="G107" s="532" t="s">
        <v>66</v>
      </c>
      <c r="H107" s="386" t="s">
        <v>867</v>
      </c>
      <c r="I107" s="573" t="s">
        <v>690</v>
      </c>
      <c r="J107" s="449" t="s">
        <v>100</v>
      </c>
      <c r="K107" s="405" t="s">
        <v>443</v>
      </c>
      <c r="L107" s="405" t="s">
        <v>443</v>
      </c>
      <c r="M107" s="405" t="s">
        <v>443</v>
      </c>
      <c r="N107" s="405" t="s">
        <v>443</v>
      </c>
      <c r="O107" s="405" t="s">
        <v>443</v>
      </c>
      <c r="P107" s="405" t="s">
        <v>443</v>
      </c>
      <c r="Q107" s="405" t="s">
        <v>443</v>
      </c>
      <c r="R107" s="405" t="s">
        <v>443</v>
      </c>
      <c r="S107" s="405" t="s">
        <v>443</v>
      </c>
      <c r="T107" s="405" t="s">
        <v>443</v>
      </c>
      <c r="U107" s="405" t="s">
        <v>35</v>
      </c>
      <c r="V107" s="405" t="s">
        <v>35</v>
      </c>
    </row>
    <row r="108" spans="1:22" ht="45" customHeight="1" x14ac:dyDescent="0.25">
      <c r="A108" s="382" t="s">
        <v>868</v>
      </c>
      <c r="B108" s="382" t="s">
        <v>662</v>
      </c>
      <c r="C108" s="636"/>
      <c r="D108" s="631">
        <v>50</v>
      </c>
      <c r="E108" s="408" t="s">
        <v>604</v>
      </c>
      <c r="F108" s="401">
        <v>44949</v>
      </c>
      <c r="G108" s="385" t="s">
        <v>590</v>
      </c>
      <c r="H108" s="386">
        <v>136</v>
      </c>
      <c r="I108" s="573" t="s">
        <v>667</v>
      </c>
      <c r="J108" s="449" t="s">
        <v>87</v>
      </c>
      <c r="K108" s="405" t="s">
        <v>443</v>
      </c>
      <c r="L108" s="405" t="s">
        <v>443</v>
      </c>
      <c r="M108" s="405" t="s">
        <v>443</v>
      </c>
      <c r="N108" s="405" t="s">
        <v>443</v>
      </c>
      <c r="O108" s="405" t="s">
        <v>443</v>
      </c>
      <c r="P108" s="405" t="s">
        <v>443</v>
      </c>
      <c r="Q108" s="405" t="s">
        <v>443</v>
      </c>
      <c r="R108" s="405" t="s">
        <v>443</v>
      </c>
      <c r="S108" s="405" t="s">
        <v>443</v>
      </c>
      <c r="T108" s="405" t="s">
        <v>443</v>
      </c>
      <c r="U108" s="405" t="s">
        <v>4</v>
      </c>
      <c r="V108" s="405" t="s">
        <v>443</v>
      </c>
    </row>
    <row r="109" spans="1:22" s="381" customFormat="1" ht="45" customHeight="1" x14ac:dyDescent="0.25">
      <c r="A109" s="382" t="s">
        <v>869</v>
      </c>
      <c r="B109" s="382" t="s">
        <v>598</v>
      </c>
      <c r="C109" s="636"/>
      <c r="D109" s="631">
        <v>50</v>
      </c>
      <c r="E109" s="408" t="s">
        <v>697</v>
      </c>
      <c r="F109" s="401">
        <v>44949</v>
      </c>
      <c r="G109" s="385" t="s">
        <v>590</v>
      </c>
      <c r="H109" s="386">
        <v>440</v>
      </c>
      <c r="I109" s="573" t="s">
        <v>698</v>
      </c>
      <c r="J109" s="449" t="s">
        <v>87</v>
      </c>
      <c r="K109" s="405" t="s">
        <v>443</v>
      </c>
      <c r="L109" s="405" t="s">
        <v>443</v>
      </c>
      <c r="M109" s="405" t="s">
        <v>443</v>
      </c>
      <c r="N109" s="405" t="s">
        <v>443</v>
      </c>
      <c r="O109" s="405" t="s">
        <v>443</v>
      </c>
      <c r="P109" s="405" t="s">
        <v>443</v>
      </c>
      <c r="Q109" s="405" t="s">
        <v>443</v>
      </c>
      <c r="R109" s="405" t="s">
        <v>443</v>
      </c>
      <c r="S109" s="405" t="s">
        <v>35</v>
      </c>
      <c r="T109" s="405" t="s">
        <v>443</v>
      </c>
      <c r="U109" s="405" t="s">
        <v>443</v>
      </c>
      <c r="V109" s="405" t="s">
        <v>443</v>
      </c>
    </row>
    <row r="110" spans="1:22" ht="45" customHeight="1" x14ac:dyDescent="0.25">
      <c r="A110" s="599" t="s">
        <v>870</v>
      </c>
      <c r="B110" s="408" t="s">
        <v>629</v>
      </c>
      <c r="C110" s="599"/>
      <c r="D110" s="632">
        <v>50</v>
      </c>
      <c r="E110" s="408" t="s">
        <v>604</v>
      </c>
      <c r="F110" s="441"/>
      <c r="G110" s="385" t="s">
        <v>590</v>
      </c>
      <c r="H110" s="441">
        <v>137</v>
      </c>
      <c r="I110" s="605" t="s">
        <v>648</v>
      </c>
      <c r="J110" s="449" t="s">
        <v>100</v>
      </c>
      <c r="K110" s="405" t="s">
        <v>443</v>
      </c>
      <c r="L110" s="405" t="s">
        <v>443</v>
      </c>
      <c r="M110" s="405" t="s">
        <v>443</v>
      </c>
      <c r="N110" s="405" t="s">
        <v>443</v>
      </c>
      <c r="O110" s="405" t="s">
        <v>443</v>
      </c>
      <c r="P110" s="405" t="s">
        <v>443</v>
      </c>
      <c r="Q110" s="405" t="s">
        <v>443</v>
      </c>
      <c r="R110" s="405" t="s">
        <v>443</v>
      </c>
      <c r="S110" s="405" t="s">
        <v>443</v>
      </c>
      <c r="T110" s="405" t="s">
        <v>4</v>
      </c>
      <c r="U110" s="405" t="s">
        <v>443</v>
      </c>
      <c r="V110" s="405" t="s">
        <v>443</v>
      </c>
    </row>
    <row r="111" spans="1:22" ht="45" customHeight="1" x14ac:dyDescent="0.25">
      <c r="A111" s="599" t="s">
        <v>871</v>
      </c>
      <c r="B111" s="408" t="s">
        <v>872</v>
      </c>
      <c r="C111" s="599"/>
      <c r="D111" s="632">
        <v>60</v>
      </c>
      <c r="E111" s="408" t="s">
        <v>604</v>
      </c>
      <c r="F111" s="656">
        <v>45436</v>
      </c>
      <c r="G111" s="385" t="s">
        <v>590</v>
      </c>
      <c r="H111" s="441" t="s">
        <v>873</v>
      </c>
      <c r="I111" s="573" t="s">
        <v>656</v>
      </c>
      <c r="J111" s="449" t="s">
        <v>146</v>
      </c>
      <c r="K111" s="405" t="s">
        <v>35</v>
      </c>
      <c r="L111" s="405" t="s">
        <v>35</v>
      </c>
      <c r="M111" s="405" t="s">
        <v>35</v>
      </c>
      <c r="N111" s="405" t="s">
        <v>35</v>
      </c>
      <c r="O111" s="405" t="s">
        <v>443</v>
      </c>
      <c r="P111" s="405" t="s">
        <v>443</v>
      </c>
      <c r="Q111" s="405" t="s">
        <v>443</v>
      </c>
      <c r="R111" s="405" t="s">
        <v>443</v>
      </c>
      <c r="S111" s="405" t="s">
        <v>443</v>
      </c>
      <c r="T111" s="405" t="s">
        <v>35</v>
      </c>
      <c r="U111" s="405" t="s">
        <v>443</v>
      </c>
      <c r="V111" s="405" t="s">
        <v>443</v>
      </c>
    </row>
    <row r="112" spans="1:22" s="381" customFormat="1" ht="45" customHeight="1" x14ac:dyDescent="0.25">
      <c r="A112" s="382" t="s">
        <v>874</v>
      </c>
      <c r="B112" s="382" t="s">
        <v>875</v>
      </c>
      <c r="C112" s="408"/>
      <c r="D112" s="631">
        <v>55</v>
      </c>
      <c r="E112" s="408" t="s">
        <v>604</v>
      </c>
      <c r="F112" s="401">
        <v>44167</v>
      </c>
      <c r="G112" s="385" t="s">
        <v>590</v>
      </c>
      <c r="H112" s="386" t="s">
        <v>876</v>
      </c>
      <c r="I112" s="573" t="s">
        <v>877</v>
      </c>
      <c r="J112" s="449" t="s">
        <v>87</v>
      </c>
      <c r="K112" s="405" t="s">
        <v>443</v>
      </c>
      <c r="L112" s="405" t="s">
        <v>443</v>
      </c>
      <c r="M112" s="405" t="s">
        <v>443</v>
      </c>
      <c r="N112" s="405" t="s">
        <v>443</v>
      </c>
      <c r="O112" s="405" t="s">
        <v>443</v>
      </c>
      <c r="P112" s="405" t="s">
        <v>443</v>
      </c>
      <c r="Q112" s="405" t="s">
        <v>443</v>
      </c>
      <c r="R112" s="405" t="s">
        <v>443</v>
      </c>
      <c r="S112" s="405" t="s">
        <v>443</v>
      </c>
      <c r="T112" s="405" t="s">
        <v>443</v>
      </c>
      <c r="U112" s="405" t="s">
        <v>443</v>
      </c>
      <c r="V112" s="405" t="s">
        <v>443</v>
      </c>
    </row>
    <row r="113" spans="1:22" s="381" customFormat="1" ht="45" customHeight="1" x14ac:dyDescent="0.25">
      <c r="A113" s="408" t="s">
        <v>878</v>
      </c>
      <c r="B113" s="382" t="s">
        <v>212</v>
      </c>
      <c r="C113" s="408"/>
      <c r="D113" s="631">
        <v>55</v>
      </c>
      <c r="E113" s="408" t="s">
        <v>604</v>
      </c>
      <c r="F113" s="401">
        <v>40483</v>
      </c>
      <c r="G113" s="385" t="s">
        <v>590</v>
      </c>
      <c r="H113" s="386" t="s">
        <v>879</v>
      </c>
      <c r="I113" s="573" t="s">
        <v>667</v>
      </c>
      <c r="J113" s="449" t="s">
        <v>42</v>
      </c>
      <c r="K113" s="405" t="s">
        <v>443</v>
      </c>
      <c r="L113" s="405" t="s">
        <v>443</v>
      </c>
      <c r="M113" s="420" t="s">
        <v>35</v>
      </c>
      <c r="N113" s="405" t="s">
        <v>443</v>
      </c>
      <c r="O113" s="405" t="s">
        <v>35</v>
      </c>
      <c r="P113" s="405" t="s">
        <v>443</v>
      </c>
      <c r="Q113" s="405" t="s">
        <v>443</v>
      </c>
      <c r="R113" s="405" t="s">
        <v>443</v>
      </c>
      <c r="S113" s="405" t="s">
        <v>443</v>
      </c>
      <c r="T113" s="405" t="s">
        <v>443</v>
      </c>
      <c r="U113" s="405" t="s">
        <v>443</v>
      </c>
      <c r="V113" s="405" t="s">
        <v>4</v>
      </c>
    </row>
    <row r="114" spans="1:22" s="381" customFormat="1" ht="45" customHeight="1" x14ac:dyDescent="0.25">
      <c r="A114" s="382" t="s">
        <v>880</v>
      </c>
      <c r="B114" s="382" t="s">
        <v>662</v>
      </c>
      <c r="C114" s="408" t="s">
        <v>1887</v>
      </c>
      <c r="D114" s="631">
        <v>50</v>
      </c>
      <c r="E114" s="408" t="s">
        <v>604</v>
      </c>
      <c r="F114" s="401"/>
      <c r="G114" s="385" t="s">
        <v>590</v>
      </c>
      <c r="H114" s="386">
        <v>408</v>
      </c>
      <c r="I114" s="573" t="s">
        <v>667</v>
      </c>
      <c r="J114" s="449" t="s">
        <v>53</v>
      </c>
      <c r="K114" s="405" t="s">
        <v>443</v>
      </c>
      <c r="L114" s="405" t="s">
        <v>443</v>
      </c>
      <c r="M114" s="405" t="s">
        <v>4</v>
      </c>
      <c r="N114" s="405" t="s">
        <v>443</v>
      </c>
      <c r="O114" s="405" t="s">
        <v>443</v>
      </c>
      <c r="P114" s="405" t="s">
        <v>35</v>
      </c>
      <c r="Q114" s="405" t="s">
        <v>443</v>
      </c>
      <c r="R114" s="405" t="s">
        <v>443</v>
      </c>
      <c r="S114" s="405" t="s">
        <v>443</v>
      </c>
      <c r="T114" s="405" t="s">
        <v>443</v>
      </c>
      <c r="U114" s="405" t="s">
        <v>443</v>
      </c>
      <c r="V114" s="405" t="s">
        <v>443</v>
      </c>
    </row>
    <row r="115" spans="1:22" s="381" customFormat="1" ht="45" customHeight="1" x14ac:dyDescent="0.25">
      <c r="A115" s="382" t="s">
        <v>881</v>
      </c>
      <c r="B115" s="382" t="s">
        <v>736</v>
      </c>
      <c r="C115" s="636"/>
      <c r="D115" s="631">
        <v>50</v>
      </c>
      <c r="E115" s="408" t="s">
        <v>604</v>
      </c>
      <c r="F115" s="401">
        <v>44949</v>
      </c>
      <c r="G115" s="385" t="s">
        <v>590</v>
      </c>
      <c r="H115" s="386">
        <v>101</v>
      </c>
      <c r="I115" s="573" t="s">
        <v>737</v>
      </c>
      <c r="J115" s="449" t="s">
        <v>31</v>
      </c>
      <c r="K115" s="405" t="s">
        <v>443</v>
      </c>
      <c r="L115" s="405" t="s">
        <v>443</v>
      </c>
      <c r="M115" s="405" t="s">
        <v>443</v>
      </c>
      <c r="N115" s="405" t="s">
        <v>443</v>
      </c>
      <c r="O115" s="405" t="s">
        <v>443</v>
      </c>
      <c r="P115" s="405" t="s">
        <v>443</v>
      </c>
      <c r="Q115" s="405" t="s">
        <v>443</v>
      </c>
      <c r="R115" s="405" t="s">
        <v>443</v>
      </c>
      <c r="S115" s="405" t="s">
        <v>4</v>
      </c>
      <c r="T115" s="405" t="s">
        <v>443</v>
      </c>
      <c r="U115" s="405" t="s">
        <v>443</v>
      </c>
      <c r="V115" s="405" t="s">
        <v>443</v>
      </c>
    </row>
    <row r="116" spans="1:22" ht="45" customHeight="1" x14ac:dyDescent="0.25">
      <c r="A116" s="382" t="s">
        <v>882</v>
      </c>
      <c r="B116" s="382" t="s">
        <v>89</v>
      </c>
      <c r="C116" s="636"/>
      <c r="D116" s="631">
        <v>50</v>
      </c>
      <c r="E116" s="408" t="s">
        <v>815</v>
      </c>
      <c r="F116" s="401">
        <v>44949</v>
      </c>
      <c r="G116" s="385" t="s">
        <v>590</v>
      </c>
      <c r="H116" s="386">
        <v>306</v>
      </c>
      <c r="I116" s="573" t="s">
        <v>737</v>
      </c>
      <c r="J116" s="449" t="s">
        <v>1889</v>
      </c>
      <c r="K116" s="405" t="s">
        <v>443</v>
      </c>
      <c r="L116" s="405" t="s">
        <v>443</v>
      </c>
      <c r="M116" s="405" t="s">
        <v>443</v>
      </c>
      <c r="N116" s="405" t="s">
        <v>443</v>
      </c>
      <c r="O116" s="405" t="s">
        <v>443</v>
      </c>
      <c r="P116" s="405" t="s">
        <v>443</v>
      </c>
      <c r="Q116" s="405" t="s">
        <v>4</v>
      </c>
      <c r="R116" s="405" t="s">
        <v>35</v>
      </c>
      <c r="S116" s="405" t="s">
        <v>443</v>
      </c>
      <c r="T116" s="405" t="s">
        <v>443</v>
      </c>
      <c r="U116" s="405" t="s">
        <v>443</v>
      </c>
      <c r="V116" s="405" t="s">
        <v>443</v>
      </c>
    </row>
    <row r="117" spans="1:22" s="381" customFormat="1" ht="45" customHeight="1" x14ac:dyDescent="0.25">
      <c r="A117" s="408" t="s">
        <v>883</v>
      </c>
      <c r="B117" s="382" t="s">
        <v>1906</v>
      </c>
      <c r="C117" s="408"/>
      <c r="D117" s="631">
        <v>55</v>
      </c>
      <c r="E117" s="408" t="s">
        <v>604</v>
      </c>
      <c r="F117" s="401">
        <v>44774</v>
      </c>
      <c r="G117" s="385" t="s">
        <v>590</v>
      </c>
      <c r="H117" s="386" t="s">
        <v>885</v>
      </c>
      <c r="I117" s="573" t="s">
        <v>737</v>
      </c>
      <c r="J117" s="449" t="s">
        <v>42</v>
      </c>
      <c r="K117" s="405" t="s">
        <v>443</v>
      </c>
      <c r="L117" s="405" t="s">
        <v>443</v>
      </c>
      <c r="M117" s="539" t="s">
        <v>1905</v>
      </c>
      <c r="N117" s="405" t="s">
        <v>443</v>
      </c>
      <c r="O117" s="405" t="s">
        <v>443</v>
      </c>
      <c r="P117" s="405" t="s">
        <v>443</v>
      </c>
      <c r="Q117" s="405" t="s">
        <v>443</v>
      </c>
      <c r="R117" s="405" t="s">
        <v>443</v>
      </c>
      <c r="S117" s="405" t="s">
        <v>443</v>
      </c>
      <c r="T117" s="405" t="s">
        <v>443</v>
      </c>
      <c r="U117" s="405" t="s">
        <v>443</v>
      </c>
      <c r="V117" s="405" t="s">
        <v>443</v>
      </c>
    </row>
    <row r="118" spans="1:22" s="381" customFormat="1" ht="45" customHeight="1" x14ac:dyDescent="0.25">
      <c r="A118" s="382" t="s">
        <v>886</v>
      </c>
      <c r="B118" s="382" t="s">
        <v>694</v>
      </c>
      <c r="C118" s="408" t="s">
        <v>1907</v>
      </c>
      <c r="D118" s="631">
        <v>47.5</v>
      </c>
      <c r="E118" s="408" t="s">
        <v>604</v>
      </c>
      <c r="F118" s="401">
        <v>45017</v>
      </c>
      <c r="G118" s="385" t="s">
        <v>590</v>
      </c>
      <c r="H118" s="386">
        <v>453</v>
      </c>
      <c r="I118" s="609" t="s">
        <v>1237</v>
      </c>
      <c r="J118" s="449" t="s">
        <v>69</v>
      </c>
      <c r="K118" s="405" t="s">
        <v>443</v>
      </c>
      <c r="L118" s="405" t="s">
        <v>443</v>
      </c>
      <c r="M118" s="405" t="s">
        <v>443</v>
      </c>
      <c r="N118" s="405" t="s">
        <v>443</v>
      </c>
      <c r="O118" s="405" t="s">
        <v>443</v>
      </c>
      <c r="P118" s="405" t="s">
        <v>443</v>
      </c>
      <c r="Q118" s="405" t="s">
        <v>4</v>
      </c>
      <c r="R118" s="405" t="s">
        <v>443</v>
      </c>
      <c r="S118" s="405" t="s">
        <v>443</v>
      </c>
      <c r="T118" s="405" t="s">
        <v>443</v>
      </c>
      <c r="U118" s="405" t="s">
        <v>4</v>
      </c>
      <c r="V118" s="405" t="s">
        <v>443</v>
      </c>
    </row>
    <row r="119" spans="1:22" s="381" customFormat="1" ht="46.5" customHeight="1" x14ac:dyDescent="0.25">
      <c r="A119" s="408" t="s">
        <v>888</v>
      </c>
      <c r="B119" s="382" t="s">
        <v>662</v>
      </c>
      <c r="C119" s="636"/>
      <c r="D119" s="631">
        <v>50</v>
      </c>
      <c r="E119" s="408" t="s">
        <v>594</v>
      </c>
      <c r="F119" s="401">
        <v>44949</v>
      </c>
      <c r="G119" s="385" t="s">
        <v>590</v>
      </c>
      <c r="H119" s="386">
        <v>413</v>
      </c>
      <c r="I119" s="573" t="s">
        <v>596</v>
      </c>
      <c r="J119" s="449" t="s">
        <v>1908</v>
      </c>
      <c r="K119" s="405" t="s">
        <v>443</v>
      </c>
      <c r="L119" s="405" t="s">
        <v>443</v>
      </c>
      <c r="M119" s="405" t="s">
        <v>443</v>
      </c>
      <c r="N119" s="405" t="s">
        <v>443</v>
      </c>
      <c r="O119" s="405" t="s">
        <v>443</v>
      </c>
      <c r="P119" s="405" t="s">
        <v>4</v>
      </c>
      <c r="Q119" s="405" t="s">
        <v>443</v>
      </c>
      <c r="R119" s="405" t="s">
        <v>443</v>
      </c>
      <c r="S119" s="405" t="s">
        <v>443</v>
      </c>
      <c r="T119" s="405" t="s">
        <v>443</v>
      </c>
      <c r="U119" s="405" t="s">
        <v>443</v>
      </c>
      <c r="V119" s="405" t="s">
        <v>35</v>
      </c>
    </row>
    <row r="120" spans="1:22" s="381" customFormat="1" ht="45" customHeight="1" x14ac:dyDescent="0.25">
      <c r="A120" s="408" t="s">
        <v>889</v>
      </c>
      <c r="B120" s="382" t="s">
        <v>662</v>
      </c>
      <c r="C120" s="636"/>
      <c r="D120" s="631">
        <v>50</v>
      </c>
      <c r="E120" s="408" t="s">
        <v>594</v>
      </c>
      <c r="F120" s="401">
        <v>44949</v>
      </c>
      <c r="G120" s="385" t="s">
        <v>590</v>
      </c>
      <c r="H120" s="386">
        <v>413</v>
      </c>
      <c r="I120" s="573" t="s">
        <v>596</v>
      </c>
      <c r="J120" s="449" t="s">
        <v>1908</v>
      </c>
      <c r="K120" s="405" t="s">
        <v>443</v>
      </c>
      <c r="L120" s="405" t="s">
        <v>443</v>
      </c>
      <c r="M120" s="405" t="s">
        <v>443</v>
      </c>
      <c r="N120" s="405" t="s">
        <v>443</v>
      </c>
      <c r="O120" s="405" t="s">
        <v>443</v>
      </c>
      <c r="P120" s="405" t="s">
        <v>4</v>
      </c>
      <c r="Q120" s="405" t="s">
        <v>443</v>
      </c>
      <c r="R120" s="405" t="s">
        <v>443</v>
      </c>
      <c r="S120" s="405" t="s">
        <v>443</v>
      </c>
      <c r="T120" s="405" t="s">
        <v>443</v>
      </c>
      <c r="U120" s="405" t="s">
        <v>443</v>
      </c>
      <c r="V120" s="405" t="s">
        <v>35</v>
      </c>
    </row>
    <row r="121" spans="1:22" s="381" customFormat="1" ht="45" customHeight="1" x14ac:dyDescent="0.25">
      <c r="A121" s="408" t="s">
        <v>890</v>
      </c>
      <c r="B121" s="382" t="s">
        <v>662</v>
      </c>
      <c r="C121" s="636"/>
      <c r="D121" s="631">
        <v>50</v>
      </c>
      <c r="E121" s="408" t="s">
        <v>594</v>
      </c>
      <c r="F121" s="401">
        <v>44949</v>
      </c>
      <c r="G121" s="385" t="s">
        <v>590</v>
      </c>
      <c r="H121" s="386">
        <v>413</v>
      </c>
      <c r="I121" s="573" t="s">
        <v>596</v>
      </c>
      <c r="J121" s="449" t="s">
        <v>25</v>
      </c>
      <c r="K121" s="405" t="s">
        <v>443</v>
      </c>
      <c r="L121" s="405" t="s">
        <v>443</v>
      </c>
      <c r="M121" s="405" t="s">
        <v>443</v>
      </c>
      <c r="N121" s="405" t="s">
        <v>443</v>
      </c>
      <c r="O121" s="405" t="s">
        <v>4</v>
      </c>
      <c r="P121" s="405" t="s">
        <v>443</v>
      </c>
      <c r="Q121" s="405" t="s">
        <v>443</v>
      </c>
      <c r="R121" s="684" t="s">
        <v>443</v>
      </c>
      <c r="S121" s="405" t="s">
        <v>443</v>
      </c>
      <c r="T121" s="405" t="s">
        <v>443</v>
      </c>
      <c r="U121" s="405" t="s">
        <v>443</v>
      </c>
      <c r="V121" s="405" t="s">
        <v>443</v>
      </c>
    </row>
    <row r="122" spans="1:22" s="381" customFormat="1" ht="45" customHeight="1" x14ac:dyDescent="0.25">
      <c r="A122" s="408" t="s">
        <v>891</v>
      </c>
      <c r="B122" s="382" t="s">
        <v>662</v>
      </c>
      <c r="C122" s="636"/>
      <c r="D122" s="631">
        <v>50</v>
      </c>
      <c r="E122" s="408" t="s">
        <v>594</v>
      </c>
      <c r="F122" s="401">
        <v>44949</v>
      </c>
      <c r="G122" s="385" t="s">
        <v>590</v>
      </c>
      <c r="H122" s="386">
        <v>413</v>
      </c>
      <c r="I122" s="646" t="s">
        <v>596</v>
      </c>
      <c r="J122" s="449" t="s">
        <v>25</v>
      </c>
      <c r="K122" s="405" t="s">
        <v>443</v>
      </c>
      <c r="L122" s="405" t="s">
        <v>443</v>
      </c>
      <c r="M122" s="405" t="s">
        <v>443</v>
      </c>
      <c r="N122" s="405" t="s">
        <v>443</v>
      </c>
      <c r="O122" s="405" t="s">
        <v>4</v>
      </c>
      <c r="P122" s="405" t="s">
        <v>443</v>
      </c>
      <c r="Q122" s="405" t="s">
        <v>443</v>
      </c>
      <c r="R122" s="405" t="s">
        <v>443</v>
      </c>
      <c r="S122" s="405" t="s">
        <v>443</v>
      </c>
      <c r="T122" s="405" t="s">
        <v>443</v>
      </c>
      <c r="U122" s="405" t="s">
        <v>443</v>
      </c>
      <c r="V122" s="405" t="s">
        <v>443</v>
      </c>
    </row>
    <row r="123" spans="1:22" s="381" customFormat="1" ht="45" customHeight="1" x14ac:dyDescent="0.25">
      <c r="A123" s="408" t="s">
        <v>892</v>
      </c>
      <c r="B123" s="382" t="s">
        <v>872</v>
      </c>
      <c r="C123" s="408"/>
      <c r="D123" s="631">
        <v>55</v>
      </c>
      <c r="E123" s="408" t="s">
        <v>604</v>
      </c>
      <c r="F123" s="401">
        <v>44228</v>
      </c>
      <c r="G123" s="385" t="s">
        <v>590</v>
      </c>
      <c r="H123" s="386" t="s">
        <v>893</v>
      </c>
      <c r="I123" s="573" t="s">
        <v>663</v>
      </c>
      <c r="J123" s="449" t="s">
        <v>72</v>
      </c>
      <c r="K123" s="405" t="s">
        <v>443</v>
      </c>
      <c r="L123" s="405" t="s">
        <v>443</v>
      </c>
      <c r="M123" s="405" t="s">
        <v>443</v>
      </c>
      <c r="N123" s="405" t="s">
        <v>443</v>
      </c>
      <c r="O123" s="405" t="s">
        <v>443</v>
      </c>
      <c r="P123" s="405" t="s">
        <v>443</v>
      </c>
      <c r="Q123" s="405" t="s">
        <v>443</v>
      </c>
      <c r="R123" s="412"/>
      <c r="S123" s="405" t="s">
        <v>443</v>
      </c>
      <c r="T123" s="405" t="s">
        <v>443</v>
      </c>
      <c r="U123" s="405" t="s">
        <v>443</v>
      </c>
      <c r="V123" s="405" t="s">
        <v>4</v>
      </c>
    </row>
    <row r="124" spans="1:22" s="381" customFormat="1" ht="45" customHeight="1" x14ac:dyDescent="0.25">
      <c r="A124" s="382" t="s">
        <v>894</v>
      </c>
      <c r="B124" s="382" t="s">
        <v>152</v>
      </c>
      <c r="C124" s="408"/>
      <c r="D124" s="631">
        <v>55</v>
      </c>
      <c r="E124" s="408" t="s">
        <v>604</v>
      </c>
      <c r="F124" s="401">
        <v>42036</v>
      </c>
      <c r="G124" s="385" t="s">
        <v>590</v>
      </c>
      <c r="H124" s="386" t="s">
        <v>895</v>
      </c>
      <c r="I124" s="605" t="s">
        <v>648</v>
      </c>
      <c r="J124" s="449" t="s">
        <v>87</v>
      </c>
      <c r="K124" s="405" t="s">
        <v>443</v>
      </c>
      <c r="L124" s="405" t="s">
        <v>443</v>
      </c>
      <c r="M124" s="405" t="s">
        <v>443</v>
      </c>
      <c r="N124" s="405" t="s">
        <v>443</v>
      </c>
      <c r="O124" s="405" t="s">
        <v>443</v>
      </c>
      <c r="P124" s="405" t="s">
        <v>443</v>
      </c>
      <c r="Q124" s="405" t="s">
        <v>443</v>
      </c>
      <c r="R124" s="405" t="s">
        <v>443</v>
      </c>
      <c r="S124" s="405" t="s">
        <v>443</v>
      </c>
      <c r="T124" s="405" t="s">
        <v>443</v>
      </c>
      <c r="U124" s="405" t="s">
        <v>4</v>
      </c>
      <c r="V124" s="405" t="s">
        <v>443</v>
      </c>
    </row>
    <row r="125" spans="1:22" s="381" customFormat="1" ht="45" customHeight="1" x14ac:dyDescent="0.25">
      <c r="A125" s="382" t="s">
        <v>896</v>
      </c>
      <c r="B125" s="382" t="s">
        <v>662</v>
      </c>
      <c r="C125" s="636"/>
      <c r="D125" s="631">
        <v>50</v>
      </c>
      <c r="E125" s="408" t="s">
        <v>604</v>
      </c>
      <c r="F125" s="401">
        <v>44949</v>
      </c>
      <c r="G125" s="385" t="s">
        <v>590</v>
      </c>
      <c r="H125" s="386">
        <v>153</v>
      </c>
      <c r="I125" s="573" t="s">
        <v>663</v>
      </c>
      <c r="J125" s="449" t="s">
        <v>20</v>
      </c>
      <c r="K125" s="405" t="s">
        <v>443</v>
      </c>
      <c r="L125" s="405" t="s">
        <v>443</v>
      </c>
      <c r="M125" s="405" t="s">
        <v>443</v>
      </c>
      <c r="N125" s="539" t="s">
        <v>1905</v>
      </c>
      <c r="O125" s="405" t="s">
        <v>443</v>
      </c>
      <c r="P125" s="405" t="s">
        <v>443</v>
      </c>
      <c r="Q125" s="405" t="s">
        <v>35</v>
      </c>
      <c r="R125" s="405" t="s">
        <v>35</v>
      </c>
      <c r="S125" s="405" t="s">
        <v>443</v>
      </c>
      <c r="T125" s="405" t="s">
        <v>443</v>
      </c>
      <c r="U125" s="405" t="s">
        <v>443</v>
      </c>
      <c r="V125" s="405" t="s">
        <v>443</v>
      </c>
    </row>
    <row r="126" spans="1:22" s="381" customFormat="1" ht="45" customHeight="1" x14ac:dyDescent="0.25">
      <c r="A126" s="382" t="s">
        <v>897</v>
      </c>
      <c r="B126" s="382" t="s">
        <v>898</v>
      </c>
      <c r="C126" s="636"/>
      <c r="D126" s="631">
        <v>50</v>
      </c>
      <c r="E126" s="408" t="s">
        <v>604</v>
      </c>
      <c r="F126" s="401">
        <v>44949</v>
      </c>
      <c r="G126" s="385" t="s">
        <v>590</v>
      </c>
      <c r="H126" s="386">
        <v>339</v>
      </c>
      <c r="I126" s="573" t="s">
        <v>877</v>
      </c>
      <c r="J126" s="606" t="s">
        <v>25</v>
      </c>
      <c r="K126" s="405" t="s">
        <v>443</v>
      </c>
      <c r="L126" s="405" t="s">
        <v>443</v>
      </c>
      <c r="M126" s="405" t="s">
        <v>443</v>
      </c>
      <c r="N126" s="405" t="s">
        <v>443</v>
      </c>
      <c r="O126" s="405" t="s">
        <v>443</v>
      </c>
      <c r="P126" s="405" t="s">
        <v>443</v>
      </c>
      <c r="Q126" s="405" t="s">
        <v>443</v>
      </c>
      <c r="R126" s="405" t="s">
        <v>443</v>
      </c>
      <c r="S126" s="405" t="s">
        <v>4</v>
      </c>
      <c r="T126" s="405" t="s">
        <v>443</v>
      </c>
      <c r="U126" s="405" t="s">
        <v>443</v>
      </c>
      <c r="V126" s="405" t="s">
        <v>443</v>
      </c>
    </row>
    <row r="127" spans="1:22" s="381" customFormat="1" ht="45" customHeight="1" x14ac:dyDescent="0.25">
      <c r="A127" s="382" t="s">
        <v>899</v>
      </c>
      <c r="B127" s="382" t="s">
        <v>694</v>
      </c>
      <c r="C127" s="408" t="s">
        <v>1909</v>
      </c>
      <c r="D127" s="631">
        <v>47.5</v>
      </c>
      <c r="E127" s="408" t="s">
        <v>604</v>
      </c>
      <c r="F127" s="401">
        <v>45017</v>
      </c>
      <c r="G127" s="385" t="s">
        <v>590</v>
      </c>
      <c r="H127" s="386">
        <v>453</v>
      </c>
      <c r="I127" s="609" t="s">
        <v>1237</v>
      </c>
      <c r="J127" s="449" t="s">
        <v>69</v>
      </c>
      <c r="K127" s="405" t="s">
        <v>443</v>
      </c>
      <c r="L127" s="405" t="s">
        <v>443</v>
      </c>
      <c r="M127" s="405" t="s">
        <v>443</v>
      </c>
      <c r="N127" s="405" t="s">
        <v>443</v>
      </c>
      <c r="O127" s="405" t="s">
        <v>443</v>
      </c>
      <c r="P127" s="405" t="s">
        <v>443</v>
      </c>
      <c r="Q127" s="405" t="s">
        <v>4</v>
      </c>
      <c r="R127" s="405" t="s">
        <v>443</v>
      </c>
      <c r="S127" s="405" t="s">
        <v>443</v>
      </c>
      <c r="T127" s="405" t="s">
        <v>443</v>
      </c>
      <c r="U127" s="405" t="s">
        <v>4</v>
      </c>
      <c r="V127" s="405" t="s">
        <v>443</v>
      </c>
    </row>
    <row r="128" spans="1:22" s="381" customFormat="1" ht="45" customHeight="1" x14ac:dyDescent="0.25">
      <c r="A128" s="382" t="s">
        <v>900</v>
      </c>
      <c r="B128" s="382" t="s">
        <v>901</v>
      </c>
      <c r="C128" s="408"/>
      <c r="D128" s="631">
        <v>50</v>
      </c>
      <c r="E128" s="408" t="s">
        <v>815</v>
      </c>
      <c r="F128" s="401"/>
      <c r="G128" s="385" t="s">
        <v>590</v>
      </c>
      <c r="H128" s="386">
        <v>3</v>
      </c>
      <c r="I128" s="573" t="s">
        <v>737</v>
      </c>
      <c r="J128" s="449" t="s">
        <v>1881</v>
      </c>
      <c r="K128" s="405" t="s">
        <v>443</v>
      </c>
      <c r="L128" s="405" t="s">
        <v>443</v>
      </c>
      <c r="M128" s="405" t="s">
        <v>443</v>
      </c>
      <c r="N128" s="405" t="s">
        <v>443</v>
      </c>
      <c r="O128" s="405" t="s">
        <v>4</v>
      </c>
      <c r="P128" s="405" t="s">
        <v>443</v>
      </c>
      <c r="Q128" s="405" t="s">
        <v>443</v>
      </c>
      <c r="R128" s="405" t="s">
        <v>443</v>
      </c>
      <c r="S128" s="405" t="s">
        <v>443</v>
      </c>
      <c r="T128" s="405" t="s">
        <v>443</v>
      </c>
      <c r="U128" s="405" t="s">
        <v>443</v>
      </c>
      <c r="V128" s="405" t="s">
        <v>443</v>
      </c>
    </row>
    <row r="129" spans="1:22" s="381" customFormat="1" ht="45" customHeight="1" x14ac:dyDescent="0.25">
      <c r="A129" s="382" t="s">
        <v>902</v>
      </c>
      <c r="B129" s="382" t="s">
        <v>638</v>
      </c>
      <c r="C129" s="408"/>
      <c r="D129" s="631">
        <v>55</v>
      </c>
      <c r="E129" s="408" t="s">
        <v>604</v>
      </c>
      <c r="F129" s="401">
        <v>44743</v>
      </c>
      <c r="G129" s="385" t="s">
        <v>590</v>
      </c>
      <c r="H129" s="386" t="s">
        <v>903</v>
      </c>
      <c r="I129" s="573" t="s">
        <v>877</v>
      </c>
      <c r="J129" s="449" t="s">
        <v>69</v>
      </c>
      <c r="K129" s="405" t="s">
        <v>443</v>
      </c>
      <c r="L129" s="405" t="s">
        <v>443</v>
      </c>
      <c r="M129" s="405" t="s">
        <v>443</v>
      </c>
      <c r="N129" s="405" t="s">
        <v>443</v>
      </c>
      <c r="O129" s="405" t="s">
        <v>443</v>
      </c>
      <c r="P129" s="405" t="s">
        <v>443</v>
      </c>
      <c r="Q129" s="405" t="s">
        <v>4</v>
      </c>
      <c r="R129" s="405" t="s">
        <v>443</v>
      </c>
      <c r="S129" s="405" t="s">
        <v>443</v>
      </c>
      <c r="T129" s="405" t="s">
        <v>443</v>
      </c>
      <c r="U129" s="405" t="s">
        <v>443</v>
      </c>
      <c r="V129" s="405" t="s">
        <v>443</v>
      </c>
    </row>
    <row r="130" spans="1:22" s="381" customFormat="1" ht="45" customHeight="1" x14ac:dyDescent="0.25">
      <c r="A130" s="382" t="s">
        <v>904</v>
      </c>
      <c r="B130" s="382" t="s">
        <v>905</v>
      </c>
      <c r="C130" s="408"/>
      <c r="D130" s="631">
        <v>55</v>
      </c>
      <c r="E130" s="408" t="s">
        <v>604</v>
      </c>
      <c r="F130" s="401">
        <v>44002</v>
      </c>
      <c r="G130" s="385" t="s">
        <v>590</v>
      </c>
      <c r="H130" s="386" t="s">
        <v>906</v>
      </c>
      <c r="I130" s="573" t="s">
        <v>634</v>
      </c>
      <c r="J130" s="449" t="s">
        <v>53</v>
      </c>
      <c r="K130" s="405" t="s">
        <v>443</v>
      </c>
      <c r="L130" s="405" t="s">
        <v>443</v>
      </c>
      <c r="M130" s="405" t="s">
        <v>4</v>
      </c>
      <c r="N130" s="405" t="s">
        <v>443</v>
      </c>
      <c r="O130" s="405" t="s">
        <v>443</v>
      </c>
      <c r="P130" s="405" t="s">
        <v>443</v>
      </c>
      <c r="Q130" s="405" t="s">
        <v>443</v>
      </c>
      <c r="R130" s="405" t="s">
        <v>443</v>
      </c>
      <c r="S130" s="405" t="s">
        <v>443</v>
      </c>
      <c r="T130" s="405" t="s">
        <v>443</v>
      </c>
      <c r="U130" s="405" t="s">
        <v>35</v>
      </c>
      <c r="V130" s="405" t="s">
        <v>443</v>
      </c>
    </row>
    <row r="131" spans="1:22" s="381" customFormat="1" ht="45" customHeight="1" x14ac:dyDescent="0.25">
      <c r="A131" s="382" t="s">
        <v>907</v>
      </c>
      <c r="B131" s="382" t="s">
        <v>908</v>
      </c>
      <c r="C131" s="636"/>
      <c r="D131" s="631">
        <v>65</v>
      </c>
      <c r="E131" s="408" t="s">
        <v>815</v>
      </c>
      <c r="F131" s="401">
        <v>45266</v>
      </c>
      <c r="G131" s="385" t="s">
        <v>590</v>
      </c>
      <c r="H131" s="386" t="s">
        <v>909</v>
      </c>
      <c r="I131" s="573" t="s">
        <v>737</v>
      </c>
      <c r="J131" s="449" t="s">
        <v>100</v>
      </c>
      <c r="K131" s="405" t="s">
        <v>443</v>
      </c>
      <c r="L131" s="405" t="s">
        <v>443</v>
      </c>
      <c r="M131" s="405" t="s">
        <v>443</v>
      </c>
      <c r="N131" s="405" t="s">
        <v>443</v>
      </c>
      <c r="O131" s="405" t="s">
        <v>443</v>
      </c>
      <c r="P131" s="405" t="s">
        <v>443</v>
      </c>
      <c r="Q131" s="405" t="s">
        <v>443</v>
      </c>
      <c r="R131" s="405" t="s">
        <v>4</v>
      </c>
      <c r="S131" s="405" t="s">
        <v>443</v>
      </c>
      <c r="T131" s="405" t="s">
        <v>443</v>
      </c>
      <c r="U131" s="405" t="s">
        <v>443</v>
      </c>
      <c r="V131" s="405" t="s">
        <v>443</v>
      </c>
    </row>
    <row r="132" spans="1:22" s="381" customFormat="1" ht="45" customHeight="1" x14ac:dyDescent="0.25">
      <c r="A132" s="382" t="s">
        <v>910</v>
      </c>
      <c r="B132" s="382" t="s">
        <v>212</v>
      </c>
      <c r="C132" s="408" t="s">
        <v>911</v>
      </c>
      <c r="D132" s="631">
        <v>50</v>
      </c>
      <c r="E132" s="408" t="s">
        <v>604</v>
      </c>
      <c r="F132" s="401">
        <v>45283</v>
      </c>
      <c r="G132" s="385" t="s">
        <v>590</v>
      </c>
      <c r="H132" s="386">
        <v>161</v>
      </c>
      <c r="I132" s="605" t="s">
        <v>645</v>
      </c>
      <c r="J132" s="449" t="s">
        <v>50</v>
      </c>
      <c r="K132" s="420" t="s">
        <v>35</v>
      </c>
      <c r="L132" s="420" t="s">
        <v>35</v>
      </c>
      <c r="M132" s="405" t="s">
        <v>443</v>
      </c>
      <c r="N132" s="405" t="s">
        <v>443</v>
      </c>
      <c r="O132" s="405" t="s">
        <v>443</v>
      </c>
      <c r="P132" s="405" t="s">
        <v>443</v>
      </c>
      <c r="Q132" s="405" t="s">
        <v>4</v>
      </c>
      <c r="R132" s="405" t="s">
        <v>443</v>
      </c>
      <c r="S132" s="405" t="s">
        <v>443</v>
      </c>
      <c r="T132" s="405" t="s">
        <v>443</v>
      </c>
      <c r="U132" s="405" t="s">
        <v>443</v>
      </c>
      <c r="V132" s="405" t="s">
        <v>443</v>
      </c>
    </row>
    <row r="133" spans="1:22" s="381" customFormat="1" ht="45" customHeight="1" x14ac:dyDescent="0.25">
      <c r="A133" s="429" t="s">
        <v>917</v>
      </c>
      <c r="B133" s="429" t="s">
        <v>662</v>
      </c>
      <c r="C133" s="636"/>
      <c r="D133" s="631">
        <v>50</v>
      </c>
      <c r="E133" s="408" t="s">
        <v>604</v>
      </c>
      <c r="F133" s="430">
        <v>44949</v>
      </c>
      <c r="G133" s="385" t="s">
        <v>590</v>
      </c>
      <c r="H133" s="403">
        <v>382</v>
      </c>
      <c r="I133" s="646" t="s">
        <v>877</v>
      </c>
      <c r="J133" s="449" t="s">
        <v>1881</v>
      </c>
      <c r="K133" s="405" t="s">
        <v>443</v>
      </c>
      <c r="L133" s="405" t="s">
        <v>443</v>
      </c>
      <c r="M133" s="405" t="s">
        <v>443</v>
      </c>
      <c r="N133" s="405" t="s">
        <v>443</v>
      </c>
      <c r="O133" s="405" t="s">
        <v>4</v>
      </c>
      <c r="P133" s="405" t="s">
        <v>443</v>
      </c>
      <c r="Q133" s="405" t="s">
        <v>443</v>
      </c>
      <c r="R133" s="405" t="s">
        <v>443</v>
      </c>
      <c r="S133" s="405" t="s">
        <v>443</v>
      </c>
      <c r="T133" s="405" t="s">
        <v>443</v>
      </c>
      <c r="U133" s="405" t="s">
        <v>443</v>
      </c>
      <c r="V133" s="405" t="s">
        <v>443</v>
      </c>
    </row>
    <row r="134" spans="1:22" s="381" customFormat="1" ht="45" customHeight="1" x14ac:dyDescent="0.25">
      <c r="A134" s="604" t="s">
        <v>918</v>
      </c>
      <c r="B134" s="408" t="s">
        <v>739</v>
      </c>
      <c r="C134" s="599"/>
      <c r="D134" s="631">
        <v>50</v>
      </c>
      <c r="E134" s="408" t="s">
        <v>604</v>
      </c>
      <c r="F134" s="601"/>
      <c r="G134" s="385" t="s">
        <v>590</v>
      </c>
      <c r="H134" s="441">
        <v>173</v>
      </c>
      <c r="I134" s="612" t="s">
        <v>648</v>
      </c>
      <c r="J134" s="606" t="s">
        <v>31</v>
      </c>
      <c r="K134" s="405" t="s">
        <v>443</v>
      </c>
      <c r="L134" s="405" t="s">
        <v>443</v>
      </c>
      <c r="M134" s="405" t="s">
        <v>443</v>
      </c>
      <c r="N134" s="405" t="s">
        <v>443</v>
      </c>
      <c r="O134" s="405" t="s">
        <v>443</v>
      </c>
      <c r="P134" s="405" t="s">
        <v>443</v>
      </c>
      <c r="Q134" s="405" t="s">
        <v>443</v>
      </c>
      <c r="R134" s="405" t="s">
        <v>443</v>
      </c>
      <c r="S134" s="405" t="s">
        <v>4</v>
      </c>
      <c r="T134" s="405" t="s">
        <v>443</v>
      </c>
      <c r="U134" s="405" t="s">
        <v>443</v>
      </c>
      <c r="V134" s="405" t="s">
        <v>443</v>
      </c>
    </row>
    <row r="135" spans="1:22" s="381" customFormat="1" ht="45" customHeight="1" x14ac:dyDescent="0.25">
      <c r="A135" s="429" t="s">
        <v>922</v>
      </c>
      <c r="B135" s="382" t="s">
        <v>694</v>
      </c>
      <c r="C135" s="408" t="s">
        <v>1909</v>
      </c>
      <c r="D135" s="631">
        <v>47.5</v>
      </c>
      <c r="E135" s="408" t="s">
        <v>604</v>
      </c>
      <c r="F135" s="401">
        <v>45017</v>
      </c>
      <c r="G135" s="532" t="s">
        <v>66</v>
      </c>
      <c r="H135" s="386">
        <v>454</v>
      </c>
      <c r="I135" s="609" t="s">
        <v>1237</v>
      </c>
      <c r="J135" s="449" t="s">
        <v>69</v>
      </c>
      <c r="K135" s="405" t="s">
        <v>443</v>
      </c>
      <c r="L135" s="405" t="s">
        <v>443</v>
      </c>
      <c r="M135" s="405" t="s">
        <v>443</v>
      </c>
      <c r="N135" s="405" t="s">
        <v>4</v>
      </c>
      <c r="O135" s="405" t="s">
        <v>443</v>
      </c>
      <c r="P135" s="405" t="s">
        <v>443</v>
      </c>
      <c r="Q135" s="405" t="s">
        <v>443</v>
      </c>
      <c r="R135" s="405" t="s">
        <v>443</v>
      </c>
      <c r="S135" s="405" t="s">
        <v>443</v>
      </c>
      <c r="T135" s="405" t="s">
        <v>443</v>
      </c>
      <c r="U135" s="405" t="s">
        <v>35</v>
      </c>
      <c r="V135" s="405" t="s">
        <v>35</v>
      </c>
    </row>
    <row r="136" spans="1:22" s="381" customFormat="1" ht="45" customHeight="1" x14ac:dyDescent="0.25">
      <c r="A136" s="382" t="s">
        <v>924</v>
      </c>
      <c r="B136" s="382" t="s">
        <v>694</v>
      </c>
      <c r="C136" s="636"/>
      <c r="D136" s="631">
        <v>55</v>
      </c>
      <c r="E136" s="408" t="s">
        <v>594</v>
      </c>
      <c r="F136" s="401">
        <v>45192</v>
      </c>
      <c r="G136" s="385" t="s">
        <v>590</v>
      </c>
      <c r="H136" s="386" t="s">
        <v>925</v>
      </c>
      <c r="I136" s="605" t="s">
        <v>596</v>
      </c>
      <c r="J136" s="626" t="s">
        <v>610</v>
      </c>
      <c r="K136" s="405" t="s">
        <v>443</v>
      </c>
      <c r="L136" s="405" t="s">
        <v>443</v>
      </c>
      <c r="M136" s="405" t="s">
        <v>443</v>
      </c>
      <c r="N136" s="405" t="s">
        <v>443</v>
      </c>
      <c r="O136" s="405" t="s">
        <v>443</v>
      </c>
      <c r="P136" s="405" t="s">
        <v>443</v>
      </c>
      <c r="Q136" s="405" t="s">
        <v>443</v>
      </c>
      <c r="R136" s="405" t="s">
        <v>443</v>
      </c>
      <c r="S136" s="405" t="s">
        <v>443</v>
      </c>
      <c r="T136" s="405" t="s">
        <v>4</v>
      </c>
      <c r="U136" s="405" t="s">
        <v>443</v>
      </c>
      <c r="V136" s="405" t="s">
        <v>443</v>
      </c>
    </row>
    <row r="137" spans="1:22" s="381" customFormat="1" ht="45" customHeight="1" x14ac:dyDescent="0.25">
      <c r="A137" s="599" t="s">
        <v>926</v>
      </c>
      <c r="B137" s="382" t="s">
        <v>694</v>
      </c>
      <c r="C137" s="408" t="s">
        <v>1907</v>
      </c>
      <c r="D137" s="631">
        <v>47.5</v>
      </c>
      <c r="E137" s="408" t="s">
        <v>594</v>
      </c>
      <c r="F137" s="401">
        <v>45017</v>
      </c>
      <c r="G137" s="385" t="s">
        <v>590</v>
      </c>
      <c r="H137" s="441">
        <v>447</v>
      </c>
      <c r="I137" s="605" t="s">
        <v>596</v>
      </c>
      <c r="J137" s="449" t="s">
        <v>42</v>
      </c>
      <c r="K137" s="405" t="s">
        <v>443</v>
      </c>
      <c r="L137" s="405" t="s">
        <v>443</v>
      </c>
      <c r="M137" s="405" t="s">
        <v>443</v>
      </c>
      <c r="N137" s="405" t="s">
        <v>443</v>
      </c>
      <c r="O137" s="405" t="s">
        <v>443</v>
      </c>
      <c r="P137" s="405" t="s">
        <v>443</v>
      </c>
      <c r="Q137" s="405" t="s">
        <v>443</v>
      </c>
      <c r="R137" s="405" t="s">
        <v>443</v>
      </c>
      <c r="S137" s="405" t="s">
        <v>443</v>
      </c>
      <c r="T137" s="405" t="s">
        <v>443</v>
      </c>
      <c r="U137" s="405" t="s">
        <v>443</v>
      </c>
      <c r="V137" s="405" t="s">
        <v>443</v>
      </c>
    </row>
    <row r="138" spans="1:22" s="381" customFormat="1" ht="45" customHeight="1" x14ac:dyDescent="0.25">
      <c r="A138" s="382" t="s">
        <v>927</v>
      </c>
      <c r="B138" s="382" t="s">
        <v>694</v>
      </c>
      <c r="C138" s="408" t="s">
        <v>1910</v>
      </c>
      <c r="D138" s="631">
        <v>47.5</v>
      </c>
      <c r="E138" s="408" t="s">
        <v>604</v>
      </c>
      <c r="F138" s="401">
        <v>45017</v>
      </c>
      <c r="G138" s="385" t="s">
        <v>590</v>
      </c>
      <c r="H138" s="386">
        <v>453</v>
      </c>
      <c r="I138" s="609" t="s">
        <v>1237</v>
      </c>
      <c r="J138" s="449" t="s">
        <v>69</v>
      </c>
      <c r="K138" s="405" t="s">
        <v>443</v>
      </c>
      <c r="L138" s="405" t="s">
        <v>443</v>
      </c>
      <c r="M138" s="405" t="s">
        <v>443</v>
      </c>
      <c r="N138" s="405" t="s">
        <v>443</v>
      </c>
      <c r="O138" s="405" t="s">
        <v>443</v>
      </c>
      <c r="P138" s="405" t="s">
        <v>443</v>
      </c>
      <c r="Q138" s="405" t="s">
        <v>4</v>
      </c>
      <c r="R138" s="405" t="s">
        <v>443</v>
      </c>
      <c r="S138" s="405" t="s">
        <v>443</v>
      </c>
      <c r="T138" s="405" t="s">
        <v>443</v>
      </c>
      <c r="U138" s="405" t="s">
        <v>4</v>
      </c>
      <c r="V138" s="405" t="s">
        <v>443</v>
      </c>
    </row>
    <row r="139" spans="1:22" s="381" customFormat="1" ht="45" customHeight="1" x14ac:dyDescent="0.25">
      <c r="A139" s="382" t="s">
        <v>928</v>
      </c>
      <c r="B139" s="391" t="s">
        <v>705</v>
      </c>
      <c r="C139" s="408"/>
      <c r="D139" s="631">
        <v>60</v>
      </c>
      <c r="E139" s="408" t="s">
        <v>604</v>
      </c>
      <c r="F139" s="401">
        <v>45078</v>
      </c>
      <c r="G139" s="385" t="s">
        <v>590</v>
      </c>
      <c r="H139" s="386" t="s">
        <v>929</v>
      </c>
      <c r="I139" s="573" t="s">
        <v>663</v>
      </c>
      <c r="J139" s="449" t="s">
        <v>53</v>
      </c>
      <c r="K139" s="405" t="s">
        <v>443</v>
      </c>
      <c r="L139" s="405" t="s">
        <v>443</v>
      </c>
      <c r="M139" s="405" t="s">
        <v>443</v>
      </c>
      <c r="N139" s="405" t="s">
        <v>443</v>
      </c>
      <c r="O139" s="405" t="s">
        <v>443</v>
      </c>
      <c r="P139" s="405" t="s">
        <v>443</v>
      </c>
      <c r="Q139" s="405" t="s">
        <v>443</v>
      </c>
      <c r="R139" s="405" t="s">
        <v>4</v>
      </c>
      <c r="S139" s="405" t="s">
        <v>443</v>
      </c>
      <c r="T139" s="405" t="s">
        <v>443</v>
      </c>
      <c r="U139" s="405" t="s">
        <v>443</v>
      </c>
      <c r="V139" s="405" t="s">
        <v>443</v>
      </c>
    </row>
    <row r="140" spans="1:22" s="381" customFormat="1" ht="45" customHeight="1" x14ac:dyDescent="0.25">
      <c r="A140" s="599" t="s">
        <v>930</v>
      </c>
      <c r="B140" s="408" t="s">
        <v>931</v>
      </c>
      <c r="C140" s="599"/>
      <c r="D140" s="631">
        <v>50</v>
      </c>
      <c r="E140" s="599" t="s">
        <v>594</v>
      </c>
      <c r="F140" s="441"/>
      <c r="G140" s="385" t="s">
        <v>590</v>
      </c>
      <c r="H140" s="441">
        <v>174</v>
      </c>
      <c r="I140" s="605" t="s">
        <v>634</v>
      </c>
      <c r="J140" s="449" t="s">
        <v>25</v>
      </c>
      <c r="K140" s="405" t="s">
        <v>443</v>
      </c>
      <c r="L140" s="405" t="s">
        <v>443</v>
      </c>
      <c r="M140" s="405" t="s">
        <v>443</v>
      </c>
      <c r="N140" s="405" t="s">
        <v>443</v>
      </c>
      <c r="O140" s="405" t="s">
        <v>4</v>
      </c>
      <c r="P140" s="405" t="s">
        <v>443</v>
      </c>
      <c r="Q140" s="405" t="s">
        <v>443</v>
      </c>
      <c r="R140" s="405" t="s">
        <v>443</v>
      </c>
      <c r="S140" s="405" t="s">
        <v>443</v>
      </c>
      <c r="T140" s="405" t="s">
        <v>443</v>
      </c>
      <c r="U140" s="405" t="s">
        <v>35</v>
      </c>
      <c r="V140" s="405" t="s">
        <v>443</v>
      </c>
    </row>
    <row r="141" spans="1:22" s="381" customFormat="1" ht="45" customHeight="1" x14ac:dyDescent="0.25">
      <c r="A141" s="599" t="s">
        <v>932</v>
      </c>
      <c r="B141" s="408" t="s">
        <v>705</v>
      </c>
      <c r="C141" s="599"/>
      <c r="D141" s="631">
        <v>60</v>
      </c>
      <c r="E141" s="408" t="s">
        <v>604</v>
      </c>
      <c r="F141" s="434">
        <v>45078</v>
      </c>
      <c r="G141" s="385" t="s">
        <v>590</v>
      </c>
      <c r="H141" s="441" t="s">
        <v>933</v>
      </c>
      <c r="I141" s="573" t="s">
        <v>667</v>
      </c>
      <c r="J141" s="449" t="s">
        <v>72</v>
      </c>
      <c r="K141" s="405" t="s">
        <v>443</v>
      </c>
      <c r="L141" s="405" t="s">
        <v>443</v>
      </c>
      <c r="M141" s="420" t="s">
        <v>35</v>
      </c>
      <c r="N141" s="405" t="s">
        <v>443</v>
      </c>
      <c r="O141" s="405" t="s">
        <v>35</v>
      </c>
      <c r="P141" s="405" t="s">
        <v>443</v>
      </c>
      <c r="Q141" s="405" t="s">
        <v>443</v>
      </c>
      <c r="R141" s="405" t="s">
        <v>443</v>
      </c>
      <c r="S141" s="405" t="s">
        <v>443</v>
      </c>
      <c r="T141" s="405" t="s">
        <v>443</v>
      </c>
      <c r="U141" s="405" t="s">
        <v>443</v>
      </c>
      <c r="V141" s="405" t="s">
        <v>4</v>
      </c>
    </row>
    <row r="142" spans="1:22" s="381" customFormat="1" ht="45" customHeight="1" x14ac:dyDescent="0.25">
      <c r="A142" s="382" t="s">
        <v>934</v>
      </c>
      <c r="B142" s="382" t="s">
        <v>935</v>
      </c>
      <c r="C142" s="408"/>
      <c r="D142" s="631">
        <v>55</v>
      </c>
      <c r="E142" s="408" t="s">
        <v>815</v>
      </c>
      <c r="F142" s="401">
        <v>44501</v>
      </c>
      <c r="G142" s="385" t="s">
        <v>590</v>
      </c>
      <c r="H142" s="386" t="s">
        <v>936</v>
      </c>
      <c r="I142" s="573" t="s">
        <v>737</v>
      </c>
      <c r="J142" s="449" t="s">
        <v>42</v>
      </c>
      <c r="K142" s="405" t="s">
        <v>443</v>
      </c>
      <c r="L142" s="405" t="s">
        <v>443</v>
      </c>
      <c r="M142" s="405" t="s">
        <v>443</v>
      </c>
      <c r="N142" s="405" t="s">
        <v>443</v>
      </c>
      <c r="O142" s="405" t="s">
        <v>443</v>
      </c>
      <c r="P142" s="405" t="s">
        <v>443</v>
      </c>
      <c r="Q142" s="405" t="s">
        <v>443</v>
      </c>
      <c r="R142" s="405" t="s">
        <v>443</v>
      </c>
      <c r="S142" s="405" t="s">
        <v>443</v>
      </c>
      <c r="T142" s="405" t="s">
        <v>443</v>
      </c>
      <c r="U142" s="405" t="s">
        <v>443</v>
      </c>
      <c r="V142" s="405" t="s">
        <v>443</v>
      </c>
    </row>
    <row r="143" spans="1:22" s="381" customFormat="1" ht="45" customHeight="1" x14ac:dyDescent="0.25">
      <c r="A143" s="599" t="s">
        <v>937</v>
      </c>
      <c r="B143" s="382" t="s">
        <v>113</v>
      </c>
      <c r="C143" s="599"/>
      <c r="D143" s="631">
        <v>50</v>
      </c>
      <c r="E143" s="408" t="s">
        <v>604</v>
      </c>
      <c r="F143" s="441"/>
      <c r="G143" s="385" t="s">
        <v>590</v>
      </c>
      <c r="H143" s="441">
        <v>30</v>
      </c>
      <c r="I143" s="605" t="s">
        <v>634</v>
      </c>
      <c r="J143" s="449" t="s">
        <v>31</v>
      </c>
      <c r="K143" s="405" t="s">
        <v>443</v>
      </c>
      <c r="L143" s="405" t="s">
        <v>443</v>
      </c>
      <c r="M143" s="405" t="s">
        <v>443</v>
      </c>
      <c r="N143" s="405" t="s">
        <v>443</v>
      </c>
      <c r="O143" s="405" t="s">
        <v>443</v>
      </c>
      <c r="P143" s="405" t="s">
        <v>443</v>
      </c>
      <c r="Q143" s="405" t="s">
        <v>443</v>
      </c>
      <c r="R143" s="405" t="s">
        <v>443</v>
      </c>
      <c r="S143" s="405" t="s">
        <v>443</v>
      </c>
      <c r="T143" s="405" t="s">
        <v>443</v>
      </c>
      <c r="U143" s="405" t="s">
        <v>35</v>
      </c>
      <c r="V143" s="405" t="s">
        <v>4</v>
      </c>
    </row>
    <row r="144" spans="1:22" s="381" customFormat="1" ht="45" customHeight="1" x14ac:dyDescent="0.25">
      <c r="A144" s="382" t="s">
        <v>938</v>
      </c>
      <c r="B144" s="382" t="s">
        <v>694</v>
      </c>
      <c r="C144" s="408" t="s">
        <v>1910</v>
      </c>
      <c r="D144" s="631">
        <v>47.5</v>
      </c>
      <c r="E144" s="408" t="s">
        <v>604</v>
      </c>
      <c r="F144" s="401">
        <v>45017</v>
      </c>
      <c r="G144" s="385" t="s">
        <v>590</v>
      </c>
      <c r="H144" s="386">
        <v>452</v>
      </c>
      <c r="I144" s="573" t="s">
        <v>663</v>
      </c>
      <c r="J144" s="449" t="s">
        <v>100</v>
      </c>
      <c r="K144" s="405" t="s">
        <v>443</v>
      </c>
      <c r="L144" s="405" t="s">
        <v>443</v>
      </c>
      <c r="M144" s="420" t="s">
        <v>35</v>
      </c>
      <c r="N144" s="405" t="s">
        <v>443</v>
      </c>
      <c r="O144" s="405" t="s">
        <v>443</v>
      </c>
      <c r="P144" s="405" t="s">
        <v>443</v>
      </c>
      <c r="Q144" s="405" t="s">
        <v>443</v>
      </c>
      <c r="R144" s="405" t="s">
        <v>443</v>
      </c>
      <c r="S144" s="405" t="s">
        <v>4</v>
      </c>
      <c r="T144" s="405" t="s">
        <v>443</v>
      </c>
      <c r="U144" s="405" t="s">
        <v>443</v>
      </c>
      <c r="V144" s="405" t="s">
        <v>443</v>
      </c>
    </row>
    <row r="145" spans="1:22" s="381" customFormat="1" ht="45" customHeight="1" x14ac:dyDescent="0.25">
      <c r="A145" s="382" t="s">
        <v>940</v>
      </c>
      <c r="B145" s="382" t="s">
        <v>705</v>
      </c>
      <c r="C145" s="408"/>
      <c r="D145" s="631">
        <v>60</v>
      </c>
      <c r="E145" s="408" t="s">
        <v>815</v>
      </c>
      <c r="F145" s="401">
        <v>45078</v>
      </c>
      <c r="G145" s="385" t="s">
        <v>590</v>
      </c>
      <c r="H145" s="386" t="s">
        <v>941</v>
      </c>
      <c r="I145" s="573" t="s">
        <v>737</v>
      </c>
      <c r="J145" s="449" t="s">
        <v>72</v>
      </c>
      <c r="K145" s="405" t="s">
        <v>443</v>
      </c>
      <c r="L145" s="405" t="s">
        <v>443</v>
      </c>
      <c r="M145" s="405" t="s">
        <v>443</v>
      </c>
      <c r="N145" s="405" t="s">
        <v>443</v>
      </c>
      <c r="O145" s="405" t="s">
        <v>443</v>
      </c>
      <c r="P145" s="405" t="s">
        <v>443</v>
      </c>
      <c r="Q145" s="405" t="s">
        <v>443</v>
      </c>
      <c r="R145" s="405" t="s">
        <v>443</v>
      </c>
      <c r="S145" s="405" t="s">
        <v>443</v>
      </c>
      <c r="T145" s="405" t="s">
        <v>443</v>
      </c>
      <c r="U145" s="405" t="s">
        <v>443</v>
      </c>
      <c r="V145" s="405" t="s">
        <v>4</v>
      </c>
    </row>
    <row r="146" spans="1:22" s="381" customFormat="1" ht="45" customHeight="1" x14ac:dyDescent="0.25">
      <c r="A146" s="382" t="s">
        <v>945</v>
      </c>
      <c r="B146" s="382" t="s">
        <v>152</v>
      </c>
      <c r="C146" s="408"/>
      <c r="D146" s="631">
        <v>55</v>
      </c>
      <c r="E146" s="408" t="s">
        <v>604</v>
      </c>
      <c r="F146" s="401">
        <v>42036</v>
      </c>
      <c r="G146" s="385" t="s">
        <v>590</v>
      </c>
      <c r="H146" s="386" t="s">
        <v>946</v>
      </c>
      <c r="I146" s="573" t="s">
        <v>663</v>
      </c>
      <c r="J146" s="449" t="s">
        <v>87</v>
      </c>
      <c r="K146" s="405" t="s">
        <v>443</v>
      </c>
      <c r="L146" s="405" t="s">
        <v>443</v>
      </c>
      <c r="M146" s="405" t="s">
        <v>443</v>
      </c>
      <c r="N146" s="405" t="s">
        <v>443</v>
      </c>
      <c r="O146" s="405" t="s">
        <v>443</v>
      </c>
      <c r="P146" s="405" t="s">
        <v>443</v>
      </c>
      <c r="Q146" s="405" t="s">
        <v>443</v>
      </c>
      <c r="R146" s="405" t="s">
        <v>443</v>
      </c>
      <c r="S146" s="405" t="s">
        <v>443</v>
      </c>
      <c r="T146" s="405" t="s">
        <v>443</v>
      </c>
      <c r="U146" s="405" t="s">
        <v>4</v>
      </c>
      <c r="V146" s="405" t="s">
        <v>443</v>
      </c>
    </row>
    <row r="147" spans="1:22" s="381" customFormat="1" ht="45" customHeight="1" x14ac:dyDescent="0.25">
      <c r="A147" s="391" t="s">
        <v>947</v>
      </c>
      <c r="B147" s="391" t="s">
        <v>948</v>
      </c>
      <c r="C147" s="408"/>
      <c r="D147" s="631">
        <v>55</v>
      </c>
      <c r="E147" s="408" t="s">
        <v>604</v>
      </c>
      <c r="F147" s="393">
        <v>42248</v>
      </c>
      <c r="G147" s="385" t="s">
        <v>590</v>
      </c>
      <c r="H147" s="394" t="s">
        <v>949</v>
      </c>
      <c r="I147" s="573" t="s">
        <v>877</v>
      </c>
      <c r="J147" s="517" t="s">
        <v>1908</v>
      </c>
      <c r="K147" s="405" t="s">
        <v>443</v>
      </c>
      <c r="L147" s="405" t="s">
        <v>443</v>
      </c>
      <c r="M147" s="405" t="s">
        <v>443</v>
      </c>
      <c r="N147" s="405" t="s">
        <v>443</v>
      </c>
      <c r="O147" s="405" t="s">
        <v>443</v>
      </c>
      <c r="P147" s="405" t="s">
        <v>4</v>
      </c>
      <c r="Q147" s="405" t="s">
        <v>443</v>
      </c>
      <c r="R147" s="405" t="s">
        <v>443</v>
      </c>
      <c r="S147" s="405" t="s">
        <v>443</v>
      </c>
      <c r="T147" s="405" t="s">
        <v>443</v>
      </c>
      <c r="U147" s="405" t="s">
        <v>443</v>
      </c>
      <c r="V147" s="405" t="s">
        <v>443</v>
      </c>
    </row>
    <row r="148" spans="1:22" s="381" customFormat="1" ht="45" customHeight="1" x14ac:dyDescent="0.25">
      <c r="A148" s="391" t="s">
        <v>950</v>
      </c>
      <c r="B148" s="391" t="s">
        <v>951</v>
      </c>
      <c r="C148" s="602"/>
      <c r="D148" s="631">
        <v>55</v>
      </c>
      <c r="E148" s="408" t="s">
        <v>604</v>
      </c>
      <c r="F148" s="393">
        <v>45559</v>
      </c>
      <c r="G148" s="411" t="s">
        <v>590</v>
      </c>
      <c r="H148" s="394" t="s">
        <v>952</v>
      </c>
      <c r="I148" s="573" t="s">
        <v>648</v>
      </c>
      <c r="J148" s="449" t="s">
        <v>50</v>
      </c>
      <c r="K148" s="420" t="s">
        <v>35</v>
      </c>
      <c r="L148" s="420" t="s">
        <v>35</v>
      </c>
      <c r="M148" s="420" t="s">
        <v>35</v>
      </c>
      <c r="N148" s="420" t="s">
        <v>35</v>
      </c>
      <c r="O148" s="420" t="s">
        <v>35</v>
      </c>
      <c r="P148" s="420" t="s">
        <v>35</v>
      </c>
      <c r="Q148" s="420" t="s">
        <v>35</v>
      </c>
      <c r="R148" s="420" t="s">
        <v>35</v>
      </c>
      <c r="S148" s="405" t="s">
        <v>443</v>
      </c>
      <c r="T148" s="405" t="s">
        <v>443</v>
      </c>
      <c r="U148" s="405" t="s">
        <v>443</v>
      </c>
      <c r="V148" s="405" t="s">
        <v>443</v>
      </c>
    </row>
    <row r="149" spans="1:22" s="381" customFormat="1" ht="45" customHeight="1" x14ac:dyDescent="0.25">
      <c r="A149" s="520" t="s">
        <v>953</v>
      </c>
      <c r="B149" s="391" t="s">
        <v>212</v>
      </c>
      <c r="C149" s="599"/>
      <c r="D149" s="631">
        <v>50</v>
      </c>
      <c r="E149" s="408" t="s">
        <v>604</v>
      </c>
      <c r="F149" s="578"/>
      <c r="G149" s="411" t="s">
        <v>590</v>
      </c>
      <c r="H149" s="578">
        <v>461</v>
      </c>
      <c r="I149" s="573" t="s">
        <v>601</v>
      </c>
      <c r="J149" s="517" t="s">
        <v>1908</v>
      </c>
      <c r="K149" s="405" t="s">
        <v>443</v>
      </c>
      <c r="L149" s="405" t="s">
        <v>443</v>
      </c>
      <c r="M149" s="405" t="s">
        <v>443</v>
      </c>
      <c r="N149" s="405" t="s">
        <v>443</v>
      </c>
      <c r="O149" s="405" t="s">
        <v>443</v>
      </c>
      <c r="P149" s="405" t="s">
        <v>4</v>
      </c>
      <c r="Q149" s="405" t="s">
        <v>443</v>
      </c>
      <c r="R149" s="405" t="s">
        <v>443</v>
      </c>
      <c r="S149" s="405" t="s">
        <v>443</v>
      </c>
      <c r="T149" s="405" t="s">
        <v>35</v>
      </c>
      <c r="U149" s="405" t="s">
        <v>443</v>
      </c>
      <c r="V149" s="405" t="s">
        <v>443</v>
      </c>
    </row>
    <row r="150" spans="1:22" s="381" customFormat="1" ht="45" customHeight="1" x14ac:dyDescent="0.25">
      <c r="A150" s="599" t="s">
        <v>954</v>
      </c>
      <c r="B150" s="408" t="s">
        <v>736</v>
      </c>
      <c r="C150" s="599"/>
      <c r="D150" s="632">
        <v>65</v>
      </c>
      <c r="E150" s="408" t="s">
        <v>604</v>
      </c>
      <c r="F150" s="441"/>
      <c r="G150" s="411" t="s">
        <v>590</v>
      </c>
      <c r="H150" s="441" t="s">
        <v>767</v>
      </c>
      <c r="I150" s="573" t="s">
        <v>634</v>
      </c>
      <c r="J150" s="449" t="s">
        <v>50</v>
      </c>
      <c r="K150" s="405" t="s">
        <v>443</v>
      </c>
      <c r="L150" s="405" t="s">
        <v>443</v>
      </c>
      <c r="M150" s="405" t="s">
        <v>443</v>
      </c>
      <c r="N150" s="405" t="s">
        <v>443</v>
      </c>
      <c r="O150" s="405" t="s">
        <v>443</v>
      </c>
      <c r="P150" s="405" t="s">
        <v>443</v>
      </c>
      <c r="Q150" s="405" t="s">
        <v>4</v>
      </c>
      <c r="R150" s="405" t="s">
        <v>443</v>
      </c>
      <c r="S150" s="405" t="s">
        <v>443</v>
      </c>
      <c r="T150" s="405" t="s">
        <v>443</v>
      </c>
      <c r="U150" s="405" t="s">
        <v>35</v>
      </c>
      <c r="V150" s="405" t="s">
        <v>443</v>
      </c>
    </row>
    <row r="151" spans="1:22" s="381" customFormat="1" ht="66" customHeight="1" x14ac:dyDescent="0.25">
      <c r="A151" s="408" t="s">
        <v>955</v>
      </c>
      <c r="B151" s="382" t="s">
        <v>956</v>
      </c>
      <c r="C151" s="408"/>
      <c r="D151" s="631">
        <v>55</v>
      </c>
      <c r="E151" s="408" t="s">
        <v>604</v>
      </c>
      <c r="F151" s="401">
        <v>42719</v>
      </c>
      <c r="G151" s="411" t="s">
        <v>590</v>
      </c>
      <c r="H151" s="386" t="s">
        <v>957</v>
      </c>
      <c r="I151" s="573" t="s">
        <v>667</v>
      </c>
      <c r="J151" s="449" t="s">
        <v>25</v>
      </c>
      <c r="K151" s="405" t="s">
        <v>443</v>
      </c>
      <c r="L151" s="405" t="s">
        <v>443</v>
      </c>
      <c r="M151" s="420" t="s">
        <v>35</v>
      </c>
      <c r="N151" s="405" t="s">
        <v>443</v>
      </c>
      <c r="O151" s="405" t="s">
        <v>443</v>
      </c>
      <c r="P151" s="405" t="s">
        <v>443</v>
      </c>
      <c r="Q151" s="405" t="s">
        <v>443</v>
      </c>
      <c r="R151" s="405" t="s">
        <v>443</v>
      </c>
      <c r="S151" s="405" t="s">
        <v>4</v>
      </c>
      <c r="T151" s="405" t="s">
        <v>443</v>
      </c>
      <c r="U151" s="405" t="s">
        <v>443</v>
      </c>
      <c r="V151" s="405" t="s">
        <v>443</v>
      </c>
    </row>
    <row r="152" spans="1:22" s="381" customFormat="1" ht="45" customHeight="1" x14ac:dyDescent="0.25">
      <c r="A152" s="599" t="s">
        <v>958</v>
      </c>
      <c r="B152" s="408" t="s">
        <v>662</v>
      </c>
      <c r="C152" s="599"/>
      <c r="D152" s="632">
        <v>60</v>
      </c>
      <c r="E152" s="408" t="s">
        <v>604</v>
      </c>
      <c r="F152" s="441"/>
      <c r="G152" s="385" t="s">
        <v>590</v>
      </c>
      <c r="H152" s="441">
        <v>396</v>
      </c>
      <c r="I152" s="573" t="s">
        <v>634</v>
      </c>
      <c r="J152" s="449" t="s">
        <v>960</v>
      </c>
      <c r="K152" s="405" t="s">
        <v>443</v>
      </c>
      <c r="L152" s="405" t="s">
        <v>443</v>
      </c>
      <c r="M152" s="405" t="s">
        <v>443</v>
      </c>
      <c r="N152" s="405" t="s">
        <v>443</v>
      </c>
      <c r="O152" s="405" t="s">
        <v>443</v>
      </c>
      <c r="P152" s="405" t="s">
        <v>443</v>
      </c>
      <c r="Q152" s="405" t="s">
        <v>443</v>
      </c>
      <c r="R152" s="405" t="s">
        <v>443</v>
      </c>
      <c r="S152" s="405" t="s">
        <v>443</v>
      </c>
      <c r="T152" s="405" t="s">
        <v>443</v>
      </c>
      <c r="U152" s="405" t="s">
        <v>35</v>
      </c>
      <c r="V152" s="405" t="s">
        <v>443</v>
      </c>
    </row>
    <row r="153" spans="1:22" s="381" customFormat="1" ht="45" customHeight="1" x14ac:dyDescent="0.25">
      <c r="A153" s="408" t="s">
        <v>961</v>
      </c>
      <c r="B153" s="382" t="s">
        <v>113</v>
      </c>
      <c r="C153" s="408" t="s">
        <v>1911</v>
      </c>
      <c r="D153" s="631">
        <v>75</v>
      </c>
      <c r="E153" s="408" t="s">
        <v>604</v>
      </c>
      <c r="F153" s="401">
        <v>42826</v>
      </c>
      <c r="G153" s="385" t="s">
        <v>590</v>
      </c>
      <c r="H153" s="386" t="s">
        <v>962</v>
      </c>
      <c r="I153" s="605" t="s">
        <v>737</v>
      </c>
      <c r="J153" s="449" t="s">
        <v>87</v>
      </c>
      <c r="K153" s="405" t="s">
        <v>443</v>
      </c>
      <c r="L153" s="405" t="s">
        <v>443</v>
      </c>
      <c r="M153" s="405" t="s">
        <v>443</v>
      </c>
      <c r="N153" s="405" t="s">
        <v>443</v>
      </c>
      <c r="O153" s="405" t="s">
        <v>443</v>
      </c>
      <c r="P153" s="405" t="s">
        <v>443</v>
      </c>
      <c r="Q153" s="405" t="s">
        <v>443</v>
      </c>
      <c r="R153" s="405" t="s">
        <v>443</v>
      </c>
      <c r="S153" s="405" t="s">
        <v>443</v>
      </c>
      <c r="T153" s="405" t="s">
        <v>443</v>
      </c>
      <c r="U153" s="405" t="s">
        <v>443</v>
      </c>
      <c r="V153" s="405" t="s">
        <v>443</v>
      </c>
    </row>
    <row r="154" spans="1:22" ht="45" customHeight="1" x14ac:dyDescent="0.25">
      <c r="A154" s="599" t="s">
        <v>963</v>
      </c>
      <c r="B154" s="408" t="s">
        <v>964</v>
      </c>
      <c r="C154" s="599"/>
      <c r="D154" s="632">
        <v>65</v>
      </c>
      <c r="E154" s="408" t="s">
        <v>604</v>
      </c>
      <c r="F154" s="441"/>
      <c r="G154" s="385" t="s">
        <v>590</v>
      </c>
      <c r="H154" s="441">
        <v>395</v>
      </c>
      <c r="I154" s="573" t="s">
        <v>634</v>
      </c>
      <c r="J154" s="449" t="s">
        <v>50</v>
      </c>
      <c r="K154" s="405" t="s">
        <v>443</v>
      </c>
      <c r="L154" s="405" t="s">
        <v>443</v>
      </c>
      <c r="M154" s="405" t="s">
        <v>443</v>
      </c>
      <c r="N154" s="405" t="s">
        <v>443</v>
      </c>
      <c r="O154" s="405" t="s">
        <v>443</v>
      </c>
      <c r="P154" s="405" t="s">
        <v>443</v>
      </c>
      <c r="Q154" s="405" t="s">
        <v>443</v>
      </c>
      <c r="R154" s="405" t="s">
        <v>443</v>
      </c>
      <c r="S154" s="405" t="s">
        <v>443</v>
      </c>
      <c r="T154" s="405" t="s">
        <v>443</v>
      </c>
      <c r="U154" s="405" t="s">
        <v>35</v>
      </c>
      <c r="V154" s="405" t="s">
        <v>443</v>
      </c>
    </row>
    <row r="155" spans="1:22" ht="45" customHeight="1" x14ac:dyDescent="0.25">
      <c r="A155" s="382" t="s">
        <v>965</v>
      </c>
      <c r="B155" s="382" t="s">
        <v>99</v>
      </c>
      <c r="C155" s="408"/>
      <c r="D155" s="631">
        <v>55</v>
      </c>
      <c r="E155" s="408" t="s">
        <v>604</v>
      </c>
      <c r="F155" s="401">
        <v>44774</v>
      </c>
      <c r="G155" s="385" t="s">
        <v>590</v>
      </c>
      <c r="H155" s="386" t="s">
        <v>966</v>
      </c>
      <c r="I155" s="573" t="s">
        <v>663</v>
      </c>
      <c r="J155" s="449" t="s">
        <v>25</v>
      </c>
      <c r="K155" s="405" t="s">
        <v>443</v>
      </c>
      <c r="L155" s="405" t="s">
        <v>443</v>
      </c>
      <c r="M155" s="405" t="s">
        <v>443</v>
      </c>
      <c r="N155" s="405" t="s">
        <v>443</v>
      </c>
      <c r="O155" s="405" t="s">
        <v>443</v>
      </c>
      <c r="P155" s="405" t="s">
        <v>4</v>
      </c>
      <c r="Q155" s="405" t="s">
        <v>443</v>
      </c>
      <c r="R155" s="405" t="s">
        <v>443</v>
      </c>
      <c r="S155" s="405" t="s">
        <v>35</v>
      </c>
      <c r="T155" s="405" t="s">
        <v>443</v>
      </c>
      <c r="U155" s="405" t="s">
        <v>443</v>
      </c>
      <c r="V155" s="405" t="s">
        <v>443</v>
      </c>
    </row>
    <row r="156" spans="1:22" ht="45" customHeight="1" x14ac:dyDescent="0.25">
      <c r="A156" s="382" t="s">
        <v>967</v>
      </c>
      <c r="B156" s="382" t="s">
        <v>212</v>
      </c>
      <c r="C156" s="636"/>
      <c r="D156" s="631">
        <v>50</v>
      </c>
      <c r="E156" s="408" t="s">
        <v>604</v>
      </c>
      <c r="F156" s="401">
        <v>44949</v>
      </c>
      <c r="G156" s="385" t="s">
        <v>590</v>
      </c>
      <c r="H156" s="386">
        <v>141</v>
      </c>
      <c r="I156" s="573" t="s">
        <v>663</v>
      </c>
      <c r="J156" s="449" t="s">
        <v>42</v>
      </c>
      <c r="K156" s="405" t="s">
        <v>443</v>
      </c>
      <c r="L156" s="405" t="s">
        <v>443</v>
      </c>
      <c r="M156" s="405" t="s">
        <v>443</v>
      </c>
      <c r="N156" s="405" t="s">
        <v>443</v>
      </c>
      <c r="O156" s="405" t="s">
        <v>443</v>
      </c>
      <c r="P156" s="405" t="s">
        <v>443</v>
      </c>
      <c r="Q156" s="405" t="s">
        <v>443</v>
      </c>
      <c r="R156" s="405" t="s">
        <v>443</v>
      </c>
      <c r="S156" s="405" t="s">
        <v>443</v>
      </c>
      <c r="T156" s="405" t="s">
        <v>443</v>
      </c>
      <c r="U156" s="405" t="s">
        <v>443</v>
      </c>
      <c r="V156" s="405" t="s">
        <v>443</v>
      </c>
    </row>
    <row r="157" spans="1:22" ht="45" customHeight="1" x14ac:dyDescent="0.25">
      <c r="A157" s="391" t="s">
        <v>968</v>
      </c>
      <c r="B157" s="382" t="s">
        <v>969</v>
      </c>
      <c r="C157" s="636"/>
      <c r="D157" s="631">
        <v>50</v>
      </c>
      <c r="E157" s="408" t="s">
        <v>604</v>
      </c>
      <c r="F157" s="401">
        <v>44949</v>
      </c>
      <c r="G157" s="385" t="s">
        <v>590</v>
      </c>
      <c r="H157" s="386">
        <v>112</v>
      </c>
      <c r="I157" s="573" t="s">
        <v>656</v>
      </c>
      <c r="J157" s="517" t="s">
        <v>31</v>
      </c>
      <c r="K157" s="405" t="s">
        <v>443</v>
      </c>
      <c r="L157" s="405" t="s">
        <v>443</v>
      </c>
      <c r="M157" s="405" t="s">
        <v>443</v>
      </c>
      <c r="N157" s="405" t="s">
        <v>443</v>
      </c>
      <c r="O157" s="405" t="s">
        <v>443</v>
      </c>
      <c r="P157" s="405" t="s">
        <v>443</v>
      </c>
      <c r="Q157" s="405" t="s">
        <v>443</v>
      </c>
      <c r="R157" s="405" t="s">
        <v>443</v>
      </c>
      <c r="S157" s="405" t="s">
        <v>4</v>
      </c>
      <c r="T157" s="405" t="s">
        <v>443</v>
      </c>
      <c r="U157" s="405" t="s">
        <v>443</v>
      </c>
      <c r="V157" s="405" t="s">
        <v>443</v>
      </c>
    </row>
    <row r="158" spans="1:22" ht="45" customHeight="1" x14ac:dyDescent="0.25">
      <c r="A158" s="391" t="s">
        <v>970</v>
      </c>
      <c r="B158" s="382" t="s">
        <v>971</v>
      </c>
      <c r="C158" s="636" t="s">
        <v>1912</v>
      </c>
      <c r="D158" s="631">
        <v>60</v>
      </c>
      <c r="E158" s="408" t="s">
        <v>604</v>
      </c>
      <c r="F158" s="401">
        <v>45283</v>
      </c>
      <c r="G158" s="385" t="s">
        <v>590</v>
      </c>
      <c r="H158" s="386" t="s">
        <v>972</v>
      </c>
      <c r="I158" s="573" t="s">
        <v>663</v>
      </c>
      <c r="J158" s="449" t="s">
        <v>1913</v>
      </c>
      <c r="K158" s="539" t="s">
        <v>1901</v>
      </c>
      <c r="L158" s="405" t="s">
        <v>443</v>
      </c>
      <c r="M158" s="405" t="s">
        <v>443</v>
      </c>
      <c r="N158" s="405" t="s">
        <v>443</v>
      </c>
      <c r="O158" s="405" t="s">
        <v>443</v>
      </c>
      <c r="P158" s="405" t="s">
        <v>443</v>
      </c>
      <c r="Q158" s="405" t="s">
        <v>443</v>
      </c>
      <c r="R158" s="405" t="s">
        <v>443</v>
      </c>
      <c r="S158" s="405" t="s">
        <v>443</v>
      </c>
      <c r="T158" s="462" t="s">
        <v>35</v>
      </c>
      <c r="U158" s="405" t="s">
        <v>443</v>
      </c>
      <c r="V158" s="405" t="s">
        <v>443</v>
      </c>
    </row>
    <row r="159" spans="1:22" ht="45" customHeight="1" x14ac:dyDescent="0.25">
      <c r="A159" s="382" t="s">
        <v>979</v>
      </c>
      <c r="B159" s="382" t="s">
        <v>980</v>
      </c>
      <c r="C159" s="408"/>
      <c r="D159" s="631">
        <v>55</v>
      </c>
      <c r="E159" s="408" t="s">
        <v>604</v>
      </c>
      <c r="F159" s="401">
        <v>43862</v>
      </c>
      <c r="G159" s="385" t="s">
        <v>590</v>
      </c>
      <c r="H159" s="386" t="s">
        <v>981</v>
      </c>
      <c r="I159" s="573" t="s">
        <v>877</v>
      </c>
      <c r="J159" s="449" t="s">
        <v>1881</v>
      </c>
      <c r="K159" s="405" t="s">
        <v>443</v>
      </c>
      <c r="L159" s="405" t="s">
        <v>443</v>
      </c>
      <c r="M159" s="405" t="s">
        <v>443</v>
      </c>
      <c r="N159" s="405" t="s">
        <v>443</v>
      </c>
      <c r="O159" s="405" t="s">
        <v>4</v>
      </c>
      <c r="P159" s="405" t="s">
        <v>443</v>
      </c>
      <c r="Q159" s="405" t="s">
        <v>443</v>
      </c>
      <c r="R159" s="405" t="s">
        <v>443</v>
      </c>
      <c r="S159" s="405" t="s">
        <v>443</v>
      </c>
      <c r="T159" s="405" t="s">
        <v>443</v>
      </c>
      <c r="U159" s="405" t="s">
        <v>443</v>
      </c>
      <c r="V159" s="405" t="s">
        <v>443</v>
      </c>
    </row>
    <row r="160" spans="1:22" ht="45" customHeight="1" x14ac:dyDescent="0.25">
      <c r="A160" s="599" t="s">
        <v>982</v>
      </c>
      <c r="B160" s="408" t="s">
        <v>752</v>
      </c>
      <c r="C160" s="599"/>
      <c r="D160" s="632">
        <v>65</v>
      </c>
      <c r="E160" s="408" t="s">
        <v>604</v>
      </c>
      <c r="F160" s="441"/>
      <c r="G160" s="385" t="s">
        <v>590</v>
      </c>
      <c r="H160" s="441">
        <v>138</v>
      </c>
      <c r="I160" s="573" t="s">
        <v>634</v>
      </c>
      <c r="J160" s="449" t="s">
        <v>40</v>
      </c>
      <c r="K160" s="405" t="s">
        <v>443</v>
      </c>
      <c r="L160" s="405" t="s">
        <v>443</v>
      </c>
      <c r="M160" s="405" t="s">
        <v>443</v>
      </c>
      <c r="N160" s="405" t="s">
        <v>443</v>
      </c>
      <c r="O160" s="405" t="s">
        <v>443</v>
      </c>
      <c r="P160" s="405" t="s">
        <v>443</v>
      </c>
      <c r="Q160" s="405" t="s">
        <v>443</v>
      </c>
      <c r="R160" s="405" t="s">
        <v>443</v>
      </c>
      <c r="S160" s="405" t="s">
        <v>443</v>
      </c>
      <c r="T160" s="405" t="s">
        <v>443</v>
      </c>
      <c r="U160" s="405" t="s">
        <v>35</v>
      </c>
      <c r="V160" s="405" t="s">
        <v>443</v>
      </c>
    </row>
    <row r="161" spans="1:22" s="381" customFormat="1" ht="45" customHeight="1" x14ac:dyDescent="0.25">
      <c r="A161" s="382" t="s">
        <v>983</v>
      </c>
      <c r="B161" s="382" t="s">
        <v>729</v>
      </c>
      <c r="C161" s="524" t="s">
        <v>984</v>
      </c>
      <c r="D161" s="631">
        <v>85</v>
      </c>
      <c r="E161" s="408" t="s">
        <v>604</v>
      </c>
      <c r="F161" s="401">
        <v>44949</v>
      </c>
      <c r="G161" s="385" t="s">
        <v>590</v>
      </c>
      <c r="H161" s="386">
        <v>347</v>
      </c>
      <c r="I161" s="573" t="s">
        <v>663</v>
      </c>
      <c r="J161" s="449" t="s">
        <v>1892</v>
      </c>
      <c r="K161" s="405" t="s">
        <v>443</v>
      </c>
      <c r="L161" s="405" t="s">
        <v>443</v>
      </c>
      <c r="M161" s="405" t="s">
        <v>443</v>
      </c>
      <c r="N161" s="405" t="s">
        <v>4</v>
      </c>
      <c r="O161" s="405" t="s">
        <v>443</v>
      </c>
      <c r="P161" s="405" t="s">
        <v>443</v>
      </c>
      <c r="Q161" s="405" t="s">
        <v>443</v>
      </c>
      <c r="R161" s="405" t="s">
        <v>443</v>
      </c>
      <c r="S161" s="405" t="s">
        <v>443</v>
      </c>
      <c r="T161" s="405" t="s">
        <v>443</v>
      </c>
      <c r="U161" s="405" t="s">
        <v>443</v>
      </c>
      <c r="V161" s="405" t="s">
        <v>443</v>
      </c>
    </row>
    <row r="162" spans="1:22" s="381" customFormat="1" ht="45" customHeight="1" x14ac:dyDescent="0.25">
      <c r="A162" s="382" t="s">
        <v>985</v>
      </c>
      <c r="B162" s="382" t="s">
        <v>758</v>
      </c>
      <c r="C162" s="408"/>
      <c r="D162" s="631">
        <v>55</v>
      </c>
      <c r="E162" s="408" t="s">
        <v>589</v>
      </c>
      <c r="F162" s="401">
        <v>43422</v>
      </c>
      <c r="G162" s="385" t="s">
        <v>590</v>
      </c>
      <c r="H162" s="386" t="s">
        <v>986</v>
      </c>
      <c r="I162" s="573" t="s">
        <v>592</v>
      </c>
      <c r="J162" s="449" t="s">
        <v>45</v>
      </c>
      <c r="K162" s="405" t="s">
        <v>443</v>
      </c>
      <c r="L162" s="539" t="s">
        <v>1914</v>
      </c>
      <c r="M162" s="405" t="s">
        <v>443</v>
      </c>
      <c r="N162" s="405" t="s">
        <v>443</v>
      </c>
      <c r="O162" s="405" t="s">
        <v>443</v>
      </c>
      <c r="P162" s="405" t="s">
        <v>443</v>
      </c>
      <c r="Q162" s="405" t="s">
        <v>443</v>
      </c>
      <c r="R162" s="405" t="s">
        <v>443</v>
      </c>
      <c r="S162" s="405" t="s">
        <v>443</v>
      </c>
      <c r="T162" s="405" t="s">
        <v>443</v>
      </c>
      <c r="U162" s="405" t="s">
        <v>443</v>
      </c>
      <c r="V162" s="405" t="s">
        <v>443</v>
      </c>
    </row>
    <row r="163" spans="1:22" s="381" customFormat="1" ht="45" customHeight="1" x14ac:dyDescent="0.25">
      <c r="A163" s="382" t="s">
        <v>988</v>
      </c>
      <c r="B163" s="382" t="s">
        <v>989</v>
      </c>
      <c r="C163" s="408" t="s">
        <v>990</v>
      </c>
      <c r="D163" s="631">
        <v>275</v>
      </c>
      <c r="E163" s="408" t="s">
        <v>594</v>
      </c>
      <c r="F163" s="401">
        <v>44278</v>
      </c>
      <c r="G163" s="385" t="s">
        <v>590</v>
      </c>
      <c r="H163" s="386" t="s">
        <v>827</v>
      </c>
      <c r="I163" s="573" t="s">
        <v>991</v>
      </c>
      <c r="J163" s="449" t="s">
        <v>72</v>
      </c>
      <c r="K163" s="405" t="s">
        <v>443</v>
      </c>
      <c r="L163" s="405" t="s">
        <v>443</v>
      </c>
      <c r="M163" s="405" t="s">
        <v>443</v>
      </c>
      <c r="N163" s="405" t="s">
        <v>443</v>
      </c>
      <c r="O163" s="405" t="s">
        <v>443</v>
      </c>
      <c r="P163" s="405" t="s">
        <v>443</v>
      </c>
      <c r="Q163" s="405" t="s">
        <v>443</v>
      </c>
      <c r="R163" s="405" t="s">
        <v>443</v>
      </c>
      <c r="S163" s="405" t="s">
        <v>443</v>
      </c>
      <c r="T163" s="405" t="s">
        <v>4</v>
      </c>
      <c r="U163" s="405" t="s">
        <v>443</v>
      </c>
      <c r="V163" s="405" t="s">
        <v>443</v>
      </c>
    </row>
    <row r="164" spans="1:22" s="381" customFormat="1" ht="45" customHeight="1" x14ac:dyDescent="0.25">
      <c r="A164" s="382" t="s">
        <v>992</v>
      </c>
      <c r="B164" s="382" t="s">
        <v>993</v>
      </c>
      <c r="C164" s="408"/>
      <c r="D164" s="633">
        <v>55</v>
      </c>
      <c r="E164" s="590" t="s">
        <v>604</v>
      </c>
      <c r="F164" s="393">
        <v>44774</v>
      </c>
      <c r="G164" s="385" t="s">
        <v>590</v>
      </c>
      <c r="H164" s="386" t="s">
        <v>994</v>
      </c>
      <c r="I164" s="573" t="s">
        <v>645</v>
      </c>
      <c r="J164" s="517" t="s">
        <v>50</v>
      </c>
      <c r="K164" s="405" t="s">
        <v>443</v>
      </c>
      <c r="L164" s="405" t="s">
        <v>443</v>
      </c>
      <c r="M164" s="420" t="s">
        <v>35</v>
      </c>
      <c r="N164" s="405" t="s">
        <v>443</v>
      </c>
      <c r="O164" s="405" t="s">
        <v>35</v>
      </c>
      <c r="P164" s="405" t="s">
        <v>443</v>
      </c>
      <c r="Q164" s="405" t="s">
        <v>4</v>
      </c>
      <c r="R164" s="405" t="s">
        <v>443</v>
      </c>
      <c r="S164" s="405" t="s">
        <v>443</v>
      </c>
      <c r="T164" s="405" t="s">
        <v>443</v>
      </c>
      <c r="U164" s="405" t="s">
        <v>443</v>
      </c>
      <c r="V164" s="405" t="s">
        <v>443</v>
      </c>
    </row>
    <row r="165" spans="1:22" ht="45" customHeight="1" x14ac:dyDescent="0.25">
      <c r="A165" s="382" t="s">
        <v>998</v>
      </c>
      <c r="B165" s="382" t="s">
        <v>212</v>
      </c>
      <c r="C165" s="636"/>
      <c r="D165" s="631">
        <v>50</v>
      </c>
      <c r="E165" s="408" t="s">
        <v>604</v>
      </c>
      <c r="F165" s="401">
        <v>44949</v>
      </c>
      <c r="G165" s="385" t="s">
        <v>590</v>
      </c>
      <c r="H165" s="386">
        <v>140</v>
      </c>
      <c r="I165" s="573" t="s">
        <v>999</v>
      </c>
      <c r="J165" s="449" t="s">
        <v>100</v>
      </c>
      <c r="K165" s="405" t="s">
        <v>443</v>
      </c>
      <c r="L165" s="405" t="s">
        <v>443</v>
      </c>
      <c r="M165" s="405" t="s">
        <v>443</v>
      </c>
      <c r="N165" s="405" t="s">
        <v>443</v>
      </c>
      <c r="O165" s="405" t="s">
        <v>443</v>
      </c>
      <c r="P165" s="405" t="s">
        <v>443</v>
      </c>
      <c r="Q165" s="405" t="s">
        <v>443</v>
      </c>
      <c r="R165" s="405" t="s">
        <v>443</v>
      </c>
      <c r="S165" s="405" t="s">
        <v>443</v>
      </c>
      <c r="T165" s="405" t="s">
        <v>443</v>
      </c>
      <c r="U165" s="405" t="s">
        <v>443</v>
      </c>
      <c r="V165" s="405" t="s">
        <v>443</v>
      </c>
    </row>
    <row r="166" spans="1:22" s="381" customFormat="1" ht="45" customHeight="1" x14ac:dyDescent="0.25">
      <c r="A166" s="599" t="s">
        <v>1000</v>
      </c>
      <c r="B166" s="408" t="s">
        <v>931</v>
      </c>
      <c r="C166" s="599"/>
      <c r="D166" s="631">
        <v>50</v>
      </c>
      <c r="E166" s="408" t="s">
        <v>604</v>
      </c>
      <c r="F166" s="441"/>
      <c r="G166" s="385" t="s">
        <v>590</v>
      </c>
      <c r="H166" s="595" t="s">
        <v>1001</v>
      </c>
      <c r="I166" s="605" t="s">
        <v>634</v>
      </c>
      <c r="J166" s="606" t="s">
        <v>45</v>
      </c>
      <c r="K166" s="405" t="s">
        <v>443</v>
      </c>
      <c r="L166" s="539" t="s">
        <v>1915</v>
      </c>
      <c r="M166" s="405" t="s">
        <v>443</v>
      </c>
      <c r="N166" s="405" t="s">
        <v>443</v>
      </c>
      <c r="O166" s="405" t="s">
        <v>443</v>
      </c>
      <c r="P166" s="405" t="s">
        <v>443</v>
      </c>
      <c r="Q166" s="405" t="s">
        <v>443</v>
      </c>
      <c r="R166" s="405" t="s">
        <v>443</v>
      </c>
      <c r="S166" s="405" t="s">
        <v>443</v>
      </c>
      <c r="T166" s="405" t="s">
        <v>443</v>
      </c>
      <c r="U166" s="405" t="s">
        <v>35</v>
      </c>
      <c r="V166" s="405" t="s">
        <v>443</v>
      </c>
    </row>
    <row r="167" spans="1:22" s="381" customFormat="1" ht="45" customHeight="1" x14ac:dyDescent="0.25">
      <c r="A167" s="382" t="s">
        <v>1002</v>
      </c>
      <c r="B167" s="382" t="s">
        <v>662</v>
      </c>
      <c r="C167" s="636"/>
      <c r="D167" s="631">
        <v>50</v>
      </c>
      <c r="E167" s="408" t="s">
        <v>604</v>
      </c>
      <c r="F167" s="401">
        <v>44949</v>
      </c>
      <c r="G167" s="385" t="s">
        <v>590</v>
      </c>
      <c r="H167" s="386">
        <v>147</v>
      </c>
      <c r="I167" s="573" t="s">
        <v>621</v>
      </c>
      <c r="J167" s="449" t="s">
        <v>1889</v>
      </c>
      <c r="K167" s="405" t="s">
        <v>443</v>
      </c>
      <c r="L167" s="405" t="s">
        <v>443</v>
      </c>
      <c r="M167" s="405" t="s">
        <v>443</v>
      </c>
      <c r="N167" s="405" t="s">
        <v>443</v>
      </c>
      <c r="O167" s="405" t="s">
        <v>443</v>
      </c>
      <c r="P167" s="405" t="s">
        <v>443</v>
      </c>
      <c r="Q167" s="405" t="s">
        <v>4</v>
      </c>
      <c r="R167" s="405" t="s">
        <v>443</v>
      </c>
      <c r="S167" s="405" t="s">
        <v>443</v>
      </c>
      <c r="T167" s="405" t="s">
        <v>443</v>
      </c>
      <c r="U167" s="405" t="s">
        <v>443</v>
      </c>
      <c r="V167" s="405" t="s">
        <v>443</v>
      </c>
    </row>
    <row r="168" spans="1:22" s="381" customFormat="1" ht="45" customHeight="1" x14ac:dyDescent="0.25">
      <c r="A168" s="382" t="s">
        <v>1006</v>
      </c>
      <c r="B168" s="382" t="s">
        <v>948</v>
      </c>
      <c r="C168" s="408"/>
      <c r="D168" s="631">
        <v>55</v>
      </c>
      <c r="E168" s="408" t="s">
        <v>604</v>
      </c>
      <c r="F168" s="384"/>
      <c r="G168" s="385" t="s">
        <v>590</v>
      </c>
      <c r="H168" s="386" t="s">
        <v>1007</v>
      </c>
      <c r="I168" s="573" t="s">
        <v>601</v>
      </c>
      <c r="J168" s="449" t="s">
        <v>100</v>
      </c>
      <c r="K168" s="405" t="s">
        <v>443</v>
      </c>
      <c r="L168" s="405" t="s">
        <v>443</v>
      </c>
      <c r="M168" s="405" t="s">
        <v>443</v>
      </c>
      <c r="N168" s="405" t="s">
        <v>443</v>
      </c>
      <c r="O168" s="405" t="s">
        <v>443</v>
      </c>
      <c r="P168" s="405" t="s">
        <v>443</v>
      </c>
      <c r="Q168" s="405" t="s">
        <v>443</v>
      </c>
      <c r="R168" s="405" t="s">
        <v>443</v>
      </c>
      <c r="S168" s="405" t="s">
        <v>443</v>
      </c>
      <c r="T168" s="405" t="s">
        <v>35</v>
      </c>
      <c r="U168" s="405" t="s">
        <v>443</v>
      </c>
      <c r="V168" s="405" t="s">
        <v>4</v>
      </c>
    </row>
    <row r="169" spans="1:22" s="381" customFormat="1" ht="45" customHeight="1" x14ac:dyDescent="0.25">
      <c r="A169" s="599" t="s">
        <v>1008</v>
      </c>
      <c r="B169" s="408" t="s">
        <v>140</v>
      </c>
      <c r="C169" s="599"/>
      <c r="D169" s="631">
        <v>50</v>
      </c>
      <c r="E169" s="408" t="s">
        <v>604</v>
      </c>
      <c r="F169" s="441"/>
      <c r="G169" s="385" t="s">
        <v>590</v>
      </c>
      <c r="H169" s="441">
        <v>95</v>
      </c>
      <c r="I169" s="605" t="s">
        <v>634</v>
      </c>
      <c r="J169" s="449" t="s">
        <v>50</v>
      </c>
      <c r="K169" s="405" t="s">
        <v>443</v>
      </c>
      <c r="L169" s="405" t="s">
        <v>443</v>
      </c>
      <c r="M169" s="405" t="s">
        <v>443</v>
      </c>
      <c r="N169" s="405" t="s">
        <v>443</v>
      </c>
      <c r="O169" s="405" t="s">
        <v>443</v>
      </c>
      <c r="P169" s="405" t="s">
        <v>443</v>
      </c>
      <c r="Q169" s="405" t="s">
        <v>4</v>
      </c>
      <c r="R169" s="405" t="s">
        <v>443</v>
      </c>
      <c r="S169" s="405" t="s">
        <v>443</v>
      </c>
      <c r="T169" s="405" t="s">
        <v>443</v>
      </c>
      <c r="U169" s="405" t="s">
        <v>35</v>
      </c>
      <c r="V169" s="405" t="s">
        <v>443</v>
      </c>
    </row>
    <row r="170" spans="1:22" s="381" customFormat="1" ht="45" customHeight="1" x14ac:dyDescent="0.25">
      <c r="A170" s="382" t="s">
        <v>1009</v>
      </c>
      <c r="B170" s="382" t="s">
        <v>840</v>
      </c>
      <c r="C170" s="409" t="s">
        <v>1916</v>
      </c>
      <c r="D170" s="631">
        <v>65</v>
      </c>
      <c r="E170" s="408" t="s">
        <v>1011</v>
      </c>
      <c r="F170" s="401">
        <v>43831</v>
      </c>
      <c r="G170" s="385" t="s">
        <v>590</v>
      </c>
      <c r="H170" s="386" t="s">
        <v>1012</v>
      </c>
      <c r="I170" s="573" t="s">
        <v>698</v>
      </c>
      <c r="J170" s="449" t="s">
        <v>69</v>
      </c>
      <c r="K170" s="405" t="s">
        <v>443</v>
      </c>
      <c r="L170" s="405" t="s">
        <v>443</v>
      </c>
      <c r="M170" s="405" t="s">
        <v>443</v>
      </c>
      <c r="N170" s="405" t="s">
        <v>443</v>
      </c>
      <c r="O170" s="405" t="s">
        <v>443</v>
      </c>
      <c r="P170" s="405" t="s">
        <v>443</v>
      </c>
      <c r="Q170" s="405" t="s">
        <v>4</v>
      </c>
      <c r="R170" s="405" t="s">
        <v>443</v>
      </c>
      <c r="S170" s="405" t="s">
        <v>35</v>
      </c>
      <c r="T170" s="405" t="s">
        <v>443</v>
      </c>
      <c r="U170" s="405" t="s">
        <v>443</v>
      </c>
      <c r="V170" s="405" t="s">
        <v>443</v>
      </c>
    </row>
    <row r="171" spans="1:22" s="381" customFormat="1" ht="45" customHeight="1" x14ac:dyDescent="0.25">
      <c r="A171" s="382" t="s">
        <v>1013</v>
      </c>
      <c r="B171" s="408" t="s">
        <v>140</v>
      </c>
      <c r="C171" s="636"/>
      <c r="D171" s="631">
        <v>50</v>
      </c>
      <c r="E171" s="408" t="s">
        <v>604</v>
      </c>
      <c r="F171" s="401">
        <v>44949</v>
      </c>
      <c r="G171" s="385" t="s">
        <v>590</v>
      </c>
      <c r="H171" s="386">
        <v>97</v>
      </c>
      <c r="I171" s="573" t="s">
        <v>999</v>
      </c>
      <c r="J171" s="449" t="s">
        <v>53</v>
      </c>
      <c r="K171" s="405" t="s">
        <v>443</v>
      </c>
      <c r="L171" s="405" t="s">
        <v>443</v>
      </c>
      <c r="M171" s="405" t="s">
        <v>1882</v>
      </c>
      <c r="N171" s="405" t="s">
        <v>443</v>
      </c>
      <c r="O171" s="405" t="s">
        <v>443</v>
      </c>
      <c r="P171" s="405" t="s">
        <v>443</v>
      </c>
      <c r="Q171" s="405" t="s">
        <v>443</v>
      </c>
      <c r="R171" s="405" t="s">
        <v>443</v>
      </c>
      <c r="S171" s="405" t="s">
        <v>443</v>
      </c>
      <c r="T171" s="405" t="s">
        <v>443</v>
      </c>
      <c r="U171" s="405" t="s">
        <v>443</v>
      </c>
      <c r="V171" s="405" t="s">
        <v>443</v>
      </c>
    </row>
    <row r="172" spans="1:22" s="381" customFormat="1" ht="45" customHeight="1" x14ac:dyDescent="0.25">
      <c r="A172" s="382" t="s">
        <v>1015</v>
      </c>
      <c r="B172" s="408" t="s">
        <v>140</v>
      </c>
      <c r="C172" s="636"/>
      <c r="D172" s="631">
        <v>50</v>
      </c>
      <c r="E172" s="408" t="s">
        <v>604</v>
      </c>
      <c r="F172" s="401">
        <v>44949</v>
      </c>
      <c r="G172" s="385" t="s">
        <v>590</v>
      </c>
      <c r="H172" s="386">
        <v>96</v>
      </c>
      <c r="I172" s="573" t="s">
        <v>999</v>
      </c>
      <c r="J172" s="449" t="s">
        <v>69</v>
      </c>
      <c r="K172" s="405" t="s">
        <v>443</v>
      </c>
      <c r="L172" s="405" t="s">
        <v>443</v>
      </c>
      <c r="M172" s="405" t="s">
        <v>443</v>
      </c>
      <c r="N172" s="405" t="s">
        <v>443</v>
      </c>
      <c r="O172" s="405" t="s">
        <v>443</v>
      </c>
      <c r="P172" s="405" t="s">
        <v>4</v>
      </c>
      <c r="Q172" s="405" t="s">
        <v>443</v>
      </c>
      <c r="R172" s="405" t="s">
        <v>443</v>
      </c>
      <c r="S172" s="405" t="s">
        <v>443</v>
      </c>
      <c r="T172" s="405" t="s">
        <v>443</v>
      </c>
      <c r="U172" s="405" t="s">
        <v>443</v>
      </c>
      <c r="V172" s="405" t="s">
        <v>443</v>
      </c>
    </row>
    <row r="173" spans="1:22" s="381" customFormat="1" ht="45" customHeight="1" x14ac:dyDescent="0.25">
      <c r="A173" s="382" t="s">
        <v>1016</v>
      </c>
      <c r="B173" s="382" t="s">
        <v>662</v>
      </c>
      <c r="C173" s="636"/>
      <c r="D173" s="631">
        <v>50</v>
      </c>
      <c r="E173" s="408" t="s">
        <v>604</v>
      </c>
      <c r="F173" s="401">
        <v>44949</v>
      </c>
      <c r="G173" s="385" t="s">
        <v>590</v>
      </c>
      <c r="H173" s="386">
        <v>107</v>
      </c>
      <c r="I173" s="573" t="s">
        <v>601</v>
      </c>
      <c r="J173" s="449" t="s">
        <v>87</v>
      </c>
      <c r="K173" s="405" t="s">
        <v>443</v>
      </c>
      <c r="L173" s="405" t="s">
        <v>443</v>
      </c>
      <c r="M173" s="405" t="s">
        <v>443</v>
      </c>
      <c r="N173" s="405" t="s">
        <v>443</v>
      </c>
      <c r="O173" s="405" t="s">
        <v>443</v>
      </c>
      <c r="P173" s="405" t="s">
        <v>443</v>
      </c>
      <c r="Q173" s="405" t="s">
        <v>443</v>
      </c>
      <c r="R173" s="405" t="s">
        <v>443</v>
      </c>
      <c r="S173" s="405" t="s">
        <v>443</v>
      </c>
      <c r="T173" s="405" t="s">
        <v>35</v>
      </c>
      <c r="U173" s="405" t="s">
        <v>443</v>
      </c>
      <c r="V173" s="405" t="s">
        <v>4</v>
      </c>
    </row>
    <row r="174" spans="1:22" ht="45" customHeight="1" x14ac:dyDescent="0.25">
      <c r="A174" s="382" t="s">
        <v>1020</v>
      </c>
      <c r="B174" s="382" t="s">
        <v>1021</v>
      </c>
      <c r="C174" s="636"/>
      <c r="D174" s="631">
        <v>50</v>
      </c>
      <c r="E174" s="408" t="s">
        <v>604</v>
      </c>
      <c r="F174" s="401">
        <v>44949</v>
      </c>
      <c r="G174" s="385" t="s">
        <v>590</v>
      </c>
      <c r="H174" s="386">
        <v>60</v>
      </c>
      <c r="I174" s="605" t="s">
        <v>999</v>
      </c>
      <c r="J174" s="449" t="s">
        <v>72</v>
      </c>
      <c r="K174" s="405" t="s">
        <v>443</v>
      </c>
      <c r="L174" s="405" t="s">
        <v>443</v>
      </c>
      <c r="M174" s="405" t="s">
        <v>443</v>
      </c>
      <c r="N174" s="405" t="s">
        <v>443</v>
      </c>
      <c r="O174" s="405" t="s">
        <v>443</v>
      </c>
      <c r="P174" s="405" t="s">
        <v>443</v>
      </c>
      <c r="Q174" s="405" t="s">
        <v>443</v>
      </c>
      <c r="R174" s="405" t="s">
        <v>443</v>
      </c>
      <c r="S174" s="405" t="s">
        <v>443</v>
      </c>
      <c r="T174" s="405" t="s">
        <v>443</v>
      </c>
      <c r="U174" s="405" t="s">
        <v>4</v>
      </c>
      <c r="V174" s="405" t="s">
        <v>443</v>
      </c>
    </row>
    <row r="175" spans="1:22" ht="45" customHeight="1" x14ac:dyDescent="0.25">
      <c r="A175" s="382" t="s">
        <v>1027</v>
      </c>
      <c r="B175" s="382" t="s">
        <v>1028</v>
      </c>
      <c r="C175" s="408"/>
      <c r="D175" s="631">
        <v>55</v>
      </c>
      <c r="E175" s="408" t="s">
        <v>604</v>
      </c>
      <c r="F175" s="401">
        <v>41730</v>
      </c>
      <c r="G175" s="385" t="s">
        <v>590</v>
      </c>
      <c r="H175" s="386" t="s">
        <v>1029</v>
      </c>
      <c r="I175" s="605" t="s">
        <v>999</v>
      </c>
      <c r="J175" s="449" t="s">
        <v>100</v>
      </c>
      <c r="K175" s="405" t="s">
        <v>443</v>
      </c>
      <c r="L175" s="405" t="s">
        <v>4</v>
      </c>
      <c r="M175" s="405" t="s">
        <v>443</v>
      </c>
      <c r="N175" s="405" t="s">
        <v>443</v>
      </c>
      <c r="O175" s="405" t="s">
        <v>443</v>
      </c>
      <c r="P175" s="405" t="s">
        <v>443</v>
      </c>
      <c r="Q175" s="405" t="s">
        <v>443</v>
      </c>
      <c r="R175" s="405" t="s">
        <v>443</v>
      </c>
      <c r="S175" s="405" t="s">
        <v>4</v>
      </c>
      <c r="T175" s="405" t="s">
        <v>443</v>
      </c>
      <c r="U175" s="405" t="s">
        <v>443</v>
      </c>
      <c r="V175" s="405" t="s">
        <v>443</v>
      </c>
    </row>
    <row r="176" spans="1:22" s="381" customFormat="1" ht="29.25" customHeight="1" x14ac:dyDescent="0.25">
      <c r="A176" s="382" t="s">
        <v>1030</v>
      </c>
      <c r="B176" s="382" t="s">
        <v>662</v>
      </c>
      <c r="C176" s="408"/>
      <c r="D176" s="631">
        <v>55</v>
      </c>
      <c r="E176" s="408" t="s">
        <v>604</v>
      </c>
      <c r="F176" s="401">
        <v>45375</v>
      </c>
      <c r="G176" s="385" t="s">
        <v>590</v>
      </c>
      <c r="H176" s="386" t="s">
        <v>1031</v>
      </c>
      <c r="I176" s="573" t="s">
        <v>592</v>
      </c>
      <c r="J176" s="449" t="s">
        <v>1895</v>
      </c>
      <c r="K176" s="420" t="s">
        <v>35</v>
      </c>
      <c r="L176" s="420" t="s">
        <v>35</v>
      </c>
      <c r="M176" s="405" t="s">
        <v>443</v>
      </c>
      <c r="N176" s="405" t="s">
        <v>443</v>
      </c>
      <c r="O176" s="405" t="s">
        <v>443</v>
      </c>
      <c r="P176" s="405" t="s">
        <v>443</v>
      </c>
      <c r="Q176" s="405" t="s">
        <v>443</v>
      </c>
      <c r="R176" s="405" t="s">
        <v>443</v>
      </c>
      <c r="S176" s="405" t="s">
        <v>443</v>
      </c>
      <c r="T176" s="405" t="s">
        <v>4</v>
      </c>
      <c r="U176" s="405" t="s">
        <v>443</v>
      </c>
      <c r="V176" s="405" t="s">
        <v>443</v>
      </c>
    </row>
    <row r="177" spans="1:22" ht="42" customHeight="1" x14ac:dyDescent="0.25">
      <c r="A177" s="382" t="s">
        <v>1032</v>
      </c>
      <c r="B177" s="382" t="s">
        <v>662</v>
      </c>
      <c r="C177" s="408"/>
      <c r="D177" s="631">
        <v>60</v>
      </c>
      <c r="E177" s="408" t="s">
        <v>604</v>
      </c>
      <c r="F177" s="401">
        <v>45047</v>
      </c>
      <c r="G177" s="385" t="s">
        <v>590</v>
      </c>
      <c r="H177" s="386" t="s">
        <v>1033</v>
      </c>
      <c r="I177" s="573" t="s">
        <v>634</v>
      </c>
      <c r="J177" s="449" t="s">
        <v>45</v>
      </c>
      <c r="K177" s="405" t="s">
        <v>443</v>
      </c>
      <c r="L177" s="539" t="s">
        <v>1914</v>
      </c>
      <c r="M177" s="405" t="s">
        <v>443</v>
      </c>
      <c r="N177" s="405" t="s">
        <v>443</v>
      </c>
      <c r="O177" s="405" t="s">
        <v>443</v>
      </c>
      <c r="P177" s="405" t="s">
        <v>443</v>
      </c>
      <c r="Q177" s="405" t="s">
        <v>443</v>
      </c>
      <c r="R177" s="405" t="s">
        <v>443</v>
      </c>
      <c r="S177" s="405" t="s">
        <v>443</v>
      </c>
      <c r="T177" s="405" t="s">
        <v>443</v>
      </c>
      <c r="U177" s="405" t="s">
        <v>35</v>
      </c>
      <c r="V177" s="405" t="s">
        <v>443</v>
      </c>
    </row>
    <row r="178" spans="1:22" s="381" customFormat="1" ht="42" customHeight="1" x14ac:dyDescent="0.25">
      <c r="A178" s="391" t="s">
        <v>1034</v>
      </c>
      <c r="B178" s="391" t="s">
        <v>662</v>
      </c>
      <c r="C178" s="680"/>
      <c r="D178" s="633">
        <v>50</v>
      </c>
      <c r="E178" s="408" t="s">
        <v>604</v>
      </c>
      <c r="F178" s="393">
        <v>44949</v>
      </c>
      <c r="G178" s="402" t="s">
        <v>590</v>
      </c>
      <c r="H178" s="394">
        <v>329</v>
      </c>
      <c r="I178" s="573" t="s">
        <v>999</v>
      </c>
      <c r="J178" s="517" t="s">
        <v>87</v>
      </c>
      <c r="K178" s="405" t="s">
        <v>443</v>
      </c>
      <c r="L178" s="405" t="s">
        <v>443</v>
      </c>
      <c r="M178" s="405" t="s">
        <v>443</v>
      </c>
      <c r="N178" s="405" t="s">
        <v>443</v>
      </c>
      <c r="O178" s="405" t="s">
        <v>443</v>
      </c>
      <c r="P178" s="405" t="s">
        <v>443</v>
      </c>
      <c r="Q178" s="405" t="s">
        <v>443</v>
      </c>
      <c r="R178" s="405" t="s">
        <v>443</v>
      </c>
      <c r="S178" s="405" t="s">
        <v>443</v>
      </c>
      <c r="T178" s="405" t="s">
        <v>443</v>
      </c>
      <c r="U178" s="405" t="s">
        <v>443</v>
      </c>
      <c r="V178" s="405" t="s">
        <v>4</v>
      </c>
    </row>
    <row r="179" spans="1:22" s="381" customFormat="1" ht="45" customHeight="1" x14ac:dyDescent="0.25">
      <c r="A179" s="382" t="s">
        <v>1035</v>
      </c>
      <c r="B179" s="382" t="s">
        <v>662</v>
      </c>
      <c r="C179" s="636"/>
      <c r="D179" s="631">
        <v>50</v>
      </c>
      <c r="E179" s="398" t="s">
        <v>604</v>
      </c>
      <c r="F179" s="430">
        <v>44949</v>
      </c>
      <c r="G179" s="402" t="s">
        <v>590</v>
      </c>
      <c r="H179" s="386">
        <v>74</v>
      </c>
      <c r="I179" s="573" t="s">
        <v>667</v>
      </c>
      <c r="J179" s="606" t="s">
        <v>1881</v>
      </c>
      <c r="K179" s="405" t="s">
        <v>443</v>
      </c>
      <c r="L179" s="405" t="s">
        <v>443</v>
      </c>
      <c r="M179" s="405" t="s">
        <v>443</v>
      </c>
      <c r="N179" s="405" t="s">
        <v>443</v>
      </c>
      <c r="O179" s="405" t="s">
        <v>4</v>
      </c>
      <c r="P179" s="405" t="s">
        <v>443</v>
      </c>
      <c r="Q179" s="405" t="s">
        <v>443</v>
      </c>
      <c r="R179" s="405" t="s">
        <v>443</v>
      </c>
      <c r="S179" s="405" t="s">
        <v>443</v>
      </c>
      <c r="T179" s="405" t="s">
        <v>443</v>
      </c>
      <c r="U179" s="405" t="s">
        <v>443</v>
      </c>
      <c r="V179" s="405" t="s">
        <v>443</v>
      </c>
    </row>
    <row r="180" spans="1:22" s="381" customFormat="1" ht="45" customHeight="1" x14ac:dyDescent="0.25">
      <c r="A180" s="658" t="s">
        <v>1036</v>
      </c>
      <c r="B180" s="382" t="s">
        <v>989</v>
      </c>
      <c r="C180" s="408" t="s">
        <v>1037</v>
      </c>
      <c r="D180" s="631">
        <v>275</v>
      </c>
      <c r="E180" s="408" t="s">
        <v>604</v>
      </c>
      <c r="F180" s="401">
        <v>44287</v>
      </c>
      <c r="G180" s="385" t="s">
        <v>590</v>
      </c>
      <c r="H180" s="386" t="s">
        <v>827</v>
      </c>
      <c r="I180" s="573" t="s">
        <v>991</v>
      </c>
      <c r="J180" s="449" t="s">
        <v>53</v>
      </c>
      <c r="K180" s="405" t="s">
        <v>443</v>
      </c>
      <c r="L180" s="427" t="s">
        <v>443</v>
      </c>
      <c r="M180" s="405" t="s">
        <v>4</v>
      </c>
      <c r="N180" s="405" t="s">
        <v>443</v>
      </c>
      <c r="O180" s="405" t="s">
        <v>443</v>
      </c>
      <c r="P180" s="405" t="s">
        <v>443</v>
      </c>
      <c r="Q180" s="405" t="s">
        <v>443</v>
      </c>
      <c r="R180" s="405" t="s">
        <v>443</v>
      </c>
      <c r="S180" s="405" t="s">
        <v>443</v>
      </c>
      <c r="T180" s="405" t="s">
        <v>443</v>
      </c>
      <c r="U180" s="405" t="s">
        <v>443</v>
      </c>
      <c r="V180" s="405" t="s">
        <v>443</v>
      </c>
    </row>
    <row r="181" spans="1:22" s="381" customFormat="1" ht="45" customHeight="1" x14ac:dyDescent="0.25">
      <c r="A181" s="669" t="s">
        <v>1038</v>
      </c>
      <c r="B181" s="391" t="s">
        <v>60</v>
      </c>
      <c r="C181" s="418" t="s">
        <v>1176</v>
      </c>
      <c r="D181" s="633">
        <v>55</v>
      </c>
      <c r="E181" s="408" t="s">
        <v>604</v>
      </c>
      <c r="F181" s="468"/>
      <c r="G181" s="385" t="s">
        <v>590</v>
      </c>
      <c r="H181" s="394" t="s">
        <v>1039</v>
      </c>
      <c r="I181" s="646" t="s">
        <v>601</v>
      </c>
      <c r="J181" s="524" t="s">
        <v>40</v>
      </c>
      <c r="K181" s="638" t="s">
        <v>1901</v>
      </c>
      <c r="L181" s="659" t="s">
        <v>443</v>
      </c>
      <c r="M181" s="659" t="s">
        <v>443</v>
      </c>
      <c r="N181" s="659" t="s">
        <v>443</v>
      </c>
      <c r="O181" s="659" t="s">
        <v>443</v>
      </c>
      <c r="P181" s="659" t="s">
        <v>443</v>
      </c>
      <c r="Q181" s="405" t="s">
        <v>443</v>
      </c>
      <c r="R181" s="405" t="s">
        <v>443</v>
      </c>
      <c r="S181" s="405" t="s">
        <v>443</v>
      </c>
      <c r="T181" s="405" t="s">
        <v>35</v>
      </c>
      <c r="U181" s="405" t="s">
        <v>443</v>
      </c>
      <c r="V181" s="405" t="s">
        <v>443</v>
      </c>
    </row>
    <row r="182" spans="1:22" s="381" customFormat="1" ht="45" customHeight="1" x14ac:dyDescent="0.25">
      <c r="A182" s="671" t="s">
        <v>1040</v>
      </c>
      <c r="B182" s="590" t="s">
        <v>140</v>
      </c>
      <c r="C182" s="520"/>
      <c r="D182" s="633">
        <v>50</v>
      </c>
      <c r="E182" s="408" t="s">
        <v>815</v>
      </c>
      <c r="F182" s="441"/>
      <c r="G182" s="385" t="s">
        <v>590</v>
      </c>
      <c r="H182" s="578">
        <v>364</v>
      </c>
      <c r="I182" s="605" t="s">
        <v>634</v>
      </c>
      <c r="J182" s="449" t="s">
        <v>50</v>
      </c>
      <c r="K182" s="659" t="s">
        <v>443</v>
      </c>
      <c r="L182" s="659" t="s">
        <v>443</v>
      </c>
      <c r="M182" s="659" t="s">
        <v>443</v>
      </c>
      <c r="N182" s="659" t="s">
        <v>443</v>
      </c>
      <c r="O182" s="659" t="s">
        <v>443</v>
      </c>
      <c r="P182" s="659" t="s">
        <v>443</v>
      </c>
      <c r="Q182" s="405" t="s">
        <v>443</v>
      </c>
      <c r="R182" s="405" t="s">
        <v>443</v>
      </c>
      <c r="S182" s="405" t="s">
        <v>443</v>
      </c>
      <c r="T182" s="405" t="s">
        <v>443</v>
      </c>
      <c r="U182" s="405" t="s">
        <v>35</v>
      </c>
      <c r="V182" s="405" t="s">
        <v>443</v>
      </c>
    </row>
    <row r="183" spans="1:22" s="381" customFormat="1" ht="45" customHeight="1" x14ac:dyDescent="0.25">
      <c r="A183" s="408" t="s">
        <v>1041</v>
      </c>
      <c r="B183" s="391" t="s">
        <v>989</v>
      </c>
      <c r="C183" s="590" t="s">
        <v>1042</v>
      </c>
      <c r="D183" s="633">
        <v>275</v>
      </c>
      <c r="E183" s="590" t="s">
        <v>604</v>
      </c>
      <c r="F183" s="554">
        <v>44185</v>
      </c>
      <c r="G183" s="411" t="s">
        <v>590</v>
      </c>
      <c r="H183" s="394" t="s">
        <v>827</v>
      </c>
      <c r="I183" s="683" t="s">
        <v>717</v>
      </c>
      <c r="J183" s="449" t="s">
        <v>45</v>
      </c>
      <c r="K183" s="659" t="s">
        <v>443</v>
      </c>
      <c r="L183" s="405" t="s">
        <v>4</v>
      </c>
      <c r="M183" s="405" t="s">
        <v>443</v>
      </c>
      <c r="N183" s="405" t="s">
        <v>443</v>
      </c>
      <c r="O183" s="405" t="s">
        <v>443</v>
      </c>
      <c r="P183" s="405" t="s">
        <v>443</v>
      </c>
      <c r="Q183" s="405" t="s">
        <v>443</v>
      </c>
      <c r="R183" s="405" t="s">
        <v>443</v>
      </c>
      <c r="S183" s="405" t="s">
        <v>443</v>
      </c>
      <c r="T183" s="405" t="s">
        <v>443</v>
      </c>
      <c r="U183" s="405" t="s">
        <v>443</v>
      </c>
      <c r="V183" s="405" t="s">
        <v>443</v>
      </c>
    </row>
    <row r="184" spans="1:22" s="381" customFormat="1" ht="42" customHeight="1" x14ac:dyDescent="0.25">
      <c r="A184" s="382" t="s">
        <v>1043</v>
      </c>
      <c r="B184" s="382" t="s">
        <v>1044</v>
      </c>
      <c r="C184" s="408"/>
      <c r="D184" s="631">
        <v>55</v>
      </c>
      <c r="E184" s="408" t="s">
        <v>604</v>
      </c>
      <c r="F184" s="401">
        <v>44044</v>
      </c>
      <c r="G184" s="385" t="s">
        <v>590</v>
      </c>
      <c r="H184" s="386" t="s">
        <v>1045</v>
      </c>
      <c r="I184" s="605" t="s">
        <v>634</v>
      </c>
      <c r="J184" s="449" t="s">
        <v>1892</v>
      </c>
      <c r="K184" s="405" t="s">
        <v>443</v>
      </c>
      <c r="L184" s="405" t="s">
        <v>443</v>
      </c>
      <c r="M184" s="405" t="s">
        <v>443</v>
      </c>
      <c r="N184" s="405" t="s">
        <v>4</v>
      </c>
      <c r="O184" s="405" t="s">
        <v>443</v>
      </c>
      <c r="P184" s="405" t="s">
        <v>443</v>
      </c>
      <c r="Q184" s="405" t="s">
        <v>443</v>
      </c>
      <c r="R184" s="405" t="s">
        <v>443</v>
      </c>
      <c r="S184" s="405" t="s">
        <v>443</v>
      </c>
      <c r="T184" s="405" t="s">
        <v>443</v>
      </c>
      <c r="U184" s="405" t="s">
        <v>35</v>
      </c>
      <c r="V184" s="405" t="s">
        <v>443</v>
      </c>
    </row>
    <row r="185" spans="1:22" s="381" customFormat="1" ht="42" customHeight="1" x14ac:dyDescent="0.25">
      <c r="A185" s="382" t="s">
        <v>1046</v>
      </c>
      <c r="B185" s="382" t="s">
        <v>152</v>
      </c>
      <c r="C185" s="408"/>
      <c r="D185" s="631">
        <v>55</v>
      </c>
      <c r="E185" s="408" t="s">
        <v>604</v>
      </c>
      <c r="F185" s="401">
        <v>41852</v>
      </c>
      <c r="G185" s="385" t="s">
        <v>590</v>
      </c>
      <c r="H185" s="386" t="s">
        <v>1047</v>
      </c>
      <c r="I185" s="609" t="s">
        <v>596</v>
      </c>
      <c r="J185" s="449" t="s">
        <v>53</v>
      </c>
      <c r="K185" s="405" t="s">
        <v>443</v>
      </c>
      <c r="L185" s="405" t="s">
        <v>443</v>
      </c>
      <c r="M185" s="405" t="s">
        <v>1882</v>
      </c>
      <c r="N185" s="405" t="s">
        <v>443</v>
      </c>
      <c r="O185" s="405" t="s">
        <v>443</v>
      </c>
      <c r="P185" s="405" t="s">
        <v>443</v>
      </c>
      <c r="Q185" s="405" t="s">
        <v>443</v>
      </c>
      <c r="R185" s="405" t="s">
        <v>443</v>
      </c>
      <c r="S185" s="405" t="s">
        <v>443</v>
      </c>
      <c r="T185" s="405" t="s">
        <v>443</v>
      </c>
      <c r="U185" s="405" t="s">
        <v>443</v>
      </c>
      <c r="V185" s="405" t="s">
        <v>443</v>
      </c>
    </row>
    <row r="186" spans="1:22" s="381" customFormat="1" ht="42" customHeight="1" x14ac:dyDescent="0.25">
      <c r="A186" s="599" t="s">
        <v>1048</v>
      </c>
      <c r="B186" s="408" t="s">
        <v>1049</v>
      </c>
      <c r="C186" s="575" t="s">
        <v>1050</v>
      </c>
      <c r="D186" s="632">
        <v>65</v>
      </c>
      <c r="E186" s="408" t="s">
        <v>604</v>
      </c>
      <c r="F186" s="441"/>
      <c r="G186" s="385" t="s">
        <v>590</v>
      </c>
      <c r="H186" s="441">
        <v>56</v>
      </c>
      <c r="I186" s="573" t="s">
        <v>648</v>
      </c>
      <c r="J186" s="449" t="s">
        <v>1881</v>
      </c>
      <c r="K186" s="405" t="s">
        <v>443</v>
      </c>
      <c r="L186" s="405" t="s">
        <v>443</v>
      </c>
      <c r="M186" s="405" t="s">
        <v>443</v>
      </c>
      <c r="N186" s="405" t="s">
        <v>443</v>
      </c>
      <c r="O186" s="539" t="s">
        <v>1915</v>
      </c>
      <c r="P186" s="405" t="s">
        <v>443</v>
      </c>
      <c r="Q186" s="405" t="s">
        <v>443</v>
      </c>
      <c r="R186" s="405" t="s">
        <v>443</v>
      </c>
      <c r="S186" s="405" t="s">
        <v>443</v>
      </c>
      <c r="T186" s="405" t="s">
        <v>443</v>
      </c>
      <c r="U186" s="405" t="s">
        <v>443</v>
      </c>
      <c r="V186" s="405" t="s">
        <v>443</v>
      </c>
    </row>
    <row r="187" spans="1:22" s="381" customFormat="1" ht="42" customHeight="1" x14ac:dyDescent="0.25">
      <c r="A187" s="382" t="s">
        <v>1054</v>
      </c>
      <c r="B187" s="382" t="s">
        <v>662</v>
      </c>
      <c r="C187" s="636"/>
      <c r="D187" s="631">
        <v>50</v>
      </c>
      <c r="E187" s="408" t="s">
        <v>604</v>
      </c>
      <c r="F187" s="401">
        <v>44949</v>
      </c>
      <c r="G187" s="385" t="s">
        <v>590</v>
      </c>
      <c r="H187" s="386">
        <v>330</v>
      </c>
      <c r="I187" s="573" t="s">
        <v>999</v>
      </c>
      <c r="J187" s="449" t="s">
        <v>87</v>
      </c>
      <c r="K187" s="405" t="s">
        <v>443</v>
      </c>
      <c r="L187" s="405" t="s">
        <v>443</v>
      </c>
      <c r="M187" s="405" t="s">
        <v>443</v>
      </c>
      <c r="N187" s="405" t="s">
        <v>443</v>
      </c>
      <c r="O187" s="405" t="s">
        <v>443</v>
      </c>
      <c r="P187" s="405" t="s">
        <v>443</v>
      </c>
      <c r="Q187" s="405" t="s">
        <v>443</v>
      </c>
      <c r="R187" s="405" t="s">
        <v>443</v>
      </c>
      <c r="S187" s="405" t="s">
        <v>443</v>
      </c>
      <c r="T187" s="405" t="s">
        <v>443</v>
      </c>
      <c r="U187" s="405" t="s">
        <v>443</v>
      </c>
      <c r="V187" s="405" t="s">
        <v>4</v>
      </c>
    </row>
    <row r="188" spans="1:22" ht="45" customHeight="1" x14ac:dyDescent="0.25">
      <c r="A188" s="382" t="s">
        <v>1055</v>
      </c>
      <c r="B188" s="382" t="s">
        <v>1056</v>
      </c>
      <c r="C188" s="636" t="s">
        <v>1057</v>
      </c>
      <c r="D188" s="631">
        <v>70</v>
      </c>
      <c r="E188" s="408" t="s">
        <v>604</v>
      </c>
      <c r="F188" s="401">
        <v>45467</v>
      </c>
      <c r="G188" s="385" t="s">
        <v>590</v>
      </c>
      <c r="H188" s="386" t="s">
        <v>1058</v>
      </c>
      <c r="I188" s="573" t="s">
        <v>634</v>
      </c>
      <c r="J188" s="449" t="s">
        <v>53</v>
      </c>
      <c r="K188" s="405" t="s">
        <v>35</v>
      </c>
      <c r="L188" s="405" t="s">
        <v>35</v>
      </c>
      <c r="M188" s="405" t="s">
        <v>35</v>
      </c>
      <c r="N188" s="405" t="s">
        <v>35</v>
      </c>
      <c r="O188" s="405" t="s">
        <v>35</v>
      </c>
      <c r="P188" s="405" t="s">
        <v>443</v>
      </c>
      <c r="Q188" s="405" t="s">
        <v>443</v>
      </c>
      <c r="R188" s="405" t="s">
        <v>443</v>
      </c>
      <c r="S188" s="405" t="s">
        <v>443</v>
      </c>
      <c r="T188" s="405" t="s">
        <v>443</v>
      </c>
      <c r="U188" s="405" t="s">
        <v>35</v>
      </c>
      <c r="V188" s="405" t="s">
        <v>443</v>
      </c>
    </row>
    <row r="189" spans="1:22" s="381" customFormat="1" ht="45" customHeight="1" x14ac:dyDescent="0.25">
      <c r="A189" s="382" t="s">
        <v>1059</v>
      </c>
      <c r="B189" s="382" t="s">
        <v>152</v>
      </c>
      <c r="C189" s="408"/>
      <c r="D189" s="631">
        <v>55</v>
      </c>
      <c r="E189" s="408" t="s">
        <v>604</v>
      </c>
      <c r="F189" s="384"/>
      <c r="G189" s="385" t="s">
        <v>590</v>
      </c>
      <c r="H189" s="386" t="s">
        <v>1060</v>
      </c>
      <c r="I189" s="573" t="s">
        <v>667</v>
      </c>
      <c r="J189" s="449" t="s">
        <v>42</v>
      </c>
      <c r="K189" s="405" t="s">
        <v>443</v>
      </c>
      <c r="L189" s="405" t="s">
        <v>443</v>
      </c>
      <c r="M189" s="405" t="s">
        <v>443</v>
      </c>
      <c r="N189" s="405" t="s">
        <v>443</v>
      </c>
      <c r="O189" s="405" t="s">
        <v>443</v>
      </c>
      <c r="P189" s="405" t="s">
        <v>443</v>
      </c>
      <c r="Q189" s="405" t="s">
        <v>35</v>
      </c>
      <c r="R189" s="405" t="s">
        <v>443</v>
      </c>
      <c r="S189" s="405" t="s">
        <v>443</v>
      </c>
      <c r="T189" s="405" t="s">
        <v>443</v>
      </c>
      <c r="U189" s="405" t="s">
        <v>443</v>
      </c>
      <c r="V189" s="405" t="s">
        <v>443</v>
      </c>
    </row>
    <row r="190" spans="1:22" s="381" customFormat="1" ht="45" customHeight="1" x14ac:dyDescent="0.25">
      <c r="A190" s="382" t="s">
        <v>1061</v>
      </c>
      <c r="B190" s="382" t="s">
        <v>1062</v>
      </c>
      <c r="C190" s="408"/>
      <c r="D190" s="631">
        <v>65</v>
      </c>
      <c r="E190" s="408" t="s">
        <v>604</v>
      </c>
      <c r="F190" s="471">
        <v>45346</v>
      </c>
      <c r="G190" s="385" t="s">
        <v>590</v>
      </c>
      <c r="H190" s="386" t="s">
        <v>1063</v>
      </c>
      <c r="I190" s="573" t="s">
        <v>667</v>
      </c>
      <c r="J190" s="449" t="s">
        <v>1881</v>
      </c>
      <c r="K190" s="420" t="s">
        <v>35</v>
      </c>
      <c r="L190" s="405" t="s">
        <v>443</v>
      </c>
      <c r="M190" s="405" t="s">
        <v>443</v>
      </c>
      <c r="N190" s="405" t="s">
        <v>443</v>
      </c>
      <c r="O190" s="405" t="s">
        <v>4</v>
      </c>
      <c r="P190" s="405" t="s">
        <v>443</v>
      </c>
      <c r="Q190" s="405" t="s">
        <v>443</v>
      </c>
      <c r="R190" s="405" t="s">
        <v>443</v>
      </c>
      <c r="S190" s="405" t="s">
        <v>35</v>
      </c>
      <c r="T190" s="405" t="s">
        <v>443</v>
      </c>
      <c r="U190" s="405" t="s">
        <v>443</v>
      </c>
      <c r="V190" s="405" t="s">
        <v>443</v>
      </c>
    </row>
    <row r="191" spans="1:22" s="381" customFormat="1" ht="45" customHeight="1" x14ac:dyDescent="0.25">
      <c r="A191" s="599" t="s">
        <v>1064</v>
      </c>
      <c r="B191" s="408" t="s">
        <v>969</v>
      </c>
      <c r="C191" s="599"/>
      <c r="D191" s="631">
        <v>50</v>
      </c>
      <c r="E191" s="408" t="s">
        <v>604</v>
      </c>
      <c r="F191" s="441"/>
      <c r="G191" s="385" t="s">
        <v>590</v>
      </c>
      <c r="H191" s="441">
        <v>167</v>
      </c>
      <c r="I191" s="605" t="s">
        <v>634</v>
      </c>
      <c r="J191" s="449" t="s">
        <v>31</v>
      </c>
      <c r="K191" s="420" t="s">
        <v>35</v>
      </c>
      <c r="L191" s="420" t="s">
        <v>35</v>
      </c>
      <c r="M191" s="405" t="s">
        <v>443</v>
      </c>
      <c r="N191" s="405" t="s">
        <v>443</v>
      </c>
      <c r="O191" s="405" t="s">
        <v>443</v>
      </c>
      <c r="P191" s="405" t="s">
        <v>443</v>
      </c>
      <c r="Q191" s="405" t="s">
        <v>443</v>
      </c>
      <c r="R191" s="405" t="s">
        <v>443</v>
      </c>
      <c r="S191" s="405" t="s">
        <v>443</v>
      </c>
      <c r="T191" s="405" t="s">
        <v>443</v>
      </c>
      <c r="U191" s="405" t="s">
        <v>4</v>
      </c>
      <c r="V191" s="405" t="s">
        <v>443</v>
      </c>
    </row>
    <row r="192" spans="1:22" s="381" customFormat="1" ht="45" customHeight="1" x14ac:dyDescent="0.25">
      <c r="A192" s="599" t="s">
        <v>1065</v>
      </c>
      <c r="B192" s="408" t="s">
        <v>739</v>
      </c>
      <c r="C192" s="599"/>
      <c r="D192" s="631">
        <v>50</v>
      </c>
      <c r="E192" s="408" t="s">
        <v>604</v>
      </c>
      <c r="F192" s="441"/>
      <c r="G192" s="385" t="s">
        <v>590</v>
      </c>
      <c r="H192" s="441">
        <v>336</v>
      </c>
      <c r="I192" s="605" t="s">
        <v>634</v>
      </c>
      <c r="J192" s="449" t="s">
        <v>25</v>
      </c>
      <c r="K192" s="405" t="s">
        <v>443</v>
      </c>
      <c r="L192" s="405" t="s">
        <v>443</v>
      </c>
      <c r="M192" s="405" t="s">
        <v>443</v>
      </c>
      <c r="N192" s="405" t="s">
        <v>443</v>
      </c>
      <c r="O192" s="405" t="s">
        <v>4</v>
      </c>
      <c r="P192" s="405" t="s">
        <v>443</v>
      </c>
      <c r="Q192" s="405" t="s">
        <v>443</v>
      </c>
      <c r="R192" s="405" t="s">
        <v>443</v>
      </c>
      <c r="S192" s="405" t="s">
        <v>443</v>
      </c>
      <c r="T192" s="405" t="s">
        <v>443</v>
      </c>
      <c r="U192" s="405" t="s">
        <v>35</v>
      </c>
      <c r="V192" s="405" t="s">
        <v>443</v>
      </c>
    </row>
    <row r="193" spans="1:22" s="381" customFormat="1" ht="45" customHeight="1" x14ac:dyDescent="0.25">
      <c r="A193" s="382" t="s">
        <v>1066</v>
      </c>
      <c r="B193" s="382" t="s">
        <v>736</v>
      </c>
      <c r="C193" s="602"/>
      <c r="D193" s="631">
        <v>50</v>
      </c>
      <c r="E193" s="408" t="s">
        <v>604</v>
      </c>
      <c r="F193" s="401">
        <v>44949</v>
      </c>
      <c r="G193" s="385" t="s">
        <v>590</v>
      </c>
      <c r="H193" s="386">
        <v>335</v>
      </c>
      <c r="I193" s="573" t="s">
        <v>717</v>
      </c>
      <c r="J193" s="449" t="s">
        <v>53</v>
      </c>
      <c r="K193" s="405" t="s">
        <v>443</v>
      </c>
      <c r="L193" s="405" t="s">
        <v>443</v>
      </c>
      <c r="M193" s="405" t="s">
        <v>4</v>
      </c>
      <c r="N193" s="405" t="s">
        <v>443</v>
      </c>
      <c r="O193" s="405" t="s">
        <v>443</v>
      </c>
      <c r="P193" s="405" t="s">
        <v>443</v>
      </c>
      <c r="Q193" s="405" t="s">
        <v>443</v>
      </c>
      <c r="R193" s="405" t="s">
        <v>443</v>
      </c>
      <c r="S193" s="405" t="s">
        <v>443</v>
      </c>
      <c r="T193" s="405" t="s">
        <v>443</v>
      </c>
      <c r="U193" s="405" t="s">
        <v>443</v>
      </c>
      <c r="V193" s="405" t="s">
        <v>443</v>
      </c>
    </row>
    <row r="194" spans="1:22" s="381" customFormat="1" ht="45" customHeight="1" x14ac:dyDescent="0.25">
      <c r="A194" s="419" t="s">
        <v>1067</v>
      </c>
      <c r="B194" s="371" t="s">
        <v>1068</v>
      </c>
      <c r="C194" s="408"/>
      <c r="D194" s="631">
        <v>55</v>
      </c>
      <c r="E194" s="408" t="s">
        <v>604</v>
      </c>
      <c r="F194" s="434">
        <v>44866</v>
      </c>
      <c r="G194" s="375" t="s">
        <v>590</v>
      </c>
      <c r="H194" s="376" t="s">
        <v>1069</v>
      </c>
      <c r="I194" s="573" t="s">
        <v>667</v>
      </c>
      <c r="J194" s="442" t="s">
        <v>31</v>
      </c>
      <c r="K194" s="405" t="s">
        <v>443</v>
      </c>
      <c r="L194" s="405" t="s">
        <v>443</v>
      </c>
      <c r="M194" s="405" t="s">
        <v>443</v>
      </c>
      <c r="N194" s="405" t="s">
        <v>443</v>
      </c>
      <c r="O194" s="405" t="s">
        <v>443</v>
      </c>
      <c r="P194" s="405" t="s">
        <v>443</v>
      </c>
      <c r="Q194" s="405" t="s">
        <v>443</v>
      </c>
      <c r="R194" s="405" t="s">
        <v>443</v>
      </c>
      <c r="S194" s="405" t="s">
        <v>443</v>
      </c>
      <c r="T194" s="539" t="s">
        <v>1870</v>
      </c>
      <c r="U194" s="405" t="s">
        <v>443</v>
      </c>
      <c r="V194" s="405" t="s">
        <v>443</v>
      </c>
    </row>
    <row r="195" spans="1:22" s="381" customFormat="1" ht="45" customHeight="1" x14ac:dyDescent="0.25">
      <c r="A195" s="382" t="s">
        <v>1070</v>
      </c>
      <c r="B195" s="429" t="s">
        <v>152</v>
      </c>
      <c r="C195" s="398"/>
      <c r="D195" s="631">
        <v>55</v>
      </c>
      <c r="E195" s="398" t="s">
        <v>604</v>
      </c>
      <c r="F195" s="430">
        <v>43800</v>
      </c>
      <c r="G195" s="402" t="s">
        <v>590</v>
      </c>
      <c r="H195" s="403" t="s">
        <v>1071</v>
      </c>
      <c r="I195" s="612" t="s">
        <v>634</v>
      </c>
      <c r="J195" s="449" t="s">
        <v>610</v>
      </c>
      <c r="K195" s="452" t="s">
        <v>443</v>
      </c>
      <c r="L195" s="405" t="s">
        <v>443</v>
      </c>
      <c r="M195" s="405" t="s">
        <v>443</v>
      </c>
      <c r="N195" s="405" t="s">
        <v>443</v>
      </c>
      <c r="O195" s="405" t="s">
        <v>443</v>
      </c>
      <c r="P195" s="405" t="s">
        <v>443</v>
      </c>
      <c r="Q195" s="405" t="s">
        <v>443</v>
      </c>
      <c r="R195" s="405" t="s">
        <v>443</v>
      </c>
      <c r="S195" s="405" t="s">
        <v>443</v>
      </c>
      <c r="T195" s="405" t="s">
        <v>4</v>
      </c>
      <c r="U195" s="405" t="s">
        <v>35</v>
      </c>
      <c r="V195" s="405" t="s">
        <v>443</v>
      </c>
    </row>
    <row r="196" spans="1:22" s="381" customFormat="1" ht="45" customHeight="1" x14ac:dyDescent="0.25">
      <c r="A196" s="658" t="s">
        <v>1072</v>
      </c>
      <c r="B196" s="382" t="s">
        <v>185</v>
      </c>
      <c r="C196" s="408"/>
      <c r="D196" s="631">
        <v>55</v>
      </c>
      <c r="E196" s="408" t="s">
        <v>604</v>
      </c>
      <c r="F196" s="401">
        <v>42558</v>
      </c>
      <c r="G196" s="385" t="s">
        <v>590</v>
      </c>
      <c r="H196" s="386" t="s">
        <v>1073</v>
      </c>
      <c r="I196" s="573" t="s">
        <v>667</v>
      </c>
      <c r="J196" s="524" t="s">
        <v>53</v>
      </c>
      <c r="K196" s="405" t="s">
        <v>443</v>
      </c>
      <c r="L196" s="427" t="s">
        <v>443</v>
      </c>
      <c r="M196" s="405" t="s">
        <v>443</v>
      </c>
      <c r="N196" s="405" t="s">
        <v>443</v>
      </c>
      <c r="O196" s="405" t="s">
        <v>4</v>
      </c>
      <c r="P196" s="405" t="s">
        <v>443</v>
      </c>
      <c r="Q196" s="405" t="s">
        <v>443</v>
      </c>
      <c r="R196" s="405" t="s">
        <v>443</v>
      </c>
      <c r="S196" s="405" t="s">
        <v>443</v>
      </c>
      <c r="T196" s="405" t="s">
        <v>443</v>
      </c>
      <c r="U196" s="405" t="s">
        <v>443</v>
      </c>
      <c r="V196" s="405" t="s">
        <v>443</v>
      </c>
    </row>
    <row r="197" spans="1:22" s="381" customFormat="1" ht="45" customHeight="1" x14ac:dyDescent="0.25">
      <c r="A197" s="382" t="s">
        <v>1074</v>
      </c>
      <c r="B197" s="391" t="s">
        <v>1917</v>
      </c>
      <c r="C197" s="682"/>
      <c r="D197" s="633">
        <v>50</v>
      </c>
      <c r="E197" s="590" t="s">
        <v>604</v>
      </c>
      <c r="F197" s="393">
        <v>44949</v>
      </c>
      <c r="G197" s="411" t="s">
        <v>590</v>
      </c>
      <c r="H197" s="394">
        <v>52</v>
      </c>
      <c r="I197" s="573" t="s">
        <v>667</v>
      </c>
      <c r="J197" s="449" t="s">
        <v>1889</v>
      </c>
      <c r="K197" s="659" t="s">
        <v>443</v>
      </c>
      <c r="L197" s="405" t="s">
        <v>443</v>
      </c>
      <c r="M197" s="405" t="s">
        <v>443</v>
      </c>
      <c r="N197" s="405" t="s">
        <v>443</v>
      </c>
      <c r="O197" s="405" t="s">
        <v>443</v>
      </c>
      <c r="P197" s="405" t="s">
        <v>443</v>
      </c>
      <c r="Q197" s="405" t="s">
        <v>4</v>
      </c>
      <c r="R197" s="405" t="s">
        <v>443</v>
      </c>
      <c r="S197" s="405" t="s">
        <v>443</v>
      </c>
      <c r="T197" s="405" t="s">
        <v>443</v>
      </c>
      <c r="U197" s="405" t="s">
        <v>443</v>
      </c>
      <c r="V197" s="405" t="s">
        <v>443</v>
      </c>
    </row>
    <row r="198" spans="1:22" s="381" customFormat="1" ht="45" customHeight="1" x14ac:dyDescent="0.25">
      <c r="A198" s="599" t="s">
        <v>1076</v>
      </c>
      <c r="B198" s="382" t="s">
        <v>140</v>
      </c>
      <c r="C198" s="599"/>
      <c r="D198" s="631">
        <v>50</v>
      </c>
      <c r="E198" s="408" t="s">
        <v>604</v>
      </c>
      <c r="F198" s="441"/>
      <c r="G198" s="385" t="s">
        <v>590</v>
      </c>
      <c r="H198" s="441">
        <v>157</v>
      </c>
      <c r="I198" s="605" t="s">
        <v>634</v>
      </c>
      <c r="J198" s="449" t="s">
        <v>100</v>
      </c>
      <c r="K198" s="405" t="s">
        <v>443</v>
      </c>
      <c r="L198" s="405" t="s">
        <v>443</v>
      </c>
      <c r="M198" s="405" t="s">
        <v>443</v>
      </c>
      <c r="N198" s="405" t="s">
        <v>443</v>
      </c>
      <c r="O198" s="405" t="s">
        <v>443</v>
      </c>
      <c r="P198" s="405" t="s">
        <v>443</v>
      </c>
      <c r="Q198" s="405" t="s">
        <v>443</v>
      </c>
      <c r="R198" s="405" t="s">
        <v>4</v>
      </c>
      <c r="S198" s="405" t="s">
        <v>443</v>
      </c>
      <c r="T198" s="405" t="s">
        <v>443</v>
      </c>
      <c r="U198" s="405" t="s">
        <v>35</v>
      </c>
      <c r="V198" s="405" t="s">
        <v>443</v>
      </c>
    </row>
    <row r="199" spans="1:22" s="381" customFormat="1" ht="45" customHeight="1" x14ac:dyDescent="0.25">
      <c r="A199" s="382" t="s">
        <v>1077</v>
      </c>
      <c r="B199" s="382" t="s">
        <v>662</v>
      </c>
      <c r="C199" s="602"/>
      <c r="D199" s="631">
        <v>50</v>
      </c>
      <c r="E199" s="408" t="s">
        <v>604</v>
      </c>
      <c r="F199" s="401">
        <v>44949</v>
      </c>
      <c r="G199" s="385" t="s">
        <v>590</v>
      </c>
      <c r="H199" s="386">
        <v>158</v>
      </c>
      <c r="I199" s="573" t="s">
        <v>999</v>
      </c>
      <c r="J199" s="449" t="s">
        <v>53</v>
      </c>
      <c r="K199" s="405" t="s">
        <v>443</v>
      </c>
      <c r="L199" s="405" t="s">
        <v>443</v>
      </c>
      <c r="M199" s="405" t="s">
        <v>4</v>
      </c>
      <c r="N199" s="405" t="s">
        <v>443</v>
      </c>
      <c r="O199" s="405" t="s">
        <v>443</v>
      </c>
      <c r="P199" s="405" t="s">
        <v>443</v>
      </c>
      <c r="Q199" s="405" t="s">
        <v>443</v>
      </c>
      <c r="R199" s="405" t="s">
        <v>443</v>
      </c>
      <c r="S199" s="405" t="s">
        <v>443</v>
      </c>
      <c r="T199" s="405" t="s">
        <v>443</v>
      </c>
      <c r="U199" s="405" t="s">
        <v>443</v>
      </c>
      <c r="V199" s="405" t="s">
        <v>443</v>
      </c>
    </row>
    <row r="200" spans="1:22" s="381" customFormat="1" ht="45" customHeight="1" x14ac:dyDescent="0.25">
      <c r="A200" s="382" t="s">
        <v>1078</v>
      </c>
      <c r="B200" s="382" t="s">
        <v>662</v>
      </c>
      <c r="C200" s="602"/>
      <c r="D200" s="631">
        <v>50</v>
      </c>
      <c r="E200" s="408" t="s">
        <v>604</v>
      </c>
      <c r="F200" s="401">
        <v>44949</v>
      </c>
      <c r="G200" s="385" t="s">
        <v>590</v>
      </c>
      <c r="H200" s="386">
        <v>379</v>
      </c>
      <c r="I200" s="573" t="s">
        <v>877</v>
      </c>
      <c r="J200" s="449" t="s">
        <v>53</v>
      </c>
      <c r="K200" s="405" t="s">
        <v>443</v>
      </c>
      <c r="L200" s="405" t="s">
        <v>443</v>
      </c>
      <c r="M200" s="405" t="s">
        <v>443</v>
      </c>
      <c r="N200" s="405" t="s">
        <v>443</v>
      </c>
      <c r="O200" s="405" t="s">
        <v>443</v>
      </c>
      <c r="P200" s="405" t="s">
        <v>443</v>
      </c>
      <c r="Q200" s="405" t="s">
        <v>443</v>
      </c>
      <c r="R200" s="405" t="s">
        <v>443</v>
      </c>
      <c r="S200" s="405" t="s">
        <v>443</v>
      </c>
      <c r="T200" s="405" t="s">
        <v>443</v>
      </c>
      <c r="U200" s="405" t="s">
        <v>443</v>
      </c>
      <c r="V200" s="405" t="s">
        <v>443</v>
      </c>
    </row>
    <row r="201" spans="1:22" s="381" customFormat="1" ht="45" customHeight="1" x14ac:dyDescent="0.25">
      <c r="A201" s="382" t="s">
        <v>1079</v>
      </c>
      <c r="B201" s="382" t="s">
        <v>840</v>
      </c>
      <c r="C201" s="409" t="s">
        <v>1918</v>
      </c>
      <c r="D201" s="631">
        <v>65</v>
      </c>
      <c r="E201" s="408" t="s">
        <v>1011</v>
      </c>
      <c r="F201" s="401">
        <v>44189</v>
      </c>
      <c r="G201" s="385" t="s">
        <v>590</v>
      </c>
      <c r="H201" s="386" t="s">
        <v>1081</v>
      </c>
      <c r="I201" s="573" t="s">
        <v>698</v>
      </c>
      <c r="J201" s="449" t="s">
        <v>87</v>
      </c>
      <c r="K201" s="405" t="s">
        <v>443</v>
      </c>
      <c r="L201" s="405" t="s">
        <v>443</v>
      </c>
      <c r="M201" s="405" t="s">
        <v>443</v>
      </c>
      <c r="N201" s="405" t="s">
        <v>443</v>
      </c>
      <c r="O201" s="405" t="s">
        <v>443</v>
      </c>
      <c r="P201" s="405" t="s">
        <v>443</v>
      </c>
      <c r="Q201" s="405" t="s">
        <v>443</v>
      </c>
      <c r="R201" s="405" t="s">
        <v>443</v>
      </c>
      <c r="S201" s="405" t="s">
        <v>35</v>
      </c>
      <c r="T201" s="405" t="s">
        <v>443</v>
      </c>
      <c r="U201" s="405" t="s">
        <v>443</v>
      </c>
      <c r="V201" s="405" t="s">
        <v>4</v>
      </c>
    </row>
    <row r="202" spans="1:22" s="381" customFormat="1" ht="45" customHeight="1" x14ac:dyDescent="0.25">
      <c r="A202" s="408" t="s">
        <v>1082</v>
      </c>
      <c r="B202" s="382" t="s">
        <v>89</v>
      </c>
      <c r="C202" s="408"/>
      <c r="D202" s="631">
        <v>55</v>
      </c>
      <c r="E202" s="408" t="s">
        <v>604</v>
      </c>
      <c r="F202" s="401">
        <v>41426</v>
      </c>
      <c r="G202" s="385" t="s">
        <v>590</v>
      </c>
      <c r="H202" s="386" t="s">
        <v>1083</v>
      </c>
      <c r="I202" s="573" t="s">
        <v>667</v>
      </c>
      <c r="J202" s="449" t="s">
        <v>72</v>
      </c>
      <c r="K202" s="405" t="s">
        <v>443</v>
      </c>
      <c r="L202" s="405" t="s">
        <v>443</v>
      </c>
      <c r="M202" s="405" t="s">
        <v>443</v>
      </c>
      <c r="N202" s="405" t="s">
        <v>443</v>
      </c>
      <c r="O202" s="405" t="s">
        <v>443</v>
      </c>
      <c r="P202" s="405" t="s">
        <v>443</v>
      </c>
      <c r="Q202" s="405" t="s">
        <v>443</v>
      </c>
      <c r="R202" s="405" t="s">
        <v>443</v>
      </c>
      <c r="S202" s="405" t="s">
        <v>443</v>
      </c>
      <c r="T202" s="405" t="s">
        <v>443</v>
      </c>
      <c r="U202" s="405" t="s">
        <v>4</v>
      </c>
      <c r="V202" s="405" t="s">
        <v>443</v>
      </c>
    </row>
    <row r="203" spans="1:22" s="381" customFormat="1" ht="45" customHeight="1" x14ac:dyDescent="0.25">
      <c r="A203" s="408" t="s">
        <v>1084</v>
      </c>
      <c r="B203" s="382" t="s">
        <v>638</v>
      </c>
      <c r="C203" s="408" t="s">
        <v>1085</v>
      </c>
      <c r="D203" s="631">
        <v>65</v>
      </c>
      <c r="E203" s="408" t="s">
        <v>815</v>
      </c>
      <c r="F203" s="401">
        <v>45436</v>
      </c>
      <c r="G203" s="385" t="s">
        <v>590</v>
      </c>
      <c r="H203" s="386" t="s">
        <v>1086</v>
      </c>
      <c r="I203" s="573" t="s">
        <v>606</v>
      </c>
      <c r="J203" s="449" t="s">
        <v>100</v>
      </c>
      <c r="K203" s="405" t="s">
        <v>35</v>
      </c>
      <c r="L203" s="405" t="s">
        <v>35</v>
      </c>
      <c r="M203" s="405" t="s">
        <v>35</v>
      </c>
      <c r="N203" s="405" t="s">
        <v>35</v>
      </c>
      <c r="O203" s="405" t="s">
        <v>35</v>
      </c>
      <c r="P203" s="405" t="s">
        <v>35</v>
      </c>
      <c r="Q203" s="405" t="s">
        <v>35</v>
      </c>
      <c r="R203" s="405" t="s">
        <v>35</v>
      </c>
      <c r="S203" s="405" t="s">
        <v>443</v>
      </c>
      <c r="T203" s="405" t="s">
        <v>443</v>
      </c>
      <c r="U203" s="405" t="s">
        <v>4</v>
      </c>
      <c r="V203" s="405" t="s">
        <v>443</v>
      </c>
    </row>
    <row r="204" spans="1:22" s="381" customFormat="1" ht="45" customHeight="1" x14ac:dyDescent="0.25">
      <c r="A204" s="408" t="s">
        <v>1087</v>
      </c>
      <c r="B204" s="382" t="s">
        <v>818</v>
      </c>
      <c r="C204" s="620"/>
      <c r="D204" s="631">
        <v>70</v>
      </c>
      <c r="E204" s="408" t="s">
        <v>815</v>
      </c>
      <c r="F204" s="401">
        <v>45161</v>
      </c>
      <c r="G204" s="385" t="s">
        <v>590</v>
      </c>
      <c r="H204" s="616" t="s">
        <v>1088</v>
      </c>
      <c r="I204" s="573" t="s">
        <v>999</v>
      </c>
      <c r="J204" s="524" t="s">
        <v>50</v>
      </c>
      <c r="K204" s="405" t="s">
        <v>443</v>
      </c>
      <c r="L204" s="405" t="s">
        <v>443</v>
      </c>
      <c r="M204" s="405" t="s">
        <v>443</v>
      </c>
      <c r="N204" s="405" t="s">
        <v>443</v>
      </c>
      <c r="O204" s="405" t="s">
        <v>443</v>
      </c>
      <c r="P204" s="405" t="s">
        <v>443</v>
      </c>
      <c r="Q204" s="405" t="s">
        <v>4</v>
      </c>
      <c r="R204" s="405" t="s">
        <v>443</v>
      </c>
      <c r="S204" s="405" t="s">
        <v>443</v>
      </c>
      <c r="T204" s="405" t="s">
        <v>443</v>
      </c>
      <c r="U204" s="405" t="s">
        <v>443</v>
      </c>
      <c r="V204" s="405" t="s">
        <v>443</v>
      </c>
    </row>
    <row r="205" spans="1:22" s="381" customFormat="1" ht="45" customHeight="1" x14ac:dyDescent="0.25">
      <c r="A205" s="419" t="s">
        <v>1089</v>
      </c>
      <c r="B205" s="371" t="s">
        <v>989</v>
      </c>
      <c r="C205" s="408" t="s">
        <v>1037</v>
      </c>
      <c r="D205" s="631">
        <v>275</v>
      </c>
      <c r="E205" s="408" t="s">
        <v>731</v>
      </c>
      <c r="F205" s="401">
        <v>44287</v>
      </c>
      <c r="G205" s="385" t="s">
        <v>590</v>
      </c>
      <c r="H205" s="386" t="s">
        <v>827</v>
      </c>
      <c r="I205" s="573" t="s">
        <v>991</v>
      </c>
      <c r="J205" s="449" t="s">
        <v>31</v>
      </c>
      <c r="K205" s="405" t="s">
        <v>443</v>
      </c>
      <c r="L205" s="405" t="s">
        <v>443</v>
      </c>
      <c r="M205" s="420" t="s">
        <v>35</v>
      </c>
      <c r="N205" s="405" t="s">
        <v>443</v>
      </c>
      <c r="O205" s="405" t="s">
        <v>443</v>
      </c>
      <c r="P205" s="405" t="s">
        <v>443</v>
      </c>
      <c r="Q205" s="405" t="s">
        <v>443</v>
      </c>
      <c r="R205" s="405" t="s">
        <v>443</v>
      </c>
      <c r="S205" s="405" t="s">
        <v>4</v>
      </c>
      <c r="T205" s="405" t="s">
        <v>443</v>
      </c>
      <c r="U205" s="405" t="s">
        <v>443</v>
      </c>
      <c r="V205" s="405" t="s">
        <v>443</v>
      </c>
    </row>
    <row r="206" spans="1:22" s="381" customFormat="1" ht="45" customHeight="1" x14ac:dyDescent="0.25">
      <c r="A206" s="408" t="s">
        <v>1090</v>
      </c>
      <c r="B206" s="382" t="s">
        <v>119</v>
      </c>
      <c r="C206" s="408"/>
      <c r="D206" s="631">
        <v>55</v>
      </c>
      <c r="E206" s="408" t="s">
        <v>604</v>
      </c>
      <c r="F206" s="384"/>
      <c r="G206" s="532" t="s">
        <v>66</v>
      </c>
      <c r="H206" s="386" t="s">
        <v>1091</v>
      </c>
      <c r="I206" s="573" t="s">
        <v>690</v>
      </c>
      <c r="J206" s="449" t="s">
        <v>72</v>
      </c>
      <c r="K206" s="405" t="s">
        <v>443</v>
      </c>
      <c r="L206" s="420" t="s">
        <v>35</v>
      </c>
      <c r="M206" s="405" t="s">
        <v>443</v>
      </c>
      <c r="N206" s="405" t="s">
        <v>443</v>
      </c>
      <c r="O206" s="405" t="s">
        <v>443</v>
      </c>
      <c r="P206" s="405" t="s">
        <v>443</v>
      </c>
      <c r="Q206" s="405" t="s">
        <v>443</v>
      </c>
      <c r="R206" s="405" t="s">
        <v>35</v>
      </c>
      <c r="S206" s="405" t="s">
        <v>35</v>
      </c>
      <c r="T206" s="405" t="s">
        <v>35</v>
      </c>
      <c r="U206" s="405" t="s">
        <v>35</v>
      </c>
      <c r="V206" s="405" t="s">
        <v>35</v>
      </c>
    </row>
    <row r="207" spans="1:22" s="381" customFormat="1" ht="45" customHeight="1" x14ac:dyDescent="0.25">
      <c r="A207" s="382" t="s">
        <v>1092</v>
      </c>
      <c r="B207" s="382" t="s">
        <v>1093</v>
      </c>
      <c r="C207" s="408"/>
      <c r="D207" s="631">
        <v>55</v>
      </c>
      <c r="E207" s="408" t="s">
        <v>1094</v>
      </c>
      <c r="F207" s="401"/>
      <c r="G207" s="385" t="s">
        <v>590</v>
      </c>
      <c r="H207" s="386" t="s">
        <v>827</v>
      </c>
      <c r="I207" s="573" t="s">
        <v>613</v>
      </c>
      <c r="J207" s="449" t="s">
        <v>40</v>
      </c>
      <c r="K207" s="405" t="s">
        <v>4</v>
      </c>
      <c r="L207" s="405" t="s">
        <v>443</v>
      </c>
      <c r="M207" s="405" t="s">
        <v>443</v>
      </c>
      <c r="N207" s="405" t="s">
        <v>443</v>
      </c>
      <c r="O207" s="405" t="s">
        <v>1919</v>
      </c>
      <c r="P207" s="405" t="s">
        <v>35</v>
      </c>
      <c r="Q207" s="405" t="s">
        <v>443</v>
      </c>
      <c r="R207" s="405" t="s">
        <v>443</v>
      </c>
      <c r="S207" s="405" t="s">
        <v>443</v>
      </c>
      <c r="T207" s="405" t="s">
        <v>443</v>
      </c>
      <c r="U207" s="405" t="s">
        <v>443</v>
      </c>
      <c r="V207" s="405" t="s">
        <v>443</v>
      </c>
    </row>
    <row r="208" spans="1:22" s="381" customFormat="1" ht="45" customHeight="1" x14ac:dyDescent="0.25">
      <c r="A208" s="408" t="s">
        <v>1095</v>
      </c>
      <c r="B208" s="382" t="s">
        <v>840</v>
      </c>
      <c r="C208" s="408" t="s">
        <v>1096</v>
      </c>
      <c r="D208" s="631">
        <v>65</v>
      </c>
      <c r="E208" s="408" t="s">
        <v>1011</v>
      </c>
      <c r="F208" s="401">
        <v>44189</v>
      </c>
      <c r="G208" s="385" t="s">
        <v>590</v>
      </c>
      <c r="H208" s="386" t="s">
        <v>1097</v>
      </c>
      <c r="I208" s="573" t="s">
        <v>698</v>
      </c>
      <c r="J208" s="449" t="s">
        <v>20</v>
      </c>
      <c r="K208" s="405" t="s">
        <v>443</v>
      </c>
      <c r="L208" s="405" t="s">
        <v>443</v>
      </c>
      <c r="M208" s="405" t="s">
        <v>443</v>
      </c>
      <c r="N208" s="405" t="s">
        <v>4</v>
      </c>
      <c r="O208" s="405" t="s">
        <v>443</v>
      </c>
      <c r="P208" s="405" t="s">
        <v>443</v>
      </c>
      <c r="Q208" s="405" t="s">
        <v>443</v>
      </c>
      <c r="R208" s="405" t="s">
        <v>443</v>
      </c>
      <c r="S208" s="405" t="s">
        <v>35</v>
      </c>
      <c r="T208" s="405" t="s">
        <v>443</v>
      </c>
      <c r="U208" s="405" t="s">
        <v>443</v>
      </c>
      <c r="V208" s="405" t="s">
        <v>443</v>
      </c>
    </row>
    <row r="209" spans="1:22" ht="45" customHeight="1" x14ac:dyDescent="0.25">
      <c r="A209" s="382" t="s">
        <v>1098</v>
      </c>
      <c r="B209" s="382" t="s">
        <v>840</v>
      </c>
      <c r="C209" s="409" t="s">
        <v>841</v>
      </c>
      <c r="D209" s="631">
        <v>65</v>
      </c>
      <c r="E209" s="408" t="s">
        <v>1011</v>
      </c>
      <c r="F209" s="401">
        <v>43881</v>
      </c>
      <c r="G209" s="385" t="s">
        <v>590</v>
      </c>
      <c r="H209" s="394" t="s">
        <v>1099</v>
      </c>
      <c r="I209" s="573" t="s">
        <v>698</v>
      </c>
      <c r="J209" s="449" t="s">
        <v>20</v>
      </c>
      <c r="K209" s="405" t="s">
        <v>443</v>
      </c>
      <c r="L209" s="405" t="s">
        <v>443</v>
      </c>
      <c r="M209" s="405" t="s">
        <v>443</v>
      </c>
      <c r="N209" s="405" t="s">
        <v>4</v>
      </c>
      <c r="O209" s="405" t="s">
        <v>443</v>
      </c>
      <c r="P209" s="405" t="s">
        <v>443</v>
      </c>
      <c r="Q209" s="405" t="s">
        <v>443</v>
      </c>
      <c r="R209" s="405" t="s">
        <v>443</v>
      </c>
      <c r="S209" s="405" t="s">
        <v>35</v>
      </c>
      <c r="T209" s="405" t="s">
        <v>443</v>
      </c>
      <c r="U209" s="405" t="s">
        <v>443</v>
      </c>
      <c r="V209" s="405" t="s">
        <v>443</v>
      </c>
    </row>
    <row r="210" spans="1:22" ht="45" customHeight="1" x14ac:dyDescent="0.25">
      <c r="A210" s="391" t="s">
        <v>1100</v>
      </c>
      <c r="B210" s="391" t="s">
        <v>598</v>
      </c>
      <c r="C210" s="602"/>
      <c r="D210" s="631">
        <v>50</v>
      </c>
      <c r="E210" s="408" t="s">
        <v>604</v>
      </c>
      <c r="F210" s="401">
        <v>44949</v>
      </c>
      <c r="G210" s="411" t="s">
        <v>590</v>
      </c>
      <c r="H210" s="394">
        <v>175</v>
      </c>
      <c r="I210" s="573" t="s">
        <v>999</v>
      </c>
      <c r="J210" s="449" t="s">
        <v>1881</v>
      </c>
      <c r="K210" s="405" t="s">
        <v>443</v>
      </c>
      <c r="L210" s="405" t="s">
        <v>443</v>
      </c>
      <c r="M210" s="405" t="s">
        <v>443</v>
      </c>
      <c r="N210" s="405" t="s">
        <v>443</v>
      </c>
      <c r="O210" s="405" t="s">
        <v>4</v>
      </c>
      <c r="P210" s="405" t="s">
        <v>443</v>
      </c>
      <c r="Q210" s="405" t="s">
        <v>443</v>
      </c>
      <c r="R210" s="405" t="s">
        <v>443</v>
      </c>
      <c r="S210" s="405" t="s">
        <v>443</v>
      </c>
      <c r="T210" s="405" t="s">
        <v>443</v>
      </c>
      <c r="U210" s="405" t="s">
        <v>443</v>
      </c>
      <c r="V210" s="405" t="s">
        <v>443</v>
      </c>
    </row>
    <row r="211" spans="1:22" ht="45" customHeight="1" x14ac:dyDescent="0.25">
      <c r="A211" s="599" t="s">
        <v>1101</v>
      </c>
      <c r="B211" s="408" t="s">
        <v>1102</v>
      </c>
      <c r="C211" s="599"/>
      <c r="D211" s="631">
        <v>50</v>
      </c>
      <c r="E211" s="408" t="s">
        <v>604</v>
      </c>
      <c r="F211" s="441"/>
      <c r="G211" s="385" t="s">
        <v>590</v>
      </c>
      <c r="H211" s="441">
        <v>384</v>
      </c>
      <c r="I211" s="605" t="s">
        <v>999</v>
      </c>
      <c r="J211" s="449" t="s">
        <v>1908</v>
      </c>
      <c r="K211" s="405" t="s">
        <v>443</v>
      </c>
      <c r="L211" s="405" t="s">
        <v>443</v>
      </c>
      <c r="M211" s="405" t="s">
        <v>443</v>
      </c>
      <c r="N211" s="405" t="s">
        <v>443</v>
      </c>
      <c r="O211" s="405" t="s">
        <v>443</v>
      </c>
      <c r="P211" s="405" t="s">
        <v>4</v>
      </c>
      <c r="Q211" s="405" t="s">
        <v>443</v>
      </c>
      <c r="R211" s="405" t="s">
        <v>443</v>
      </c>
      <c r="S211" s="405" t="s">
        <v>443</v>
      </c>
      <c r="T211" s="405" t="s">
        <v>443</v>
      </c>
      <c r="U211" s="405" t="s">
        <v>443</v>
      </c>
      <c r="V211" s="405" t="s">
        <v>443</v>
      </c>
    </row>
    <row r="212" spans="1:22" ht="45" customHeight="1" x14ac:dyDescent="0.25">
      <c r="A212" s="382" t="s">
        <v>1103</v>
      </c>
      <c r="B212" s="382" t="s">
        <v>1104</v>
      </c>
      <c r="C212" s="408"/>
      <c r="D212" s="631">
        <v>55</v>
      </c>
      <c r="E212" s="408" t="s">
        <v>604</v>
      </c>
      <c r="F212" s="401">
        <v>43391</v>
      </c>
      <c r="G212" s="385" t="s">
        <v>590</v>
      </c>
      <c r="H212" s="386" t="s">
        <v>1105</v>
      </c>
      <c r="I212" s="573" t="s">
        <v>877</v>
      </c>
      <c r="J212" s="449" t="s">
        <v>87</v>
      </c>
      <c r="K212" s="405" t="s">
        <v>443</v>
      </c>
      <c r="L212" s="405" t="s">
        <v>443</v>
      </c>
      <c r="M212" s="420" t="s">
        <v>35</v>
      </c>
      <c r="N212" s="405" t="s">
        <v>443</v>
      </c>
      <c r="O212" s="405" t="s">
        <v>35</v>
      </c>
      <c r="P212" s="405" t="s">
        <v>443</v>
      </c>
      <c r="Q212" s="405" t="s">
        <v>443</v>
      </c>
      <c r="R212" s="405" t="s">
        <v>443</v>
      </c>
      <c r="S212" s="405" t="s">
        <v>443</v>
      </c>
      <c r="T212" s="405" t="s">
        <v>443</v>
      </c>
      <c r="U212" s="405" t="s">
        <v>443</v>
      </c>
      <c r="V212" s="405" t="s">
        <v>4</v>
      </c>
    </row>
    <row r="213" spans="1:22" ht="45" customHeight="1" x14ac:dyDescent="0.25">
      <c r="A213" s="382" t="s">
        <v>1106</v>
      </c>
      <c r="B213" s="382" t="s">
        <v>119</v>
      </c>
      <c r="C213" s="602"/>
      <c r="D213" s="631">
        <v>50</v>
      </c>
      <c r="E213" s="408" t="s">
        <v>604</v>
      </c>
      <c r="F213" s="401">
        <v>44949</v>
      </c>
      <c r="G213" s="385" t="s">
        <v>590</v>
      </c>
      <c r="H213" s="386">
        <v>181</v>
      </c>
      <c r="I213" s="573" t="s">
        <v>999</v>
      </c>
      <c r="J213" s="449" t="s">
        <v>87</v>
      </c>
      <c r="K213" s="405" t="s">
        <v>443</v>
      </c>
      <c r="L213" s="405" t="s">
        <v>443</v>
      </c>
      <c r="M213" s="405" t="s">
        <v>443</v>
      </c>
      <c r="N213" s="405" t="s">
        <v>443</v>
      </c>
      <c r="O213" s="405" t="s">
        <v>443</v>
      </c>
      <c r="P213" s="405" t="s">
        <v>443</v>
      </c>
      <c r="Q213" s="405" t="s">
        <v>443</v>
      </c>
      <c r="R213" s="405" t="s">
        <v>443</v>
      </c>
      <c r="S213" s="405" t="s">
        <v>443</v>
      </c>
      <c r="T213" s="405" t="s">
        <v>443</v>
      </c>
      <c r="U213" s="405" t="s">
        <v>35</v>
      </c>
      <c r="V213" s="405" t="s">
        <v>443</v>
      </c>
    </row>
    <row r="214" spans="1:22" ht="45" customHeight="1" x14ac:dyDescent="0.25">
      <c r="A214" s="382" t="s">
        <v>1107</v>
      </c>
      <c r="B214" s="382" t="s">
        <v>119</v>
      </c>
      <c r="C214" s="408"/>
      <c r="D214" s="631">
        <v>55</v>
      </c>
      <c r="E214" s="408" t="s">
        <v>604</v>
      </c>
      <c r="F214" s="401">
        <v>41456</v>
      </c>
      <c r="G214" s="385" t="s">
        <v>590</v>
      </c>
      <c r="H214" s="386" t="s">
        <v>1108</v>
      </c>
      <c r="I214" s="573" t="s">
        <v>999</v>
      </c>
      <c r="J214" s="449" t="s">
        <v>87</v>
      </c>
      <c r="K214" s="405" t="s">
        <v>443</v>
      </c>
      <c r="L214" s="405" t="s">
        <v>443</v>
      </c>
      <c r="M214" s="405" t="s">
        <v>443</v>
      </c>
      <c r="N214" s="405" t="s">
        <v>443</v>
      </c>
      <c r="O214" s="405" t="s">
        <v>443</v>
      </c>
      <c r="P214" s="405" t="s">
        <v>443</v>
      </c>
      <c r="Q214" s="405" t="s">
        <v>443</v>
      </c>
      <c r="R214" s="405" t="s">
        <v>443</v>
      </c>
      <c r="S214" s="405" t="s">
        <v>443</v>
      </c>
      <c r="T214" s="405" t="s">
        <v>443</v>
      </c>
      <c r="U214" s="405" t="s">
        <v>443</v>
      </c>
      <c r="V214" s="405" t="s">
        <v>443</v>
      </c>
    </row>
    <row r="215" spans="1:22" ht="45" customHeight="1" x14ac:dyDescent="0.2">
      <c r="A215" s="382" t="s">
        <v>1109</v>
      </c>
      <c r="B215" s="382" t="s">
        <v>662</v>
      </c>
      <c r="C215" s="532"/>
      <c r="D215" s="631">
        <v>55</v>
      </c>
      <c r="E215" s="408" t="s">
        <v>604</v>
      </c>
      <c r="F215" s="401">
        <v>45650</v>
      </c>
      <c r="G215" s="385" t="s">
        <v>590</v>
      </c>
      <c r="H215" s="386" t="s">
        <v>1110</v>
      </c>
      <c r="I215" s="573" t="s">
        <v>999</v>
      </c>
      <c r="J215" s="449" t="s">
        <v>622</v>
      </c>
      <c r="K215" s="582"/>
      <c r="L215" s="586"/>
      <c r="M215" s="586"/>
      <c r="N215" s="586"/>
      <c r="O215" s="586"/>
      <c r="P215" s="586"/>
      <c r="Q215" s="586"/>
      <c r="R215" s="586"/>
      <c r="S215" s="586"/>
      <c r="T215" s="586"/>
      <c r="U215" s="586"/>
      <c r="V215" s="584" t="s">
        <v>35</v>
      </c>
    </row>
    <row r="216" spans="1:22" ht="45" customHeight="1" x14ac:dyDescent="0.25">
      <c r="A216" s="382" t="s">
        <v>1111</v>
      </c>
      <c r="B216" s="382" t="s">
        <v>662</v>
      </c>
      <c r="C216" s="602"/>
      <c r="D216" s="631">
        <v>50</v>
      </c>
      <c r="E216" s="408" t="s">
        <v>604</v>
      </c>
      <c r="F216" s="401">
        <v>44949</v>
      </c>
      <c r="G216" s="385" t="s">
        <v>590</v>
      </c>
      <c r="H216" s="386">
        <v>177</v>
      </c>
      <c r="I216" s="573" t="s">
        <v>656</v>
      </c>
      <c r="J216" s="449" t="s">
        <v>1881</v>
      </c>
      <c r="K216" s="405" t="s">
        <v>443</v>
      </c>
      <c r="L216" s="405" t="s">
        <v>443</v>
      </c>
      <c r="M216" s="405" t="s">
        <v>443</v>
      </c>
      <c r="N216" s="405" t="s">
        <v>443</v>
      </c>
      <c r="O216" s="405" t="s">
        <v>4</v>
      </c>
      <c r="P216" s="405" t="s">
        <v>443</v>
      </c>
      <c r="Q216" s="405" t="s">
        <v>443</v>
      </c>
      <c r="R216" s="405" t="s">
        <v>443</v>
      </c>
      <c r="S216" s="405" t="s">
        <v>443</v>
      </c>
      <c r="T216" s="405" t="s">
        <v>443</v>
      </c>
      <c r="U216" s="405" t="s">
        <v>443</v>
      </c>
      <c r="V216" s="405" t="s">
        <v>443</v>
      </c>
    </row>
    <row r="217" spans="1:22" customFormat="1" ht="40.5" customHeight="1" x14ac:dyDescent="0.25">
      <c r="A217" s="382" t="s">
        <v>1112</v>
      </c>
      <c r="B217" s="382" t="s">
        <v>662</v>
      </c>
      <c r="C217" s="602"/>
      <c r="D217" s="631">
        <v>50</v>
      </c>
      <c r="E217" s="408" t="s">
        <v>604</v>
      </c>
      <c r="F217" s="401">
        <v>44949</v>
      </c>
      <c r="G217" s="385" t="s">
        <v>590</v>
      </c>
      <c r="H217" s="386">
        <v>362</v>
      </c>
      <c r="I217" s="573" t="s">
        <v>656</v>
      </c>
      <c r="J217" s="449" t="s">
        <v>25</v>
      </c>
      <c r="K217" s="405" t="s">
        <v>443</v>
      </c>
      <c r="L217" s="405" t="s">
        <v>443</v>
      </c>
      <c r="M217" s="405" t="s">
        <v>443</v>
      </c>
      <c r="N217" s="405" t="s">
        <v>443</v>
      </c>
      <c r="O217" s="405" t="s">
        <v>443</v>
      </c>
      <c r="P217" s="405" t="s">
        <v>4</v>
      </c>
      <c r="Q217" s="405" t="s">
        <v>443</v>
      </c>
      <c r="R217" s="405" t="s">
        <v>443</v>
      </c>
      <c r="S217" s="405" t="s">
        <v>443</v>
      </c>
      <c r="T217" s="405" t="s">
        <v>35</v>
      </c>
      <c r="U217" s="405" t="s">
        <v>443</v>
      </c>
      <c r="V217" s="405" t="s">
        <v>443</v>
      </c>
    </row>
    <row r="218" spans="1:22" customFormat="1" ht="40.5" customHeight="1" x14ac:dyDescent="0.25">
      <c r="A218" s="382" t="s">
        <v>1113</v>
      </c>
      <c r="B218" s="382" t="s">
        <v>712</v>
      </c>
      <c r="C218" s="602"/>
      <c r="D218" s="631">
        <v>65</v>
      </c>
      <c r="E218" s="408" t="s">
        <v>731</v>
      </c>
      <c r="F218" s="401">
        <v>45528</v>
      </c>
      <c r="G218" s="465" t="s">
        <v>590</v>
      </c>
      <c r="H218" s="386" t="s">
        <v>1115</v>
      </c>
      <c r="I218" s="573" t="s">
        <v>732</v>
      </c>
      <c r="J218" s="449" t="s">
        <v>42</v>
      </c>
      <c r="K218" s="405" t="s">
        <v>35</v>
      </c>
      <c r="L218" s="405" t="s">
        <v>35</v>
      </c>
      <c r="M218" s="405" t="s">
        <v>35</v>
      </c>
      <c r="N218" s="405" t="s">
        <v>35</v>
      </c>
      <c r="O218" s="405" t="s">
        <v>35</v>
      </c>
      <c r="P218" s="405" t="s">
        <v>35</v>
      </c>
      <c r="Q218" s="405" t="s">
        <v>35</v>
      </c>
      <c r="R218" s="405" t="s">
        <v>443</v>
      </c>
      <c r="S218" s="405" t="s">
        <v>443</v>
      </c>
      <c r="T218" s="405" t="s">
        <v>443</v>
      </c>
      <c r="U218" s="405" t="s">
        <v>35</v>
      </c>
      <c r="V218" s="405" t="s">
        <v>443</v>
      </c>
    </row>
    <row r="219" spans="1:22" s="381" customFormat="1" ht="45" customHeight="1" x14ac:dyDescent="0.25">
      <c r="A219" s="382" t="s">
        <v>1116</v>
      </c>
      <c r="B219" s="382" t="s">
        <v>212</v>
      </c>
      <c r="C219" s="408"/>
      <c r="D219" s="631">
        <v>55</v>
      </c>
      <c r="E219" s="408" t="s">
        <v>604</v>
      </c>
      <c r="F219" s="384"/>
      <c r="G219" s="385" t="s">
        <v>590</v>
      </c>
      <c r="H219" s="386" t="s">
        <v>300</v>
      </c>
      <c r="I219" s="573" t="s">
        <v>606</v>
      </c>
      <c r="J219" s="449" t="s">
        <v>87</v>
      </c>
      <c r="K219" s="405" t="s">
        <v>443</v>
      </c>
      <c r="L219" s="405" t="s">
        <v>443</v>
      </c>
      <c r="M219" s="405" t="s">
        <v>443</v>
      </c>
      <c r="N219" s="405" t="s">
        <v>443</v>
      </c>
      <c r="O219" s="405" t="s">
        <v>443</v>
      </c>
      <c r="P219" s="405" t="s">
        <v>443</v>
      </c>
      <c r="Q219" s="405" t="s">
        <v>443</v>
      </c>
      <c r="R219" s="405" t="s">
        <v>443</v>
      </c>
      <c r="S219" s="405" t="s">
        <v>443</v>
      </c>
      <c r="T219" s="405" t="s">
        <v>443</v>
      </c>
      <c r="U219" s="405" t="s">
        <v>443</v>
      </c>
      <c r="V219" s="405" t="s">
        <v>4</v>
      </c>
    </row>
    <row r="220" spans="1:22" s="381" customFormat="1" ht="45" customHeight="1" x14ac:dyDescent="0.25">
      <c r="A220" s="382" t="s">
        <v>1117</v>
      </c>
      <c r="B220" s="382" t="s">
        <v>99</v>
      </c>
      <c r="C220" s="408"/>
      <c r="D220" s="631">
        <v>40</v>
      </c>
      <c r="E220" s="408" t="s">
        <v>604</v>
      </c>
      <c r="F220" s="401">
        <v>44429</v>
      </c>
      <c r="G220" s="385" t="s">
        <v>590</v>
      </c>
      <c r="H220" s="386" t="s">
        <v>1118</v>
      </c>
      <c r="I220" s="573" t="s">
        <v>596</v>
      </c>
      <c r="J220" s="449" t="s">
        <v>20</v>
      </c>
      <c r="K220" s="405" t="s">
        <v>443</v>
      </c>
      <c r="L220" s="420" t="s">
        <v>35</v>
      </c>
      <c r="M220" s="420" t="s">
        <v>35</v>
      </c>
      <c r="N220" s="405" t="s">
        <v>4</v>
      </c>
      <c r="O220" s="405" t="s">
        <v>443</v>
      </c>
      <c r="P220" s="405" t="s">
        <v>443</v>
      </c>
      <c r="Q220" s="405" t="s">
        <v>443</v>
      </c>
      <c r="R220" s="405" t="s">
        <v>443</v>
      </c>
      <c r="S220" s="405" t="s">
        <v>443</v>
      </c>
      <c r="T220" s="405" t="s">
        <v>443</v>
      </c>
      <c r="U220" s="405" t="s">
        <v>443</v>
      </c>
      <c r="V220" s="405" t="s">
        <v>443</v>
      </c>
    </row>
    <row r="221" spans="1:22" s="381" customFormat="1" ht="45" customHeight="1" x14ac:dyDescent="0.25">
      <c r="A221" s="382" t="s">
        <v>1119</v>
      </c>
      <c r="B221" s="382" t="s">
        <v>1120</v>
      </c>
      <c r="C221" s="602"/>
      <c r="D221" s="631">
        <v>50</v>
      </c>
      <c r="E221" s="408" t="s">
        <v>612</v>
      </c>
      <c r="F221" s="401">
        <v>44949</v>
      </c>
      <c r="G221" s="385" t="s">
        <v>590</v>
      </c>
      <c r="H221" s="386" t="s">
        <v>827</v>
      </c>
      <c r="I221" s="573" t="s">
        <v>613</v>
      </c>
      <c r="J221" s="449" t="s">
        <v>40</v>
      </c>
      <c r="K221" s="405" t="s">
        <v>4</v>
      </c>
      <c r="L221" s="405" t="s">
        <v>443</v>
      </c>
      <c r="M221" s="405" t="s">
        <v>443</v>
      </c>
      <c r="N221" s="405" t="s">
        <v>443</v>
      </c>
      <c r="O221" s="405" t="s">
        <v>443</v>
      </c>
      <c r="P221" s="405" t="s">
        <v>35</v>
      </c>
      <c r="Q221" s="405" t="s">
        <v>443</v>
      </c>
      <c r="R221" s="405" t="s">
        <v>443</v>
      </c>
      <c r="S221" s="405" t="s">
        <v>443</v>
      </c>
      <c r="T221" s="405" t="s">
        <v>443</v>
      </c>
      <c r="U221" s="405" t="s">
        <v>443</v>
      </c>
      <c r="V221" s="405" t="s">
        <v>443</v>
      </c>
    </row>
    <row r="222" spans="1:22" s="381" customFormat="1" ht="61.5" customHeight="1" x14ac:dyDescent="0.25">
      <c r="A222" s="382" t="s">
        <v>1121</v>
      </c>
      <c r="B222" s="382" t="s">
        <v>1122</v>
      </c>
      <c r="C222" s="602"/>
      <c r="D222" s="631">
        <v>60</v>
      </c>
      <c r="E222" s="408" t="s">
        <v>612</v>
      </c>
      <c r="F222" s="401">
        <v>45017</v>
      </c>
      <c r="G222" s="385" t="s">
        <v>590</v>
      </c>
      <c r="H222" s="386" t="s">
        <v>767</v>
      </c>
      <c r="I222" s="573" t="s">
        <v>991</v>
      </c>
      <c r="J222" s="449" t="s">
        <v>53</v>
      </c>
      <c r="K222" s="405" t="s">
        <v>443</v>
      </c>
      <c r="L222" s="405" t="s">
        <v>443</v>
      </c>
      <c r="M222" s="420" t="s">
        <v>35</v>
      </c>
      <c r="N222" s="405" t="s">
        <v>443</v>
      </c>
      <c r="O222" s="405" t="s">
        <v>443</v>
      </c>
      <c r="P222" s="405" t="s">
        <v>443</v>
      </c>
      <c r="Q222" s="405" t="s">
        <v>443</v>
      </c>
      <c r="R222" s="405" t="s">
        <v>443</v>
      </c>
      <c r="S222" s="405" t="s">
        <v>443</v>
      </c>
      <c r="T222" s="405" t="s">
        <v>443</v>
      </c>
      <c r="U222" s="405" t="s">
        <v>443</v>
      </c>
      <c r="V222" s="405" t="s">
        <v>443</v>
      </c>
    </row>
    <row r="223" spans="1:22" s="381" customFormat="1" ht="44.25" customHeight="1" x14ac:dyDescent="0.25">
      <c r="A223" s="382" t="s">
        <v>1123</v>
      </c>
      <c r="B223" s="382" t="s">
        <v>901</v>
      </c>
      <c r="C223" s="602"/>
      <c r="D223" s="631">
        <v>55</v>
      </c>
      <c r="E223" s="408" t="s">
        <v>612</v>
      </c>
      <c r="F223" s="401">
        <v>45017</v>
      </c>
      <c r="G223" s="385" t="s">
        <v>590</v>
      </c>
      <c r="H223" s="386" t="s">
        <v>1125</v>
      </c>
      <c r="I223" s="573" t="s">
        <v>613</v>
      </c>
      <c r="J223" s="449" t="s">
        <v>622</v>
      </c>
      <c r="K223" s="405" t="s">
        <v>443</v>
      </c>
      <c r="L223" s="405" t="s">
        <v>443</v>
      </c>
      <c r="M223" s="405" t="s">
        <v>443</v>
      </c>
      <c r="N223" s="405" t="s">
        <v>443</v>
      </c>
      <c r="O223" s="405" t="s">
        <v>443</v>
      </c>
      <c r="P223" s="405" t="s">
        <v>35</v>
      </c>
      <c r="Q223" s="405" t="s">
        <v>443</v>
      </c>
      <c r="R223" s="405" t="s">
        <v>443</v>
      </c>
      <c r="S223" s="405" t="s">
        <v>4</v>
      </c>
      <c r="T223" s="405" t="s">
        <v>443</v>
      </c>
      <c r="U223" s="405" t="s">
        <v>443</v>
      </c>
      <c r="V223" s="405" t="s">
        <v>443</v>
      </c>
    </row>
    <row r="224" spans="1:22" s="381" customFormat="1" ht="45" customHeight="1" x14ac:dyDescent="0.25">
      <c r="A224" s="382" t="s">
        <v>1126</v>
      </c>
      <c r="B224" s="382" t="s">
        <v>1127</v>
      </c>
      <c r="C224" s="408" t="s">
        <v>1128</v>
      </c>
      <c r="D224" s="631">
        <v>55</v>
      </c>
      <c r="E224" s="408" t="s">
        <v>604</v>
      </c>
      <c r="F224" s="401">
        <v>44409</v>
      </c>
      <c r="G224" s="385" t="s">
        <v>590</v>
      </c>
      <c r="H224" s="386" t="s">
        <v>1129</v>
      </c>
      <c r="I224" s="573" t="s">
        <v>999</v>
      </c>
      <c r="J224" s="449" t="s">
        <v>20</v>
      </c>
      <c r="K224" s="405" t="s">
        <v>443</v>
      </c>
      <c r="L224" s="405" t="s">
        <v>443</v>
      </c>
      <c r="M224" s="405" t="s">
        <v>443</v>
      </c>
      <c r="N224" s="405" t="s">
        <v>4</v>
      </c>
      <c r="O224" s="405" t="s">
        <v>443</v>
      </c>
      <c r="P224" s="405" t="s">
        <v>443</v>
      </c>
      <c r="Q224" s="405" t="s">
        <v>443</v>
      </c>
      <c r="R224" s="405" t="s">
        <v>443</v>
      </c>
      <c r="S224" s="405" t="s">
        <v>443</v>
      </c>
      <c r="T224" s="405" t="s">
        <v>443</v>
      </c>
      <c r="U224" s="405" t="s">
        <v>443</v>
      </c>
      <c r="V224" s="405" t="s">
        <v>443</v>
      </c>
    </row>
    <row r="225" spans="1:22" s="381" customFormat="1" ht="45" customHeight="1" x14ac:dyDescent="0.25">
      <c r="A225" s="382" t="s">
        <v>1130</v>
      </c>
      <c r="B225" s="382" t="s">
        <v>99</v>
      </c>
      <c r="C225" s="408"/>
      <c r="D225" s="631">
        <v>40</v>
      </c>
      <c r="E225" s="408" t="s">
        <v>604</v>
      </c>
      <c r="F225" s="401">
        <v>44460</v>
      </c>
      <c r="G225" s="385" t="s">
        <v>590</v>
      </c>
      <c r="H225" s="386" t="s">
        <v>1118</v>
      </c>
      <c r="I225" s="573" t="s">
        <v>596</v>
      </c>
      <c r="J225" s="449" t="s">
        <v>25</v>
      </c>
      <c r="K225" s="405" t="s">
        <v>443</v>
      </c>
      <c r="L225" s="420" t="s">
        <v>35</v>
      </c>
      <c r="M225" s="420" t="s">
        <v>35</v>
      </c>
      <c r="N225" s="405" t="s">
        <v>4</v>
      </c>
      <c r="O225" s="405" t="s">
        <v>443</v>
      </c>
      <c r="P225" s="405" t="s">
        <v>443</v>
      </c>
      <c r="Q225" s="405" t="s">
        <v>443</v>
      </c>
      <c r="R225" s="405" t="s">
        <v>443</v>
      </c>
      <c r="S225" s="405" t="s">
        <v>4</v>
      </c>
      <c r="T225" s="405" t="s">
        <v>443</v>
      </c>
      <c r="U225" s="405" t="s">
        <v>443</v>
      </c>
      <c r="V225" s="405" t="s">
        <v>443</v>
      </c>
    </row>
    <row r="226" spans="1:22" s="381" customFormat="1" ht="45" customHeight="1" x14ac:dyDescent="0.25">
      <c r="A226" s="382" t="s">
        <v>1131</v>
      </c>
      <c r="B226" s="382" t="s">
        <v>901</v>
      </c>
      <c r="C226" s="602"/>
      <c r="D226" s="631">
        <v>55</v>
      </c>
      <c r="E226" s="408" t="s">
        <v>612</v>
      </c>
      <c r="F226" s="401">
        <v>45017</v>
      </c>
      <c r="G226" s="385" t="s">
        <v>590</v>
      </c>
      <c r="H226" s="386" t="s">
        <v>1125</v>
      </c>
      <c r="I226" s="573" t="s">
        <v>613</v>
      </c>
      <c r="J226" s="449" t="s">
        <v>622</v>
      </c>
      <c r="K226" s="405" t="s">
        <v>443</v>
      </c>
      <c r="L226" s="405" t="s">
        <v>443</v>
      </c>
      <c r="M226" s="405" t="s">
        <v>443</v>
      </c>
      <c r="N226" s="405" t="s">
        <v>443</v>
      </c>
      <c r="O226" s="405" t="s">
        <v>443</v>
      </c>
      <c r="P226" s="405" t="s">
        <v>35</v>
      </c>
      <c r="Q226" s="405" t="s">
        <v>443</v>
      </c>
      <c r="R226" s="405" t="s">
        <v>443</v>
      </c>
      <c r="S226" s="405" t="s">
        <v>4</v>
      </c>
      <c r="T226" s="405" t="s">
        <v>443</v>
      </c>
      <c r="U226" s="405" t="s">
        <v>443</v>
      </c>
      <c r="V226" s="405" t="s">
        <v>443</v>
      </c>
    </row>
    <row r="227" spans="1:22" s="381" customFormat="1" ht="45" customHeight="1" x14ac:dyDescent="0.25">
      <c r="A227" s="391" t="s">
        <v>1132</v>
      </c>
      <c r="B227" s="391" t="s">
        <v>1133</v>
      </c>
      <c r="C227" s="408"/>
      <c r="D227" s="631">
        <v>55</v>
      </c>
      <c r="E227" s="408" t="s">
        <v>604</v>
      </c>
      <c r="F227" s="401">
        <v>42005</v>
      </c>
      <c r="G227" s="385" t="s">
        <v>590</v>
      </c>
      <c r="H227" s="394" t="s">
        <v>1134</v>
      </c>
      <c r="I227" s="605" t="s">
        <v>648</v>
      </c>
      <c r="J227" s="517" t="s">
        <v>20</v>
      </c>
      <c r="K227" s="405" t="s">
        <v>443</v>
      </c>
      <c r="L227" s="405" t="s">
        <v>443</v>
      </c>
      <c r="M227" s="405" t="s">
        <v>443</v>
      </c>
      <c r="N227" s="405" t="s">
        <v>4</v>
      </c>
      <c r="O227" s="405" t="s">
        <v>443</v>
      </c>
      <c r="P227" s="405" t="s">
        <v>443</v>
      </c>
      <c r="Q227" s="405" t="s">
        <v>443</v>
      </c>
      <c r="R227" s="405" t="s">
        <v>443</v>
      </c>
      <c r="S227" s="405" t="s">
        <v>443</v>
      </c>
      <c r="T227" s="405" t="s">
        <v>443</v>
      </c>
      <c r="U227" s="405" t="s">
        <v>443</v>
      </c>
      <c r="V227" s="405" t="s">
        <v>443</v>
      </c>
    </row>
    <row r="228" spans="1:22" s="381" customFormat="1" ht="39" customHeight="1" x14ac:dyDescent="0.25">
      <c r="A228" s="391" t="s">
        <v>1135</v>
      </c>
      <c r="B228" s="391" t="s">
        <v>212</v>
      </c>
      <c r="C228" s="409"/>
      <c r="D228" s="631">
        <v>55</v>
      </c>
      <c r="E228" s="408" t="s">
        <v>815</v>
      </c>
      <c r="F228" s="401"/>
      <c r="G228" s="385" t="s">
        <v>590</v>
      </c>
      <c r="H228" s="394">
        <v>428</v>
      </c>
      <c r="I228" s="573" t="s">
        <v>737</v>
      </c>
      <c r="J228" s="449" t="s">
        <v>40</v>
      </c>
      <c r="K228" s="405" t="s">
        <v>443</v>
      </c>
      <c r="L228" s="405" t="s">
        <v>443</v>
      </c>
      <c r="M228" s="405" t="s">
        <v>443</v>
      </c>
      <c r="N228" s="405" t="s">
        <v>443</v>
      </c>
      <c r="O228" s="405" t="s">
        <v>443</v>
      </c>
      <c r="P228" s="405" t="s">
        <v>443</v>
      </c>
      <c r="Q228" s="405" t="s">
        <v>443</v>
      </c>
      <c r="R228" s="405" t="s">
        <v>443</v>
      </c>
      <c r="S228" s="405" t="s">
        <v>443</v>
      </c>
      <c r="T228" s="405" t="s">
        <v>443</v>
      </c>
      <c r="U228" s="405" t="s">
        <v>443</v>
      </c>
      <c r="V228" s="405" t="s">
        <v>443</v>
      </c>
    </row>
    <row r="229" spans="1:22" s="381" customFormat="1" ht="48" customHeight="1" x14ac:dyDescent="0.25">
      <c r="A229" s="391" t="s">
        <v>1136</v>
      </c>
      <c r="B229" s="391" t="s">
        <v>662</v>
      </c>
      <c r="C229" s="602"/>
      <c r="D229" s="631">
        <v>50</v>
      </c>
      <c r="E229" s="408" t="s">
        <v>815</v>
      </c>
      <c r="F229" s="401">
        <v>44949</v>
      </c>
      <c r="G229" s="385" t="s">
        <v>590</v>
      </c>
      <c r="H229" s="394">
        <v>338</v>
      </c>
      <c r="I229" s="573" t="s">
        <v>999</v>
      </c>
      <c r="J229" s="449" t="s">
        <v>72</v>
      </c>
      <c r="K229" s="405" t="s">
        <v>443</v>
      </c>
      <c r="L229" s="405" t="s">
        <v>443</v>
      </c>
      <c r="M229" s="405" t="s">
        <v>443</v>
      </c>
      <c r="N229" s="405" t="s">
        <v>443</v>
      </c>
      <c r="O229" s="405" t="s">
        <v>443</v>
      </c>
      <c r="P229" s="405" t="s">
        <v>443</v>
      </c>
      <c r="Q229" s="405" t="s">
        <v>443</v>
      </c>
      <c r="R229" s="405" t="s">
        <v>443</v>
      </c>
      <c r="S229" s="405" t="s">
        <v>443</v>
      </c>
      <c r="T229" s="405" t="s">
        <v>443</v>
      </c>
      <c r="U229" s="405" t="s">
        <v>443</v>
      </c>
      <c r="V229" s="405" t="s">
        <v>4</v>
      </c>
    </row>
    <row r="230" spans="1:22" s="381" customFormat="1" ht="45" customHeight="1" x14ac:dyDescent="0.25">
      <c r="A230" s="429" t="s">
        <v>1137</v>
      </c>
      <c r="B230" s="429" t="s">
        <v>140</v>
      </c>
      <c r="C230" s="408"/>
      <c r="D230" s="635">
        <v>55</v>
      </c>
      <c r="E230" s="398" t="s">
        <v>604</v>
      </c>
      <c r="F230" s="384"/>
      <c r="G230" s="402" t="s">
        <v>590</v>
      </c>
      <c r="H230" s="403" t="s">
        <v>1138</v>
      </c>
      <c r="I230" s="573" t="s">
        <v>621</v>
      </c>
      <c r="J230" s="449" t="s">
        <v>20</v>
      </c>
      <c r="K230" s="405" t="s">
        <v>443</v>
      </c>
      <c r="L230" s="405" t="s">
        <v>443</v>
      </c>
      <c r="M230" s="405" t="s">
        <v>443</v>
      </c>
      <c r="N230" s="405" t="s">
        <v>4</v>
      </c>
      <c r="O230" s="405" t="s">
        <v>443</v>
      </c>
      <c r="P230" s="405" t="s">
        <v>443</v>
      </c>
      <c r="Q230" s="405" t="s">
        <v>443</v>
      </c>
      <c r="R230" s="405" t="s">
        <v>443</v>
      </c>
      <c r="S230" s="405" t="s">
        <v>443</v>
      </c>
      <c r="T230" s="405" t="s">
        <v>443</v>
      </c>
      <c r="U230" s="405" t="s">
        <v>443</v>
      </c>
      <c r="V230" s="405" t="s">
        <v>443</v>
      </c>
    </row>
    <row r="231" spans="1:22" s="381" customFormat="1" ht="45" customHeight="1" x14ac:dyDescent="0.25">
      <c r="A231" s="382" t="s">
        <v>1139</v>
      </c>
      <c r="B231" s="382" t="s">
        <v>140</v>
      </c>
      <c r="C231" s="408"/>
      <c r="D231" s="631">
        <v>50</v>
      </c>
      <c r="E231" s="408" t="s">
        <v>815</v>
      </c>
      <c r="F231" s="401"/>
      <c r="G231" s="385" t="s">
        <v>590</v>
      </c>
      <c r="H231" s="386">
        <v>419</v>
      </c>
      <c r="I231" s="573" t="s">
        <v>999</v>
      </c>
      <c r="J231" s="449" t="s">
        <v>72</v>
      </c>
      <c r="K231" s="420" t="s">
        <v>35</v>
      </c>
      <c r="L231" s="405" t="s">
        <v>443</v>
      </c>
      <c r="M231" s="405" t="s">
        <v>443</v>
      </c>
      <c r="N231" s="405" t="s">
        <v>443</v>
      </c>
      <c r="O231" s="405" t="s">
        <v>443</v>
      </c>
      <c r="P231" s="405" t="s">
        <v>443</v>
      </c>
      <c r="Q231" s="405" t="s">
        <v>443</v>
      </c>
      <c r="R231" s="405" t="s">
        <v>443</v>
      </c>
      <c r="S231" s="405" t="s">
        <v>443</v>
      </c>
      <c r="T231" s="405" t="s">
        <v>443</v>
      </c>
      <c r="U231" s="405" t="s">
        <v>4</v>
      </c>
      <c r="V231" s="405" t="s">
        <v>443</v>
      </c>
    </row>
    <row r="232" spans="1:22" s="381" customFormat="1" ht="45" customHeight="1" x14ac:dyDescent="0.25">
      <c r="A232" s="382" t="s">
        <v>1140</v>
      </c>
      <c r="B232" s="382" t="s">
        <v>1141</v>
      </c>
      <c r="C232" s="602"/>
      <c r="D232" s="631">
        <v>50</v>
      </c>
      <c r="E232" s="408" t="s">
        <v>815</v>
      </c>
      <c r="F232" s="401">
        <v>44949</v>
      </c>
      <c r="G232" s="385" t="s">
        <v>590</v>
      </c>
      <c r="H232" s="386">
        <v>390</v>
      </c>
      <c r="I232" s="573" t="s">
        <v>999</v>
      </c>
      <c r="J232" s="449" t="s">
        <v>1889</v>
      </c>
      <c r="K232" s="405" t="s">
        <v>443</v>
      </c>
      <c r="L232" s="405" t="s">
        <v>443</v>
      </c>
      <c r="M232" s="405" t="s">
        <v>443</v>
      </c>
      <c r="N232" s="405" t="s">
        <v>443</v>
      </c>
      <c r="O232" s="405" t="s">
        <v>443</v>
      </c>
      <c r="P232" s="405" t="s">
        <v>443</v>
      </c>
      <c r="Q232" s="405" t="s">
        <v>4</v>
      </c>
      <c r="R232" s="405" t="s">
        <v>443</v>
      </c>
      <c r="S232" s="405" t="s">
        <v>443</v>
      </c>
      <c r="T232" s="405" t="s">
        <v>443</v>
      </c>
      <c r="U232" s="405" t="s">
        <v>443</v>
      </c>
      <c r="V232" s="405" t="s">
        <v>443</v>
      </c>
    </row>
    <row r="233" spans="1:22" ht="45" customHeight="1" x14ac:dyDescent="0.25">
      <c r="A233" s="382" t="s">
        <v>1142</v>
      </c>
      <c r="B233" s="382" t="s">
        <v>662</v>
      </c>
      <c r="C233" s="602"/>
      <c r="D233" s="631">
        <v>50</v>
      </c>
      <c r="E233" s="408" t="s">
        <v>604</v>
      </c>
      <c r="F233" s="401">
        <v>44949</v>
      </c>
      <c r="G233" s="385" t="s">
        <v>590</v>
      </c>
      <c r="H233" s="386">
        <v>305</v>
      </c>
      <c r="I233" s="573" t="s">
        <v>999</v>
      </c>
      <c r="J233" s="449" t="s">
        <v>40</v>
      </c>
      <c r="K233" s="405" t="s">
        <v>443</v>
      </c>
      <c r="L233" s="405" t="s">
        <v>443</v>
      </c>
      <c r="M233" s="405" t="s">
        <v>1882</v>
      </c>
      <c r="N233" s="405" t="s">
        <v>443</v>
      </c>
      <c r="O233" s="405" t="s">
        <v>443</v>
      </c>
      <c r="P233" s="405" t="s">
        <v>443</v>
      </c>
      <c r="Q233" s="405" t="s">
        <v>443</v>
      </c>
      <c r="R233" s="405" t="s">
        <v>443</v>
      </c>
      <c r="S233" s="405" t="s">
        <v>443</v>
      </c>
      <c r="T233" s="405" t="s">
        <v>443</v>
      </c>
      <c r="U233" s="405" t="s">
        <v>443</v>
      </c>
      <c r="V233" s="405" t="s">
        <v>443</v>
      </c>
    </row>
    <row r="234" spans="1:22" ht="45" customHeight="1" x14ac:dyDescent="0.25">
      <c r="A234" s="382" t="s">
        <v>1143</v>
      </c>
      <c r="B234" s="382" t="s">
        <v>212</v>
      </c>
      <c r="C234" s="602"/>
      <c r="D234" s="631">
        <v>70</v>
      </c>
      <c r="E234" s="408" t="s">
        <v>604</v>
      </c>
      <c r="F234" s="401">
        <v>45130</v>
      </c>
      <c r="G234" s="385" t="s">
        <v>590</v>
      </c>
      <c r="H234" s="616" t="s">
        <v>1144</v>
      </c>
      <c r="I234" s="573" t="s">
        <v>634</v>
      </c>
      <c r="J234" s="449" t="s">
        <v>72</v>
      </c>
      <c r="K234" s="405" t="s">
        <v>443</v>
      </c>
      <c r="L234" s="405" t="s">
        <v>443</v>
      </c>
      <c r="M234" s="405" t="s">
        <v>443</v>
      </c>
      <c r="N234" s="405" t="s">
        <v>443</v>
      </c>
      <c r="O234" s="405" t="s">
        <v>443</v>
      </c>
      <c r="P234" s="405" t="s">
        <v>443</v>
      </c>
      <c r="Q234" s="405" t="s">
        <v>443</v>
      </c>
      <c r="R234" s="405" t="s">
        <v>443</v>
      </c>
      <c r="S234" s="405" t="s">
        <v>443</v>
      </c>
      <c r="T234" s="405" t="s">
        <v>443</v>
      </c>
      <c r="U234" s="405" t="s">
        <v>4</v>
      </c>
      <c r="V234" s="405" t="s">
        <v>443</v>
      </c>
    </row>
    <row r="235" spans="1:22" ht="45" customHeight="1" x14ac:dyDescent="0.25">
      <c r="A235" s="382" t="s">
        <v>1145</v>
      </c>
      <c r="B235" s="382" t="s">
        <v>641</v>
      </c>
      <c r="C235" s="602"/>
      <c r="D235" s="631">
        <v>50</v>
      </c>
      <c r="E235" s="408" t="s">
        <v>604</v>
      </c>
      <c r="F235" s="401">
        <v>44949</v>
      </c>
      <c r="G235" s="385" t="s">
        <v>590</v>
      </c>
      <c r="H235" s="386">
        <v>165</v>
      </c>
      <c r="I235" s="573" t="s">
        <v>737</v>
      </c>
      <c r="J235" s="449" t="s">
        <v>87</v>
      </c>
      <c r="K235" s="405" t="s">
        <v>443</v>
      </c>
      <c r="L235" s="405" t="s">
        <v>443</v>
      </c>
      <c r="M235" s="405" t="s">
        <v>443</v>
      </c>
      <c r="N235" s="405" t="s">
        <v>443</v>
      </c>
      <c r="O235" s="405" t="s">
        <v>443</v>
      </c>
      <c r="P235" s="405" t="s">
        <v>443</v>
      </c>
      <c r="Q235" s="405" t="s">
        <v>443</v>
      </c>
      <c r="R235" s="405" t="s">
        <v>443</v>
      </c>
      <c r="S235" s="405" t="s">
        <v>443</v>
      </c>
      <c r="T235" s="405" t="s">
        <v>443</v>
      </c>
      <c r="U235" s="405" t="s">
        <v>443</v>
      </c>
      <c r="V235" s="405" t="s">
        <v>443</v>
      </c>
    </row>
    <row r="236" spans="1:22" s="381" customFormat="1" ht="45" customHeight="1" x14ac:dyDescent="0.25">
      <c r="A236" s="382" t="s">
        <v>1146</v>
      </c>
      <c r="B236" s="382" t="s">
        <v>1141</v>
      </c>
      <c r="C236" s="602"/>
      <c r="D236" s="631">
        <v>50</v>
      </c>
      <c r="E236" s="408" t="s">
        <v>815</v>
      </c>
      <c r="F236" s="401">
        <v>44949</v>
      </c>
      <c r="G236" s="385" t="s">
        <v>590</v>
      </c>
      <c r="H236" s="386">
        <v>390</v>
      </c>
      <c r="I236" s="573" t="s">
        <v>999</v>
      </c>
      <c r="J236" s="449" t="s">
        <v>1889</v>
      </c>
      <c r="K236" s="405" t="s">
        <v>443</v>
      </c>
      <c r="L236" s="405" t="s">
        <v>443</v>
      </c>
      <c r="M236" s="405" t="s">
        <v>443</v>
      </c>
      <c r="N236" s="405" t="s">
        <v>443</v>
      </c>
      <c r="O236" s="405" t="s">
        <v>443</v>
      </c>
      <c r="P236" s="405" t="s">
        <v>443</v>
      </c>
      <c r="Q236" s="405" t="s">
        <v>4</v>
      </c>
      <c r="R236" s="405" t="s">
        <v>443</v>
      </c>
      <c r="S236" s="405" t="s">
        <v>443</v>
      </c>
      <c r="T236" s="405" t="s">
        <v>443</v>
      </c>
      <c r="U236" s="405" t="s">
        <v>443</v>
      </c>
      <c r="V236" s="405" t="s">
        <v>443</v>
      </c>
    </row>
    <row r="237" spans="1:22" s="381" customFormat="1" ht="45" customHeight="1" x14ac:dyDescent="0.25">
      <c r="A237" s="599" t="s">
        <v>1147</v>
      </c>
      <c r="B237" s="382" t="s">
        <v>694</v>
      </c>
      <c r="C237" s="408" t="s">
        <v>1920</v>
      </c>
      <c r="D237" s="631">
        <v>50</v>
      </c>
      <c r="E237" s="408" t="s">
        <v>604</v>
      </c>
      <c r="F237" s="401">
        <v>45017</v>
      </c>
      <c r="G237" s="385" t="s">
        <v>590</v>
      </c>
      <c r="H237" s="386" t="s">
        <v>1149</v>
      </c>
      <c r="I237" s="573" t="s">
        <v>656</v>
      </c>
      <c r="J237" s="449" t="s">
        <v>69</v>
      </c>
      <c r="K237" s="405" t="s">
        <v>443</v>
      </c>
      <c r="L237" s="405" t="s">
        <v>1921</v>
      </c>
      <c r="M237" s="405" t="s">
        <v>443</v>
      </c>
      <c r="N237" s="405" t="s">
        <v>443</v>
      </c>
      <c r="O237" s="405" t="s">
        <v>443</v>
      </c>
      <c r="P237" s="405" t="s">
        <v>443</v>
      </c>
      <c r="Q237" s="405" t="s">
        <v>443</v>
      </c>
      <c r="R237" s="405" t="s">
        <v>4</v>
      </c>
      <c r="S237" s="405" t="s">
        <v>443</v>
      </c>
      <c r="T237" s="405" t="s">
        <v>35</v>
      </c>
      <c r="U237" s="405" t="s">
        <v>443</v>
      </c>
      <c r="V237" s="405" t="s">
        <v>443</v>
      </c>
    </row>
    <row r="238" spans="1:22" s="397" customFormat="1" ht="45" customHeight="1" x14ac:dyDescent="0.25">
      <c r="A238" s="382" t="s">
        <v>1150</v>
      </c>
      <c r="B238" s="382" t="s">
        <v>641</v>
      </c>
      <c r="C238" s="602"/>
      <c r="D238" s="631">
        <v>50</v>
      </c>
      <c r="E238" s="408" t="s">
        <v>815</v>
      </c>
      <c r="F238" s="401">
        <v>44949</v>
      </c>
      <c r="G238" s="385" t="s">
        <v>590</v>
      </c>
      <c r="H238" s="386">
        <v>170</v>
      </c>
      <c r="I238" s="573" t="s">
        <v>999</v>
      </c>
      <c r="J238" s="449" t="s">
        <v>45</v>
      </c>
      <c r="K238" s="405" t="s">
        <v>443</v>
      </c>
      <c r="L238" s="405" t="s">
        <v>443</v>
      </c>
      <c r="M238" s="405" t="s">
        <v>443</v>
      </c>
      <c r="N238" s="405" t="s">
        <v>443</v>
      </c>
      <c r="O238" s="405" t="s">
        <v>443</v>
      </c>
      <c r="P238" s="405" t="s">
        <v>443</v>
      </c>
      <c r="Q238" s="405" t="s">
        <v>443</v>
      </c>
      <c r="R238" s="405" t="s">
        <v>443</v>
      </c>
      <c r="S238" s="405" t="s">
        <v>443</v>
      </c>
      <c r="T238" s="405" t="s">
        <v>443</v>
      </c>
      <c r="U238" s="405" t="s">
        <v>443</v>
      </c>
      <c r="V238" s="405" t="s">
        <v>443</v>
      </c>
    </row>
    <row r="239" spans="1:22" s="397" customFormat="1" ht="45" customHeight="1" x14ac:dyDescent="0.25">
      <c r="A239" s="382" t="s">
        <v>1151</v>
      </c>
      <c r="B239" s="382" t="s">
        <v>662</v>
      </c>
      <c r="C239" s="602"/>
      <c r="D239" s="631">
        <v>50</v>
      </c>
      <c r="E239" s="408" t="s">
        <v>604</v>
      </c>
      <c r="F239" s="401">
        <v>44949</v>
      </c>
      <c r="G239" s="385" t="s">
        <v>590</v>
      </c>
      <c r="H239" s="386">
        <v>155</v>
      </c>
      <c r="I239" s="573" t="s">
        <v>999</v>
      </c>
      <c r="J239" s="449" t="s">
        <v>1878</v>
      </c>
      <c r="K239" s="405" t="s">
        <v>443</v>
      </c>
      <c r="L239" s="405" t="s">
        <v>443</v>
      </c>
      <c r="M239" s="405" t="s">
        <v>443</v>
      </c>
      <c r="N239" s="405" t="s">
        <v>443</v>
      </c>
      <c r="O239" s="405" t="s">
        <v>443</v>
      </c>
      <c r="P239" s="405" t="s">
        <v>443</v>
      </c>
      <c r="Q239" s="405" t="s">
        <v>443</v>
      </c>
      <c r="R239" s="405" t="s">
        <v>443</v>
      </c>
      <c r="S239" s="405" t="s">
        <v>4</v>
      </c>
      <c r="T239" s="405" t="s">
        <v>443</v>
      </c>
      <c r="U239" s="405" t="s">
        <v>443</v>
      </c>
      <c r="V239" s="405" t="s">
        <v>443</v>
      </c>
    </row>
    <row r="240" spans="1:22" s="397" customFormat="1" ht="45" customHeight="1" x14ac:dyDescent="0.25">
      <c r="A240" s="382" t="s">
        <v>1152</v>
      </c>
      <c r="B240" s="382" t="s">
        <v>1093</v>
      </c>
      <c r="C240" s="408"/>
      <c r="D240" s="631">
        <v>55</v>
      </c>
      <c r="E240" s="408" t="s">
        <v>612</v>
      </c>
      <c r="F240" s="401"/>
      <c r="G240" s="385" t="s">
        <v>590</v>
      </c>
      <c r="H240" s="386" t="s">
        <v>827</v>
      </c>
      <c r="I240" s="573" t="s">
        <v>613</v>
      </c>
      <c r="J240" s="449" t="s">
        <v>40</v>
      </c>
      <c r="K240" s="405" t="s">
        <v>443</v>
      </c>
      <c r="L240" s="539" t="s">
        <v>1914</v>
      </c>
      <c r="M240" s="405" t="s">
        <v>443</v>
      </c>
      <c r="N240" s="405" t="s">
        <v>443</v>
      </c>
      <c r="O240" s="405" t="s">
        <v>443</v>
      </c>
      <c r="P240" s="405" t="s">
        <v>35</v>
      </c>
      <c r="Q240" s="405" t="s">
        <v>443</v>
      </c>
      <c r="R240" s="405" t="s">
        <v>443</v>
      </c>
      <c r="S240" s="405" t="s">
        <v>443</v>
      </c>
      <c r="T240" s="405" t="s">
        <v>443</v>
      </c>
      <c r="U240" s="405" t="s">
        <v>443</v>
      </c>
      <c r="V240" s="405" t="s">
        <v>443</v>
      </c>
    </row>
    <row r="241" spans="1:22" s="397" customFormat="1" ht="45" customHeight="1" x14ac:dyDescent="0.25">
      <c r="A241" s="391" t="s">
        <v>1153</v>
      </c>
      <c r="B241" s="391" t="s">
        <v>1154</v>
      </c>
      <c r="C241" s="602"/>
      <c r="D241" s="631">
        <v>60</v>
      </c>
      <c r="E241" s="408" t="s">
        <v>604</v>
      </c>
      <c r="F241" s="401">
        <v>45559</v>
      </c>
      <c r="G241" s="385" t="s">
        <v>590</v>
      </c>
      <c r="H241" s="394" t="s">
        <v>1155</v>
      </c>
      <c r="I241" s="573" t="s">
        <v>999</v>
      </c>
      <c r="J241" s="517" t="s">
        <v>69</v>
      </c>
      <c r="K241" s="405" t="s">
        <v>35</v>
      </c>
      <c r="L241" s="405" t="s">
        <v>35</v>
      </c>
      <c r="M241" s="405" t="s">
        <v>35</v>
      </c>
      <c r="N241" s="405" t="s">
        <v>35</v>
      </c>
      <c r="O241" s="405" t="s">
        <v>35</v>
      </c>
      <c r="P241" s="405" t="s">
        <v>35</v>
      </c>
      <c r="Q241" s="405" t="s">
        <v>35</v>
      </c>
      <c r="R241" s="405" t="s">
        <v>35</v>
      </c>
      <c r="S241" s="405" t="s">
        <v>443</v>
      </c>
      <c r="T241" s="405" t="s">
        <v>443</v>
      </c>
      <c r="U241" s="405" t="s">
        <v>443</v>
      </c>
      <c r="V241" s="405" t="s">
        <v>443</v>
      </c>
    </row>
    <row r="242" spans="1:22" s="381" customFormat="1" ht="45" customHeight="1" x14ac:dyDescent="0.25">
      <c r="A242" s="391" t="s">
        <v>1156</v>
      </c>
      <c r="B242" s="391" t="s">
        <v>212</v>
      </c>
      <c r="C242" s="602"/>
      <c r="D242" s="631">
        <v>42</v>
      </c>
      <c r="E242" s="408" t="s">
        <v>604</v>
      </c>
      <c r="F242" s="401"/>
      <c r="G242" s="385" t="s">
        <v>590</v>
      </c>
      <c r="H242" s="394" t="s">
        <v>1157</v>
      </c>
      <c r="I242" s="573" t="s">
        <v>621</v>
      </c>
      <c r="J242" s="517"/>
      <c r="K242" s="405" t="s">
        <v>35</v>
      </c>
      <c r="L242" s="405" t="s">
        <v>35</v>
      </c>
      <c r="M242" s="405" t="s">
        <v>35</v>
      </c>
      <c r="N242" s="405" t="s">
        <v>35</v>
      </c>
      <c r="O242" s="405" t="s">
        <v>35</v>
      </c>
      <c r="P242" s="405" t="s">
        <v>35</v>
      </c>
      <c r="Q242" s="405" t="s">
        <v>443</v>
      </c>
      <c r="R242" s="405" t="s">
        <v>443</v>
      </c>
      <c r="S242" s="405" t="s">
        <v>443</v>
      </c>
      <c r="T242" s="405" t="s">
        <v>443</v>
      </c>
      <c r="U242" s="405" t="s">
        <v>443</v>
      </c>
      <c r="V242" s="405" t="s">
        <v>443</v>
      </c>
    </row>
    <row r="243" spans="1:22" s="381" customFormat="1" ht="45" customHeight="1" x14ac:dyDescent="0.25">
      <c r="A243" s="391" t="s">
        <v>1158</v>
      </c>
      <c r="B243" s="391" t="s">
        <v>736</v>
      </c>
      <c r="C243" s="602"/>
      <c r="D243" s="631">
        <v>50</v>
      </c>
      <c r="E243" s="408" t="s">
        <v>604</v>
      </c>
      <c r="F243" s="401">
        <v>44949</v>
      </c>
      <c r="G243" s="385" t="s">
        <v>590</v>
      </c>
      <c r="H243" s="394">
        <v>367</v>
      </c>
      <c r="I243" s="573" t="s">
        <v>999</v>
      </c>
      <c r="J243" s="517" t="s">
        <v>25</v>
      </c>
      <c r="K243" s="405" t="s">
        <v>443</v>
      </c>
      <c r="L243" s="405" t="s">
        <v>443</v>
      </c>
      <c r="M243" s="405" t="s">
        <v>443</v>
      </c>
      <c r="N243" s="405" t="s">
        <v>443</v>
      </c>
      <c r="O243" s="405" t="s">
        <v>4</v>
      </c>
      <c r="P243" s="405" t="s">
        <v>443</v>
      </c>
      <c r="Q243" s="405" t="s">
        <v>443</v>
      </c>
      <c r="R243" s="405" t="s">
        <v>443</v>
      </c>
      <c r="S243" s="405" t="s">
        <v>443</v>
      </c>
      <c r="T243" s="405" t="s">
        <v>443</v>
      </c>
      <c r="U243" s="405" t="s">
        <v>443</v>
      </c>
      <c r="V243" s="405" t="s">
        <v>443</v>
      </c>
    </row>
    <row r="244" spans="1:22" s="381" customFormat="1" ht="45" customHeight="1" x14ac:dyDescent="0.25">
      <c r="A244" s="382" t="s">
        <v>1160</v>
      </c>
      <c r="B244" s="382" t="s">
        <v>694</v>
      </c>
      <c r="C244" s="408" t="s">
        <v>1890</v>
      </c>
      <c r="D244" s="631">
        <v>50</v>
      </c>
      <c r="E244" s="408" t="s">
        <v>604</v>
      </c>
      <c r="F244" s="401">
        <v>45017</v>
      </c>
      <c r="G244" s="385" t="s">
        <v>590</v>
      </c>
      <c r="H244" s="386">
        <v>446</v>
      </c>
      <c r="I244" s="573" t="s">
        <v>999</v>
      </c>
      <c r="J244" s="517" t="s">
        <v>45</v>
      </c>
      <c r="K244" s="405" t="s">
        <v>443</v>
      </c>
      <c r="L244" s="405" t="s">
        <v>443</v>
      </c>
      <c r="M244" s="405" t="s">
        <v>1882</v>
      </c>
      <c r="N244" s="405" t="s">
        <v>443</v>
      </c>
      <c r="O244" s="405" t="s">
        <v>443</v>
      </c>
      <c r="P244" s="405" t="s">
        <v>443</v>
      </c>
      <c r="Q244" s="405" t="s">
        <v>443</v>
      </c>
      <c r="R244" s="405" t="s">
        <v>443</v>
      </c>
      <c r="S244" s="405" t="s">
        <v>443</v>
      </c>
      <c r="T244" s="405" t="s">
        <v>443</v>
      </c>
      <c r="U244" s="405" t="s">
        <v>443</v>
      </c>
      <c r="V244" s="405" t="s">
        <v>443</v>
      </c>
    </row>
    <row r="245" spans="1:22" ht="45" customHeight="1" x14ac:dyDescent="0.25">
      <c r="A245" s="382" t="s">
        <v>1162</v>
      </c>
      <c r="B245" s="382" t="s">
        <v>662</v>
      </c>
      <c r="C245" s="602"/>
      <c r="D245" s="631">
        <v>50</v>
      </c>
      <c r="E245" s="408" t="s">
        <v>815</v>
      </c>
      <c r="F245" s="401">
        <v>44949</v>
      </c>
      <c r="G245" s="385" t="s">
        <v>590</v>
      </c>
      <c r="H245" s="386">
        <v>134</v>
      </c>
      <c r="I245" s="573" t="s">
        <v>999</v>
      </c>
      <c r="J245" s="517" t="s">
        <v>1891</v>
      </c>
      <c r="K245" s="405" t="s">
        <v>443</v>
      </c>
      <c r="L245" s="405" t="s">
        <v>443</v>
      </c>
      <c r="M245" s="405" t="s">
        <v>443</v>
      </c>
      <c r="N245" s="405" t="s">
        <v>443</v>
      </c>
      <c r="O245" s="405" t="s">
        <v>443</v>
      </c>
      <c r="P245" s="405" t="s">
        <v>443</v>
      </c>
      <c r="Q245" s="405" t="s">
        <v>443</v>
      </c>
      <c r="R245" s="405" t="s">
        <v>4</v>
      </c>
      <c r="S245" s="405" t="s">
        <v>443</v>
      </c>
      <c r="T245" s="405" t="s">
        <v>443</v>
      </c>
      <c r="U245" s="405" t="s">
        <v>443</v>
      </c>
      <c r="V245" s="405" t="s">
        <v>443</v>
      </c>
    </row>
    <row r="246" spans="1:22" ht="45" customHeight="1" x14ac:dyDescent="0.25">
      <c r="A246" s="382" t="s">
        <v>1163</v>
      </c>
      <c r="B246" s="382" t="s">
        <v>662</v>
      </c>
      <c r="C246" s="602"/>
      <c r="D246" s="631">
        <v>50</v>
      </c>
      <c r="E246" s="408" t="s">
        <v>604</v>
      </c>
      <c r="F246" s="401">
        <v>44949</v>
      </c>
      <c r="G246" s="385" t="s">
        <v>590</v>
      </c>
      <c r="H246" s="386">
        <v>62</v>
      </c>
      <c r="I246" s="573" t="s">
        <v>621</v>
      </c>
      <c r="J246" s="449" t="s">
        <v>53</v>
      </c>
      <c r="K246" s="405" t="s">
        <v>443</v>
      </c>
      <c r="L246" s="405" t="s">
        <v>443</v>
      </c>
      <c r="M246" s="405" t="s">
        <v>4</v>
      </c>
      <c r="N246" s="405" t="s">
        <v>443</v>
      </c>
      <c r="O246" s="405" t="s">
        <v>443</v>
      </c>
      <c r="P246" s="405" t="s">
        <v>443</v>
      </c>
      <c r="Q246" s="405" t="s">
        <v>443</v>
      </c>
      <c r="R246" s="405" t="s">
        <v>443</v>
      </c>
      <c r="S246" s="405" t="s">
        <v>443</v>
      </c>
      <c r="T246" s="405" t="s">
        <v>443</v>
      </c>
      <c r="U246" s="405" t="s">
        <v>443</v>
      </c>
      <c r="V246" s="405" t="s">
        <v>443</v>
      </c>
    </row>
    <row r="247" spans="1:22" ht="45" customHeight="1" x14ac:dyDescent="0.25">
      <c r="A247" s="382" t="s">
        <v>1164</v>
      </c>
      <c r="B247" s="382" t="s">
        <v>212</v>
      </c>
      <c r="C247" s="602"/>
      <c r="D247" s="631">
        <v>65</v>
      </c>
      <c r="E247" s="408" t="s">
        <v>815</v>
      </c>
      <c r="F247" s="401">
        <v>45406</v>
      </c>
      <c r="G247" s="385" t="s">
        <v>590</v>
      </c>
      <c r="H247" s="386" t="s">
        <v>1165</v>
      </c>
      <c r="I247" s="573" t="s">
        <v>999</v>
      </c>
      <c r="J247" s="449" t="s">
        <v>146</v>
      </c>
      <c r="K247" s="405" t="s">
        <v>35</v>
      </c>
      <c r="L247" s="405" t="s">
        <v>35</v>
      </c>
      <c r="M247" s="405" t="s">
        <v>35</v>
      </c>
      <c r="N247" s="405" t="s">
        <v>35</v>
      </c>
      <c r="O247" s="405" t="s">
        <v>443</v>
      </c>
      <c r="P247" s="405" t="s">
        <v>443</v>
      </c>
      <c r="Q247" s="405" t="s">
        <v>35</v>
      </c>
      <c r="R247" s="405" t="s">
        <v>443</v>
      </c>
      <c r="S247" s="405" t="s">
        <v>443</v>
      </c>
      <c r="T247" s="405" t="s">
        <v>443</v>
      </c>
      <c r="U247" s="405" t="s">
        <v>443</v>
      </c>
      <c r="V247" s="405" t="s">
        <v>443</v>
      </c>
    </row>
    <row r="248" spans="1:22" s="381" customFormat="1" ht="45" customHeight="1" x14ac:dyDescent="0.25">
      <c r="A248" s="382" t="s">
        <v>1166</v>
      </c>
      <c r="B248" s="382" t="s">
        <v>948</v>
      </c>
      <c r="C248" s="408"/>
      <c r="D248" s="631">
        <v>55</v>
      </c>
      <c r="E248" s="408" t="s">
        <v>604</v>
      </c>
      <c r="F248" s="401">
        <v>41214</v>
      </c>
      <c r="G248" s="385" t="s">
        <v>590</v>
      </c>
      <c r="H248" s="386" t="s">
        <v>1167</v>
      </c>
      <c r="I248" s="573" t="s">
        <v>667</v>
      </c>
      <c r="J248" s="449" t="s">
        <v>50</v>
      </c>
      <c r="K248" s="405" t="s">
        <v>443</v>
      </c>
      <c r="L248" s="405" t="s">
        <v>443</v>
      </c>
      <c r="M248" s="405" t="s">
        <v>443</v>
      </c>
      <c r="N248" s="405" t="s">
        <v>443</v>
      </c>
      <c r="O248" s="405" t="s">
        <v>443</v>
      </c>
      <c r="P248" s="405" t="s">
        <v>443</v>
      </c>
      <c r="Q248" s="405" t="s">
        <v>4</v>
      </c>
      <c r="R248" s="405" t="s">
        <v>443</v>
      </c>
      <c r="S248" s="405" t="s">
        <v>443</v>
      </c>
      <c r="T248" s="405" t="s">
        <v>443</v>
      </c>
      <c r="U248" s="405" t="s">
        <v>443</v>
      </c>
      <c r="V248" s="405" t="s">
        <v>443</v>
      </c>
    </row>
    <row r="249" spans="1:22" s="381" customFormat="1" ht="45" customHeight="1" x14ac:dyDescent="0.25">
      <c r="A249" s="382" t="s">
        <v>1168</v>
      </c>
      <c r="B249" s="382" t="s">
        <v>662</v>
      </c>
      <c r="C249" s="602"/>
      <c r="D249" s="631">
        <v>50</v>
      </c>
      <c r="E249" s="408" t="s">
        <v>815</v>
      </c>
      <c r="F249" s="401">
        <v>44949</v>
      </c>
      <c r="G249" s="385" t="s">
        <v>590</v>
      </c>
      <c r="H249" s="386">
        <v>156</v>
      </c>
      <c r="I249" s="573" t="s">
        <v>999</v>
      </c>
      <c r="J249" s="449" t="s">
        <v>1881</v>
      </c>
      <c r="K249" s="405" t="s">
        <v>443</v>
      </c>
      <c r="L249" s="405" t="s">
        <v>443</v>
      </c>
      <c r="M249" s="405" t="s">
        <v>443</v>
      </c>
      <c r="N249" s="405" t="s">
        <v>443</v>
      </c>
      <c r="O249" s="405" t="s">
        <v>4</v>
      </c>
      <c r="P249" s="405" t="s">
        <v>443</v>
      </c>
      <c r="Q249" s="405" t="s">
        <v>443</v>
      </c>
      <c r="R249" s="405" t="s">
        <v>443</v>
      </c>
      <c r="S249" s="405" t="s">
        <v>443</v>
      </c>
      <c r="T249" s="405" t="s">
        <v>443</v>
      </c>
      <c r="U249" s="405" t="s">
        <v>443</v>
      </c>
      <c r="V249" s="405" t="s">
        <v>443</v>
      </c>
    </row>
    <row r="250" spans="1:22" s="381" customFormat="1" ht="45" customHeight="1" x14ac:dyDescent="0.25">
      <c r="A250" s="382" t="s">
        <v>1169</v>
      </c>
      <c r="B250" s="382" t="s">
        <v>662</v>
      </c>
      <c r="C250" s="602"/>
      <c r="D250" s="631">
        <v>50</v>
      </c>
      <c r="E250" s="408" t="s">
        <v>604</v>
      </c>
      <c r="F250" s="401">
        <v>44949</v>
      </c>
      <c r="G250" s="385" t="s">
        <v>590</v>
      </c>
      <c r="H250" s="386">
        <v>301</v>
      </c>
      <c r="I250" s="573" t="s">
        <v>999</v>
      </c>
      <c r="J250" s="449" t="s">
        <v>1878</v>
      </c>
      <c r="K250" s="405" t="s">
        <v>443</v>
      </c>
      <c r="L250" s="405" t="s">
        <v>443</v>
      </c>
      <c r="M250" s="405" t="s">
        <v>443</v>
      </c>
      <c r="N250" s="405" t="s">
        <v>443</v>
      </c>
      <c r="O250" s="405" t="s">
        <v>443</v>
      </c>
      <c r="P250" s="405" t="s">
        <v>443</v>
      </c>
      <c r="Q250" s="405" t="s">
        <v>443</v>
      </c>
      <c r="R250" s="405" t="s">
        <v>443</v>
      </c>
      <c r="S250" s="405" t="s">
        <v>4</v>
      </c>
      <c r="T250" s="405" t="s">
        <v>443</v>
      </c>
      <c r="U250" s="405" t="s">
        <v>443</v>
      </c>
      <c r="V250" s="405" t="s">
        <v>443</v>
      </c>
    </row>
    <row r="251" spans="1:22" s="381" customFormat="1" ht="45" customHeight="1" x14ac:dyDescent="0.25">
      <c r="A251" s="382" t="s">
        <v>1170</v>
      </c>
      <c r="B251" s="382" t="s">
        <v>1171</v>
      </c>
      <c r="C251" s="602"/>
      <c r="D251" s="631">
        <v>50</v>
      </c>
      <c r="E251" s="408" t="s">
        <v>612</v>
      </c>
      <c r="F251" s="401">
        <v>44949</v>
      </c>
      <c r="G251" s="385" t="s">
        <v>590</v>
      </c>
      <c r="H251" s="386" t="s">
        <v>827</v>
      </c>
      <c r="I251" s="573" t="s">
        <v>1172</v>
      </c>
      <c r="J251" s="449" t="s">
        <v>40</v>
      </c>
      <c r="K251" s="405" t="s">
        <v>4</v>
      </c>
      <c r="L251" s="405" t="s">
        <v>443</v>
      </c>
      <c r="M251" s="405" t="s">
        <v>443</v>
      </c>
      <c r="N251" s="405" t="s">
        <v>443</v>
      </c>
      <c r="O251" s="405" t="s">
        <v>443</v>
      </c>
      <c r="P251" s="405" t="s">
        <v>443</v>
      </c>
      <c r="Q251" s="405" t="s">
        <v>443</v>
      </c>
      <c r="R251" s="405" t="s">
        <v>443</v>
      </c>
      <c r="S251" s="405" t="s">
        <v>443</v>
      </c>
      <c r="T251" s="405" t="s">
        <v>443</v>
      </c>
      <c r="U251" s="405" t="s">
        <v>35</v>
      </c>
      <c r="V251" s="405" t="s">
        <v>443</v>
      </c>
    </row>
    <row r="252" spans="1:22" s="381" customFormat="1" ht="45" customHeight="1" x14ac:dyDescent="0.25">
      <c r="A252" s="408" t="s">
        <v>1173</v>
      </c>
      <c r="B252" s="444" t="s">
        <v>212</v>
      </c>
      <c r="C252" s="409"/>
      <c r="D252" s="631">
        <v>125</v>
      </c>
      <c r="E252" s="408" t="s">
        <v>604</v>
      </c>
      <c r="F252" s="446">
        <v>45444</v>
      </c>
      <c r="G252" s="385" t="s">
        <v>590</v>
      </c>
      <c r="H252" s="386" t="s">
        <v>1174</v>
      </c>
      <c r="I252" s="573" t="s">
        <v>656</v>
      </c>
      <c r="J252" s="449" t="s">
        <v>31</v>
      </c>
      <c r="K252" s="405" t="s">
        <v>35</v>
      </c>
      <c r="L252" s="405" t="s">
        <v>35</v>
      </c>
      <c r="M252" s="405" t="s">
        <v>35</v>
      </c>
      <c r="N252" s="405" t="s">
        <v>35</v>
      </c>
      <c r="O252" s="405" t="s">
        <v>35</v>
      </c>
      <c r="P252" s="405" t="s">
        <v>35</v>
      </c>
      <c r="Q252" s="405" t="s">
        <v>443</v>
      </c>
      <c r="R252" s="405" t="s">
        <v>443</v>
      </c>
      <c r="S252" s="405" t="s">
        <v>4</v>
      </c>
      <c r="T252" s="405" t="s">
        <v>35</v>
      </c>
      <c r="U252" s="405" t="s">
        <v>443</v>
      </c>
      <c r="V252" s="405" t="s">
        <v>443</v>
      </c>
    </row>
    <row r="253" spans="1:22" s="381" customFormat="1" ht="45" customHeight="1" x14ac:dyDescent="0.25">
      <c r="A253" s="408" t="s">
        <v>1175</v>
      </c>
      <c r="B253" s="444" t="s">
        <v>60</v>
      </c>
      <c r="C253" s="409" t="s">
        <v>1176</v>
      </c>
      <c r="D253" s="631">
        <v>55</v>
      </c>
      <c r="E253" s="408" t="s">
        <v>604</v>
      </c>
      <c r="F253" s="445"/>
      <c r="G253" s="385" t="s">
        <v>590</v>
      </c>
      <c r="H253" s="386" t="s">
        <v>1177</v>
      </c>
      <c r="I253" s="573" t="s">
        <v>737</v>
      </c>
      <c r="J253" s="449" t="s">
        <v>25</v>
      </c>
      <c r="K253" s="405" t="s">
        <v>443</v>
      </c>
      <c r="L253" s="405" t="s">
        <v>443</v>
      </c>
      <c r="M253" s="405" t="s">
        <v>443</v>
      </c>
      <c r="N253" s="405" t="s">
        <v>443</v>
      </c>
      <c r="O253" s="405" t="s">
        <v>4</v>
      </c>
      <c r="P253" s="405" t="s">
        <v>443</v>
      </c>
      <c r="Q253" s="405" t="s">
        <v>35</v>
      </c>
      <c r="R253" s="405" t="s">
        <v>35</v>
      </c>
      <c r="S253" s="405" t="s">
        <v>443</v>
      </c>
      <c r="T253" s="405" t="s">
        <v>443</v>
      </c>
      <c r="U253" s="405" t="s">
        <v>443</v>
      </c>
      <c r="V253" s="405" t="s">
        <v>443</v>
      </c>
    </row>
    <row r="254" spans="1:22" s="381" customFormat="1" ht="45" customHeight="1" x14ac:dyDescent="0.25">
      <c r="A254" s="408" t="s">
        <v>1178</v>
      </c>
      <c r="B254" s="382" t="s">
        <v>1179</v>
      </c>
      <c r="C254" s="408" t="s">
        <v>762</v>
      </c>
      <c r="D254" s="631">
        <v>65</v>
      </c>
      <c r="E254" s="408" t="s">
        <v>589</v>
      </c>
      <c r="F254" s="434">
        <v>43709</v>
      </c>
      <c r="G254" s="385" t="s">
        <v>590</v>
      </c>
      <c r="H254" s="386" t="s">
        <v>1180</v>
      </c>
      <c r="I254" s="573" t="s">
        <v>698</v>
      </c>
      <c r="J254" s="449" t="s">
        <v>40</v>
      </c>
      <c r="K254" s="539" t="s">
        <v>1915</v>
      </c>
      <c r="L254" s="405" t="s">
        <v>443</v>
      </c>
      <c r="M254" s="405" t="s">
        <v>443</v>
      </c>
      <c r="N254" s="405" t="s">
        <v>443</v>
      </c>
      <c r="O254" s="405" t="s">
        <v>443</v>
      </c>
      <c r="P254" s="405" t="s">
        <v>443</v>
      </c>
      <c r="Q254" s="405" t="s">
        <v>443</v>
      </c>
      <c r="R254" s="405" t="s">
        <v>443</v>
      </c>
      <c r="S254" s="405" t="s">
        <v>35</v>
      </c>
      <c r="T254" s="405" t="s">
        <v>35</v>
      </c>
      <c r="U254" s="405" t="s">
        <v>443</v>
      </c>
      <c r="V254" s="405" t="s">
        <v>443</v>
      </c>
    </row>
    <row r="255" spans="1:22" s="381" customFormat="1" ht="45" customHeight="1" x14ac:dyDescent="0.25">
      <c r="A255" s="382" t="s">
        <v>1183</v>
      </c>
      <c r="B255" s="382" t="s">
        <v>1184</v>
      </c>
      <c r="C255" s="408"/>
      <c r="D255" s="631">
        <v>50</v>
      </c>
      <c r="E255" s="408" t="s">
        <v>612</v>
      </c>
      <c r="F255" s="441"/>
      <c r="G255" s="385" t="s">
        <v>590</v>
      </c>
      <c r="H255" s="386">
        <v>429</v>
      </c>
      <c r="I255" s="573" t="s">
        <v>613</v>
      </c>
      <c r="J255" s="449" t="s">
        <v>69</v>
      </c>
      <c r="K255" s="379" t="s">
        <v>443</v>
      </c>
      <c r="L255" s="405" t="s">
        <v>443</v>
      </c>
      <c r="M255" s="405" t="s">
        <v>443</v>
      </c>
      <c r="N255" s="405" t="s">
        <v>443</v>
      </c>
      <c r="O255" s="405" t="s">
        <v>443</v>
      </c>
      <c r="P255" s="405" t="s">
        <v>443</v>
      </c>
      <c r="Q255" s="405" t="s">
        <v>4</v>
      </c>
      <c r="R255" s="405" t="s">
        <v>443</v>
      </c>
      <c r="S255" s="405" t="s">
        <v>443</v>
      </c>
      <c r="T255" s="405" t="s">
        <v>443</v>
      </c>
      <c r="U255" s="405" t="s">
        <v>443</v>
      </c>
      <c r="V255" s="405" t="s">
        <v>443</v>
      </c>
    </row>
    <row r="256" spans="1:22" ht="45" customHeight="1" x14ac:dyDescent="0.25">
      <c r="A256" s="382" t="s">
        <v>1185</v>
      </c>
      <c r="B256" s="382" t="s">
        <v>1186</v>
      </c>
      <c r="C256" s="408"/>
      <c r="D256" s="631">
        <v>60</v>
      </c>
      <c r="E256" s="408" t="s">
        <v>612</v>
      </c>
      <c r="F256" s="401" t="s">
        <v>20</v>
      </c>
      <c r="G256" s="385" t="s">
        <v>590</v>
      </c>
      <c r="H256" s="386" t="s">
        <v>767</v>
      </c>
      <c r="I256" s="573" t="s">
        <v>613</v>
      </c>
      <c r="J256" s="449" t="s">
        <v>40</v>
      </c>
      <c r="K256" s="379" t="s">
        <v>443</v>
      </c>
      <c r="L256" s="420" t="s">
        <v>35</v>
      </c>
      <c r="M256" s="405" t="s">
        <v>443</v>
      </c>
      <c r="N256" s="405" t="s">
        <v>443</v>
      </c>
      <c r="O256" s="405" t="s">
        <v>443</v>
      </c>
      <c r="P256" s="405" t="s">
        <v>443</v>
      </c>
      <c r="Q256" s="405" t="s">
        <v>443</v>
      </c>
      <c r="R256" s="405" t="s">
        <v>443</v>
      </c>
      <c r="S256" s="405" t="s">
        <v>443</v>
      </c>
      <c r="T256" s="405" t="s">
        <v>443</v>
      </c>
      <c r="U256" s="405" t="s">
        <v>443</v>
      </c>
      <c r="V256" s="405" t="s">
        <v>443</v>
      </c>
    </row>
    <row r="257" spans="1:22" ht="45" customHeight="1" x14ac:dyDescent="0.25">
      <c r="A257" s="408" t="s">
        <v>1187</v>
      </c>
      <c r="B257" s="382" t="s">
        <v>1922</v>
      </c>
      <c r="C257" s="408"/>
      <c r="D257" s="631">
        <v>55</v>
      </c>
      <c r="E257" s="408" t="s">
        <v>604</v>
      </c>
      <c r="F257" s="384"/>
      <c r="G257" s="385" t="s">
        <v>590</v>
      </c>
      <c r="H257" s="386" t="s">
        <v>1188</v>
      </c>
      <c r="I257" s="573" t="s">
        <v>621</v>
      </c>
      <c r="J257" s="449" t="s">
        <v>1889</v>
      </c>
      <c r="K257" s="405" t="s">
        <v>443</v>
      </c>
      <c r="L257" s="405" t="s">
        <v>443</v>
      </c>
      <c r="M257" s="405" t="s">
        <v>443</v>
      </c>
      <c r="N257" s="405" t="s">
        <v>443</v>
      </c>
      <c r="O257" s="405" t="s">
        <v>443</v>
      </c>
      <c r="P257" s="405" t="s">
        <v>443</v>
      </c>
      <c r="Q257" s="405" t="s">
        <v>4</v>
      </c>
      <c r="R257" s="405" t="s">
        <v>443</v>
      </c>
      <c r="S257" s="405" t="s">
        <v>443</v>
      </c>
      <c r="T257" s="405" t="s">
        <v>443</v>
      </c>
      <c r="U257" s="405" t="s">
        <v>35</v>
      </c>
      <c r="V257" s="405" t="s">
        <v>443</v>
      </c>
    </row>
    <row r="258" spans="1:22" ht="45" customHeight="1" x14ac:dyDescent="0.25">
      <c r="A258" s="382" t="s">
        <v>1189</v>
      </c>
      <c r="B258" s="382" t="s">
        <v>1133</v>
      </c>
      <c r="C258" s="408"/>
      <c r="D258" s="631">
        <v>55</v>
      </c>
      <c r="E258" s="408" t="s">
        <v>604</v>
      </c>
      <c r="F258" s="401">
        <v>42005</v>
      </c>
      <c r="G258" s="385" t="s">
        <v>590</v>
      </c>
      <c r="H258" s="386" t="s">
        <v>1190</v>
      </c>
      <c r="I258" s="605" t="s">
        <v>648</v>
      </c>
      <c r="J258" s="449" t="s">
        <v>20</v>
      </c>
      <c r="K258" s="405" t="s">
        <v>443</v>
      </c>
      <c r="L258" s="405" t="s">
        <v>443</v>
      </c>
      <c r="M258" s="405" t="s">
        <v>443</v>
      </c>
      <c r="N258" s="405" t="s">
        <v>4</v>
      </c>
      <c r="O258" s="405" t="s">
        <v>443</v>
      </c>
      <c r="P258" s="405" t="s">
        <v>443</v>
      </c>
      <c r="Q258" s="405" t="s">
        <v>443</v>
      </c>
      <c r="R258" s="405" t="s">
        <v>443</v>
      </c>
      <c r="S258" s="405" t="s">
        <v>443</v>
      </c>
      <c r="T258" s="405" t="s">
        <v>443</v>
      </c>
      <c r="U258" s="405" t="s">
        <v>443</v>
      </c>
      <c r="V258" s="405" t="s">
        <v>443</v>
      </c>
    </row>
    <row r="259" spans="1:22" ht="45" customHeight="1" x14ac:dyDescent="0.25">
      <c r="A259" s="382" t="s">
        <v>1191</v>
      </c>
      <c r="B259" s="382" t="s">
        <v>1186</v>
      </c>
      <c r="C259" s="408"/>
      <c r="D259" s="631">
        <v>60</v>
      </c>
      <c r="E259" s="408" t="s">
        <v>612</v>
      </c>
      <c r="F259" s="441" t="s">
        <v>20</v>
      </c>
      <c r="G259" s="385" t="s">
        <v>590</v>
      </c>
      <c r="H259" s="386" t="s">
        <v>767</v>
      </c>
      <c r="I259" s="573" t="s">
        <v>613</v>
      </c>
      <c r="J259" s="449" t="s">
        <v>40</v>
      </c>
      <c r="K259" s="379" t="s">
        <v>443</v>
      </c>
      <c r="L259" s="420" t="s">
        <v>35</v>
      </c>
      <c r="M259" s="405" t="s">
        <v>443</v>
      </c>
      <c r="N259" s="405" t="s">
        <v>443</v>
      </c>
      <c r="O259" s="405" t="s">
        <v>443</v>
      </c>
      <c r="P259" s="405" t="s">
        <v>443</v>
      </c>
      <c r="Q259" s="405" t="s">
        <v>443</v>
      </c>
      <c r="R259" s="405" t="s">
        <v>443</v>
      </c>
      <c r="S259" s="405" t="s">
        <v>443</v>
      </c>
      <c r="T259" s="405" t="s">
        <v>443</v>
      </c>
      <c r="U259" s="405" t="s">
        <v>443</v>
      </c>
      <c r="V259" s="405" t="s">
        <v>443</v>
      </c>
    </row>
    <row r="260" spans="1:22" ht="45" customHeight="1" x14ac:dyDescent="0.25">
      <c r="A260" s="382" t="s">
        <v>1193</v>
      </c>
      <c r="B260" s="382" t="s">
        <v>758</v>
      </c>
      <c r="C260" s="408" t="s">
        <v>762</v>
      </c>
      <c r="D260" s="631">
        <v>65</v>
      </c>
      <c r="E260" s="408" t="s">
        <v>612</v>
      </c>
      <c r="F260" s="401">
        <v>44063</v>
      </c>
      <c r="G260" s="385" t="s">
        <v>590</v>
      </c>
      <c r="H260" s="386" t="s">
        <v>1194</v>
      </c>
      <c r="I260" s="573" t="s">
        <v>613</v>
      </c>
      <c r="J260" s="449" t="s">
        <v>53</v>
      </c>
      <c r="K260" s="405" t="s">
        <v>443</v>
      </c>
      <c r="L260" s="405" t="s">
        <v>443</v>
      </c>
      <c r="M260" s="539" t="s">
        <v>1905</v>
      </c>
      <c r="N260" s="405" t="s">
        <v>443</v>
      </c>
      <c r="O260" s="405" t="s">
        <v>443</v>
      </c>
      <c r="P260" s="405" t="s">
        <v>35</v>
      </c>
      <c r="Q260" s="405" t="s">
        <v>443</v>
      </c>
      <c r="R260" s="405" t="s">
        <v>443</v>
      </c>
      <c r="S260" s="405" t="s">
        <v>443</v>
      </c>
      <c r="T260" s="405" t="s">
        <v>443</v>
      </c>
      <c r="U260" s="405" t="s">
        <v>443</v>
      </c>
      <c r="V260" s="405" t="s">
        <v>443</v>
      </c>
    </row>
    <row r="261" spans="1:22" ht="45" customHeight="1" x14ac:dyDescent="0.25">
      <c r="A261" s="382" t="s">
        <v>1195</v>
      </c>
      <c r="B261" s="382" t="s">
        <v>1923</v>
      </c>
      <c r="C261" s="602"/>
      <c r="D261" s="631">
        <v>50</v>
      </c>
      <c r="E261" s="408" t="s">
        <v>612</v>
      </c>
      <c r="F261" s="401">
        <v>44949</v>
      </c>
      <c r="G261" s="385" t="s">
        <v>590</v>
      </c>
      <c r="H261" s="386">
        <v>377</v>
      </c>
      <c r="I261" s="573" t="s">
        <v>1172</v>
      </c>
      <c r="J261" s="449" t="s">
        <v>72</v>
      </c>
      <c r="K261" s="379" t="s">
        <v>443</v>
      </c>
      <c r="L261" s="405" t="s">
        <v>443</v>
      </c>
      <c r="M261" s="405" t="s">
        <v>443</v>
      </c>
      <c r="N261" s="405" t="s">
        <v>443</v>
      </c>
      <c r="O261" s="405" t="s">
        <v>443</v>
      </c>
      <c r="P261" s="405" t="s">
        <v>443</v>
      </c>
      <c r="Q261" s="405" t="s">
        <v>443</v>
      </c>
      <c r="R261" s="405" t="s">
        <v>443</v>
      </c>
      <c r="S261" s="405" t="s">
        <v>443</v>
      </c>
      <c r="T261" s="405" t="s">
        <v>443</v>
      </c>
      <c r="U261" s="405" t="s">
        <v>35</v>
      </c>
      <c r="V261" s="405" t="s">
        <v>443</v>
      </c>
    </row>
    <row r="262" spans="1:22" ht="45" customHeight="1" x14ac:dyDescent="0.25">
      <c r="A262" s="382" t="s">
        <v>1198</v>
      </c>
      <c r="B262" s="382" t="s">
        <v>1199</v>
      </c>
      <c r="C262" s="408"/>
      <c r="D262" s="631">
        <v>50</v>
      </c>
      <c r="E262" s="408" t="s">
        <v>612</v>
      </c>
      <c r="F262" s="401"/>
      <c r="G262" s="385" t="s">
        <v>590</v>
      </c>
      <c r="H262" s="386">
        <v>425</v>
      </c>
      <c r="I262" s="573" t="s">
        <v>613</v>
      </c>
      <c r="J262" s="449" t="s">
        <v>31</v>
      </c>
      <c r="K262" s="405" t="s">
        <v>443</v>
      </c>
      <c r="L262" s="405" t="s">
        <v>443</v>
      </c>
      <c r="M262" s="405" t="s">
        <v>443</v>
      </c>
      <c r="N262" s="405" t="s">
        <v>443</v>
      </c>
      <c r="O262" s="405" t="s">
        <v>443</v>
      </c>
      <c r="P262" s="405" t="s">
        <v>35</v>
      </c>
      <c r="Q262" s="405" t="s">
        <v>443</v>
      </c>
      <c r="R262" s="405" t="s">
        <v>443</v>
      </c>
      <c r="S262" s="405" t="s">
        <v>443</v>
      </c>
      <c r="T262" s="405" t="s">
        <v>443</v>
      </c>
      <c r="U262" s="405" t="s">
        <v>4</v>
      </c>
      <c r="V262" s="405" t="s">
        <v>443</v>
      </c>
    </row>
    <row r="263" spans="1:22" ht="45" customHeight="1" x14ac:dyDescent="0.25">
      <c r="A263" s="382" t="s">
        <v>1200</v>
      </c>
      <c r="B263" s="382" t="s">
        <v>662</v>
      </c>
      <c r="C263" s="409" t="s">
        <v>1445</v>
      </c>
      <c r="D263" s="631">
        <v>60</v>
      </c>
      <c r="E263" s="408" t="s">
        <v>604</v>
      </c>
      <c r="F263" s="401">
        <v>44950</v>
      </c>
      <c r="G263" s="385" t="s">
        <v>590</v>
      </c>
      <c r="H263" s="386" t="s">
        <v>1201</v>
      </c>
      <c r="I263" s="573" t="s">
        <v>667</v>
      </c>
      <c r="J263" s="449" t="s">
        <v>45</v>
      </c>
      <c r="K263" s="405" t="s">
        <v>443</v>
      </c>
      <c r="L263" s="539" t="s">
        <v>1914</v>
      </c>
      <c r="M263" s="405" t="s">
        <v>443</v>
      </c>
      <c r="N263" s="405" t="s">
        <v>443</v>
      </c>
      <c r="O263" s="405" t="s">
        <v>443</v>
      </c>
      <c r="P263" s="405" t="s">
        <v>35</v>
      </c>
      <c r="Q263" s="405" t="s">
        <v>443</v>
      </c>
      <c r="R263" s="405" t="s">
        <v>443</v>
      </c>
      <c r="S263" s="405" t="s">
        <v>443</v>
      </c>
      <c r="T263" s="405" t="s">
        <v>443</v>
      </c>
      <c r="U263" s="405" t="s">
        <v>443</v>
      </c>
      <c r="V263" s="405" t="s">
        <v>443</v>
      </c>
    </row>
    <row r="264" spans="1:22" ht="45" customHeight="1" x14ac:dyDescent="0.25">
      <c r="A264" s="382" t="s">
        <v>1202</v>
      </c>
      <c r="B264" s="382" t="s">
        <v>638</v>
      </c>
      <c r="C264" s="408"/>
      <c r="D264" s="631">
        <v>65</v>
      </c>
      <c r="E264" s="408" t="s">
        <v>612</v>
      </c>
      <c r="F264" s="401">
        <v>44805</v>
      </c>
      <c r="G264" s="385" t="s">
        <v>590</v>
      </c>
      <c r="H264" s="386" t="s">
        <v>1203</v>
      </c>
      <c r="I264" s="573" t="s">
        <v>613</v>
      </c>
      <c r="J264" s="449" t="s">
        <v>622</v>
      </c>
      <c r="K264" s="379" t="s">
        <v>443</v>
      </c>
      <c r="L264" s="405" t="s">
        <v>443</v>
      </c>
      <c r="M264" s="405" t="s">
        <v>443</v>
      </c>
      <c r="N264" s="405" t="s">
        <v>443</v>
      </c>
      <c r="O264" s="405" t="s">
        <v>443</v>
      </c>
      <c r="P264" s="405" t="s">
        <v>443</v>
      </c>
      <c r="Q264" s="405" t="s">
        <v>443</v>
      </c>
      <c r="R264" s="405" t="s">
        <v>443</v>
      </c>
      <c r="S264" s="405" t="s">
        <v>4</v>
      </c>
      <c r="T264" s="405" t="s">
        <v>443</v>
      </c>
      <c r="U264" s="405" t="s">
        <v>443</v>
      </c>
      <c r="V264" s="405" t="s">
        <v>443</v>
      </c>
    </row>
    <row r="265" spans="1:22" ht="45" customHeight="1" x14ac:dyDescent="0.25">
      <c r="A265" s="382" t="s">
        <v>1204</v>
      </c>
      <c r="B265" s="382" t="s">
        <v>800</v>
      </c>
      <c r="C265" s="408"/>
      <c r="D265" s="631">
        <v>50</v>
      </c>
      <c r="E265" s="408" t="s">
        <v>604</v>
      </c>
      <c r="F265" s="401"/>
      <c r="G265" s="385" t="s">
        <v>590</v>
      </c>
      <c r="H265" s="386">
        <v>411</v>
      </c>
      <c r="I265" s="573" t="s">
        <v>621</v>
      </c>
      <c r="J265" s="449" t="s">
        <v>45</v>
      </c>
      <c r="K265" s="405" t="s">
        <v>443</v>
      </c>
      <c r="L265" s="405" t="s">
        <v>4</v>
      </c>
      <c r="M265" s="405" t="s">
        <v>443</v>
      </c>
      <c r="N265" s="405" t="s">
        <v>443</v>
      </c>
      <c r="O265" s="405" t="s">
        <v>443</v>
      </c>
      <c r="P265" s="405" t="s">
        <v>443</v>
      </c>
      <c r="Q265" s="405" t="s">
        <v>443</v>
      </c>
      <c r="R265" s="405" t="s">
        <v>443</v>
      </c>
      <c r="S265" s="405" t="s">
        <v>443</v>
      </c>
      <c r="T265" s="405" t="s">
        <v>443</v>
      </c>
      <c r="U265" s="405" t="s">
        <v>443</v>
      </c>
      <c r="V265" s="405" t="s">
        <v>443</v>
      </c>
    </row>
    <row r="266" spans="1:22" ht="45" customHeight="1" x14ac:dyDescent="0.25">
      <c r="A266" s="382" t="s">
        <v>1208</v>
      </c>
      <c r="B266" s="382" t="s">
        <v>774</v>
      </c>
      <c r="C266" s="602"/>
      <c r="D266" s="631">
        <v>50</v>
      </c>
      <c r="E266" s="408" t="s">
        <v>612</v>
      </c>
      <c r="F266" s="401"/>
      <c r="G266" s="385" t="s">
        <v>590</v>
      </c>
      <c r="H266" s="386">
        <v>434</v>
      </c>
      <c r="I266" s="573" t="s">
        <v>1172</v>
      </c>
      <c r="J266" s="449" t="s">
        <v>72</v>
      </c>
      <c r="K266" s="379" t="s">
        <v>443</v>
      </c>
      <c r="L266" s="405" t="s">
        <v>443</v>
      </c>
      <c r="M266" s="405" t="s">
        <v>443</v>
      </c>
      <c r="N266" s="405" t="s">
        <v>443</v>
      </c>
      <c r="O266" s="405" t="s">
        <v>443</v>
      </c>
      <c r="P266" s="405" t="s">
        <v>443</v>
      </c>
      <c r="Q266" s="405" t="s">
        <v>443</v>
      </c>
      <c r="R266" s="405" t="s">
        <v>443</v>
      </c>
      <c r="S266" s="405" t="s">
        <v>443</v>
      </c>
      <c r="T266" s="405" t="s">
        <v>4</v>
      </c>
      <c r="U266" s="405" t="s">
        <v>35</v>
      </c>
      <c r="V266" s="405" t="s">
        <v>443</v>
      </c>
    </row>
    <row r="267" spans="1:22" ht="45" customHeight="1" x14ac:dyDescent="0.25">
      <c r="A267" s="382" t="s">
        <v>1212</v>
      </c>
      <c r="B267" s="382" t="s">
        <v>662</v>
      </c>
      <c r="C267" s="602"/>
      <c r="D267" s="631">
        <v>50</v>
      </c>
      <c r="E267" s="408" t="s">
        <v>604</v>
      </c>
      <c r="F267" s="401">
        <v>44949</v>
      </c>
      <c r="G267" s="385" t="s">
        <v>590</v>
      </c>
      <c r="H267" s="386">
        <v>63</v>
      </c>
      <c r="I267" s="573" t="s">
        <v>621</v>
      </c>
      <c r="J267" s="449" t="s">
        <v>53</v>
      </c>
      <c r="K267" s="405" t="s">
        <v>443</v>
      </c>
      <c r="L267" s="405" t="s">
        <v>443</v>
      </c>
      <c r="M267" s="405" t="s">
        <v>4</v>
      </c>
      <c r="N267" s="405" t="s">
        <v>443</v>
      </c>
      <c r="O267" s="405" t="s">
        <v>443</v>
      </c>
      <c r="P267" s="405" t="s">
        <v>443</v>
      </c>
      <c r="Q267" s="405" t="s">
        <v>443</v>
      </c>
      <c r="R267" s="405" t="s">
        <v>443</v>
      </c>
      <c r="S267" s="405" t="s">
        <v>443</v>
      </c>
      <c r="T267" s="405" t="s">
        <v>443</v>
      </c>
      <c r="U267" s="405" t="s">
        <v>443</v>
      </c>
      <c r="V267" s="405" t="s">
        <v>443</v>
      </c>
    </row>
    <row r="268" spans="1:22" ht="45" customHeight="1" x14ac:dyDescent="0.25">
      <c r="A268" s="382" t="s">
        <v>1213</v>
      </c>
      <c r="B268" s="382" t="s">
        <v>89</v>
      </c>
      <c r="C268" s="408"/>
      <c r="D268" s="631">
        <v>50</v>
      </c>
      <c r="E268" s="408" t="s">
        <v>612</v>
      </c>
      <c r="F268" s="401">
        <v>45047</v>
      </c>
      <c r="G268" s="385" t="s">
        <v>590</v>
      </c>
      <c r="H268" s="386">
        <v>416</v>
      </c>
      <c r="I268" s="573" t="s">
        <v>1172</v>
      </c>
      <c r="J268" s="449" t="s">
        <v>87</v>
      </c>
      <c r="K268" s="379" t="s">
        <v>443</v>
      </c>
      <c r="L268" s="405" t="s">
        <v>443</v>
      </c>
      <c r="M268" s="405" t="s">
        <v>443</v>
      </c>
      <c r="N268" s="405" t="s">
        <v>443</v>
      </c>
      <c r="O268" s="405" t="s">
        <v>443</v>
      </c>
      <c r="P268" s="405" t="s">
        <v>443</v>
      </c>
      <c r="Q268" s="405" t="s">
        <v>443</v>
      </c>
      <c r="R268" s="405" t="s">
        <v>443</v>
      </c>
      <c r="S268" s="405" t="s">
        <v>443</v>
      </c>
      <c r="T268" s="405" t="s">
        <v>443</v>
      </c>
      <c r="U268" s="405" t="s">
        <v>35</v>
      </c>
      <c r="V268" s="405" t="s">
        <v>443</v>
      </c>
    </row>
    <row r="269" spans="1:22" ht="45" customHeight="1" x14ac:dyDescent="0.25">
      <c r="A269" s="382" t="s">
        <v>1214</v>
      </c>
      <c r="B269" s="382" t="s">
        <v>771</v>
      </c>
      <c r="C269" s="408"/>
      <c r="D269" s="631">
        <v>65</v>
      </c>
      <c r="E269" s="408" t="s">
        <v>612</v>
      </c>
      <c r="F269" s="401">
        <v>45192</v>
      </c>
      <c r="G269" s="385" t="s">
        <v>590</v>
      </c>
      <c r="H269" s="616" t="s">
        <v>1215</v>
      </c>
      <c r="I269" s="573" t="s">
        <v>613</v>
      </c>
      <c r="J269" s="449" t="s">
        <v>42</v>
      </c>
      <c r="K269" s="379" t="s">
        <v>443</v>
      </c>
      <c r="L269" s="405" t="s">
        <v>443</v>
      </c>
      <c r="M269" s="405" t="s">
        <v>443</v>
      </c>
      <c r="N269" s="405" t="s">
        <v>443</v>
      </c>
      <c r="O269" s="405" t="s">
        <v>443</v>
      </c>
      <c r="P269" s="405" t="s">
        <v>443</v>
      </c>
      <c r="Q269" s="405" t="s">
        <v>443</v>
      </c>
      <c r="R269" s="405" t="s">
        <v>443</v>
      </c>
      <c r="S269" s="405" t="s">
        <v>443</v>
      </c>
      <c r="T269" s="405" t="s">
        <v>1899</v>
      </c>
      <c r="U269" s="405" t="s">
        <v>443</v>
      </c>
      <c r="V269" s="405" t="s">
        <v>443</v>
      </c>
    </row>
    <row r="270" spans="1:22" ht="45" customHeight="1" x14ac:dyDescent="0.25">
      <c r="A270" s="382" t="s">
        <v>1216</v>
      </c>
      <c r="B270" s="382" t="s">
        <v>662</v>
      </c>
      <c r="C270" s="602" t="s">
        <v>1872</v>
      </c>
      <c r="D270" s="631">
        <v>60</v>
      </c>
      <c r="E270" s="408" t="s">
        <v>612</v>
      </c>
      <c r="F270" s="401">
        <v>45283</v>
      </c>
      <c r="G270" s="385" t="s">
        <v>590</v>
      </c>
      <c r="H270" s="616" t="s">
        <v>1218</v>
      </c>
      <c r="I270" s="573" t="s">
        <v>613</v>
      </c>
      <c r="J270" s="449" t="s">
        <v>50</v>
      </c>
      <c r="K270" s="405" t="s">
        <v>443</v>
      </c>
      <c r="L270" s="405" t="s">
        <v>443</v>
      </c>
      <c r="M270" s="405" t="s">
        <v>443</v>
      </c>
      <c r="N270" s="405" t="s">
        <v>443</v>
      </c>
      <c r="O270" s="405" t="s">
        <v>443</v>
      </c>
      <c r="P270" s="405" t="s">
        <v>35</v>
      </c>
      <c r="Q270" s="405" t="s">
        <v>35</v>
      </c>
      <c r="R270" s="405" t="s">
        <v>4</v>
      </c>
      <c r="S270" s="405" t="s">
        <v>443</v>
      </c>
      <c r="T270" s="405" t="s">
        <v>443</v>
      </c>
      <c r="U270" s="405" t="s">
        <v>443</v>
      </c>
      <c r="V270" s="405" t="s">
        <v>443</v>
      </c>
    </row>
    <row r="271" spans="1:22" ht="45" customHeight="1" x14ac:dyDescent="0.25">
      <c r="A271" s="382" t="s">
        <v>1219</v>
      </c>
      <c r="B271" s="382" t="s">
        <v>1396</v>
      </c>
      <c r="C271" s="408" t="s">
        <v>762</v>
      </c>
      <c r="D271" s="631">
        <v>65</v>
      </c>
      <c r="E271" s="408" t="s">
        <v>612</v>
      </c>
      <c r="F271" s="401">
        <v>43983</v>
      </c>
      <c r="G271" s="385" t="s">
        <v>590</v>
      </c>
      <c r="H271" s="386" t="s">
        <v>1220</v>
      </c>
      <c r="I271" s="573" t="s">
        <v>613</v>
      </c>
      <c r="J271" s="449" t="s">
        <v>50</v>
      </c>
      <c r="K271" s="379" t="s">
        <v>443</v>
      </c>
      <c r="L271" s="405" t="s">
        <v>443</v>
      </c>
      <c r="M271" s="405" t="s">
        <v>443</v>
      </c>
      <c r="N271" s="405" t="s">
        <v>443</v>
      </c>
      <c r="O271" s="405" t="s">
        <v>443</v>
      </c>
      <c r="P271" s="405" t="s">
        <v>443</v>
      </c>
      <c r="Q271" s="405" t="s">
        <v>4</v>
      </c>
      <c r="R271" s="405" t="s">
        <v>443</v>
      </c>
      <c r="S271" s="405" t="s">
        <v>443</v>
      </c>
      <c r="T271" s="405" t="s">
        <v>443</v>
      </c>
      <c r="U271" s="405" t="s">
        <v>443</v>
      </c>
      <c r="V271" s="405" t="s">
        <v>443</v>
      </c>
    </row>
    <row r="272" spans="1:22" ht="45" customHeight="1" x14ac:dyDescent="0.25">
      <c r="A272" s="382" t="s">
        <v>1221</v>
      </c>
      <c r="B272" s="382" t="s">
        <v>1222</v>
      </c>
      <c r="C272" s="602"/>
      <c r="D272" s="631">
        <v>50</v>
      </c>
      <c r="E272" s="408" t="s">
        <v>612</v>
      </c>
      <c r="F272" s="401">
        <v>44949</v>
      </c>
      <c r="G272" s="385" t="s">
        <v>590</v>
      </c>
      <c r="H272" s="386">
        <v>359</v>
      </c>
      <c r="I272" s="573" t="s">
        <v>1172</v>
      </c>
      <c r="J272" s="449" t="s">
        <v>42</v>
      </c>
      <c r="K272" s="379" t="s">
        <v>443</v>
      </c>
      <c r="L272" s="405" t="s">
        <v>443</v>
      </c>
      <c r="M272" s="405" t="s">
        <v>443</v>
      </c>
      <c r="N272" s="405" t="s">
        <v>443</v>
      </c>
      <c r="O272" s="405" t="s">
        <v>443</v>
      </c>
      <c r="P272" s="405" t="s">
        <v>443</v>
      </c>
      <c r="Q272" s="405" t="s">
        <v>443</v>
      </c>
      <c r="R272" s="405" t="s">
        <v>443</v>
      </c>
      <c r="S272" s="405" t="s">
        <v>443</v>
      </c>
      <c r="T272" s="405" t="s">
        <v>443</v>
      </c>
      <c r="U272" s="405" t="s">
        <v>35</v>
      </c>
      <c r="V272" s="405" t="s">
        <v>4</v>
      </c>
    </row>
    <row r="273" spans="1:22" ht="45" customHeight="1" x14ac:dyDescent="0.25">
      <c r="A273" s="382" t="s">
        <v>1223</v>
      </c>
      <c r="B273" s="382" t="s">
        <v>662</v>
      </c>
      <c r="C273" s="602"/>
      <c r="D273" s="631">
        <v>50</v>
      </c>
      <c r="E273" s="408" t="s">
        <v>612</v>
      </c>
      <c r="F273" s="401">
        <v>44986</v>
      </c>
      <c r="G273" s="385" t="s">
        <v>590</v>
      </c>
      <c r="H273" s="386">
        <v>444</v>
      </c>
      <c r="I273" s="573" t="s">
        <v>1172</v>
      </c>
      <c r="J273" s="449" t="s">
        <v>50</v>
      </c>
      <c r="K273" s="379" t="s">
        <v>443</v>
      </c>
      <c r="L273" s="405" t="s">
        <v>443</v>
      </c>
      <c r="M273" s="405" t="s">
        <v>443</v>
      </c>
      <c r="N273" s="405" t="s">
        <v>443</v>
      </c>
      <c r="O273" s="405" t="s">
        <v>443</v>
      </c>
      <c r="P273" s="405" t="s">
        <v>443</v>
      </c>
      <c r="Q273" s="405" t="s">
        <v>4</v>
      </c>
      <c r="R273" s="405" t="s">
        <v>443</v>
      </c>
      <c r="S273" s="405" t="s">
        <v>443</v>
      </c>
      <c r="T273" s="405" t="s">
        <v>443</v>
      </c>
      <c r="U273" s="462" t="s">
        <v>1924</v>
      </c>
      <c r="V273" s="405" t="s">
        <v>443</v>
      </c>
    </row>
    <row r="274" spans="1:22" ht="45" customHeight="1" x14ac:dyDescent="0.25">
      <c r="A274" s="599" t="s">
        <v>1224</v>
      </c>
      <c r="B274" s="408" t="s">
        <v>810</v>
      </c>
      <c r="C274" s="599"/>
      <c r="D274" s="631">
        <v>50</v>
      </c>
      <c r="E274" s="408" t="s">
        <v>604</v>
      </c>
      <c r="F274" s="441"/>
      <c r="G274" s="385" t="s">
        <v>590</v>
      </c>
      <c r="H274" s="441">
        <v>407</v>
      </c>
      <c r="I274" s="605" t="s">
        <v>621</v>
      </c>
      <c r="J274" s="449" t="s">
        <v>45</v>
      </c>
      <c r="K274" s="405" t="s">
        <v>443</v>
      </c>
      <c r="L274" s="405" t="s">
        <v>443</v>
      </c>
      <c r="M274" s="539" t="s">
        <v>1915</v>
      </c>
      <c r="N274" s="405" t="s">
        <v>35</v>
      </c>
      <c r="O274" s="405" t="s">
        <v>443</v>
      </c>
      <c r="P274" s="405" t="s">
        <v>443</v>
      </c>
      <c r="Q274" s="405" t="s">
        <v>35</v>
      </c>
      <c r="R274" s="405" t="s">
        <v>443</v>
      </c>
      <c r="S274" s="405" t="s">
        <v>443</v>
      </c>
      <c r="T274" s="405" t="s">
        <v>443</v>
      </c>
      <c r="U274" s="405" t="s">
        <v>443</v>
      </c>
      <c r="V274" s="405" t="s">
        <v>443</v>
      </c>
    </row>
    <row r="275" spans="1:22" ht="45" customHeight="1" x14ac:dyDescent="0.25">
      <c r="A275" s="382" t="s">
        <v>1226</v>
      </c>
      <c r="B275" s="382" t="s">
        <v>1227</v>
      </c>
      <c r="C275" s="408" t="s">
        <v>762</v>
      </c>
      <c r="D275" s="631">
        <v>65</v>
      </c>
      <c r="E275" s="408" t="s">
        <v>1011</v>
      </c>
      <c r="F275" s="401">
        <v>44197</v>
      </c>
      <c r="G275" s="385" t="s">
        <v>590</v>
      </c>
      <c r="H275" s="386" t="s">
        <v>1228</v>
      </c>
      <c r="I275" s="573" t="s">
        <v>698</v>
      </c>
      <c r="J275" s="449" t="s">
        <v>1881</v>
      </c>
      <c r="K275" s="405" t="s">
        <v>443</v>
      </c>
      <c r="L275" s="405" t="s">
        <v>443</v>
      </c>
      <c r="M275" s="405" t="s">
        <v>443</v>
      </c>
      <c r="N275" s="405" t="s">
        <v>443</v>
      </c>
      <c r="O275" s="405" t="s">
        <v>4</v>
      </c>
      <c r="P275" s="405" t="s">
        <v>443</v>
      </c>
      <c r="Q275" s="405" t="s">
        <v>443</v>
      </c>
      <c r="R275" s="405" t="s">
        <v>443</v>
      </c>
      <c r="S275" s="405" t="s">
        <v>35</v>
      </c>
      <c r="T275" s="405" t="s">
        <v>443</v>
      </c>
      <c r="U275" s="405" t="s">
        <v>443</v>
      </c>
      <c r="V275" s="405" t="s">
        <v>443</v>
      </c>
    </row>
    <row r="276" spans="1:22" ht="45" customHeight="1" x14ac:dyDescent="0.25">
      <c r="A276" s="382" t="s">
        <v>1229</v>
      </c>
      <c r="B276" s="382" t="s">
        <v>1230</v>
      </c>
      <c r="C276" s="408"/>
      <c r="D276" s="631">
        <v>50</v>
      </c>
      <c r="E276" s="408" t="s">
        <v>612</v>
      </c>
      <c r="F276" s="401"/>
      <c r="G276" s="385" t="s">
        <v>590</v>
      </c>
      <c r="H276" s="386">
        <v>391</v>
      </c>
      <c r="I276" s="573" t="s">
        <v>613</v>
      </c>
      <c r="J276" s="449" t="s">
        <v>1889</v>
      </c>
      <c r="K276" s="379" t="s">
        <v>443</v>
      </c>
      <c r="L276" s="405" t="s">
        <v>443</v>
      </c>
      <c r="M276" s="405" t="s">
        <v>443</v>
      </c>
      <c r="N276" s="405" t="s">
        <v>443</v>
      </c>
      <c r="O276" s="405" t="s">
        <v>443</v>
      </c>
      <c r="P276" s="405" t="s">
        <v>443</v>
      </c>
      <c r="Q276" s="405" t="s">
        <v>4</v>
      </c>
      <c r="R276" s="405" t="s">
        <v>443</v>
      </c>
      <c r="S276" s="405" t="s">
        <v>443</v>
      </c>
      <c r="T276" s="405" t="s">
        <v>443</v>
      </c>
      <c r="U276" s="405" t="s">
        <v>443</v>
      </c>
      <c r="V276" s="405" t="s">
        <v>35</v>
      </c>
    </row>
    <row r="277" spans="1:22" ht="45" customHeight="1" x14ac:dyDescent="0.25">
      <c r="A277" s="599" t="s">
        <v>1233</v>
      </c>
      <c r="B277" s="408" t="s">
        <v>758</v>
      </c>
      <c r="C277" s="685"/>
      <c r="D277" s="632">
        <v>60</v>
      </c>
      <c r="E277" s="408" t="s">
        <v>604</v>
      </c>
      <c r="F277" s="434">
        <v>45346</v>
      </c>
      <c r="G277" s="385" t="s">
        <v>590</v>
      </c>
      <c r="H277" s="441" t="s">
        <v>1234</v>
      </c>
      <c r="I277" s="573" t="s">
        <v>667</v>
      </c>
      <c r="J277" s="449" t="s">
        <v>1889</v>
      </c>
      <c r="K277" s="420" t="s">
        <v>35</v>
      </c>
      <c r="L277" s="420" t="s">
        <v>35</v>
      </c>
      <c r="M277" s="405" t="s">
        <v>443</v>
      </c>
      <c r="N277" s="405" t="s">
        <v>443</v>
      </c>
      <c r="O277" s="405" t="s">
        <v>443</v>
      </c>
      <c r="P277" s="405" t="s">
        <v>35</v>
      </c>
      <c r="Q277" s="405" t="s">
        <v>4</v>
      </c>
      <c r="R277" s="405" t="s">
        <v>443</v>
      </c>
      <c r="S277" s="405" t="s">
        <v>443</v>
      </c>
      <c r="T277" s="405" t="s">
        <v>443</v>
      </c>
      <c r="U277" s="405" t="s">
        <v>443</v>
      </c>
      <c r="V277" s="405" t="s">
        <v>443</v>
      </c>
    </row>
    <row r="278" spans="1:22" ht="45" customHeight="1" x14ac:dyDescent="0.25">
      <c r="A278" s="599" t="s">
        <v>1235</v>
      </c>
      <c r="B278" s="408" t="s">
        <v>705</v>
      </c>
      <c r="C278" s="599"/>
      <c r="D278" s="631">
        <v>60</v>
      </c>
      <c r="E278" s="408" t="s">
        <v>604</v>
      </c>
      <c r="F278" s="434">
        <v>45078</v>
      </c>
      <c r="G278" s="385" t="s">
        <v>590</v>
      </c>
      <c r="H278" s="441" t="s">
        <v>1236</v>
      </c>
      <c r="I278" s="609" t="s">
        <v>1237</v>
      </c>
      <c r="J278" s="449" t="s">
        <v>1925</v>
      </c>
      <c r="K278" s="405" t="s">
        <v>443</v>
      </c>
      <c r="L278" s="405" t="s">
        <v>443</v>
      </c>
      <c r="M278" s="405" t="s">
        <v>4</v>
      </c>
      <c r="N278" s="405" t="s">
        <v>443</v>
      </c>
      <c r="O278" s="405" t="s">
        <v>443</v>
      </c>
      <c r="P278" s="405" t="s">
        <v>35</v>
      </c>
      <c r="Q278" s="405" t="s">
        <v>443</v>
      </c>
      <c r="R278" s="405" t="s">
        <v>443</v>
      </c>
      <c r="S278" s="405" t="s">
        <v>443</v>
      </c>
      <c r="T278" s="405" t="s">
        <v>443</v>
      </c>
      <c r="U278" s="405" t="s">
        <v>443</v>
      </c>
      <c r="V278" s="405" t="s">
        <v>443</v>
      </c>
    </row>
    <row r="279" spans="1:22" ht="45" customHeight="1" x14ac:dyDescent="0.25">
      <c r="A279" s="382" t="s">
        <v>1238</v>
      </c>
      <c r="B279" s="382" t="s">
        <v>598</v>
      </c>
      <c r="C279" s="636"/>
      <c r="D279" s="631">
        <v>50</v>
      </c>
      <c r="E279" s="408" t="s">
        <v>1011</v>
      </c>
      <c r="F279" s="401"/>
      <c r="G279" s="385" t="s">
        <v>590</v>
      </c>
      <c r="H279" s="386" t="s">
        <v>1240</v>
      </c>
      <c r="I279" s="573" t="s">
        <v>698</v>
      </c>
      <c r="J279" s="449" t="s">
        <v>72</v>
      </c>
      <c r="K279" s="405" t="s">
        <v>443</v>
      </c>
      <c r="L279" s="405" t="s">
        <v>443</v>
      </c>
      <c r="M279" s="405" t="s">
        <v>443</v>
      </c>
      <c r="N279" s="405" t="s">
        <v>443</v>
      </c>
      <c r="O279" s="405" t="s">
        <v>443</v>
      </c>
      <c r="P279" s="405" t="s">
        <v>443</v>
      </c>
      <c r="Q279" s="405" t="s">
        <v>443</v>
      </c>
      <c r="R279" s="405" t="s">
        <v>443</v>
      </c>
      <c r="S279" s="405" t="s">
        <v>35</v>
      </c>
      <c r="T279" s="405" t="s">
        <v>443</v>
      </c>
      <c r="U279" s="405" t="s">
        <v>4</v>
      </c>
      <c r="V279" s="405" t="s">
        <v>443</v>
      </c>
    </row>
    <row r="280" spans="1:22" ht="45" customHeight="1" x14ac:dyDescent="0.25">
      <c r="A280" s="382" t="s">
        <v>1241</v>
      </c>
      <c r="B280" s="382" t="s">
        <v>1242</v>
      </c>
      <c r="C280" s="679" t="s">
        <v>1243</v>
      </c>
      <c r="D280" s="631">
        <v>50</v>
      </c>
      <c r="E280" s="408" t="s">
        <v>612</v>
      </c>
      <c r="F280" s="401">
        <v>44949</v>
      </c>
      <c r="G280" s="385" t="s">
        <v>590</v>
      </c>
      <c r="H280" s="386" t="s">
        <v>827</v>
      </c>
      <c r="I280" s="573" t="s">
        <v>613</v>
      </c>
      <c r="J280" s="449" t="s">
        <v>69</v>
      </c>
      <c r="K280" s="379" t="s">
        <v>443</v>
      </c>
      <c r="L280" s="405" t="s">
        <v>443</v>
      </c>
      <c r="M280" s="405" t="s">
        <v>443</v>
      </c>
      <c r="N280" s="405" t="s">
        <v>443</v>
      </c>
      <c r="O280" s="405" t="s">
        <v>443</v>
      </c>
      <c r="P280" s="405" t="s">
        <v>4</v>
      </c>
      <c r="Q280" s="405" t="s">
        <v>443</v>
      </c>
      <c r="R280" s="405" t="s">
        <v>443</v>
      </c>
      <c r="S280" s="405" t="s">
        <v>443</v>
      </c>
      <c r="T280" s="405" t="s">
        <v>443</v>
      </c>
      <c r="U280" s="405" t="s">
        <v>443</v>
      </c>
      <c r="V280" s="405" t="s">
        <v>443</v>
      </c>
    </row>
    <row r="281" spans="1:22" ht="45" customHeight="1" x14ac:dyDescent="0.25">
      <c r="A281" s="382" t="s">
        <v>1244</v>
      </c>
      <c r="B281" s="382" t="s">
        <v>641</v>
      </c>
      <c r="C281" s="602"/>
      <c r="D281" s="631">
        <v>50</v>
      </c>
      <c r="E281" s="408" t="s">
        <v>604</v>
      </c>
      <c r="F281" s="401">
        <v>44949</v>
      </c>
      <c r="G281" s="385" t="s">
        <v>590</v>
      </c>
      <c r="H281" s="386">
        <v>35</v>
      </c>
      <c r="I281" s="573" t="s">
        <v>667</v>
      </c>
      <c r="J281" s="449" t="s">
        <v>1925</v>
      </c>
      <c r="K281" s="405" t="s">
        <v>443</v>
      </c>
      <c r="L281" s="405" t="s">
        <v>443</v>
      </c>
      <c r="M281" s="405" t="s">
        <v>4</v>
      </c>
      <c r="N281" s="405" t="s">
        <v>443</v>
      </c>
      <c r="O281" s="405" t="s">
        <v>443</v>
      </c>
      <c r="P281" s="405" t="s">
        <v>35</v>
      </c>
      <c r="Q281" s="405" t="s">
        <v>443</v>
      </c>
      <c r="R281" s="405" t="s">
        <v>443</v>
      </c>
      <c r="S281" s="405" t="s">
        <v>443</v>
      </c>
      <c r="T281" s="405" t="s">
        <v>443</v>
      </c>
      <c r="U281" s="405" t="s">
        <v>443</v>
      </c>
      <c r="V281" s="405" t="s">
        <v>443</v>
      </c>
    </row>
    <row r="282" spans="1:22" ht="45" customHeight="1" x14ac:dyDescent="0.25">
      <c r="A282" s="382" t="s">
        <v>1249</v>
      </c>
      <c r="B282" s="382" t="s">
        <v>598</v>
      </c>
      <c r="C282" s="602"/>
      <c r="D282" s="631">
        <v>50</v>
      </c>
      <c r="E282" s="408" t="s">
        <v>815</v>
      </c>
      <c r="F282" s="401">
        <v>44949</v>
      </c>
      <c r="G282" s="385" t="s">
        <v>590</v>
      </c>
      <c r="H282" s="386">
        <v>98</v>
      </c>
      <c r="I282" s="573" t="s">
        <v>999</v>
      </c>
      <c r="J282" s="449" t="s">
        <v>1892</v>
      </c>
      <c r="K282" s="405" t="s">
        <v>443</v>
      </c>
      <c r="L282" s="420" t="s">
        <v>35</v>
      </c>
      <c r="M282" s="405" t="s">
        <v>443</v>
      </c>
      <c r="N282" s="405" t="s">
        <v>4</v>
      </c>
      <c r="O282" s="405" t="s">
        <v>443</v>
      </c>
      <c r="P282" s="405" t="s">
        <v>443</v>
      </c>
      <c r="Q282" s="405" t="s">
        <v>443</v>
      </c>
      <c r="R282" s="405" t="s">
        <v>443</v>
      </c>
      <c r="S282" s="405" t="s">
        <v>443</v>
      </c>
      <c r="T282" s="405" t="s">
        <v>443</v>
      </c>
      <c r="U282" s="405" t="s">
        <v>443</v>
      </c>
      <c r="V282" s="405" t="s">
        <v>443</v>
      </c>
    </row>
    <row r="283" spans="1:22" ht="45" customHeight="1" x14ac:dyDescent="0.25">
      <c r="A283" s="382" t="s">
        <v>1253</v>
      </c>
      <c r="B283" s="382" t="s">
        <v>598</v>
      </c>
      <c r="C283" s="602"/>
      <c r="D283" s="631">
        <v>50</v>
      </c>
      <c r="E283" s="408" t="s">
        <v>604</v>
      </c>
      <c r="F283" s="401">
        <v>44949</v>
      </c>
      <c r="G283" s="385" t="s">
        <v>590</v>
      </c>
      <c r="H283" s="386">
        <v>73</v>
      </c>
      <c r="I283" s="573" t="s">
        <v>656</v>
      </c>
      <c r="J283" s="606" t="s">
        <v>50</v>
      </c>
      <c r="K283" s="405" t="s">
        <v>443</v>
      </c>
      <c r="L283" s="405" t="s">
        <v>443</v>
      </c>
      <c r="M283" s="405" t="s">
        <v>443</v>
      </c>
      <c r="N283" s="405" t="s">
        <v>443</v>
      </c>
      <c r="O283" s="405" t="s">
        <v>443</v>
      </c>
      <c r="P283" s="405" t="s">
        <v>443</v>
      </c>
      <c r="Q283" s="405" t="s">
        <v>4</v>
      </c>
      <c r="R283" s="405" t="s">
        <v>443</v>
      </c>
      <c r="S283" s="405" t="s">
        <v>443</v>
      </c>
      <c r="T283" s="405" t="s">
        <v>443</v>
      </c>
      <c r="U283" s="405" t="s">
        <v>443</v>
      </c>
      <c r="V283" s="405" t="s">
        <v>443</v>
      </c>
    </row>
    <row r="284" spans="1:22" ht="45" customHeight="1" x14ac:dyDescent="0.25">
      <c r="A284" s="382" t="s">
        <v>1254</v>
      </c>
      <c r="B284" s="382" t="s">
        <v>948</v>
      </c>
      <c r="C284" s="408"/>
      <c r="D284" s="631">
        <v>55</v>
      </c>
      <c r="E284" s="408" t="s">
        <v>815</v>
      </c>
      <c r="F284" s="401">
        <v>44002</v>
      </c>
      <c r="G284" s="385" t="s">
        <v>590</v>
      </c>
      <c r="H284" s="386" t="s">
        <v>1255</v>
      </c>
      <c r="I284" s="573" t="s">
        <v>737</v>
      </c>
      <c r="J284" s="449" t="s">
        <v>69</v>
      </c>
      <c r="K284" s="405" t="s">
        <v>443</v>
      </c>
      <c r="L284" s="405" t="s">
        <v>443</v>
      </c>
      <c r="M284" s="405" t="s">
        <v>443</v>
      </c>
      <c r="N284" s="405" t="s">
        <v>443</v>
      </c>
      <c r="O284" s="405" t="s">
        <v>443</v>
      </c>
      <c r="P284" s="405" t="s">
        <v>443</v>
      </c>
      <c r="Q284" s="539" t="s">
        <v>1870</v>
      </c>
      <c r="R284" s="405" t="s">
        <v>443</v>
      </c>
      <c r="S284" s="405" t="s">
        <v>443</v>
      </c>
      <c r="T284" s="405" t="s">
        <v>443</v>
      </c>
      <c r="U284" s="405" t="s">
        <v>443</v>
      </c>
      <c r="V284" s="405" t="s">
        <v>443</v>
      </c>
    </row>
    <row r="285" spans="1:22" ht="45" customHeight="1" x14ac:dyDescent="0.25">
      <c r="A285" s="382" t="s">
        <v>1256</v>
      </c>
      <c r="B285" s="382" t="s">
        <v>1257</v>
      </c>
      <c r="C285" s="602"/>
      <c r="D285" s="631">
        <v>50</v>
      </c>
      <c r="E285" s="408" t="s">
        <v>604</v>
      </c>
      <c r="F285" s="401">
        <v>44949</v>
      </c>
      <c r="G285" s="385" t="s">
        <v>590</v>
      </c>
      <c r="H285" s="386">
        <v>47</v>
      </c>
      <c r="I285" s="573" t="s">
        <v>601</v>
      </c>
      <c r="J285" s="449" t="s">
        <v>1926</v>
      </c>
      <c r="K285" s="405" t="s">
        <v>443</v>
      </c>
      <c r="L285" s="405" t="s">
        <v>443</v>
      </c>
      <c r="M285" s="405" t="s">
        <v>443</v>
      </c>
      <c r="N285" s="405" t="s">
        <v>443</v>
      </c>
      <c r="O285" s="405" t="s">
        <v>443</v>
      </c>
      <c r="P285" s="405" t="s">
        <v>35</v>
      </c>
      <c r="Q285" s="405" t="s">
        <v>443</v>
      </c>
      <c r="R285" s="405" t="s">
        <v>443</v>
      </c>
      <c r="S285" s="405" t="s">
        <v>443</v>
      </c>
      <c r="T285" s="405" t="s">
        <v>35</v>
      </c>
      <c r="U285" s="405" t="s">
        <v>443</v>
      </c>
      <c r="V285" s="405" t="s">
        <v>4</v>
      </c>
    </row>
    <row r="286" spans="1:22" ht="45" customHeight="1" x14ac:dyDescent="0.25">
      <c r="A286" s="382" t="s">
        <v>1258</v>
      </c>
      <c r="B286" s="382" t="s">
        <v>1927</v>
      </c>
      <c r="C286" s="602"/>
      <c r="D286" s="631">
        <v>50</v>
      </c>
      <c r="E286" s="408" t="s">
        <v>604</v>
      </c>
      <c r="F286" s="401">
        <v>44949</v>
      </c>
      <c r="G286" s="385" t="s">
        <v>590</v>
      </c>
      <c r="H286" s="386">
        <v>26</v>
      </c>
      <c r="I286" s="573" t="s">
        <v>601</v>
      </c>
      <c r="J286" s="686" t="s">
        <v>610</v>
      </c>
      <c r="K286" s="405" t="s">
        <v>443</v>
      </c>
      <c r="L286" s="405" t="s">
        <v>443</v>
      </c>
      <c r="M286" s="405" t="s">
        <v>443</v>
      </c>
      <c r="N286" s="405" t="s">
        <v>443</v>
      </c>
      <c r="O286" s="405" t="s">
        <v>443</v>
      </c>
      <c r="P286" s="405" t="s">
        <v>35</v>
      </c>
      <c r="Q286" s="405" t="s">
        <v>443</v>
      </c>
      <c r="R286" s="405" t="s">
        <v>443</v>
      </c>
      <c r="S286" s="405" t="s">
        <v>443</v>
      </c>
      <c r="T286" s="405" t="s">
        <v>4</v>
      </c>
      <c r="U286" s="405" t="s">
        <v>443</v>
      </c>
      <c r="V286" s="405" t="s">
        <v>443</v>
      </c>
    </row>
    <row r="287" spans="1:22" ht="45" customHeight="1" x14ac:dyDescent="0.25">
      <c r="A287" s="382" t="s">
        <v>1260</v>
      </c>
      <c r="B287" s="382" t="s">
        <v>99</v>
      </c>
      <c r="C287" s="408"/>
      <c r="D287" s="631">
        <v>55</v>
      </c>
      <c r="E287" s="408" t="s">
        <v>604</v>
      </c>
      <c r="F287" s="401">
        <v>42353</v>
      </c>
      <c r="G287" s="385" t="s">
        <v>590</v>
      </c>
      <c r="H287" s="386" t="s">
        <v>321</v>
      </c>
      <c r="I287" s="573" t="s">
        <v>601</v>
      </c>
      <c r="J287" s="449" t="s">
        <v>42</v>
      </c>
      <c r="K287" s="405" t="s">
        <v>443</v>
      </c>
      <c r="L287" s="405" t="s">
        <v>443</v>
      </c>
      <c r="M287" s="405" t="s">
        <v>443</v>
      </c>
      <c r="N287" s="405" t="s">
        <v>443</v>
      </c>
      <c r="O287" s="405" t="s">
        <v>443</v>
      </c>
      <c r="P287" s="405" t="s">
        <v>443</v>
      </c>
      <c r="Q287" s="405" t="s">
        <v>443</v>
      </c>
      <c r="R287" s="405" t="s">
        <v>443</v>
      </c>
      <c r="S287" s="405" t="s">
        <v>443</v>
      </c>
      <c r="T287" s="405" t="s">
        <v>35</v>
      </c>
      <c r="U287" s="405" t="s">
        <v>443</v>
      </c>
      <c r="V287" s="405" t="s">
        <v>443</v>
      </c>
    </row>
    <row r="288" spans="1:22" ht="45" customHeight="1" x14ac:dyDescent="0.25">
      <c r="A288" s="408" t="s">
        <v>1264</v>
      </c>
      <c r="B288" s="382" t="s">
        <v>1265</v>
      </c>
      <c r="C288" s="408"/>
      <c r="D288" s="631">
        <v>55</v>
      </c>
      <c r="E288" s="408" t="s">
        <v>604</v>
      </c>
      <c r="F288" s="401">
        <v>43831</v>
      </c>
      <c r="G288" s="385" t="s">
        <v>590</v>
      </c>
      <c r="H288" s="386" t="s">
        <v>1266</v>
      </c>
      <c r="I288" s="573" t="s">
        <v>601</v>
      </c>
      <c r="J288" s="449" t="s">
        <v>1908</v>
      </c>
      <c r="K288" s="405" t="s">
        <v>443</v>
      </c>
      <c r="L288" s="405" t="s">
        <v>443</v>
      </c>
      <c r="M288" s="405" t="s">
        <v>443</v>
      </c>
      <c r="N288" s="405" t="s">
        <v>443</v>
      </c>
      <c r="O288" s="405" t="s">
        <v>443</v>
      </c>
      <c r="P288" s="405" t="s">
        <v>4</v>
      </c>
      <c r="Q288" s="405" t="s">
        <v>443</v>
      </c>
      <c r="R288" s="405" t="s">
        <v>443</v>
      </c>
      <c r="S288" s="405" t="s">
        <v>443</v>
      </c>
      <c r="T288" s="405" t="s">
        <v>35</v>
      </c>
      <c r="U288" s="405" t="s">
        <v>443</v>
      </c>
      <c r="V288" s="405" t="s">
        <v>443</v>
      </c>
    </row>
    <row r="289" spans="1:22" ht="45" customHeight="1" x14ac:dyDescent="0.25">
      <c r="A289" s="382" t="s">
        <v>1267</v>
      </c>
      <c r="B289" s="382" t="s">
        <v>694</v>
      </c>
      <c r="C289" s="408" t="s">
        <v>1890</v>
      </c>
      <c r="D289" s="631">
        <v>50</v>
      </c>
      <c r="E289" s="408" t="s">
        <v>604</v>
      </c>
      <c r="F289" s="401">
        <v>45017</v>
      </c>
      <c r="G289" s="385" t="s">
        <v>590</v>
      </c>
      <c r="H289" s="616">
        <v>456</v>
      </c>
      <c r="I289" s="573" t="s">
        <v>601</v>
      </c>
      <c r="J289" s="626" t="s">
        <v>610</v>
      </c>
      <c r="K289" s="405" t="s">
        <v>443</v>
      </c>
      <c r="L289" s="405" t="s">
        <v>443</v>
      </c>
      <c r="M289" s="405" t="s">
        <v>443</v>
      </c>
      <c r="N289" s="405" t="s">
        <v>443</v>
      </c>
      <c r="O289" s="405" t="s">
        <v>443</v>
      </c>
      <c r="P289" s="405" t="s">
        <v>443</v>
      </c>
      <c r="Q289" s="405" t="s">
        <v>443</v>
      </c>
      <c r="R289" s="405" t="s">
        <v>443</v>
      </c>
      <c r="S289" s="405" t="s">
        <v>443</v>
      </c>
      <c r="T289" s="405" t="s">
        <v>4</v>
      </c>
      <c r="U289" s="405" t="s">
        <v>443</v>
      </c>
      <c r="V289" s="405" t="s">
        <v>443</v>
      </c>
    </row>
    <row r="290" spans="1:22" ht="45" customHeight="1" x14ac:dyDescent="0.25">
      <c r="A290" s="382" t="s">
        <v>1271</v>
      </c>
      <c r="B290" s="382" t="s">
        <v>758</v>
      </c>
      <c r="C290" s="408"/>
      <c r="D290" s="631">
        <v>55</v>
      </c>
      <c r="E290" s="408" t="s">
        <v>604</v>
      </c>
      <c r="F290" s="434">
        <v>43040</v>
      </c>
      <c r="G290" s="385" t="s">
        <v>590</v>
      </c>
      <c r="H290" s="386" t="s">
        <v>1272</v>
      </c>
      <c r="I290" s="573" t="s">
        <v>601</v>
      </c>
      <c r="J290" s="449" t="s">
        <v>25</v>
      </c>
      <c r="K290" s="405" t="s">
        <v>443</v>
      </c>
      <c r="L290" s="405" t="s">
        <v>443</v>
      </c>
      <c r="M290" s="405" t="s">
        <v>443</v>
      </c>
      <c r="N290" s="405" t="s">
        <v>443</v>
      </c>
      <c r="O290" s="405" t="s">
        <v>443</v>
      </c>
      <c r="P290" s="405" t="s">
        <v>443</v>
      </c>
      <c r="Q290" s="405" t="s">
        <v>443</v>
      </c>
      <c r="R290" s="405" t="s">
        <v>443</v>
      </c>
      <c r="S290" s="405" t="s">
        <v>443</v>
      </c>
      <c r="T290" s="405" t="s">
        <v>35</v>
      </c>
      <c r="U290" s="405" t="s">
        <v>443</v>
      </c>
      <c r="V290" s="405" t="s">
        <v>443</v>
      </c>
    </row>
    <row r="291" spans="1:22" ht="69" customHeight="1" x14ac:dyDescent="0.25">
      <c r="A291" s="382" t="s">
        <v>1273</v>
      </c>
      <c r="B291" s="382" t="s">
        <v>598</v>
      </c>
      <c r="C291" s="602"/>
      <c r="D291" s="631">
        <v>50</v>
      </c>
      <c r="E291" s="408" t="s">
        <v>604</v>
      </c>
      <c r="F291" s="401">
        <v>44949</v>
      </c>
      <c r="G291" s="385" t="s">
        <v>590</v>
      </c>
      <c r="H291" s="386">
        <v>342</v>
      </c>
      <c r="I291" s="573" t="s">
        <v>601</v>
      </c>
      <c r="J291" s="449" t="s">
        <v>1881</v>
      </c>
      <c r="K291" s="405" t="s">
        <v>443</v>
      </c>
      <c r="L291" s="405" t="s">
        <v>443</v>
      </c>
      <c r="M291" s="405" t="s">
        <v>443</v>
      </c>
      <c r="N291" s="405" t="s">
        <v>443</v>
      </c>
      <c r="O291" s="405" t="s">
        <v>4</v>
      </c>
      <c r="P291" s="405" t="s">
        <v>35</v>
      </c>
      <c r="Q291" s="405" t="s">
        <v>443</v>
      </c>
      <c r="R291" s="405" t="s">
        <v>443</v>
      </c>
      <c r="S291" s="405" t="s">
        <v>35</v>
      </c>
      <c r="T291" s="405" t="s">
        <v>35</v>
      </c>
      <c r="U291" s="405" t="s">
        <v>443</v>
      </c>
      <c r="V291" s="405" t="s">
        <v>443</v>
      </c>
    </row>
    <row r="292" spans="1:22" ht="51" customHeight="1" x14ac:dyDescent="0.25">
      <c r="A292" s="599" t="s">
        <v>1274</v>
      </c>
      <c r="B292" s="408" t="s">
        <v>1275</v>
      </c>
      <c r="C292" s="663" t="s">
        <v>1276</v>
      </c>
      <c r="D292" s="631">
        <v>50</v>
      </c>
      <c r="E292" s="408" t="s">
        <v>604</v>
      </c>
      <c r="F292" s="441"/>
      <c r="G292" s="385" t="s">
        <v>590</v>
      </c>
      <c r="H292" s="441">
        <v>201</v>
      </c>
      <c r="I292" s="605" t="s">
        <v>656</v>
      </c>
      <c r="J292" s="449" t="s">
        <v>31</v>
      </c>
      <c r="K292" s="405" t="s">
        <v>443</v>
      </c>
      <c r="L292" s="405" t="s">
        <v>443</v>
      </c>
      <c r="M292" s="405" t="s">
        <v>443</v>
      </c>
      <c r="N292" s="405" t="s">
        <v>443</v>
      </c>
      <c r="O292" s="405" t="s">
        <v>443</v>
      </c>
      <c r="P292" s="405" t="s">
        <v>443</v>
      </c>
      <c r="Q292" s="405" t="s">
        <v>443</v>
      </c>
      <c r="R292" s="405" t="s">
        <v>443</v>
      </c>
      <c r="S292" s="405" t="s">
        <v>443</v>
      </c>
      <c r="T292" s="405" t="s">
        <v>443</v>
      </c>
      <c r="U292" s="405" t="s">
        <v>4</v>
      </c>
      <c r="V292" s="405" t="s">
        <v>443</v>
      </c>
    </row>
    <row r="293" spans="1:22" ht="45" customHeight="1" x14ac:dyDescent="0.25">
      <c r="A293" s="382" t="s">
        <v>1277</v>
      </c>
      <c r="B293" s="382" t="s">
        <v>1278</v>
      </c>
      <c r="C293" s="408"/>
      <c r="D293" s="631">
        <v>50</v>
      </c>
      <c r="E293" s="408" t="s">
        <v>604</v>
      </c>
      <c r="F293" s="401"/>
      <c r="G293" s="385" t="s">
        <v>590</v>
      </c>
      <c r="H293" s="386">
        <v>431</v>
      </c>
      <c r="I293" s="573" t="s">
        <v>1237</v>
      </c>
      <c r="J293" s="449" t="s">
        <v>87</v>
      </c>
      <c r="K293" s="405" t="s">
        <v>443</v>
      </c>
      <c r="L293" s="405" t="s">
        <v>443</v>
      </c>
      <c r="M293" s="405" t="s">
        <v>443</v>
      </c>
      <c r="N293" s="405" t="s">
        <v>443</v>
      </c>
      <c r="O293" s="405" t="s">
        <v>443</v>
      </c>
      <c r="P293" s="405" t="s">
        <v>35</v>
      </c>
      <c r="Q293" s="405" t="s">
        <v>443</v>
      </c>
      <c r="R293" s="405" t="s">
        <v>443</v>
      </c>
      <c r="S293" s="405" t="s">
        <v>443</v>
      </c>
      <c r="T293" s="405" t="s">
        <v>443</v>
      </c>
      <c r="U293" s="405" t="s">
        <v>443</v>
      </c>
      <c r="V293" s="405" t="s">
        <v>443</v>
      </c>
    </row>
    <row r="294" spans="1:22" ht="45" customHeight="1" x14ac:dyDescent="0.25">
      <c r="A294" s="599" t="s">
        <v>1279</v>
      </c>
      <c r="B294" s="408" t="s">
        <v>641</v>
      </c>
      <c r="C294" s="599"/>
      <c r="D294" s="632">
        <v>60</v>
      </c>
      <c r="E294" s="408" t="s">
        <v>604</v>
      </c>
      <c r="F294" s="441"/>
      <c r="G294" s="385" t="s">
        <v>590</v>
      </c>
      <c r="H294" s="441">
        <v>168</v>
      </c>
      <c r="I294" s="573" t="s">
        <v>634</v>
      </c>
      <c r="J294" s="449" t="s">
        <v>69</v>
      </c>
      <c r="K294" s="405" t="s">
        <v>443</v>
      </c>
      <c r="L294" s="405" t="s">
        <v>443</v>
      </c>
      <c r="M294" s="405" t="s">
        <v>443</v>
      </c>
      <c r="N294" s="405" t="s">
        <v>443</v>
      </c>
      <c r="O294" s="405" t="s">
        <v>443</v>
      </c>
      <c r="P294" s="405" t="s">
        <v>4</v>
      </c>
      <c r="Q294" s="405" t="s">
        <v>443</v>
      </c>
      <c r="R294" s="405" t="s">
        <v>443</v>
      </c>
      <c r="S294" s="405" t="s">
        <v>443</v>
      </c>
      <c r="T294" s="405" t="s">
        <v>443</v>
      </c>
      <c r="U294" s="405" t="s">
        <v>35</v>
      </c>
      <c r="V294" s="405" t="s">
        <v>443</v>
      </c>
    </row>
    <row r="295" spans="1:22" ht="45" customHeight="1" x14ac:dyDescent="0.25">
      <c r="A295" s="382" t="s">
        <v>1280</v>
      </c>
      <c r="B295" s="382" t="s">
        <v>662</v>
      </c>
      <c r="C295" s="602"/>
      <c r="D295" s="631">
        <v>50</v>
      </c>
      <c r="E295" s="408" t="s">
        <v>604</v>
      </c>
      <c r="F295" s="401">
        <v>44949</v>
      </c>
      <c r="G295" s="385" t="s">
        <v>590</v>
      </c>
      <c r="H295" s="386">
        <v>372</v>
      </c>
      <c r="I295" s="573" t="s">
        <v>601</v>
      </c>
      <c r="J295" s="449" t="s">
        <v>53</v>
      </c>
      <c r="K295" s="405" t="s">
        <v>443</v>
      </c>
      <c r="L295" s="405" t="s">
        <v>443</v>
      </c>
      <c r="M295" s="405" t="s">
        <v>4</v>
      </c>
      <c r="N295" s="405" t="s">
        <v>443</v>
      </c>
      <c r="O295" s="405" t="s">
        <v>443</v>
      </c>
      <c r="P295" s="405" t="s">
        <v>35</v>
      </c>
      <c r="Q295" s="405" t="s">
        <v>443</v>
      </c>
      <c r="R295" s="405" t="s">
        <v>443</v>
      </c>
      <c r="S295" s="405" t="s">
        <v>443</v>
      </c>
      <c r="T295" s="405" t="s">
        <v>35</v>
      </c>
      <c r="U295" s="405" t="s">
        <v>443</v>
      </c>
      <c r="V295" s="405" t="s">
        <v>443</v>
      </c>
    </row>
    <row r="296" spans="1:22" ht="45" customHeight="1" x14ac:dyDescent="0.25">
      <c r="A296" s="382" t="s">
        <v>1281</v>
      </c>
      <c r="B296" s="382" t="s">
        <v>140</v>
      </c>
      <c r="C296" s="602"/>
      <c r="D296" s="631">
        <v>65</v>
      </c>
      <c r="E296" s="408" t="s">
        <v>731</v>
      </c>
      <c r="F296" s="401">
        <v>45620</v>
      </c>
      <c r="G296" s="385" t="s">
        <v>590</v>
      </c>
      <c r="H296" s="386" t="s">
        <v>1282</v>
      </c>
      <c r="I296" s="573" t="s">
        <v>732</v>
      </c>
      <c r="J296" s="449" t="s">
        <v>610</v>
      </c>
      <c r="K296" s="405" t="s">
        <v>35</v>
      </c>
      <c r="L296" s="405" t="s">
        <v>35</v>
      </c>
      <c r="M296" s="405" t="s">
        <v>35</v>
      </c>
      <c r="N296" s="405" t="s">
        <v>35</v>
      </c>
      <c r="O296" s="405" t="s">
        <v>35</v>
      </c>
      <c r="P296" s="405" t="s">
        <v>35</v>
      </c>
      <c r="Q296" s="405" t="s">
        <v>35</v>
      </c>
      <c r="R296" s="405" t="s">
        <v>35</v>
      </c>
      <c r="S296" s="405" t="s">
        <v>35</v>
      </c>
      <c r="T296" s="405" t="s">
        <v>4</v>
      </c>
      <c r="U296" s="405" t="s">
        <v>443</v>
      </c>
      <c r="V296" s="405" t="s">
        <v>443</v>
      </c>
    </row>
    <row r="297" spans="1:22" ht="45" customHeight="1" x14ac:dyDescent="0.25">
      <c r="A297" s="382" t="s">
        <v>1283</v>
      </c>
      <c r="B297" s="382" t="s">
        <v>989</v>
      </c>
      <c r="C297" s="603" t="s">
        <v>1284</v>
      </c>
      <c r="D297" s="631">
        <v>375</v>
      </c>
      <c r="E297" s="603" t="s">
        <v>1285</v>
      </c>
      <c r="F297" s="434">
        <v>44317</v>
      </c>
      <c r="G297" s="385" t="s">
        <v>590</v>
      </c>
      <c r="H297" s="386" t="s">
        <v>827</v>
      </c>
      <c r="I297" s="573" t="s">
        <v>717</v>
      </c>
      <c r="J297" s="449" t="s">
        <v>20</v>
      </c>
      <c r="K297" s="405" t="s">
        <v>443</v>
      </c>
      <c r="L297" s="405" t="s">
        <v>443</v>
      </c>
      <c r="M297" s="405" t="s">
        <v>443</v>
      </c>
      <c r="N297" s="405" t="s">
        <v>4</v>
      </c>
      <c r="O297" s="405" t="s">
        <v>443</v>
      </c>
      <c r="P297" s="405" t="s">
        <v>443</v>
      </c>
      <c r="Q297" s="405" t="s">
        <v>443</v>
      </c>
      <c r="R297" s="405" t="s">
        <v>443</v>
      </c>
      <c r="S297" s="405" t="s">
        <v>443</v>
      </c>
      <c r="T297" s="405" t="s">
        <v>443</v>
      </c>
      <c r="U297" s="405" t="s">
        <v>443</v>
      </c>
      <c r="V297" s="405" t="s">
        <v>443</v>
      </c>
    </row>
    <row r="298" spans="1:22" ht="45" customHeight="1" x14ac:dyDescent="0.25">
      <c r="A298" s="382" t="s">
        <v>1286</v>
      </c>
      <c r="B298" s="382" t="s">
        <v>1196</v>
      </c>
      <c r="C298" s="603"/>
      <c r="D298" s="631">
        <v>55</v>
      </c>
      <c r="E298" s="603" t="s">
        <v>604</v>
      </c>
      <c r="F298" s="434">
        <v>45436</v>
      </c>
      <c r="G298" s="411" t="s">
        <v>590</v>
      </c>
      <c r="H298" s="386" t="s">
        <v>1287</v>
      </c>
      <c r="I298" s="573" t="s">
        <v>601</v>
      </c>
      <c r="J298" s="449" t="s">
        <v>45</v>
      </c>
      <c r="K298" s="405" t="s">
        <v>35</v>
      </c>
      <c r="L298" s="405" t="s">
        <v>35</v>
      </c>
      <c r="M298" s="405" t="s">
        <v>35</v>
      </c>
      <c r="N298" s="405" t="s">
        <v>35</v>
      </c>
      <c r="O298" s="405" t="s">
        <v>443</v>
      </c>
      <c r="P298" s="405" t="s">
        <v>35</v>
      </c>
      <c r="Q298" s="405" t="s">
        <v>443</v>
      </c>
      <c r="R298" s="405" t="s">
        <v>443</v>
      </c>
      <c r="S298" s="405" t="s">
        <v>443</v>
      </c>
      <c r="T298" s="405" t="s">
        <v>35</v>
      </c>
      <c r="U298" s="405" t="s">
        <v>443</v>
      </c>
      <c r="V298" s="405" t="s">
        <v>443</v>
      </c>
    </row>
    <row r="299" spans="1:22" ht="45" customHeight="1" x14ac:dyDescent="0.25">
      <c r="A299" s="382" t="s">
        <v>1290</v>
      </c>
      <c r="B299" s="382" t="s">
        <v>818</v>
      </c>
      <c r="C299" s="603"/>
      <c r="D299" s="631">
        <v>60</v>
      </c>
      <c r="E299" s="603" t="s">
        <v>604</v>
      </c>
      <c r="F299" s="434">
        <v>45283</v>
      </c>
      <c r="G299" s="385" t="s">
        <v>590</v>
      </c>
      <c r="H299" s="386" t="s">
        <v>1292</v>
      </c>
      <c r="I299" s="573" t="s">
        <v>592</v>
      </c>
      <c r="J299" s="449" t="s">
        <v>53</v>
      </c>
      <c r="K299" s="405" t="s">
        <v>443</v>
      </c>
      <c r="L299" s="405" t="s">
        <v>443</v>
      </c>
      <c r="M299" s="405" t="s">
        <v>443</v>
      </c>
      <c r="N299" s="405" t="s">
        <v>4</v>
      </c>
      <c r="O299" s="405" t="s">
        <v>443</v>
      </c>
      <c r="P299" s="405" t="s">
        <v>443</v>
      </c>
      <c r="Q299" s="405" t="s">
        <v>443</v>
      </c>
      <c r="R299" s="405" t="s">
        <v>443</v>
      </c>
      <c r="S299" s="405" t="s">
        <v>443</v>
      </c>
      <c r="T299" s="405" t="s">
        <v>443</v>
      </c>
      <c r="U299" s="405" t="s">
        <v>443</v>
      </c>
      <c r="V299" s="405" t="s">
        <v>443</v>
      </c>
    </row>
    <row r="300" spans="1:22" ht="45" customHeight="1" x14ac:dyDescent="0.25">
      <c r="A300" s="382" t="s">
        <v>1293</v>
      </c>
      <c r="B300" s="382" t="s">
        <v>662</v>
      </c>
      <c r="C300" s="602"/>
      <c r="D300" s="631">
        <v>50</v>
      </c>
      <c r="E300" s="408" t="s">
        <v>604</v>
      </c>
      <c r="F300" s="401">
        <v>44949</v>
      </c>
      <c r="G300" s="385" t="s">
        <v>590</v>
      </c>
      <c r="H300" s="386">
        <v>151</v>
      </c>
      <c r="I300" s="573" t="s">
        <v>601</v>
      </c>
      <c r="J300" s="449" t="s">
        <v>87</v>
      </c>
      <c r="K300" s="405" t="s">
        <v>443</v>
      </c>
      <c r="L300" s="405" t="s">
        <v>443</v>
      </c>
      <c r="M300" s="405" t="s">
        <v>443</v>
      </c>
      <c r="N300" s="405" t="s">
        <v>443</v>
      </c>
      <c r="O300" s="405" t="s">
        <v>443</v>
      </c>
      <c r="P300" s="405" t="s">
        <v>443</v>
      </c>
      <c r="Q300" s="405" t="s">
        <v>443</v>
      </c>
      <c r="R300" s="405" t="s">
        <v>443</v>
      </c>
      <c r="S300" s="405" t="s">
        <v>443</v>
      </c>
      <c r="T300" s="405" t="s">
        <v>35</v>
      </c>
      <c r="U300" s="405" t="s">
        <v>443</v>
      </c>
      <c r="V300" s="405" t="s">
        <v>4</v>
      </c>
    </row>
    <row r="301" spans="1:22" ht="45" customHeight="1" x14ac:dyDescent="0.25">
      <c r="A301" s="382" t="s">
        <v>1294</v>
      </c>
      <c r="B301" s="382" t="s">
        <v>1278</v>
      </c>
      <c r="C301" s="408"/>
      <c r="D301" s="631">
        <v>50</v>
      </c>
      <c r="E301" s="408" t="s">
        <v>731</v>
      </c>
      <c r="F301" s="384"/>
      <c r="G301" s="385" t="s">
        <v>590</v>
      </c>
      <c r="H301" s="386">
        <v>418</v>
      </c>
      <c r="I301" s="573" t="s">
        <v>732</v>
      </c>
      <c r="J301" s="449" t="s">
        <v>87</v>
      </c>
      <c r="K301" s="379" t="s">
        <v>443</v>
      </c>
      <c r="L301" s="405" t="s">
        <v>443</v>
      </c>
      <c r="M301" s="405" t="s">
        <v>443</v>
      </c>
      <c r="N301" s="405" t="s">
        <v>443</v>
      </c>
      <c r="O301" s="405" t="s">
        <v>443</v>
      </c>
      <c r="P301" s="405" t="s">
        <v>443</v>
      </c>
      <c r="Q301" s="405" t="s">
        <v>443</v>
      </c>
      <c r="R301" s="405" t="s">
        <v>443</v>
      </c>
      <c r="S301" s="405" t="s">
        <v>443</v>
      </c>
      <c r="T301" s="405" t="s">
        <v>443</v>
      </c>
      <c r="U301" s="405" t="s">
        <v>443</v>
      </c>
      <c r="V301" s="405" t="s">
        <v>443</v>
      </c>
    </row>
    <row r="302" spans="1:22" ht="45" customHeight="1" x14ac:dyDescent="0.25">
      <c r="A302" s="382" t="s">
        <v>1298</v>
      </c>
      <c r="B302" s="382" t="s">
        <v>641</v>
      </c>
      <c r="C302" s="602"/>
      <c r="D302" s="631">
        <v>50</v>
      </c>
      <c r="E302" s="408" t="s">
        <v>604</v>
      </c>
      <c r="F302" s="401">
        <v>44949</v>
      </c>
      <c r="G302" s="385" t="s">
        <v>590</v>
      </c>
      <c r="H302" s="386">
        <v>176</v>
      </c>
      <c r="I302" s="646" t="s">
        <v>601</v>
      </c>
      <c r="J302" s="449" t="s">
        <v>1908</v>
      </c>
      <c r="K302" s="405" t="s">
        <v>443</v>
      </c>
      <c r="L302" s="405" t="s">
        <v>443</v>
      </c>
      <c r="M302" s="405" t="s">
        <v>443</v>
      </c>
      <c r="N302" s="405" t="s">
        <v>443</v>
      </c>
      <c r="O302" s="405" t="s">
        <v>443</v>
      </c>
      <c r="P302" s="405" t="s">
        <v>4</v>
      </c>
      <c r="Q302" s="405" t="s">
        <v>443</v>
      </c>
      <c r="R302" s="405" t="s">
        <v>443</v>
      </c>
      <c r="S302" s="405" t="s">
        <v>443</v>
      </c>
      <c r="T302" s="405" t="s">
        <v>35</v>
      </c>
      <c r="U302" s="405" t="s">
        <v>443</v>
      </c>
      <c r="V302" s="405" t="s">
        <v>35</v>
      </c>
    </row>
    <row r="303" spans="1:22" ht="45" customHeight="1" x14ac:dyDescent="0.25">
      <c r="A303" s="382" t="s">
        <v>1299</v>
      </c>
      <c r="B303" s="382" t="s">
        <v>1300</v>
      </c>
      <c r="C303" s="408"/>
      <c r="D303" s="631">
        <v>55</v>
      </c>
      <c r="E303" s="408" t="s">
        <v>604</v>
      </c>
      <c r="F303" s="384"/>
      <c r="G303" s="385" t="s">
        <v>590</v>
      </c>
      <c r="H303" s="386" t="s">
        <v>1301</v>
      </c>
      <c r="I303" s="573" t="s">
        <v>621</v>
      </c>
      <c r="J303" s="449" t="s">
        <v>45</v>
      </c>
      <c r="K303" s="405" t="s">
        <v>443</v>
      </c>
      <c r="L303" s="405" t="s">
        <v>443</v>
      </c>
      <c r="M303" s="405" t="s">
        <v>443</v>
      </c>
      <c r="N303" s="539" t="s">
        <v>1870</v>
      </c>
      <c r="O303" s="405" t="s">
        <v>443</v>
      </c>
      <c r="P303" s="405" t="s">
        <v>443</v>
      </c>
      <c r="Q303" s="405" t="s">
        <v>443</v>
      </c>
      <c r="R303" s="405" t="s">
        <v>443</v>
      </c>
      <c r="S303" s="405" t="s">
        <v>443</v>
      </c>
      <c r="T303" s="405" t="s">
        <v>443</v>
      </c>
      <c r="U303" s="405" t="s">
        <v>443</v>
      </c>
      <c r="V303" s="405" t="s">
        <v>443</v>
      </c>
    </row>
    <row r="304" spans="1:22" ht="45" customHeight="1" x14ac:dyDescent="0.25">
      <c r="A304" s="382" t="s">
        <v>1302</v>
      </c>
      <c r="B304" s="382" t="s">
        <v>1196</v>
      </c>
      <c r="C304" s="408"/>
      <c r="D304" s="631">
        <v>65</v>
      </c>
      <c r="E304" s="408" t="s">
        <v>604</v>
      </c>
      <c r="F304" s="471">
        <v>45436</v>
      </c>
      <c r="G304" s="385" t="s">
        <v>590</v>
      </c>
      <c r="H304" s="386" t="s">
        <v>1303</v>
      </c>
      <c r="I304" s="573" t="s">
        <v>1237</v>
      </c>
      <c r="J304" s="449" t="s">
        <v>31</v>
      </c>
      <c r="K304" s="405" t="s">
        <v>35</v>
      </c>
      <c r="L304" s="405" t="s">
        <v>35</v>
      </c>
      <c r="M304" s="405" t="s">
        <v>35</v>
      </c>
      <c r="N304" s="405" t="s">
        <v>35</v>
      </c>
      <c r="O304" s="405" t="s">
        <v>443</v>
      </c>
      <c r="P304" s="405" t="s">
        <v>35</v>
      </c>
      <c r="Q304" s="405" t="s">
        <v>443</v>
      </c>
      <c r="R304" s="405" t="s">
        <v>443</v>
      </c>
      <c r="S304" s="405" t="s">
        <v>443</v>
      </c>
      <c r="T304" s="405" t="s">
        <v>443</v>
      </c>
      <c r="U304" s="405" t="s">
        <v>4</v>
      </c>
      <c r="V304" s="405" t="s">
        <v>443</v>
      </c>
    </row>
    <row r="305" spans="1:22" ht="45" customHeight="1" x14ac:dyDescent="0.25">
      <c r="A305" s="382" t="s">
        <v>1304</v>
      </c>
      <c r="B305" s="382" t="s">
        <v>662</v>
      </c>
      <c r="C305" s="408" t="s">
        <v>1928</v>
      </c>
      <c r="D305" s="631">
        <v>55</v>
      </c>
      <c r="E305" s="408" t="s">
        <v>604</v>
      </c>
      <c r="F305" s="401">
        <v>44866</v>
      </c>
      <c r="G305" s="385" t="s">
        <v>590</v>
      </c>
      <c r="H305" s="386" t="s">
        <v>1305</v>
      </c>
      <c r="I305" s="573" t="s">
        <v>656</v>
      </c>
      <c r="J305" s="449" t="s">
        <v>31</v>
      </c>
      <c r="K305" s="405" t="s">
        <v>443</v>
      </c>
      <c r="L305" s="405" t="s">
        <v>443</v>
      </c>
      <c r="M305" s="405" t="s">
        <v>443</v>
      </c>
      <c r="N305" s="405" t="s">
        <v>443</v>
      </c>
      <c r="O305" s="405" t="s">
        <v>443</v>
      </c>
      <c r="P305" s="405" t="s">
        <v>443</v>
      </c>
      <c r="Q305" s="405" t="s">
        <v>443</v>
      </c>
      <c r="R305" s="405" t="s">
        <v>443</v>
      </c>
      <c r="S305" s="405" t="s">
        <v>4</v>
      </c>
      <c r="T305" s="405" t="s">
        <v>443</v>
      </c>
      <c r="U305" s="405" t="s">
        <v>443</v>
      </c>
      <c r="V305" s="405" t="s">
        <v>443</v>
      </c>
    </row>
    <row r="306" spans="1:22" ht="45" customHeight="1" x14ac:dyDescent="0.25">
      <c r="A306" s="382" t="s">
        <v>1306</v>
      </c>
      <c r="B306" s="382" t="s">
        <v>1307</v>
      </c>
      <c r="C306" s="408" t="s">
        <v>1929</v>
      </c>
      <c r="D306" s="631">
        <v>125</v>
      </c>
      <c r="E306" s="408" t="s">
        <v>731</v>
      </c>
      <c r="F306" s="401">
        <v>44950</v>
      </c>
      <c r="G306" s="385" t="s">
        <v>590</v>
      </c>
      <c r="H306" s="386" t="s">
        <v>1308</v>
      </c>
      <c r="I306" s="573" t="s">
        <v>732</v>
      </c>
      <c r="J306" s="449" t="s">
        <v>1889</v>
      </c>
      <c r="K306" s="379" t="s">
        <v>443</v>
      </c>
      <c r="L306" s="405" t="s">
        <v>443</v>
      </c>
      <c r="M306" s="405" t="s">
        <v>443</v>
      </c>
      <c r="N306" s="405" t="s">
        <v>443</v>
      </c>
      <c r="O306" s="405" t="s">
        <v>443</v>
      </c>
      <c r="P306" s="405" t="s">
        <v>443</v>
      </c>
      <c r="Q306" s="405" t="s">
        <v>4</v>
      </c>
      <c r="R306" s="405" t="s">
        <v>443</v>
      </c>
      <c r="S306" s="405" t="s">
        <v>443</v>
      </c>
      <c r="T306" s="405" t="s">
        <v>443</v>
      </c>
      <c r="U306" s="405" t="s">
        <v>443</v>
      </c>
      <c r="V306" s="405" t="s">
        <v>443</v>
      </c>
    </row>
    <row r="307" spans="1:22" ht="45" customHeight="1" x14ac:dyDescent="0.25">
      <c r="A307" s="382" t="s">
        <v>1309</v>
      </c>
      <c r="B307" s="382" t="s">
        <v>951</v>
      </c>
      <c r="C307" s="408"/>
      <c r="D307" s="631">
        <v>50</v>
      </c>
      <c r="E307" s="408" t="s">
        <v>604</v>
      </c>
      <c r="F307" s="401"/>
      <c r="G307" s="385" t="s">
        <v>590</v>
      </c>
      <c r="H307" s="386">
        <v>58</v>
      </c>
      <c r="I307" s="609" t="s">
        <v>1237</v>
      </c>
      <c r="J307" s="449" t="s">
        <v>1889</v>
      </c>
      <c r="K307" s="405" t="s">
        <v>443</v>
      </c>
      <c r="L307" s="405" t="s">
        <v>443</v>
      </c>
      <c r="M307" s="405" t="s">
        <v>443</v>
      </c>
      <c r="N307" s="405" t="s">
        <v>443</v>
      </c>
      <c r="O307" s="405" t="s">
        <v>443</v>
      </c>
      <c r="P307" s="405" t="s">
        <v>443</v>
      </c>
      <c r="Q307" s="405" t="s">
        <v>4</v>
      </c>
      <c r="R307" s="405" t="s">
        <v>443</v>
      </c>
      <c r="S307" s="405" t="s">
        <v>443</v>
      </c>
      <c r="T307" s="405" t="s">
        <v>443</v>
      </c>
      <c r="U307" s="405" t="s">
        <v>443</v>
      </c>
      <c r="V307" s="405" t="s">
        <v>443</v>
      </c>
    </row>
    <row r="308" spans="1:22" ht="45" customHeight="1" x14ac:dyDescent="0.25">
      <c r="A308" s="382" t="s">
        <v>1310</v>
      </c>
      <c r="B308" s="382" t="s">
        <v>89</v>
      </c>
      <c r="C308" s="408"/>
      <c r="D308" s="631">
        <v>50</v>
      </c>
      <c r="E308" s="408" t="s">
        <v>731</v>
      </c>
      <c r="F308" s="401"/>
      <c r="G308" s="385" t="s">
        <v>590</v>
      </c>
      <c r="H308" s="386" t="s">
        <v>1311</v>
      </c>
      <c r="I308" s="573" t="s">
        <v>732</v>
      </c>
      <c r="J308" s="449" t="s">
        <v>1889</v>
      </c>
      <c r="K308" s="379" t="s">
        <v>443</v>
      </c>
      <c r="L308" s="405" t="s">
        <v>443</v>
      </c>
      <c r="M308" s="405" t="s">
        <v>443</v>
      </c>
      <c r="N308" s="405" t="s">
        <v>443</v>
      </c>
      <c r="O308" s="405" t="s">
        <v>443</v>
      </c>
      <c r="P308" s="405" t="s">
        <v>443</v>
      </c>
      <c r="Q308" s="405" t="s">
        <v>4</v>
      </c>
      <c r="R308" s="405" t="s">
        <v>443</v>
      </c>
      <c r="S308" s="405" t="s">
        <v>443</v>
      </c>
      <c r="T308" s="405" t="s">
        <v>443</v>
      </c>
      <c r="U308" s="405" t="s">
        <v>443</v>
      </c>
      <c r="V308" s="405" t="s">
        <v>443</v>
      </c>
    </row>
    <row r="309" spans="1:22" ht="45" customHeight="1" x14ac:dyDescent="0.25">
      <c r="A309" s="382" t="s">
        <v>1312</v>
      </c>
      <c r="B309" s="382" t="s">
        <v>1313</v>
      </c>
      <c r="C309" s="524" t="s">
        <v>984</v>
      </c>
      <c r="D309" s="631">
        <v>55</v>
      </c>
      <c r="E309" s="408" t="s">
        <v>731</v>
      </c>
      <c r="F309" s="401">
        <v>44949</v>
      </c>
      <c r="G309" s="385" t="s">
        <v>590</v>
      </c>
      <c r="H309" s="386" t="s">
        <v>827</v>
      </c>
      <c r="I309" s="573" t="s">
        <v>732</v>
      </c>
      <c r="J309" s="449" t="s">
        <v>622</v>
      </c>
      <c r="K309" s="379" t="s">
        <v>443</v>
      </c>
      <c r="L309" s="405" t="s">
        <v>443</v>
      </c>
      <c r="M309" s="405" t="s">
        <v>443</v>
      </c>
      <c r="N309" s="405" t="s">
        <v>443</v>
      </c>
      <c r="O309" s="405" t="s">
        <v>443</v>
      </c>
      <c r="P309" s="405" t="s">
        <v>443</v>
      </c>
      <c r="Q309" s="405" t="s">
        <v>443</v>
      </c>
      <c r="R309" s="405" t="s">
        <v>443</v>
      </c>
      <c r="S309" s="405" t="s">
        <v>4</v>
      </c>
      <c r="T309" s="405" t="s">
        <v>443</v>
      </c>
      <c r="U309" s="405" t="s">
        <v>443</v>
      </c>
      <c r="V309" s="405" t="s">
        <v>443</v>
      </c>
    </row>
    <row r="310" spans="1:22" ht="45" customHeight="1" x14ac:dyDescent="0.25">
      <c r="A310" s="382" t="s">
        <v>1314</v>
      </c>
      <c r="B310" s="382" t="s">
        <v>729</v>
      </c>
      <c r="C310" s="524" t="s">
        <v>984</v>
      </c>
      <c r="D310" s="631">
        <v>55</v>
      </c>
      <c r="E310" s="408" t="s">
        <v>731</v>
      </c>
      <c r="F310" s="401">
        <v>44949</v>
      </c>
      <c r="G310" s="385" t="s">
        <v>590</v>
      </c>
      <c r="H310" s="386">
        <v>331</v>
      </c>
      <c r="I310" s="646" t="s">
        <v>732</v>
      </c>
      <c r="J310" s="449" t="s">
        <v>622</v>
      </c>
      <c r="K310" s="379" t="s">
        <v>443</v>
      </c>
      <c r="L310" s="405" t="s">
        <v>443</v>
      </c>
      <c r="M310" s="405" t="s">
        <v>443</v>
      </c>
      <c r="N310" s="405" t="s">
        <v>443</v>
      </c>
      <c r="O310" s="405" t="s">
        <v>443</v>
      </c>
      <c r="P310" s="405" t="s">
        <v>443</v>
      </c>
      <c r="Q310" s="405" t="s">
        <v>443</v>
      </c>
      <c r="R310" s="405" t="s">
        <v>443</v>
      </c>
      <c r="S310" s="405" t="s">
        <v>4</v>
      </c>
      <c r="T310" s="405" t="s">
        <v>443</v>
      </c>
      <c r="U310" s="405" t="s">
        <v>443</v>
      </c>
      <c r="V310" s="405" t="s">
        <v>443</v>
      </c>
    </row>
    <row r="311" spans="1:22" ht="45" customHeight="1" x14ac:dyDescent="0.25">
      <c r="A311" s="382" t="s">
        <v>1318</v>
      </c>
      <c r="B311" s="382" t="s">
        <v>1319</v>
      </c>
      <c r="C311" s="408"/>
      <c r="D311" s="631">
        <v>55</v>
      </c>
      <c r="E311" s="408" t="s">
        <v>604</v>
      </c>
      <c r="F311" s="401">
        <v>44743</v>
      </c>
      <c r="G311" s="385" t="s">
        <v>590</v>
      </c>
      <c r="H311" s="386" t="s">
        <v>827</v>
      </c>
      <c r="I311" s="646" t="s">
        <v>1237</v>
      </c>
      <c r="J311" s="449" t="s">
        <v>69</v>
      </c>
      <c r="K311" s="405" t="s">
        <v>443</v>
      </c>
      <c r="L311" s="405" t="s">
        <v>443</v>
      </c>
      <c r="M311" s="405" t="s">
        <v>443</v>
      </c>
      <c r="N311" s="405" t="s">
        <v>443</v>
      </c>
      <c r="O311" s="405" t="s">
        <v>443</v>
      </c>
      <c r="P311" s="405" t="s">
        <v>443</v>
      </c>
      <c r="Q311" s="405" t="s">
        <v>4</v>
      </c>
      <c r="R311" s="405" t="s">
        <v>443</v>
      </c>
      <c r="S311" s="405" t="s">
        <v>443</v>
      </c>
      <c r="T311" s="405" t="s">
        <v>443</v>
      </c>
      <c r="U311" s="405" t="s">
        <v>443</v>
      </c>
      <c r="V311" s="405" t="s">
        <v>443</v>
      </c>
    </row>
    <row r="312" spans="1:22" ht="45" customHeight="1" x14ac:dyDescent="0.25">
      <c r="A312" s="382" t="s">
        <v>1320</v>
      </c>
      <c r="B312" s="382" t="s">
        <v>1321</v>
      </c>
      <c r="C312" s="408"/>
      <c r="D312" s="631">
        <v>55</v>
      </c>
      <c r="E312" s="408" t="s">
        <v>604</v>
      </c>
      <c r="F312" s="401">
        <v>45589</v>
      </c>
      <c r="G312" s="385" t="s">
        <v>590</v>
      </c>
      <c r="H312" s="386" t="s">
        <v>1322</v>
      </c>
      <c r="I312" s="573" t="s">
        <v>1237</v>
      </c>
      <c r="J312" s="449" t="s">
        <v>100</v>
      </c>
      <c r="K312" s="405" t="s">
        <v>35</v>
      </c>
      <c r="L312" s="405" t="s">
        <v>35</v>
      </c>
      <c r="M312" s="405" t="s">
        <v>35</v>
      </c>
      <c r="N312" s="405" t="s">
        <v>35</v>
      </c>
      <c r="O312" s="405" t="s">
        <v>35</v>
      </c>
      <c r="P312" s="405" t="s">
        <v>35</v>
      </c>
      <c r="Q312" s="405" t="s">
        <v>35</v>
      </c>
      <c r="R312" s="405" t="s">
        <v>35</v>
      </c>
      <c r="S312" s="405" t="s">
        <v>35</v>
      </c>
      <c r="T312" s="405" t="s">
        <v>443</v>
      </c>
      <c r="U312" s="405" t="s">
        <v>443</v>
      </c>
      <c r="V312" s="405" t="s">
        <v>443</v>
      </c>
    </row>
    <row r="313" spans="1:22" ht="45" customHeight="1" x14ac:dyDescent="0.25">
      <c r="A313" s="382" t="s">
        <v>1323</v>
      </c>
      <c r="B313" s="382" t="s">
        <v>1321</v>
      </c>
      <c r="C313" s="408"/>
      <c r="D313" s="631">
        <v>55</v>
      </c>
      <c r="E313" s="408" t="s">
        <v>604</v>
      </c>
      <c r="F313" s="401">
        <v>45589</v>
      </c>
      <c r="G313" s="385" t="s">
        <v>590</v>
      </c>
      <c r="H313" s="386" t="s">
        <v>1322</v>
      </c>
      <c r="I313" s="573" t="s">
        <v>1237</v>
      </c>
      <c r="J313" s="449" t="s">
        <v>100</v>
      </c>
      <c r="K313" s="405" t="s">
        <v>35</v>
      </c>
      <c r="L313" s="405" t="s">
        <v>35</v>
      </c>
      <c r="M313" s="405" t="s">
        <v>35</v>
      </c>
      <c r="N313" s="405" t="s">
        <v>35</v>
      </c>
      <c r="O313" s="405" t="s">
        <v>35</v>
      </c>
      <c r="P313" s="405" t="s">
        <v>35</v>
      </c>
      <c r="Q313" s="405" t="s">
        <v>35</v>
      </c>
      <c r="R313" s="405" t="s">
        <v>35</v>
      </c>
      <c r="S313" s="405" t="s">
        <v>35</v>
      </c>
      <c r="T313" s="405" t="s">
        <v>443</v>
      </c>
      <c r="U313" s="405" t="s">
        <v>443</v>
      </c>
      <c r="V313" s="405" t="s">
        <v>443</v>
      </c>
    </row>
    <row r="314" spans="1:22" ht="45" customHeight="1" x14ac:dyDescent="0.25">
      <c r="A314" s="382" t="s">
        <v>1324</v>
      </c>
      <c r="B314" s="382" t="s">
        <v>1325</v>
      </c>
      <c r="C314" s="408" t="s">
        <v>1928</v>
      </c>
      <c r="D314" s="631">
        <v>55</v>
      </c>
      <c r="E314" s="408" t="s">
        <v>604</v>
      </c>
      <c r="F314" s="401">
        <v>42933</v>
      </c>
      <c r="G314" s="385" t="s">
        <v>590</v>
      </c>
      <c r="H314" s="386" t="s">
        <v>300</v>
      </c>
      <c r="I314" s="573" t="s">
        <v>1237</v>
      </c>
      <c r="J314" s="449" t="s">
        <v>100</v>
      </c>
      <c r="K314" s="405" t="s">
        <v>443</v>
      </c>
      <c r="L314" s="405" t="s">
        <v>443</v>
      </c>
      <c r="M314" s="405" t="s">
        <v>443</v>
      </c>
      <c r="N314" s="405" t="s">
        <v>443</v>
      </c>
      <c r="O314" s="405" t="s">
        <v>443</v>
      </c>
      <c r="P314" s="405" t="s">
        <v>443</v>
      </c>
      <c r="Q314" s="405" t="s">
        <v>443</v>
      </c>
      <c r="R314" s="405" t="s">
        <v>443</v>
      </c>
      <c r="S314" s="405" t="s">
        <v>443</v>
      </c>
      <c r="T314" s="405" t="s">
        <v>4</v>
      </c>
      <c r="U314" s="405" t="s">
        <v>443</v>
      </c>
      <c r="V314" s="405" t="s">
        <v>443</v>
      </c>
    </row>
    <row r="315" spans="1:22" ht="45" customHeight="1" x14ac:dyDescent="0.25">
      <c r="A315" s="382" t="s">
        <v>1330</v>
      </c>
      <c r="B315" s="382" t="s">
        <v>152</v>
      </c>
      <c r="C315" s="408"/>
      <c r="D315" s="631">
        <v>55</v>
      </c>
      <c r="E315" s="408" t="s">
        <v>604</v>
      </c>
      <c r="F315" s="384"/>
      <c r="G315" s="385" t="s">
        <v>590</v>
      </c>
      <c r="H315" s="386" t="s">
        <v>517</v>
      </c>
      <c r="I315" s="609" t="s">
        <v>1237</v>
      </c>
      <c r="J315" s="449" t="s">
        <v>1925</v>
      </c>
      <c r="K315" s="405" t="s">
        <v>443</v>
      </c>
      <c r="L315" s="405" t="s">
        <v>443</v>
      </c>
      <c r="M315" s="405" t="s">
        <v>4</v>
      </c>
      <c r="N315" s="405" t="s">
        <v>443</v>
      </c>
      <c r="O315" s="405" t="s">
        <v>443</v>
      </c>
      <c r="P315" s="405" t="s">
        <v>443</v>
      </c>
      <c r="Q315" s="405" t="s">
        <v>443</v>
      </c>
      <c r="R315" s="405" t="s">
        <v>443</v>
      </c>
      <c r="S315" s="405" t="s">
        <v>443</v>
      </c>
      <c r="T315" s="405" t="s">
        <v>443</v>
      </c>
      <c r="U315" s="405" t="s">
        <v>443</v>
      </c>
      <c r="V315" s="405" t="s">
        <v>443</v>
      </c>
    </row>
    <row r="316" spans="1:22" ht="45" customHeight="1" x14ac:dyDescent="0.25">
      <c r="A316" s="382" t="s">
        <v>1331</v>
      </c>
      <c r="B316" s="382" t="s">
        <v>989</v>
      </c>
      <c r="C316" s="408" t="s">
        <v>1332</v>
      </c>
      <c r="D316" s="631">
        <v>275</v>
      </c>
      <c r="E316" s="408" t="s">
        <v>731</v>
      </c>
      <c r="F316" s="471">
        <v>44217</v>
      </c>
      <c r="G316" s="385" t="s">
        <v>590</v>
      </c>
      <c r="H316" s="386" t="s">
        <v>827</v>
      </c>
      <c r="I316" s="573" t="s">
        <v>991</v>
      </c>
      <c r="J316" s="449" t="s">
        <v>69</v>
      </c>
      <c r="K316" s="405" t="s">
        <v>443</v>
      </c>
      <c r="L316" s="405" t="s">
        <v>443</v>
      </c>
      <c r="M316" s="405" t="s">
        <v>443</v>
      </c>
      <c r="N316" s="405" t="s">
        <v>443</v>
      </c>
      <c r="O316" s="405" t="s">
        <v>443</v>
      </c>
      <c r="P316" s="405" t="s">
        <v>4</v>
      </c>
      <c r="Q316" s="405" t="s">
        <v>443</v>
      </c>
      <c r="R316" s="405" t="s">
        <v>443</v>
      </c>
      <c r="S316" s="405" t="s">
        <v>443</v>
      </c>
      <c r="T316" s="405" t="s">
        <v>443</v>
      </c>
      <c r="U316" s="405" t="s">
        <v>443</v>
      </c>
      <c r="V316" s="405" t="s">
        <v>443</v>
      </c>
    </row>
    <row r="317" spans="1:22" ht="45" customHeight="1" x14ac:dyDescent="0.25">
      <c r="A317" s="382" t="s">
        <v>1333</v>
      </c>
      <c r="B317" s="382" t="s">
        <v>1328</v>
      </c>
      <c r="C317" s="602"/>
      <c r="D317" s="631">
        <v>65</v>
      </c>
      <c r="E317" s="408" t="s">
        <v>604</v>
      </c>
      <c r="F317" s="401">
        <v>45650</v>
      </c>
      <c r="G317" s="385" t="s">
        <v>590</v>
      </c>
      <c r="H317" s="386" t="s">
        <v>1334</v>
      </c>
      <c r="I317" s="573" t="s">
        <v>601</v>
      </c>
      <c r="J317" s="449" t="s">
        <v>45</v>
      </c>
      <c r="K317" s="582"/>
      <c r="L317" s="586"/>
      <c r="M317" s="586"/>
      <c r="N317" s="586"/>
      <c r="O317" s="586"/>
      <c r="P317" s="586"/>
      <c r="Q317" s="586"/>
      <c r="R317" s="586"/>
      <c r="S317" s="586"/>
      <c r="T317" s="586"/>
      <c r="U317" s="586"/>
      <c r="V317" s="405" t="s">
        <v>443</v>
      </c>
    </row>
    <row r="318" spans="1:22" ht="63" customHeight="1" x14ac:dyDescent="0.25">
      <c r="A318" s="382" t="s">
        <v>1335</v>
      </c>
      <c r="B318" s="382" t="s">
        <v>1328</v>
      </c>
      <c r="C318" s="602"/>
      <c r="D318" s="631">
        <v>65</v>
      </c>
      <c r="E318" s="408" t="s">
        <v>604</v>
      </c>
      <c r="F318" s="401">
        <v>45650</v>
      </c>
      <c r="G318" s="385" t="s">
        <v>590</v>
      </c>
      <c r="H318" s="386" t="s">
        <v>1336</v>
      </c>
      <c r="I318" s="573" t="s">
        <v>601</v>
      </c>
      <c r="J318" s="449" t="s">
        <v>20</v>
      </c>
      <c r="K318" s="582"/>
      <c r="L318" s="586"/>
      <c r="M318" s="586"/>
      <c r="N318" s="586"/>
      <c r="O318" s="586"/>
      <c r="P318" s="586"/>
      <c r="Q318" s="586"/>
      <c r="R318" s="586"/>
      <c r="S318" s="586"/>
      <c r="T318" s="586"/>
      <c r="U318" s="586"/>
      <c r="V318" s="405" t="s">
        <v>443</v>
      </c>
    </row>
    <row r="319" spans="1:22" ht="45" customHeight="1" x14ac:dyDescent="0.25">
      <c r="A319" s="382" t="s">
        <v>1337</v>
      </c>
      <c r="B319" s="382" t="s">
        <v>638</v>
      </c>
      <c r="C319" s="408"/>
      <c r="D319" s="631">
        <v>55</v>
      </c>
      <c r="E319" s="408" t="s">
        <v>604</v>
      </c>
      <c r="F319" s="445"/>
      <c r="G319" s="385" t="s">
        <v>590</v>
      </c>
      <c r="H319" s="386" t="s">
        <v>382</v>
      </c>
      <c r="I319" s="609" t="s">
        <v>1237</v>
      </c>
      <c r="J319" s="449" t="s">
        <v>72</v>
      </c>
      <c r="K319" s="405" t="s">
        <v>443</v>
      </c>
      <c r="L319" s="405" t="s">
        <v>443</v>
      </c>
      <c r="M319" s="405" t="s">
        <v>443</v>
      </c>
      <c r="N319" s="405" t="s">
        <v>443</v>
      </c>
      <c r="O319" s="405" t="s">
        <v>443</v>
      </c>
      <c r="P319" s="405" t="s">
        <v>443</v>
      </c>
      <c r="Q319" s="405" t="s">
        <v>443</v>
      </c>
      <c r="R319" s="405" t="s">
        <v>443</v>
      </c>
      <c r="S319" s="405" t="s">
        <v>443</v>
      </c>
      <c r="T319" s="405" t="s">
        <v>443</v>
      </c>
      <c r="U319" s="405" t="s">
        <v>443</v>
      </c>
      <c r="V319" s="405" t="s">
        <v>443</v>
      </c>
    </row>
    <row r="320" spans="1:22" ht="45" customHeight="1" x14ac:dyDescent="0.25">
      <c r="A320" s="382" t="s">
        <v>1338</v>
      </c>
      <c r="B320" s="382" t="s">
        <v>60</v>
      </c>
      <c r="C320" s="408"/>
      <c r="D320" s="631">
        <v>70</v>
      </c>
      <c r="E320" s="408" t="s">
        <v>604</v>
      </c>
      <c r="F320" s="446">
        <v>45047</v>
      </c>
      <c r="G320" s="385" t="s">
        <v>590</v>
      </c>
      <c r="H320" s="386" t="s">
        <v>1339</v>
      </c>
      <c r="I320" s="573" t="s">
        <v>717</v>
      </c>
      <c r="J320" s="449" t="s">
        <v>610</v>
      </c>
      <c r="K320" s="405" t="s">
        <v>443</v>
      </c>
      <c r="L320" s="405" t="s">
        <v>443</v>
      </c>
      <c r="M320" s="405" t="s">
        <v>443</v>
      </c>
      <c r="N320" s="405" t="s">
        <v>443</v>
      </c>
      <c r="O320" s="405" t="s">
        <v>443</v>
      </c>
      <c r="P320" s="405" t="s">
        <v>443</v>
      </c>
      <c r="Q320" s="405" t="s">
        <v>443</v>
      </c>
      <c r="R320" s="405" t="s">
        <v>443</v>
      </c>
      <c r="S320" s="405" t="s">
        <v>443</v>
      </c>
      <c r="T320" s="405" t="s">
        <v>35</v>
      </c>
      <c r="U320" s="405" t="s">
        <v>4</v>
      </c>
      <c r="V320" s="405" t="s">
        <v>443</v>
      </c>
    </row>
    <row r="321" spans="1:22" ht="45" customHeight="1" x14ac:dyDescent="0.25">
      <c r="A321" s="382" t="s">
        <v>1340</v>
      </c>
      <c r="B321" s="382" t="s">
        <v>800</v>
      </c>
      <c r="C321" s="602"/>
      <c r="D321" s="631">
        <v>50</v>
      </c>
      <c r="E321" s="408" t="s">
        <v>604</v>
      </c>
      <c r="F321" s="401">
        <v>44949</v>
      </c>
      <c r="G321" s="385" t="s">
        <v>590</v>
      </c>
      <c r="H321" s="386">
        <v>121</v>
      </c>
      <c r="I321" s="573" t="s">
        <v>621</v>
      </c>
      <c r="J321" s="449" t="s">
        <v>87</v>
      </c>
      <c r="K321" s="405" t="s">
        <v>443</v>
      </c>
      <c r="L321" s="405" t="s">
        <v>443</v>
      </c>
      <c r="M321" s="405" t="s">
        <v>443</v>
      </c>
      <c r="N321" s="405" t="s">
        <v>443</v>
      </c>
      <c r="O321" s="405" t="s">
        <v>443</v>
      </c>
      <c r="P321" s="405" t="s">
        <v>443</v>
      </c>
      <c r="Q321" s="405" t="s">
        <v>443</v>
      </c>
      <c r="R321" s="405" t="s">
        <v>443</v>
      </c>
      <c r="S321" s="405" t="s">
        <v>443</v>
      </c>
      <c r="T321" s="539" t="s">
        <v>1870</v>
      </c>
      <c r="U321" s="405" t="s">
        <v>443</v>
      </c>
      <c r="V321" s="405" t="s">
        <v>443</v>
      </c>
    </row>
    <row r="322" spans="1:22" ht="45" customHeight="1" x14ac:dyDescent="0.25">
      <c r="A322" s="429" t="s">
        <v>1341</v>
      </c>
      <c r="B322" s="429" t="s">
        <v>99</v>
      </c>
      <c r="C322" s="689"/>
      <c r="D322" s="635">
        <v>65</v>
      </c>
      <c r="E322" s="398" t="s">
        <v>604</v>
      </c>
      <c r="F322" s="430">
        <v>45559</v>
      </c>
      <c r="G322" s="402" t="s">
        <v>590</v>
      </c>
      <c r="H322" s="403" t="s">
        <v>1342</v>
      </c>
      <c r="I322" s="646" t="s">
        <v>592</v>
      </c>
      <c r="J322" s="606" t="s">
        <v>31</v>
      </c>
      <c r="K322" s="452" t="s">
        <v>35</v>
      </c>
      <c r="L322" s="452" t="s">
        <v>35</v>
      </c>
      <c r="M322" s="452" t="s">
        <v>35</v>
      </c>
      <c r="N322" s="452" t="s">
        <v>35</v>
      </c>
      <c r="O322" s="452" t="s">
        <v>35</v>
      </c>
      <c r="P322" s="452" t="s">
        <v>35</v>
      </c>
      <c r="Q322" s="452" t="s">
        <v>35</v>
      </c>
      <c r="R322" s="452" t="s">
        <v>35</v>
      </c>
      <c r="S322" s="452" t="s">
        <v>4</v>
      </c>
      <c r="T322" s="452" t="s">
        <v>443</v>
      </c>
      <c r="U322" s="452" t="s">
        <v>443</v>
      </c>
      <c r="V322" s="405" t="s">
        <v>443</v>
      </c>
    </row>
    <row r="323" spans="1:22" s="699" customFormat="1" ht="45" customHeight="1" x14ac:dyDescent="0.25">
      <c r="A323" s="690" t="s">
        <v>1343</v>
      </c>
      <c r="B323" s="690" t="s">
        <v>212</v>
      </c>
      <c r="C323" s="691"/>
      <c r="D323" s="692">
        <v>55</v>
      </c>
      <c r="E323" s="693" t="s">
        <v>589</v>
      </c>
      <c r="F323" s="694"/>
      <c r="G323" s="695" t="s">
        <v>590</v>
      </c>
      <c r="H323" s="696">
        <v>438</v>
      </c>
      <c r="I323" s="697" t="s">
        <v>601</v>
      </c>
      <c r="J323" s="698" t="s">
        <v>42</v>
      </c>
      <c r="K323" s="688" t="s">
        <v>443</v>
      </c>
      <c r="L323" s="687" t="s">
        <v>443</v>
      </c>
      <c r="M323" s="687" t="s">
        <v>443</v>
      </c>
      <c r="N323" s="687" t="s">
        <v>443</v>
      </c>
      <c r="O323" s="687" t="s">
        <v>443</v>
      </c>
      <c r="P323" s="687" t="s">
        <v>443</v>
      </c>
      <c r="Q323" s="687" t="s">
        <v>443</v>
      </c>
      <c r="R323" s="687" t="s">
        <v>443</v>
      </c>
      <c r="S323" s="687" t="s">
        <v>443</v>
      </c>
      <c r="T323" s="687" t="s">
        <v>35</v>
      </c>
      <c r="U323" s="687" t="s">
        <v>443</v>
      </c>
      <c r="V323" s="427" t="s">
        <v>443</v>
      </c>
    </row>
    <row r="324" spans="1:22" ht="45" customHeight="1" x14ac:dyDescent="0.25">
      <c r="A324" s="391" t="s">
        <v>1344</v>
      </c>
      <c r="B324" s="391" t="s">
        <v>99</v>
      </c>
      <c r="C324" s="682"/>
      <c r="D324" s="633">
        <v>65</v>
      </c>
      <c r="E324" s="590" t="s">
        <v>604</v>
      </c>
      <c r="F324" s="393">
        <v>45559</v>
      </c>
      <c r="G324" s="411" t="s">
        <v>590</v>
      </c>
      <c r="H324" s="394" t="s">
        <v>1342</v>
      </c>
      <c r="I324" s="683" t="s">
        <v>592</v>
      </c>
      <c r="J324" s="517" t="s">
        <v>31</v>
      </c>
      <c r="K324" s="659" t="s">
        <v>35</v>
      </c>
      <c r="L324" s="659" t="s">
        <v>35</v>
      </c>
      <c r="M324" s="659" t="s">
        <v>35</v>
      </c>
      <c r="N324" s="659" t="s">
        <v>35</v>
      </c>
      <c r="O324" s="659" t="s">
        <v>35</v>
      </c>
      <c r="P324" s="659" t="s">
        <v>35</v>
      </c>
      <c r="Q324" s="659" t="s">
        <v>35</v>
      </c>
      <c r="R324" s="659" t="s">
        <v>35</v>
      </c>
      <c r="S324" s="659" t="s">
        <v>4</v>
      </c>
      <c r="T324" s="659" t="s">
        <v>443</v>
      </c>
      <c r="U324" s="659" t="s">
        <v>443</v>
      </c>
      <c r="V324" s="405" t="s">
        <v>443</v>
      </c>
    </row>
    <row r="325" spans="1:22" ht="45" customHeight="1" x14ac:dyDescent="0.25">
      <c r="A325" s="382" t="s">
        <v>1345</v>
      </c>
      <c r="B325" s="382" t="s">
        <v>818</v>
      </c>
      <c r="C325" s="615"/>
      <c r="D325" s="631">
        <v>60</v>
      </c>
      <c r="E325" s="408" t="s">
        <v>604</v>
      </c>
      <c r="F325" s="401">
        <v>45283</v>
      </c>
      <c r="G325" s="385" t="s">
        <v>590</v>
      </c>
      <c r="H325" s="386" t="s">
        <v>1292</v>
      </c>
      <c r="I325" s="573" t="s">
        <v>592</v>
      </c>
      <c r="J325" s="449" t="s">
        <v>53</v>
      </c>
      <c r="K325" s="405" t="s">
        <v>443</v>
      </c>
      <c r="L325" s="405" t="s">
        <v>443</v>
      </c>
      <c r="M325" s="405" t="s">
        <v>443</v>
      </c>
      <c r="N325" s="405" t="s">
        <v>4</v>
      </c>
      <c r="O325" s="405" t="s">
        <v>443</v>
      </c>
      <c r="P325" s="405" t="s">
        <v>443</v>
      </c>
      <c r="Q325" s="405" t="s">
        <v>443</v>
      </c>
      <c r="R325" s="405" t="s">
        <v>443</v>
      </c>
      <c r="S325" s="405" t="s">
        <v>443</v>
      </c>
      <c r="T325" s="405" t="s">
        <v>443</v>
      </c>
      <c r="U325" s="405" t="s">
        <v>443</v>
      </c>
      <c r="V325" s="405" t="s">
        <v>443</v>
      </c>
    </row>
    <row r="326" spans="1:22" ht="45" customHeight="1" x14ac:dyDescent="0.25">
      <c r="A326" s="382" t="s">
        <v>1346</v>
      </c>
      <c r="B326" s="382" t="s">
        <v>951</v>
      </c>
      <c r="C326" s="602"/>
      <c r="D326" s="631">
        <v>50</v>
      </c>
      <c r="E326" s="408" t="s">
        <v>589</v>
      </c>
      <c r="F326" s="401">
        <v>44949</v>
      </c>
      <c r="G326" s="385" t="s">
        <v>590</v>
      </c>
      <c r="H326" s="386">
        <v>437</v>
      </c>
      <c r="I326" s="573" t="s">
        <v>601</v>
      </c>
      <c r="J326" s="449" t="s">
        <v>45</v>
      </c>
      <c r="K326" s="405" t="s">
        <v>443</v>
      </c>
      <c r="L326" s="539" t="s">
        <v>1914</v>
      </c>
      <c r="M326" s="405" t="s">
        <v>443</v>
      </c>
      <c r="N326" s="405" t="s">
        <v>443</v>
      </c>
      <c r="O326" s="405" t="s">
        <v>443</v>
      </c>
      <c r="P326" s="405" t="s">
        <v>443</v>
      </c>
      <c r="Q326" s="405" t="s">
        <v>443</v>
      </c>
      <c r="R326" s="405" t="s">
        <v>443</v>
      </c>
      <c r="S326" s="405" t="s">
        <v>443</v>
      </c>
      <c r="T326" s="405" t="s">
        <v>35</v>
      </c>
      <c r="U326" s="405" t="s">
        <v>443</v>
      </c>
      <c r="V326" s="405" t="s">
        <v>443</v>
      </c>
    </row>
    <row r="327" spans="1:22" ht="45" customHeight="1" x14ac:dyDescent="0.25">
      <c r="A327" s="382" t="s">
        <v>1347</v>
      </c>
      <c r="B327" s="382" t="s">
        <v>1348</v>
      </c>
      <c r="C327" s="408"/>
      <c r="D327" s="631">
        <v>55</v>
      </c>
      <c r="E327" s="408" t="s">
        <v>589</v>
      </c>
      <c r="F327" s="401">
        <v>43831</v>
      </c>
      <c r="G327" s="385" t="s">
        <v>590</v>
      </c>
      <c r="H327" s="386" t="s">
        <v>1349</v>
      </c>
      <c r="I327" s="573" t="s">
        <v>601</v>
      </c>
      <c r="J327" s="449" t="s">
        <v>72</v>
      </c>
      <c r="K327" s="405" t="s">
        <v>443</v>
      </c>
      <c r="L327" s="405" t="s">
        <v>443</v>
      </c>
      <c r="M327" s="405" t="s">
        <v>443</v>
      </c>
      <c r="N327" s="405" t="s">
        <v>443</v>
      </c>
      <c r="O327" s="405" t="s">
        <v>443</v>
      </c>
      <c r="P327" s="405" t="s">
        <v>443</v>
      </c>
      <c r="Q327" s="405" t="s">
        <v>443</v>
      </c>
      <c r="R327" s="405" t="s">
        <v>443</v>
      </c>
      <c r="S327" s="405" t="s">
        <v>443</v>
      </c>
      <c r="T327" s="539" t="s">
        <v>1930</v>
      </c>
      <c r="U327" s="405" t="s">
        <v>443</v>
      </c>
      <c r="V327" s="405" t="s">
        <v>443</v>
      </c>
    </row>
    <row r="328" spans="1:22" ht="45" customHeight="1" x14ac:dyDescent="0.25">
      <c r="A328" s="382" t="s">
        <v>1350</v>
      </c>
      <c r="B328" s="382" t="s">
        <v>712</v>
      </c>
      <c r="C328" s="602"/>
      <c r="D328" s="631">
        <v>65</v>
      </c>
      <c r="E328" s="408" t="s">
        <v>589</v>
      </c>
      <c r="F328" s="401">
        <v>45528</v>
      </c>
      <c r="G328" s="385" t="s">
        <v>590</v>
      </c>
      <c r="H328" s="386" t="s">
        <v>1351</v>
      </c>
      <c r="I328" s="573" t="s">
        <v>601</v>
      </c>
      <c r="J328" s="449" t="s">
        <v>50</v>
      </c>
      <c r="K328" s="405" t="s">
        <v>35</v>
      </c>
      <c r="L328" s="405" t="s">
        <v>35</v>
      </c>
      <c r="M328" s="405" t="s">
        <v>35</v>
      </c>
      <c r="N328" s="405" t="s">
        <v>35</v>
      </c>
      <c r="O328" s="405" t="s">
        <v>35</v>
      </c>
      <c r="P328" s="405" t="s">
        <v>35</v>
      </c>
      <c r="Q328" s="405" t="s">
        <v>4</v>
      </c>
      <c r="R328" s="405" t="s">
        <v>443</v>
      </c>
      <c r="S328" s="405" t="s">
        <v>443</v>
      </c>
      <c r="T328" s="405" t="s">
        <v>35</v>
      </c>
      <c r="U328" s="405" t="s">
        <v>443</v>
      </c>
      <c r="V328" s="405" t="s">
        <v>443</v>
      </c>
    </row>
    <row r="329" spans="1:22" ht="45" customHeight="1" x14ac:dyDescent="0.25">
      <c r="A329" s="382" t="s">
        <v>1352</v>
      </c>
      <c r="B329" s="382" t="s">
        <v>662</v>
      </c>
      <c r="C329" s="408"/>
      <c r="D329" s="631">
        <v>70</v>
      </c>
      <c r="E329" s="408" t="s">
        <v>604</v>
      </c>
      <c r="F329" s="401">
        <v>45130</v>
      </c>
      <c r="G329" s="385" t="s">
        <v>590</v>
      </c>
      <c r="H329" s="386" t="s">
        <v>1353</v>
      </c>
      <c r="I329" s="573" t="s">
        <v>656</v>
      </c>
      <c r="J329" s="449" t="s">
        <v>53</v>
      </c>
      <c r="K329" s="405" t="s">
        <v>443</v>
      </c>
      <c r="L329" s="405" t="s">
        <v>443</v>
      </c>
      <c r="M329" s="405" t="s">
        <v>1882</v>
      </c>
      <c r="N329" s="405" t="s">
        <v>443</v>
      </c>
      <c r="O329" s="405" t="s">
        <v>443</v>
      </c>
      <c r="P329" s="405" t="s">
        <v>443</v>
      </c>
      <c r="Q329" s="405" t="s">
        <v>443</v>
      </c>
      <c r="R329" s="405" t="s">
        <v>443</v>
      </c>
      <c r="S329" s="405" t="s">
        <v>443</v>
      </c>
      <c r="T329" s="405" t="s">
        <v>443</v>
      </c>
      <c r="U329" s="405" t="s">
        <v>443</v>
      </c>
      <c r="V329" s="405" t="s">
        <v>443</v>
      </c>
    </row>
    <row r="330" spans="1:22" ht="45" customHeight="1" x14ac:dyDescent="0.25">
      <c r="A330" s="382" t="s">
        <v>1354</v>
      </c>
      <c r="B330" s="382" t="s">
        <v>662</v>
      </c>
      <c r="C330" s="524"/>
      <c r="D330" s="631">
        <v>70</v>
      </c>
      <c r="E330" s="408" t="s">
        <v>604</v>
      </c>
      <c r="F330" s="401">
        <v>45192</v>
      </c>
      <c r="G330" s="385" t="s">
        <v>590</v>
      </c>
      <c r="H330" s="386" t="s">
        <v>1355</v>
      </c>
      <c r="I330" s="573" t="s">
        <v>1237</v>
      </c>
      <c r="J330" s="449" t="s">
        <v>1891</v>
      </c>
      <c r="K330" s="405" t="s">
        <v>443</v>
      </c>
      <c r="L330" s="405" t="s">
        <v>443</v>
      </c>
      <c r="M330" s="405" t="s">
        <v>443</v>
      </c>
      <c r="N330" s="405" t="s">
        <v>443</v>
      </c>
      <c r="O330" s="405" t="s">
        <v>443</v>
      </c>
      <c r="P330" s="405" t="s">
        <v>443</v>
      </c>
      <c r="Q330" s="405" t="s">
        <v>443</v>
      </c>
      <c r="R330" s="405" t="s">
        <v>4</v>
      </c>
      <c r="S330" s="405" t="s">
        <v>443</v>
      </c>
      <c r="T330" s="405" t="s">
        <v>443</v>
      </c>
      <c r="U330" s="405" t="s">
        <v>443</v>
      </c>
      <c r="V330" s="405" t="s">
        <v>443</v>
      </c>
    </row>
    <row r="331" spans="1:22" ht="45" customHeight="1" x14ac:dyDescent="0.25">
      <c r="A331" s="382" t="s">
        <v>1356</v>
      </c>
      <c r="B331" s="382" t="s">
        <v>848</v>
      </c>
      <c r="C331" s="602"/>
      <c r="D331" s="631">
        <v>60</v>
      </c>
      <c r="E331" s="408" t="s">
        <v>589</v>
      </c>
      <c r="F331" s="401">
        <v>45589</v>
      </c>
      <c r="G331" s="385" t="s">
        <v>590</v>
      </c>
      <c r="H331" s="386" t="s">
        <v>1931</v>
      </c>
      <c r="I331" s="646" t="s">
        <v>601</v>
      </c>
      <c r="J331" s="449" t="s">
        <v>31</v>
      </c>
      <c r="K331" s="405" t="s">
        <v>35</v>
      </c>
      <c r="L331" s="405" t="s">
        <v>35</v>
      </c>
      <c r="M331" s="405" t="s">
        <v>35</v>
      </c>
      <c r="N331" s="405" t="s">
        <v>35</v>
      </c>
      <c r="O331" s="405" t="s">
        <v>35</v>
      </c>
      <c r="P331" s="405" t="s">
        <v>35</v>
      </c>
      <c r="Q331" s="405" t="s">
        <v>35</v>
      </c>
      <c r="R331" s="405" t="s">
        <v>35</v>
      </c>
      <c r="S331" s="405" t="s">
        <v>4</v>
      </c>
      <c r="T331" s="405" t="s">
        <v>35</v>
      </c>
      <c r="U331" s="405" t="s">
        <v>35</v>
      </c>
      <c r="V331" s="405" t="s">
        <v>443</v>
      </c>
    </row>
    <row r="332" spans="1:22" ht="45" customHeight="1" x14ac:dyDescent="0.25">
      <c r="A332" s="382" t="s">
        <v>1358</v>
      </c>
      <c r="B332" s="382" t="s">
        <v>1359</v>
      </c>
      <c r="C332" s="408" t="s">
        <v>1360</v>
      </c>
      <c r="D332" s="631">
        <v>195</v>
      </c>
      <c r="E332" s="408" t="s">
        <v>604</v>
      </c>
      <c r="F332" s="401">
        <v>44521</v>
      </c>
      <c r="G332" s="385" t="s">
        <v>590</v>
      </c>
      <c r="H332" s="386" t="s">
        <v>1361</v>
      </c>
      <c r="I332" s="646" t="s">
        <v>717</v>
      </c>
      <c r="J332" s="449" t="s">
        <v>100</v>
      </c>
      <c r="K332" s="405" t="s">
        <v>443</v>
      </c>
      <c r="L332" s="405" t="s">
        <v>443</v>
      </c>
      <c r="M332" s="405" t="s">
        <v>443</v>
      </c>
      <c r="N332" s="405" t="s">
        <v>443</v>
      </c>
      <c r="O332" s="405" t="s">
        <v>443</v>
      </c>
      <c r="P332" s="405" t="s">
        <v>443</v>
      </c>
      <c r="Q332" s="405" t="s">
        <v>443</v>
      </c>
      <c r="R332" s="405" t="s">
        <v>4</v>
      </c>
      <c r="S332" s="405" t="s">
        <v>443</v>
      </c>
      <c r="T332" s="405" t="s">
        <v>443</v>
      </c>
      <c r="U332" s="405" t="s">
        <v>443</v>
      </c>
      <c r="V332" s="405" t="s">
        <v>443</v>
      </c>
    </row>
    <row r="333" spans="1:22" ht="45" customHeight="1" x14ac:dyDescent="0.25">
      <c r="A333" s="382" t="s">
        <v>1362</v>
      </c>
      <c r="B333" s="382" t="s">
        <v>119</v>
      </c>
      <c r="C333" s="602"/>
      <c r="D333" s="631">
        <v>50</v>
      </c>
      <c r="E333" s="408" t="s">
        <v>604</v>
      </c>
      <c r="F333" s="401">
        <v>44949</v>
      </c>
      <c r="G333" s="385" t="s">
        <v>590</v>
      </c>
      <c r="H333" s="386">
        <v>75</v>
      </c>
      <c r="I333" s="573" t="s">
        <v>596</v>
      </c>
      <c r="J333" s="449" t="s">
        <v>42</v>
      </c>
      <c r="K333" s="405" t="s">
        <v>443</v>
      </c>
      <c r="L333" s="405" t="s">
        <v>443</v>
      </c>
      <c r="M333" s="405" t="s">
        <v>443</v>
      </c>
      <c r="N333" s="405" t="s">
        <v>443</v>
      </c>
      <c r="O333" s="405" t="s">
        <v>443</v>
      </c>
      <c r="P333" s="405" t="s">
        <v>443</v>
      </c>
      <c r="Q333" s="405" t="s">
        <v>443</v>
      </c>
      <c r="R333" s="405" t="s">
        <v>443</v>
      </c>
      <c r="S333" s="405" t="s">
        <v>443</v>
      </c>
      <c r="T333" s="405" t="s">
        <v>443</v>
      </c>
      <c r="U333" s="405" t="s">
        <v>443</v>
      </c>
      <c r="V333" s="405" t="s">
        <v>443</v>
      </c>
    </row>
    <row r="334" spans="1:22" ht="45" customHeight="1" x14ac:dyDescent="0.25">
      <c r="A334" s="382" t="s">
        <v>1363</v>
      </c>
      <c r="B334" s="382" t="s">
        <v>140</v>
      </c>
      <c r="C334" s="602"/>
      <c r="D334" s="631">
        <v>50</v>
      </c>
      <c r="E334" s="408" t="s">
        <v>731</v>
      </c>
      <c r="F334" s="401">
        <v>44949</v>
      </c>
      <c r="G334" s="385" t="s">
        <v>590</v>
      </c>
      <c r="H334" s="386">
        <v>333</v>
      </c>
      <c r="I334" s="573" t="s">
        <v>732</v>
      </c>
      <c r="J334" s="449" t="s">
        <v>31</v>
      </c>
      <c r="K334" s="379" t="s">
        <v>443</v>
      </c>
      <c r="L334" s="405" t="s">
        <v>443</v>
      </c>
      <c r="M334" s="405" t="s">
        <v>443</v>
      </c>
      <c r="N334" s="405" t="s">
        <v>443</v>
      </c>
      <c r="O334" s="405" t="s">
        <v>443</v>
      </c>
      <c r="P334" s="405" t="s">
        <v>443</v>
      </c>
      <c r="Q334" s="405" t="s">
        <v>443</v>
      </c>
      <c r="R334" s="405" t="s">
        <v>35</v>
      </c>
      <c r="S334" s="405" t="s">
        <v>443</v>
      </c>
      <c r="T334" s="405" t="s">
        <v>443</v>
      </c>
      <c r="U334" s="405" t="s">
        <v>4</v>
      </c>
      <c r="V334" s="405" t="s">
        <v>443</v>
      </c>
    </row>
    <row r="335" spans="1:22" ht="45" customHeight="1" x14ac:dyDescent="0.25">
      <c r="A335" s="382" t="s">
        <v>1364</v>
      </c>
      <c r="B335" s="382" t="s">
        <v>140</v>
      </c>
      <c r="C335" s="602"/>
      <c r="D335" s="631">
        <v>50</v>
      </c>
      <c r="E335" s="408" t="s">
        <v>731</v>
      </c>
      <c r="F335" s="401">
        <v>44949</v>
      </c>
      <c r="G335" s="385" t="s">
        <v>590</v>
      </c>
      <c r="H335" s="386">
        <v>333</v>
      </c>
      <c r="I335" s="573" t="s">
        <v>732</v>
      </c>
      <c r="J335" s="449" t="s">
        <v>31</v>
      </c>
      <c r="K335" s="379" t="s">
        <v>443</v>
      </c>
      <c r="L335" s="405" t="s">
        <v>443</v>
      </c>
      <c r="M335" s="405" t="s">
        <v>443</v>
      </c>
      <c r="N335" s="405" t="s">
        <v>443</v>
      </c>
      <c r="O335" s="405" t="s">
        <v>443</v>
      </c>
      <c r="P335" s="405" t="s">
        <v>443</v>
      </c>
      <c r="Q335" s="405" t="s">
        <v>443</v>
      </c>
      <c r="R335" s="405" t="s">
        <v>35</v>
      </c>
      <c r="S335" s="405" t="s">
        <v>443</v>
      </c>
      <c r="T335" s="405" t="s">
        <v>443</v>
      </c>
      <c r="U335" s="405" t="s">
        <v>4</v>
      </c>
      <c r="V335" s="405" t="s">
        <v>443</v>
      </c>
    </row>
    <row r="336" spans="1:22" ht="45" customHeight="1" x14ac:dyDescent="0.25">
      <c r="A336" s="382" t="s">
        <v>1365</v>
      </c>
      <c r="B336" s="382" t="s">
        <v>662</v>
      </c>
      <c r="C336" s="602"/>
      <c r="D336" s="631">
        <v>50</v>
      </c>
      <c r="E336" s="408" t="s">
        <v>604</v>
      </c>
      <c r="F336" s="401">
        <v>44949</v>
      </c>
      <c r="G336" s="385" t="s">
        <v>590</v>
      </c>
      <c r="H336" s="386" t="s">
        <v>1366</v>
      </c>
      <c r="I336" s="646" t="s">
        <v>656</v>
      </c>
      <c r="J336" s="449" t="s">
        <v>50</v>
      </c>
      <c r="K336" s="405" t="s">
        <v>443</v>
      </c>
      <c r="L336" s="420" t="s">
        <v>35</v>
      </c>
      <c r="M336" s="405" t="s">
        <v>443</v>
      </c>
      <c r="N336" s="405" t="s">
        <v>35</v>
      </c>
      <c r="O336" s="405" t="s">
        <v>443</v>
      </c>
      <c r="P336" s="405" t="s">
        <v>443</v>
      </c>
      <c r="Q336" s="405" t="s">
        <v>443</v>
      </c>
      <c r="R336" s="405" t="s">
        <v>4</v>
      </c>
      <c r="S336" s="405" t="s">
        <v>443</v>
      </c>
      <c r="T336" s="405" t="s">
        <v>35</v>
      </c>
      <c r="U336" s="405" t="s">
        <v>443</v>
      </c>
      <c r="V336" s="405" t="s">
        <v>443</v>
      </c>
    </row>
    <row r="337" spans="1:22" ht="45" customHeight="1" x14ac:dyDescent="0.25">
      <c r="A337" s="382" t="s">
        <v>1367</v>
      </c>
      <c r="B337" s="382" t="s">
        <v>662</v>
      </c>
      <c r="C337" s="602"/>
      <c r="D337" s="631">
        <v>50</v>
      </c>
      <c r="E337" s="408" t="s">
        <v>604</v>
      </c>
      <c r="F337" s="401">
        <v>44949</v>
      </c>
      <c r="G337" s="385" t="s">
        <v>590</v>
      </c>
      <c r="H337" s="386" t="s">
        <v>1366</v>
      </c>
      <c r="I337" s="573" t="s">
        <v>656</v>
      </c>
      <c r="J337" s="449" t="s">
        <v>50</v>
      </c>
      <c r="K337" s="405" t="s">
        <v>443</v>
      </c>
      <c r="L337" s="405" t="s">
        <v>443</v>
      </c>
      <c r="M337" s="405" t="s">
        <v>443</v>
      </c>
      <c r="N337" s="405" t="s">
        <v>443</v>
      </c>
      <c r="O337" s="405" t="s">
        <v>443</v>
      </c>
      <c r="P337" s="405" t="s">
        <v>443</v>
      </c>
      <c r="Q337" s="405" t="s">
        <v>443</v>
      </c>
      <c r="R337" s="405" t="s">
        <v>4</v>
      </c>
      <c r="S337" s="405" t="s">
        <v>443</v>
      </c>
      <c r="T337" s="405" t="s">
        <v>35</v>
      </c>
      <c r="U337" s="405" t="s">
        <v>443</v>
      </c>
      <c r="V337" s="405" t="s">
        <v>443</v>
      </c>
    </row>
    <row r="338" spans="1:22" ht="45" customHeight="1" x14ac:dyDescent="0.25">
      <c r="A338" s="382" t="s">
        <v>1368</v>
      </c>
      <c r="B338" s="382" t="s">
        <v>729</v>
      </c>
      <c r="C338" s="524" t="s">
        <v>984</v>
      </c>
      <c r="D338" s="631">
        <v>55</v>
      </c>
      <c r="E338" s="408" t="s">
        <v>589</v>
      </c>
      <c r="F338" s="401">
        <v>44949</v>
      </c>
      <c r="G338" s="385" t="s">
        <v>590</v>
      </c>
      <c r="H338" s="386">
        <v>352</v>
      </c>
      <c r="I338" s="609" t="s">
        <v>1237</v>
      </c>
      <c r="J338" s="449" t="s">
        <v>1881</v>
      </c>
      <c r="K338" s="405" t="s">
        <v>443</v>
      </c>
      <c r="L338" s="405" t="s">
        <v>443</v>
      </c>
      <c r="M338" s="405" t="s">
        <v>443</v>
      </c>
      <c r="N338" s="405" t="s">
        <v>443</v>
      </c>
      <c r="O338" s="405" t="s">
        <v>4</v>
      </c>
      <c r="P338" s="405" t="s">
        <v>443</v>
      </c>
      <c r="Q338" s="405" t="s">
        <v>443</v>
      </c>
      <c r="R338" s="405" t="s">
        <v>443</v>
      </c>
      <c r="S338" s="405" t="s">
        <v>443</v>
      </c>
      <c r="T338" s="405" t="s">
        <v>443</v>
      </c>
      <c r="U338" s="405" t="s">
        <v>443</v>
      </c>
      <c r="V338" s="405" t="s">
        <v>443</v>
      </c>
    </row>
    <row r="339" spans="1:22" ht="45" customHeight="1" x14ac:dyDescent="0.25">
      <c r="A339" s="382" t="s">
        <v>1369</v>
      </c>
      <c r="B339" s="382" t="s">
        <v>60</v>
      </c>
      <c r="C339" s="409" t="s">
        <v>1176</v>
      </c>
      <c r="D339" s="631">
        <v>55</v>
      </c>
      <c r="E339" s="408" t="s">
        <v>604</v>
      </c>
      <c r="F339" s="384"/>
      <c r="G339" s="385" t="s">
        <v>590</v>
      </c>
      <c r="H339" s="386" t="s">
        <v>1370</v>
      </c>
      <c r="I339" s="609" t="s">
        <v>1237</v>
      </c>
      <c r="J339" s="449" t="s">
        <v>31</v>
      </c>
      <c r="K339" s="405" t="s">
        <v>443</v>
      </c>
      <c r="L339" s="405" t="s">
        <v>443</v>
      </c>
      <c r="M339" s="405" t="s">
        <v>443</v>
      </c>
      <c r="N339" s="405" t="s">
        <v>443</v>
      </c>
      <c r="O339" s="405" t="s">
        <v>443</v>
      </c>
      <c r="P339" s="405" t="s">
        <v>443</v>
      </c>
      <c r="Q339" s="405" t="s">
        <v>443</v>
      </c>
      <c r="R339" s="405" t="s">
        <v>443</v>
      </c>
      <c r="S339" s="405" t="s">
        <v>443</v>
      </c>
      <c r="T339" s="405" t="s">
        <v>443</v>
      </c>
      <c r="U339" s="405" t="s">
        <v>443</v>
      </c>
      <c r="V339" s="405" t="s">
        <v>443</v>
      </c>
    </row>
    <row r="340" spans="1:22" ht="45" customHeight="1" x14ac:dyDescent="0.25">
      <c r="A340" s="382" t="s">
        <v>1371</v>
      </c>
      <c r="B340" s="382" t="s">
        <v>662</v>
      </c>
      <c r="C340" s="409" t="s">
        <v>1932</v>
      </c>
      <c r="D340" s="631">
        <v>65</v>
      </c>
      <c r="E340" s="408" t="s">
        <v>1372</v>
      </c>
      <c r="F340" s="401">
        <v>45474</v>
      </c>
      <c r="G340" s="385" t="s">
        <v>590</v>
      </c>
      <c r="H340" s="386" t="s">
        <v>1373</v>
      </c>
      <c r="I340" s="573" t="s">
        <v>732</v>
      </c>
      <c r="J340" s="449" t="s">
        <v>20</v>
      </c>
      <c r="K340" s="405" t="s">
        <v>35</v>
      </c>
      <c r="L340" s="405" t="s">
        <v>35</v>
      </c>
      <c r="M340" s="405" t="s">
        <v>35</v>
      </c>
      <c r="N340" s="405" t="s">
        <v>35</v>
      </c>
      <c r="O340" s="405" t="s">
        <v>35</v>
      </c>
      <c r="P340" s="405" t="s">
        <v>35</v>
      </c>
      <c r="Q340" s="405" t="s">
        <v>443</v>
      </c>
      <c r="R340" s="405" t="s">
        <v>443</v>
      </c>
      <c r="S340" s="405" t="s">
        <v>443</v>
      </c>
      <c r="T340" s="405" t="s">
        <v>443</v>
      </c>
      <c r="U340" s="405" t="s">
        <v>35</v>
      </c>
      <c r="V340" s="405" t="s">
        <v>443</v>
      </c>
    </row>
    <row r="341" spans="1:22" ht="45" customHeight="1" x14ac:dyDescent="0.25">
      <c r="A341" s="382" t="s">
        <v>1374</v>
      </c>
      <c r="B341" s="382" t="s">
        <v>662</v>
      </c>
      <c r="C341" s="602"/>
      <c r="D341" s="631">
        <v>50</v>
      </c>
      <c r="E341" s="408" t="s">
        <v>604</v>
      </c>
      <c r="F341" s="401">
        <v>44949</v>
      </c>
      <c r="G341" s="385" t="s">
        <v>590</v>
      </c>
      <c r="H341" s="386">
        <v>67</v>
      </c>
      <c r="I341" s="573" t="s">
        <v>656</v>
      </c>
      <c r="J341" s="449" t="s">
        <v>100</v>
      </c>
      <c r="K341" s="405" t="s">
        <v>443</v>
      </c>
      <c r="L341" s="405" t="s">
        <v>443</v>
      </c>
      <c r="M341" s="405" t="s">
        <v>443</v>
      </c>
      <c r="N341" s="405" t="s">
        <v>443</v>
      </c>
      <c r="O341" s="405" t="s">
        <v>443</v>
      </c>
      <c r="P341" s="405" t="s">
        <v>443</v>
      </c>
      <c r="Q341" s="405" t="s">
        <v>443</v>
      </c>
      <c r="R341" s="405" t="s">
        <v>443</v>
      </c>
      <c r="S341" s="405" t="s">
        <v>443</v>
      </c>
      <c r="T341" s="405" t="s">
        <v>4</v>
      </c>
      <c r="U341" s="405" t="s">
        <v>443</v>
      </c>
      <c r="V341" s="405" t="s">
        <v>443</v>
      </c>
    </row>
    <row r="342" spans="1:22" ht="45" customHeight="1" x14ac:dyDescent="0.25">
      <c r="A342" s="382" t="s">
        <v>1375</v>
      </c>
      <c r="B342" s="382" t="s">
        <v>140</v>
      </c>
      <c r="C342" s="532"/>
      <c r="D342" s="631">
        <v>55</v>
      </c>
      <c r="E342" s="408" t="s">
        <v>731</v>
      </c>
      <c r="F342" s="401">
        <v>45650</v>
      </c>
      <c r="G342" s="385" t="s">
        <v>590</v>
      </c>
      <c r="H342" s="532" t="s">
        <v>1377</v>
      </c>
      <c r="I342" s="573" t="s">
        <v>732</v>
      </c>
      <c r="J342" s="449" t="s">
        <v>100</v>
      </c>
      <c r="K342" s="582"/>
      <c r="L342" s="586"/>
      <c r="M342" s="586"/>
      <c r="N342" s="586"/>
      <c r="O342" s="586"/>
      <c r="P342" s="586"/>
      <c r="Q342" s="586"/>
      <c r="R342" s="586"/>
      <c r="S342" s="586"/>
      <c r="T342" s="586"/>
      <c r="U342" s="586"/>
      <c r="V342" s="405" t="s">
        <v>443</v>
      </c>
    </row>
    <row r="343" spans="1:22" ht="45" customHeight="1" x14ac:dyDescent="0.25">
      <c r="A343" s="382" t="s">
        <v>1378</v>
      </c>
      <c r="B343" s="382" t="s">
        <v>1379</v>
      </c>
      <c r="C343" s="408"/>
      <c r="D343" s="631">
        <v>65</v>
      </c>
      <c r="E343" s="408" t="s">
        <v>731</v>
      </c>
      <c r="F343" s="401">
        <v>45467</v>
      </c>
      <c r="G343" s="385" t="s">
        <v>590</v>
      </c>
      <c r="H343" s="386" t="s">
        <v>1380</v>
      </c>
      <c r="I343" s="573" t="s">
        <v>732</v>
      </c>
      <c r="J343" s="449" t="s">
        <v>25</v>
      </c>
      <c r="K343" s="405" t="s">
        <v>35</v>
      </c>
      <c r="L343" s="405" t="s">
        <v>35</v>
      </c>
      <c r="M343" s="405" t="s">
        <v>35</v>
      </c>
      <c r="N343" s="405" t="s">
        <v>35</v>
      </c>
      <c r="O343" s="405" t="s">
        <v>35</v>
      </c>
      <c r="P343" s="405" t="s">
        <v>443</v>
      </c>
      <c r="Q343" s="405" t="s">
        <v>443</v>
      </c>
      <c r="R343" s="539" t="s">
        <v>1870</v>
      </c>
      <c r="S343" s="405" t="s">
        <v>443</v>
      </c>
      <c r="T343" s="405" t="s">
        <v>443</v>
      </c>
      <c r="U343" s="405" t="s">
        <v>443</v>
      </c>
      <c r="V343" s="405" t="s">
        <v>443</v>
      </c>
    </row>
    <row r="344" spans="1:22" ht="45" customHeight="1" x14ac:dyDescent="0.25">
      <c r="A344" s="382" t="s">
        <v>1378</v>
      </c>
      <c r="B344" s="382" t="s">
        <v>1379</v>
      </c>
      <c r="C344" s="408"/>
      <c r="D344" s="631">
        <v>65</v>
      </c>
      <c r="E344" s="408" t="s">
        <v>731</v>
      </c>
      <c r="F344" s="401">
        <v>45467</v>
      </c>
      <c r="G344" s="385" t="s">
        <v>590</v>
      </c>
      <c r="H344" s="386" t="s">
        <v>1380</v>
      </c>
      <c r="I344" s="573" t="s">
        <v>732</v>
      </c>
      <c r="J344" s="449" t="s">
        <v>25</v>
      </c>
      <c r="K344" s="405" t="s">
        <v>35</v>
      </c>
      <c r="L344" s="405" t="s">
        <v>35</v>
      </c>
      <c r="M344" s="405" t="s">
        <v>35</v>
      </c>
      <c r="N344" s="405" t="s">
        <v>35</v>
      </c>
      <c r="O344" s="405" t="s">
        <v>35</v>
      </c>
      <c r="P344" s="405" t="s">
        <v>443</v>
      </c>
      <c r="Q344" s="405" t="s">
        <v>443</v>
      </c>
      <c r="R344" s="539" t="s">
        <v>1870</v>
      </c>
      <c r="S344" s="405" t="s">
        <v>443</v>
      </c>
      <c r="T344" s="405" t="s">
        <v>443</v>
      </c>
      <c r="U344" s="405" t="s">
        <v>443</v>
      </c>
      <c r="V344" s="405" t="s">
        <v>443</v>
      </c>
    </row>
    <row r="345" spans="1:22" ht="45" customHeight="1" x14ac:dyDescent="0.25">
      <c r="A345" s="382" t="s">
        <v>1378</v>
      </c>
      <c r="B345" s="382" t="s">
        <v>1379</v>
      </c>
      <c r="C345" s="408"/>
      <c r="D345" s="631">
        <v>65</v>
      </c>
      <c r="E345" s="408" t="s">
        <v>731</v>
      </c>
      <c r="F345" s="401">
        <v>45467</v>
      </c>
      <c r="G345" s="385" t="s">
        <v>590</v>
      </c>
      <c r="H345" s="386" t="s">
        <v>1380</v>
      </c>
      <c r="I345" s="573" t="s">
        <v>732</v>
      </c>
      <c r="J345" s="449" t="s">
        <v>25</v>
      </c>
      <c r="K345" s="405" t="s">
        <v>35</v>
      </c>
      <c r="L345" s="405" t="s">
        <v>35</v>
      </c>
      <c r="M345" s="405" t="s">
        <v>35</v>
      </c>
      <c r="N345" s="405" t="s">
        <v>35</v>
      </c>
      <c r="O345" s="405" t="s">
        <v>35</v>
      </c>
      <c r="P345" s="405" t="s">
        <v>443</v>
      </c>
      <c r="Q345" s="405" t="s">
        <v>443</v>
      </c>
      <c r="R345" s="539" t="s">
        <v>1870</v>
      </c>
      <c r="S345" s="405" t="s">
        <v>443</v>
      </c>
      <c r="T345" s="405" t="s">
        <v>443</v>
      </c>
      <c r="U345" s="405" t="s">
        <v>443</v>
      </c>
      <c r="V345" s="405" t="s">
        <v>443</v>
      </c>
    </row>
    <row r="346" spans="1:22" ht="45" customHeight="1" x14ac:dyDescent="0.25">
      <c r="A346" s="382" t="s">
        <v>1378</v>
      </c>
      <c r="B346" s="382" t="s">
        <v>1379</v>
      </c>
      <c r="C346" s="408"/>
      <c r="D346" s="631">
        <v>65</v>
      </c>
      <c r="E346" s="408" t="s">
        <v>731</v>
      </c>
      <c r="F346" s="401">
        <v>45467</v>
      </c>
      <c r="G346" s="385" t="s">
        <v>590</v>
      </c>
      <c r="H346" s="386" t="s">
        <v>1380</v>
      </c>
      <c r="I346" s="573" t="s">
        <v>732</v>
      </c>
      <c r="J346" s="449" t="s">
        <v>25</v>
      </c>
      <c r="K346" s="405" t="s">
        <v>35</v>
      </c>
      <c r="L346" s="405" t="s">
        <v>35</v>
      </c>
      <c r="M346" s="405" t="s">
        <v>35</v>
      </c>
      <c r="N346" s="405" t="s">
        <v>35</v>
      </c>
      <c r="O346" s="405" t="s">
        <v>35</v>
      </c>
      <c r="P346" s="405" t="s">
        <v>443</v>
      </c>
      <c r="Q346" s="405" t="s">
        <v>443</v>
      </c>
      <c r="R346" s="539" t="s">
        <v>1870</v>
      </c>
      <c r="S346" s="405" t="s">
        <v>443</v>
      </c>
      <c r="T346" s="405" t="s">
        <v>443</v>
      </c>
      <c r="U346" s="405" t="s">
        <v>443</v>
      </c>
      <c r="V346" s="405" t="s">
        <v>443</v>
      </c>
    </row>
    <row r="347" spans="1:22" ht="45" customHeight="1" x14ac:dyDescent="0.25">
      <c r="A347" s="382" t="s">
        <v>1381</v>
      </c>
      <c r="B347" s="382" t="s">
        <v>989</v>
      </c>
      <c r="C347" s="408" t="s">
        <v>1382</v>
      </c>
      <c r="D347" s="631">
        <v>275</v>
      </c>
      <c r="E347" s="408" t="s">
        <v>604</v>
      </c>
      <c r="F347" s="471">
        <v>44185</v>
      </c>
      <c r="G347" s="385" t="s">
        <v>590</v>
      </c>
      <c r="H347" s="386" t="s">
        <v>827</v>
      </c>
      <c r="I347" s="573" t="s">
        <v>991</v>
      </c>
      <c r="J347" s="449" t="s">
        <v>31</v>
      </c>
      <c r="K347" s="405" t="s">
        <v>443</v>
      </c>
      <c r="L347" s="405" t="s">
        <v>443</v>
      </c>
      <c r="M347" s="405" t="s">
        <v>443</v>
      </c>
      <c r="N347" s="405" t="s">
        <v>443</v>
      </c>
      <c r="O347" s="405" t="s">
        <v>443</v>
      </c>
      <c r="P347" s="405" t="s">
        <v>443</v>
      </c>
      <c r="Q347" s="405" t="s">
        <v>443</v>
      </c>
      <c r="R347" s="405" t="s">
        <v>443</v>
      </c>
      <c r="S347" s="405" t="s">
        <v>4</v>
      </c>
      <c r="T347" s="405" t="s">
        <v>443</v>
      </c>
      <c r="U347" s="405" t="s">
        <v>443</v>
      </c>
      <c r="V347" s="405" t="s">
        <v>443</v>
      </c>
    </row>
    <row r="348" spans="1:22" ht="45" customHeight="1" x14ac:dyDescent="0.25">
      <c r="A348" s="382" t="s">
        <v>1383</v>
      </c>
      <c r="B348" s="382" t="s">
        <v>1933</v>
      </c>
      <c r="C348" s="602"/>
      <c r="D348" s="631">
        <v>50</v>
      </c>
      <c r="E348" s="408" t="s">
        <v>604</v>
      </c>
      <c r="F348" s="401">
        <v>44949</v>
      </c>
      <c r="G348" s="385" t="s">
        <v>590</v>
      </c>
      <c r="H348" s="386">
        <v>123</v>
      </c>
      <c r="I348" s="573" t="s">
        <v>621</v>
      </c>
      <c r="J348" s="449" t="s">
        <v>69</v>
      </c>
      <c r="K348" s="405" t="s">
        <v>443</v>
      </c>
      <c r="L348" s="405" t="s">
        <v>443</v>
      </c>
      <c r="M348" s="405" t="s">
        <v>443</v>
      </c>
      <c r="N348" s="405" t="s">
        <v>443</v>
      </c>
      <c r="O348" s="405" t="s">
        <v>443</v>
      </c>
      <c r="P348" s="405" t="s">
        <v>443</v>
      </c>
      <c r="Q348" s="405" t="s">
        <v>443</v>
      </c>
      <c r="R348" s="405" t="s">
        <v>443</v>
      </c>
      <c r="S348" s="405" t="s">
        <v>443</v>
      </c>
      <c r="T348" s="405" t="s">
        <v>443</v>
      </c>
      <c r="U348" s="405" t="s">
        <v>443</v>
      </c>
      <c r="V348" s="405" t="s">
        <v>443</v>
      </c>
    </row>
    <row r="349" spans="1:22" ht="45" customHeight="1" x14ac:dyDescent="0.25">
      <c r="A349" s="382" t="s">
        <v>1386</v>
      </c>
      <c r="B349" s="382" t="s">
        <v>662</v>
      </c>
      <c r="C349" s="408"/>
      <c r="D349" s="631">
        <v>50</v>
      </c>
      <c r="E349" s="408" t="s">
        <v>604</v>
      </c>
      <c r="F349" s="401"/>
      <c r="G349" s="385" t="s">
        <v>590</v>
      </c>
      <c r="H349" s="386">
        <v>442</v>
      </c>
      <c r="I349" s="573" t="s">
        <v>621</v>
      </c>
      <c r="J349" s="449" t="s">
        <v>1926</v>
      </c>
      <c r="K349" s="405" t="s">
        <v>443</v>
      </c>
      <c r="L349" s="405" t="s">
        <v>443</v>
      </c>
      <c r="M349" s="405" t="s">
        <v>443</v>
      </c>
      <c r="N349" s="405" t="s">
        <v>443</v>
      </c>
      <c r="O349" s="405" t="s">
        <v>443</v>
      </c>
      <c r="P349" s="405" t="s">
        <v>443</v>
      </c>
      <c r="Q349" s="405" t="s">
        <v>443</v>
      </c>
      <c r="R349" s="405" t="s">
        <v>443</v>
      </c>
      <c r="S349" s="405" t="s">
        <v>443</v>
      </c>
      <c r="T349" s="405" t="s">
        <v>443</v>
      </c>
      <c r="U349" s="405" t="s">
        <v>443</v>
      </c>
      <c r="V349" s="405" t="s">
        <v>4</v>
      </c>
    </row>
    <row r="350" spans="1:22" ht="45" customHeight="1" x14ac:dyDescent="0.25">
      <c r="A350" s="382" t="s">
        <v>1387</v>
      </c>
      <c r="B350" s="547" t="s">
        <v>1388</v>
      </c>
      <c r="C350" s="408"/>
      <c r="D350" s="631" t="s">
        <v>1895</v>
      </c>
      <c r="E350" s="408" t="s">
        <v>604</v>
      </c>
      <c r="F350" s="401">
        <v>45559</v>
      </c>
      <c r="G350" s="385" t="s">
        <v>590</v>
      </c>
      <c r="H350" s="386" t="s">
        <v>1389</v>
      </c>
      <c r="I350" s="573" t="s">
        <v>656</v>
      </c>
      <c r="J350" s="449" t="s">
        <v>25</v>
      </c>
      <c r="K350" s="416" t="s">
        <v>1899</v>
      </c>
      <c r="L350" s="416" t="s">
        <v>1899</v>
      </c>
      <c r="M350" s="416" t="s">
        <v>1899</v>
      </c>
      <c r="N350" s="416" t="s">
        <v>1899</v>
      </c>
      <c r="O350" s="416" t="s">
        <v>1899</v>
      </c>
      <c r="P350" s="416" t="s">
        <v>1899</v>
      </c>
      <c r="Q350" s="416" t="s">
        <v>1899</v>
      </c>
      <c r="R350" s="416" t="s">
        <v>1899</v>
      </c>
      <c r="S350" s="405" t="s">
        <v>443</v>
      </c>
      <c r="T350" s="405" t="s">
        <v>35</v>
      </c>
      <c r="U350" s="405" t="s">
        <v>443</v>
      </c>
      <c r="V350" s="405" t="s">
        <v>443</v>
      </c>
    </row>
    <row r="351" spans="1:22" ht="45" customHeight="1" x14ac:dyDescent="0.25">
      <c r="A351" s="382" t="s">
        <v>1390</v>
      </c>
      <c r="B351" s="382" t="s">
        <v>662</v>
      </c>
      <c r="C351" s="408"/>
      <c r="D351" s="631">
        <v>50</v>
      </c>
      <c r="E351" s="408" t="s">
        <v>604</v>
      </c>
      <c r="F351" s="401"/>
      <c r="G351" s="385" t="s">
        <v>590</v>
      </c>
      <c r="H351" s="386">
        <v>442</v>
      </c>
      <c r="I351" s="573" t="s">
        <v>621</v>
      </c>
      <c r="J351" s="449" t="s">
        <v>1926</v>
      </c>
      <c r="K351" s="405" t="s">
        <v>443</v>
      </c>
      <c r="L351" s="405" t="s">
        <v>443</v>
      </c>
      <c r="M351" s="405" t="s">
        <v>443</v>
      </c>
      <c r="N351" s="405" t="s">
        <v>443</v>
      </c>
      <c r="O351" s="405" t="s">
        <v>443</v>
      </c>
      <c r="P351" s="405" t="s">
        <v>443</v>
      </c>
      <c r="Q351" s="405" t="s">
        <v>443</v>
      </c>
      <c r="R351" s="405" t="s">
        <v>443</v>
      </c>
      <c r="S351" s="405" t="s">
        <v>443</v>
      </c>
      <c r="T351" s="405" t="s">
        <v>443</v>
      </c>
      <c r="U351" s="405" t="s">
        <v>443</v>
      </c>
      <c r="V351" s="405" t="s">
        <v>4</v>
      </c>
    </row>
    <row r="352" spans="1:22" ht="45" customHeight="1" x14ac:dyDescent="0.25">
      <c r="A352" s="599" t="s">
        <v>1391</v>
      </c>
      <c r="B352" s="408" t="s">
        <v>712</v>
      </c>
      <c r="C352" s="599"/>
      <c r="D352" s="632">
        <v>65</v>
      </c>
      <c r="E352" s="408" t="s">
        <v>604</v>
      </c>
      <c r="F352" s="434">
        <v>45528</v>
      </c>
      <c r="G352" s="532" t="s">
        <v>66</v>
      </c>
      <c r="H352" s="441" t="s">
        <v>1392</v>
      </c>
      <c r="I352" s="609" t="s">
        <v>1237</v>
      </c>
      <c r="J352" s="449"/>
      <c r="K352" s="420" t="s">
        <v>35</v>
      </c>
      <c r="L352" s="420" t="s">
        <v>35</v>
      </c>
      <c r="M352" s="420" t="s">
        <v>35</v>
      </c>
      <c r="N352" s="420" t="s">
        <v>35</v>
      </c>
      <c r="O352" s="420" t="s">
        <v>35</v>
      </c>
      <c r="P352" s="420" t="s">
        <v>35</v>
      </c>
      <c r="Q352" s="420" t="s">
        <v>35</v>
      </c>
      <c r="R352" s="405" t="s">
        <v>443</v>
      </c>
      <c r="S352" s="405" t="s">
        <v>443</v>
      </c>
      <c r="T352" s="405" t="s">
        <v>443</v>
      </c>
      <c r="U352" s="405" t="s">
        <v>35</v>
      </c>
      <c r="V352" s="405" t="s">
        <v>35</v>
      </c>
    </row>
    <row r="353" spans="1:22" ht="45" customHeight="1" x14ac:dyDescent="0.25">
      <c r="A353" s="382" t="s">
        <v>1393</v>
      </c>
      <c r="B353" s="382" t="s">
        <v>99</v>
      </c>
      <c r="C353" s="408"/>
      <c r="D353" s="631">
        <v>55</v>
      </c>
      <c r="E353" s="408" t="s">
        <v>604</v>
      </c>
      <c r="F353" s="471">
        <v>43971</v>
      </c>
      <c r="G353" s="385" t="s">
        <v>590</v>
      </c>
      <c r="H353" s="386" t="s">
        <v>1394</v>
      </c>
      <c r="I353" s="573" t="s">
        <v>999</v>
      </c>
      <c r="J353" s="449" t="s">
        <v>25</v>
      </c>
      <c r="K353" s="405" t="s">
        <v>443</v>
      </c>
      <c r="L353" s="405" t="s">
        <v>443</v>
      </c>
      <c r="M353" s="405" t="s">
        <v>443</v>
      </c>
      <c r="N353" s="405" t="s">
        <v>443</v>
      </c>
      <c r="O353" s="405" t="s">
        <v>443</v>
      </c>
      <c r="P353" s="405" t="s">
        <v>4</v>
      </c>
      <c r="Q353" s="405" t="s">
        <v>443</v>
      </c>
      <c r="R353" s="405" t="s">
        <v>443</v>
      </c>
      <c r="S353" s="405" t="s">
        <v>443</v>
      </c>
      <c r="T353" s="405" t="s">
        <v>443</v>
      </c>
      <c r="U353" s="405" t="s">
        <v>443</v>
      </c>
      <c r="V353" s="405" t="s">
        <v>443</v>
      </c>
    </row>
    <row r="354" spans="1:22" ht="45" customHeight="1" x14ac:dyDescent="0.25">
      <c r="A354" s="382" t="s">
        <v>1395</v>
      </c>
      <c r="B354" s="382" t="s">
        <v>1396</v>
      </c>
      <c r="C354" s="636"/>
      <c r="D354" s="631">
        <v>65</v>
      </c>
      <c r="E354" s="408" t="s">
        <v>604</v>
      </c>
      <c r="F354" s="401">
        <v>45253</v>
      </c>
      <c r="G354" s="385" t="s">
        <v>590</v>
      </c>
      <c r="H354" s="386" t="s">
        <v>1397</v>
      </c>
      <c r="I354" s="573" t="s">
        <v>737</v>
      </c>
      <c r="J354" s="449" t="s">
        <v>1889</v>
      </c>
      <c r="K354" s="405" t="s">
        <v>443</v>
      </c>
      <c r="L354" s="405" t="s">
        <v>443</v>
      </c>
      <c r="M354" s="405" t="s">
        <v>443</v>
      </c>
      <c r="N354" s="405" t="s">
        <v>443</v>
      </c>
      <c r="O354" s="405" t="s">
        <v>443</v>
      </c>
      <c r="P354" s="405" t="s">
        <v>443</v>
      </c>
      <c r="Q354" s="405" t="s">
        <v>4</v>
      </c>
      <c r="R354" s="405" t="s">
        <v>443</v>
      </c>
      <c r="S354" s="405" t="s">
        <v>443</v>
      </c>
      <c r="T354" s="405" t="s">
        <v>443</v>
      </c>
      <c r="U354" s="405" t="s">
        <v>443</v>
      </c>
      <c r="V354" s="405" t="s">
        <v>443</v>
      </c>
    </row>
    <row r="355" spans="1:22" s="502" customFormat="1" ht="45" customHeight="1" x14ac:dyDescent="0.25">
      <c r="A355" s="382" t="s">
        <v>1400</v>
      </c>
      <c r="B355" s="382" t="s">
        <v>641</v>
      </c>
      <c r="C355" s="602"/>
      <c r="D355" s="631">
        <v>50</v>
      </c>
      <c r="E355" s="408" t="s">
        <v>589</v>
      </c>
      <c r="F355" s="401">
        <v>44949</v>
      </c>
      <c r="G355" s="385" t="s">
        <v>590</v>
      </c>
      <c r="H355" s="386">
        <v>172</v>
      </c>
      <c r="I355" s="573" t="s">
        <v>592</v>
      </c>
      <c r="J355" s="449" t="s">
        <v>1891</v>
      </c>
      <c r="K355" s="405" t="s">
        <v>443</v>
      </c>
      <c r="L355" s="405" t="s">
        <v>443</v>
      </c>
      <c r="M355" s="405" t="s">
        <v>443</v>
      </c>
      <c r="N355" s="405" t="s">
        <v>443</v>
      </c>
      <c r="O355" s="405" t="s">
        <v>443</v>
      </c>
      <c r="P355" s="405" t="s">
        <v>443</v>
      </c>
      <c r="Q355" s="405" t="s">
        <v>443</v>
      </c>
      <c r="R355" s="405" t="s">
        <v>4</v>
      </c>
      <c r="S355" s="405" t="s">
        <v>443</v>
      </c>
      <c r="T355" s="405" t="s">
        <v>443</v>
      </c>
      <c r="U355" s="405" t="s">
        <v>443</v>
      </c>
      <c r="V355" s="405" t="s">
        <v>443</v>
      </c>
    </row>
    <row r="356" spans="1:22" ht="45" customHeight="1" x14ac:dyDescent="0.25">
      <c r="A356" s="599" t="s">
        <v>1401</v>
      </c>
      <c r="B356" s="382" t="s">
        <v>758</v>
      </c>
      <c r="C356" s="408"/>
      <c r="D356" s="631">
        <v>55</v>
      </c>
      <c r="E356" s="408" t="s">
        <v>589</v>
      </c>
      <c r="F356" s="434">
        <v>42522</v>
      </c>
      <c r="G356" s="385" t="s">
        <v>590</v>
      </c>
      <c r="H356" s="386" t="s">
        <v>1402</v>
      </c>
      <c r="I356" s="573" t="s">
        <v>592</v>
      </c>
      <c r="J356" s="449" t="s">
        <v>25</v>
      </c>
      <c r="K356" s="405" t="s">
        <v>443</v>
      </c>
      <c r="L356" s="405" t="s">
        <v>443</v>
      </c>
      <c r="M356" s="405" t="s">
        <v>443</v>
      </c>
      <c r="N356" s="405" t="s">
        <v>443</v>
      </c>
      <c r="O356" s="405" t="s">
        <v>4</v>
      </c>
      <c r="P356" s="405" t="s">
        <v>443</v>
      </c>
      <c r="Q356" s="405" t="s">
        <v>443</v>
      </c>
      <c r="R356" s="405" t="s">
        <v>443</v>
      </c>
      <c r="S356" s="405" t="s">
        <v>443</v>
      </c>
      <c r="T356" s="405" t="s">
        <v>443</v>
      </c>
      <c r="U356" s="405" t="s">
        <v>443</v>
      </c>
      <c r="V356" s="405" t="s">
        <v>443</v>
      </c>
    </row>
    <row r="357" spans="1:22" ht="45" customHeight="1" x14ac:dyDescent="0.25">
      <c r="A357" s="599" t="s">
        <v>1403</v>
      </c>
      <c r="B357" s="382" t="s">
        <v>212</v>
      </c>
      <c r="C357" s="408"/>
      <c r="D357" s="631">
        <v>50</v>
      </c>
      <c r="E357" s="408" t="s">
        <v>604</v>
      </c>
      <c r="F357" s="434"/>
      <c r="G357" s="385" t="s">
        <v>590</v>
      </c>
      <c r="H357" s="386" t="s">
        <v>1934</v>
      </c>
      <c r="I357" s="573" t="s">
        <v>991</v>
      </c>
      <c r="J357" s="449" t="s">
        <v>87</v>
      </c>
      <c r="K357" s="405" t="s">
        <v>443</v>
      </c>
      <c r="L357" s="420" t="s">
        <v>35</v>
      </c>
      <c r="M357" s="405" t="s">
        <v>443</v>
      </c>
      <c r="N357" s="405" t="s">
        <v>443</v>
      </c>
      <c r="O357" s="405" t="s">
        <v>443</v>
      </c>
      <c r="P357" s="405" t="s">
        <v>443</v>
      </c>
      <c r="Q357" s="405" t="s">
        <v>443</v>
      </c>
      <c r="R357" s="405" t="s">
        <v>443</v>
      </c>
      <c r="S357" s="405" t="s">
        <v>443</v>
      </c>
      <c r="T357" s="405" t="s">
        <v>443</v>
      </c>
      <c r="U357" s="405" t="s">
        <v>443</v>
      </c>
      <c r="V357" s="405" t="s">
        <v>4</v>
      </c>
    </row>
    <row r="358" spans="1:22" ht="45" customHeight="1" x14ac:dyDescent="0.25">
      <c r="A358" s="655" t="s">
        <v>1405</v>
      </c>
      <c r="B358" s="382" t="s">
        <v>662</v>
      </c>
      <c r="C358" s="409"/>
      <c r="D358" s="631">
        <v>55</v>
      </c>
      <c r="E358" s="408" t="s">
        <v>604</v>
      </c>
      <c r="F358" s="434">
        <v>45283</v>
      </c>
      <c r="G358" s="385" t="s">
        <v>590</v>
      </c>
      <c r="H358" s="386" t="s">
        <v>1406</v>
      </c>
      <c r="I358" s="573" t="s">
        <v>592</v>
      </c>
      <c r="J358" s="449" t="s">
        <v>31</v>
      </c>
      <c r="K358" s="405" t="s">
        <v>443</v>
      </c>
      <c r="L358" s="405" t="s">
        <v>443</v>
      </c>
      <c r="M358" s="405" t="s">
        <v>443</v>
      </c>
      <c r="N358" s="405" t="s">
        <v>443</v>
      </c>
      <c r="O358" s="405" t="s">
        <v>443</v>
      </c>
      <c r="P358" s="405" t="s">
        <v>443</v>
      </c>
      <c r="Q358" s="405" t="s">
        <v>443</v>
      </c>
      <c r="R358" s="405" t="s">
        <v>443</v>
      </c>
      <c r="S358" s="405" t="s">
        <v>443</v>
      </c>
      <c r="T358" s="405" t="s">
        <v>4</v>
      </c>
      <c r="U358" s="405" t="s">
        <v>443</v>
      </c>
      <c r="V358" s="405" t="s">
        <v>443</v>
      </c>
    </row>
    <row r="359" spans="1:22" ht="45" customHeight="1" x14ac:dyDescent="0.25">
      <c r="A359" s="599" t="s">
        <v>1407</v>
      </c>
      <c r="B359" s="382" t="s">
        <v>99</v>
      </c>
      <c r="C359" s="408" t="s">
        <v>762</v>
      </c>
      <c r="D359" s="631">
        <v>65</v>
      </c>
      <c r="E359" s="408" t="s">
        <v>589</v>
      </c>
      <c r="F359" s="434">
        <v>44348</v>
      </c>
      <c r="G359" s="385" t="s">
        <v>590</v>
      </c>
      <c r="H359" s="386" t="s">
        <v>1408</v>
      </c>
      <c r="I359" s="573" t="s">
        <v>717</v>
      </c>
      <c r="J359" s="449" t="s">
        <v>100</v>
      </c>
      <c r="K359" s="405" t="s">
        <v>443</v>
      </c>
      <c r="L359" s="405" t="s">
        <v>443</v>
      </c>
      <c r="M359" s="405" t="s">
        <v>443</v>
      </c>
      <c r="N359" s="405" t="s">
        <v>443</v>
      </c>
      <c r="O359" s="405" t="s">
        <v>443</v>
      </c>
      <c r="P359" s="405" t="s">
        <v>443</v>
      </c>
      <c r="Q359" s="405" t="s">
        <v>443</v>
      </c>
      <c r="R359" s="405" t="s">
        <v>443</v>
      </c>
      <c r="S359" s="405" t="s">
        <v>443</v>
      </c>
      <c r="T359" s="405" t="s">
        <v>443</v>
      </c>
      <c r="U359" s="405" t="s">
        <v>443</v>
      </c>
      <c r="V359" s="405" t="s">
        <v>4</v>
      </c>
    </row>
    <row r="360" spans="1:22" ht="45" customHeight="1" x14ac:dyDescent="0.25">
      <c r="A360" s="599" t="s">
        <v>1409</v>
      </c>
      <c r="B360" s="382" t="s">
        <v>1410</v>
      </c>
      <c r="C360" s="408"/>
      <c r="D360" s="631">
        <v>70</v>
      </c>
      <c r="E360" s="408" t="s">
        <v>589</v>
      </c>
      <c r="F360" s="434">
        <v>45161</v>
      </c>
      <c r="G360" s="385" t="s">
        <v>590</v>
      </c>
      <c r="H360" s="386" t="s">
        <v>1411</v>
      </c>
      <c r="I360" s="573" t="s">
        <v>592</v>
      </c>
      <c r="J360" s="449" t="s">
        <v>42</v>
      </c>
      <c r="K360" s="405" t="s">
        <v>443</v>
      </c>
      <c r="L360" s="405" t="s">
        <v>443</v>
      </c>
      <c r="M360" s="405" t="s">
        <v>443</v>
      </c>
      <c r="N360" s="405" t="s">
        <v>443</v>
      </c>
      <c r="O360" s="405" t="s">
        <v>443</v>
      </c>
      <c r="P360" s="405" t="s">
        <v>443</v>
      </c>
      <c r="Q360" s="405" t="s">
        <v>443</v>
      </c>
      <c r="R360" s="405" t="s">
        <v>443</v>
      </c>
      <c r="S360" s="405" t="s">
        <v>443</v>
      </c>
      <c r="T360" s="405" t="s">
        <v>443</v>
      </c>
      <c r="U360" s="405" t="s">
        <v>443</v>
      </c>
      <c r="V360" s="405" t="s">
        <v>443</v>
      </c>
    </row>
    <row r="361" spans="1:22" ht="45" customHeight="1" x14ac:dyDescent="0.25">
      <c r="A361" s="599" t="s">
        <v>1412</v>
      </c>
      <c r="B361" s="382" t="s">
        <v>99</v>
      </c>
      <c r="C361" s="408"/>
      <c r="D361" s="631">
        <v>50</v>
      </c>
      <c r="E361" s="408" t="s">
        <v>589</v>
      </c>
      <c r="F361" s="434">
        <v>45283</v>
      </c>
      <c r="G361" s="385" t="s">
        <v>590</v>
      </c>
      <c r="H361" s="386" t="s">
        <v>1413</v>
      </c>
      <c r="I361" s="573" t="s">
        <v>592</v>
      </c>
      <c r="J361" s="449"/>
      <c r="K361" s="405" t="s">
        <v>443</v>
      </c>
      <c r="L361" s="405" t="s">
        <v>443</v>
      </c>
      <c r="M361" s="405" t="s">
        <v>443</v>
      </c>
      <c r="N361" s="405" t="s">
        <v>443</v>
      </c>
      <c r="O361" s="405" t="s">
        <v>443</v>
      </c>
      <c r="P361" s="405" t="s">
        <v>443</v>
      </c>
      <c r="Q361" s="405" t="s">
        <v>443</v>
      </c>
      <c r="R361" s="405" t="s">
        <v>443</v>
      </c>
      <c r="S361" s="405" t="s">
        <v>443</v>
      </c>
      <c r="T361" s="405" t="s">
        <v>443</v>
      </c>
      <c r="U361" s="405" t="s">
        <v>443</v>
      </c>
      <c r="V361" s="405" t="s">
        <v>443</v>
      </c>
    </row>
    <row r="362" spans="1:22" ht="45" customHeight="1" x14ac:dyDescent="0.25">
      <c r="A362" s="599" t="s">
        <v>1416</v>
      </c>
      <c r="B362" s="382" t="s">
        <v>99</v>
      </c>
      <c r="C362" s="408"/>
      <c r="D362" s="631">
        <v>50</v>
      </c>
      <c r="E362" s="408" t="s">
        <v>589</v>
      </c>
      <c r="F362" s="434">
        <v>45283</v>
      </c>
      <c r="G362" s="385" t="s">
        <v>590</v>
      </c>
      <c r="H362" s="386" t="s">
        <v>1413</v>
      </c>
      <c r="I362" s="573" t="s">
        <v>592</v>
      </c>
      <c r="J362" s="449"/>
      <c r="K362" s="405" t="s">
        <v>443</v>
      </c>
      <c r="L362" s="405" t="s">
        <v>443</v>
      </c>
      <c r="M362" s="405" t="s">
        <v>443</v>
      </c>
      <c r="N362" s="405" t="s">
        <v>443</v>
      </c>
      <c r="O362" s="405" t="s">
        <v>443</v>
      </c>
      <c r="P362" s="405" t="s">
        <v>443</v>
      </c>
      <c r="Q362" s="405" t="s">
        <v>443</v>
      </c>
      <c r="R362" s="405" t="s">
        <v>443</v>
      </c>
      <c r="S362" s="405" t="s">
        <v>443</v>
      </c>
      <c r="T362" s="405" t="s">
        <v>443</v>
      </c>
      <c r="U362" s="405" t="s">
        <v>443</v>
      </c>
      <c r="V362" s="405" t="s">
        <v>443</v>
      </c>
    </row>
    <row r="363" spans="1:22" ht="45" customHeight="1" x14ac:dyDescent="0.25">
      <c r="A363" s="382" t="s">
        <v>1417</v>
      </c>
      <c r="B363" s="382" t="s">
        <v>662</v>
      </c>
      <c r="C363" s="382" t="s">
        <v>662</v>
      </c>
      <c r="D363" s="631">
        <v>55</v>
      </c>
      <c r="E363" s="631" t="s">
        <v>604</v>
      </c>
      <c r="F363" s="401">
        <v>45650</v>
      </c>
      <c r="G363" s="385" t="s">
        <v>590</v>
      </c>
      <c r="H363" s="386" t="s">
        <v>1418</v>
      </c>
      <c r="I363" s="573" t="s">
        <v>601</v>
      </c>
      <c r="J363" s="449" t="s">
        <v>50</v>
      </c>
      <c r="K363" s="582"/>
      <c r="L363" s="586"/>
      <c r="M363" s="586"/>
      <c r="N363" s="586"/>
      <c r="O363" s="586"/>
      <c r="P363" s="586"/>
      <c r="Q363" s="405" t="s">
        <v>35</v>
      </c>
      <c r="R363" s="405" t="s">
        <v>35</v>
      </c>
      <c r="S363" s="405" t="s">
        <v>35</v>
      </c>
      <c r="T363" s="405" t="s">
        <v>35</v>
      </c>
      <c r="U363" s="405" t="s">
        <v>443</v>
      </c>
      <c r="V363" s="405" t="s">
        <v>443</v>
      </c>
    </row>
    <row r="364" spans="1:22" ht="45" customHeight="1" x14ac:dyDescent="0.25">
      <c r="A364" s="382" t="s">
        <v>1421</v>
      </c>
      <c r="B364" s="382" t="s">
        <v>662</v>
      </c>
      <c r="C364" s="409"/>
      <c r="D364" s="631">
        <v>55</v>
      </c>
      <c r="E364" s="631" t="s">
        <v>604</v>
      </c>
      <c r="F364" s="401">
        <v>45620</v>
      </c>
      <c r="G364" s="385" t="s">
        <v>590</v>
      </c>
      <c r="H364" s="386" t="s">
        <v>1422</v>
      </c>
      <c r="I364" s="573" t="s">
        <v>601</v>
      </c>
      <c r="J364" s="449" t="s">
        <v>25</v>
      </c>
      <c r="K364" s="582"/>
      <c r="L364" s="586"/>
      <c r="M364" s="586"/>
      <c r="N364" s="586"/>
      <c r="O364" s="586"/>
      <c r="P364" s="586"/>
      <c r="Q364" s="405" t="s">
        <v>35</v>
      </c>
      <c r="R364" s="405" t="s">
        <v>35</v>
      </c>
      <c r="S364" s="405" t="s">
        <v>35</v>
      </c>
      <c r="T364" s="405" t="s">
        <v>35</v>
      </c>
      <c r="U364" s="405" t="s">
        <v>443</v>
      </c>
      <c r="V364" s="405" t="s">
        <v>443</v>
      </c>
    </row>
    <row r="365" spans="1:22" ht="45" customHeight="1" x14ac:dyDescent="0.25">
      <c r="A365" s="382" t="s">
        <v>1423</v>
      </c>
      <c r="B365" s="382" t="s">
        <v>662</v>
      </c>
      <c r="C365" s="409"/>
      <c r="D365" s="631">
        <v>55</v>
      </c>
      <c r="E365" s="408" t="s">
        <v>604</v>
      </c>
      <c r="F365" s="401">
        <v>45620</v>
      </c>
      <c r="G365" s="385" t="s">
        <v>590</v>
      </c>
      <c r="H365" s="386" t="s">
        <v>1422</v>
      </c>
      <c r="I365" s="573" t="s">
        <v>601</v>
      </c>
      <c r="J365" s="449" t="s">
        <v>25</v>
      </c>
      <c r="K365" s="582"/>
      <c r="L365" s="586"/>
      <c r="M365" s="586"/>
      <c r="N365" s="586"/>
      <c r="O365" s="586"/>
      <c r="P365" s="586"/>
      <c r="Q365" s="405" t="s">
        <v>35</v>
      </c>
      <c r="R365" s="405" t="s">
        <v>35</v>
      </c>
      <c r="S365" s="405" t="s">
        <v>35</v>
      </c>
      <c r="T365" s="405" t="s">
        <v>35</v>
      </c>
      <c r="U365" s="405" t="s">
        <v>443</v>
      </c>
      <c r="V365" s="405" t="s">
        <v>443</v>
      </c>
    </row>
    <row r="366" spans="1:22" ht="45" customHeight="1" x14ac:dyDescent="0.25">
      <c r="A366" s="599" t="s">
        <v>1424</v>
      </c>
      <c r="B366" s="382" t="s">
        <v>662</v>
      </c>
      <c r="C366" s="602"/>
      <c r="D366" s="631">
        <v>50</v>
      </c>
      <c r="E366" s="408" t="s">
        <v>604</v>
      </c>
      <c r="F366" s="401">
        <v>44949</v>
      </c>
      <c r="G366" s="385" t="s">
        <v>590</v>
      </c>
      <c r="H366" s="386">
        <v>145</v>
      </c>
      <c r="I366" s="573" t="s">
        <v>596</v>
      </c>
      <c r="J366" s="449" t="s">
        <v>69</v>
      </c>
      <c r="K366" s="405" t="s">
        <v>443</v>
      </c>
      <c r="L366" s="405" t="s">
        <v>443</v>
      </c>
      <c r="M366" s="405" t="s">
        <v>443</v>
      </c>
      <c r="N366" s="405" t="s">
        <v>35</v>
      </c>
      <c r="O366" s="405" t="s">
        <v>443</v>
      </c>
      <c r="P366" s="405" t="s">
        <v>443</v>
      </c>
      <c r="Q366" s="405" t="s">
        <v>4</v>
      </c>
      <c r="R366" s="405" t="s">
        <v>443</v>
      </c>
      <c r="S366" s="405" t="s">
        <v>35</v>
      </c>
      <c r="T366" s="405" t="s">
        <v>35</v>
      </c>
      <c r="U366" s="405" t="s">
        <v>443</v>
      </c>
      <c r="V366" s="405" t="s">
        <v>443</v>
      </c>
    </row>
    <row r="367" spans="1:22" ht="45" customHeight="1" x14ac:dyDescent="0.25">
      <c r="A367" s="599" t="s">
        <v>1425</v>
      </c>
      <c r="B367" s="382" t="s">
        <v>1426</v>
      </c>
      <c r="C367" s="602"/>
      <c r="D367" s="631">
        <v>65</v>
      </c>
      <c r="E367" s="408" t="s">
        <v>604</v>
      </c>
      <c r="F367" s="401">
        <v>45346</v>
      </c>
      <c r="G367" s="385" t="s">
        <v>590</v>
      </c>
      <c r="H367" s="386" t="s">
        <v>1427</v>
      </c>
      <c r="I367" s="573" t="s">
        <v>737</v>
      </c>
      <c r="J367" s="449" t="s">
        <v>69</v>
      </c>
      <c r="K367" s="420" t="s">
        <v>35</v>
      </c>
      <c r="L367" s="405" t="s">
        <v>443</v>
      </c>
      <c r="M367" s="405" t="s">
        <v>35</v>
      </c>
      <c r="N367" s="405" t="s">
        <v>35</v>
      </c>
      <c r="O367" s="405" t="s">
        <v>35</v>
      </c>
      <c r="P367" s="405" t="s">
        <v>443</v>
      </c>
      <c r="Q367" s="405" t="s">
        <v>4</v>
      </c>
      <c r="R367" s="405" t="s">
        <v>443</v>
      </c>
      <c r="S367" s="405" t="s">
        <v>443</v>
      </c>
      <c r="T367" s="405" t="s">
        <v>443</v>
      </c>
      <c r="U367" s="405" t="s">
        <v>443</v>
      </c>
      <c r="V367" s="405" t="s">
        <v>443</v>
      </c>
    </row>
    <row r="368" spans="1:22" ht="45" customHeight="1" x14ac:dyDescent="0.25">
      <c r="A368" s="408" t="s">
        <v>1428</v>
      </c>
      <c r="B368" s="382" t="s">
        <v>638</v>
      </c>
      <c r="C368" s="408"/>
      <c r="D368" s="631">
        <v>55</v>
      </c>
      <c r="E368" s="408" t="s">
        <v>604</v>
      </c>
      <c r="F368" s="401"/>
      <c r="G368" s="385" t="s">
        <v>590</v>
      </c>
      <c r="H368" s="386" t="s">
        <v>416</v>
      </c>
      <c r="I368" s="609" t="s">
        <v>1237</v>
      </c>
      <c r="J368" s="449" t="s">
        <v>1908</v>
      </c>
      <c r="K368" s="405" t="s">
        <v>443</v>
      </c>
      <c r="L368" s="405" t="s">
        <v>443</v>
      </c>
      <c r="M368" s="405" t="s">
        <v>443</v>
      </c>
      <c r="N368" s="405" t="s">
        <v>443</v>
      </c>
      <c r="O368" s="405" t="s">
        <v>443</v>
      </c>
      <c r="P368" s="405" t="s">
        <v>4</v>
      </c>
      <c r="Q368" s="405" t="s">
        <v>443</v>
      </c>
      <c r="R368" s="405" t="s">
        <v>443</v>
      </c>
      <c r="S368" s="405" t="s">
        <v>443</v>
      </c>
      <c r="T368" s="405" t="s">
        <v>443</v>
      </c>
      <c r="U368" s="405" t="s">
        <v>443</v>
      </c>
      <c r="V368" s="405" t="s">
        <v>443</v>
      </c>
    </row>
    <row r="369" spans="1:22" ht="45" customHeight="1" x14ac:dyDescent="0.25">
      <c r="A369" s="408" t="s">
        <v>1429</v>
      </c>
      <c r="B369" s="382" t="s">
        <v>60</v>
      </c>
      <c r="C369" s="409" t="s">
        <v>1176</v>
      </c>
      <c r="D369" s="631">
        <v>55</v>
      </c>
      <c r="E369" s="408" t="s">
        <v>589</v>
      </c>
      <c r="F369" s="401">
        <v>44166</v>
      </c>
      <c r="G369" s="385" t="s">
        <v>590</v>
      </c>
      <c r="H369" s="386" t="s">
        <v>1430</v>
      </c>
      <c r="I369" s="573" t="s">
        <v>717</v>
      </c>
      <c r="J369" s="449" t="s">
        <v>50</v>
      </c>
      <c r="K369" s="405" t="s">
        <v>443</v>
      </c>
      <c r="L369" s="405" t="s">
        <v>443</v>
      </c>
      <c r="M369" s="405" t="s">
        <v>443</v>
      </c>
      <c r="N369" s="405" t="s">
        <v>443</v>
      </c>
      <c r="O369" s="405" t="s">
        <v>443</v>
      </c>
      <c r="P369" s="405" t="s">
        <v>443</v>
      </c>
      <c r="Q369" s="405" t="s">
        <v>443</v>
      </c>
      <c r="R369" s="405" t="s">
        <v>443</v>
      </c>
      <c r="S369" s="405" t="s">
        <v>443</v>
      </c>
      <c r="T369" s="405" t="s">
        <v>443</v>
      </c>
      <c r="U369" s="405" t="s">
        <v>443</v>
      </c>
      <c r="V369" s="405" t="s">
        <v>4</v>
      </c>
    </row>
    <row r="370" spans="1:22" ht="45" customHeight="1" x14ac:dyDescent="0.25">
      <c r="A370" s="408" t="s">
        <v>1431</v>
      </c>
      <c r="B370" s="382" t="s">
        <v>638</v>
      </c>
      <c r="C370" s="408"/>
      <c r="D370" s="631">
        <v>55</v>
      </c>
      <c r="E370" s="408" t="s">
        <v>604</v>
      </c>
      <c r="F370" s="401">
        <v>42370</v>
      </c>
      <c r="G370" s="385" t="s">
        <v>590</v>
      </c>
      <c r="H370" s="386" t="s">
        <v>416</v>
      </c>
      <c r="I370" s="609" t="s">
        <v>1237</v>
      </c>
      <c r="J370" s="449" t="s">
        <v>1908</v>
      </c>
      <c r="K370" s="405" t="s">
        <v>443</v>
      </c>
      <c r="L370" s="405" t="s">
        <v>443</v>
      </c>
      <c r="M370" s="405" t="s">
        <v>443</v>
      </c>
      <c r="N370" s="405" t="s">
        <v>443</v>
      </c>
      <c r="O370" s="405" t="s">
        <v>443</v>
      </c>
      <c r="P370" s="405" t="s">
        <v>4</v>
      </c>
      <c r="Q370" s="405" t="s">
        <v>443</v>
      </c>
      <c r="R370" s="405" t="s">
        <v>443</v>
      </c>
      <c r="S370" s="405" t="s">
        <v>443</v>
      </c>
      <c r="T370" s="405" t="s">
        <v>443</v>
      </c>
      <c r="U370" s="405" t="s">
        <v>443</v>
      </c>
      <c r="V370" s="405" t="s">
        <v>443</v>
      </c>
    </row>
    <row r="371" spans="1:22" ht="45" customHeight="1" x14ac:dyDescent="0.25">
      <c r="A371" s="382" t="s">
        <v>1432</v>
      </c>
      <c r="B371" s="382" t="s">
        <v>1396</v>
      </c>
      <c r="C371" s="408"/>
      <c r="D371" s="631">
        <v>55</v>
      </c>
      <c r="E371" s="408" t="s">
        <v>604</v>
      </c>
      <c r="F371" s="384"/>
      <c r="G371" s="385" t="s">
        <v>590</v>
      </c>
      <c r="H371" s="386" t="s">
        <v>1433</v>
      </c>
      <c r="I371" s="605" t="s">
        <v>648</v>
      </c>
      <c r="J371" s="449" t="s">
        <v>87</v>
      </c>
      <c r="K371" s="405" t="s">
        <v>443</v>
      </c>
      <c r="L371" s="405" t="s">
        <v>443</v>
      </c>
      <c r="M371" s="405" t="s">
        <v>443</v>
      </c>
      <c r="N371" s="405" t="s">
        <v>35</v>
      </c>
      <c r="O371" s="405" t="s">
        <v>443</v>
      </c>
      <c r="P371" s="405" t="s">
        <v>443</v>
      </c>
      <c r="Q371" s="405" t="s">
        <v>443</v>
      </c>
      <c r="R371" s="405" t="s">
        <v>443</v>
      </c>
      <c r="S371" s="405" t="s">
        <v>443</v>
      </c>
      <c r="T371" s="405" t="s">
        <v>443</v>
      </c>
      <c r="U371" s="405" t="s">
        <v>443</v>
      </c>
      <c r="V371" s="405" t="s">
        <v>443</v>
      </c>
    </row>
    <row r="372" spans="1:22" ht="45" customHeight="1" x14ac:dyDescent="0.25">
      <c r="A372" s="382" t="s">
        <v>1434</v>
      </c>
      <c r="B372" s="382" t="s">
        <v>598</v>
      </c>
      <c r="C372" s="408" t="s">
        <v>1875</v>
      </c>
      <c r="D372" s="631">
        <v>55</v>
      </c>
      <c r="E372" s="408" t="s">
        <v>604</v>
      </c>
      <c r="F372" s="446">
        <v>42353</v>
      </c>
      <c r="G372" s="385" t="s">
        <v>590</v>
      </c>
      <c r="H372" s="386" t="s">
        <v>1436</v>
      </c>
      <c r="I372" s="573" t="s">
        <v>656</v>
      </c>
      <c r="J372" s="449" t="s">
        <v>31</v>
      </c>
      <c r="K372" s="405" t="s">
        <v>443</v>
      </c>
      <c r="L372" s="405" t="s">
        <v>443</v>
      </c>
      <c r="M372" s="405" t="s">
        <v>443</v>
      </c>
      <c r="N372" s="405" t="s">
        <v>443</v>
      </c>
      <c r="O372" s="405" t="s">
        <v>443</v>
      </c>
      <c r="P372" s="405" t="s">
        <v>443</v>
      </c>
      <c r="Q372" s="405" t="s">
        <v>443</v>
      </c>
      <c r="R372" s="405" t="s">
        <v>443</v>
      </c>
      <c r="S372" s="405" t="s">
        <v>4</v>
      </c>
      <c r="T372" s="405" t="s">
        <v>443</v>
      </c>
      <c r="U372" s="405" t="s">
        <v>443</v>
      </c>
      <c r="V372" s="405" t="s">
        <v>443</v>
      </c>
    </row>
    <row r="373" spans="1:22" ht="45" customHeight="1" x14ac:dyDescent="0.25">
      <c r="A373" s="382" t="s">
        <v>1437</v>
      </c>
      <c r="B373" s="382" t="s">
        <v>140</v>
      </c>
      <c r="C373" s="602"/>
      <c r="D373" s="631">
        <v>50</v>
      </c>
      <c r="E373" s="408" t="s">
        <v>604</v>
      </c>
      <c r="F373" s="401">
        <v>44949</v>
      </c>
      <c r="G373" s="385" t="s">
        <v>590</v>
      </c>
      <c r="H373" s="386">
        <v>104</v>
      </c>
      <c r="I373" s="573" t="s">
        <v>596</v>
      </c>
      <c r="J373" s="449" t="s">
        <v>45</v>
      </c>
      <c r="K373" s="405" t="s">
        <v>443</v>
      </c>
      <c r="L373" s="405" t="s">
        <v>4</v>
      </c>
      <c r="M373" s="405" t="s">
        <v>443</v>
      </c>
      <c r="N373" s="405" t="s">
        <v>35</v>
      </c>
      <c r="O373" s="405" t="s">
        <v>443</v>
      </c>
      <c r="P373" s="405" t="s">
        <v>443</v>
      </c>
      <c r="Q373" s="405" t="s">
        <v>443</v>
      </c>
      <c r="R373" s="405" t="s">
        <v>443</v>
      </c>
      <c r="S373" s="405" t="s">
        <v>443</v>
      </c>
      <c r="T373" s="405" t="s">
        <v>443</v>
      </c>
      <c r="U373" s="405" t="s">
        <v>443</v>
      </c>
      <c r="V373" s="405" t="s">
        <v>443</v>
      </c>
    </row>
    <row r="374" spans="1:22" ht="45" customHeight="1" x14ac:dyDescent="0.25">
      <c r="A374" s="382" t="s">
        <v>1438</v>
      </c>
      <c r="B374" s="382" t="s">
        <v>99</v>
      </c>
      <c r="C374" s="408"/>
      <c r="D374" s="631">
        <v>55</v>
      </c>
      <c r="E374" s="408" t="s">
        <v>604</v>
      </c>
      <c r="F374" s="384"/>
      <c r="G374" s="385" t="s">
        <v>590</v>
      </c>
      <c r="H374" s="386" t="s">
        <v>1440</v>
      </c>
      <c r="I374" s="573" t="s">
        <v>656</v>
      </c>
      <c r="J374" s="449" t="s">
        <v>72</v>
      </c>
      <c r="K374" s="405" t="s">
        <v>443</v>
      </c>
      <c r="L374" s="405" t="s">
        <v>443</v>
      </c>
      <c r="M374" s="405" t="s">
        <v>443</v>
      </c>
      <c r="N374" s="405" t="s">
        <v>443</v>
      </c>
      <c r="O374" s="405" t="s">
        <v>443</v>
      </c>
      <c r="P374" s="405" t="s">
        <v>443</v>
      </c>
      <c r="Q374" s="405" t="s">
        <v>443</v>
      </c>
      <c r="R374" s="405" t="s">
        <v>443</v>
      </c>
      <c r="S374" s="405" t="s">
        <v>443</v>
      </c>
      <c r="T374" s="405" t="s">
        <v>4</v>
      </c>
      <c r="U374" s="405" t="s">
        <v>443</v>
      </c>
      <c r="V374" s="405" t="s">
        <v>443</v>
      </c>
    </row>
    <row r="375" spans="1:22" ht="45" customHeight="1" x14ac:dyDescent="0.25">
      <c r="A375" s="599" t="s">
        <v>1443</v>
      </c>
      <c r="B375" s="599" t="s">
        <v>800</v>
      </c>
      <c r="C375" s="599"/>
      <c r="D375" s="631">
        <v>50</v>
      </c>
      <c r="E375" s="408" t="s">
        <v>604</v>
      </c>
      <c r="F375" s="441"/>
      <c r="G375" s="385" t="s">
        <v>590</v>
      </c>
      <c r="H375" s="441">
        <v>119</v>
      </c>
      <c r="I375" s="605" t="s">
        <v>648</v>
      </c>
      <c r="J375" s="449" t="s">
        <v>53</v>
      </c>
      <c r="K375" s="405" t="s">
        <v>443</v>
      </c>
      <c r="L375" s="405" t="s">
        <v>443</v>
      </c>
      <c r="M375" s="405" t="s">
        <v>443</v>
      </c>
      <c r="N375" s="405" t="s">
        <v>443</v>
      </c>
      <c r="O375" s="405" t="s">
        <v>443</v>
      </c>
      <c r="P375" s="405" t="s">
        <v>443</v>
      </c>
      <c r="Q375" s="405" t="s">
        <v>443</v>
      </c>
      <c r="R375" s="405" t="s">
        <v>443</v>
      </c>
      <c r="S375" s="405" t="s">
        <v>443</v>
      </c>
      <c r="T375" s="420" t="s">
        <v>35</v>
      </c>
      <c r="U375" s="405" t="s">
        <v>443</v>
      </c>
      <c r="V375" s="405" t="s">
        <v>443</v>
      </c>
    </row>
    <row r="376" spans="1:22" ht="45" customHeight="1" x14ac:dyDescent="0.25">
      <c r="A376" s="599" t="s">
        <v>1444</v>
      </c>
      <c r="B376" s="408" t="s">
        <v>931</v>
      </c>
      <c r="C376" s="599" t="s">
        <v>1445</v>
      </c>
      <c r="D376" s="632">
        <v>65</v>
      </c>
      <c r="E376" s="408" t="s">
        <v>604</v>
      </c>
      <c r="F376" s="656">
        <v>44928</v>
      </c>
      <c r="G376" s="385" t="s">
        <v>590</v>
      </c>
      <c r="H376" s="441" t="s">
        <v>1446</v>
      </c>
      <c r="I376" s="573" t="s">
        <v>592</v>
      </c>
      <c r="J376" s="449" t="s">
        <v>50</v>
      </c>
      <c r="K376" s="405" t="s">
        <v>443</v>
      </c>
      <c r="L376" s="405" t="s">
        <v>443</v>
      </c>
      <c r="M376" s="405" t="s">
        <v>443</v>
      </c>
      <c r="N376" s="405" t="s">
        <v>443</v>
      </c>
      <c r="O376" s="405" t="s">
        <v>443</v>
      </c>
      <c r="P376" s="405" t="s">
        <v>443</v>
      </c>
      <c r="Q376" s="539" t="s">
        <v>1870</v>
      </c>
      <c r="R376" s="405" t="s">
        <v>443</v>
      </c>
      <c r="S376" s="405" t="s">
        <v>443</v>
      </c>
      <c r="T376" s="405" t="s">
        <v>443</v>
      </c>
      <c r="U376" s="405" t="s">
        <v>443</v>
      </c>
      <c r="V376" s="405" t="s">
        <v>443</v>
      </c>
    </row>
    <row r="377" spans="1:22" ht="45" customHeight="1" x14ac:dyDescent="0.25">
      <c r="A377" s="382" t="s">
        <v>1449</v>
      </c>
      <c r="B377" s="382" t="s">
        <v>641</v>
      </c>
      <c r="C377" s="602"/>
      <c r="D377" s="631">
        <v>50</v>
      </c>
      <c r="E377" s="408" t="s">
        <v>604</v>
      </c>
      <c r="F377" s="401">
        <v>44949</v>
      </c>
      <c r="G377" s="385" t="s">
        <v>590</v>
      </c>
      <c r="H377" s="386">
        <v>169</v>
      </c>
      <c r="I377" s="573" t="s">
        <v>596</v>
      </c>
      <c r="J377" s="449" t="s">
        <v>31</v>
      </c>
      <c r="K377" s="405" t="s">
        <v>443</v>
      </c>
      <c r="L377" s="405" t="s">
        <v>443</v>
      </c>
      <c r="M377" s="405" t="s">
        <v>443</v>
      </c>
      <c r="N377" s="405" t="s">
        <v>443</v>
      </c>
      <c r="O377" s="405" t="s">
        <v>443</v>
      </c>
      <c r="P377" s="405" t="s">
        <v>443</v>
      </c>
      <c r="Q377" s="405" t="s">
        <v>443</v>
      </c>
      <c r="R377" s="405" t="s">
        <v>443</v>
      </c>
      <c r="S377" s="405" t="s">
        <v>4</v>
      </c>
      <c r="T377" s="405" t="s">
        <v>443</v>
      </c>
      <c r="U377" s="405" t="s">
        <v>443</v>
      </c>
      <c r="V377" s="405" t="s">
        <v>443</v>
      </c>
    </row>
    <row r="378" spans="1:22" ht="45" customHeight="1" x14ac:dyDescent="0.25">
      <c r="A378" s="382" t="s">
        <v>1450</v>
      </c>
      <c r="B378" s="382" t="s">
        <v>1451</v>
      </c>
      <c r="C378" s="602"/>
      <c r="D378" s="631">
        <v>50</v>
      </c>
      <c r="E378" s="408" t="s">
        <v>604</v>
      </c>
      <c r="F378" s="401">
        <v>44949</v>
      </c>
      <c r="G378" s="385" t="s">
        <v>590</v>
      </c>
      <c r="H378" s="386">
        <v>61</v>
      </c>
      <c r="I378" s="573" t="s">
        <v>737</v>
      </c>
      <c r="J378" s="449" t="s">
        <v>20</v>
      </c>
      <c r="K378" s="405" t="s">
        <v>443</v>
      </c>
      <c r="L378" s="405" t="s">
        <v>443</v>
      </c>
      <c r="M378" s="405" t="s">
        <v>443</v>
      </c>
      <c r="N378" s="405" t="s">
        <v>4</v>
      </c>
      <c r="O378" s="405" t="s">
        <v>443</v>
      </c>
      <c r="P378" s="405" t="s">
        <v>443</v>
      </c>
      <c r="Q378" s="405" t="s">
        <v>443</v>
      </c>
      <c r="R378" s="405" t="s">
        <v>443</v>
      </c>
      <c r="S378" s="405" t="s">
        <v>443</v>
      </c>
      <c r="T378" s="405" t="s">
        <v>443</v>
      </c>
      <c r="U378" s="405" t="s">
        <v>443</v>
      </c>
      <c r="V378" s="405" t="s">
        <v>443</v>
      </c>
    </row>
    <row r="379" spans="1:22" ht="45" customHeight="1" x14ac:dyDescent="0.25">
      <c r="A379" s="382" t="s">
        <v>1452</v>
      </c>
      <c r="B379" s="382" t="s">
        <v>598</v>
      </c>
      <c r="C379" s="408" t="s">
        <v>1875</v>
      </c>
      <c r="D379" s="631">
        <v>55</v>
      </c>
      <c r="E379" s="408" t="s">
        <v>604</v>
      </c>
      <c r="F379" s="446">
        <v>42353</v>
      </c>
      <c r="G379" s="385" t="s">
        <v>590</v>
      </c>
      <c r="H379" s="386" t="s">
        <v>1453</v>
      </c>
      <c r="I379" s="573" t="s">
        <v>656</v>
      </c>
      <c r="J379" s="449" t="s">
        <v>50</v>
      </c>
      <c r="K379" s="405" t="s">
        <v>443</v>
      </c>
      <c r="L379" s="405" t="s">
        <v>443</v>
      </c>
      <c r="M379" s="405" t="s">
        <v>443</v>
      </c>
      <c r="N379" s="405" t="s">
        <v>443</v>
      </c>
      <c r="O379" s="405" t="s">
        <v>443</v>
      </c>
      <c r="P379" s="405" t="s">
        <v>443</v>
      </c>
      <c r="Q379" s="405" t="s">
        <v>4</v>
      </c>
      <c r="R379" s="405" t="s">
        <v>443</v>
      </c>
      <c r="S379" s="405" t="s">
        <v>443</v>
      </c>
      <c r="T379" s="405" t="s">
        <v>443</v>
      </c>
      <c r="U379" s="405" t="s">
        <v>443</v>
      </c>
      <c r="V379" s="405" t="s">
        <v>443</v>
      </c>
    </row>
    <row r="380" spans="1:22" ht="45" customHeight="1" x14ac:dyDescent="0.25">
      <c r="A380" s="382" t="s">
        <v>1454</v>
      </c>
      <c r="B380" s="408" t="s">
        <v>662</v>
      </c>
      <c r="C380" s="602"/>
      <c r="D380" s="631">
        <v>50</v>
      </c>
      <c r="E380" s="408" t="s">
        <v>589</v>
      </c>
      <c r="F380" s="401">
        <v>44949</v>
      </c>
      <c r="G380" s="385" t="s">
        <v>590</v>
      </c>
      <c r="H380" s="386">
        <v>370</v>
      </c>
      <c r="I380" s="573" t="s">
        <v>592</v>
      </c>
      <c r="J380" s="449" t="s">
        <v>31</v>
      </c>
      <c r="K380" s="405" t="s">
        <v>443</v>
      </c>
      <c r="L380" s="405" t="s">
        <v>443</v>
      </c>
      <c r="M380" s="405" t="s">
        <v>443</v>
      </c>
      <c r="N380" s="405" t="s">
        <v>443</v>
      </c>
      <c r="O380" s="405" t="s">
        <v>443</v>
      </c>
      <c r="P380" s="405" t="s">
        <v>443</v>
      </c>
      <c r="Q380" s="405" t="s">
        <v>443</v>
      </c>
      <c r="R380" s="405" t="s">
        <v>443</v>
      </c>
      <c r="S380" s="405" t="s">
        <v>443</v>
      </c>
      <c r="T380" s="405" t="s">
        <v>443</v>
      </c>
      <c r="U380" s="405" t="s">
        <v>4</v>
      </c>
      <c r="V380" s="405" t="s">
        <v>443</v>
      </c>
    </row>
    <row r="381" spans="1:22" ht="45" customHeight="1" x14ac:dyDescent="0.25">
      <c r="A381" s="382" t="s">
        <v>1455</v>
      </c>
      <c r="B381" s="382" t="s">
        <v>1456</v>
      </c>
      <c r="C381" s="408"/>
      <c r="D381" s="631">
        <v>55</v>
      </c>
      <c r="E381" s="408" t="s">
        <v>604</v>
      </c>
      <c r="F381" s="401">
        <v>45017</v>
      </c>
      <c r="G381" s="385" t="s">
        <v>590</v>
      </c>
      <c r="H381" s="386" t="s">
        <v>1457</v>
      </c>
      <c r="I381" s="573" t="s">
        <v>656</v>
      </c>
      <c r="J381" s="449" t="s">
        <v>20</v>
      </c>
      <c r="K381" s="405" t="s">
        <v>443</v>
      </c>
      <c r="L381" s="405" t="s">
        <v>443</v>
      </c>
      <c r="M381" s="405" t="s">
        <v>443</v>
      </c>
      <c r="N381" s="405" t="s">
        <v>4</v>
      </c>
      <c r="O381" s="405" t="s">
        <v>443</v>
      </c>
      <c r="P381" s="405" t="s">
        <v>443</v>
      </c>
      <c r="Q381" s="405" t="s">
        <v>443</v>
      </c>
      <c r="R381" s="405" t="s">
        <v>443</v>
      </c>
      <c r="S381" s="405" t="s">
        <v>443</v>
      </c>
      <c r="T381" s="405" t="s">
        <v>443</v>
      </c>
      <c r="U381" s="405" t="s">
        <v>443</v>
      </c>
      <c r="V381" s="405" t="s">
        <v>443</v>
      </c>
    </row>
    <row r="382" spans="1:22" ht="45" customHeight="1" x14ac:dyDescent="0.25">
      <c r="A382" s="408" t="s">
        <v>1458</v>
      </c>
      <c r="B382" s="382" t="s">
        <v>60</v>
      </c>
      <c r="C382" s="409" t="s">
        <v>1176</v>
      </c>
      <c r="D382" s="631">
        <v>55</v>
      </c>
      <c r="E382" s="408" t="s">
        <v>589</v>
      </c>
      <c r="F382" s="401">
        <v>43617</v>
      </c>
      <c r="G382" s="385" t="s">
        <v>590</v>
      </c>
      <c r="H382" s="386" t="s">
        <v>1460</v>
      </c>
      <c r="I382" s="573" t="s">
        <v>592</v>
      </c>
      <c r="J382" s="449" t="s">
        <v>20</v>
      </c>
      <c r="K382" s="405" t="s">
        <v>443</v>
      </c>
      <c r="L382" s="405" t="s">
        <v>443</v>
      </c>
      <c r="M382" s="405" t="s">
        <v>443</v>
      </c>
      <c r="N382" s="405" t="s">
        <v>4</v>
      </c>
      <c r="O382" s="405" t="s">
        <v>443</v>
      </c>
      <c r="P382" s="405" t="s">
        <v>443</v>
      </c>
      <c r="Q382" s="405" t="s">
        <v>443</v>
      </c>
      <c r="R382" s="405" t="s">
        <v>443</v>
      </c>
      <c r="S382" s="405" t="s">
        <v>443</v>
      </c>
      <c r="T382" s="405" t="s">
        <v>443</v>
      </c>
      <c r="U382" s="405" t="s">
        <v>443</v>
      </c>
      <c r="V382" s="405" t="s">
        <v>443</v>
      </c>
    </row>
    <row r="383" spans="1:22" ht="45" customHeight="1" x14ac:dyDescent="0.25">
      <c r="A383" s="382" t="s">
        <v>1461</v>
      </c>
      <c r="B383" s="382" t="s">
        <v>1462</v>
      </c>
      <c r="C383" s="408"/>
      <c r="D383" s="631">
        <v>55</v>
      </c>
      <c r="E383" s="408" t="s">
        <v>589</v>
      </c>
      <c r="F383" s="401">
        <v>43971</v>
      </c>
      <c r="G383" s="385" t="s">
        <v>590</v>
      </c>
      <c r="H383" s="386" t="s">
        <v>827</v>
      </c>
      <c r="I383" s="573" t="s">
        <v>592</v>
      </c>
      <c r="J383" s="449" t="s">
        <v>20</v>
      </c>
      <c r="K383" s="405" t="s">
        <v>443</v>
      </c>
      <c r="L383" s="405" t="s">
        <v>443</v>
      </c>
      <c r="M383" s="405" t="s">
        <v>443</v>
      </c>
      <c r="N383" s="405" t="s">
        <v>4</v>
      </c>
      <c r="O383" s="405" t="s">
        <v>443</v>
      </c>
      <c r="P383" s="405" t="s">
        <v>443</v>
      </c>
      <c r="Q383" s="405" t="s">
        <v>443</v>
      </c>
      <c r="R383" s="405" t="s">
        <v>443</v>
      </c>
      <c r="S383" s="405" t="s">
        <v>443</v>
      </c>
      <c r="T383" s="405" t="s">
        <v>443</v>
      </c>
      <c r="U383" s="405" t="s">
        <v>443</v>
      </c>
      <c r="V383" s="405" t="s">
        <v>443</v>
      </c>
    </row>
    <row r="384" spans="1:22" ht="45" customHeight="1" x14ac:dyDescent="0.25">
      <c r="A384" s="408" t="s">
        <v>1463</v>
      </c>
      <c r="B384" s="382" t="s">
        <v>89</v>
      </c>
      <c r="C384" s="409" t="s">
        <v>1464</v>
      </c>
      <c r="D384" s="631">
        <v>35</v>
      </c>
      <c r="E384" s="408" t="s">
        <v>589</v>
      </c>
      <c r="F384" s="401">
        <v>44256</v>
      </c>
      <c r="G384" s="385" t="s">
        <v>590</v>
      </c>
      <c r="H384" s="386" t="s">
        <v>1465</v>
      </c>
      <c r="I384" s="573" t="s">
        <v>592</v>
      </c>
      <c r="J384" s="449" t="s">
        <v>87</v>
      </c>
      <c r="K384" s="405" t="s">
        <v>443</v>
      </c>
      <c r="L384" s="405" t="s">
        <v>443</v>
      </c>
      <c r="M384" s="405" t="s">
        <v>443</v>
      </c>
      <c r="N384" s="405" t="s">
        <v>443</v>
      </c>
      <c r="O384" s="405" t="s">
        <v>443</v>
      </c>
      <c r="P384" s="405" t="s">
        <v>443</v>
      </c>
      <c r="Q384" s="405" t="s">
        <v>443</v>
      </c>
      <c r="R384" s="405" t="s">
        <v>443</v>
      </c>
      <c r="S384" s="405" t="s">
        <v>443</v>
      </c>
      <c r="T384" s="405" t="s">
        <v>443</v>
      </c>
      <c r="U384" s="405" t="s">
        <v>4</v>
      </c>
      <c r="V384" s="405" t="s">
        <v>443</v>
      </c>
    </row>
    <row r="385" spans="1:22" ht="32.25" customHeight="1" x14ac:dyDescent="0.25">
      <c r="A385" s="408" t="s">
        <v>1466</v>
      </c>
      <c r="B385" s="382" t="s">
        <v>89</v>
      </c>
      <c r="C385" s="409" t="s">
        <v>1467</v>
      </c>
      <c r="D385" s="631">
        <v>35</v>
      </c>
      <c r="E385" s="408" t="s">
        <v>589</v>
      </c>
      <c r="F385" s="401">
        <v>44256</v>
      </c>
      <c r="G385" s="385" t="s">
        <v>590</v>
      </c>
      <c r="H385" s="386" t="s">
        <v>1465</v>
      </c>
      <c r="I385" s="573" t="s">
        <v>592</v>
      </c>
      <c r="J385" s="449" t="s">
        <v>87</v>
      </c>
      <c r="K385" s="405" t="s">
        <v>443</v>
      </c>
      <c r="L385" s="405" t="s">
        <v>443</v>
      </c>
      <c r="M385" s="405" t="s">
        <v>443</v>
      </c>
      <c r="N385" s="405" t="s">
        <v>443</v>
      </c>
      <c r="O385" s="405" t="s">
        <v>443</v>
      </c>
      <c r="P385" s="405" t="s">
        <v>443</v>
      </c>
      <c r="Q385" s="405" t="s">
        <v>443</v>
      </c>
      <c r="R385" s="405" t="s">
        <v>443</v>
      </c>
      <c r="S385" s="405" t="s">
        <v>443</v>
      </c>
      <c r="T385" s="405" t="s">
        <v>443</v>
      </c>
      <c r="U385" s="405" t="s">
        <v>4</v>
      </c>
      <c r="V385" s="405" t="s">
        <v>443</v>
      </c>
    </row>
    <row r="386" spans="1:22" ht="45" customHeight="1" x14ac:dyDescent="0.25">
      <c r="A386" s="408" t="s">
        <v>1468</v>
      </c>
      <c r="B386" s="382" t="s">
        <v>89</v>
      </c>
      <c r="C386" s="409" t="s">
        <v>1469</v>
      </c>
      <c r="D386" s="631">
        <v>35</v>
      </c>
      <c r="E386" s="408" t="s">
        <v>589</v>
      </c>
      <c r="F386" s="401">
        <v>44256</v>
      </c>
      <c r="G386" s="385" t="s">
        <v>590</v>
      </c>
      <c r="H386" s="386" t="s">
        <v>1465</v>
      </c>
      <c r="I386" s="573" t="s">
        <v>592</v>
      </c>
      <c r="J386" s="449" t="s">
        <v>87</v>
      </c>
      <c r="K386" s="405" t="s">
        <v>443</v>
      </c>
      <c r="L386" s="405" t="s">
        <v>443</v>
      </c>
      <c r="M386" s="405" t="s">
        <v>443</v>
      </c>
      <c r="N386" s="405" t="s">
        <v>443</v>
      </c>
      <c r="O386" s="405" t="s">
        <v>443</v>
      </c>
      <c r="P386" s="405" t="s">
        <v>443</v>
      </c>
      <c r="Q386" s="405" t="s">
        <v>443</v>
      </c>
      <c r="R386" s="405" t="s">
        <v>443</v>
      </c>
      <c r="S386" s="405" t="s">
        <v>443</v>
      </c>
      <c r="T386" s="405" t="s">
        <v>443</v>
      </c>
      <c r="U386" s="405" t="s">
        <v>4</v>
      </c>
      <c r="V386" s="405" t="s">
        <v>443</v>
      </c>
    </row>
    <row r="387" spans="1:22" ht="45" customHeight="1" x14ac:dyDescent="0.25">
      <c r="A387" s="408" t="s">
        <v>1470</v>
      </c>
      <c r="B387" s="382" t="s">
        <v>89</v>
      </c>
      <c r="C387" s="409" t="s">
        <v>1471</v>
      </c>
      <c r="D387" s="631">
        <v>35</v>
      </c>
      <c r="E387" s="408" t="s">
        <v>589</v>
      </c>
      <c r="F387" s="401">
        <v>44256</v>
      </c>
      <c r="G387" s="385" t="s">
        <v>590</v>
      </c>
      <c r="H387" s="386" t="s">
        <v>1465</v>
      </c>
      <c r="I387" s="573" t="s">
        <v>592</v>
      </c>
      <c r="J387" s="449" t="s">
        <v>87</v>
      </c>
      <c r="K387" s="405" t="s">
        <v>443</v>
      </c>
      <c r="L387" s="405" t="s">
        <v>443</v>
      </c>
      <c r="M387" s="405" t="s">
        <v>443</v>
      </c>
      <c r="N387" s="405" t="s">
        <v>443</v>
      </c>
      <c r="O387" s="405" t="s">
        <v>443</v>
      </c>
      <c r="P387" s="405" t="s">
        <v>443</v>
      </c>
      <c r="Q387" s="405" t="s">
        <v>443</v>
      </c>
      <c r="R387" s="405" t="s">
        <v>443</v>
      </c>
      <c r="S387" s="405" t="s">
        <v>443</v>
      </c>
      <c r="T387" s="405" t="s">
        <v>443</v>
      </c>
      <c r="U387" s="405" t="s">
        <v>4</v>
      </c>
      <c r="V387" s="405" t="s">
        <v>443</v>
      </c>
    </row>
    <row r="388" spans="1:22" ht="45" customHeight="1" x14ac:dyDescent="0.25">
      <c r="A388" s="408" t="s">
        <v>1472</v>
      </c>
      <c r="B388" s="382" t="s">
        <v>89</v>
      </c>
      <c r="C388" s="409" t="s">
        <v>1473</v>
      </c>
      <c r="D388" s="631">
        <v>35</v>
      </c>
      <c r="E388" s="408" t="s">
        <v>589</v>
      </c>
      <c r="F388" s="401">
        <v>44256</v>
      </c>
      <c r="G388" s="385" t="s">
        <v>590</v>
      </c>
      <c r="H388" s="386" t="s">
        <v>1465</v>
      </c>
      <c r="I388" s="573" t="s">
        <v>592</v>
      </c>
      <c r="J388" s="449" t="s">
        <v>87</v>
      </c>
      <c r="K388" s="405" t="s">
        <v>443</v>
      </c>
      <c r="L388" s="405" t="s">
        <v>443</v>
      </c>
      <c r="M388" s="405" t="s">
        <v>443</v>
      </c>
      <c r="N388" s="405" t="s">
        <v>443</v>
      </c>
      <c r="O388" s="405" t="s">
        <v>443</v>
      </c>
      <c r="P388" s="405" t="s">
        <v>443</v>
      </c>
      <c r="Q388" s="405" t="s">
        <v>443</v>
      </c>
      <c r="R388" s="405" t="s">
        <v>443</v>
      </c>
      <c r="S388" s="405" t="s">
        <v>443</v>
      </c>
      <c r="T388" s="405" t="s">
        <v>443</v>
      </c>
      <c r="U388" s="405" t="s">
        <v>4</v>
      </c>
      <c r="V388" s="405" t="s">
        <v>443</v>
      </c>
    </row>
    <row r="389" spans="1:22" ht="45" customHeight="1" x14ac:dyDescent="0.25">
      <c r="A389" s="599" t="s">
        <v>1474</v>
      </c>
      <c r="B389" s="408" t="s">
        <v>662</v>
      </c>
      <c r="C389" s="599"/>
      <c r="D389" s="631">
        <v>50</v>
      </c>
      <c r="E389" s="408" t="s">
        <v>604</v>
      </c>
      <c r="F389" s="441"/>
      <c r="G389" s="385" t="s">
        <v>590</v>
      </c>
      <c r="H389" s="441">
        <v>120</v>
      </c>
      <c r="I389" s="605" t="s">
        <v>648</v>
      </c>
      <c r="J389" s="449" t="s">
        <v>45</v>
      </c>
      <c r="K389" s="405" t="s">
        <v>443</v>
      </c>
      <c r="L389" s="539" t="s">
        <v>1935</v>
      </c>
      <c r="M389" s="405" t="s">
        <v>443</v>
      </c>
      <c r="N389" s="405" t="s">
        <v>443</v>
      </c>
      <c r="O389" s="405" t="s">
        <v>443</v>
      </c>
      <c r="P389" s="405" t="s">
        <v>443</v>
      </c>
      <c r="Q389" s="405" t="s">
        <v>443</v>
      </c>
      <c r="R389" s="405" t="s">
        <v>443</v>
      </c>
      <c r="S389" s="405" t="s">
        <v>443</v>
      </c>
      <c r="T389" s="405" t="s">
        <v>443</v>
      </c>
      <c r="U389" s="420" t="s">
        <v>35</v>
      </c>
      <c r="V389" s="405" t="s">
        <v>443</v>
      </c>
    </row>
    <row r="390" spans="1:22" ht="45" customHeight="1" x14ac:dyDescent="0.25">
      <c r="A390" s="599" t="s">
        <v>1475</v>
      </c>
      <c r="B390" s="408" t="s">
        <v>758</v>
      </c>
      <c r="C390" s="408" t="s">
        <v>755</v>
      </c>
      <c r="D390" s="632">
        <v>55</v>
      </c>
      <c r="E390" s="408" t="s">
        <v>589</v>
      </c>
      <c r="F390" s="656">
        <v>45315</v>
      </c>
      <c r="G390" s="385" t="s">
        <v>590</v>
      </c>
      <c r="H390" s="441" t="s">
        <v>1476</v>
      </c>
      <c r="I390" s="573" t="s">
        <v>698</v>
      </c>
      <c r="J390" s="449" t="s">
        <v>87</v>
      </c>
      <c r="K390" s="420" t="s">
        <v>35</v>
      </c>
      <c r="L390" s="405" t="s">
        <v>443</v>
      </c>
      <c r="M390" s="405" t="s">
        <v>443</v>
      </c>
      <c r="N390" s="405" t="s">
        <v>443</v>
      </c>
      <c r="O390" s="405" t="s">
        <v>443</v>
      </c>
      <c r="P390" s="405" t="s">
        <v>443</v>
      </c>
      <c r="Q390" s="405" t="s">
        <v>443</v>
      </c>
      <c r="R390" s="405" t="s">
        <v>443</v>
      </c>
      <c r="S390" s="405" t="s">
        <v>35</v>
      </c>
      <c r="T390" s="405" t="s">
        <v>443</v>
      </c>
      <c r="U390" s="405" t="s">
        <v>4</v>
      </c>
      <c r="V390" s="405" t="s">
        <v>443</v>
      </c>
    </row>
    <row r="391" spans="1:22" ht="45" customHeight="1" x14ac:dyDescent="0.25">
      <c r="A391" s="599" t="s">
        <v>1475</v>
      </c>
      <c r="B391" s="408" t="s">
        <v>758</v>
      </c>
      <c r="C391" s="408" t="s">
        <v>760</v>
      </c>
      <c r="D391" s="632">
        <v>55</v>
      </c>
      <c r="E391" s="408" t="s">
        <v>589</v>
      </c>
      <c r="F391" s="656">
        <v>45315</v>
      </c>
      <c r="G391" s="385" t="s">
        <v>590</v>
      </c>
      <c r="H391" s="441" t="s">
        <v>1476</v>
      </c>
      <c r="I391" s="573" t="s">
        <v>698</v>
      </c>
      <c r="J391" s="449" t="s">
        <v>87</v>
      </c>
      <c r="K391" s="420" t="s">
        <v>35</v>
      </c>
      <c r="L391" s="405" t="s">
        <v>443</v>
      </c>
      <c r="M391" s="405" t="s">
        <v>443</v>
      </c>
      <c r="N391" s="405" t="s">
        <v>443</v>
      </c>
      <c r="O391" s="405" t="s">
        <v>443</v>
      </c>
      <c r="P391" s="405" t="s">
        <v>443</v>
      </c>
      <c r="Q391" s="405" t="s">
        <v>443</v>
      </c>
      <c r="R391" s="405" t="s">
        <v>443</v>
      </c>
      <c r="S391" s="405" t="s">
        <v>35</v>
      </c>
      <c r="T391" s="405" t="s">
        <v>443</v>
      </c>
      <c r="U391" s="405" t="s">
        <v>4</v>
      </c>
      <c r="V391" s="405" t="s">
        <v>443</v>
      </c>
    </row>
    <row r="392" spans="1:22" ht="45" customHeight="1" x14ac:dyDescent="0.25">
      <c r="A392" s="599" t="s">
        <v>1475</v>
      </c>
      <c r="B392" s="408" t="s">
        <v>758</v>
      </c>
      <c r="C392" s="408" t="s">
        <v>1477</v>
      </c>
      <c r="D392" s="632">
        <v>55</v>
      </c>
      <c r="E392" s="408" t="s">
        <v>589</v>
      </c>
      <c r="F392" s="656">
        <v>45315</v>
      </c>
      <c r="G392" s="385" t="s">
        <v>590</v>
      </c>
      <c r="H392" s="441" t="s">
        <v>1476</v>
      </c>
      <c r="I392" s="573" t="s">
        <v>698</v>
      </c>
      <c r="J392" s="449" t="s">
        <v>87</v>
      </c>
      <c r="K392" s="420" t="s">
        <v>35</v>
      </c>
      <c r="L392" s="405" t="s">
        <v>443</v>
      </c>
      <c r="M392" s="405" t="s">
        <v>443</v>
      </c>
      <c r="N392" s="405" t="s">
        <v>443</v>
      </c>
      <c r="O392" s="405" t="s">
        <v>443</v>
      </c>
      <c r="P392" s="405" t="s">
        <v>443</v>
      </c>
      <c r="Q392" s="405" t="s">
        <v>443</v>
      </c>
      <c r="R392" s="405" t="s">
        <v>443</v>
      </c>
      <c r="S392" s="405" t="s">
        <v>35</v>
      </c>
      <c r="T392" s="405" t="s">
        <v>443</v>
      </c>
      <c r="U392" s="405" t="s">
        <v>4</v>
      </c>
      <c r="V392" s="405" t="s">
        <v>443</v>
      </c>
    </row>
    <row r="393" spans="1:22" ht="45" customHeight="1" x14ac:dyDescent="0.25">
      <c r="A393" s="599" t="s">
        <v>1475</v>
      </c>
      <c r="B393" s="408" t="s">
        <v>758</v>
      </c>
      <c r="C393" s="408" t="s">
        <v>1478</v>
      </c>
      <c r="D393" s="632">
        <v>55</v>
      </c>
      <c r="E393" s="408" t="s">
        <v>589</v>
      </c>
      <c r="F393" s="656">
        <v>45315</v>
      </c>
      <c r="G393" s="385" t="s">
        <v>590</v>
      </c>
      <c r="H393" s="441" t="s">
        <v>1476</v>
      </c>
      <c r="I393" s="573" t="s">
        <v>698</v>
      </c>
      <c r="J393" s="449" t="s">
        <v>87</v>
      </c>
      <c r="K393" s="420" t="s">
        <v>35</v>
      </c>
      <c r="L393" s="405" t="s">
        <v>443</v>
      </c>
      <c r="M393" s="405" t="s">
        <v>443</v>
      </c>
      <c r="N393" s="405" t="s">
        <v>443</v>
      </c>
      <c r="O393" s="405" t="s">
        <v>443</v>
      </c>
      <c r="P393" s="405" t="s">
        <v>443</v>
      </c>
      <c r="Q393" s="405" t="s">
        <v>443</v>
      </c>
      <c r="R393" s="405" t="s">
        <v>443</v>
      </c>
      <c r="S393" s="405" t="s">
        <v>35</v>
      </c>
      <c r="T393" s="405" t="s">
        <v>443</v>
      </c>
      <c r="U393" s="405" t="s">
        <v>4</v>
      </c>
      <c r="V393" s="405" t="s">
        <v>443</v>
      </c>
    </row>
    <row r="394" spans="1:22" ht="45" customHeight="1" x14ac:dyDescent="0.25">
      <c r="A394" s="599" t="s">
        <v>1475</v>
      </c>
      <c r="B394" s="408" t="s">
        <v>758</v>
      </c>
      <c r="C394" s="408" t="s">
        <v>1479</v>
      </c>
      <c r="D394" s="632">
        <v>55</v>
      </c>
      <c r="E394" s="408" t="s">
        <v>589</v>
      </c>
      <c r="F394" s="656">
        <v>45315</v>
      </c>
      <c r="G394" s="385" t="s">
        <v>590</v>
      </c>
      <c r="H394" s="441" t="s">
        <v>1476</v>
      </c>
      <c r="I394" s="573" t="s">
        <v>698</v>
      </c>
      <c r="J394" s="449" t="s">
        <v>87</v>
      </c>
      <c r="K394" s="420" t="s">
        <v>35</v>
      </c>
      <c r="L394" s="405" t="s">
        <v>443</v>
      </c>
      <c r="M394" s="405" t="s">
        <v>443</v>
      </c>
      <c r="N394" s="405" t="s">
        <v>443</v>
      </c>
      <c r="O394" s="405" t="s">
        <v>443</v>
      </c>
      <c r="P394" s="405" t="s">
        <v>443</v>
      </c>
      <c r="Q394" s="405" t="s">
        <v>443</v>
      </c>
      <c r="R394" s="405" t="s">
        <v>443</v>
      </c>
      <c r="S394" s="405" t="s">
        <v>35</v>
      </c>
      <c r="T394" s="405" t="s">
        <v>443</v>
      </c>
      <c r="U394" s="405" t="s">
        <v>4</v>
      </c>
      <c r="V394" s="405" t="s">
        <v>443</v>
      </c>
    </row>
    <row r="395" spans="1:22" ht="45" customHeight="1" x14ac:dyDescent="0.25">
      <c r="A395" s="675" t="s">
        <v>1480</v>
      </c>
      <c r="B395" s="676" t="s">
        <v>1481</v>
      </c>
      <c r="C395" s="675"/>
      <c r="D395" s="677">
        <v>55</v>
      </c>
      <c r="E395" s="675" t="s">
        <v>604</v>
      </c>
      <c r="F395" s="678">
        <v>41214</v>
      </c>
      <c r="G395" s="385" t="s">
        <v>590</v>
      </c>
      <c r="H395" s="616" t="s">
        <v>1482</v>
      </c>
      <c r="I395" s="622" t="s">
        <v>656</v>
      </c>
      <c r="J395" s="626" t="s">
        <v>50</v>
      </c>
      <c r="K395" s="405" t="s">
        <v>443</v>
      </c>
      <c r="L395" s="405" t="s">
        <v>443</v>
      </c>
      <c r="M395" s="405" t="s">
        <v>443</v>
      </c>
      <c r="N395" s="405" t="s">
        <v>35</v>
      </c>
      <c r="O395" s="405" t="s">
        <v>35</v>
      </c>
      <c r="P395" s="405" t="s">
        <v>35</v>
      </c>
      <c r="Q395" s="462" t="s">
        <v>4</v>
      </c>
      <c r="R395" s="416" t="s">
        <v>1899</v>
      </c>
      <c r="S395" s="416" t="s">
        <v>1899</v>
      </c>
      <c r="T395" s="416" t="s">
        <v>1899</v>
      </c>
      <c r="U395" s="405" t="s">
        <v>35</v>
      </c>
      <c r="V395" s="405" t="s">
        <v>443</v>
      </c>
    </row>
    <row r="396" spans="1:22" ht="45" customHeight="1" x14ac:dyDescent="0.25">
      <c r="A396" s="599" t="s">
        <v>1487</v>
      </c>
      <c r="B396" s="382" t="s">
        <v>694</v>
      </c>
      <c r="C396" s="408" t="s">
        <v>1936</v>
      </c>
      <c r="D396" s="631">
        <v>50</v>
      </c>
      <c r="E396" s="408" t="s">
        <v>604</v>
      </c>
      <c r="F396" s="401">
        <v>45017</v>
      </c>
      <c r="G396" s="385" t="s">
        <v>590</v>
      </c>
      <c r="H396" s="386" t="s">
        <v>1489</v>
      </c>
      <c r="I396" s="573" t="s">
        <v>656</v>
      </c>
      <c r="J396" s="449" t="s">
        <v>40</v>
      </c>
      <c r="K396" s="405" t="s">
        <v>4</v>
      </c>
      <c r="L396" s="405" t="s">
        <v>443</v>
      </c>
      <c r="M396" s="405" t="s">
        <v>443</v>
      </c>
      <c r="N396" s="405" t="s">
        <v>443</v>
      </c>
      <c r="O396" s="405" t="s">
        <v>443</v>
      </c>
      <c r="P396" s="405" t="s">
        <v>443</v>
      </c>
      <c r="Q396" s="405" t="s">
        <v>443</v>
      </c>
      <c r="R396" s="405" t="s">
        <v>443</v>
      </c>
      <c r="S396" s="405" t="s">
        <v>443</v>
      </c>
      <c r="T396" s="405" t="s">
        <v>443</v>
      </c>
      <c r="U396" s="405" t="s">
        <v>443</v>
      </c>
      <c r="V396" s="405" t="s">
        <v>443</v>
      </c>
    </row>
    <row r="397" spans="1:22" ht="45" customHeight="1" x14ac:dyDescent="0.25">
      <c r="A397" s="382" t="s">
        <v>1490</v>
      </c>
      <c r="B397" s="382" t="s">
        <v>212</v>
      </c>
      <c r="C397" s="408"/>
      <c r="D397" s="631">
        <v>55</v>
      </c>
      <c r="E397" s="408" t="s">
        <v>604</v>
      </c>
      <c r="F397" s="384"/>
      <c r="G397" s="411" t="s">
        <v>590</v>
      </c>
      <c r="H397" s="386" t="s">
        <v>1491</v>
      </c>
      <c r="I397" s="573" t="s">
        <v>656</v>
      </c>
      <c r="J397" s="449" t="s">
        <v>1881</v>
      </c>
      <c r="K397" s="405" t="s">
        <v>443</v>
      </c>
      <c r="L397" s="405" t="s">
        <v>443</v>
      </c>
      <c r="M397" s="405" t="s">
        <v>443</v>
      </c>
      <c r="N397" s="405" t="s">
        <v>443</v>
      </c>
      <c r="O397" s="405" t="s">
        <v>4</v>
      </c>
      <c r="P397" s="405" t="s">
        <v>443</v>
      </c>
      <c r="Q397" s="405" t="s">
        <v>443</v>
      </c>
      <c r="R397" s="405" t="s">
        <v>443</v>
      </c>
      <c r="S397" s="405" t="s">
        <v>443</v>
      </c>
      <c r="T397" s="405" t="s">
        <v>35</v>
      </c>
      <c r="U397" s="405" t="s">
        <v>443</v>
      </c>
      <c r="V397" s="405" t="s">
        <v>443</v>
      </c>
    </row>
    <row r="398" spans="1:22" ht="45" customHeight="1" x14ac:dyDescent="0.25">
      <c r="A398" s="382" t="s">
        <v>1492</v>
      </c>
      <c r="B398" s="382" t="s">
        <v>1493</v>
      </c>
      <c r="C398" s="602"/>
      <c r="D398" s="631">
        <v>60</v>
      </c>
      <c r="E398" s="408" t="s">
        <v>604</v>
      </c>
      <c r="F398" s="401">
        <v>45069</v>
      </c>
      <c r="G398" s="385" t="s">
        <v>590</v>
      </c>
      <c r="H398" s="386" t="s">
        <v>1495</v>
      </c>
      <c r="I398" s="573" t="s">
        <v>717</v>
      </c>
      <c r="J398" s="449" t="s">
        <v>1881</v>
      </c>
      <c r="K398" s="405" t="s">
        <v>443</v>
      </c>
      <c r="L398" s="405" t="s">
        <v>443</v>
      </c>
      <c r="M398" s="405" t="s">
        <v>443</v>
      </c>
      <c r="N398" s="405" t="s">
        <v>443</v>
      </c>
      <c r="O398" s="405" t="s">
        <v>4</v>
      </c>
      <c r="P398" s="405" t="s">
        <v>443</v>
      </c>
      <c r="Q398" s="405" t="s">
        <v>443</v>
      </c>
      <c r="R398" s="405" t="s">
        <v>443</v>
      </c>
      <c r="S398" s="405" t="s">
        <v>443</v>
      </c>
      <c r="T398" s="405" t="s">
        <v>443</v>
      </c>
      <c r="U398" s="405" t="s">
        <v>443</v>
      </c>
      <c r="V398" s="405" t="s">
        <v>443</v>
      </c>
    </row>
    <row r="399" spans="1:22" ht="45" customHeight="1" x14ac:dyDescent="0.25">
      <c r="A399" s="382" t="s">
        <v>1496</v>
      </c>
      <c r="B399" s="382" t="s">
        <v>662</v>
      </c>
      <c r="C399" s="602" t="s">
        <v>1497</v>
      </c>
      <c r="D399" s="631">
        <v>50</v>
      </c>
      <c r="E399" s="408" t="s">
        <v>604</v>
      </c>
      <c r="F399" s="401">
        <v>44949</v>
      </c>
      <c r="G399" s="385" t="s">
        <v>590</v>
      </c>
      <c r="H399" s="386">
        <v>148</v>
      </c>
      <c r="I399" s="573" t="s">
        <v>645</v>
      </c>
      <c r="J399" s="449" t="s">
        <v>45</v>
      </c>
      <c r="K399" s="405" t="s">
        <v>443</v>
      </c>
      <c r="L399" s="405" t="s">
        <v>443</v>
      </c>
      <c r="M399" s="405" t="s">
        <v>443</v>
      </c>
      <c r="N399" s="405" t="s">
        <v>4</v>
      </c>
      <c r="O399" s="405" t="s">
        <v>443</v>
      </c>
      <c r="P399" s="405" t="s">
        <v>443</v>
      </c>
      <c r="Q399" s="405" t="s">
        <v>443</v>
      </c>
      <c r="R399" s="405" t="s">
        <v>443</v>
      </c>
      <c r="S399" s="405" t="s">
        <v>443</v>
      </c>
      <c r="T399" s="405" t="s">
        <v>443</v>
      </c>
      <c r="U399" s="405" t="s">
        <v>443</v>
      </c>
      <c r="V399" s="405" t="s">
        <v>443</v>
      </c>
    </row>
    <row r="400" spans="1:22" ht="45" customHeight="1" x14ac:dyDescent="0.25">
      <c r="A400" s="382" t="s">
        <v>1498</v>
      </c>
      <c r="B400" s="382" t="s">
        <v>1499</v>
      </c>
      <c r="C400" s="408"/>
      <c r="D400" s="631">
        <v>50</v>
      </c>
      <c r="E400" s="408" t="s">
        <v>604</v>
      </c>
      <c r="F400" s="401"/>
      <c r="G400" s="385" t="s">
        <v>590</v>
      </c>
      <c r="H400" s="386">
        <v>383</v>
      </c>
      <c r="I400" s="609" t="s">
        <v>606</v>
      </c>
      <c r="J400" s="524" t="s">
        <v>1891</v>
      </c>
      <c r="K400" s="405" t="s">
        <v>443</v>
      </c>
      <c r="L400" s="405" t="s">
        <v>443</v>
      </c>
      <c r="M400" s="405" t="s">
        <v>443</v>
      </c>
      <c r="N400" s="405" t="s">
        <v>443</v>
      </c>
      <c r="O400" s="405" t="s">
        <v>443</v>
      </c>
      <c r="P400" s="405" t="s">
        <v>443</v>
      </c>
      <c r="Q400" s="405" t="s">
        <v>443</v>
      </c>
      <c r="R400" s="405" t="s">
        <v>4</v>
      </c>
      <c r="S400" s="405" t="s">
        <v>443</v>
      </c>
      <c r="T400" s="405" t="s">
        <v>443</v>
      </c>
      <c r="U400" s="405" t="s">
        <v>443</v>
      </c>
      <c r="V400" s="405" t="s">
        <v>443</v>
      </c>
    </row>
    <row r="401" spans="1:22" ht="45" customHeight="1" x14ac:dyDescent="0.25">
      <c r="A401" s="382" t="s">
        <v>1500</v>
      </c>
      <c r="B401" s="382" t="s">
        <v>1501</v>
      </c>
      <c r="C401" s="409" t="s">
        <v>1937</v>
      </c>
      <c r="D401" s="631">
        <v>65</v>
      </c>
      <c r="E401" s="408" t="s">
        <v>604</v>
      </c>
      <c r="F401" s="401">
        <v>45620</v>
      </c>
      <c r="G401" s="385" t="s">
        <v>590</v>
      </c>
      <c r="H401" s="386" t="s">
        <v>1502</v>
      </c>
      <c r="I401" s="573" t="s">
        <v>656</v>
      </c>
      <c r="J401" s="449" t="s">
        <v>100</v>
      </c>
      <c r="K401" s="582"/>
      <c r="L401" s="586"/>
      <c r="M401" s="586"/>
      <c r="N401" s="586"/>
      <c r="O401" s="586"/>
      <c r="P401" s="586"/>
      <c r="Q401" s="586"/>
      <c r="R401" s="586"/>
      <c r="S401" s="586"/>
      <c r="T401" s="586"/>
      <c r="U401" s="405" t="s">
        <v>443</v>
      </c>
      <c r="V401" s="405" t="s">
        <v>443</v>
      </c>
    </row>
    <row r="402" spans="1:22" ht="45" customHeight="1" x14ac:dyDescent="0.25">
      <c r="A402" s="382" t="s">
        <v>1503</v>
      </c>
      <c r="B402" s="382" t="s">
        <v>1938</v>
      </c>
      <c r="C402" s="602"/>
      <c r="D402" s="631">
        <v>50</v>
      </c>
      <c r="E402" s="408" t="s">
        <v>604</v>
      </c>
      <c r="F402" s="401">
        <v>44949</v>
      </c>
      <c r="G402" s="385" t="s">
        <v>590</v>
      </c>
      <c r="H402" s="386">
        <v>152</v>
      </c>
      <c r="I402" s="573" t="s">
        <v>656</v>
      </c>
      <c r="J402" s="449" t="s">
        <v>69</v>
      </c>
      <c r="K402" s="405" t="s">
        <v>443</v>
      </c>
      <c r="L402" s="405" t="s">
        <v>443</v>
      </c>
      <c r="M402" s="405" t="s">
        <v>443</v>
      </c>
      <c r="N402" s="405" t="s">
        <v>443</v>
      </c>
      <c r="O402" s="405" t="s">
        <v>443</v>
      </c>
      <c r="P402" s="405" t="s">
        <v>443</v>
      </c>
      <c r="Q402" s="405" t="s">
        <v>443</v>
      </c>
      <c r="R402" s="405" t="s">
        <v>443</v>
      </c>
      <c r="S402" s="405" t="s">
        <v>443</v>
      </c>
      <c r="T402" s="405" t="s">
        <v>443</v>
      </c>
      <c r="U402" s="405" t="s">
        <v>443</v>
      </c>
      <c r="V402" s="405" t="s">
        <v>443</v>
      </c>
    </row>
    <row r="403" spans="1:22" ht="45" customHeight="1" x14ac:dyDescent="0.25">
      <c r="A403" s="382" t="s">
        <v>1506</v>
      </c>
      <c r="B403" s="382" t="s">
        <v>1507</v>
      </c>
      <c r="C403" s="408"/>
      <c r="D403" s="631">
        <v>55</v>
      </c>
      <c r="E403" s="408" t="s">
        <v>589</v>
      </c>
      <c r="F403" s="401">
        <v>44559</v>
      </c>
      <c r="G403" s="385" t="s">
        <v>590</v>
      </c>
      <c r="H403" s="386" t="s">
        <v>1508</v>
      </c>
      <c r="I403" s="573" t="s">
        <v>698</v>
      </c>
      <c r="J403" s="449" t="s">
        <v>50</v>
      </c>
      <c r="K403" s="405" t="s">
        <v>443</v>
      </c>
      <c r="L403" s="405" t="s">
        <v>443</v>
      </c>
      <c r="M403" s="405" t="s">
        <v>443</v>
      </c>
      <c r="N403" s="405" t="s">
        <v>443</v>
      </c>
      <c r="O403" s="405" t="s">
        <v>443</v>
      </c>
      <c r="P403" s="405" t="s">
        <v>443</v>
      </c>
      <c r="Q403" s="405" t="s">
        <v>4</v>
      </c>
      <c r="R403" s="405" t="s">
        <v>443</v>
      </c>
      <c r="S403" s="405" t="s">
        <v>35</v>
      </c>
      <c r="T403" s="405" t="s">
        <v>443</v>
      </c>
      <c r="U403" s="405" t="s">
        <v>443</v>
      </c>
      <c r="V403" s="405" t="s">
        <v>443</v>
      </c>
    </row>
    <row r="404" spans="1:22" ht="45" customHeight="1" x14ac:dyDescent="0.25">
      <c r="A404" s="382" t="s">
        <v>1509</v>
      </c>
      <c r="B404" s="382" t="s">
        <v>1510</v>
      </c>
      <c r="C404" s="408"/>
      <c r="D404" s="631">
        <v>55</v>
      </c>
      <c r="E404" s="408" t="s">
        <v>604</v>
      </c>
      <c r="F404" s="401">
        <v>44866</v>
      </c>
      <c r="G404" s="385" t="s">
        <v>590</v>
      </c>
      <c r="H404" s="386" t="s">
        <v>1511</v>
      </c>
      <c r="I404" s="573" t="s">
        <v>648</v>
      </c>
      <c r="J404" s="449" t="s">
        <v>53</v>
      </c>
      <c r="K404" s="405" t="s">
        <v>443</v>
      </c>
      <c r="L404" s="405" t="s">
        <v>443</v>
      </c>
      <c r="M404" s="405" t="s">
        <v>4</v>
      </c>
      <c r="N404" s="405" t="s">
        <v>443</v>
      </c>
      <c r="O404" s="405" t="s">
        <v>443</v>
      </c>
      <c r="P404" s="405" t="s">
        <v>443</v>
      </c>
      <c r="Q404" s="405" t="s">
        <v>443</v>
      </c>
      <c r="R404" s="405" t="s">
        <v>443</v>
      </c>
      <c r="S404" s="405" t="s">
        <v>443</v>
      </c>
      <c r="T404" s="405" t="s">
        <v>443</v>
      </c>
      <c r="U404" s="405" t="s">
        <v>443</v>
      </c>
      <c r="V404" s="405" t="s">
        <v>443</v>
      </c>
    </row>
    <row r="405" spans="1:22" ht="45" customHeight="1" x14ac:dyDescent="0.25">
      <c r="A405" s="382" t="s">
        <v>1512</v>
      </c>
      <c r="B405" s="382" t="s">
        <v>152</v>
      </c>
      <c r="C405" s="409" t="s">
        <v>1513</v>
      </c>
      <c r="D405" s="631">
        <v>55</v>
      </c>
      <c r="E405" s="408" t="s">
        <v>604</v>
      </c>
      <c r="F405" s="401">
        <v>43361</v>
      </c>
      <c r="G405" s="532" t="s">
        <v>66</v>
      </c>
      <c r="H405" s="386" t="s">
        <v>1514</v>
      </c>
      <c r="I405" s="573" t="s">
        <v>690</v>
      </c>
      <c r="J405" s="449" t="s">
        <v>31</v>
      </c>
      <c r="K405" s="405" t="s">
        <v>443</v>
      </c>
      <c r="L405" s="405" t="s">
        <v>443</v>
      </c>
      <c r="M405" s="405" t="s">
        <v>443</v>
      </c>
      <c r="N405" s="405" t="s">
        <v>443</v>
      </c>
      <c r="O405" s="405" t="s">
        <v>443</v>
      </c>
      <c r="P405" s="405" t="s">
        <v>443</v>
      </c>
      <c r="Q405" s="405" t="s">
        <v>443</v>
      </c>
      <c r="R405" s="405" t="s">
        <v>443</v>
      </c>
      <c r="S405" s="405" t="s">
        <v>443</v>
      </c>
      <c r="T405" s="405" t="s">
        <v>443</v>
      </c>
      <c r="U405" s="405" t="s">
        <v>35</v>
      </c>
      <c r="V405" s="405" t="s">
        <v>35</v>
      </c>
    </row>
    <row r="406" spans="1:22" ht="45" customHeight="1" x14ac:dyDescent="0.25">
      <c r="A406" s="599" t="s">
        <v>1515</v>
      </c>
      <c r="B406" s="408" t="s">
        <v>1516</v>
      </c>
      <c r="C406" s="599"/>
      <c r="D406" s="631">
        <v>50</v>
      </c>
      <c r="E406" s="408" t="s">
        <v>604</v>
      </c>
      <c r="F406" s="441"/>
      <c r="G406" s="385" t="s">
        <v>590</v>
      </c>
      <c r="H406" s="441">
        <v>423</v>
      </c>
      <c r="I406" s="605" t="s">
        <v>645</v>
      </c>
      <c r="J406" s="449" t="s">
        <v>45</v>
      </c>
      <c r="K406" s="405" t="s">
        <v>443</v>
      </c>
      <c r="L406" s="539" t="s">
        <v>1915</v>
      </c>
      <c r="M406" s="405" t="s">
        <v>443</v>
      </c>
      <c r="N406" s="405" t="s">
        <v>443</v>
      </c>
      <c r="O406" s="405" t="s">
        <v>443</v>
      </c>
      <c r="P406" s="405" t="s">
        <v>443</v>
      </c>
      <c r="Q406" s="405" t="s">
        <v>443</v>
      </c>
      <c r="R406" s="405" t="s">
        <v>443</v>
      </c>
      <c r="S406" s="405" t="s">
        <v>443</v>
      </c>
      <c r="T406" s="405" t="s">
        <v>443</v>
      </c>
      <c r="U406" s="405" t="s">
        <v>443</v>
      </c>
      <c r="V406" s="405" t="s">
        <v>443</v>
      </c>
    </row>
    <row r="407" spans="1:22" ht="45" customHeight="1" x14ac:dyDescent="0.25">
      <c r="A407" s="599" t="s">
        <v>1517</v>
      </c>
      <c r="B407" s="408" t="s">
        <v>931</v>
      </c>
      <c r="C407" s="599"/>
      <c r="D407" s="631">
        <v>50</v>
      </c>
      <c r="E407" s="408" t="s">
        <v>604</v>
      </c>
      <c r="F407" s="441"/>
      <c r="G407" s="385" t="s">
        <v>590</v>
      </c>
      <c r="H407" s="441">
        <v>403</v>
      </c>
      <c r="I407" s="605" t="s">
        <v>648</v>
      </c>
      <c r="J407" s="449" t="s">
        <v>40</v>
      </c>
      <c r="K407" s="539" t="s">
        <v>1939</v>
      </c>
      <c r="L407" s="405" t="s">
        <v>443</v>
      </c>
      <c r="M407" s="405" t="s">
        <v>443</v>
      </c>
      <c r="N407" s="405" t="s">
        <v>443</v>
      </c>
      <c r="O407" s="405" t="s">
        <v>443</v>
      </c>
      <c r="P407" s="405" t="s">
        <v>443</v>
      </c>
      <c r="Q407" s="405" t="s">
        <v>443</v>
      </c>
      <c r="R407" s="405" t="s">
        <v>443</v>
      </c>
      <c r="S407" s="405" t="s">
        <v>443</v>
      </c>
      <c r="T407" s="405" t="s">
        <v>443</v>
      </c>
      <c r="U407" s="405" t="s">
        <v>443</v>
      </c>
      <c r="V407" s="405" t="s">
        <v>443</v>
      </c>
    </row>
    <row r="408" spans="1:22" ht="45" customHeight="1" x14ac:dyDescent="0.25">
      <c r="A408" s="382" t="s">
        <v>1518</v>
      </c>
      <c r="B408" s="382" t="s">
        <v>662</v>
      </c>
      <c r="C408" s="602"/>
      <c r="D408" s="631">
        <v>55</v>
      </c>
      <c r="E408" s="408" t="s">
        <v>589</v>
      </c>
      <c r="F408" s="401">
        <v>45559</v>
      </c>
      <c r="G408" s="385" t="s">
        <v>590</v>
      </c>
      <c r="H408" s="386" t="s">
        <v>1519</v>
      </c>
      <c r="I408" s="573" t="s">
        <v>634</v>
      </c>
      <c r="J408" s="606" t="s">
        <v>50</v>
      </c>
      <c r="K408" s="405" t="s">
        <v>35</v>
      </c>
      <c r="L408" s="405" t="s">
        <v>35</v>
      </c>
      <c r="M408" s="405" t="s">
        <v>35</v>
      </c>
      <c r="N408" s="405" t="s">
        <v>35</v>
      </c>
      <c r="O408" s="405" t="s">
        <v>35</v>
      </c>
      <c r="P408" s="405" t="s">
        <v>35</v>
      </c>
      <c r="Q408" s="405" t="s">
        <v>35</v>
      </c>
      <c r="R408" s="405" t="s">
        <v>35</v>
      </c>
      <c r="S408" s="405" t="s">
        <v>443</v>
      </c>
      <c r="T408" s="405" t="s">
        <v>443</v>
      </c>
      <c r="U408" s="405" t="s">
        <v>35</v>
      </c>
      <c r="V408" s="405" t="s">
        <v>443</v>
      </c>
    </row>
    <row r="409" spans="1:22" ht="45" customHeight="1" x14ac:dyDescent="0.25">
      <c r="A409" s="382" t="s">
        <v>1523</v>
      </c>
      <c r="B409" s="382" t="s">
        <v>1940</v>
      </c>
      <c r="C409" s="602"/>
      <c r="D409" s="631">
        <v>50</v>
      </c>
      <c r="E409" s="408" t="s">
        <v>604</v>
      </c>
      <c r="F409" s="401">
        <v>44949</v>
      </c>
      <c r="G409" s="385" t="s">
        <v>590</v>
      </c>
      <c r="H409" s="386">
        <v>179</v>
      </c>
      <c r="I409" s="573" t="s">
        <v>877</v>
      </c>
      <c r="J409" s="449" t="s">
        <v>25</v>
      </c>
      <c r="K409" s="405" t="s">
        <v>443</v>
      </c>
      <c r="L409" s="405" t="s">
        <v>443</v>
      </c>
      <c r="M409" s="405" t="s">
        <v>443</v>
      </c>
      <c r="N409" s="405" t="s">
        <v>443</v>
      </c>
      <c r="O409" s="405" t="s">
        <v>4</v>
      </c>
      <c r="P409" s="405" t="s">
        <v>443</v>
      </c>
      <c r="Q409" s="405" t="s">
        <v>443</v>
      </c>
      <c r="R409" s="405" t="s">
        <v>443</v>
      </c>
      <c r="S409" s="405" t="s">
        <v>443</v>
      </c>
      <c r="T409" s="405" t="s">
        <v>443</v>
      </c>
      <c r="U409" s="405" t="s">
        <v>35</v>
      </c>
      <c r="V409" s="405" t="s">
        <v>443</v>
      </c>
    </row>
    <row r="410" spans="1:22" ht="78.75" customHeight="1" x14ac:dyDescent="0.25">
      <c r="A410" s="382" t="s">
        <v>1525</v>
      </c>
      <c r="B410" s="382" t="s">
        <v>99</v>
      </c>
      <c r="C410" s="386"/>
      <c r="D410" s="631">
        <v>55</v>
      </c>
      <c r="E410" s="408" t="s">
        <v>589</v>
      </c>
      <c r="F410" s="401">
        <v>45650</v>
      </c>
      <c r="G410" s="385" t="s">
        <v>590</v>
      </c>
      <c r="H410" s="386" t="s">
        <v>1527</v>
      </c>
      <c r="I410" s="573" t="s">
        <v>698</v>
      </c>
      <c r="J410" s="449" t="s">
        <v>1878</v>
      </c>
      <c r="K410" s="405" t="s">
        <v>35</v>
      </c>
      <c r="L410" s="405" t="s">
        <v>35</v>
      </c>
      <c r="M410" s="405" t="s">
        <v>35</v>
      </c>
      <c r="N410" s="405" t="s">
        <v>35</v>
      </c>
      <c r="O410" s="405" t="s">
        <v>35</v>
      </c>
      <c r="P410" s="405" t="s">
        <v>35</v>
      </c>
      <c r="Q410" s="405"/>
      <c r="R410" s="405" t="s">
        <v>35</v>
      </c>
      <c r="S410" s="405" t="s">
        <v>35</v>
      </c>
      <c r="T410" s="405" t="s">
        <v>35</v>
      </c>
      <c r="U410" s="405" t="s">
        <v>35</v>
      </c>
      <c r="V410" s="405" t="s">
        <v>443</v>
      </c>
    </row>
    <row r="411" spans="1:22" ht="92.25" customHeight="1" x14ac:dyDescent="0.25">
      <c r="A411" s="382" t="s">
        <v>1528</v>
      </c>
      <c r="B411" s="382" t="s">
        <v>1529</v>
      </c>
      <c r="C411" s="602"/>
      <c r="D411" s="631">
        <v>70</v>
      </c>
      <c r="E411" s="408" t="s">
        <v>604</v>
      </c>
      <c r="F411" s="401">
        <v>45017</v>
      </c>
      <c r="G411" s="385" t="s">
        <v>590</v>
      </c>
      <c r="H411" s="386" t="s">
        <v>1530</v>
      </c>
      <c r="I411" s="573" t="s">
        <v>877</v>
      </c>
      <c r="J411" s="449" t="s">
        <v>72</v>
      </c>
      <c r="K411" s="405" t="s">
        <v>443</v>
      </c>
      <c r="L411" s="405" t="s">
        <v>443</v>
      </c>
      <c r="M411" s="405" t="s">
        <v>443</v>
      </c>
      <c r="N411" s="405" t="s">
        <v>443</v>
      </c>
      <c r="O411" s="405" t="s">
        <v>443</v>
      </c>
      <c r="P411" s="405" t="s">
        <v>443</v>
      </c>
      <c r="Q411" s="405" t="s">
        <v>443</v>
      </c>
      <c r="R411" s="405" t="s">
        <v>443</v>
      </c>
      <c r="S411" s="405" t="s">
        <v>443</v>
      </c>
      <c r="T411" s="405" t="s">
        <v>443</v>
      </c>
      <c r="U411" s="405" t="s">
        <v>443</v>
      </c>
      <c r="V411" s="405" t="s">
        <v>443</v>
      </c>
    </row>
    <row r="412" spans="1:22" ht="45" customHeight="1" x14ac:dyDescent="0.25">
      <c r="A412" s="382" t="s">
        <v>1531</v>
      </c>
      <c r="B412" s="382" t="s">
        <v>140</v>
      </c>
      <c r="C412" s="602"/>
      <c r="D412" s="631">
        <v>65</v>
      </c>
      <c r="E412" s="408" t="s">
        <v>604</v>
      </c>
      <c r="F412" s="401">
        <v>45253</v>
      </c>
      <c r="G412" s="385" t="s">
        <v>590</v>
      </c>
      <c r="H412" s="386" t="s">
        <v>1532</v>
      </c>
      <c r="I412" s="573" t="s">
        <v>877</v>
      </c>
      <c r="J412" s="449" t="s">
        <v>100</v>
      </c>
      <c r="K412" s="405" t="s">
        <v>443</v>
      </c>
      <c r="L412" s="405" t="s">
        <v>443</v>
      </c>
      <c r="M412" s="405" t="s">
        <v>443</v>
      </c>
      <c r="N412" s="405" t="s">
        <v>443</v>
      </c>
      <c r="O412" s="405" t="s">
        <v>443</v>
      </c>
      <c r="P412" s="405" t="s">
        <v>443</v>
      </c>
      <c r="Q412" s="405" t="s">
        <v>443</v>
      </c>
      <c r="R412" s="405" t="s">
        <v>443</v>
      </c>
      <c r="S412" s="405" t="s">
        <v>4</v>
      </c>
      <c r="T412" s="405" t="s">
        <v>443</v>
      </c>
      <c r="U412" s="405" t="s">
        <v>443</v>
      </c>
      <c r="V412" s="405" t="s">
        <v>443</v>
      </c>
    </row>
    <row r="413" spans="1:22" ht="45" customHeight="1" x14ac:dyDescent="0.25">
      <c r="A413" s="382" t="s">
        <v>1533</v>
      </c>
      <c r="B413" s="382" t="s">
        <v>662</v>
      </c>
      <c r="C413" s="602"/>
      <c r="D413" s="631">
        <v>65</v>
      </c>
      <c r="E413" s="408" t="s">
        <v>594</v>
      </c>
      <c r="F413" s="401">
        <v>45444</v>
      </c>
      <c r="G413" s="385" t="s">
        <v>590</v>
      </c>
      <c r="H413" s="386" t="s">
        <v>1534</v>
      </c>
      <c r="I413" s="573" t="s">
        <v>596</v>
      </c>
      <c r="J413" s="449" t="s">
        <v>53</v>
      </c>
      <c r="K413" s="405" t="s">
        <v>35</v>
      </c>
      <c r="L413" s="405" t="s">
        <v>35</v>
      </c>
      <c r="M413" s="405" t="s">
        <v>35</v>
      </c>
      <c r="N413" s="405" t="s">
        <v>35</v>
      </c>
      <c r="O413" s="405" t="s">
        <v>35</v>
      </c>
      <c r="P413" s="405" t="s">
        <v>35</v>
      </c>
      <c r="Q413" s="405" t="s">
        <v>443</v>
      </c>
      <c r="R413" s="405" t="s">
        <v>443</v>
      </c>
      <c r="S413" s="405" t="s">
        <v>443</v>
      </c>
      <c r="T413" s="405" t="s">
        <v>443</v>
      </c>
      <c r="U413" s="405" t="s">
        <v>443</v>
      </c>
      <c r="V413" s="405" t="s">
        <v>443</v>
      </c>
    </row>
    <row r="414" spans="1:22" ht="45" customHeight="1" x14ac:dyDescent="0.25">
      <c r="A414" s="382" t="s">
        <v>1535</v>
      </c>
      <c r="B414" s="382" t="s">
        <v>662</v>
      </c>
      <c r="C414" s="602"/>
      <c r="D414" s="631">
        <v>50</v>
      </c>
      <c r="E414" s="408" t="s">
        <v>604</v>
      </c>
      <c r="F414" s="401">
        <v>44949</v>
      </c>
      <c r="G414" s="385" t="s">
        <v>590</v>
      </c>
      <c r="H414" s="386">
        <v>401</v>
      </c>
      <c r="I414" s="573" t="s">
        <v>877</v>
      </c>
      <c r="J414" s="449" t="s">
        <v>40</v>
      </c>
      <c r="K414" s="539" t="s">
        <v>1939</v>
      </c>
      <c r="L414" s="405" t="s">
        <v>443</v>
      </c>
      <c r="M414" s="405" t="s">
        <v>443</v>
      </c>
      <c r="N414" s="405" t="s">
        <v>443</v>
      </c>
      <c r="O414" s="405" t="s">
        <v>443</v>
      </c>
      <c r="P414" s="405" t="s">
        <v>443</v>
      </c>
      <c r="Q414" s="405" t="s">
        <v>35</v>
      </c>
      <c r="R414" s="405" t="s">
        <v>443</v>
      </c>
      <c r="S414" s="405" t="s">
        <v>443</v>
      </c>
      <c r="T414" s="405" t="s">
        <v>443</v>
      </c>
      <c r="U414" s="405" t="s">
        <v>443</v>
      </c>
      <c r="V414" s="405" t="s">
        <v>443</v>
      </c>
    </row>
    <row r="415" spans="1:22" ht="45" customHeight="1" x14ac:dyDescent="0.25">
      <c r="A415" s="382" t="s">
        <v>1536</v>
      </c>
      <c r="B415" s="382" t="s">
        <v>1529</v>
      </c>
      <c r="C415" s="602" t="s">
        <v>1537</v>
      </c>
      <c r="D415" s="631">
        <v>70</v>
      </c>
      <c r="E415" s="408" t="s">
        <v>604</v>
      </c>
      <c r="F415" s="401">
        <v>45283</v>
      </c>
      <c r="G415" s="385" t="s">
        <v>590</v>
      </c>
      <c r="H415" s="386" t="s">
        <v>1538</v>
      </c>
      <c r="I415" s="573" t="s">
        <v>877</v>
      </c>
      <c r="J415" s="449" t="s">
        <v>72</v>
      </c>
      <c r="K415" s="405" t="s">
        <v>443</v>
      </c>
      <c r="L415" s="405" t="s">
        <v>443</v>
      </c>
      <c r="M415" s="405" t="s">
        <v>443</v>
      </c>
      <c r="N415" s="405" t="s">
        <v>443</v>
      </c>
      <c r="O415" s="405" t="s">
        <v>443</v>
      </c>
      <c r="P415" s="405" t="s">
        <v>443</v>
      </c>
      <c r="Q415" s="405" t="s">
        <v>443</v>
      </c>
      <c r="R415" s="405" t="s">
        <v>443</v>
      </c>
      <c r="S415" s="405" t="s">
        <v>35</v>
      </c>
      <c r="T415" s="405" t="s">
        <v>443</v>
      </c>
      <c r="U415" s="405" t="s">
        <v>443</v>
      </c>
      <c r="V415" s="405" t="s">
        <v>443</v>
      </c>
    </row>
    <row r="416" spans="1:22" ht="45" customHeight="1" x14ac:dyDescent="0.25">
      <c r="A416" s="382" t="s">
        <v>1539</v>
      </c>
      <c r="B416" s="382" t="s">
        <v>212</v>
      </c>
      <c r="C416" s="408"/>
      <c r="D416" s="631">
        <v>55</v>
      </c>
      <c r="E416" s="408" t="s">
        <v>594</v>
      </c>
      <c r="F416" s="384"/>
      <c r="G416" s="385" t="s">
        <v>590</v>
      </c>
      <c r="H416" s="386" t="s">
        <v>509</v>
      </c>
      <c r="I416" s="622" t="s">
        <v>596</v>
      </c>
      <c r="J416" s="626" t="s">
        <v>610</v>
      </c>
      <c r="K416" s="405" t="s">
        <v>443</v>
      </c>
      <c r="L416" s="405" t="s">
        <v>443</v>
      </c>
      <c r="M416" s="405" t="s">
        <v>443</v>
      </c>
      <c r="N416" s="405" t="s">
        <v>443</v>
      </c>
      <c r="O416" s="405" t="s">
        <v>443</v>
      </c>
      <c r="P416" s="405" t="s">
        <v>443</v>
      </c>
      <c r="Q416" s="405" t="s">
        <v>443</v>
      </c>
      <c r="R416" s="405" t="s">
        <v>443</v>
      </c>
      <c r="S416" s="405" t="s">
        <v>443</v>
      </c>
      <c r="T416" s="405" t="s">
        <v>443</v>
      </c>
      <c r="U416" s="405" t="s">
        <v>443</v>
      </c>
      <c r="V416" s="405" t="s">
        <v>443</v>
      </c>
    </row>
    <row r="417" spans="1:22" ht="45" customHeight="1" x14ac:dyDescent="0.25">
      <c r="A417" s="382" t="s">
        <v>1540</v>
      </c>
      <c r="B417" s="382" t="s">
        <v>662</v>
      </c>
      <c r="C417" s="602"/>
      <c r="D417" s="631">
        <v>50</v>
      </c>
      <c r="E417" s="408" t="s">
        <v>604</v>
      </c>
      <c r="F417" s="401">
        <v>44949</v>
      </c>
      <c r="G417" s="385" t="s">
        <v>590</v>
      </c>
      <c r="H417" s="386" t="s">
        <v>1541</v>
      </c>
      <c r="I417" s="573" t="s">
        <v>877</v>
      </c>
      <c r="J417" s="449" t="s">
        <v>1925</v>
      </c>
      <c r="K417" s="405" t="s">
        <v>443</v>
      </c>
      <c r="L417" s="405" t="s">
        <v>443</v>
      </c>
      <c r="M417" s="405" t="s">
        <v>4</v>
      </c>
      <c r="N417" s="405" t="s">
        <v>443</v>
      </c>
      <c r="O417" s="405" t="s">
        <v>443</v>
      </c>
      <c r="P417" s="405" t="s">
        <v>443</v>
      </c>
      <c r="Q417" s="405" t="s">
        <v>35</v>
      </c>
      <c r="R417" s="405" t="s">
        <v>443</v>
      </c>
      <c r="S417" s="405" t="s">
        <v>443</v>
      </c>
      <c r="T417" s="405" t="s">
        <v>443</v>
      </c>
      <c r="U417" s="405" t="s">
        <v>443</v>
      </c>
      <c r="V417" s="405" t="s">
        <v>443</v>
      </c>
    </row>
    <row r="418" spans="1:22" ht="45" customHeight="1" x14ac:dyDescent="0.25">
      <c r="A418" s="382" t="s">
        <v>1542</v>
      </c>
      <c r="B418" s="382" t="s">
        <v>662</v>
      </c>
      <c r="C418" s="602"/>
      <c r="D418" s="631">
        <v>50</v>
      </c>
      <c r="E418" s="408" t="s">
        <v>604</v>
      </c>
      <c r="F418" s="401">
        <v>44949</v>
      </c>
      <c r="G418" s="385" t="s">
        <v>590</v>
      </c>
      <c r="H418" s="386">
        <v>381</v>
      </c>
      <c r="I418" s="573" t="s">
        <v>877</v>
      </c>
      <c r="J418" s="449" t="s">
        <v>69</v>
      </c>
      <c r="K418" s="405" t="s">
        <v>443</v>
      </c>
      <c r="L418" s="405" t="s">
        <v>443</v>
      </c>
      <c r="M418" s="405" t="s">
        <v>443</v>
      </c>
      <c r="N418" s="405" t="s">
        <v>443</v>
      </c>
      <c r="O418" s="405" t="s">
        <v>443</v>
      </c>
      <c r="P418" s="405" t="s">
        <v>443</v>
      </c>
      <c r="Q418" s="405" t="s">
        <v>443</v>
      </c>
      <c r="R418" s="405" t="s">
        <v>443</v>
      </c>
      <c r="S418" s="405" t="s">
        <v>443</v>
      </c>
      <c r="T418" s="405" t="s">
        <v>443</v>
      </c>
      <c r="U418" s="405" t="s">
        <v>443</v>
      </c>
      <c r="V418" s="405" t="s">
        <v>443</v>
      </c>
    </row>
    <row r="419" spans="1:22" ht="45" customHeight="1" x14ac:dyDescent="0.25">
      <c r="A419" s="382" t="s">
        <v>1543</v>
      </c>
      <c r="B419" s="382" t="s">
        <v>694</v>
      </c>
      <c r="C419" s="408" t="s">
        <v>1544</v>
      </c>
      <c r="D419" s="631">
        <v>50</v>
      </c>
      <c r="E419" s="408" t="s">
        <v>604</v>
      </c>
      <c r="F419" s="401">
        <v>45017</v>
      </c>
      <c r="G419" s="532" t="s">
        <v>66</v>
      </c>
      <c r="H419" s="386">
        <v>455</v>
      </c>
      <c r="I419" s="623" t="s">
        <v>690</v>
      </c>
      <c r="J419" s="449" t="s">
        <v>40</v>
      </c>
      <c r="K419" s="405" t="s">
        <v>4</v>
      </c>
      <c r="L419" s="405" t="s">
        <v>443</v>
      </c>
      <c r="M419" s="405" t="s">
        <v>443</v>
      </c>
      <c r="N419" s="405" t="s">
        <v>443</v>
      </c>
      <c r="O419" s="405" t="s">
        <v>443</v>
      </c>
      <c r="P419" s="405" t="s">
        <v>443</v>
      </c>
      <c r="Q419" s="405" t="s">
        <v>443</v>
      </c>
      <c r="R419" s="405" t="s">
        <v>443</v>
      </c>
      <c r="S419" s="420" t="s">
        <v>35</v>
      </c>
      <c r="T419" s="420" t="s">
        <v>35</v>
      </c>
      <c r="U419" s="405" t="s">
        <v>35</v>
      </c>
      <c r="V419" s="405" t="s">
        <v>35</v>
      </c>
    </row>
    <row r="420" spans="1:22" ht="45" customHeight="1" x14ac:dyDescent="0.25">
      <c r="A420" s="382" t="s">
        <v>1545</v>
      </c>
      <c r="B420" s="382" t="s">
        <v>662</v>
      </c>
      <c r="C420" s="408"/>
      <c r="D420" s="631">
        <v>55</v>
      </c>
      <c r="E420" s="408" t="s">
        <v>604</v>
      </c>
      <c r="F420" s="401">
        <v>45497</v>
      </c>
      <c r="G420" s="385" t="s">
        <v>590</v>
      </c>
      <c r="H420" s="386" t="s">
        <v>1546</v>
      </c>
      <c r="I420" s="609" t="s">
        <v>656</v>
      </c>
      <c r="J420" s="449" t="s">
        <v>53</v>
      </c>
      <c r="K420" s="405" t="s">
        <v>35</v>
      </c>
      <c r="L420" s="405" t="s">
        <v>35</v>
      </c>
      <c r="M420" s="405" t="s">
        <v>35</v>
      </c>
      <c r="N420" s="405" t="s">
        <v>35</v>
      </c>
      <c r="O420" s="405" t="s">
        <v>35</v>
      </c>
      <c r="P420" s="405" t="s">
        <v>35</v>
      </c>
      <c r="Q420" s="405" t="s">
        <v>443</v>
      </c>
      <c r="R420" s="405" t="s">
        <v>443</v>
      </c>
      <c r="S420" s="405" t="s">
        <v>443</v>
      </c>
      <c r="T420" s="405" t="s">
        <v>443</v>
      </c>
      <c r="U420" s="405" t="s">
        <v>443</v>
      </c>
      <c r="V420" s="405" t="s">
        <v>443</v>
      </c>
    </row>
    <row r="421" spans="1:22" ht="45" customHeight="1" x14ac:dyDescent="0.25">
      <c r="A421" s="382" t="s">
        <v>1547</v>
      </c>
      <c r="B421" s="382" t="s">
        <v>948</v>
      </c>
      <c r="C421" s="408"/>
      <c r="D421" s="631">
        <v>55</v>
      </c>
      <c r="E421" s="408" t="s">
        <v>604</v>
      </c>
      <c r="F421" s="401">
        <v>41334</v>
      </c>
      <c r="G421" s="385" t="s">
        <v>590</v>
      </c>
      <c r="H421" s="386" t="s">
        <v>1548</v>
      </c>
      <c r="I421" s="573" t="s">
        <v>656</v>
      </c>
      <c r="J421" s="449" t="s">
        <v>20</v>
      </c>
      <c r="K421" s="405" t="s">
        <v>443</v>
      </c>
      <c r="L421" s="405" t="s">
        <v>443</v>
      </c>
      <c r="M421" s="405" t="s">
        <v>443</v>
      </c>
      <c r="N421" s="405" t="s">
        <v>443</v>
      </c>
      <c r="O421" s="405" t="s">
        <v>443</v>
      </c>
      <c r="P421" s="405" t="s">
        <v>443</v>
      </c>
      <c r="Q421" s="405" t="s">
        <v>443</v>
      </c>
      <c r="R421" s="405" t="s">
        <v>443</v>
      </c>
      <c r="S421" s="405" t="s">
        <v>443</v>
      </c>
      <c r="T421" s="405" t="s">
        <v>35</v>
      </c>
      <c r="U421" s="405" t="s">
        <v>443</v>
      </c>
      <c r="V421" s="405" t="s">
        <v>443</v>
      </c>
    </row>
    <row r="422" spans="1:22" ht="45" customHeight="1" x14ac:dyDescent="0.25">
      <c r="A422" s="382" t="s">
        <v>1549</v>
      </c>
      <c r="B422" s="382" t="s">
        <v>1550</v>
      </c>
      <c r="C422" s="408"/>
      <c r="D422" s="631">
        <v>85</v>
      </c>
      <c r="E422" s="408" t="s">
        <v>604</v>
      </c>
      <c r="F422" s="401">
        <v>45078</v>
      </c>
      <c r="G422" s="385" t="s">
        <v>590</v>
      </c>
      <c r="H422" s="386" t="s">
        <v>767</v>
      </c>
      <c r="I422" s="573" t="s">
        <v>717</v>
      </c>
      <c r="J422" s="449" t="s">
        <v>610</v>
      </c>
      <c r="K422" s="405" t="s">
        <v>443</v>
      </c>
      <c r="L422" s="405" t="s">
        <v>443</v>
      </c>
      <c r="M422" s="405" t="s">
        <v>443</v>
      </c>
      <c r="N422" s="405" t="s">
        <v>443</v>
      </c>
      <c r="O422" s="405" t="s">
        <v>443</v>
      </c>
      <c r="P422" s="405" t="s">
        <v>443</v>
      </c>
      <c r="Q422" s="405" t="s">
        <v>443</v>
      </c>
      <c r="R422" s="405" t="s">
        <v>443</v>
      </c>
      <c r="S422" s="405" t="s">
        <v>443</v>
      </c>
      <c r="T422" s="405" t="s">
        <v>4</v>
      </c>
      <c r="U422" s="405" t="s">
        <v>443</v>
      </c>
      <c r="V422" s="405" t="s">
        <v>443</v>
      </c>
    </row>
    <row r="423" spans="1:22" ht="45" customHeight="1" x14ac:dyDescent="0.25">
      <c r="A423" s="382" t="s">
        <v>1551</v>
      </c>
      <c r="B423" s="382" t="s">
        <v>1552</v>
      </c>
      <c r="C423" s="408"/>
      <c r="D423" s="631">
        <v>55</v>
      </c>
      <c r="E423" s="408" t="s">
        <v>604</v>
      </c>
      <c r="F423" s="401">
        <v>45017</v>
      </c>
      <c r="G423" s="385" t="s">
        <v>590</v>
      </c>
      <c r="H423" s="386" t="s">
        <v>1553</v>
      </c>
      <c r="I423" s="573" t="s">
        <v>717</v>
      </c>
      <c r="J423" s="449" t="s">
        <v>20</v>
      </c>
      <c r="K423" s="405" t="s">
        <v>443</v>
      </c>
      <c r="L423" s="405" t="s">
        <v>443</v>
      </c>
      <c r="M423" s="405" t="s">
        <v>443</v>
      </c>
      <c r="N423" s="405" t="s">
        <v>4</v>
      </c>
      <c r="O423" s="405" t="s">
        <v>443</v>
      </c>
      <c r="P423" s="405" t="s">
        <v>443</v>
      </c>
      <c r="Q423" s="405" t="s">
        <v>443</v>
      </c>
      <c r="R423" s="405" t="s">
        <v>443</v>
      </c>
      <c r="S423" s="405" t="s">
        <v>443</v>
      </c>
      <c r="T423" s="405" t="s">
        <v>443</v>
      </c>
      <c r="U423" s="405" t="s">
        <v>443</v>
      </c>
      <c r="V423" s="405" t="s">
        <v>443</v>
      </c>
    </row>
    <row r="424" spans="1:22" ht="45" customHeight="1" x14ac:dyDescent="0.25">
      <c r="A424" s="382" t="s">
        <v>1554</v>
      </c>
      <c r="B424" s="382" t="s">
        <v>859</v>
      </c>
      <c r="C424" s="408"/>
      <c r="D424" s="631">
        <v>65</v>
      </c>
      <c r="E424" s="408" t="s">
        <v>594</v>
      </c>
      <c r="F424" s="401">
        <v>45346</v>
      </c>
      <c r="G424" s="385" t="s">
        <v>590</v>
      </c>
      <c r="H424" s="386" t="s">
        <v>767</v>
      </c>
      <c r="I424" s="573" t="s">
        <v>596</v>
      </c>
      <c r="J424" s="449" t="s">
        <v>31</v>
      </c>
      <c r="K424" s="420" t="s">
        <v>35</v>
      </c>
      <c r="L424" s="405" t="s">
        <v>443</v>
      </c>
      <c r="M424" s="405" t="s">
        <v>443</v>
      </c>
      <c r="N424" s="405" t="s">
        <v>443</v>
      </c>
      <c r="O424" s="405" t="s">
        <v>443</v>
      </c>
      <c r="P424" s="405" t="s">
        <v>443</v>
      </c>
      <c r="Q424" s="405" t="s">
        <v>443</v>
      </c>
      <c r="R424" s="405" t="s">
        <v>443</v>
      </c>
      <c r="S424" s="405" t="s">
        <v>443</v>
      </c>
      <c r="T424" s="405" t="s">
        <v>443</v>
      </c>
      <c r="U424" s="405" t="s">
        <v>443</v>
      </c>
      <c r="V424" s="405" t="s">
        <v>443</v>
      </c>
    </row>
    <row r="425" spans="1:22" ht="45" customHeight="1" x14ac:dyDescent="0.25">
      <c r="A425" s="382" t="s">
        <v>1555</v>
      </c>
      <c r="B425" s="382" t="s">
        <v>212</v>
      </c>
      <c r="C425" s="408"/>
      <c r="D425" s="631">
        <v>55</v>
      </c>
      <c r="E425" s="408" t="s">
        <v>604</v>
      </c>
      <c r="F425" s="384"/>
      <c r="G425" s="385" t="s">
        <v>590</v>
      </c>
      <c r="H425" s="386" t="s">
        <v>1556</v>
      </c>
      <c r="I425" s="573" t="s">
        <v>645</v>
      </c>
      <c r="J425" s="449" t="s">
        <v>1889</v>
      </c>
      <c r="K425" s="405" t="s">
        <v>443</v>
      </c>
      <c r="L425" s="405" t="s">
        <v>443</v>
      </c>
      <c r="M425" s="405" t="s">
        <v>443</v>
      </c>
      <c r="N425" s="405" t="s">
        <v>443</v>
      </c>
      <c r="O425" s="405" t="s">
        <v>443</v>
      </c>
      <c r="P425" s="405" t="s">
        <v>443</v>
      </c>
      <c r="Q425" s="405" t="s">
        <v>4</v>
      </c>
      <c r="R425" s="405" t="s">
        <v>35</v>
      </c>
      <c r="S425" s="405" t="s">
        <v>35</v>
      </c>
      <c r="T425" s="405" t="s">
        <v>443</v>
      </c>
      <c r="U425" s="405" t="s">
        <v>443</v>
      </c>
      <c r="V425" s="405" t="s">
        <v>443</v>
      </c>
    </row>
    <row r="426" spans="1:22" ht="45" customHeight="1" x14ac:dyDescent="0.25">
      <c r="A426" s="408" t="s">
        <v>1557</v>
      </c>
      <c r="B426" s="382" t="s">
        <v>712</v>
      </c>
      <c r="C426" s="408"/>
      <c r="D426" s="631">
        <v>65</v>
      </c>
      <c r="E426" s="408" t="s">
        <v>731</v>
      </c>
      <c r="F426" s="401">
        <v>45528</v>
      </c>
      <c r="G426" s="385" t="s">
        <v>590</v>
      </c>
      <c r="H426" s="386" t="s">
        <v>1558</v>
      </c>
      <c r="I426" s="573" t="s">
        <v>732</v>
      </c>
      <c r="J426" s="449" t="s">
        <v>72</v>
      </c>
      <c r="K426" s="405" t="s">
        <v>35</v>
      </c>
      <c r="L426" s="405" t="s">
        <v>35</v>
      </c>
      <c r="M426" s="405" t="s">
        <v>35</v>
      </c>
      <c r="N426" s="405" t="s">
        <v>35</v>
      </c>
      <c r="O426" s="405" t="s">
        <v>35</v>
      </c>
      <c r="P426" s="405" t="s">
        <v>35</v>
      </c>
      <c r="Q426" s="405" t="s">
        <v>35</v>
      </c>
      <c r="R426" s="405" t="s">
        <v>443</v>
      </c>
      <c r="S426" s="405" t="s">
        <v>443</v>
      </c>
      <c r="T426" s="405" t="s">
        <v>4</v>
      </c>
      <c r="U426" s="405" t="s">
        <v>443</v>
      </c>
      <c r="V426" s="405" t="s">
        <v>443</v>
      </c>
    </row>
    <row r="427" spans="1:22" ht="45" customHeight="1" x14ac:dyDescent="0.25">
      <c r="A427" s="408" t="s">
        <v>1562</v>
      </c>
      <c r="B427" s="382" t="s">
        <v>712</v>
      </c>
      <c r="C427" s="408"/>
      <c r="D427" s="631">
        <v>65</v>
      </c>
      <c r="E427" s="408" t="s">
        <v>731</v>
      </c>
      <c r="F427" s="401">
        <v>45528</v>
      </c>
      <c r="G427" s="385" t="s">
        <v>590</v>
      </c>
      <c r="H427" s="386" t="s">
        <v>1558</v>
      </c>
      <c r="I427" s="573" t="s">
        <v>732</v>
      </c>
      <c r="J427" s="449" t="s">
        <v>72</v>
      </c>
      <c r="K427" s="405" t="s">
        <v>35</v>
      </c>
      <c r="L427" s="405" t="s">
        <v>35</v>
      </c>
      <c r="M427" s="405" t="s">
        <v>35</v>
      </c>
      <c r="N427" s="405" t="s">
        <v>35</v>
      </c>
      <c r="O427" s="405" t="s">
        <v>35</v>
      </c>
      <c r="P427" s="405" t="s">
        <v>35</v>
      </c>
      <c r="Q427" s="405" t="s">
        <v>35</v>
      </c>
      <c r="R427" s="405" t="s">
        <v>443</v>
      </c>
      <c r="S427" s="405" t="s">
        <v>443</v>
      </c>
      <c r="T427" s="405" t="s">
        <v>4</v>
      </c>
      <c r="U427" s="405" t="s">
        <v>443</v>
      </c>
      <c r="V427" s="405" t="s">
        <v>443</v>
      </c>
    </row>
    <row r="428" spans="1:22" ht="45" customHeight="1" x14ac:dyDescent="0.25">
      <c r="A428" s="599" t="s">
        <v>1563</v>
      </c>
      <c r="B428" s="599" t="s">
        <v>1564</v>
      </c>
      <c r="C428" s="599"/>
      <c r="D428" s="632">
        <v>65</v>
      </c>
      <c r="E428" s="408" t="s">
        <v>604</v>
      </c>
      <c r="F428" s="441"/>
      <c r="G428" s="385" t="s">
        <v>590</v>
      </c>
      <c r="H428" s="441" t="s">
        <v>767</v>
      </c>
      <c r="I428" s="573" t="s">
        <v>648</v>
      </c>
      <c r="J428" s="449" t="s">
        <v>53</v>
      </c>
      <c r="K428" s="405" t="s">
        <v>443</v>
      </c>
      <c r="L428" s="405" t="s">
        <v>443</v>
      </c>
      <c r="M428" s="405" t="s">
        <v>4</v>
      </c>
      <c r="N428" s="405" t="s">
        <v>443</v>
      </c>
      <c r="O428" s="405" t="s">
        <v>443</v>
      </c>
      <c r="P428" s="405" t="s">
        <v>443</v>
      </c>
      <c r="Q428" s="405" t="s">
        <v>443</v>
      </c>
      <c r="R428" s="405" t="s">
        <v>443</v>
      </c>
      <c r="S428" s="405" t="s">
        <v>443</v>
      </c>
      <c r="T428" s="405" t="s">
        <v>443</v>
      </c>
      <c r="U428" s="405" t="s">
        <v>443</v>
      </c>
      <c r="V428" s="405" t="s">
        <v>443</v>
      </c>
    </row>
    <row r="429" spans="1:22" ht="45" customHeight="1" x14ac:dyDescent="0.25">
      <c r="A429" s="382" t="s">
        <v>1569</v>
      </c>
      <c r="B429" s="382" t="s">
        <v>1570</v>
      </c>
      <c r="C429" s="602"/>
      <c r="D429" s="631">
        <v>50</v>
      </c>
      <c r="E429" s="408" t="s">
        <v>604</v>
      </c>
      <c r="F429" s="401">
        <v>44949</v>
      </c>
      <c r="G429" s="385" t="s">
        <v>590</v>
      </c>
      <c r="H429" s="386" t="s">
        <v>1571</v>
      </c>
      <c r="I429" s="573" t="s">
        <v>606</v>
      </c>
      <c r="J429" s="449" t="s">
        <v>53</v>
      </c>
      <c r="K429" s="405" t="s">
        <v>443</v>
      </c>
      <c r="L429" s="405" t="s">
        <v>443</v>
      </c>
      <c r="M429" s="405" t="s">
        <v>443</v>
      </c>
      <c r="N429" s="405" t="s">
        <v>443</v>
      </c>
      <c r="O429" s="405" t="s">
        <v>443</v>
      </c>
      <c r="P429" s="405" t="s">
        <v>443</v>
      </c>
      <c r="Q429" s="405" t="s">
        <v>443</v>
      </c>
      <c r="R429" s="405" t="s">
        <v>443</v>
      </c>
      <c r="S429" s="405" t="s">
        <v>443</v>
      </c>
      <c r="T429" s="405" t="s">
        <v>443</v>
      </c>
      <c r="U429" s="405" t="s">
        <v>443</v>
      </c>
      <c r="V429" s="405" t="s">
        <v>443</v>
      </c>
    </row>
    <row r="430" spans="1:22" ht="45" customHeight="1" x14ac:dyDescent="0.25">
      <c r="A430" s="382" t="s">
        <v>1572</v>
      </c>
      <c r="B430" s="382" t="s">
        <v>694</v>
      </c>
      <c r="C430" s="408" t="s">
        <v>1941</v>
      </c>
      <c r="D430" s="631">
        <v>50</v>
      </c>
      <c r="E430" s="408" t="s">
        <v>594</v>
      </c>
      <c r="F430" s="401">
        <v>45017</v>
      </c>
      <c r="G430" s="385" t="s">
        <v>590</v>
      </c>
      <c r="H430" s="386">
        <v>448</v>
      </c>
      <c r="I430" s="573" t="s">
        <v>596</v>
      </c>
      <c r="J430" s="449" t="s">
        <v>53</v>
      </c>
      <c r="K430" s="405" t="s">
        <v>443</v>
      </c>
      <c r="L430" s="405" t="s">
        <v>443</v>
      </c>
      <c r="M430" s="405" t="s">
        <v>443</v>
      </c>
      <c r="N430" s="405" t="s">
        <v>4</v>
      </c>
      <c r="O430" s="405" t="s">
        <v>443</v>
      </c>
      <c r="P430" s="405" t="s">
        <v>443</v>
      </c>
      <c r="Q430" s="405" t="s">
        <v>443</v>
      </c>
      <c r="R430" s="405" t="s">
        <v>443</v>
      </c>
      <c r="S430" s="405" t="s">
        <v>443</v>
      </c>
      <c r="T430" s="405" t="s">
        <v>443</v>
      </c>
      <c r="U430" s="405" t="s">
        <v>443</v>
      </c>
      <c r="V430" s="405" t="s">
        <v>443</v>
      </c>
    </row>
    <row r="431" spans="1:22" ht="45" customHeight="1" x14ac:dyDescent="0.25">
      <c r="A431" s="382" t="s">
        <v>1574</v>
      </c>
      <c r="B431" s="382" t="s">
        <v>951</v>
      </c>
      <c r="C431" s="408"/>
      <c r="D431" s="631">
        <v>50</v>
      </c>
      <c r="E431" s="408" t="s">
        <v>604</v>
      </c>
      <c r="F431" s="401"/>
      <c r="G431" s="385" t="s">
        <v>590</v>
      </c>
      <c r="H431" s="386">
        <v>436</v>
      </c>
      <c r="I431" s="573" t="s">
        <v>1237</v>
      </c>
      <c r="J431" s="449" t="s">
        <v>40</v>
      </c>
      <c r="K431" s="405" t="s">
        <v>443</v>
      </c>
      <c r="L431" s="405" t="s">
        <v>443</v>
      </c>
      <c r="M431" s="405" t="s">
        <v>443</v>
      </c>
      <c r="N431" s="405" t="s">
        <v>4</v>
      </c>
      <c r="O431" s="405" t="s">
        <v>443</v>
      </c>
      <c r="P431" s="405" t="s">
        <v>35</v>
      </c>
      <c r="Q431" s="405" t="s">
        <v>443</v>
      </c>
      <c r="R431" s="405" t="s">
        <v>443</v>
      </c>
      <c r="S431" s="405" t="s">
        <v>443</v>
      </c>
      <c r="T431" s="405" t="s">
        <v>443</v>
      </c>
      <c r="U431" s="405" t="s">
        <v>443</v>
      </c>
      <c r="V431" s="405" t="s">
        <v>443</v>
      </c>
    </row>
    <row r="432" spans="1:22" ht="45" customHeight="1" x14ac:dyDescent="0.25">
      <c r="A432" s="599" t="s">
        <v>1576</v>
      </c>
      <c r="B432" s="408" t="s">
        <v>739</v>
      </c>
      <c r="C432" s="599"/>
      <c r="D432" s="631">
        <v>50</v>
      </c>
      <c r="E432" s="408" t="s">
        <v>604</v>
      </c>
      <c r="F432" s="441"/>
      <c r="G432" s="385" t="s">
        <v>590</v>
      </c>
      <c r="H432" s="441">
        <v>343</v>
      </c>
      <c r="I432" s="605" t="s">
        <v>648</v>
      </c>
      <c r="J432" s="449" t="s">
        <v>87</v>
      </c>
      <c r="K432" s="405" t="s">
        <v>443</v>
      </c>
      <c r="L432" s="405" t="s">
        <v>443</v>
      </c>
      <c r="M432" s="405" t="s">
        <v>443</v>
      </c>
      <c r="N432" s="405" t="s">
        <v>443</v>
      </c>
      <c r="O432" s="405" t="s">
        <v>443</v>
      </c>
      <c r="P432" s="405" t="s">
        <v>443</v>
      </c>
      <c r="Q432" s="405" t="s">
        <v>443</v>
      </c>
      <c r="R432" s="405" t="s">
        <v>443</v>
      </c>
      <c r="S432" s="405" t="s">
        <v>443</v>
      </c>
      <c r="T432" s="405" t="s">
        <v>443</v>
      </c>
      <c r="U432" s="405" t="s">
        <v>4</v>
      </c>
      <c r="V432" s="405" t="s">
        <v>443</v>
      </c>
    </row>
    <row r="433" spans="1:22" ht="45" customHeight="1" x14ac:dyDescent="0.25">
      <c r="A433" s="408" t="s">
        <v>1579</v>
      </c>
      <c r="B433" s="382" t="s">
        <v>1580</v>
      </c>
      <c r="C433" s="408" t="s">
        <v>1581</v>
      </c>
      <c r="D433" s="631">
        <v>55</v>
      </c>
      <c r="E433" s="408" t="s">
        <v>604</v>
      </c>
      <c r="F433" s="384"/>
      <c r="G433" s="385" t="s">
        <v>590</v>
      </c>
      <c r="H433" s="386" t="s">
        <v>300</v>
      </c>
      <c r="I433" s="573" t="s">
        <v>877</v>
      </c>
      <c r="J433" s="449" t="s">
        <v>25</v>
      </c>
      <c r="K433" s="420" t="s">
        <v>35</v>
      </c>
      <c r="L433" s="405" t="s">
        <v>443</v>
      </c>
      <c r="M433" s="405" t="s">
        <v>443</v>
      </c>
      <c r="N433" s="405" t="s">
        <v>443</v>
      </c>
      <c r="O433" s="405" t="s">
        <v>443</v>
      </c>
      <c r="P433" s="405" t="s">
        <v>443</v>
      </c>
      <c r="Q433" s="405" t="s">
        <v>35</v>
      </c>
      <c r="R433" s="405" t="s">
        <v>35</v>
      </c>
      <c r="S433" s="405" t="s">
        <v>443</v>
      </c>
      <c r="T433" s="405" t="s">
        <v>443</v>
      </c>
      <c r="U433" s="405" t="s">
        <v>443</v>
      </c>
      <c r="V433" s="405" t="s">
        <v>35</v>
      </c>
    </row>
    <row r="434" spans="1:22" ht="45" customHeight="1" x14ac:dyDescent="0.25">
      <c r="A434" s="408" t="s">
        <v>1585</v>
      </c>
      <c r="B434" s="382" t="s">
        <v>212</v>
      </c>
      <c r="C434" s="408"/>
      <c r="D434" s="631">
        <v>50</v>
      </c>
      <c r="E434" s="408" t="s">
        <v>604</v>
      </c>
      <c r="F434" s="471">
        <v>45192</v>
      </c>
      <c r="G434" s="385" t="s">
        <v>590</v>
      </c>
      <c r="H434" s="386" t="s">
        <v>1586</v>
      </c>
      <c r="I434" s="573" t="s">
        <v>645</v>
      </c>
      <c r="J434" s="449" t="s">
        <v>100</v>
      </c>
      <c r="K434" s="405" t="s">
        <v>443</v>
      </c>
      <c r="L434" s="405" t="s">
        <v>443</v>
      </c>
      <c r="M434" s="405" t="s">
        <v>443</v>
      </c>
      <c r="N434" s="405" t="s">
        <v>443</v>
      </c>
      <c r="O434" s="405" t="s">
        <v>443</v>
      </c>
      <c r="P434" s="405" t="s">
        <v>443</v>
      </c>
      <c r="Q434" s="405" t="s">
        <v>443</v>
      </c>
      <c r="R434" s="405" t="s">
        <v>4</v>
      </c>
      <c r="S434" s="405" t="s">
        <v>443</v>
      </c>
      <c r="T434" s="405" t="s">
        <v>443</v>
      </c>
      <c r="U434" s="405" t="s">
        <v>443</v>
      </c>
      <c r="V434" s="405" t="s">
        <v>443</v>
      </c>
    </row>
    <row r="435" spans="1:22" ht="45" customHeight="1" x14ac:dyDescent="0.25">
      <c r="A435" s="382" t="s">
        <v>1587</v>
      </c>
      <c r="B435" s="382" t="s">
        <v>736</v>
      </c>
      <c r="C435" s="408"/>
      <c r="D435" s="631">
        <v>50</v>
      </c>
      <c r="E435" s="408" t="s">
        <v>604</v>
      </c>
      <c r="F435" s="401">
        <v>44949</v>
      </c>
      <c r="G435" s="385" t="s">
        <v>590</v>
      </c>
      <c r="H435" s="386" t="s">
        <v>767</v>
      </c>
      <c r="I435" s="573" t="s">
        <v>606</v>
      </c>
      <c r="J435" s="449" t="s">
        <v>25</v>
      </c>
      <c r="K435" s="405" t="s">
        <v>443</v>
      </c>
      <c r="L435" s="405" t="s">
        <v>443</v>
      </c>
      <c r="M435" s="405" t="s">
        <v>443</v>
      </c>
      <c r="N435" s="405" t="s">
        <v>443</v>
      </c>
      <c r="O435" s="405" t="s">
        <v>4</v>
      </c>
      <c r="P435" s="405" t="s">
        <v>443</v>
      </c>
      <c r="Q435" s="405" t="s">
        <v>443</v>
      </c>
      <c r="R435" s="405" t="s">
        <v>443</v>
      </c>
      <c r="S435" s="405" t="s">
        <v>443</v>
      </c>
      <c r="T435" s="405" t="s">
        <v>443</v>
      </c>
      <c r="U435" s="405" t="s">
        <v>443</v>
      </c>
      <c r="V435" s="405" t="s">
        <v>443</v>
      </c>
    </row>
    <row r="436" spans="1:22" ht="45" customHeight="1" x14ac:dyDescent="0.25">
      <c r="A436" s="408" t="s">
        <v>1590</v>
      </c>
      <c r="B436" s="382" t="s">
        <v>1529</v>
      </c>
      <c r="C436" s="408" t="s">
        <v>1591</v>
      </c>
      <c r="D436" s="631">
        <v>55</v>
      </c>
      <c r="E436" s="408" t="s">
        <v>604</v>
      </c>
      <c r="F436" s="401">
        <v>44136</v>
      </c>
      <c r="G436" s="385" t="s">
        <v>590</v>
      </c>
      <c r="H436" s="386" t="s">
        <v>1592</v>
      </c>
      <c r="I436" s="573" t="s">
        <v>606</v>
      </c>
      <c r="J436" s="449" t="s">
        <v>72</v>
      </c>
      <c r="K436" s="405" t="s">
        <v>443</v>
      </c>
      <c r="L436" s="405" t="s">
        <v>443</v>
      </c>
      <c r="M436" s="405" t="s">
        <v>443</v>
      </c>
      <c r="N436" s="405" t="s">
        <v>443</v>
      </c>
      <c r="O436" s="405" t="s">
        <v>443</v>
      </c>
      <c r="P436" s="405" t="s">
        <v>443</v>
      </c>
      <c r="Q436" s="405" t="s">
        <v>443</v>
      </c>
      <c r="R436" s="405" t="s">
        <v>443</v>
      </c>
      <c r="S436" s="405" t="s">
        <v>443</v>
      </c>
      <c r="T436" s="405" t="s">
        <v>35</v>
      </c>
      <c r="U436" s="405" t="s">
        <v>4</v>
      </c>
      <c r="V436" s="405" t="s">
        <v>35</v>
      </c>
    </row>
    <row r="437" spans="1:22" ht="45" customHeight="1" x14ac:dyDescent="0.25">
      <c r="A437" s="408" t="s">
        <v>1593</v>
      </c>
      <c r="B437" s="382" t="s">
        <v>89</v>
      </c>
      <c r="C437" s="408"/>
      <c r="D437" s="631">
        <v>55</v>
      </c>
      <c r="E437" s="408" t="s">
        <v>604</v>
      </c>
      <c r="F437" s="401">
        <v>44094</v>
      </c>
      <c r="G437" s="385" t="s">
        <v>590</v>
      </c>
      <c r="H437" s="386" t="s">
        <v>1594</v>
      </c>
      <c r="I437" s="573" t="s">
        <v>592</v>
      </c>
      <c r="J437" s="449" t="s">
        <v>87</v>
      </c>
      <c r="K437" s="405" t="s">
        <v>443</v>
      </c>
      <c r="L437" s="405" t="s">
        <v>443</v>
      </c>
      <c r="M437" s="405" t="s">
        <v>443</v>
      </c>
      <c r="N437" s="405" t="s">
        <v>443</v>
      </c>
      <c r="O437" s="405" t="s">
        <v>443</v>
      </c>
      <c r="P437" s="405" t="s">
        <v>443</v>
      </c>
      <c r="Q437" s="405" t="s">
        <v>443</v>
      </c>
      <c r="R437" s="405" t="s">
        <v>443</v>
      </c>
      <c r="S437" s="405" t="s">
        <v>443</v>
      </c>
      <c r="T437" s="405" t="s">
        <v>443</v>
      </c>
      <c r="U437" s="405" t="s">
        <v>443</v>
      </c>
      <c r="V437" s="405" t="s">
        <v>443</v>
      </c>
    </row>
    <row r="438" spans="1:22" ht="45" customHeight="1" x14ac:dyDescent="0.25">
      <c r="A438" s="408" t="s">
        <v>1597</v>
      </c>
      <c r="B438" s="382" t="s">
        <v>1598</v>
      </c>
      <c r="C438" s="408"/>
      <c r="D438" s="631">
        <v>60</v>
      </c>
      <c r="E438" s="408" t="s">
        <v>604</v>
      </c>
      <c r="F438" s="401">
        <v>45047</v>
      </c>
      <c r="G438" s="385" t="s">
        <v>590</v>
      </c>
      <c r="H438" s="386" t="s">
        <v>1599</v>
      </c>
      <c r="I438" s="573" t="s">
        <v>621</v>
      </c>
      <c r="J438" s="449" t="s">
        <v>20</v>
      </c>
      <c r="K438" s="405" t="s">
        <v>443</v>
      </c>
      <c r="L438" s="405" t="s">
        <v>443</v>
      </c>
      <c r="M438" s="405" t="s">
        <v>443</v>
      </c>
      <c r="N438" s="405" t="s">
        <v>4</v>
      </c>
      <c r="O438" s="405" t="s">
        <v>443</v>
      </c>
      <c r="P438" s="405" t="s">
        <v>443</v>
      </c>
      <c r="Q438" s="405" t="s">
        <v>443</v>
      </c>
      <c r="R438" s="405" t="s">
        <v>443</v>
      </c>
      <c r="S438" s="405" t="s">
        <v>443</v>
      </c>
      <c r="T438" s="405" t="s">
        <v>443</v>
      </c>
      <c r="U438" s="405" t="s">
        <v>443</v>
      </c>
      <c r="V438" s="405" t="s">
        <v>443</v>
      </c>
    </row>
    <row r="439" spans="1:22" ht="45" customHeight="1" x14ac:dyDescent="0.25">
      <c r="A439" s="408" t="s">
        <v>1600</v>
      </c>
      <c r="B439" s="382" t="s">
        <v>212</v>
      </c>
      <c r="C439" s="408"/>
      <c r="D439" s="631">
        <v>55</v>
      </c>
      <c r="E439" s="408" t="s">
        <v>604</v>
      </c>
      <c r="F439" s="384"/>
      <c r="G439" s="385" t="s">
        <v>590</v>
      </c>
      <c r="H439" s="386" t="s">
        <v>1601</v>
      </c>
      <c r="I439" s="646" t="s">
        <v>877</v>
      </c>
      <c r="J439" s="449" t="s">
        <v>31</v>
      </c>
      <c r="K439" s="405" t="s">
        <v>443</v>
      </c>
      <c r="L439" s="405" t="s">
        <v>443</v>
      </c>
      <c r="M439" s="420" t="s">
        <v>35</v>
      </c>
      <c r="N439" s="405" t="s">
        <v>443</v>
      </c>
      <c r="O439" s="405" t="s">
        <v>35</v>
      </c>
      <c r="P439" s="405" t="s">
        <v>443</v>
      </c>
      <c r="Q439" s="405" t="s">
        <v>443</v>
      </c>
      <c r="R439" s="405" t="s">
        <v>443</v>
      </c>
      <c r="S439" s="405" t="s">
        <v>443</v>
      </c>
      <c r="T439" s="405" t="s">
        <v>4</v>
      </c>
      <c r="U439" s="405" t="s">
        <v>443</v>
      </c>
      <c r="V439" s="405" t="s">
        <v>443</v>
      </c>
    </row>
    <row r="440" spans="1:22" ht="45" customHeight="1" x14ac:dyDescent="0.25">
      <c r="A440" s="408" t="s">
        <v>1602</v>
      </c>
      <c r="B440" s="382" t="s">
        <v>152</v>
      </c>
      <c r="C440" s="754" t="s">
        <v>762</v>
      </c>
      <c r="D440" s="631">
        <v>65</v>
      </c>
      <c r="E440" s="408" t="s">
        <v>731</v>
      </c>
      <c r="F440" s="401">
        <v>44208</v>
      </c>
      <c r="G440" s="385" t="s">
        <v>590</v>
      </c>
      <c r="H440" s="386" t="s">
        <v>1603</v>
      </c>
      <c r="I440" s="573" t="s">
        <v>732</v>
      </c>
      <c r="J440" s="449" t="s">
        <v>69</v>
      </c>
      <c r="K440" s="379" t="s">
        <v>443</v>
      </c>
      <c r="L440" s="405" t="s">
        <v>443</v>
      </c>
      <c r="M440" s="405" t="s">
        <v>443</v>
      </c>
      <c r="N440" s="405" t="s">
        <v>443</v>
      </c>
      <c r="O440" s="405" t="s">
        <v>443</v>
      </c>
      <c r="P440" s="405" t="s">
        <v>4</v>
      </c>
      <c r="Q440" s="405" t="s">
        <v>443</v>
      </c>
      <c r="R440" s="405" t="s">
        <v>443</v>
      </c>
      <c r="S440" s="405" t="s">
        <v>443</v>
      </c>
      <c r="T440" s="405" t="s">
        <v>443</v>
      </c>
      <c r="U440" s="405" t="s">
        <v>443</v>
      </c>
      <c r="V440" s="405" t="s">
        <v>443</v>
      </c>
    </row>
    <row r="441" spans="1:22" ht="45" customHeight="1" x14ac:dyDescent="0.25">
      <c r="A441" s="408" t="s">
        <v>1604</v>
      </c>
      <c r="B441" s="382" t="s">
        <v>1141</v>
      </c>
      <c r="C441" s="754" t="s">
        <v>762</v>
      </c>
      <c r="D441" s="631">
        <v>65</v>
      </c>
      <c r="E441" s="408" t="s">
        <v>1011</v>
      </c>
      <c r="F441" s="401">
        <v>44409</v>
      </c>
      <c r="G441" s="385" t="s">
        <v>590</v>
      </c>
      <c r="H441" s="386" t="s">
        <v>1605</v>
      </c>
      <c r="I441" s="573" t="s">
        <v>698</v>
      </c>
      <c r="J441" s="449" t="s">
        <v>69</v>
      </c>
      <c r="K441" s="405" t="s">
        <v>443</v>
      </c>
      <c r="L441" s="405" t="s">
        <v>443</v>
      </c>
      <c r="M441" s="405" t="s">
        <v>443</v>
      </c>
      <c r="N441" s="405" t="s">
        <v>443</v>
      </c>
      <c r="O441" s="405" t="s">
        <v>443</v>
      </c>
      <c r="P441" s="405" t="s">
        <v>4</v>
      </c>
      <c r="Q441" s="405" t="s">
        <v>443</v>
      </c>
      <c r="R441" s="405" t="s">
        <v>443</v>
      </c>
      <c r="S441" s="405" t="s">
        <v>35</v>
      </c>
      <c r="T441" s="405" t="s">
        <v>443</v>
      </c>
      <c r="U441" s="405" t="s">
        <v>443</v>
      </c>
      <c r="V441" s="405" t="s">
        <v>443</v>
      </c>
    </row>
    <row r="442" spans="1:22" ht="45" customHeight="1" x14ac:dyDescent="0.25">
      <c r="A442" s="382" t="s">
        <v>1606</v>
      </c>
      <c r="B442" s="382" t="s">
        <v>152</v>
      </c>
      <c r="C442" s="408"/>
      <c r="D442" s="631">
        <v>55</v>
      </c>
      <c r="E442" s="408" t="s">
        <v>604</v>
      </c>
      <c r="F442" s="384" t="s">
        <v>1607</v>
      </c>
      <c r="G442" s="385" t="s">
        <v>590</v>
      </c>
      <c r="H442" s="386" t="s">
        <v>1608</v>
      </c>
      <c r="I442" s="573" t="s">
        <v>656</v>
      </c>
      <c r="J442" s="449" t="s">
        <v>1889</v>
      </c>
      <c r="K442" s="405" t="s">
        <v>443</v>
      </c>
      <c r="L442" s="405" t="s">
        <v>443</v>
      </c>
      <c r="M442" s="405" t="s">
        <v>443</v>
      </c>
      <c r="N442" s="405" t="s">
        <v>443</v>
      </c>
      <c r="O442" s="405" t="s">
        <v>443</v>
      </c>
      <c r="P442" s="405" t="s">
        <v>443</v>
      </c>
      <c r="Q442" s="405" t="s">
        <v>4</v>
      </c>
      <c r="R442" s="405" t="s">
        <v>443</v>
      </c>
      <c r="S442" s="405" t="s">
        <v>443</v>
      </c>
      <c r="T442" s="405" t="s">
        <v>443</v>
      </c>
      <c r="U442" s="405" t="s">
        <v>443</v>
      </c>
      <c r="V442" s="405" t="s">
        <v>443</v>
      </c>
    </row>
    <row r="443" spans="1:22" ht="45" customHeight="1" x14ac:dyDescent="0.25">
      <c r="A443" s="382" t="s">
        <v>1609</v>
      </c>
      <c r="B443" s="382" t="s">
        <v>705</v>
      </c>
      <c r="C443" s="409" t="s">
        <v>1610</v>
      </c>
      <c r="D443" s="631">
        <v>60</v>
      </c>
      <c r="E443" s="408" t="s">
        <v>1011</v>
      </c>
      <c r="F443" s="401">
        <v>45536</v>
      </c>
      <c r="G443" s="385" t="s">
        <v>590</v>
      </c>
      <c r="H443" s="560" t="s">
        <v>1611</v>
      </c>
      <c r="I443" s="573" t="s">
        <v>698</v>
      </c>
      <c r="J443" s="449" t="s">
        <v>42</v>
      </c>
      <c r="K443" s="405" t="s">
        <v>443</v>
      </c>
      <c r="L443" s="416" t="s">
        <v>1899</v>
      </c>
      <c r="M443" s="416" t="s">
        <v>1899</v>
      </c>
      <c r="N443" s="416" t="s">
        <v>1899</v>
      </c>
      <c r="O443" s="416" t="s">
        <v>1899</v>
      </c>
      <c r="P443" s="416" t="s">
        <v>1899</v>
      </c>
      <c r="Q443" s="416" t="s">
        <v>1899</v>
      </c>
      <c r="R443" s="416" t="s">
        <v>1899</v>
      </c>
      <c r="S443" s="405" t="s">
        <v>35</v>
      </c>
      <c r="T443" s="405" t="s">
        <v>443</v>
      </c>
      <c r="U443" s="405" t="s">
        <v>443</v>
      </c>
      <c r="V443" s="405" t="s">
        <v>4</v>
      </c>
    </row>
    <row r="444" spans="1:22" ht="45" customHeight="1" x14ac:dyDescent="0.25">
      <c r="A444" s="382" t="s">
        <v>1612</v>
      </c>
      <c r="B444" s="382" t="s">
        <v>705</v>
      </c>
      <c r="C444" s="409" t="s">
        <v>1610</v>
      </c>
      <c r="D444" s="631">
        <v>60</v>
      </c>
      <c r="E444" s="485" t="s">
        <v>1011</v>
      </c>
      <c r="F444" s="401">
        <v>45536</v>
      </c>
      <c r="G444" s="385" t="s">
        <v>590</v>
      </c>
      <c r="H444" s="560" t="s">
        <v>1611</v>
      </c>
      <c r="I444" s="573" t="s">
        <v>698</v>
      </c>
      <c r="J444" s="449" t="s">
        <v>42</v>
      </c>
      <c r="K444" s="405" t="s">
        <v>443</v>
      </c>
      <c r="L444" s="416" t="s">
        <v>1899</v>
      </c>
      <c r="M444" s="416" t="s">
        <v>1899</v>
      </c>
      <c r="N444" s="416" t="s">
        <v>1899</v>
      </c>
      <c r="O444" s="416" t="s">
        <v>1899</v>
      </c>
      <c r="P444" s="416" t="s">
        <v>1899</v>
      </c>
      <c r="Q444" s="416" t="s">
        <v>1899</v>
      </c>
      <c r="R444" s="416" t="s">
        <v>1899</v>
      </c>
      <c r="S444" s="405" t="s">
        <v>35</v>
      </c>
      <c r="T444" s="405" t="s">
        <v>443</v>
      </c>
      <c r="U444" s="405" t="s">
        <v>443</v>
      </c>
      <c r="V444" s="405" t="s">
        <v>4</v>
      </c>
    </row>
    <row r="445" spans="1:22" ht="45" customHeight="1" x14ac:dyDescent="0.25">
      <c r="A445" s="382" t="s">
        <v>1613</v>
      </c>
      <c r="B445" s="382" t="s">
        <v>1614</v>
      </c>
      <c r="C445" s="409" t="s">
        <v>760</v>
      </c>
      <c r="D445" s="631">
        <v>55</v>
      </c>
      <c r="E445" s="408" t="s">
        <v>731</v>
      </c>
      <c r="F445" s="401">
        <v>45467</v>
      </c>
      <c r="G445" s="385" t="s">
        <v>590</v>
      </c>
      <c r="H445" s="560" t="s">
        <v>1615</v>
      </c>
      <c r="I445" s="573" t="s">
        <v>732</v>
      </c>
      <c r="J445" s="449" t="s">
        <v>1926</v>
      </c>
      <c r="K445" s="405" t="s">
        <v>35</v>
      </c>
      <c r="L445" s="405" t="s">
        <v>35</v>
      </c>
      <c r="M445" s="405" t="s">
        <v>35</v>
      </c>
      <c r="N445" s="405" t="s">
        <v>35</v>
      </c>
      <c r="O445" s="405" t="s">
        <v>35</v>
      </c>
      <c r="P445" s="405" t="s">
        <v>443</v>
      </c>
      <c r="Q445" s="405" t="s">
        <v>443</v>
      </c>
      <c r="R445" s="405" t="s">
        <v>443</v>
      </c>
      <c r="S445" s="405" t="s">
        <v>443</v>
      </c>
      <c r="T445" s="405" t="s">
        <v>35</v>
      </c>
      <c r="U445" s="405" t="s">
        <v>35</v>
      </c>
      <c r="V445" s="405" t="s">
        <v>4</v>
      </c>
    </row>
    <row r="446" spans="1:22" ht="45" customHeight="1" x14ac:dyDescent="0.25">
      <c r="A446" s="382" t="s">
        <v>1613</v>
      </c>
      <c r="B446" s="382" t="s">
        <v>1614</v>
      </c>
      <c r="C446" s="409" t="s">
        <v>1477</v>
      </c>
      <c r="D446" s="631">
        <v>55</v>
      </c>
      <c r="E446" s="408" t="s">
        <v>731</v>
      </c>
      <c r="F446" s="401">
        <v>45467</v>
      </c>
      <c r="G446" s="385" t="s">
        <v>590</v>
      </c>
      <c r="H446" s="560" t="s">
        <v>1615</v>
      </c>
      <c r="I446" s="573" t="s">
        <v>732</v>
      </c>
      <c r="J446" s="449" t="s">
        <v>87</v>
      </c>
      <c r="K446" s="405" t="s">
        <v>35</v>
      </c>
      <c r="L446" s="405" t="s">
        <v>35</v>
      </c>
      <c r="M446" s="405" t="s">
        <v>35</v>
      </c>
      <c r="N446" s="405" t="s">
        <v>35</v>
      </c>
      <c r="O446" s="405" t="s">
        <v>35</v>
      </c>
      <c r="P446" s="405" t="s">
        <v>443</v>
      </c>
      <c r="Q446" s="405" t="s">
        <v>443</v>
      </c>
      <c r="R446" s="405" t="s">
        <v>443</v>
      </c>
      <c r="S446" s="405" t="s">
        <v>443</v>
      </c>
      <c r="T446" s="405" t="s">
        <v>443</v>
      </c>
      <c r="U446" s="405" t="s">
        <v>443</v>
      </c>
      <c r="V446" s="405" t="s">
        <v>4</v>
      </c>
    </row>
    <row r="447" spans="1:22" ht="45" customHeight="1" x14ac:dyDescent="0.25">
      <c r="A447" s="382" t="s">
        <v>1613</v>
      </c>
      <c r="B447" s="382" t="s">
        <v>1614</v>
      </c>
      <c r="C447" s="409" t="s">
        <v>1478</v>
      </c>
      <c r="D447" s="631">
        <v>55</v>
      </c>
      <c r="E447" s="408" t="s">
        <v>731</v>
      </c>
      <c r="F447" s="401">
        <v>45467</v>
      </c>
      <c r="G447" s="385" t="s">
        <v>590</v>
      </c>
      <c r="H447" s="560" t="s">
        <v>1615</v>
      </c>
      <c r="I447" s="573" t="s">
        <v>732</v>
      </c>
      <c r="J447" s="449" t="s">
        <v>87</v>
      </c>
      <c r="K447" s="405" t="s">
        <v>35</v>
      </c>
      <c r="L447" s="405" t="s">
        <v>35</v>
      </c>
      <c r="M447" s="405" t="s">
        <v>35</v>
      </c>
      <c r="N447" s="405" t="s">
        <v>35</v>
      </c>
      <c r="O447" s="405" t="s">
        <v>35</v>
      </c>
      <c r="P447" s="405" t="s">
        <v>443</v>
      </c>
      <c r="Q447" s="405" t="s">
        <v>443</v>
      </c>
      <c r="R447" s="405" t="s">
        <v>443</v>
      </c>
      <c r="S447" s="405" t="s">
        <v>443</v>
      </c>
      <c r="T447" s="405" t="s">
        <v>443</v>
      </c>
      <c r="U447" s="405" t="s">
        <v>443</v>
      </c>
      <c r="V447" s="405" t="s">
        <v>4</v>
      </c>
    </row>
    <row r="448" spans="1:22" ht="45" customHeight="1" x14ac:dyDescent="0.25">
      <c r="A448" s="382" t="s">
        <v>1613</v>
      </c>
      <c r="B448" s="382" t="s">
        <v>1614</v>
      </c>
      <c r="C448" s="409" t="s">
        <v>1479</v>
      </c>
      <c r="D448" s="631">
        <v>55</v>
      </c>
      <c r="E448" s="408" t="s">
        <v>731</v>
      </c>
      <c r="F448" s="401">
        <v>45467</v>
      </c>
      <c r="G448" s="385" t="s">
        <v>590</v>
      </c>
      <c r="H448" s="560" t="s">
        <v>1615</v>
      </c>
      <c r="I448" s="573" t="s">
        <v>732</v>
      </c>
      <c r="J448" s="449" t="s">
        <v>87</v>
      </c>
      <c r="K448" s="405" t="s">
        <v>35</v>
      </c>
      <c r="L448" s="405" t="s">
        <v>35</v>
      </c>
      <c r="M448" s="405" t="s">
        <v>35</v>
      </c>
      <c r="N448" s="405" t="s">
        <v>35</v>
      </c>
      <c r="O448" s="405" t="s">
        <v>35</v>
      </c>
      <c r="P448" s="420" t="s">
        <v>35</v>
      </c>
      <c r="Q448" s="420" t="s">
        <v>35</v>
      </c>
      <c r="R448" s="420" t="s">
        <v>35</v>
      </c>
      <c r="S448" s="420" t="s">
        <v>35</v>
      </c>
      <c r="T448" s="420" t="s">
        <v>35</v>
      </c>
      <c r="U448" s="405" t="s">
        <v>443</v>
      </c>
      <c r="V448" s="405" t="s">
        <v>4</v>
      </c>
    </row>
    <row r="449" spans="1:22" ht="45" customHeight="1" x14ac:dyDescent="0.25">
      <c r="A449" s="382" t="s">
        <v>1616</v>
      </c>
      <c r="B449" s="382" t="s">
        <v>1942</v>
      </c>
      <c r="C449" s="408" t="s">
        <v>1943</v>
      </c>
      <c r="D449" s="631">
        <v>55</v>
      </c>
      <c r="E449" s="408" t="s">
        <v>604</v>
      </c>
      <c r="F449" s="384"/>
      <c r="G449" s="385" t="s">
        <v>590</v>
      </c>
      <c r="H449" s="386" t="s">
        <v>1618</v>
      </c>
      <c r="I449" s="573" t="s">
        <v>606</v>
      </c>
      <c r="J449" s="449" t="s">
        <v>87</v>
      </c>
      <c r="K449" s="405" t="s">
        <v>443</v>
      </c>
      <c r="L449" s="405" t="s">
        <v>443</v>
      </c>
      <c r="M449" s="405" t="s">
        <v>443</v>
      </c>
      <c r="N449" s="405" t="s">
        <v>443</v>
      </c>
      <c r="O449" s="405" t="s">
        <v>443</v>
      </c>
      <c r="P449" s="405" t="s">
        <v>443</v>
      </c>
      <c r="Q449" s="405" t="s">
        <v>443</v>
      </c>
      <c r="R449" s="405" t="s">
        <v>443</v>
      </c>
      <c r="S449" s="405" t="s">
        <v>443</v>
      </c>
      <c r="T449" s="405" t="s">
        <v>443</v>
      </c>
      <c r="U449" s="405" t="s">
        <v>443</v>
      </c>
      <c r="V449" s="405" t="s">
        <v>4</v>
      </c>
    </row>
    <row r="450" spans="1:22" ht="45" customHeight="1" x14ac:dyDescent="0.25">
      <c r="A450" s="382" t="s">
        <v>1619</v>
      </c>
      <c r="B450" s="382" t="s">
        <v>705</v>
      </c>
      <c r="C450" s="408"/>
      <c r="D450" s="631">
        <v>60</v>
      </c>
      <c r="E450" s="408" t="s">
        <v>589</v>
      </c>
      <c r="F450" s="401">
        <v>45375</v>
      </c>
      <c r="G450" s="385" t="s">
        <v>590</v>
      </c>
      <c r="H450" s="386" t="s">
        <v>1620</v>
      </c>
      <c r="I450" s="573" t="s">
        <v>698</v>
      </c>
      <c r="J450" s="449" t="s">
        <v>40</v>
      </c>
      <c r="K450" s="420" t="s">
        <v>35</v>
      </c>
      <c r="L450" s="420" t="s">
        <v>35</v>
      </c>
      <c r="M450" s="405" t="s">
        <v>443</v>
      </c>
      <c r="N450" s="405" t="s">
        <v>443</v>
      </c>
      <c r="O450" s="405" t="s">
        <v>443</v>
      </c>
      <c r="P450" s="405" t="s">
        <v>443</v>
      </c>
      <c r="Q450" s="405" t="s">
        <v>443</v>
      </c>
      <c r="R450" s="405" t="s">
        <v>443</v>
      </c>
      <c r="S450" s="405" t="s">
        <v>35</v>
      </c>
      <c r="T450" s="405" t="s">
        <v>443</v>
      </c>
      <c r="U450" s="405" t="s">
        <v>443</v>
      </c>
      <c r="V450" s="405" t="s">
        <v>443</v>
      </c>
    </row>
    <row r="451" spans="1:22" ht="45" customHeight="1" x14ac:dyDescent="0.25">
      <c r="A451" s="599" t="s">
        <v>1621</v>
      </c>
      <c r="B451" s="408" t="s">
        <v>1622</v>
      </c>
      <c r="C451" s="408"/>
      <c r="D451" s="631">
        <v>55</v>
      </c>
      <c r="E451" s="408" t="s">
        <v>604</v>
      </c>
      <c r="F451" s="401">
        <v>42614</v>
      </c>
      <c r="G451" s="385" t="s">
        <v>590</v>
      </c>
      <c r="H451" s="386" t="s">
        <v>1623</v>
      </c>
      <c r="I451" s="573" t="s">
        <v>606</v>
      </c>
      <c r="J451" s="449" t="s">
        <v>87</v>
      </c>
      <c r="K451" s="405" t="s">
        <v>443</v>
      </c>
      <c r="L451" s="405" t="s">
        <v>443</v>
      </c>
      <c r="M451" s="405" t="s">
        <v>443</v>
      </c>
      <c r="N451" s="405" t="s">
        <v>443</v>
      </c>
      <c r="O451" s="405" t="s">
        <v>443</v>
      </c>
      <c r="P451" s="405" t="s">
        <v>443</v>
      </c>
      <c r="Q451" s="405" t="s">
        <v>443</v>
      </c>
      <c r="R451" s="405" t="s">
        <v>443</v>
      </c>
      <c r="S451" s="405" t="s">
        <v>443</v>
      </c>
      <c r="T451" s="405" t="s">
        <v>443</v>
      </c>
      <c r="U451" s="405" t="s">
        <v>443</v>
      </c>
      <c r="V451" s="405" t="s">
        <v>35</v>
      </c>
    </row>
    <row r="452" spans="1:22" ht="45" customHeight="1" x14ac:dyDescent="0.25">
      <c r="A452" s="408" t="s">
        <v>1624</v>
      </c>
      <c r="B452" s="382" t="s">
        <v>1625</v>
      </c>
      <c r="C452" s="408"/>
      <c r="D452" s="631">
        <v>55</v>
      </c>
      <c r="E452" s="408" t="s">
        <v>604</v>
      </c>
      <c r="F452" s="401">
        <v>41061</v>
      </c>
      <c r="G452" s="385" t="s">
        <v>590</v>
      </c>
      <c r="H452" s="386" t="s">
        <v>779</v>
      </c>
      <c r="I452" s="573" t="s">
        <v>606</v>
      </c>
      <c r="J452" s="524" t="s">
        <v>20</v>
      </c>
      <c r="K452" s="420" t="s">
        <v>35</v>
      </c>
      <c r="L452" s="405" t="s">
        <v>443</v>
      </c>
      <c r="M452" s="405" t="s">
        <v>443</v>
      </c>
      <c r="N452" s="405" t="s">
        <v>4</v>
      </c>
      <c r="O452" s="405" t="s">
        <v>443</v>
      </c>
      <c r="P452" s="405" t="s">
        <v>443</v>
      </c>
      <c r="Q452" s="405" t="s">
        <v>443</v>
      </c>
      <c r="R452" s="405" t="s">
        <v>443</v>
      </c>
      <c r="S452" s="405" t="s">
        <v>443</v>
      </c>
      <c r="T452" s="416" t="s">
        <v>1899</v>
      </c>
      <c r="U452" s="405" t="s">
        <v>443</v>
      </c>
      <c r="V452" s="405" t="s">
        <v>443</v>
      </c>
    </row>
    <row r="453" spans="1:22" ht="45" customHeight="1" x14ac:dyDescent="0.25">
      <c r="A453" s="382" t="s">
        <v>1626</v>
      </c>
      <c r="B453" s="382" t="s">
        <v>1627</v>
      </c>
      <c r="C453" s="408"/>
      <c r="D453" s="631">
        <v>55</v>
      </c>
      <c r="E453" s="408" t="s">
        <v>604</v>
      </c>
      <c r="F453" s="401">
        <v>42237</v>
      </c>
      <c r="G453" s="385" t="s">
        <v>590</v>
      </c>
      <c r="H453" s="386" t="s">
        <v>495</v>
      </c>
      <c r="I453" s="609" t="s">
        <v>1237</v>
      </c>
      <c r="J453" s="449" t="s">
        <v>50</v>
      </c>
      <c r="K453" s="405" t="s">
        <v>443</v>
      </c>
      <c r="L453" s="405" t="s">
        <v>443</v>
      </c>
      <c r="M453" s="405" t="s">
        <v>443</v>
      </c>
      <c r="N453" s="405" t="s">
        <v>443</v>
      </c>
      <c r="O453" s="405" t="s">
        <v>443</v>
      </c>
      <c r="P453" s="405" t="s">
        <v>443</v>
      </c>
      <c r="Q453" s="405" t="s">
        <v>443</v>
      </c>
      <c r="R453" s="405" t="s">
        <v>4</v>
      </c>
      <c r="S453" s="405" t="s">
        <v>443</v>
      </c>
      <c r="T453" s="405" t="s">
        <v>443</v>
      </c>
      <c r="U453" s="405" t="s">
        <v>443</v>
      </c>
      <c r="V453" s="405" t="s">
        <v>443</v>
      </c>
    </row>
    <row r="454" spans="1:22" ht="45" customHeight="1" x14ac:dyDescent="0.25">
      <c r="A454" s="382" t="s">
        <v>1630</v>
      </c>
      <c r="B454" s="382" t="s">
        <v>1631</v>
      </c>
      <c r="C454" s="409" t="s">
        <v>1176</v>
      </c>
      <c r="D454" s="631">
        <v>55</v>
      </c>
      <c r="E454" s="408" t="s">
        <v>604</v>
      </c>
      <c r="F454" s="401">
        <v>41654</v>
      </c>
      <c r="G454" s="385" t="s">
        <v>590</v>
      </c>
      <c r="H454" s="386" t="s">
        <v>1632</v>
      </c>
      <c r="I454" s="573" t="s">
        <v>877</v>
      </c>
      <c r="J454" s="449" t="s">
        <v>31</v>
      </c>
      <c r="K454" s="405" t="s">
        <v>443</v>
      </c>
      <c r="L454" s="405" t="s">
        <v>443</v>
      </c>
      <c r="M454" s="405" t="s">
        <v>443</v>
      </c>
      <c r="N454" s="405" t="s">
        <v>443</v>
      </c>
      <c r="O454" s="405" t="s">
        <v>443</v>
      </c>
      <c r="P454" s="405" t="s">
        <v>443</v>
      </c>
      <c r="Q454" s="405" t="s">
        <v>443</v>
      </c>
      <c r="R454" s="405" t="s">
        <v>443</v>
      </c>
      <c r="S454" s="405" t="s">
        <v>443</v>
      </c>
      <c r="T454" s="405" t="s">
        <v>4</v>
      </c>
      <c r="U454" s="405" t="s">
        <v>443</v>
      </c>
      <c r="V454" s="405" t="s">
        <v>443</v>
      </c>
    </row>
    <row r="455" spans="1:22" ht="45" customHeight="1" x14ac:dyDescent="0.25">
      <c r="A455" s="382" t="s">
        <v>1633</v>
      </c>
      <c r="B455" s="382" t="s">
        <v>89</v>
      </c>
      <c r="C455" s="409" t="s">
        <v>762</v>
      </c>
      <c r="D455" s="631">
        <v>65</v>
      </c>
      <c r="E455" s="408" t="s">
        <v>697</v>
      </c>
      <c r="F455" s="401">
        <v>44317</v>
      </c>
      <c r="G455" s="385" t="s">
        <v>590</v>
      </c>
      <c r="H455" s="386" t="s">
        <v>1634</v>
      </c>
      <c r="I455" s="573" t="s">
        <v>698</v>
      </c>
      <c r="J455" s="449" t="s">
        <v>69</v>
      </c>
      <c r="K455" s="405" t="s">
        <v>443</v>
      </c>
      <c r="L455" s="405" t="s">
        <v>443</v>
      </c>
      <c r="M455" s="405" t="s">
        <v>443</v>
      </c>
      <c r="N455" s="405" t="s">
        <v>443</v>
      </c>
      <c r="O455" s="405" t="s">
        <v>443</v>
      </c>
      <c r="P455" s="405" t="s">
        <v>443</v>
      </c>
      <c r="Q455" s="405" t="s">
        <v>4</v>
      </c>
      <c r="R455" s="405" t="s">
        <v>443</v>
      </c>
      <c r="S455" s="405" t="s">
        <v>35</v>
      </c>
      <c r="T455" s="405" t="s">
        <v>443</v>
      </c>
      <c r="U455" s="405" t="s">
        <v>443</v>
      </c>
      <c r="V455" s="405" t="s">
        <v>443</v>
      </c>
    </row>
    <row r="456" spans="1:22" ht="45" customHeight="1" x14ac:dyDescent="0.25">
      <c r="A456" s="382" t="s">
        <v>1635</v>
      </c>
      <c r="B456" s="382" t="s">
        <v>1636</v>
      </c>
      <c r="C456" s="408"/>
      <c r="D456" s="631">
        <v>55</v>
      </c>
      <c r="E456" s="408" t="s">
        <v>604</v>
      </c>
      <c r="F456" s="384"/>
      <c r="G456" s="385" t="s">
        <v>590</v>
      </c>
      <c r="H456" s="386" t="s">
        <v>1623</v>
      </c>
      <c r="I456" s="573" t="s">
        <v>606</v>
      </c>
      <c r="J456" s="449" t="s">
        <v>87</v>
      </c>
      <c r="K456" s="405" t="s">
        <v>443</v>
      </c>
      <c r="L456" s="405" t="s">
        <v>443</v>
      </c>
      <c r="M456" s="405" t="s">
        <v>443</v>
      </c>
      <c r="N456" s="405" t="s">
        <v>443</v>
      </c>
      <c r="O456" s="405" t="s">
        <v>443</v>
      </c>
      <c r="P456" s="405" t="s">
        <v>443</v>
      </c>
      <c r="Q456" s="405" t="s">
        <v>443</v>
      </c>
      <c r="R456" s="405" t="s">
        <v>443</v>
      </c>
      <c r="S456" s="405" t="s">
        <v>443</v>
      </c>
      <c r="T456" s="405" t="s">
        <v>443</v>
      </c>
      <c r="U456" s="405" t="s">
        <v>443</v>
      </c>
      <c r="V456" s="405" t="s">
        <v>443</v>
      </c>
    </row>
    <row r="457" spans="1:22" ht="45" customHeight="1" x14ac:dyDescent="0.25">
      <c r="A457" s="382" t="s">
        <v>1637</v>
      </c>
      <c r="B457" s="382" t="s">
        <v>641</v>
      </c>
      <c r="C457" s="602"/>
      <c r="D457" s="631">
        <v>50</v>
      </c>
      <c r="E457" s="408" t="s">
        <v>604</v>
      </c>
      <c r="F457" s="401">
        <v>44949</v>
      </c>
      <c r="G457" s="385" t="s">
        <v>590</v>
      </c>
      <c r="H457" s="386">
        <v>69</v>
      </c>
      <c r="I457" s="605" t="s">
        <v>645</v>
      </c>
      <c r="J457" s="449" t="s">
        <v>42</v>
      </c>
      <c r="K457" s="405" t="s">
        <v>443</v>
      </c>
      <c r="L457" s="405" t="s">
        <v>443</v>
      </c>
      <c r="M457" s="405" t="s">
        <v>443</v>
      </c>
      <c r="N457" s="405" t="s">
        <v>443</v>
      </c>
      <c r="O457" s="405" t="s">
        <v>443</v>
      </c>
      <c r="P457" s="405" t="s">
        <v>443</v>
      </c>
      <c r="Q457" s="405" t="s">
        <v>443</v>
      </c>
      <c r="R457" s="405" t="s">
        <v>443</v>
      </c>
      <c r="S457" s="405" t="s">
        <v>443</v>
      </c>
      <c r="T457" s="405" t="s">
        <v>443</v>
      </c>
      <c r="U457" s="405" t="s">
        <v>443</v>
      </c>
      <c r="V457" s="405" t="s">
        <v>443</v>
      </c>
    </row>
    <row r="458" spans="1:22" ht="45" customHeight="1" x14ac:dyDescent="0.25">
      <c r="A458" s="382" t="s">
        <v>1638</v>
      </c>
      <c r="B458" s="382" t="s">
        <v>1639</v>
      </c>
      <c r="C458" s="602"/>
      <c r="D458" s="631">
        <v>65</v>
      </c>
      <c r="E458" s="598" t="s">
        <v>604</v>
      </c>
      <c r="F458" s="401">
        <v>45253</v>
      </c>
      <c r="G458" s="385" t="s">
        <v>590</v>
      </c>
      <c r="H458" s="386" t="s">
        <v>1640</v>
      </c>
      <c r="I458" s="573" t="s">
        <v>877</v>
      </c>
      <c r="J458" s="449" t="s">
        <v>87</v>
      </c>
      <c r="K458" s="405" t="s">
        <v>443</v>
      </c>
      <c r="L458" s="405" t="s">
        <v>443</v>
      </c>
      <c r="M458" s="405" t="s">
        <v>443</v>
      </c>
      <c r="N458" s="405" t="s">
        <v>443</v>
      </c>
      <c r="O458" s="405" t="s">
        <v>443</v>
      </c>
      <c r="P458" s="405" t="s">
        <v>443</v>
      </c>
      <c r="Q458" s="405" t="s">
        <v>443</v>
      </c>
      <c r="R458" s="405" t="s">
        <v>443</v>
      </c>
      <c r="S458" s="405" t="s">
        <v>443</v>
      </c>
      <c r="T458" s="405" t="s">
        <v>443</v>
      </c>
      <c r="U458" s="405" t="s">
        <v>443</v>
      </c>
      <c r="V458" s="405" t="s">
        <v>4</v>
      </c>
    </row>
    <row r="459" spans="1:22" ht="45" customHeight="1" x14ac:dyDescent="0.25">
      <c r="A459" s="382" t="s">
        <v>1641</v>
      </c>
      <c r="B459" s="382" t="s">
        <v>140</v>
      </c>
      <c r="C459" s="602"/>
      <c r="D459" s="631">
        <v>65</v>
      </c>
      <c r="E459" s="408" t="s">
        <v>604</v>
      </c>
      <c r="F459" s="401">
        <v>45346</v>
      </c>
      <c r="G459" s="385" t="s">
        <v>590</v>
      </c>
      <c r="H459" s="616" t="s">
        <v>1642</v>
      </c>
      <c r="I459" s="573" t="s">
        <v>877</v>
      </c>
      <c r="J459" s="449" t="s">
        <v>72</v>
      </c>
      <c r="K459" s="420" t="s">
        <v>35</v>
      </c>
      <c r="L459" s="420" t="s">
        <v>35</v>
      </c>
      <c r="M459" s="405" t="s">
        <v>443</v>
      </c>
      <c r="N459" s="405" t="s">
        <v>443</v>
      </c>
      <c r="O459" s="405" t="s">
        <v>443</v>
      </c>
      <c r="P459" s="405" t="s">
        <v>35</v>
      </c>
      <c r="Q459" s="405" t="s">
        <v>443</v>
      </c>
      <c r="R459" s="405" t="s">
        <v>443</v>
      </c>
      <c r="S459" s="405" t="s">
        <v>443</v>
      </c>
      <c r="T459" s="405" t="s">
        <v>443</v>
      </c>
      <c r="U459" s="405" t="s">
        <v>443</v>
      </c>
      <c r="V459" s="405" t="s">
        <v>443</v>
      </c>
    </row>
    <row r="460" spans="1:22" ht="45" customHeight="1" x14ac:dyDescent="0.25">
      <c r="A460" s="382" t="s">
        <v>1643</v>
      </c>
      <c r="B460" s="599" t="s">
        <v>60</v>
      </c>
      <c r="C460" s="409" t="s">
        <v>1176</v>
      </c>
      <c r="D460" s="631">
        <v>55</v>
      </c>
      <c r="E460" s="408" t="s">
        <v>604</v>
      </c>
      <c r="F460" s="441"/>
      <c r="G460" s="385" t="s">
        <v>590</v>
      </c>
      <c r="H460" s="386" t="s">
        <v>1644</v>
      </c>
      <c r="I460" s="573" t="s">
        <v>877</v>
      </c>
      <c r="J460" s="449" t="s">
        <v>45</v>
      </c>
      <c r="K460" s="405" t="s">
        <v>443</v>
      </c>
      <c r="L460" s="539" t="s">
        <v>1915</v>
      </c>
      <c r="M460" s="405" t="s">
        <v>443</v>
      </c>
      <c r="N460" s="405" t="s">
        <v>443</v>
      </c>
      <c r="O460" s="405" t="s">
        <v>443</v>
      </c>
      <c r="P460" s="405" t="s">
        <v>443</v>
      </c>
      <c r="Q460" s="405" t="s">
        <v>443</v>
      </c>
      <c r="R460" s="405" t="s">
        <v>443</v>
      </c>
      <c r="S460" s="405" t="s">
        <v>443</v>
      </c>
      <c r="T460" s="405" t="s">
        <v>443</v>
      </c>
      <c r="U460" s="405" t="s">
        <v>443</v>
      </c>
      <c r="V460" s="405" t="s">
        <v>443</v>
      </c>
    </row>
    <row r="461" spans="1:22" ht="45" customHeight="1" x14ac:dyDescent="0.25">
      <c r="A461" s="382" t="s">
        <v>1645</v>
      </c>
      <c r="B461" s="599" t="s">
        <v>1646</v>
      </c>
      <c r="C461" s="409"/>
      <c r="D461" s="631">
        <v>85</v>
      </c>
      <c r="E461" s="408" t="s">
        <v>604</v>
      </c>
      <c r="F461" s="434">
        <v>45108</v>
      </c>
      <c r="G461" s="385" t="s">
        <v>590</v>
      </c>
      <c r="H461" s="616" t="s">
        <v>1647</v>
      </c>
      <c r="I461" s="573" t="s">
        <v>877</v>
      </c>
      <c r="J461" s="449" t="s">
        <v>87</v>
      </c>
      <c r="K461" s="405" t="s">
        <v>443</v>
      </c>
      <c r="L461" s="420" t="s">
        <v>35</v>
      </c>
      <c r="M461" s="405" t="s">
        <v>443</v>
      </c>
      <c r="N461" s="405" t="s">
        <v>443</v>
      </c>
      <c r="O461" s="405" t="s">
        <v>443</v>
      </c>
      <c r="P461" s="405" t="s">
        <v>35</v>
      </c>
      <c r="Q461" s="405" t="s">
        <v>443</v>
      </c>
      <c r="R461" s="405" t="s">
        <v>443</v>
      </c>
      <c r="S461" s="405" t="s">
        <v>443</v>
      </c>
      <c r="T461" s="405" t="s">
        <v>443</v>
      </c>
      <c r="U461" s="405" t="s">
        <v>443</v>
      </c>
      <c r="V461" s="405" t="s">
        <v>443</v>
      </c>
    </row>
    <row r="462" spans="1:22" ht="45" customHeight="1" x14ac:dyDescent="0.25">
      <c r="A462" s="382" t="s">
        <v>1648</v>
      </c>
      <c r="B462" s="382" t="s">
        <v>662</v>
      </c>
      <c r="C462" s="602"/>
      <c r="D462" s="631">
        <v>50</v>
      </c>
      <c r="E462" s="408" t="s">
        <v>604</v>
      </c>
      <c r="F462" s="401">
        <v>44949</v>
      </c>
      <c r="G462" s="385" t="s">
        <v>590</v>
      </c>
      <c r="H462" s="386">
        <v>149</v>
      </c>
      <c r="I462" s="605" t="s">
        <v>645</v>
      </c>
      <c r="J462" s="449" t="s">
        <v>1881</v>
      </c>
      <c r="K462" s="405" t="s">
        <v>443</v>
      </c>
      <c r="L462" s="405" t="s">
        <v>443</v>
      </c>
      <c r="M462" s="405" t="s">
        <v>443</v>
      </c>
      <c r="N462" s="405" t="s">
        <v>443</v>
      </c>
      <c r="O462" s="405" t="s">
        <v>4</v>
      </c>
      <c r="P462" s="405" t="s">
        <v>443</v>
      </c>
      <c r="Q462" s="405" t="s">
        <v>443</v>
      </c>
      <c r="R462" s="405" t="s">
        <v>443</v>
      </c>
      <c r="S462" s="405" t="s">
        <v>443</v>
      </c>
      <c r="T462" s="405" t="s">
        <v>443</v>
      </c>
      <c r="U462" s="405" t="s">
        <v>443</v>
      </c>
      <c r="V462" s="405" t="s">
        <v>443</v>
      </c>
    </row>
    <row r="463" spans="1:22" ht="45" customHeight="1" x14ac:dyDescent="0.25">
      <c r="A463" s="382" t="s">
        <v>1649</v>
      </c>
      <c r="B463" s="382" t="s">
        <v>598</v>
      </c>
      <c r="C463" s="602"/>
      <c r="D463" s="631">
        <v>50</v>
      </c>
      <c r="E463" s="408" t="s">
        <v>731</v>
      </c>
      <c r="F463" s="401">
        <v>44949</v>
      </c>
      <c r="G463" s="385" t="s">
        <v>590</v>
      </c>
      <c r="H463" s="386">
        <v>326</v>
      </c>
      <c r="I463" s="573" t="s">
        <v>732</v>
      </c>
      <c r="J463" s="449" t="s">
        <v>20</v>
      </c>
      <c r="K463" s="379" t="s">
        <v>443</v>
      </c>
      <c r="L463" s="405" t="s">
        <v>443</v>
      </c>
      <c r="M463" s="405" t="s">
        <v>443</v>
      </c>
      <c r="N463" s="405" t="s">
        <v>443</v>
      </c>
      <c r="O463" s="405" t="s">
        <v>443</v>
      </c>
      <c r="P463" s="405" t="s">
        <v>443</v>
      </c>
      <c r="Q463" s="405" t="s">
        <v>443</v>
      </c>
      <c r="R463" s="405" t="s">
        <v>4</v>
      </c>
      <c r="S463" s="405" t="s">
        <v>443</v>
      </c>
      <c r="T463" s="405" t="s">
        <v>443</v>
      </c>
      <c r="U463" s="405" t="s">
        <v>443</v>
      </c>
      <c r="V463" s="405" t="s">
        <v>443</v>
      </c>
    </row>
    <row r="464" spans="1:22" ht="45" customHeight="1" x14ac:dyDescent="0.25">
      <c r="A464" s="408" t="s">
        <v>1650</v>
      </c>
      <c r="B464" s="382" t="s">
        <v>638</v>
      </c>
      <c r="C464" s="408" t="s">
        <v>1944</v>
      </c>
      <c r="D464" s="631">
        <v>60</v>
      </c>
      <c r="E464" s="408" t="s">
        <v>604</v>
      </c>
      <c r="F464" s="401">
        <v>41821</v>
      </c>
      <c r="G464" s="385" t="s">
        <v>590</v>
      </c>
      <c r="H464" s="386" t="s">
        <v>1651</v>
      </c>
      <c r="I464" s="573" t="s">
        <v>606</v>
      </c>
      <c r="J464" s="449" t="s">
        <v>100</v>
      </c>
      <c r="K464" s="405" t="s">
        <v>443</v>
      </c>
      <c r="L464" s="405" t="s">
        <v>443</v>
      </c>
      <c r="M464" s="405" t="s">
        <v>443</v>
      </c>
      <c r="N464" s="405" t="s">
        <v>443</v>
      </c>
      <c r="O464" s="405" t="s">
        <v>443</v>
      </c>
      <c r="P464" s="405" t="s">
        <v>443</v>
      </c>
      <c r="Q464" s="405" t="s">
        <v>443</v>
      </c>
      <c r="R464" s="405" t="s">
        <v>443</v>
      </c>
      <c r="S464" s="405" t="s">
        <v>443</v>
      </c>
      <c r="T464" s="405" t="s">
        <v>443</v>
      </c>
      <c r="U464" s="405" t="s">
        <v>4</v>
      </c>
      <c r="V464" s="405" t="s">
        <v>443</v>
      </c>
    </row>
    <row r="465" spans="1:22" ht="45" customHeight="1" x14ac:dyDescent="0.25">
      <c r="A465" s="382" t="s">
        <v>1652</v>
      </c>
      <c r="B465" s="382" t="s">
        <v>99</v>
      </c>
      <c r="C465" s="408"/>
      <c r="D465" s="631">
        <v>55</v>
      </c>
      <c r="E465" s="408" t="s">
        <v>589</v>
      </c>
      <c r="F465" s="401">
        <v>44208</v>
      </c>
      <c r="G465" s="385" t="s">
        <v>590</v>
      </c>
      <c r="H465" s="386" t="s">
        <v>1653</v>
      </c>
      <c r="I465" s="573" t="s">
        <v>698</v>
      </c>
      <c r="J465" s="449" t="s">
        <v>20</v>
      </c>
      <c r="K465" s="405" t="s">
        <v>443</v>
      </c>
      <c r="L465" s="405" t="s">
        <v>443</v>
      </c>
      <c r="M465" s="405" t="s">
        <v>443</v>
      </c>
      <c r="N465" s="405" t="s">
        <v>1882</v>
      </c>
      <c r="O465" s="405" t="s">
        <v>443</v>
      </c>
      <c r="P465" s="405" t="s">
        <v>443</v>
      </c>
      <c r="Q465" s="405" t="s">
        <v>443</v>
      </c>
      <c r="R465" s="405" t="s">
        <v>443</v>
      </c>
      <c r="S465" s="405" t="s">
        <v>35</v>
      </c>
      <c r="T465" s="405" t="s">
        <v>443</v>
      </c>
      <c r="U465" s="405" t="s">
        <v>443</v>
      </c>
      <c r="V465" s="405" t="s">
        <v>443</v>
      </c>
    </row>
    <row r="466" spans="1:22" ht="45" customHeight="1" x14ac:dyDescent="0.25">
      <c r="A466" s="382" t="s">
        <v>1654</v>
      </c>
      <c r="B466" s="382" t="s">
        <v>1655</v>
      </c>
      <c r="C466" s="409"/>
      <c r="D466" s="631">
        <v>65</v>
      </c>
      <c r="E466" s="408" t="s">
        <v>604</v>
      </c>
      <c r="F466" s="401">
        <v>45253</v>
      </c>
      <c r="G466" s="385" t="s">
        <v>590</v>
      </c>
      <c r="H466" s="386" t="s">
        <v>1656</v>
      </c>
      <c r="I466" s="573" t="s">
        <v>606</v>
      </c>
      <c r="J466" s="449" t="s">
        <v>40</v>
      </c>
      <c r="K466" s="405" t="s">
        <v>443</v>
      </c>
      <c r="L466" s="405" t="s">
        <v>443</v>
      </c>
      <c r="M466" s="405" t="s">
        <v>443</v>
      </c>
      <c r="N466" s="405" t="s">
        <v>443</v>
      </c>
      <c r="O466" s="405" t="s">
        <v>443</v>
      </c>
      <c r="P466" s="405" t="s">
        <v>443</v>
      </c>
      <c r="Q466" s="405" t="s">
        <v>443</v>
      </c>
      <c r="R466" s="405" t="s">
        <v>443</v>
      </c>
      <c r="S466" s="405" t="s">
        <v>443</v>
      </c>
      <c r="T466" s="405" t="s">
        <v>443</v>
      </c>
      <c r="U466" s="405" t="s">
        <v>443</v>
      </c>
      <c r="V466" s="405" t="s">
        <v>443</v>
      </c>
    </row>
    <row r="467" spans="1:22" ht="45" customHeight="1" x14ac:dyDescent="0.25">
      <c r="A467" s="382" t="s">
        <v>1657</v>
      </c>
      <c r="B467" s="382" t="s">
        <v>1159</v>
      </c>
      <c r="C467" s="408"/>
      <c r="D467" s="631">
        <v>55</v>
      </c>
      <c r="E467" s="408" t="s">
        <v>604</v>
      </c>
      <c r="F467" s="401">
        <v>42248</v>
      </c>
      <c r="G467" s="385" t="s">
        <v>590</v>
      </c>
      <c r="H467" s="386" t="s">
        <v>1658</v>
      </c>
      <c r="I467" s="605" t="s">
        <v>634</v>
      </c>
      <c r="J467" s="449" t="s">
        <v>72</v>
      </c>
      <c r="K467" s="405" t="s">
        <v>443</v>
      </c>
      <c r="L467" s="405" t="s">
        <v>443</v>
      </c>
      <c r="M467" s="405" t="s">
        <v>443</v>
      </c>
      <c r="N467" s="405" t="s">
        <v>443</v>
      </c>
      <c r="O467" s="405" t="s">
        <v>443</v>
      </c>
      <c r="P467" s="405" t="s">
        <v>443</v>
      </c>
      <c r="Q467" s="405" t="s">
        <v>443</v>
      </c>
      <c r="R467" s="405" t="s">
        <v>443</v>
      </c>
      <c r="S467" s="405" t="s">
        <v>443</v>
      </c>
      <c r="T467" s="539" t="s">
        <v>1870</v>
      </c>
      <c r="U467" s="405" t="s">
        <v>35</v>
      </c>
      <c r="V467" s="405" t="s">
        <v>35</v>
      </c>
    </row>
    <row r="468" spans="1:22" ht="45" customHeight="1" x14ac:dyDescent="0.25">
      <c r="A468" s="382" t="s">
        <v>1659</v>
      </c>
      <c r="B468" s="382" t="s">
        <v>1660</v>
      </c>
      <c r="C468" s="602"/>
      <c r="D468" s="631">
        <v>50</v>
      </c>
      <c r="E468" s="408" t="s">
        <v>604</v>
      </c>
      <c r="F468" s="401">
        <v>44949</v>
      </c>
      <c r="G468" s="385" t="s">
        <v>590</v>
      </c>
      <c r="H468" s="386">
        <v>398</v>
      </c>
      <c r="I468" s="573" t="s">
        <v>1237</v>
      </c>
      <c r="J468" s="524" t="s">
        <v>25</v>
      </c>
      <c r="K468" s="405" t="s">
        <v>443</v>
      </c>
      <c r="L468" s="405" t="s">
        <v>443</v>
      </c>
      <c r="M468" s="405" t="s">
        <v>443</v>
      </c>
      <c r="N468" s="405" t="s">
        <v>443</v>
      </c>
      <c r="O468" s="405" t="s">
        <v>4</v>
      </c>
      <c r="P468" s="405" t="s">
        <v>35</v>
      </c>
      <c r="Q468" s="405" t="s">
        <v>443</v>
      </c>
      <c r="R468" s="405" t="s">
        <v>443</v>
      </c>
      <c r="S468" s="405" t="s">
        <v>443</v>
      </c>
      <c r="T468" s="405" t="s">
        <v>443</v>
      </c>
      <c r="U468" s="405" t="s">
        <v>443</v>
      </c>
      <c r="V468" s="405" t="s">
        <v>443</v>
      </c>
    </row>
    <row r="469" spans="1:22" ht="45" customHeight="1" x14ac:dyDescent="0.25">
      <c r="A469" s="382" t="s">
        <v>1661</v>
      </c>
      <c r="B469" s="382" t="s">
        <v>1646</v>
      </c>
      <c r="C469" s="602" t="s">
        <v>1945</v>
      </c>
      <c r="D469" s="631">
        <v>60</v>
      </c>
      <c r="E469" s="408" t="s">
        <v>604</v>
      </c>
      <c r="F469" s="401">
        <v>45346</v>
      </c>
      <c r="G469" s="385" t="s">
        <v>590</v>
      </c>
      <c r="H469" s="386" t="s">
        <v>1662</v>
      </c>
      <c r="I469" s="573" t="s">
        <v>877</v>
      </c>
      <c r="J469" s="524"/>
      <c r="K469" s="420" t="s">
        <v>35</v>
      </c>
      <c r="L469" s="420" t="s">
        <v>35</v>
      </c>
      <c r="M469" s="405" t="s">
        <v>443</v>
      </c>
      <c r="N469" s="405" t="s">
        <v>443</v>
      </c>
      <c r="O469" s="405" t="s">
        <v>443</v>
      </c>
      <c r="P469" s="405" t="s">
        <v>443</v>
      </c>
      <c r="Q469" s="405" t="s">
        <v>443</v>
      </c>
      <c r="R469" s="405" t="s">
        <v>443</v>
      </c>
      <c r="S469" s="405" t="s">
        <v>443</v>
      </c>
      <c r="T469" s="405" t="s">
        <v>4</v>
      </c>
      <c r="U469" s="405" t="s">
        <v>443</v>
      </c>
      <c r="V469" s="405" t="s">
        <v>443</v>
      </c>
    </row>
    <row r="470" spans="1:22" ht="45" customHeight="1" x14ac:dyDescent="0.25">
      <c r="A470" s="382" t="s">
        <v>1665</v>
      </c>
      <c r="B470" s="382" t="s">
        <v>1313</v>
      </c>
      <c r="C470" s="524" t="s">
        <v>984</v>
      </c>
      <c r="D470" s="631">
        <v>55</v>
      </c>
      <c r="E470" s="408" t="s">
        <v>731</v>
      </c>
      <c r="F470" s="401">
        <v>44949</v>
      </c>
      <c r="G470" s="385" t="s">
        <v>590</v>
      </c>
      <c r="H470" s="386">
        <v>327</v>
      </c>
      <c r="I470" s="573" t="s">
        <v>732</v>
      </c>
      <c r="J470" s="449" t="s">
        <v>40</v>
      </c>
      <c r="K470" s="539" t="s">
        <v>1939</v>
      </c>
      <c r="L470" s="405" t="s">
        <v>443</v>
      </c>
      <c r="M470" s="405" t="s">
        <v>443</v>
      </c>
      <c r="N470" s="405" t="s">
        <v>443</v>
      </c>
      <c r="O470" s="405" t="s">
        <v>443</v>
      </c>
      <c r="P470" s="405" t="s">
        <v>443</v>
      </c>
      <c r="Q470" s="405" t="s">
        <v>443</v>
      </c>
      <c r="R470" s="405" t="s">
        <v>443</v>
      </c>
      <c r="S470" s="405" t="s">
        <v>443</v>
      </c>
      <c r="T470" s="405" t="s">
        <v>443</v>
      </c>
      <c r="U470" s="405" t="s">
        <v>443</v>
      </c>
      <c r="V470" s="405" t="s">
        <v>443</v>
      </c>
    </row>
    <row r="471" spans="1:22" ht="45" customHeight="1" x14ac:dyDescent="0.25">
      <c r="A471" s="382" t="s">
        <v>1666</v>
      </c>
      <c r="B471" s="382" t="s">
        <v>1667</v>
      </c>
      <c r="C471" s="408"/>
      <c r="D471" s="631">
        <v>70</v>
      </c>
      <c r="E471" s="408" t="s">
        <v>604</v>
      </c>
      <c r="F471" s="401">
        <v>45170</v>
      </c>
      <c r="G471" s="385" t="s">
        <v>590</v>
      </c>
      <c r="H471" s="616" t="s">
        <v>1668</v>
      </c>
      <c r="I471" s="573" t="s">
        <v>592</v>
      </c>
      <c r="J471" s="449" t="s">
        <v>50</v>
      </c>
      <c r="K471" s="405" t="s">
        <v>443</v>
      </c>
      <c r="L471" s="405" t="s">
        <v>443</v>
      </c>
      <c r="M471" s="405" t="s">
        <v>443</v>
      </c>
      <c r="N471" s="405" t="s">
        <v>443</v>
      </c>
      <c r="O471" s="405" t="s">
        <v>443</v>
      </c>
      <c r="P471" s="405" t="s">
        <v>443</v>
      </c>
      <c r="Q471" s="405" t="s">
        <v>443</v>
      </c>
      <c r="R471" s="405" t="s">
        <v>443</v>
      </c>
      <c r="S471" s="405" t="s">
        <v>443</v>
      </c>
      <c r="T471" s="405" t="s">
        <v>443</v>
      </c>
      <c r="U471" s="405" t="s">
        <v>443</v>
      </c>
      <c r="V471" s="405" t="s">
        <v>443</v>
      </c>
    </row>
    <row r="472" spans="1:22" ht="45" customHeight="1" x14ac:dyDescent="0.25">
      <c r="A472" s="382" t="s">
        <v>1669</v>
      </c>
      <c r="B472" s="382" t="s">
        <v>99</v>
      </c>
      <c r="C472" s="408"/>
      <c r="D472" s="631">
        <v>55</v>
      </c>
      <c r="E472" s="408" t="s">
        <v>604</v>
      </c>
      <c r="F472" s="401"/>
      <c r="G472" s="385" t="s">
        <v>590</v>
      </c>
      <c r="H472" s="386" t="s">
        <v>1670</v>
      </c>
      <c r="I472" s="573" t="s">
        <v>877</v>
      </c>
      <c r="J472" s="449" t="s">
        <v>45</v>
      </c>
      <c r="K472" s="405" t="s">
        <v>443</v>
      </c>
      <c r="L472" s="535" t="s">
        <v>4</v>
      </c>
      <c r="M472" s="405" t="s">
        <v>443</v>
      </c>
      <c r="N472" s="405" t="s">
        <v>443</v>
      </c>
      <c r="O472" s="405" t="s">
        <v>443</v>
      </c>
      <c r="P472" s="405" t="s">
        <v>443</v>
      </c>
      <c r="Q472" s="405" t="s">
        <v>443</v>
      </c>
      <c r="R472" s="405" t="s">
        <v>443</v>
      </c>
      <c r="S472" s="405" t="s">
        <v>443</v>
      </c>
      <c r="T472" s="405" t="s">
        <v>443</v>
      </c>
      <c r="U472" s="405" t="s">
        <v>443</v>
      </c>
      <c r="V472" s="405" t="s">
        <v>443</v>
      </c>
    </row>
    <row r="473" spans="1:22" ht="45" customHeight="1" x14ac:dyDescent="0.25">
      <c r="A473" s="382" t="s">
        <v>1671</v>
      </c>
      <c r="B473" s="382" t="s">
        <v>1313</v>
      </c>
      <c r="C473" s="524" t="s">
        <v>984</v>
      </c>
      <c r="D473" s="631">
        <v>55</v>
      </c>
      <c r="E473" s="408" t="s">
        <v>731</v>
      </c>
      <c r="F473" s="401">
        <v>44949</v>
      </c>
      <c r="G473" s="385" t="s">
        <v>590</v>
      </c>
      <c r="H473" s="386">
        <v>327</v>
      </c>
      <c r="I473" s="573" t="s">
        <v>732</v>
      </c>
      <c r="J473" s="449" t="s">
        <v>50</v>
      </c>
      <c r="K473" s="379" t="s">
        <v>443</v>
      </c>
      <c r="L473" s="405" t="s">
        <v>443</v>
      </c>
      <c r="M473" s="405" t="s">
        <v>443</v>
      </c>
      <c r="N473" s="405" t="s">
        <v>443</v>
      </c>
      <c r="O473" s="405" t="s">
        <v>443</v>
      </c>
      <c r="P473" s="405" t="s">
        <v>443</v>
      </c>
      <c r="Q473" s="405" t="s">
        <v>443</v>
      </c>
      <c r="R473" s="405" t="s">
        <v>4</v>
      </c>
      <c r="S473" s="405" t="s">
        <v>443</v>
      </c>
      <c r="T473" s="405" t="s">
        <v>443</v>
      </c>
      <c r="U473" s="405" t="s">
        <v>443</v>
      </c>
      <c r="V473" s="405" t="s">
        <v>443</v>
      </c>
    </row>
    <row r="474" spans="1:22" ht="45" customHeight="1" x14ac:dyDescent="0.25">
      <c r="A474" s="382" t="s">
        <v>1672</v>
      </c>
      <c r="B474" s="382" t="s">
        <v>152</v>
      </c>
      <c r="C474" s="408"/>
      <c r="D474" s="631">
        <v>55</v>
      </c>
      <c r="E474" s="408" t="s">
        <v>604</v>
      </c>
      <c r="F474" s="401">
        <v>41609</v>
      </c>
      <c r="G474" s="385" t="s">
        <v>590</v>
      </c>
      <c r="H474" s="386" t="s">
        <v>1673</v>
      </c>
      <c r="I474" s="573" t="s">
        <v>606</v>
      </c>
      <c r="J474" s="449" t="s">
        <v>1891</v>
      </c>
      <c r="K474" s="405" t="s">
        <v>443</v>
      </c>
      <c r="L474" s="405" t="s">
        <v>443</v>
      </c>
      <c r="M474" s="405" t="s">
        <v>443</v>
      </c>
      <c r="N474" s="405" t="s">
        <v>443</v>
      </c>
      <c r="O474" s="405" t="s">
        <v>443</v>
      </c>
      <c r="P474" s="405" t="s">
        <v>443</v>
      </c>
      <c r="Q474" s="405" t="s">
        <v>443</v>
      </c>
      <c r="R474" s="405" t="s">
        <v>4</v>
      </c>
      <c r="S474" s="405" t="s">
        <v>443</v>
      </c>
      <c r="T474" s="405" t="s">
        <v>443</v>
      </c>
      <c r="U474" s="405" t="s">
        <v>443</v>
      </c>
      <c r="V474" s="405" t="s">
        <v>443</v>
      </c>
    </row>
    <row r="475" spans="1:22" ht="45" customHeight="1" x14ac:dyDescent="0.25">
      <c r="A475" s="382" t="s">
        <v>1674</v>
      </c>
      <c r="B475" s="382" t="s">
        <v>662</v>
      </c>
      <c r="C475" s="602"/>
      <c r="D475" s="631">
        <v>50</v>
      </c>
      <c r="E475" s="408" t="s">
        <v>604</v>
      </c>
      <c r="F475" s="401">
        <v>44949</v>
      </c>
      <c r="G475" s="385" t="s">
        <v>590</v>
      </c>
      <c r="H475" s="386">
        <v>184</v>
      </c>
      <c r="I475" s="605" t="s">
        <v>645</v>
      </c>
      <c r="J475" s="449" t="s">
        <v>20</v>
      </c>
      <c r="K475" s="405" t="s">
        <v>443</v>
      </c>
      <c r="L475" s="405" t="s">
        <v>443</v>
      </c>
      <c r="M475" s="405" t="s">
        <v>443</v>
      </c>
      <c r="N475" s="405" t="s">
        <v>4</v>
      </c>
      <c r="O475" s="405" t="s">
        <v>443</v>
      </c>
      <c r="P475" s="405" t="s">
        <v>443</v>
      </c>
      <c r="Q475" s="405" t="s">
        <v>443</v>
      </c>
      <c r="R475" s="405" t="s">
        <v>443</v>
      </c>
      <c r="S475" s="405" t="s">
        <v>443</v>
      </c>
      <c r="T475" s="405" t="s">
        <v>443</v>
      </c>
      <c r="U475" s="405" t="s">
        <v>443</v>
      </c>
      <c r="V475" s="405" t="s">
        <v>443</v>
      </c>
    </row>
    <row r="476" spans="1:22" ht="45" customHeight="1" x14ac:dyDescent="0.25">
      <c r="A476" s="382" t="s">
        <v>1675</v>
      </c>
      <c r="B476" s="382" t="s">
        <v>1313</v>
      </c>
      <c r="C476" s="524" t="s">
        <v>984</v>
      </c>
      <c r="D476" s="631">
        <v>55</v>
      </c>
      <c r="E476" s="408" t="s">
        <v>731</v>
      </c>
      <c r="F476" s="401">
        <v>44949</v>
      </c>
      <c r="G476" s="385" t="s">
        <v>590</v>
      </c>
      <c r="H476" s="386">
        <v>327</v>
      </c>
      <c r="I476" s="573" t="s">
        <v>732</v>
      </c>
      <c r="J476" s="449" t="s">
        <v>50</v>
      </c>
      <c r="K476" s="379" t="s">
        <v>443</v>
      </c>
      <c r="L476" s="405" t="s">
        <v>443</v>
      </c>
      <c r="M476" s="405" t="s">
        <v>443</v>
      </c>
      <c r="N476" s="405" t="s">
        <v>443</v>
      </c>
      <c r="O476" s="405" t="s">
        <v>443</v>
      </c>
      <c r="P476" s="405" t="s">
        <v>443</v>
      </c>
      <c r="Q476" s="405" t="s">
        <v>443</v>
      </c>
      <c r="R476" s="405" t="s">
        <v>4</v>
      </c>
      <c r="S476" s="405" t="s">
        <v>443</v>
      </c>
      <c r="T476" s="405" t="s">
        <v>443</v>
      </c>
      <c r="U476" s="405" t="s">
        <v>443</v>
      </c>
      <c r="V476" s="405" t="s">
        <v>443</v>
      </c>
    </row>
    <row r="477" spans="1:22" ht="45" customHeight="1" x14ac:dyDescent="0.25">
      <c r="A477" s="382" t="s">
        <v>1676</v>
      </c>
      <c r="B477" s="382" t="s">
        <v>989</v>
      </c>
      <c r="C477" s="408" t="s">
        <v>1677</v>
      </c>
      <c r="D477" s="631">
        <v>275</v>
      </c>
      <c r="E477" s="408" t="s">
        <v>589</v>
      </c>
      <c r="F477" s="401">
        <v>44256</v>
      </c>
      <c r="G477" s="385" t="s">
        <v>590</v>
      </c>
      <c r="H477" s="386" t="s">
        <v>827</v>
      </c>
      <c r="I477" s="573" t="s">
        <v>991</v>
      </c>
      <c r="J477" s="449" t="s">
        <v>45</v>
      </c>
      <c r="K477" s="405" t="s">
        <v>443</v>
      </c>
      <c r="L477" s="405" t="s">
        <v>443</v>
      </c>
      <c r="M477" s="405" t="s">
        <v>443</v>
      </c>
      <c r="N477" s="405" t="s">
        <v>443</v>
      </c>
      <c r="O477" s="405" t="s">
        <v>443</v>
      </c>
      <c r="P477" s="405" t="s">
        <v>443</v>
      </c>
      <c r="Q477" s="405" t="s">
        <v>443</v>
      </c>
      <c r="R477" s="405" t="s">
        <v>443</v>
      </c>
      <c r="S477" s="405" t="s">
        <v>443</v>
      </c>
      <c r="T477" s="405" t="s">
        <v>443</v>
      </c>
      <c r="U477" s="405" t="s">
        <v>443</v>
      </c>
      <c r="V477" s="405" t="s">
        <v>443</v>
      </c>
    </row>
    <row r="478" spans="1:22" ht="45" customHeight="1" x14ac:dyDescent="0.25">
      <c r="A478" s="382" t="s">
        <v>1678</v>
      </c>
      <c r="B478" s="382" t="s">
        <v>1313</v>
      </c>
      <c r="C478" s="524" t="s">
        <v>984</v>
      </c>
      <c r="D478" s="631">
        <v>55</v>
      </c>
      <c r="E478" s="408" t="s">
        <v>731</v>
      </c>
      <c r="F478" s="401">
        <v>44949</v>
      </c>
      <c r="G478" s="385" t="s">
        <v>590</v>
      </c>
      <c r="H478" s="386">
        <v>327</v>
      </c>
      <c r="I478" s="573" t="s">
        <v>732</v>
      </c>
      <c r="J478" s="449" t="s">
        <v>50</v>
      </c>
      <c r="K478" s="379" t="s">
        <v>443</v>
      </c>
      <c r="L478" s="405" t="s">
        <v>443</v>
      </c>
      <c r="M478" s="405" t="s">
        <v>443</v>
      </c>
      <c r="N478" s="405" t="s">
        <v>443</v>
      </c>
      <c r="O478" s="405" t="s">
        <v>443</v>
      </c>
      <c r="P478" s="405" t="s">
        <v>443</v>
      </c>
      <c r="Q478" s="405" t="s">
        <v>443</v>
      </c>
      <c r="R478" s="405" t="s">
        <v>4</v>
      </c>
      <c r="S478" s="405" t="s">
        <v>443</v>
      </c>
      <c r="T478" s="405" t="s">
        <v>443</v>
      </c>
      <c r="U478" s="405" t="s">
        <v>443</v>
      </c>
      <c r="V478" s="405" t="s">
        <v>443</v>
      </c>
    </row>
    <row r="479" spans="1:22" ht="45" customHeight="1" x14ac:dyDescent="0.25">
      <c r="A479" s="382" t="s">
        <v>1679</v>
      </c>
      <c r="B479" s="382" t="s">
        <v>1680</v>
      </c>
      <c r="C479" s="408"/>
      <c r="D479" s="631">
        <v>55</v>
      </c>
      <c r="E479" s="408" t="s">
        <v>604</v>
      </c>
      <c r="F479" s="589">
        <v>44986</v>
      </c>
      <c r="G479" s="385" t="s">
        <v>590</v>
      </c>
      <c r="H479" s="386" t="s">
        <v>1946</v>
      </c>
      <c r="I479" s="573" t="s">
        <v>717</v>
      </c>
      <c r="J479" s="449" t="s">
        <v>40</v>
      </c>
      <c r="K479" s="405" t="s">
        <v>443</v>
      </c>
      <c r="L479" s="405" t="s">
        <v>443</v>
      </c>
      <c r="M479" s="405" t="s">
        <v>443</v>
      </c>
      <c r="N479" s="405" t="s">
        <v>443</v>
      </c>
      <c r="O479" s="405" t="s">
        <v>443</v>
      </c>
      <c r="P479" s="405" t="s">
        <v>443</v>
      </c>
      <c r="Q479" s="405" t="s">
        <v>443</v>
      </c>
      <c r="R479" s="405" t="s">
        <v>443</v>
      </c>
      <c r="S479" s="405" t="s">
        <v>443</v>
      </c>
      <c r="T479" s="405" t="s">
        <v>443</v>
      </c>
      <c r="U479" s="405" t="s">
        <v>443</v>
      </c>
      <c r="V479" s="405" t="s">
        <v>443</v>
      </c>
    </row>
    <row r="480" spans="1:22" ht="45" customHeight="1" x14ac:dyDescent="0.25">
      <c r="A480" s="382" t="s">
        <v>1682</v>
      </c>
      <c r="B480" s="382" t="s">
        <v>1313</v>
      </c>
      <c r="C480" s="524" t="s">
        <v>984</v>
      </c>
      <c r="D480" s="631">
        <v>55</v>
      </c>
      <c r="E480" s="408" t="s">
        <v>731</v>
      </c>
      <c r="F480" s="401">
        <v>44949</v>
      </c>
      <c r="G480" s="385" t="s">
        <v>590</v>
      </c>
      <c r="H480" s="386">
        <v>327</v>
      </c>
      <c r="I480" s="573" t="s">
        <v>732</v>
      </c>
      <c r="J480" s="449" t="s">
        <v>1891</v>
      </c>
      <c r="K480" s="379" t="s">
        <v>443</v>
      </c>
      <c r="L480" s="405" t="s">
        <v>443</v>
      </c>
      <c r="M480" s="405" t="s">
        <v>443</v>
      </c>
      <c r="N480" s="405" t="s">
        <v>443</v>
      </c>
      <c r="O480" s="405" t="s">
        <v>443</v>
      </c>
      <c r="P480" s="405" t="s">
        <v>443</v>
      </c>
      <c r="Q480" s="405" t="s">
        <v>443</v>
      </c>
      <c r="R480" s="405" t="s">
        <v>4</v>
      </c>
      <c r="S480" s="405" t="s">
        <v>443</v>
      </c>
      <c r="T480" s="405" t="s">
        <v>443</v>
      </c>
      <c r="U480" s="405" t="s">
        <v>443</v>
      </c>
      <c r="V480" s="405" t="s">
        <v>443</v>
      </c>
    </row>
    <row r="481" spans="1:22" ht="45" customHeight="1" x14ac:dyDescent="0.25">
      <c r="A481" s="382" t="s">
        <v>1683</v>
      </c>
      <c r="B481" s="382" t="s">
        <v>598</v>
      </c>
      <c r="C481" s="408"/>
      <c r="D481" s="631">
        <v>50</v>
      </c>
      <c r="E481" s="408" t="s">
        <v>589</v>
      </c>
      <c r="F481" s="401"/>
      <c r="G481" s="385" t="s">
        <v>590</v>
      </c>
      <c r="H481" s="386" t="s">
        <v>1240</v>
      </c>
      <c r="I481" s="573" t="s">
        <v>698</v>
      </c>
      <c r="J481" s="449" t="s">
        <v>72</v>
      </c>
      <c r="K481" s="405" t="s">
        <v>443</v>
      </c>
      <c r="L481" s="405" t="s">
        <v>443</v>
      </c>
      <c r="M481" s="405" t="s">
        <v>443</v>
      </c>
      <c r="N481" s="405" t="s">
        <v>443</v>
      </c>
      <c r="O481" s="405" t="s">
        <v>443</v>
      </c>
      <c r="P481" s="405" t="s">
        <v>443</v>
      </c>
      <c r="Q481" s="405" t="s">
        <v>443</v>
      </c>
      <c r="R481" s="405" t="s">
        <v>443</v>
      </c>
      <c r="S481" s="405" t="s">
        <v>35</v>
      </c>
      <c r="T481" s="405" t="s">
        <v>443</v>
      </c>
      <c r="U481" s="405" t="s">
        <v>4</v>
      </c>
      <c r="V481" s="405" t="s">
        <v>443</v>
      </c>
    </row>
    <row r="482" spans="1:22" ht="45" customHeight="1" x14ac:dyDescent="0.25">
      <c r="A482" s="382" t="s">
        <v>1685</v>
      </c>
      <c r="B482" s="382" t="s">
        <v>989</v>
      </c>
      <c r="C482" s="408" t="s">
        <v>1686</v>
      </c>
      <c r="D482" s="631">
        <v>275</v>
      </c>
      <c r="E482" s="408" t="s">
        <v>1011</v>
      </c>
      <c r="F482" s="401">
        <v>44166</v>
      </c>
      <c r="G482" s="385" t="s">
        <v>590</v>
      </c>
      <c r="H482" s="386" t="s">
        <v>827</v>
      </c>
      <c r="I482" s="573" t="s">
        <v>991</v>
      </c>
      <c r="J482" s="449" t="s">
        <v>25</v>
      </c>
      <c r="K482" s="405" t="s">
        <v>443</v>
      </c>
      <c r="L482" s="405" t="s">
        <v>443</v>
      </c>
      <c r="M482" s="405" t="s">
        <v>443</v>
      </c>
      <c r="N482" s="405" t="s">
        <v>443</v>
      </c>
      <c r="O482" s="405" t="s">
        <v>4</v>
      </c>
      <c r="P482" s="405" t="s">
        <v>443</v>
      </c>
      <c r="Q482" s="405" t="s">
        <v>443</v>
      </c>
      <c r="R482" s="405" t="s">
        <v>443</v>
      </c>
      <c r="S482" s="405" t="s">
        <v>443</v>
      </c>
      <c r="T482" s="405" t="s">
        <v>443</v>
      </c>
      <c r="U482" s="405" t="s">
        <v>443</v>
      </c>
      <c r="V482" s="405" t="s">
        <v>443</v>
      </c>
    </row>
    <row r="483" spans="1:22" ht="45" customHeight="1" x14ac:dyDescent="0.25">
      <c r="A483" s="382" t="s">
        <v>1687</v>
      </c>
      <c r="B483" s="382" t="s">
        <v>662</v>
      </c>
      <c r="C483" s="602"/>
      <c r="D483" s="631">
        <v>50</v>
      </c>
      <c r="E483" s="408" t="s">
        <v>1011</v>
      </c>
      <c r="F483" s="401">
        <v>44949</v>
      </c>
      <c r="G483" s="385" t="s">
        <v>590</v>
      </c>
      <c r="H483" s="386">
        <v>421</v>
      </c>
      <c r="I483" s="573" t="s">
        <v>698</v>
      </c>
      <c r="J483" s="449" t="s">
        <v>31</v>
      </c>
      <c r="K483" s="405" t="s">
        <v>443</v>
      </c>
      <c r="L483" s="405" t="s">
        <v>443</v>
      </c>
      <c r="M483" s="405" t="s">
        <v>35</v>
      </c>
      <c r="N483" s="405" t="s">
        <v>443</v>
      </c>
      <c r="O483" s="405" t="s">
        <v>443</v>
      </c>
      <c r="P483" s="405" t="s">
        <v>443</v>
      </c>
      <c r="Q483" s="405" t="s">
        <v>443</v>
      </c>
      <c r="R483" s="405" t="s">
        <v>443</v>
      </c>
      <c r="S483" s="405" t="s">
        <v>35</v>
      </c>
      <c r="T483" s="405" t="s">
        <v>443</v>
      </c>
      <c r="U483" s="405" t="s">
        <v>443</v>
      </c>
      <c r="V483" s="405" t="s">
        <v>4</v>
      </c>
    </row>
    <row r="484" spans="1:22" ht="45" customHeight="1" x14ac:dyDescent="0.25">
      <c r="A484" s="382" t="s">
        <v>1688</v>
      </c>
      <c r="B484" s="382" t="s">
        <v>1313</v>
      </c>
      <c r="C484" s="524" t="s">
        <v>984</v>
      </c>
      <c r="D484" s="631">
        <v>50</v>
      </c>
      <c r="E484" s="408" t="s">
        <v>731</v>
      </c>
      <c r="F484" s="401">
        <v>44949</v>
      </c>
      <c r="G484" s="385" t="s">
        <v>590</v>
      </c>
      <c r="H484" s="386">
        <v>327</v>
      </c>
      <c r="I484" s="573" t="s">
        <v>732</v>
      </c>
      <c r="J484" s="449" t="s">
        <v>50</v>
      </c>
      <c r="K484" s="379" t="s">
        <v>443</v>
      </c>
      <c r="L484" s="405" t="s">
        <v>443</v>
      </c>
      <c r="M484" s="405" t="s">
        <v>443</v>
      </c>
      <c r="N484" s="405" t="s">
        <v>443</v>
      </c>
      <c r="O484" s="405" t="s">
        <v>443</v>
      </c>
      <c r="P484" s="405" t="s">
        <v>443</v>
      </c>
      <c r="Q484" s="405" t="s">
        <v>443</v>
      </c>
      <c r="R484" s="405" t="s">
        <v>4</v>
      </c>
      <c r="S484" s="405" t="s">
        <v>443</v>
      </c>
      <c r="T484" s="405" t="s">
        <v>443</v>
      </c>
      <c r="U484" s="405" t="s">
        <v>443</v>
      </c>
      <c r="V484" s="405" t="s">
        <v>443</v>
      </c>
    </row>
    <row r="485" spans="1:22" ht="45" customHeight="1" x14ac:dyDescent="0.25">
      <c r="A485" s="382" t="s">
        <v>1689</v>
      </c>
      <c r="B485" s="382" t="s">
        <v>1690</v>
      </c>
      <c r="C485" s="408" t="s">
        <v>1691</v>
      </c>
      <c r="D485" s="631">
        <v>55</v>
      </c>
      <c r="E485" s="408" t="s">
        <v>604</v>
      </c>
      <c r="F485" s="401">
        <v>42312</v>
      </c>
      <c r="G485" s="385" t="s">
        <v>590</v>
      </c>
      <c r="H485" s="386" t="s">
        <v>1692</v>
      </c>
      <c r="I485" s="573" t="s">
        <v>606</v>
      </c>
      <c r="J485" s="449" t="s">
        <v>72</v>
      </c>
      <c r="K485" s="405" t="s">
        <v>443</v>
      </c>
      <c r="L485" s="405" t="s">
        <v>443</v>
      </c>
      <c r="M485" s="405" t="s">
        <v>443</v>
      </c>
      <c r="N485" s="405" t="s">
        <v>443</v>
      </c>
      <c r="O485" s="405" t="s">
        <v>443</v>
      </c>
      <c r="P485" s="405" t="s">
        <v>443</v>
      </c>
      <c r="Q485" s="405" t="s">
        <v>443</v>
      </c>
      <c r="R485" s="405" t="s">
        <v>443</v>
      </c>
      <c r="S485" s="405" t="s">
        <v>443</v>
      </c>
      <c r="T485" s="539" t="s">
        <v>1870</v>
      </c>
      <c r="U485" s="405" t="s">
        <v>443</v>
      </c>
      <c r="V485" s="405" t="s">
        <v>443</v>
      </c>
    </row>
    <row r="486" spans="1:22" ht="45" customHeight="1" x14ac:dyDescent="0.25">
      <c r="A486" s="382" t="s">
        <v>1693</v>
      </c>
      <c r="B486" s="382" t="s">
        <v>1694</v>
      </c>
      <c r="C486" s="408"/>
      <c r="D486" s="631">
        <v>55</v>
      </c>
      <c r="E486" s="408" t="s">
        <v>604</v>
      </c>
      <c r="F486" s="384"/>
      <c r="G486" s="385" t="s">
        <v>590</v>
      </c>
      <c r="H486" s="386" t="s">
        <v>1695</v>
      </c>
      <c r="I486" s="573" t="s">
        <v>663</v>
      </c>
      <c r="J486" s="449" t="s">
        <v>50</v>
      </c>
      <c r="K486" s="405" t="s">
        <v>443</v>
      </c>
      <c r="L486" s="405" t="s">
        <v>443</v>
      </c>
      <c r="M486" s="405" t="s">
        <v>443</v>
      </c>
      <c r="N486" s="405" t="s">
        <v>35</v>
      </c>
      <c r="O486" s="405" t="s">
        <v>443</v>
      </c>
      <c r="P486" s="405" t="s">
        <v>443</v>
      </c>
      <c r="Q486" s="405" t="s">
        <v>4</v>
      </c>
      <c r="R486" s="405" t="s">
        <v>443</v>
      </c>
      <c r="S486" s="405" t="s">
        <v>443</v>
      </c>
      <c r="T486" s="405" t="s">
        <v>443</v>
      </c>
      <c r="U486" s="405" t="s">
        <v>443</v>
      </c>
      <c r="V486" s="405" t="s">
        <v>443</v>
      </c>
    </row>
    <row r="487" spans="1:22" ht="45" customHeight="1" x14ac:dyDescent="0.25">
      <c r="A487" s="382" t="s">
        <v>1696</v>
      </c>
      <c r="B487" s="382" t="s">
        <v>705</v>
      </c>
      <c r="C487" s="408"/>
      <c r="D487" s="631">
        <v>60</v>
      </c>
      <c r="E487" s="408" t="s">
        <v>594</v>
      </c>
      <c r="F487" s="401">
        <v>45078</v>
      </c>
      <c r="G487" s="385" t="s">
        <v>590</v>
      </c>
      <c r="H487" s="386" t="s">
        <v>1697</v>
      </c>
      <c r="I487" s="573" t="s">
        <v>596</v>
      </c>
      <c r="J487" s="449" t="s">
        <v>25</v>
      </c>
      <c r="K487" s="405" t="s">
        <v>443</v>
      </c>
      <c r="L487" s="405" t="s">
        <v>443</v>
      </c>
      <c r="M487" s="405" t="s">
        <v>443</v>
      </c>
      <c r="N487" s="405" t="s">
        <v>443</v>
      </c>
      <c r="O487" s="405" t="s">
        <v>443</v>
      </c>
      <c r="P487" s="405" t="s">
        <v>4</v>
      </c>
      <c r="Q487" s="405" t="s">
        <v>443</v>
      </c>
      <c r="R487" s="405" t="s">
        <v>443</v>
      </c>
      <c r="S487" s="405" t="s">
        <v>443</v>
      </c>
      <c r="T487" s="405" t="s">
        <v>443</v>
      </c>
      <c r="U487" s="405" t="s">
        <v>443</v>
      </c>
      <c r="V487" s="405" t="s">
        <v>443</v>
      </c>
    </row>
    <row r="488" spans="1:22" ht="45" customHeight="1" x14ac:dyDescent="0.25">
      <c r="A488" s="382" t="s">
        <v>1698</v>
      </c>
      <c r="B488" s="382" t="s">
        <v>1699</v>
      </c>
      <c r="C488" s="602"/>
      <c r="D488" s="631">
        <v>50</v>
      </c>
      <c r="E488" s="408" t="s">
        <v>604</v>
      </c>
      <c r="F488" s="401">
        <v>44949</v>
      </c>
      <c r="G488" s="385" t="s">
        <v>590</v>
      </c>
      <c r="H488" s="386">
        <v>399</v>
      </c>
      <c r="I488" s="573" t="s">
        <v>621</v>
      </c>
      <c r="J488" s="449" t="s">
        <v>42</v>
      </c>
      <c r="K488" s="405" t="s">
        <v>443</v>
      </c>
      <c r="L488" s="405" t="s">
        <v>443</v>
      </c>
      <c r="M488" s="405" t="s">
        <v>443</v>
      </c>
      <c r="N488" s="405" t="s">
        <v>443</v>
      </c>
      <c r="O488" s="405" t="s">
        <v>443</v>
      </c>
      <c r="P488" s="405" t="s">
        <v>443</v>
      </c>
      <c r="Q488" s="405" t="s">
        <v>443</v>
      </c>
      <c r="R488" s="405" t="s">
        <v>443</v>
      </c>
      <c r="S488" s="405" t="s">
        <v>443</v>
      </c>
      <c r="T488" s="405" t="s">
        <v>443</v>
      </c>
      <c r="U488" s="405" t="s">
        <v>443</v>
      </c>
      <c r="V488" s="405" t="s">
        <v>4</v>
      </c>
    </row>
    <row r="489" spans="1:22" ht="45" customHeight="1" x14ac:dyDescent="0.25">
      <c r="A489" s="408" t="s">
        <v>1700</v>
      </c>
      <c r="B489" s="382" t="s">
        <v>60</v>
      </c>
      <c r="C489" s="409" t="s">
        <v>1701</v>
      </c>
      <c r="D489" s="631">
        <v>55</v>
      </c>
      <c r="E489" s="408" t="s">
        <v>604</v>
      </c>
      <c r="F489" s="434">
        <v>43221</v>
      </c>
      <c r="G489" s="385" t="s">
        <v>590</v>
      </c>
      <c r="H489" s="386" t="s">
        <v>1702</v>
      </c>
      <c r="I489" s="573" t="s">
        <v>606</v>
      </c>
      <c r="J489" s="524" t="s">
        <v>1889</v>
      </c>
      <c r="K489" s="405" t="s">
        <v>443</v>
      </c>
      <c r="L489" s="405" t="s">
        <v>443</v>
      </c>
      <c r="M489" s="405" t="s">
        <v>443</v>
      </c>
      <c r="N489" s="405" t="s">
        <v>443</v>
      </c>
      <c r="O489" s="405" t="s">
        <v>443</v>
      </c>
      <c r="P489" s="405" t="s">
        <v>443</v>
      </c>
      <c r="Q489" s="405" t="s">
        <v>4</v>
      </c>
      <c r="R489" s="405" t="s">
        <v>443</v>
      </c>
      <c r="S489" s="405" t="s">
        <v>443</v>
      </c>
      <c r="T489" s="405" t="s">
        <v>443</v>
      </c>
      <c r="U489" s="405" t="s">
        <v>443</v>
      </c>
      <c r="V489" s="405" t="s">
        <v>443</v>
      </c>
    </row>
    <row r="490" spans="1:22" ht="45" customHeight="1" x14ac:dyDescent="0.25">
      <c r="A490" s="382" t="s">
        <v>1703</v>
      </c>
      <c r="B490" s="382" t="s">
        <v>662</v>
      </c>
      <c r="C490" s="602"/>
      <c r="D490" s="631">
        <v>50</v>
      </c>
      <c r="E490" s="408" t="s">
        <v>604</v>
      </c>
      <c r="F490" s="401">
        <v>44949</v>
      </c>
      <c r="G490" s="385" t="s">
        <v>590</v>
      </c>
      <c r="H490" s="386">
        <v>337</v>
      </c>
      <c r="I490" s="573" t="s">
        <v>667</v>
      </c>
      <c r="J490" s="524" t="s">
        <v>40</v>
      </c>
      <c r="K490" s="379" t="s">
        <v>1882</v>
      </c>
      <c r="L490" s="405" t="s">
        <v>443</v>
      </c>
      <c r="M490" s="420" t="s">
        <v>35</v>
      </c>
      <c r="N490" s="405" t="s">
        <v>443</v>
      </c>
      <c r="O490" s="405" t="s">
        <v>443</v>
      </c>
      <c r="P490" s="405" t="s">
        <v>35</v>
      </c>
      <c r="Q490" s="405" t="s">
        <v>443</v>
      </c>
      <c r="R490" s="405" t="s">
        <v>443</v>
      </c>
      <c r="S490" s="405" t="s">
        <v>443</v>
      </c>
      <c r="T490" s="405" t="s">
        <v>443</v>
      </c>
      <c r="U490" s="405" t="s">
        <v>443</v>
      </c>
      <c r="V490" s="405" t="s">
        <v>443</v>
      </c>
    </row>
    <row r="491" spans="1:22" ht="45" customHeight="1" x14ac:dyDescent="0.25">
      <c r="A491" s="382" t="s">
        <v>1704</v>
      </c>
      <c r="B491" s="435" t="s">
        <v>1529</v>
      </c>
      <c r="C491" s="524"/>
      <c r="D491" s="631">
        <v>65</v>
      </c>
      <c r="E491" s="408" t="s">
        <v>604</v>
      </c>
      <c r="F491" s="401">
        <v>45253</v>
      </c>
      <c r="G491" s="385" t="s">
        <v>590</v>
      </c>
      <c r="H491" s="386" t="s">
        <v>1706</v>
      </c>
      <c r="I491" s="573" t="s">
        <v>606</v>
      </c>
      <c r="J491" s="449" t="s">
        <v>69</v>
      </c>
      <c r="K491" s="405" t="s">
        <v>443</v>
      </c>
      <c r="L491" s="405" t="s">
        <v>443</v>
      </c>
      <c r="M491" s="405" t="s">
        <v>443</v>
      </c>
      <c r="N491" s="405" t="s">
        <v>443</v>
      </c>
      <c r="O491" s="405" t="s">
        <v>443</v>
      </c>
      <c r="P491" s="405" t="s">
        <v>443</v>
      </c>
      <c r="Q491" s="405" t="s">
        <v>35</v>
      </c>
      <c r="R491" s="405" t="s">
        <v>4</v>
      </c>
      <c r="S491" s="405" t="s">
        <v>443</v>
      </c>
      <c r="T491" s="405" t="s">
        <v>443</v>
      </c>
      <c r="U491" s="405" t="s">
        <v>443</v>
      </c>
      <c r="V491" s="405" t="s">
        <v>443</v>
      </c>
    </row>
    <row r="492" spans="1:22" ht="45" customHeight="1" x14ac:dyDescent="0.25">
      <c r="A492" s="382" t="s">
        <v>1707</v>
      </c>
      <c r="B492" s="435" t="s">
        <v>1708</v>
      </c>
      <c r="C492" s="408"/>
      <c r="D492" s="631">
        <v>55</v>
      </c>
      <c r="E492" s="408" t="s">
        <v>604</v>
      </c>
      <c r="F492" s="401">
        <v>44094</v>
      </c>
      <c r="G492" s="385" t="s">
        <v>590</v>
      </c>
      <c r="H492" s="386" t="s">
        <v>827</v>
      </c>
      <c r="I492" s="646" t="s">
        <v>606</v>
      </c>
      <c r="J492" s="449" t="s">
        <v>20</v>
      </c>
      <c r="K492" s="405" t="s">
        <v>443</v>
      </c>
      <c r="L492" s="405" t="s">
        <v>443</v>
      </c>
      <c r="M492" s="405" t="s">
        <v>443</v>
      </c>
      <c r="N492" s="405" t="s">
        <v>443</v>
      </c>
      <c r="O492" s="405" t="s">
        <v>443</v>
      </c>
      <c r="P492" s="405" t="s">
        <v>443</v>
      </c>
      <c r="Q492" s="405" t="s">
        <v>4</v>
      </c>
      <c r="R492" s="405" t="s">
        <v>443</v>
      </c>
      <c r="S492" s="405" t="s">
        <v>443</v>
      </c>
      <c r="T492" s="405" t="s">
        <v>443</v>
      </c>
      <c r="U492" s="405" t="s">
        <v>443</v>
      </c>
      <c r="V492" s="405" t="s">
        <v>443</v>
      </c>
    </row>
    <row r="493" spans="1:22" ht="45" customHeight="1" x14ac:dyDescent="0.25">
      <c r="A493" s="382" t="s">
        <v>1709</v>
      </c>
      <c r="B493" s="435" t="s">
        <v>729</v>
      </c>
      <c r="C493" s="524" t="s">
        <v>984</v>
      </c>
      <c r="D493" s="631">
        <v>55</v>
      </c>
      <c r="E493" s="408" t="s">
        <v>731</v>
      </c>
      <c r="F493" s="401">
        <v>44949</v>
      </c>
      <c r="G493" s="385" t="s">
        <v>590</v>
      </c>
      <c r="H493" s="386">
        <v>353</v>
      </c>
      <c r="I493" s="573" t="s">
        <v>732</v>
      </c>
      <c r="J493" s="449" t="s">
        <v>622</v>
      </c>
      <c r="K493" s="379" t="s">
        <v>443</v>
      </c>
      <c r="L493" s="405" t="s">
        <v>443</v>
      </c>
      <c r="M493" s="405" t="s">
        <v>443</v>
      </c>
      <c r="N493" s="405" t="s">
        <v>443</v>
      </c>
      <c r="O493" s="405" t="s">
        <v>443</v>
      </c>
      <c r="P493" s="405" t="s">
        <v>443</v>
      </c>
      <c r="Q493" s="405" t="s">
        <v>443</v>
      </c>
      <c r="R493" s="405" t="s">
        <v>443</v>
      </c>
      <c r="S493" s="405" t="s">
        <v>4</v>
      </c>
      <c r="T493" s="405" t="s">
        <v>443</v>
      </c>
      <c r="U493" s="405" t="s">
        <v>443</v>
      </c>
      <c r="V493" s="405" t="s">
        <v>443</v>
      </c>
    </row>
    <row r="494" spans="1:22" ht="45" customHeight="1" x14ac:dyDescent="0.25">
      <c r="A494" s="382" t="s">
        <v>1710</v>
      </c>
      <c r="B494" s="382" t="s">
        <v>662</v>
      </c>
      <c r="C494" s="602"/>
      <c r="D494" s="631">
        <v>50</v>
      </c>
      <c r="E494" s="408" t="s">
        <v>604</v>
      </c>
      <c r="F494" s="401">
        <v>44949</v>
      </c>
      <c r="G494" s="385" t="s">
        <v>590</v>
      </c>
      <c r="H494" s="386">
        <v>51</v>
      </c>
      <c r="I494" s="605" t="s">
        <v>645</v>
      </c>
      <c r="J494" s="606" t="s">
        <v>50</v>
      </c>
      <c r="K494" s="405" t="s">
        <v>443</v>
      </c>
      <c r="L494" s="405" t="s">
        <v>443</v>
      </c>
      <c r="M494" s="405" t="s">
        <v>443</v>
      </c>
      <c r="N494" s="405" t="s">
        <v>443</v>
      </c>
      <c r="O494" s="405" t="s">
        <v>443</v>
      </c>
      <c r="P494" s="405" t="s">
        <v>443</v>
      </c>
      <c r="Q494" s="405" t="s">
        <v>4</v>
      </c>
      <c r="R494" s="405" t="s">
        <v>443</v>
      </c>
      <c r="S494" s="405" t="s">
        <v>443</v>
      </c>
      <c r="T494" s="405" t="s">
        <v>443</v>
      </c>
      <c r="U494" s="405" t="s">
        <v>443</v>
      </c>
      <c r="V494" s="405" t="s">
        <v>443</v>
      </c>
    </row>
    <row r="495" spans="1:22" ht="45" customHeight="1" x14ac:dyDescent="0.25">
      <c r="A495" s="382" t="s">
        <v>1711</v>
      </c>
      <c r="B495" s="382" t="s">
        <v>712</v>
      </c>
      <c r="C495" s="408"/>
      <c r="D495" s="631">
        <v>65</v>
      </c>
      <c r="E495" s="408" t="s">
        <v>604</v>
      </c>
      <c r="F495" s="401">
        <v>45528</v>
      </c>
      <c r="G495" s="385" t="s">
        <v>590</v>
      </c>
      <c r="H495" s="386" t="s">
        <v>1712</v>
      </c>
      <c r="I495" s="573" t="s">
        <v>667</v>
      </c>
      <c r="J495" s="449" t="s">
        <v>72</v>
      </c>
      <c r="K495" s="405" t="s">
        <v>35</v>
      </c>
      <c r="L495" s="405" t="s">
        <v>35</v>
      </c>
      <c r="M495" s="405" t="s">
        <v>35</v>
      </c>
      <c r="N495" s="405" t="s">
        <v>35</v>
      </c>
      <c r="O495" s="405" t="s">
        <v>35</v>
      </c>
      <c r="P495" s="405" t="s">
        <v>35</v>
      </c>
      <c r="Q495" s="405" t="s">
        <v>35</v>
      </c>
      <c r="R495" s="405" t="s">
        <v>443</v>
      </c>
      <c r="S495" s="405" t="s">
        <v>443</v>
      </c>
      <c r="T495" s="405" t="s">
        <v>4</v>
      </c>
      <c r="U495" s="405" t="s">
        <v>443</v>
      </c>
      <c r="V495" s="405" t="s">
        <v>443</v>
      </c>
    </row>
    <row r="496" spans="1:22" ht="45" customHeight="1" x14ac:dyDescent="0.25">
      <c r="A496" s="382" t="s">
        <v>1713</v>
      </c>
      <c r="B496" s="382" t="s">
        <v>1714</v>
      </c>
      <c r="C496" s="602"/>
      <c r="D496" s="631">
        <v>50</v>
      </c>
      <c r="E496" s="408" t="s">
        <v>604</v>
      </c>
      <c r="F496" s="401">
        <v>44949</v>
      </c>
      <c r="G496" s="385" t="s">
        <v>590</v>
      </c>
      <c r="H496" s="386">
        <v>154</v>
      </c>
      <c r="I496" s="573" t="s">
        <v>667</v>
      </c>
      <c r="J496" s="449" t="s">
        <v>53</v>
      </c>
      <c r="K496" s="405" t="s">
        <v>443</v>
      </c>
      <c r="L496" s="405" t="s">
        <v>443</v>
      </c>
      <c r="M496" s="405" t="s">
        <v>1882</v>
      </c>
      <c r="N496" s="405" t="s">
        <v>443</v>
      </c>
      <c r="O496" s="405" t="s">
        <v>443</v>
      </c>
      <c r="P496" s="405" t="s">
        <v>35</v>
      </c>
      <c r="Q496" s="405" t="s">
        <v>443</v>
      </c>
      <c r="R496" s="405" t="s">
        <v>443</v>
      </c>
      <c r="S496" s="405" t="s">
        <v>443</v>
      </c>
      <c r="T496" s="405" t="s">
        <v>443</v>
      </c>
      <c r="U496" s="405" t="s">
        <v>443</v>
      </c>
      <c r="V496" s="405" t="s">
        <v>443</v>
      </c>
    </row>
    <row r="497" spans="1:22" ht="45" customHeight="1" x14ac:dyDescent="0.25">
      <c r="A497" s="382" t="s">
        <v>1717</v>
      </c>
      <c r="B497" s="382" t="s">
        <v>1718</v>
      </c>
      <c r="C497" s="408"/>
      <c r="D497" s="631">
        <v>55</v>
      </c>
      <c r="E497" s="408" t="s">
        <v>604</v>
      </c>
      <c r="F497" s="401">
        <v>44209</v>
      </c>
      <c r="G497" s="385" t="s">
        <v>590</v>
      </c>
      <c r="H497" s="386" t="s">
        <v>1719</v>
      </c>
      <c r="I497" s="573" t="s">
        <v>667</v>
      </c>
      <c r="J497" s="449" t="s">
        <v>45</v>
      </c>
      <c r="K497" s="405" t="s">
        <v>443</v>
      </c>
      <c r="L497" s="539" t="s">
        <v>1915</v>
      </c>
      <c r="M497" s="405" t="s">
        <v>443</v>
      </c>
      <c r="N497" s="405" t="s">
        <v>443</v>
      </c>
      <c r="O497" s="405" t="s">
        <v>443</v>
      </c>
      <c r="P497" s="405" t="s">
        <v>443</v>
      </c>
      <c r="Q497" s="405" t="s">
        <v>443</v>
      </c>
      <c r="R497" s="405" t="s">
        <v>443</v>
      </c>
      <c r="S497" s="405" t="s">
        <v>443</v>
      </c>
      <c r="T497" s="405" t="s">
        <v>443</v>
      </c>
      <c r="U497" s="405" t="s">
        <v>443</v>
      </c>
      <c r="V497" s="405" t="s">
        <v>443</v>
      </c>
    </row>
    <row r="498" spans="1:22" ht="45" customHeight="1" x14ac:dyDescent="0.25">
      <c r="A498" s="398" t="s">
        <v>1720</v>
      </c>
      <c r="B498" s="408" t="s">
        <v>60</v>
      </c>
      <c r="C498" s="408"/>
      <c r="D498" s="631">
        <v>55</v>
      </c>
      <c r="E498" s="408" t="s">
        <v>604</v>
      </c>
      <c r="F498" s="386"/>
      <c r="G498" s="385" t="s">
        <v>590</v>
      </c>
      <c r="H498" s="403" t="s">
        <v>1721</v>
      </c>
      <c r="I498" s="646" t="s">
        <v>663</v>
      </c>
      <c r="J498" s="606" t="s">
        <v>87</v>
      </c>
      <c r="K498" s="405" t="s">
        <v>443</v>
      </c>
      <c r="L498" s="405" t="s">
        <v>443</v>
      </c>
      <c r="M498" s="405" t="s">
        <v>443</v>
      </c>
      <c r="N498" s="405" t="s">
        <v>443</v>
      </c>
      <c r="O498" s="405" t="s">
        <v>443</v>
      </c>
      <c r="P498" s="405" t="s">
        <v>443</v>
      </c>
      <c r="Q498" s="539" t="s">
        <v>1870</v>
      </c>
      <c r="R498" s="405" t="s">
        <v>443</v>
      </c>
      <c r="S498" s="405" t="s">
        <v>443</v>
      </c>
      <c r="T498" s="405" t="s">
        <v>35</v>
      </c>
      <c r="U498" s="405" t="s">
        <v>443</v>
      </c>
      <c r="V498" s="405" t="s">
        <v>443</v>
      </c>
    </row>
    <row r="499" spans="1:22" ht="45" customHeight="1" x14ac:dyDescent="0.25">
      <c r="A499" s="382" t="s">
        <v>1724</v>
      </c>
      <c r="B499" s="382" t="s">
        <v>1725</v>
      </c>
      <c r="C499" s="408"/>
      <c r="D499" s="631">
        <v>55</v>
      </c>
      <c r="E499" s="408" t="s">
        <v>604</v>
      </c>
      <c r="F499" s="401">
        <v>43604</v>
      </c>
      <c r="G499" s="385" t="s">
        <v>590</v>
      </c>
      <c r="H499" s="386" t="s">
        <v>1726</v>
      </c>
      <c r="I499" s="573" t="s">
        <v>648</v>
      </c>
      <c r="J499" s="449" t="s">
        <v>72</v>
      </c>
      <c r="K499" s="405" t="s">
        <v>443</v>
      </c>
      <c r="L499" s="405" t="s">
        <v>443</v>
      </c>
      <c r="M499" s="405" t="s">
        <v>443</v>
      </c>
      <c r="N499" s="405" t="s">
        <v>443</v>
      </c>
      <c r="O499" s="405" t="s">
        <v>443</v>
      </c>
      <c r="P499" s="405" t="s">
        <v>443</v>
      </c>
      <c r="Q499" s="405" t="s">
        <v>443</v>
      </c>
      <c r="R499" s="405" t="s">
        <v>443</v>
      </c>
      <c r="S499" s="405" t="s">
        <v>443</v>
      </c>
      <c r="T499" s="405" t="s">
        <v>443</v>
      </c>
      <c r="U499" s="405" t="s">
        <v>443</v>
      </c>
      <c r="V499" s="405" t="s">
        <v>443</v>
      </c>
    </row>
    <row r="500" spans="1:22" ht="45" customHeight="1" x14ac:dyDescent="0.25">
      <c r="A500" s="382" t="s">
        <v>1727</v>
      </c>
      <c r="B500" s="382" t="s">
        <v>1728</v>
      </c>
      <c r="C500" s="408"/>
      <c r="D500" s="631">
        <v>50</v>
      </c>
      <c r="E500" s="408" t="s">
        <v>604</v>
      </c>
      <c r="F500" s="401"/>
      <c r="G500" s="385" t="s">
        <v>590</v>
      </c>
      <c r="H500" s="386">
        <v>414</v>
      </c>
      <c r="I500" s="573" t="s">
        <v>606</v>
      </c>
      <c r="J500" s="449" t="s">
        <v>42</v>
      </c>
      <c r="K500" s="405" t="s">
        <v>443</v>
      </c>
      <c r="L500" s="405" t="s">
        <v>443</v>
      </c>
      <c r="M500" s="405" t="s">
        <v>443</v>
      </c>
      <c r="N500" s="405" t="s">
        <v>443</v>
      </c>
      <c r="O500" s="405" t="s">
        <v>443</v>
      </c>
      <c r="P500" s="405" t="s">
        <v>443</v>
      </c>
      <c r="Q500" s="405" t="s">
        <v>443</v>
      </c>
      <c r="R500" s="405" t="s">
        <v>443</v>
      </c>
      <c r="S500" s="405" t="s">
        <v>443</v>
      </c>
      <c r="T500" s="405" t="s">
        <v>443</v>
      </c>
      <c r="U500" s="405" t="s">
        <v>443</v>
      </c>
      <c r="V500" s="405" t="s">
        <v>443</v>
      </c>
    </row>
    <row r="501" spans="1:22" ht="45" customHeight="1" x14ac:dyDescent="0.25">
      <c r="A501" s="382" t="s">
        <v>1729</v>
      </c>
      <c r="B501" s="382" t="s">
        <v>662</v>
      </c>
      <c r="C501" s="602" t="s">
        <v>1947</v>
      </c>
      <c r="D501" s="631">
        <v>50</v>
      </c>
      <c r="E501" s="408" t="s">
        <v>604</v>
      </c>
      <c r="F501" s="401">
        <v>44949</v>
      </c>
      <c r="G501" s="532" t="s">
        <v>1899</v>
      </c>
      <c r="H501" s="386">
        <v>122</v>
      </c>
      <c r="I501" s="573" t="s">
        <v>645</v>
      </c>
      <c r="J501" s="449" t="s">
        <v>50</v>
      </c>
      <c r="K501" s="405" t="s">
        <v>443</v>
      </c>
      <c r="L501" s="405" t="s">
        <v>443</v>
      </c>
      <c r="M501" s="405" t="s">
        <v>443</v>
      </c>
      <c r="N501" s="405" t="s">
        <v>443</v>
      </c>
      <c r="O501" s="405" t="s">
        <v>35</v>
      </c>
      <c r="P501" s="405" t="s">
        <v>35</v>
      </c>
      <c r="Q501" s="405" t="s">
        <v>35</v>
      </c>
      <c r="R501" s="405" t="s">
        <v>35</v>
      </c>
      <c r="S501" s="405" t="s">
        <v>35</v>
      </c>
      <c r="T501" s="405" t="s">
        <v>35</v>
      </c>
      <c r="U501" s="405" t="s">
        <v>35</v>
      </c>
      <c r="V501" s="405" t="s">
        <v>35</v>
      </c>
    </row>
    <row r="502" spans="1:22" ht="45" customHeight="1" x14ac:dyDescent="0.25">
      <c r="A502" s="599" t="s">
        <v>1731</v>
      </c>
      <c r="B502" s="382" t="s">
        <v>694</v>
      </c>
      <c r="C502" s="408" t="s">
        <v>1941</v>
      </c>
      <c r="D502" s="631">
        <v>50</v>
      </c>
      <c r="E502" s="408" t="s">
        <v>594</v>
      </c>
      <c r="F502" s="401">
        <v>45017</v>
      </c>
      <c r="G502" s="385" t="s">
        <v>590</v>
      </c>
      <c r="H502" s="441">
        <v>450</v>
      </c>
      <c r="I502" s="605" t="s">
        <v>596</v>
      </c>
      <c r="J502" s="626" t="s">
        <v>610</v>
      </c>
      <c r="K502" s="405" t="s">
        <v>443</v>
      </c>
      <c r="L502" s="405" t="s">
        <v>443</v>
      </c>
      <c r="M502" s="405" t="s">
        <v>443</v>
      </c>
      <c r="N502" s="405" t="s">
        <v>443</v>
      </c>
      <c r="O502" s="405" t="s">
        <v>443</v>
      </c>
      <c r="P502" s="405" t="s">
        <v>443</v>
      </c>
      <c r="Q502" s="405" t="s">
        <v>443</v>
      </c>
      <c r="R502" s="405" t="s">
        <v>443</v>
      </c>
      <c r="S502" s="405" t="s">
        <v>443</v>
      </c>
      <c r="T502" s="405" t="s">
        <v>4</v>
      </c>
      <c r="U502" s="405" t="s">
        <v>443</v>
      </c>
      <c r="V502" s="405" t="s">
        <v>443</v>
      </c>
    </row>
    <row r="503" spans="1:22" ht="45" customHeight="1" x14ac:dyDescent="0.25">
      <c r="A503" s="382" t="s">
        <v>1733</v>
      </c>
      <c r="B503" s="382" t="s">
        <v>638</v>
      </c>
      <c r="C503" s="408"/>
      <c r="D503" s="631">
        <v>55</v>
      </c>
      <c r="E503" s="408" t="s">
        <v>604</v>
      </c>
      <c r="F503" s="401">
        <v>43378</v>
      </c>
      <c r="G503" s="385" t="s">
        <v>590</v>
      </c>
      <c r="H503" s="386" t="s">
        <v>1734</v>
      </c>
      <c r="I503" s="573" t="s">
        <v>606</v>
      </c>
      <c r="J503" s="449" t="s">
        <v>31</v>
      </c>
      <c r="K503" s="405" t="s">
        <v>443</v>
      </c>
      <c r="L503" s="405" t="s">
        <v>443</v>
      </c>
      <c r="M503" s="405" t="s">
        <v>443</v>
      </c>
      <c r="N503" s="405" t="s">
        <v>443</v>
      </c>
      <c r="O503" s="405" t="s">
        <v>443</v>
      </c>
      <c r="P503" s="405" t="s">
        <v>443</v>
      </c>
      <c r="Q503" s="405" t="s">
        <v>443</v>
      </c>
      <c r="R503" s="405" t="s">
        <v>443</v>
      </c>
      <c r="S503" s="405" t="s">
        <v>443</v>
      </c>
      <c r="T503" s="405" t="s">
        <v>35</v>
      </c>
      <c r="U503" s="405" t="s">
        <v>4</v>
      </c>
      <c r="V503" s="405" t="s">
        <v>443</v>
      </c>
    </row>
    <row r="504" spans="1:22" ht="45" customHeight="1" x14ac:dyDescent="0.25">
      <c r="A504" s="408" t="s">
        <v>1735</v>
      </c>
      <c r="B504" s="382" t="s">
        <v>99</v>
      </c>
      <c r="C504" s="408"/>
      <c r="D504" s="631">
        <v>55</v>
      </c>
      <c r="E504" s="408" t="s">
        <v>604</v>
      </c>
      <c r="F504" s="384"/>
      <c r="G504" s="385" t="s">
        <v>590</v>
      </c>
      <c r="H504" s="386" t="s">
        <v>1737</v>
      </c>
      <c r="I504" s="573" t="s">
        <v>663</v>
      </c>
      <c r="J504" s="524" t="s">
        <v>1948</v>
      </c>
      <c r="K504" s="405" t="s">
        <v>443</v>
      </c>
      <c r="L504" s="405" t="s">
        <v>443</v>
      </c>
      <c r="M504" s="405" t="s">
        <v>443</v>
      </c>
      <c r="N504" s="405" t="s">
        <v>443</v>
      </c>
      <c r="O504" s="405" t="s">
        <v>443</v>
      </c>
      <c r="P504" s="405" t="s">
        <v>443</v>
      </c>
      <c r="Q504" s="405" t="s">
        <v>35</v>
      </c>
      <c r="R504" s="405" t="s">
        <v>443</v>
      </c>
      <c r="S504" s="405" t="s">
        <v>35</v>
      </c>
      <c r="T504" s="405" t="s">
        <v>35</v>
      </c>
      <c r="U504" s="405" t="s">
        <v>443</v>
      </c>
      <c r="V504" s="405" t="s">
        <v>443</v>
      </c>
    </row>
    <row r="505" spans="1:22" ht="45" customHeight="1" x14ac:dyDescent="0.25">
      <c r="A505" s="382" t="s">
        <v>1741</v>
      </c>
      <c r="B505" s="382" t="s">
        <v>1742</v>
      </c>
      <c r="C505" s="602"/>
      <c r="D505" s="631">
        <v>50</v>
      </c>
      <c r="E505" s="408" t="s">
        <v>604</v>
      </c>
      <c r="F505" s="401">
        <v>44949</v>
      </c>
      <c r="G505" s="385" t="s">
        <v>590</v>
      </c>
      <c r="H505" s="386">
        <v>11</v>
      </c>
      <c r="I505" s="605" t="s">
        <v>645</v>
      </c>
      <c r="J505" s="449" t="s">
        <v>622</v>
      </c>
      <c r="K505" s="405" t="s">
        <v>443</v>
      </c>
      <c r="L505" s="405" t="s">
        <v>443</v>
      </c>
      <c r="M505" s="405" t="s">
        <v>443</v>
      </c>
      <c r="N505" s="405" t="s">
        <v>443</v>
      </c>
      <c r="O505" s="405" t="s">
        <v>443</v>
      </c>
      <c r="P505" s="405" t="s">
        <v>443</v>
      </c>
      <c r="Q505" s="405" t="s">
        <v>443</v>
      </c>
      <c r="R505" s="405" t="s">
        <v>443</v>
      </c>
      <c r="S505" s="405" t="s">
        <v>4</v>
      </c>
      <c r="T505" s="405" t="s">
        <v>443</v>
      </c>
      <c r="U505" s="405" t="s">
        <v>443</v>
      </c>
      <c r="V505" s="405" t="s">
        <v>443</v>
      </c>
    </row>
    <row r="506" spans="1:22" ht="45" customHeight="1" x14ac:dyDescent="0.25">
      <c r="A506" s="382" t="s">
        <v>1743</v>
      </c>
      <c r="B506" s="382" t="s">
        <v>1699</v>
      </c>
      <c r="C506" s="602"/>
      <c r="D506" s="631">
        <v>50</v>
      </c>
      <c r="E506" s="408" t="s">
        <v>604</v>
      </c>
      <c r="F506" s="401">
        <v>44949</v>
      </c>
      <c r="G506" s="385" t="s">
        <v>590</v>
      </c>
      <c r="H506" s="386">
        <v>397</v>
      </c>
      <c r="I506" s="573" t="s">
        <v>606</v>
      </c>
      <c r="J506" s="524" t="s">
        <v>1908</v>
      </c>
      <c r="K506" s="405" t="s">
        <v>443</v>
      </c>
      <c r="L506" s="405" t="s">
        <v>443</v>
      </c>
      <c r="M506" s="405" t="s">
        <v>443</v>
      </c>
      <c r="N506" s="405" t="s">
        <v>443</v>
      </c>
      <c r="O506" s="405" t="s">
        <v>443</v>
      </c>
      <c r="P506" s="405" t="s">
        <v>4</v>
      </c>
      <c r="Q506" s="405" t="s">
        <v>443</v>
      </c>
      <c r="R506" s="405" t="s">
        <v>443</v>
      </c>
      <c r="S506" s="405" t="s">
        <v>443</v>
      </c>
      <c r="T506" s="405" t="s">
        <v>443</v>
      </c>
      <c r="U506" s="405" t="s">
        <v>443</v>
      </c>
      <c r="V506" s="405" t="s">
        <v>443</v>
      </c>
    </row>
    <row r="507" spans="1:22" ht="45" customHeight="1" x14ac:dyDescent="0.25">
      <c r="A507" s="408" t="s">
        <v>1744</v>
      </c>
      <c r="B507" s="382" t="s">
        <v>662</v>
      </c>
      <c r="C507" s="602"/>
      <c r="D507" s="631">
        <v>50</v>
      </c>
      <c r="E507" s="408" t="s">
        <v>594</v>
      </c>
      <c r="F507" s="401">
        <v>44949</v>
      </c>
      <c r="G507" s="385" t="s">
        <v>590</v>
      </c>
      <c r="H507" s="386">
        <v>144</v>
      </c>
      <c r="I507" s="573" t="s">
        <v>596</v>
      </c>
      <c r="J507" s="449" t="s">
        <v>100</v>
      </c>
      <c r="K507" s="405" t="s">
        <v>443</v>
      </c>
      <c r="L507" s="405" t="s">
        <v>443</v>
      </c>
      <c r="M507" s="405" t="s">
        <v>443</v>
      </c>
      <c r="N507" s="405" t="s">
        <v>35</v>
      </c>
      <c r="O507" s="405" t="s">
        <v>443</v>
      </c>
      <c r="P507" s="405" t="s">
        <v>443</v>
      </c>
      <c r="Q507" s="405" t="s">
        <v>443</v>
      </c>
      <c r="R507" s="539" t="s">
        <v>1870</v>
      </c>
      <c r="S507" s="405" t="s">
        <v>443</v>
      </c>
      <c r="T507" s="405" t="s">
        <v>443</v>
      </c>
      <c r="U507" s="405" t="s">
        <v>443</v>
      </c>
      <c r="V507" s="405" t="s">
        <v>443</v>
      </c>
    </row>
    <row r="508" spans="1:22" ht="45" customHeight="1" x14ac:dyDescent="0.25">
      <c r="A508" s="599" t="s">
        <v>1745</v>
      </c>
      <c r="B508" s="382" t="s">
        <v>694</v>
      </c>
      <c r="C508" s="408" t="s">
        <v>1941</v>
      </c>
      <c r="D508" s="631">
        <v>50</v>
      </c>
      <c r="E508" s="408" t="s">
        <v>594</v>
      </c>
      <c r="F508" s="401">
        <v>45017</v>
      </c>
      <c r="G508" s="385" t="s">
        <v>590</v>
      </c>
      <c r="H508" s="441">
        <v>449</v>
      </c>
      <c r="I508" s="605" t="s">
        <v>596</v>
      </c>
      <c r="J508" s="449" t="s">
        <v>53</v>
      </c>
      <c r="K508" s="405" t="s">
        <v>443</v>
      </c>
      <c r="L508" s="405" t="s">
        <v>443</v>
      </c>
      <c r="M508" s="405" t="s">
        <v>443</v>
      </c>
      <c r="N508" s="405" t="s">
        <v>1882</v>
      </c>
      <c r="O508" s="405" t="s">
        <v>443</v>
      </c>
      <c r="P508" s="405" t="s">
        <v>443</v>
      </c>
      <c r="Q508" s="405" t="s">
        <v>443</v>
      </c>
      <c r="R508" s="405" t="s">
        <v>443</v>
      </c>
      <c r="S508" s="405" t="s">
        <v>443</v>
      </c>
      <c r="T508" s="405" t="s">
        <v>443</v>
      </c>
      <c r="U508" s="405" t="s">
        <v>443</v>
      </c>
      <c r="V508" s="405" t="s">
        <v>443</v>
      </c>
    </row>
    <row r="509" spans="1:22" ht="45" customHeight="1" x14ac:dyDescent="0.25">
      <c r="A509" s="382" t="s">
        <v>1749</v>
      </c>
      <c r="B509" s="382" t="s">
        <v>638</v>
      </c>
      <c r="C509" s="409" t="s">
        <v>762</v>
      </c>
      <c r="D509" s="631">
        <v>65</v>
      </c>
      <c r="E509" s="408" t="s">
        <v>731</v>
      </c>
      <c r="F509" s="401">
        <v>44002</v>
      </c>
      <c r="G509" s="385" t="s">
        <v>590</v>
      </c>
      <c r="H509" s="386" t="s">
        <v>1750</v>
      </c>
      <c r="I509" s="573" t="s">
        <v>732</v>
      </c>
      <c r="J509" s="449" t="s">
        <v>25</v>
      </c>
      <c r="K509" s="379" t="s">
        <v>443</v>
      </c>
      <c r="L509" s="405" t="s">
        <v>443</v>
      </c>
      <c r="M509" s="405" t="s">
        <v>443</v>
      </c>
      <c r="N509" s="405" t="s">
        <v>443</v>
      </c>
      <c r="O509" s="405" t="s">
        <v>443</v>
      </c>
      <c r="P509" s="405" t="s">
        <v>443</v>
      </c>
      <c r="Q509" s="405" t="s">
        <v>443</v>
      </c>
      <c r="R509" s="405" t="s">
        <v>443</v>
      </c>
      <c r="S509" s="405" t="s">
        <v>443</v>
      </c>
      <c r="T509" s="405" t="s">
        <v>443</v>
      </c>
      <c r="U509" s="405" t="s">
        <v>443</v>
      </c>
      <c r="V509" s="405" t="s">
        <v>443</v>
      </c>
    </row>
    <row r="510" spans="1:22" ht="45" customHeight="1" x14ac:dyDescent="0.25">
      <c r="A510" s="382" t="s">
        <v>1751</v>
      </c>
      <c r="B510" s="382" t="s">
        <v>212</v>
      </c>
      <c r="C510" s="409"/>
      <c r="D510" s="631">
        <v>50</v>
      </c>
      <c r="E510" s="408" t="s">
        <v>594</v>
      </c>
      <c r="F510" s="401"/>
      <c r="G510" s="385" t="s">
        <v>590</v>
      </c>
      <c r="H510" s="386">
        <v>430</v>
      </c>
      <c r="I510" s="573" t="s">
        <v>596</v>
      </c>
      <c r="J510" s="449" t="s">
        <v>1878</v>
      </c>
      <c r="K510" s="405" t="s">
        <v>443</v>
      </c>
      <c r="L510" s="405" t="s">
        <v>443</v>
      </c>
      <c r="M510" s="405" t="s">
        <v>443</v>
      </c>
      <c r="N510" s="405" t="s">
        <v>443</v>
      </c>
      <c r="O510" s="405" t="s">
        <v>443</v>
      </c>
      <c r="P510" s="405" t="s">
        <v>443</v>
      </c>
      <c r="Q510" s="405" t="s">
        <v>443</v>
      </c>
      <c r="R510" s="405" t="s">
        <v>443</v>
      </c>
      <c r="S510" s="405" t="s">
        <v>443</v>
      </c>
      <c r="T510" s="405" t="s">
        <v>443</v>
      </c>
      <c r="U510" s="405" t="s">
        <v>443</v>
      </c>
      <c r="V510" s="405" t="s">
        <v>443</v>
      </c>
    </row>
    <row r="511" spans="1:22" ht="45" customHeight="1" x14ac:dyDescent="0.25">
      <c r="A511" s="406" t="s">
        <v>1752</v>
      </c>
      <c r="B511" s="426" t="s">
        <v>1753</v>
      </c>
      <c r="C511" s="414"/>
      <c r="D511" s="631">
        <v>65</v>
      </c>
      <c r="E511" s="408" t="s">
        <v>604</v>
      </c>
      <c r="F511" s="627" t="s">
        <v>1754</v>
      </c>
      <c r="G511" s="385" t="s">
        <v>590</v>
      </c>
      <c r="H511" s="406"/>
      <c r="I511" s="573" t="s">
        <v>592</v>
      </c>
      <c r="J511" s="449" t="s">
        <v>100</v>
      </c>
      <c r="K511" s="420" t="s">
        <v>35</v>
      </c>
      <c r="L511" s="405" t="s">
        <v>443</v>
      </c>
      <c r="M511" s="405" t="s">
        <v>443</v>
      </c>
      <c r="N511" s="405" t="s">
        <v>443</v>
      </c>
      <c r="O511" s="405" t="s">
        <v>443</v>
      </c>
      <c r="P511" s="405" t="s">
        <v>443</v>
      </c>
      <c r="Q511" s="405" t="s">
        <v>443</v>
      </c>
      <c r="R511" s="405" t="s">
        <v>4</v>
      </c>
      <c r="S511" s="405" t="s">
        <v>443</v>
      </c>
      <c r="T511" s="405" t="s">
        <v>443</v>
      </c>
      <c r="U511" s="405" t="s">
        <v>443</v>
      </c>
      <c r="V511" s="405" t="s">
        <v>443</v>
      </c>
    </row>
    <row r="512" spans="1:22" ht="45" customHeight="1" x14ac:dyDescent="0.25">
      <c r="A512" s="382" t="s">
        <v>1755</v>
      </c>
      <c r="B512" s="382" t="s">
        <v>1756</v>
      </c>
      <c r="C512" s="409" t="s">
        <v>1176</v>
      </c>
      <c r="D512" s="631">
        <v>55</v>
      </c>
      <c r="E512" s="408" t="s">
        <v>604</v>
      </c>
      <c r="F512" s="384"/>
      <c r="G512" s="385" t="s">
        <v>590</v>
      </c>
      <c r="H512" s="386" t="s">
        <v>1757</v>
      </c>
      <c r="I512" s="573" t="s">
        <v>621</v>
      </c>
      <c r="J512" s="449" t="s">
        <v>87</v>
      </c>
      <c r="K512" s="405" t="s">
        <v>443</v>
      </c>
      <c r="L512" s="405" t="s">
        <v>443</v>
      </c>
      <c r="M512" s="405" t="s">
        <v>443</v>
      </c>
      <c r="N512" s="405" t="s">
        <v>443</v>
      </c>
      <c r="O512" s="405" t="s">
        <v>443</v>
      </c>
      <c r="P512" s="405" t="s">
        <v>443</v>
      </c>
      <c r="Q512" s="405" t="s">
        <v>443</v>
      </c>
      <c r="R512" s="405" t="s">
        <v>443</v>
      </c>
      <c r="S512" s="405" t="s">
        <v>443</v>
      </c>
      <c r="T512" s="405" t="s">
        <v>443</v>
      </c>
      <c r="U512" s="405" t="s">
        <v>443</v>
      </c>
      <c r="V512" s="405" t="s">
        <v>443</v>
      </c>
    </row>
    <row r="513" spans="1:22" ht="45" customHeight="1" x14ac:dyDescent="0.25">
      <c r="A513" s="382" t="s">
        <v>1758</v>
      </c>
      <c r="B513" s="382" t="s">
        <v>99</v>
      </c>
      <c r="C513" s="408"/>
      <c r="D513" s="631">
        <v>60</v>
      </c>
      <c r="E513" s="408" t="s">
        <v>604</v>
      </c>
      <c r="F513" s="401">
        <v>45017</v>
      </c>
      <c r="G513" s="385" t="s">
        <v>590</v>
      </c>
      <c r="H513" s="386" t="s">
        <v>1759</v>
      </c>
      <c r="I513" s="573" t="s">
        <v>1237</v>
      </c>
      <c r="J513" s="449" t="s">
        <v>53</v>
      </c>
      <c r="K513" s="405" t="s">
        <v>443</v>
      </c>
      <c r="L513" s="405" t="s">
        <v>443</v>
      </c>
      <c r="M513" s="405" t="s">
        <v>443</v>
      </c>
      <c r="N513" s="405" t="s">
        <v>4</v>
      </c>
      <c r="O513" s="405" t="s">
        <v>443</v>
      </c>
      <c r="P513" s="405" t="s">
        <v>443</v>
      </c>
      <c r="Q513" s="405" t="s">
        <v>443</v>
      </c>
      <c r="R513" s="405" t="s">
        <v>443</v>
      </c>
      <c r="S513" s="405" t="s">
        <v>443</v>
      </c>
      <c r="T513" s="405" t="s">
        <v>443</v>
      </c>
      <c r="U513" s="405" t="s">
        <v>443</v>
      </c>
      <c r="V513" s="405" t="s">
        <v>443</v>
      </c>
    </row>
    <row r="514" spans="1:22" ht="45" customHeight="1" x14ac:dyDescent="0.25">
      <c r="A514" s="599" t="s">
        <v>1760</v>
      </c>
      <c r="B514" s="599" t="s">
        <v>1761</v>
      </c>
      <c r="C514" s="599"/>
      <c r="D514" s="632">
        <v>65</v>
      </c>
      <c r="E514" s="408" t="s">
        <v>604</v>
      </c>
      <c r="F514" s="441"/>
      <c r="G514" s="385" t="s">
        <v>590</v>
      </c>
      <c r="H514" s="441">
        <v>71</v>
      </c>
      <c r="I514" s="573" t="s">
        <v>648</v>
      </c>
      <c r="J514" s="449" t="s">
        <v>1762</v>
      </c>
      <c r="K514" s="405" t="s">
        <v>443</v>
      </c>
      <c r="L514" s="405" t="s">
        <v>443</v>
      </c>
      <c r="M514" s="405" t="s">
        <v>443</v>
      </c>
      <c r="N514" s="405" t="s">
        <v>443</v>
      </c>
      <c r="O514" s="405" t="s">
        <v>443</v>
      </c>
      <c r="P514" s="405" t="s">
        <v>443</v>
      </c>
      <c r="Q514" s="405" t="s">
        <v>443</v>
      </c>
      <c r="R514" s="405" t="s">
        <v>443</v>
      </c>
      <c r="S514" s="405" t="s">
        <v>443</v>
      </c>
      <c r="T514" s="405" t="s">
        <v>443</v>
      </c>
      <c r="U514" s="405" t="s">
        <v>443</v>
      </c>
      <c r="V514" s="405" t="s">
        <v>443</v>
      </c>
    </row>
    <row r="515" spans="1:22" ht="45" customHeight="1" x14ac:dyDescent="0.25">
      <c r="A515" s="599" t="s">
        <v>1763</v>
      </c>
      <c r="B515" s="382" t="s">
        <v>99</v>
      </c>
      <c r="C515" s="408"/>
      <c r="D515" s="631">
        <v>60</v>
      </c>
      <c r="E515" s="408" t="s">
        <v>604</v>
      </c>
      <c r="F515" s="401">
        <v>45017</v>
      </c>
      <c r="G515" s="385" t="s">
        <v>590</v>
      </c>
      <c r="H515" s="386" t="s">
        <v>1759</v>
      </c>
      <c r="I515" s="573" t="s">
        <v>1237</v>
      </c>
      <c r="J515" s="449" t="s">
        <v>53</v>
      </c>
      <c r="K515" s="405" t="s">
        <v>443</v>
      </c>
      <c r="L515" s="405" t="s">
        <v>443</v>
      </c>
      <c r="M515" s="405" t="s">
        <v>443</v>
      </c>
      <c r="N515" s="405" t="s">
        <v>4</v>
      </c>
      <c r="O515" s="405" t="s">
        <v>443</v>
      </c>
      <c r="P515" s="405" t="s">
        <v>443</v>
      </c>
      <c r="Q515" s="405" t="s">
        <v>443</v>
      </c>
      <c r="R515" s="405" t="s">
        <v>443</v>
      </c>
      <c r="S515" s="405" t="s">
        <v>443</v>
      </c>
      <c r="T515" s="405" t="s">
        <v>443</v>
      </c>
      <c r="U515" s="405" t="s">
        <v>443</v>
      </c>
      <c r="V515" s="405" t="s">
        <v>443</v>
      </c>
    </row>
    <row r="516" spans="1:22" ht="45" customHeight="1" x14ac:dyDescent="0.25">
      <c r="A516" s="599" t="s">
        <v>1764</v>
      </c>
      <c r="B516" s="382" t="s">
        <v>99</v>
      </c>
      <c r="C516" s="408"/>
      <c r="D516" s="631">
        <v>60</v>
      </c>
      <c r="E516" s="408" t="s">
        <v>604</v>
      </c>
      <c r="F516" s="401">
        <v>45017</v>
      </c>
      <c r="G516" s="385" t="s">
        <v>590</v>
      </c>
      <c r="H516" s="386" t="s">
        <v>1759</v>
      </c>
      <c r="I516" s="573" t="s">
        <v>1237</v>
      </c>
      <c r="J516" s="449" t="s">
        <v>53</v>
      </c>
      <c r="K516" s="405" t="s">
        <v>443</v>
      </c>
      <c r="L516" s="405" t="s">
        <v>443</v>
      </c>
      <c r="M516" s="405" t="s">
        <v>443</v>
      </c>
      <c r="N516" s="405" t="s">
        <v>4</v>
      </c>
      <c r="O516" s="405" t="s">
        <v>443</v>
      </c>
      <c r="P516" s="405" t="s">
        <v>443</v>
      </c>
      <c r="Q516" s="405" t="s">
        <v>443</v>
      </c>
      <c r="R516" s="405" t="s">
        <v>443</v>
      </c>
      <c r="S516" s="405" t="s">
        <v>443</v>
      </c>
      <c r="T516" s="405" t="s">
        <v>443</v>
      </c>
      <c r="U516" s="405" t="s">
        <v>443</v>
      </c>
      <c r="V516" s="405" t="s">
        <v>443</v>
      </c>
    </row>
    <row r="517" spans="1:22" ht="45" customHeight="1" x14ac:dyDescent="0.25">
      <c r="A517" s="382" t="s">
        <v>1765</v>
      </c>
      <c r="B517" s="382" t="s">
        <v>1766</v>
      </c>
      <c r="C517" s="408"/>
      <c r="D517" s="631">
        <v>55</v>
      </c>
      <c r="E517" s="408" t="s">
        <v>594</v>
      </c>
      <c r="F517" s="401">
        <v>44986</v>
      </c>
      <c r="G517" s="385" t="s">
        <v>590</v>
      </c>
      <c r="H517" s="386">
        <v>457</v>
      </c>
      <c r="I517" s="573" t="s">
        <v>596</v>
      </c>
      <c r="J517" s="449" t="s">
        <v>100</v>
      </c>
      <c r="K517" s="405" t="s">
        <v>443</v>
      </c>
      <c r="L517" s="405" t="s">
        <v>443</v>
      </c>
      <c r="M517" s="405" t="s">
        <v>443</v>
      </c>
      <c r="N517" s="405" t="s">
        <v>443</v>
      </c>
      <c r="O517" s="405" t="s">
        <v>443</v>
      </c>
      <c r="P517" s="405" t="s">
        <v>443</v>
      </c>
      <c r="Q517" s="405" t="s">
        <v>443</v>
      </c>
      <c r="R517" s="405" t="s">
        <v>443</v>
      </c>
      <c r="S517" s="539" t="s">
        <v>1870</v>
      </c>
      <c r="T517" s="405" t="s">
        <v>443</v>
      </c>
      <c r="U517" s="405" t="s">
        <v>443</v>
      </c>
      <c r="V517" s="405" t="s">
        <v>443</v>
      </c>
    </row>
    <row r="518" spans="1:22" ht="45" customHeight="1" x14ac:dyDescent="0.25">
      <c r="A518" s="408" t="s">
        <v>274</v>
      </c>
      <c r="B518" s="382" t="s">
        <v>1767</v>
      </c>
      <c r="C518" s="408"/>
      <c r="D518" s="631">
        <v>55</v>
      </c>
      <c r="E518" s="408" t="s">
        <v>604</v>
      </c>
      <c r="F518" s="401">
        <v>41456</v>
      </c>
      <c r="G518" s="385" t="s">
        <v>590</v>
      </c>
      <c r="H518" s="386" t="s">
        <v>1768</v>
      </c>
      <c r="I518" s="573" t="s">
        <v>621</v>
      </c>
      <c r="J518" s="524" t="s">
        <v>50</v>
      </c>
      <c r="K518" s="405" t="s">
        <v>443</v>
      </c>
      <c r="L518" s="405" t="s">
        <v>443</v>
      </c>
      <c r="M518" s="405" t="s">
        <v>443</v>
      </c>
      <c r="N518" s="405" t="s">
        <v>443</v>
      </c>
      <c r="O518" s="405" t="s">
        <v>443</v>
      </c>
      <c r="P518" s="405" t="s">
        <v>443</v>
      </c>
      <c r="Q518" s="405" t="s">
        <v>443</v>
      </c>
      <c r="R518" s="405" t="s">
        <v>443</v>
      </c>
      <c r="S518" s="405" t="s">
        <v>443</v>
      </c>
      <c r="T518" s="405" t="s">
        <v>443</v>
      </c>
      <c r="U518" s="405" t="s">
        <v>443</v>
      </c>
      <c r="V518" s="405" t="s">
        <v>443</v>
      </c>
    </row>
    <row r="519" spans="1:22" ht="45" customHeight="1" x14ac:dyDescent="0.25">
      <c r="A519" s="408" t="s">
        <v>1769</v>
      </c>
      <c r="B519" s="382" t="s">
        <v>818</v>
      </c>
      <c r="C519" s="409" t="s">
        <v>1445</v>
      </c>
      <c r="D519" s="631">
        <v>60</v>
      </c>
      <c r="E519" s="408" t="s">
        <v>604</v>
      </c>
      <c r="F519" s="401" t="s">
        <v>40</v>
      </c>
      <c r="G519" s="385" t="s">
        <v>590</v>
      </c>
      <c r="H519" s="386" t="s">
        <v>1770</v>
      </c>
      <c r="I519" s="573" t="s">
        <v>634</v>
      </c>
      <c r="J519" s="524" t="s">
        <v>622</v>
      </c>
      <c r="K519" s="405" t="s">
        <v>443</v>
      </c>
      <c r="L519" s="405" t="s">
        <v>443</v>
      </c>
      <c r="M519" s="405" t="s">
        <v>443</v>
      </c>
      <c r="N519" s="405" t="s">
        <v>443</v>
      </c>
      <c r="O519" s="405" t="s">
        <v>443</v>
      </c>
      <c r="P519" s="405" t="s">
        <v>443</v>
      </c>
      <c r="Q519" s="405" t="s">
        <v>443</v>
      </c>
      <c r="R519" s="405" t="s">
        <v>443</v>
      </c>
      <c r="S519" s="405" t="s">
        <v>4</v>
      </c>
      <c r="T519" s="405" t="s">
        <v>443</v>
      </c>
      <c r="U519" s="405" t="s">
        <v>35</v>
      </c>
      <c r="V519" s="405" t="s">
        <v>443</v>
      </c>
    </row>
    <row r="520" spans="1:22" ht="45" customHeight="1" x14ac:dyDescent="0.25">
      <c r="A520" s="408" t="s">
        <v>1771</v>
      </c>
      <c r="B520" s="382" t="s">
        <v>60</v>
      </c>
      <c r="C520" s="408" t="s">
        <v>1772</v>
      </c>
      <c r="D520" s="631">
        <v>65</v>
      </c>
      <c r="E520" s="408" t="s">
        <v>604</v>
      </c>
      <c r="F520" s="401">
        <v>45292</v>
      </c>
      <c r="G520" s="385" t="s">
        <v>590</v>
      </c>
      <c r="H520" s="386" t="s">
        <v>1773</v>
      </c>
      <c r="I520" s="573" t="s">
        <v>606</v>
      </c>
      <c r="J520" s="606" t="s">
        <v>42</v>
      </c>
      <c r="K520" s="405" t="s">
        <v>443</v>
      </c>
      <c r="L520" s="405" t="s">
        <v>443</v>
      </c>
      <c r="M520" s="405" t="s">
        <v>443</v>
      </c>
      <c r="N520" s="405" t="s">
        <v>443</v>
      </c>
      <c r="O520" s="405" t="s">
        <v>443</v>
      </c>
      <c r="P520" s="405" t="s">
        <v>443</v>
      </c>
      <c r="Q520" s="405" t="s">
        <v>443</v>
      </c>
      <c r="R520" s="405" t="s">
        <v>443</v>
      </c>
      <c r="S520" s="405" t="s">
        <v>443</v>
      </c>
      <c r="T520" s="405" t="s">
        <v>443</v>
      </c>
      <c r="U520" s="405" t="s">
        <v>443</v>
      </c>
      <c r="V520" s="405" t="s">
        <v>443</v>
      </c>
    </row>
    <row r="521" spans="1:22" ht="45" customHeight="1" x14ac:dyDescent="0.25">
      <c r="A521" s="382" t="s">
        <v>1774</v>
      </c>
      <c r="B521" s="382" t="s">
        <v>1775</v>
      </c>
      <c r="C521" s="408"/>
      <c r="D521" s="631">
        <v>55</v>
      </c>
      <c r="E521" s="408" t="s">
        <v>604</v>
      </c>
      <c r="F521" s="401">
        <v>42401</v>
      </c>
      <c r="G521" s="385" t="s">
        <v>590</v>
      </c>
      <c r="H521" s="386" t="s">
        <v>300</v>
      </c>
      <c r="I521" s="573" t="s">
        <v>645</v>
      </c>
      <c r="J521" s="449" t="s">
        <v>622</v>
      </c>
      <c r="K521" s="405" t="s">
        <v>443</v>
      </c>
      <c r="L521" s="405" t="s">
        <v>443</v>
      </c>
      <c r="M521" s="405" t="s">
        <v>443</v>
      </c>
      <c r="N521" s="405" t="s">
        <v>443</v>
      </c>
      <c r="O521" s="405" t="s">
        <v>443</v>
      </c>
      <c r="P521" s="379" t="s">
        <v>443</v>
      </c>
      <c r="Q521" s="405" t="s">
        <v>443</v>
      </c>
      <c r="R521" s="405" t="s">
        <v>443</v>
      </c>
      <c r="S521" s="405" t="s">
        <v>4</v>
      </c>
      <c r="T521" s="405" t="s">
        <v>443</v>
      </c>
      <c r="U521" s="379" t="s">
        <v>35</v>
      </c>
      <c r="V521" s="405" t="s">
        <v>443</v>
      </c>
    </row>
    <row r="522" spans="1:22" ht="45" customHeight="1" x14ac:dyDescent="0.25">
      <c r="A522" s="382" t="s">
        <v>1776</v>
      </c>
      <c r="B522" s="382" t="s">
        <v>662</v>
      </c>
      <c r="C522" s="408"/>
      <c r="D522" s="631">
        <v>65</v>
      </c>
      <c r="E522" s="408" t="s">
        <v>604</v>
      </c>
      <c r="F522" s="401">
        <v>45222</v>
      </c>
      <c r="G522" s="385" t="s">
        <v>590</v>
      </c>
      <c r="H522" s="616" t="s">
        <v>1777</v>
      </c>
      <c r="I522" s="573" t="s">
        <v>621</v>
      </c>
      <c r="J522" s="449" t="s">
        <v>31</v>
      </c>
      <c r="K522" s="379" t="s">
        <v>443</v>
      </c>
      <c r="L522" s="405" t="s">
        <v>443</v>
      </c>
      <c r="M522" s="405" t="s">
        <v>443</v>
      </c>
      <c r="N522" s="405" t="s">
        <v>443</v>
      </c>
      <c r="O522" s="405" t="s">
        <v>443</v>
      </c>
      <c r="P522" s="405" t="s">
        <v>443</v>
      </c>
      <c r="Q522" s="405" t="s">
        <v>443</v>
      </c>
      <c r="R522" s="405" t="s">
        <v>443</v>
      </c>
      <c r="S522" s="405" t="s">
        <v>443</v>
      </c>
      <c r="T522" s="405" t="s">
        <v>4</v>
      </c>
      <c r="U522" s="405" t="s">
        <v>443</v>
      </c>
      <c r="V522" s="405" t="s">
        <v>443</v>
      </c>
    </row>
    <row r="523" spans="1:22" ht="45" customHeight="1" x14ac:dyDescent="0.25">
      <c r="A523" s="382" t="s">
        <v>1778</v>
      </c>
      <c r="B523" s="382" t="s">
        <v>60</v>
      </c>
      <c r="C523" s="409" t="s">
        <v>1701</v>
      </c>
      <c r="D523" s="631">
        <v>55</v>
      </c>
      <c r="E523" s="408" t="s">
        <v>604</v>
      </c>
      <c r="F523" s="384"/>
      <c r="G523" s="385" t="s">
        <v>590</v>
      </c>
      <c r="H523" s="386" t="s">
        <v>1779</v>
      </c>
      <c r="I523" s="573" t="s">
        <v>663</v>
      </c>
      <c r="J523" s="449" t="s">
        <v>1878</v>
      </c>
      <c r="K523" s="405" t="s">
        <v>443</v>
      </c>
      <c r="L523" s="405" t="s">
        <v>443</v>
      </c>
      <c r="M523" s="405" t="s">
        <v>443</v>
      </c>
      <c r="N523" s="405" t="s">
        <v>443</v>
      </c>
      <c r="O523" s="405" t="s">
        <v>443</v>
      </c>
      <c r="P523" s="405" t="s">
        <v>443</v>
      </c>
      <c r="Q523" s="405" t="s">
        <v>443</v>
      </c>
      <c r="R523" s="405" t="s">
        <v>443</v>
      </c>
      <c r="S523" s="405" t="s">
        <v>4</v>
      </c>
      <c r="T523" s="405" t="s">
        <v>35</v>
      </c>
      <c r="U523" s="405" t="s">
        <v>443</v>
      </c>
      <c r="V523" s="405" t="s">
        <v>443</v>
      </c>
    </row>
    <row r="524" spans="1:22" ht="45" customHeight="1" x14ac:dyDescent="0.25">
      <c r="A524" s="382" t="s">
        <v>1783</v>
      </c>
      <c r="B524" s="382" t="s">
        <v>60</v>
      </c>
      <c r="C524" s="409" t="s">
        <v>1176</v>
      </c>
      <c r="D524" s="631">
        <v>55</v>
      </c>
      <c r="E524" s="408" t="s">
        <v>604</v>
      </c>
      <c r="F524" s="384"/>
      <c r="G524" s="385" t="s">
        <v>590</v>
      </c>
      <c r="H524" s="386" t="s">
        <v>1784</v>
      </c>
      <c r="I524" s="573" t="s">
        <v>663</v>
      </c>
      <c r="J524" s="449" t="s">
        <v>1878</v>
      </c>
      <c r="K524" s="405" t="s">
        <v>443</v>
      </c>
      <c r="L524" s="405" t="s">
        <v>443</v>
      </c>
      <c r="M524" s="405" t="s">
        <v>443</v>
      </c>
      <c r="N524" s="405" t="s">
        <v>443</v>
      </c>
      <c r="O524" s="405" t="s">
        <v>443</v>
      </c>
      <c r="P524" s="405" t="s">
        <v>443</v>
      </c>
      <c r="Q524" s="405" t="s">
        <v>443</v>
      </c>
      <c r="R524" s="405" t="s">
        <v>443</v>
      </c>
      <c r="S524" s="405" t="s">
        <v>4</v>
      </c>
      <c r="T524" s="405" t="s">
        <v>35</v>
      </c>
      <c r="U524" s="405" t="s">
        <v>443</v>
      </c>
      <c r="V524" s="405" t="s">
        <v>443</v>
      </c>
    </row>
    <row r="525" spans="1:22" ht="45" customHeight="1" x14ac:dyDescent="0.25">
      <c r="A525" s="382" t="s">
        <v>1785</v>
      </c>
      <c r="B525" s="382" t="s">
        <v>662</v>
      </c>
      <c r="C525" s="602"/>
      <c r="D525" s="631">
        <v>50</v>
      </c>
      <c r="E525" s="408" t="s">
        <v>604</v>
      </c>
      <c r="F525" s="401">
        <v>44949</v>
      </c>
      <c r="G525" s="385" t="s">
        <v>590</v>
      </c>
      <c r="H525" s="386">
        <v>185</v>
      </c>
      <c r="I525" s="605" t="s">
        <v>645</v>
      </c>
      <c r="J525" s="449" t="s">
        <v>20</v>
      </c>
      <c r="K525" s="405" t="s">
        <v>443</v>
      </c>
      <c r="L525" s="405" t="s">
        <v>443</v>
      </c>
      <c r="M525" s="405" t="s">
        <v>443</v>
      </c>
      <c r="N525" s="405" t="s">
        <v>4</v>
      </c>
      <c r="O525" s="405" t="s">
        <v>443</v>
      </c>
      <c r="P525" s="405" t="s">
        <v>443</v>
      </c>
      <c r="Q525" s="405" t="s">
        <v>443</v>
      </c>
      <c r="R525" s="405" t="s">
        <v>443</v>
      </c>
      <c r="S525" s="405" t="s">
        <v>443</v>
      </c>
      <c r="T525" s="405" t="s">
        <v>443</v>
      </c>
      <c r="U525" s="405" t="s">
        <v>443</v>
      </c>
      <c r="V525" s="405" t="s">
        <v>443</v>
      </c>
    </row>
    <row r="526" spans="1:22" ht="45" customHeight="1" x14ac:dyDescent="0.25">
      <c r="A526" s="382" t="s">
        <v>1786</v>
      </c>
      <c r="B526" s="382" t="s">
        <v>1787</v>
      </c>
      <c r="C526" s="602"/>
      <c r="D526" s="631">
        <v>50</v>
      </c>
      <c r="E526" s="408" t="s">
        <v>604</v>
      </c>
      <c r="F526" s="401">
        <v>44949</v>
      </c>
      <c r="G526" s="385" t="s">
        <v>590</v>
      </c>
      <c r="H526" s="386">
        <v>131</v>
      </c>
      <c r="I526" s="573" t="s">
        <v>663</v>
      </c>
      <c r="J526" s="449" t="s">
        <v>20</v>
      </c>
      <c r="K526" s="405" t="s">
        <v>443</v>
      </c>
      <c r="L526" s="405" t="s">
        <v>443</v>
      </c>
      <c r="M526" s="405" t="s">
        <v>443</v>
      </c>
      <c r="N526" s="405" t="s">
        <v>443</v>
      </c>
      <c r="O526" s="405" t="s">
        <v>443</v>
      </c>
      <c r="P526" s="405" t="s">
        <v>443</v>
      </c>
      <c r="Q526" s="405" t="s">
        <v>4</v>
      </c>
      <c r="R526" s="405" t="s">
        <v>443</v>
      </c>
      <c r="S526" s="405" t="s">
        <v>443</v>
      </c>
      <c r="T526" s="405" t="s">
        <v>443</v>
      </c>
      <c r="U526" s="405" t="s">
        <v>443</v>
      </c>
      <c r="V526" s="405" t="s">
        <v>35</v>
      </c>
    </row>
    <row r="527" spans="1:22" ht="45" customHeight="1" x14ac:dyDescent="0.25">
      <c r="A527" s="382" t="s">
        <v>1788</v>
      </c>
      <c r="B527" s="382" t="s">
        <v>1789</v>
      </c>
      <c r="C527" s="602"/>
      <c r="D527" s="631">
        <v>50</v>
      </c>
      <c r="E527" s="408" t="s">
        <v>604</v>
      </c>
      <c r="F527" s="401">
        <v>44949</v>
      </c>
      <c r="G527" s="385" t="s">
        <v>590</v>
      </c>
      <c r="H527" s="386">
        <v>376</v>
      </c>
      <c r="I527" s="573" t="s">
        <v>601</v>
      </c>
      <c r="J527" s="449" t="s">
        <v>31</v>
      </c>
      <c r="K527" s="405" t="s">
        <v>443</v>
      </c>
      <c r="L527" s="405" t="s">
        <v>443</v>
      </c>
      <c r="M527" s="405" t="s">
        <v>443</v>
      </c>
      <c r="N527" s="405" t="s">
        <v>443</v>
      </c>
      <c r="O527" s="405" t="s">
        <v>443</v>
      </c>
      <c r="P527" s="405" t="s">
        <v>35</v>
      </c>
      <c r="Q527" s="405" t="s">
        <v>443</v>
      </c>
      <c r="R527" s="405" t="s">
        <v>443</v>
      </c>
      <c r="S527" s="405" t="s">
        <v>443</v>
      </c>
      <c r="T527" s="405" t="s">
        <v>35</v>
      </c>
      <c r="U527" s="405" t="s">
        <v>443</v>
      </c>
      <c r="V527" s="405" t="s">
        <v>443</v>
      </c>
    </row>
    <row r="528" spans="1:22" ht="45" customHeight="1" x14ac:dyDescent="0.25">
      <c r="A528" s="382" t="s">
        <v>1790</v>
      </c>
      <c r="B528" s="382" t="s">
        <v>1791</v>
      </c>
      <c r="C528" s="409"/>
      <c r="D528" s="631">
        <v>50</v>
      </c>
      <c r="E528" s="408" t="s">
        <v>604</v>
      </c>
      <c r="F528" s="401"/>
      <c r="G528" s="385" t="s">
        <v>590</v>
      </c>
      <c r="H528" s="386" t="s">
        <v>1792</v>
      </c>
      <c r="I528" s="573" t="s">
        <v>601</v>
      </c>
      <c r="J528" s="626" t="s">
        <v>610</v>
      </c>
      <c r="K528" s="405" t="s">
        <v>443</v>
      </c>
      <c r="L528" s="405" t="s">
        <v>443</v>
      </c>
      <c r="M528" s="405" t="s">
        <v>443</v>
      </c>
      <c r="N528" s="405" t="s">
        <v>443</v>
      </c>
      <c r="O528" s="405" t="s">
        <v>443</v>
      </c>
      <c r="P528" s="405" t="s">
        <v>35</v>
      </c>
      <c r="Q528" s="405" t="s">
        <v>443</v>
      </c>
      <c r="R528" s="405" t="s">
        <v>443</v>
      </c>
      <c r="S528" s="405" t="s">
        <v>443</v>
      </c>
      <c r="T528" s="405" t="s">
        <v>4</v>
      </c>
      <c r="U528" s="405" t="s">
        <v>443</v>
      </c>
      <c r="V528" s="405" t="s">
        <v>443</v>
      </c>
    </row>
    <row r="529" spans="1:22" ht="45" customHeight="1" x14ac:dyDescent="0.25">
      <c r="A529" s="599" t="s">
        <v>1793</v>
      </c>
      <c r="B529" s="382" t="s">
        <v>694</v>
      </c>
      <c r="C529" s="408" t="s">
        <v>1936</v>
      </c>
      <c r="D529" s="631">
        <v>50</v>
      </c>
      <c r="E529" s="408" t="s">
        <v>594</v>
      </c>
      <c r="F529" s="401">
        <v>45017</v>
      </c>
      <c r="G529" s="385" t="s">
        <v>590</v>
      </c>
      <c r="H529" s="441">
        <v>451</v>
      </c>
      <c r="I529" s="646" t="s">
        <v>596</v>
      </c>
      <c r="J529" s="449" t="s">
        <v>53</v>
      </c>
      <c r="K529" s="405" t="s">
        <v>443</v>
      </c>
      <c r="L529" s="405" t="s">
        <v>443</v>
      </c>
      <c r="M529" s="405" t="s">
        <v>443</v>
      </c>
      <c r="N529" s="405" t="s">
        <v>4</v>
      </c>
      <c r="O529" s="405" t="s">
        <v>35</v>
      </c>
      <c r="P529" s="405" t="s">
        <v>443</v>
      </c>
      <c r="Q529" s="405" t="s">
        <v>443</v>
      </c>
      <c r="R529" s="405" t="s">
        <v>443</v>
      </c>
      <c r="S529" s="405" t="s">
        <v>443</v>
      </c>
      <c r="T529" s="405" t="s">
        <v>443</v>
      </c>
      <c r="U529" s="405" t="s">
        <v>443</v>
      </c>
      <c r="V529" s="405" t="s">
        <v>443</v>
      </c>
    </row>
    <row r="530" spans="1:22" ht="45" customHeight="1" x14ac:dyDescent="0.25">
      <c r="A530" s="382" t="s">
        <v>1794</v>
      </c>
      <c r="B530" s="382" t="s">
        <v>1795</v>
      </c>
      <c r="C530" s="408"/>
      <c r="D530" s="631">
        <v>55</v>
      </c>
      <c r="E530" s="408" t="s">
        <v>604</v>
      </c>
      <c r="F530" s="401">
        <v>44409</v>
      </c>
      <c r="G530" s="385" t="s">
        <v>590</v>
      </c>
      <c r="H530" s="386" t="s">
        <v>1796</v>
      </c>
      <c r="I530" s="573" t="s">
        <v>737</v>
      </c>
      <c r="J530" s="449" t="s">
        <v>20</v>
      </c>
      <c r="K530" s="379" t="s">
        <v>443</v>
      </c>
      <c r="L530" s="379" t="s">
        <v>443</v>
      </c>
      <c r="M530" s="379" t="s">
        <v>443</v>
      </c>
      <c r="N530" s="379" t="s">
        <v>4</v>
      </c>
      <c r="O530" s="379" t="s">
        <v>443</v>
      </c>
      <c r="P530" s="379" t="s">
        <v>443</v>
      </c>
      <c r="Q530" s="379" t="s">
        <v>443</v>
      </c>
      <c r="R530" s="379" t="s">
        <v>443</v>
      </c>
      <c r="S530" s="379" t="s">
        <v>443</v>
      </c>
      <c r="T530" s="405" t="s">
        <v>443</v>
      </c>
      <c r="U530" s="405" t="s">
        <v>443</v>
      </c>
      <c r="V530" s="405" t="s">
        <v>443</v>
      </c>
    </row>
    <row r="531" spans="1:22" ht="45" customHeight="1" x14ac:dyDescent="0.25">
      <c r="A531" s="382" t="s">
        <v>1797</v>
      </c>
      <c r="B531" s="382" t="s">
        <v>1646</v>
      </c>
      <c r="C531" s="408"/>
      <c r="D531" s="631">
        <v>65</v>
      </c>
      <c r="E531" s="408" t="s">
        <v>731</v>
      </c>
      <c r="F531" s="401">
        <v>44572</v>
      </c>
      <c r="G531" s="385" t="s">
        <v>590</v>
      </c>
      <c r="H531" s="386" t="s">
        <v>1798</v>
      </c>
      <c r="I531" s="573" t="s">
        <v>732</v>
      </c>
      <c r="J531" s="449" t="s">
        <v>100</v>
      </c>
      <c r="K531" s="379" t="s">
        <v>443</v>
      </c>
      <c r="L531" s="405" t="s">
        <v>443</v>
      </c>
      <c r="M531" s="405" t="s">
        <v>443</v>
      </c>
      <c r="N531" s="405" t="s">
        <v>443</v>
      </c>
      <c r="O531" s="405" t="s">
        <v>443</v>
      </c>
      <c r="P531" s="405" t="s">
        <v>443</v>
      </c>
      <c r="Q531" s="405" t="s">
        <v>443</v>
      </c>
      <c r="R531" s="405" t="s">
        <v>443</v>
      </c>
      <c r="S531" s="405" t="s">
        <v>443</v>
      </c>
      <c r="T531" s="405" t="s">
        <v>443</v>
      </c>
      <c r="U531" s="405" t="s">
        <v>4</v>
      </c>
      <c r="V531" s="405" t="s">
        <v>443</v>
      </c>
    </row>
    <row r="532" spans="1:22" ht="45" customHeight="1" x14ac:dyDescent="0.25">
      <c r="A532" s="382" t="s">
        <v>1799</v>
      </c>
      <c r="B532" s="382" t="s">
        <v>1949</v>
      </c>
      <c r="C532" s="409"/>
      <c r="D532" s="631">
        <v>65</v>
      </c>
      <c r="E532" s="408" t="s">
        <v>731</v>
      </c>
      <c r="F532" s="401">
        <v>43831</v>
      </c>
      <c r="G532" s="385" t="s">
        <v>590</v>
      </c>
      <c r="H532" s="386" t="s">
        <v>1800</v>
      </c>
      <c r="I532" s="573" t="s">
        <v>732</v>
      </c>
      <c r="J532" s="449" t="s">
        <v>25</v>
      </c>
      <c r="K532" s="379" t="s">
        <v>443</v>
      </c>
      <c r="L532" s="405" t="s">
        <v>443</v>
      </c>
      <c r="M532" s="405" t="s">
        <v>443</v>
      </c>
      <c r="N532" s="405" t="s">
        <v>443</v>
      </c>
      <c r="O532" s="405" t="s">
        <v>4</v>
      </c>
      <c r="P532" s="405" t="s">
        <v>443</v>
      </c>
      <c r="Q532" s="405" t="s">
        <v>443</v>
      </c>
      <c r="R532" s="405" t="s">
        <v>443</v>
      </c>
      <c r="S532" s="405" t="s">
        <v>443</v>
      </c>
      <c r="T532" s="405" t="s">
        <v>443</v>
      </c>
      <c r="U532" s="405" t="s">
        <v>443</v>
      </c>
      <c r="V532" s="405" t="s">
        <v>443</v>
      </c>
    </row>
    <row r="533" spans="1:22" ht="45" customHeight="1" x14ac:dyDescent="0.25">
      <c r="A533" s="382" t="s">
        <v>1801</v>
      </c>
      <c r="B533" s="382" t="s">
        <v>1802</v>
      </c>
      <c r="C533" s="408" t="s">
        <v>1950</v>
      </c>
      <c r="D533" s="631">
        <v>100</v>
      </c>
      <c r="E533" s="408" t="s">
        <v>731</v>
      </c>
      <c r="F533" s="401"/>
      <c r="G533" s="385" t="s">
        <v>590</v>
      </c>
      <c r="H533" s="386">
        <v>459</v>
      </c>
      <c r="I533" s="573" t="s">
        <v>732</v>
      </c>
      <c r="J533" s="449" t="s">
        <v>45</v>
      </c>
      <c r="K533" s="379" t="s">
        <v>443</v>
      </c>
      <c r="L533" s="405" t="s">
        <v>443</v>
      </c>
      <c r="M533" s="405" t="s">
        <v>443</v>
      </c>
      <c r="N533" s="405" t="s">
        <v>443</v>
      </c>
      <c r="O533" s="405" t="s">
        <v>443</v>
      </c>
      <c r="P533" s="405" t="s">
        <v>443</v>
      </c>
      <c r="Q533" s="405" t="s">
        <v>443</v>
      </c>
      <c r="R533" s="405" t="s">
        <v>35</v>
      </c>
      <c r="S533" s="405" t="s">
        <v>443</v>
      </c>
      <c r="T533" s="405" t="s">
        <v>443</v>
      </c>
      <c r="U533" s="405" t="s">
        <v>443</v>
      </c>
      <c r="V533" s="405" t="s">
        <v>443</v>
      </c>
    </row>
    <row r="534" spans="1:22" ht="45" customHeight="1" x14ac:dyDescent="0.25">
      <c r="A534" s="599" t="s">
        <v>1804</v>
      </c>
      <c r="B534" s="408" t="s">
        <v>1805</v>
      </c>
      <c r="C534" s="408"/>
      <c r="D534" s="631">
        <v>55</v>
      </c>
      <c r="E534" s="408" t="s">
        <v>604</v>
      </c>
      <c r="F534" s="401">
        <v>42767</v>
      </c>
      <c r="G534" s="385" t="s">
        <v>590</v>
      </c>
      <c r="H534" s="386" t="s">
        <v>1806</v>
      </c>
      <c r="I534" s="573" t="s">
        <v>663</v>
      </c>
      <c r="J534" s="449" t="s">
        <v>53</v>
      </c>
      <c r="K534" s="405" t="s">
        <v>443</v>
      </c>
      <c r="L534" s="405" t="s">
        <v>443</v>
      </c>
      <c r="M534" s="405" t="s">
        <v>1882</v>
      </c>
      <c r="N534" s="405" t="s">
        <v>443</v>
      </c>
      <c r="O534" s="405" t="s">
        <v>443</v>
      </c>
      <c r="P534" s="405" t="s">
        <v>443</v>
      </c>
      <c r="Q534" s="405" t="s">
        <v>443</v>
      </c>
      <c r="R534" s="405" t="s">
        <v>443</v>
      </c>
      <c r="S534" s="405" t="s">
        <v>443</v>
      </c>
      <c r="T534" s="405" t="s">
        <v>443</v>
      </c>
      <c r="U534" s="405" t="s">
        <v>443</v>
      </c>
      <c r="V534" s="405" t="s">
        <v>443</v>
      </c>
    </row>
    <row r="535" spans="1:22" ht="45" customHeight="1" x14ac:dyDescent="0.25">
      <c r="A535" s="382" t="s">
        <v>1807</v>
      </c>
      <c r="B535" s="382" t="s">
        <v>662</v>
      </c>
      <c r="C535" s="602"/>
      <c r="D535" s="631">
        <v>50</v>
      </c>
      <c r="E535" s="408" t="s">
        <v>604</v>
      </c>
      <c r="F535" s="401">
        <v>44949</v>
      </c>
      <c r="G535" s="385" t="s">
        <v>590</v>
      </c>
      <c r="H535" s="386">
        <v>50</v>
      </c>
      <c r="I535" s="605" t="s">
        <v>645</v>
      </c>
      <c r="J535" s="449" t="s">
        <v>25</v>
      </c>
      <c r="K535" s="405" t="s">
        <v>443</v>
      </c>
      <c r="L535" s="405" t="s">
        <v>443</v>
      </c>
      <c r="M535" s="405" t="s">
        <v>443</v>
      </c>
      <c r="N535" s="405" t="s">
        <v>443</v>
      </c>
      <c r="O535" s="405" t="s">
        <v>4</v>
      </c>
      <c r="P535" s="405" t="s">
        <v>443</v>
      </c>
      <c r="Q535" s="405" t="s">
        <v>443</v>
      </c>
      <c r="R535" s="405" t="s">
        <v>443</v>
      </c>
      <c r="S535" s="405" t="s">
        <v>443</v>
      </c>
      <c r="T535" s="405" t="s">
        <v>443</v>
      </c>
      <c r="U535" s="405" t="s">
        <v>443</v>
      </c>
      <c r="V535" s="405" t="s">
        <v>443</v>
      </c>
    </row>
    <row r="536" spans="1:22" ht="45" customHeight="1" x14ac:dyDescent="0.25">
      <c r="A536" s="599" t="s">
        <v>1808</v>
      </c>
      <c r="B536" s="382" t="s">
        <v>662</v>
      </c>
      <c r="C536" s="408"/>
      <c r="D536" s="631">
        <v>65</v>
      </c>
      <c r="E536" s="408" t="s">
        <v>604</v>
      </c>
      <c r="F536" s="401">
        <v>45222</v>
      </c>
      <c r="G536" s="385" t="s">
        <v>590</v>
      </c>
      <c r="H536" s="386" t="s">
        <v>1809</v>
      </c>
      <c r="I536" s="573" t="s">
        <v>621</v>
      </c>
      <c r="J536" s="449" t="s">
        <v>45</v>
      </c>
      <c r="K536" s="405" t="s">
        <v>443</v>
      </c>
      <c r="L536" s="405" t="s">
        <v>4</v>
      </c>
      <c r="M536" s="405" t="s">
        <v>443</v>
      </c>
      <c r="N536" s="405" t="s">
        <v>443</v>
      </c>
      <c r="O536" s="405" t="s">
        <v>443</v>
      </c>
      <c r="P536" s="405" t="s">
        <v>443</v>
      </c>
      <c r="Q536" s="405" t="s">
        <v>443</v>
      </c>
      <c r="R536" s="405" t="s">
        <v>443</v>
      </c>
      <c r="S536" s="405" t="s">
        <v>443</v>
      </c>
      <c r="T536" s="405" t="s">
        <v>443</v>
      </c>
      <c r="U536" s="405" t="s">
        <v>443</v>
      </c>
      <c r="V536" s="405" t="s">
        <v>443</v>
      </c>
    </row>
    <row r="537" spans="1:22" ht="45" customHeight="1" x14ac:dyDescent="0.25">
      <c r="A537" s="382" t="s">
        <v>1810</v>
      </c>
      <c r="B537" s="382" t="s">
        <v>800</v>
      </c>
      <c r="C537" s="408"/>
      <c r="D537" s="631">
        <v>55</v>
      </c>
      <c r="E537" s="408" t="s">
        <v>604</v>
      </c>
      <c r="F537" s="401">
        <v>42005</v>
      </c>
      <c r="G537" s="385" t="s">
        <v>590</v>
      </c>
      <c r="H537" s="386" t="s">
        <v>1811</v>
      </c>
      <c r="I537" s="609" t="s">
        <v>1237</v>
      </c>
      <c r="J537" s="449" t="s">
        <v>1881</v>
      </c>
      <c r="K537" s="420" t="s">
        <v>35</v>
      </c>
      <c r="L537" s="405" t="s">
        <v>443</v>
      </c>
      <c r="M537" s="405" t="s">
        <v>443</v>
      </c>
      <c r="N537" s="405" t="s">
        <v>443</v>
      </c>
      <c r="O537" s="405" t="s">
        <v>4</v>
      </c>
      <c r="P537" s="405" t="s">
        <v>443</v>
      </c>
      <c r="Q537" s="405" t="s">
        <v>443</v>
      </c>
      <c r="R537" s="405" t="s">
        <v>443</v>
      </c>
      <c r="S537" s="405" t="s">
        <v>443</v>
      </c>
      <c r="T537" s="405" t="s">
        <v>443</v>
      </c>
      <c r="U537" s="405" t="s">
        <v>443</v>
      </c>
      <c r="V537" s="405" t="s">
        <v>443</v>
      </c>
    </row>
    <row r="538" spans="1:22" ht="45" customHeight="1" x14ac:dyDescent="0.25">
      <c r="A538" s="382" t="s">
        <v>1812</v>
      </c>
      <c r="B538" s="382" t="s">
        <v>99</v>
      </c>
      <c r="C538" s="602"/>
      <c r="D538" s="631">
        <v>50</v>
      </c>
      <c r="E538" s="408" t="s">
        <v>612</v>
      </c>
      <c r="F538" s="401">
        <v>44949</v>
      </c>
      <c r="G538" s="385" t="s">
        <v>590</v>
      </c>
      <c r="H538" s="386">
        <v>374</v>
      </c>
      <c r="I538" s="573" t="s">
        <v>613</v>
      </c>
      <c r="J538" s="449" t="s">
        <v>72</v>
      </c>
      <c r="K538" s="379" t="s">
        <v>443</v>
      </c>
      <c r="L538" s="405" t="s">
        <v>443</v>
      </c>
      <c r="M538" s="405" t="s">
        <v>443</v>
      </c>
      <c r="N538" s="405" t="s">
        <v>443</v>
      </c>
      <c r="O538" s="405" t="s">
        <v>443</v>
      </c>
      <c r="P538" s="405" t="s">
        <v>443</v>
      </c>
      <c r="Q538" s="405" t="s">
        <v>443</v>
      </c>
      <c r="R538" s="405" t="s">
        <v>443</v>
      </c>
      <c r="S538" s="405" t="s">
        <v>443</v>
      </c>
      <c r="T538" s="405" t="s">
        <v>443</v>
      </c>
      <c r="U538" s="405" t="s">
        <v>4</v>
      </c>
      <c r="V538" s="405" t="s">
        <v>443</v>
      </c>
    </row>
    <row r="539" spans="1:22" ht="45" customHeight="1" x14ac:dyDescent="0.25">
      <c r="A539" s="382" t="s">
        <v>1814</v>
      </c>
      <c r="B539" s="382" t="s">
        <v>1766</v>
      </c>
      <c r="C539" s="408" t="s">
        <v>1951</v>
      </c>
      <c r="D539" s="631">
        <v>65</v>
      </c>
      <c r="E539" s="408" t="s">
        <v>612</v>
      </c>
      <c r="F539" s="401">
        <v>45253</v>
      </c>
      <c r="G539" s="385" t="s">
        <v>590</v>
      </c>
      <c r="H539" s="386" t="s">
        <v>1815</v>
      </c>
      <c r="I539" s="573" t="s">
        <v>613</v>
      </c>
      <c r="J539" s="449" t="s">
        <v>31</v>
      </c>
      <c r="K539" s="405" t="s">
        <v>443</v>
      </c>
      <c r="L539" s="405" t="s">
        <v>443</v>
      </c>
      <c r="M539" s="405" t="s">
        <v>443</v>
      </c>
      <c r="N539" s="405" t="s">
        <v>443</v>
      </c>
      <c r="O539" s="405" t="s">
        <v>443</v>
      </c>
      <c r="P539" s="405" t="s">
        <v>35</v>
      </c>
      <c r="Q539" s="405" t="s">
        <v>443</v>
      </c>
      <c r="R539" s="405" t="s">
        <v>443</v>
      </c>
      <c r="S539" s="405" t="s">
        <v>443</v>
      </c>
      <c r="T539" s="405" t="s">
        <v>443</v>
      </c>
      <c r="U539" s="405" t="s">
        <v>4</v>
      </c>
      <c r="V539" s="405" t="s">
        <v>443</v>
      </c>
    </row>
    <row r="540" spans="1:22" ht="45" customHeight="1" x14ac:dyDescent="0.25">
      <c r="A540" s="382" t="s">
        <v>1816</v>
      </c>
      <c r="B540" s="382" t="s">
        <v>1818</v>
      </c>
      <c r="C540" s="409" t="s">
        <v>1819</v>
      </c>
      <c r="D540" s="631">
        <v>65</v>
      </c>
      <c r="E540" s="408" t="s">
        <v>612</v>
      </c>
      <c r="F540" s="401">
        <v>44348</v>
      </c>
      <c r="G540" s="385" t="s">
        <v>590</v>
      </c>
      <c r="H540" s="386" t="s">
        <v>1820</v>
      </c>
      <c r="I540" s="573" t="s">
        <v>1172</v>
      </c>
      <c r="J540" s="449" t="s">
        <v>50</v>
      </c>
      <c r="K540" s="379" t="s">
        <v>443</v>
      </c>
      <c r="L540" s="405" t="s">
        <v>443</v>
      </c>
      <c r="M540" s="405" t="s">
        <v>443</v>
      </c>
      <c r="N540" s="405" t="s">
        <v>443</v>
      </c>
      <c r="O540" s="405" t="s">
        <v>443</v>
      </c>
      <c r="P540" s="405" t="s">
        <v>443</v>
      </c>
      <c r="Q540" s="405" t="s">
        <v>443</v>
      </c>
      <c r="R540" s="405" t="s">
        <v>443</v>
      </c>
      <c r="S540" s="405" t="s">
        <v>443</v>
      </c>
      <c r="T540" s="405" t="s">
        <v>4</v>
      </c>
      <c r="U540" s="405" t="s">
        <v>35</v>
      </c>
      <c r="V540" s="405" t="s">
        <v>443</v>
      </c>
    </row>
    <row r="541" spans="1:22" ht="45" customHeight="1" x14ac:dyDescent="0.25">
      <c r="A541" s="382" t="s">
        <v>1816</v>
      </c>
      <c r="B541" s="382" t="s">
        <v>989</v>
      </c>
      <c r="C541" s="408" t="s">
        <v>1817</v>
      </c>
      <c r="D541" s="631">
        <v>275</v>
      </c>
      <c r="E541" s="408" t="s">
        <v>612</v>
      </c>
      <c r="F541" s="401">
        <v>44063</v>
      </c>
      <c r="G541" s="385" t="s">
        <v>590</v>
      </c>
      <c r="H541" s="386" t="s">
        <v>827</v>
      </c>
      <c r="I541" s="573" t="s">
        <v>991</v>
      </c>
      <c r="J541" s="449" t="s">
        <v>87</v>
      </c>
      <c r="K541" s="405" t="s">
        <v>443</v>
      </c>
      <c r="L541" s="405" t="s">
        <v>443</v>
      </c>
      <c r="M541" s="405" t="s">
        <v>443</v>
      </c>
      <c r="N541" s="405" t="s">
        <v>443</v>
      </c>
      <c r="O541" s="405" t="s">
        <v>443</v>
      </c>
      <c r="P541" s="405" t="s">
        <v>443</v>
      </c>
      <c r="Q541" s="405" t="s">
        <v>443</v>
      </c>
      <c r="R541" s="405" t="s">
        <v>443</v>
      </c>
      <c r="S541" s="405" t="s">
        <v>443</v>
      </c>
      <c r="T541" s="405" t="s">
        <v>443</v>
      </c>
      <c r="U541" s="405" t="s">
        <v>4</v>
      </c>
      <c r="V541" s="405" t="s">
        <v>443</v>
      </c>
    </row>
    <row r="542" spans="1:22" ht="45" customHeight="1" x14ac:dyDescent="0.25">
      <c r="A542" s="382" t="s">
        <v>1821</v>
      </c>
      <c r="B542" s="382" t="s">
        <v>1104</v>
      </c>
      <c r="C542" s="409" t="s">
        <v>762</v>
      </c>
      <c r="D542" s="631">
        <v>65</v>
      </c>
      <c r="E542" s="408" t="s">
        <v>612</v>
      </c>
      <c r="F542" s="401">
        <v>43797</v>
      </c>
      <c r="G542" s="385" t="s">
        <v>590</v>
      </c>
      <c r="H542" s="386" t="s">
        <v>1822</v>
      </c>
      <c r="I542" s="573" t="s">
        <v>1172</v>
      </c>
      <c r="J542" s="449" t="s">
        <v>72</v>
      </c>
      <c r="K542" s="379" t="s">
        <v>443</v>
      </c>
      <c r="L542" s="405" t="s">
        <v>443</v>
      </c>
      <c r="M542" s="405" t="s">
        <v>443</v>
      </c>
      <c r="N542" s="405" t="s">
        <v>443</v>
      </c>
      <c r="O542" s="405" t="s">
        <v>443</v>
      </c>
      <c r="P542" s="405" t="s">
        <v>443</v>
      </c>
      <c r="Q542" s="405" t="s">
        <v>443</v>
      </c>
      <c r="R542" s="405" t="s">
        <v>443</v>
      </c>
      <c r="S542" s="405" t="s">
        <v>443</v>
      </c>
      <c r="T542" s="405" t="s">
        <v>443</v>
      </c>
      <c r="U542" s="405" t="s">
        <v>4</v>
      </c>
      <c r="V542" s="405" t="s">
        <v>443</v>
      </c>
    </row>
    <row r="543" spans="1:22" ht="45" customHeight="1" x14ac:dyDescent="0.25">
      <c r="A543" s="382" t="s">
        <v>1823</v>
      </c>
      <c r="B543" s="382" t="s">
        <v>99</v>
      </c>
      <c r="C543" s="602"/>
      <c r="D543" s="631">
        <v>50</v>
      </c>
      <c r="E543" s="408" t="s">
        <v>612</v>
      </c>
      <c r="F543" s="401">
        <v>44949</v>
      </c>
      <c r="G543" s="385" t="s">
        <v>590</v>
      </c>
      <c r="H543" s="386">
        <v>355</v>
      </c>
      <c r="I543" s="573" t="s">
        <v>1172</v>
      </c>
      <c r="J543" s="449" t="s">
        <v>53</v>
      </c>
      <c r="K543" s="379" t="s">
        <v>443</v>
      </c>
      <c r="L543" s="405" t="s">
        <v>443</v>
      </c>
      <c r="M543" s="405" t="s">
        <v>443</v>
      </c>
      <c r="N543" s="405" t="s">
        <v>4</v>
      </c>
      <c r="O543" s="405" t="s">
        <v>443</v>
      </c>
      <c r="P543" s="405" t="s">
        <v>443</v>
      </c>
      <c r="Q543" s="405" t="s">
        <v>443</v>
      </c>
      <c r="R543" s="405" t="s">
        <v>443</v>
      </c>
      <c r="S543" s="405" t="s">
        <v>443</v>
      </c>
      <c r="T543" s="405" t="s">
        <v>443</v>
      </c>
      <c r="U543" s="405" t="s">
        <v>35</v>
      </c>
      <c r="V543" s="405" t="s">
        <v>443</v>
      </c>
    </row>
    <row r="544" spans="1:22" ht="45" customHeight="1" x14ac:dyDescent="0.25">
      <c r="A544" s="382" t="s">
        <v>1824</v>
      </c>
      <c r="B544" s="382" t="s">
        <v>662</v>
      </c>
      <c r="C544" s="602"/>
      <c r="D544" s="631">
        <v>50</v>
      </c>
      <c r="E544" s="408" t="s">
        <v>612</v>
      </c>
      <c r="F544" s="401">
        <v>44986</v>
      </c>
      <c r="G544" s="385" t="s">
        <v>590</v>
      </c>
      <c r="H544" s="386">
        <v>444</v>
      </c>
      <c r="I544" s="573" t="s">
        <v>1172</v>
      </c>
      <c r="J544" s="449" t="s">
        <v>50</v>
      </c>
      <c r="K544" s="379" t="s">
        <v>443</v>
      </c>
      <c r="L544" s="405" t="s">
        <v>443</v>
      </c>
      <c r="M544" s="405" t="s">
        <v>443</v>
      </c>
      <c r="N544" s="405" t="s">
        <v>443</v>
      </c>
      <c r="O544" s="405" t="s">
        <v>443</v>
      </c>
      <c r="P544" s="405" t="s">
        <v>443</v>
      </c>
      <c r="Q544" s="405" t="s">
        <v>4</v>
      </c>
      <c r="R544" s="405" t="s">
        <v>443</v>
      </c>
      <c r="S544" s="405" t="s">
        <v>443</v>
      </c>
      <c r="T544" s="405" t="s">
        <v>443</v>
      </c>
      <c r="U544" s="462" t="s">
        <v>1952</v>
      </c>
      <c r="V544" s="405" t="s">
        <v>443</v>
      </c>
    </row>
    <row r="545" spans="1:22" ht="45" customHeight="1" x14ac:dyDescent="0.25">
      <c r="A545" s="408" t="s">
        <v>1825</v>
      </c>
      <c r="B545" s="382" t="s">
        <v>662</v>
      </c>
      <c r="C545" s="408"/>
      <c r="D545" s="631">
        <v>55</v>
      </c>
      <c r="E545" s="408" t="s">
        <v>589</v>
      </c>
      <c r="F545" s="434">
        <v>45559</v>
      </c>
      <c r="G545" s="465" t="s">
        <v>590</v>
      </c>
      <c r="H545" s="386" t="s">
        <v>1826</v>
      </c>
      <c r="I545" s="573" t="s">
        <v>601</v>
      </c>
      <c r="J545" s="524" t="s">
        <v>40</v>
      </c>
      <c r="K545" s="405" t="s">
        <v>35</v>
      </c>
      <c r="L545" s="405" t="s">
        <v>35</v>
      </c>
      <c r="M545" s="405" t="s">
        <v>35</v>
      </c>
      <c r="N545" s="405" t="s">
        <v>35</v>
      </c>
      <c r="O545" s="405" t="s">
        <v>35</v>
      </c>
      <c r="P545" s="405" t="s">
        <v>35</v>
      </c>
      <c r="Q545" s="405" t="s">
        <v>35</v>
      </c>
      <c r="R545" s="405" t="s">
        <v>35</v>
      </c>
      <c r="S545" s="405" t="s">
        <v>35</v>
      </c>
      <c r="T545" s="405" t="s">
        <v>35</v>
      </c>
      <c r="U545" s="405" t="s">
        <v>443</v>
      </c>
      <c r="V545" s="405" t="s">
        <v>35</v>
      </c>
    </row>
    <row r="546" spans="1:22" ht="82.5" customHeight="1" x14ac:dyDescent="0.25">
      <c r="A546" s="382" t="s">
        <v>1827</v>
      </c>
      <c r="B546" s="382" t="s">
        <v>1953</v>
      </c>
      <c r="C546" s="602" t="s">
        <v>1954</v>
      </c>
      <c r="D546" s="631">
        <v>65</v>
      </c>
      <c r="E546" s="408" t="s">
        <v>612</v>
      </c>
      <c r="F546" s="401">
        <v>45192</v>
      </c>
      <c r="G546" s="385" t="s">
        <v>590</v>
      </c>
      <c r="H546" s="616" t="s">
        <v>1829</v>
      </c>
      <c r="I546" s="573" t="s">
        <v>1172</v>
      </c>
      <c r="J546" s="449" t="s">
        <v>45</v>
      </c>
      <c r="K546" s="379" t="s">
        <v>443</v>
      </c>
      <c r="L546" s="539" t="s">
        <v>1955</v>
      </c>
      <c r="M546" s="405" t="s">
        <v>443</v>
      </c>
      <c r="N546" s="405" t="s">
        <v>443</v>
      </c>
      <c r="O546" s="405" t="s">
        <v>443</v>
      </c>
      <c r="P546" s="405" t="s">
        <v>443</v>
      </c>
      <c r="Q546" s="405" t="s">
        <v>443</v>
      </c>
      <c r="R546" s="405" t="s">
        <v>443</v>
      </c>
      <c r="S546" s="405" t="s">
        <v>443</v>
      </c>
      <c r="T546" s="405" t="s">
        <v>443</v>
      </c>
      <c r="U546" s="405" t="s">
        <v>35</v>
      </c>
      <c r="V546" s="405" t="s">
        <v>443</v>
      </c>
    </row>
    <row r="547" spans="1:22" ht="45" customHeight="1" x14ac:dyDescent="0.25">
      <c r="A547" s="382" t="s">
        <v>1830</v>
      </c>
      <c r="B547" s="382" t="s">
        <v>60</v>
      </c>
      <c r="C547" s="409" t="s">
        <v>1832</v>
      </c>
      <c r="D547" s="631">
        <v>65</v>
      </c>
      <c r="E547" s="408" t="s">
        <v>612</v>
      </c>
      <c r="F547" s="401">
        <v>44228</v>
      </c>
      <c r="G547" s="385" t="s">
        <v>590</v>
      </c>
      <c r="H547" s="386" t="s">
        <v>1833</v>
      </c>
      <c r="I547" s="573" t="s">
        <v>1172</v>
      </c>
      <c r="J547" s="449" t="s">
        <v>20</v>
      </c>
      <c r="K547" s="379" t="s">
        <v>443</v>
      </c>
      <c r="L547" s="405" t="s">
        <v>443</v>
      </c>
      <c r="M547" s="405" t="s">
        <v>443</v>
      </c>
      <c r="N547" s="405" t="s">
        <v>4</v>
      </c>
      <c r="O547" s="405" t="s">
        <v>443</v>
      </c>
      <c r="P547" s="405" t="s">
        <v>443</v>
      </c>
      <c r="Q547" s="405" t="s">
        <v>35</v>
      </c>
      <c r="R547" s="405" t="s">
        <v>443</v>
      </c>
      <c r="S547" s="405" t="s">
        <v>443</v>
      </c>
      <c r="T547" s="405" t="s">
        <v>443</v>
      </c>
      <c r="U547" s="405" t="s">
        <v>35</v>
      </c>
      <c r="V547" s="405" t="s">
        <v>443</v>
      </c>
    </row>
    <row r="548" spans="1:22" ht="45" customHeight="1" x14ac:dyDescent="0.25">
      <c r="A548" s="382" t="s">
        <v>1834</v>
      </c>
      <c r="B548" s="382" t="s">
        <v>99</v>
      </c>
      <c r="C548" s="408"/>
      <c r="D548" s="631">
        <v>50</v>
      </c>
      <c r="E548" s="408" t="s">
        <v>612</v>
      </c>
      <c r="F548" s="401"/>
      <c r="G548" s="385" t="s">
        <v>590</v>
      </c>
      <c r="H548" s="386">
        <v>415</v>
      </c>
      <c r="I548" s="573" t="s">
        <v>1172</v>
      </c>
      <c r="J548" s="449" t="s">
        <v>42</v>
      </c>
      <c r="K548" s="379" t="s">
        <v>443</v>
      </c>
      <c r="L548" s="405" t="s">
        <v>443</v>
      </c>
      <c r="M548" s="405" t="s">
        <v>443</v>
      </c>
      <c r="N548" s="405" t="s">
        <v>443</v>
      </c>
      <c r="O548" s="405" t="s">
        <v>443</v>
      </c>
      <c r="P548" s="405" t="s">
        <v>443</v>
      </c>
      <c r="Q548" s="405" t="s">
        <v>443</v>
      </c>
      <c r="R548" s="405" t="s">
        <v>443</v>
      </c>
      <c r="S548" s="405" t="s">
        <v>443</v>
      </c>
      <c r="T548" s="405" t="s">
        <v>443</v>
      </c>
      <c r="U548" s="405" t="s">
        <v>35</v>
      </c>
      <c r="V548" s="405" t="s">
        <v>4</v>
      </c>
    </row>
    <row r="549" spans="1:22" ht="45" customHeight="1" x14ac:dyDescent="0.25">
      <c r="A549" s="382" t="s">
        <v>1835</v>
      </c>
      <c r="B549" s="382" t="s">
        <v>1836</v>
      </c>
      <c r="C549" s="602"/>
      <c r="D549" s="631">
        <v>50</v>
      </c>
      <c r="E549" s="408" t="s">
        <v>612</v>
      </c>
      <c r="F549" s="401">
        <v>44949</v>
      </c>
      <c r="G549" s="385" t="s">
        <v>590</v>
      </c>
      <c r="H549" s="386">
        <v>360</v>
      </c>
      <c r="I549" s="573" t="s">
        <v>1172</v>
      </c>
      <c r="J549" s="449" t="s">
        <v>20</v>
      </c>
      <c r="K549" s="379" t="s">
        <v>443</v>
      </c>
      <c r="L549" s="405" t="s">
        <v>443</v>
      </c>
      <c r="M549" s="405" t="s">
        <v>443</v>
      </c>
      <c r="N549" s="405" t="s">
        <v>4</v>
      </c>
      <c r="O549" s="405" t="s">
        <v>443</v>
      </c>
      <c r="P549" s="405" t="s">
        <v>443</v>
      </c>
      <c r="Q549" s="405" t="s">
        <v>443</v>
      </c>
      <c r="R549" s="405" t="s">
        <v>443</v>
      </c>
      <c r="S549" s="405" t="s">
        <v>443</v>
      </c>
      <c r="T549" s="405" t="s">
        <v>443</v>
      </c>
      <c r="U549" s="405" t="s">
        <v>35</v>
      </c>
      <c r="V549" s="405" t="s">
        <v>443</v>
      </c>
    </row>
    <row r="550" spans="1:22" ht="45" customHeight="1" x14ac:dyDescent="0.25">
      <c r="A550" s="382" t="s">
        <v>1838</v>
      </c>
      <c r="B550" s="382" t="s">
        <v>212</v>
      </c>
      <c r="C550" s="602"/>
      <c r="D550" s="631">
        <v>50</v>
      </c>
      <c r="E550" s="408" t="s">
        <v>612</v>
      </c>
      <c r="F550" s="401">
        <v>44949</v>
      </c>
      <c r="G550" s="385" t="s">
        <v>590</v>
      </c>
      <c r="H550" s="386">
        <v>354</v>
      </c>
      <c r="I550" s="573" t="s">
        <v>1172</v>
      </c>
      <c r="J550" s="449" t="s">
        <v>1891</v>
      </c>
      <c r="K550" s="379" t="s">
        <v>443</v>
      </c>
      <c r="L550" s="405" t="s">
        <v>443</v>
      </c>
      <c r="M550" s="405" t="s">
        <v>443</v>
      </c>
      <c r="N550" s="405" t="s">
        <v>443</v>
      </c>
      <c r="O550" s="405" t="s">
        <v>443</v>
      </c>
      <c r="P550" s="405" t="s">
        <v>443</v>
      </c>
      <c r="Q550" s="405" t="s">
        <v>443</v>
      </c>
      <c r="R550" s="405" t="s">
        <v>1882</v>
      </c>
      <c r="S550" s="405" t="s">
        <v>443</v>
      </c>
      <c r="T550" s="405" t="s">
        <v>443</v>
      </c>
      <c r="U550" s="405" t="s">
        <v>35</v>
      </c>
      <c r="V550" s="405" t="s">
        <v>443</v>
      </c>
    </row>
    <row r="551" spans="1:22" ht="45" customHeight="1" x14ac:dyDescent="0.25">
      <c r="A551" s="382" t="s">
        <v>1839</v>
      </c>
      <c r="B551" s="382" t="s">
        <v>1956</v>
      </c>
      <c r="C551" s="602"/>
      <c r="D551" s="631">
        <v>55</v>
      </c>
      <c r="E551" s="408" t="s">
        <v>612</v>
      </c>
      <c r="F551" s="401"/>
      <c r="G551" s="385" t="s">
        <v>590</v>
      </c>
      <c r="H551" s="386">
        <v>441</v>
      </c>
      <c r="I551" s="573" t="s">
        <v>1172</v>
      </c>
      <c r="J551" s="449" t="s">
        <v>53</v>
      </c>
      <c r="K551" s="379" t="s">
        <v>443</v>
      </c>
      <c r="L551" s="405" t="s">
        <v>443</v>
      </c>
      <c r="M551" s="405" t="s">
        <v>1882</v>
      </c>
      <c r="N551" s="405" t="s">
        <v>443</v>
      </c>
      <c r="O551" s="405" t="s">
        <v>443</v>
      </c>
      <c r="P551" s="405" t="s">
        <v>443</v>
      </c>
      <c r="Q551" s="405" t="s">
        <v>443</v>
      </c>
      <c r="R551" s="405" t="s">
        <v>443</v>
      </c>
      <c r="S551" s="405" t="s">
        <v>443</v>
      </c>
      <c r="T551" s="405" t="s">
        <v>443</v>
      </c>
      <c r="U551" s="405" t="s">
        <v>35</v>
      </c>
      <c r="V551" s="405" t="s">
        <v>443</v>
      </c>
    </row>
    <row r="552" spans="1:22" ht="38.25" customHeight="1" x14ac:dyDescent="0.25">
      <c r="A552" s="382" t="s">
        <v>1841</v>
      </c>
      <c r="B552" s="382" t="s">
        <v>771</v>
      </c>
      <c r="C552" s="408"/>
      <c r="D552" s="631">
        <v>50</v>
      </c>
      <c r="E552" s="408" t="s">
        <v>612</v>
      </c>
      <c r="F552" s="401"/>
      <c r="G552" s="385" t="s">
        <v>590</v>
      </c>
      <c r="H552" s="386">
        <v>389</v>
      </c>
      <c r="I552" s="573" t="s">
        <v>1172</v>
      </c>
      <c r="J552" s="449" t="s">
        <v>42</v>
      </c>
      <c r="K552" s="379" t="s">
        <v>443</v>
      </c>
      <c r="L552" s="405" t="s">
        <v>443</v>
      </c>
      <c r="M552" s="405" t="s">
        <v>443</v>
      </c>
      <c r="N552" s="405" t="s">
        <v>443</v>
      </c>
      <c r="O552" s="405" t="s">
        <v>443</v>
      </c>
      <c r="P552" s="405" t="s">
        <v>443</v>
      </c>
      <c r="Q552" s="405" t="s">
        <v>443</v>
      </c>
      <c r="R552" s="405" t="s">
        <v>443</v>
      </c>
      <c r="S552" s="405" t="s">
        <v>443</v>
      </c>
      <c r="T552" s="405" t="s">
        <v>443</v>
      </c>
      <c r="U552" s="405" t="s">
        <v>35</v>
      </c>
      <c r="V552" s="539" t="s">
        <v>4</v>
      </c>
    </row>
    <row r="553" spans="1:22" ht="45" customHeight="1" x14ac:dyDescent="0.25">
      <c r="A553" s="382" t="s">
        <v>1842</v>
      </c>
      <c r="B553" s="382" t="s">
        <v>1843</v>
      </c>
      <c r="C553" s="602"/>
      <c r="D553" s="631">
        <v>50</v>
      </c>
      <c r="E553" s="408" t="s">
        <v>612</v>
      </c>
      <c r="F553" s="401">
        <v>44949</v>
      </c>
      <c r="G553" s="385" t="s">
        <v>590</v>
      </c>
      <c r="H553" s="386">
        <v>357</v>
      </c>
      <c r="I553" s="573" t="s">
        <v>1172</v>
      </c>
      <c r="J553" s="449" t="s">
        <v>72</v>
      </c>
      <c r="K553" s="379" t="s">
        <v>443</v>
      </c>
      <c r="L553" s="405" t="s">
        <v>443</v>
      </c>
      <c r="M553" s="405" t="s">
        <v>443</v>
      </c>
      <c r="N553" s="405" t="s">
        <v>443</v>
      </c>
      <c r="O553" s="405" t="s">
        <v>443</v>
      </c>
      <c r="P553" s="405" t="s">
        <v>443</v>
      </c>
      <c r="Q553" s="405" t="s">
        <v>443</v>
      </c>
      <c r="R553" s="405" t="s">
        <v>443</v>
      </c>
      <c r="S553" s="405" t="s">
        <v>443</v>
      </c>
      <c r="T553" s="448" t="s">
        <v>443</v>
      </c>
      <c r="U553" s="539" t="s">
        <v>4</v>
      </c>
      <c r="V553" s="405" t="s">
        <v>443</v>
      </c>
    </row>
    <row r="554" spans="1:22" ht="75" x14ac:dyDescent="0.25">
      <c r="A554" s="382" t="s">
        <v>1844</v>
      </c>
      <c r="B554" s="382" t="s">
        <v>1845</v>
      </c>
      <c r="C554" s="409" t="s">
        <v>1957</v>
      </c>
      <c r="D554" s="631">
        <v>50</v>
      </c>
      <c r="E554" s="408" t="s">
        <v>612</v>
      </c>
      <c r="F554" s="401">
        <v>44949</v>
      </c>
      <c r="G554" s="385" t="s">
        <v>590</v>
      </c>
      <c r="H554" s="386">
        <v>380</v>
      </c>
      <c r="I554" s="573" t="s">
        <v>1172</v>
      </c>
      <c r="J554" s="449" t="s">
        <v>100</v>
      </c>
      <c r="K554" s="379" t="s">
        <v>443</v>
      </c>
      <c r="L554" s="405" t="s">
        <v>443</v>
      </c>
      <c r="M554" s="405" t="s">
        <v>443</v>
      </c>
      <c r="N554" s="405" t="s">
        <v>443</v>
      </c>
      <c r="O554" s="405" t="s">
        <v>443</v>
      </c>
      <c r="P554" s="405" t="s">
        <v>443</v>
      </c>
      <c r="Q554" s="405" t="s">
        <v>443</v>
      </c>
      <c r="R554" s="405" t="s">
        <v>443</v>
      </c>
      <c r="S554" s="405" t="s">
        <v>443</v>
      </c>
      <c r="T554" s="405" t="s">
        <v>35</v>
      </c>
      <c r="U554" s="405" t="s">
        <v>35</v>
      </c>
      <c r="V554" s="405" t="s">
        <v>443</v>
      </c>
    </row>
    <row r="555" spans="1:22" ht="30" x14ac:dyDescent="0.25">
      <c r="A555" s="382" t="s">
        <v>1846</v>
      </c>
      <c r="B555" s="382" t="s">
        <v>60</v>
      </c>
      <c r="C555" s="409" t="s">
        <v>1847</v>
      </c>
      <c r="D555" s="631">
        <v>65</v>
      </c>
      <c r="E555" s="408" t="s">
        <v>612</v>
      </c>
      <c r="F555" s="401">
        <v>44713</v>
      </c>
      <c r="G555" s="385" t="s">
        <v>590</v>
      </c>
      <c r="H555" s="386" t="s">
        <v>827</v>
      </c>
      <c r="I555" s="573" t="s">
        <v>1172</v>
      </c>
      <c r="J555" s="449" t="s">
        <v>45</v>
      </c>
      <c r="K555" s="379" t="s">
        <v>443</v>
      </c>
      <c r="L555" s="405" t="s">
        <v>443</v>
      </c>
      <c r="M555" s="539" t="s">
        <v>1905</v>
      </c>
      <c r="N555" s="405" t="s">
        <v>443</v>
      </c>
      <c r="O555" s="405" t="s">
        <v>443</v>
      </c>
      <c r="P555" s="405" t="s">
        <v>443</v>
      </c>
      <c r="Q555" s="405" t="s">
        <v>443</v>
      </c>
      <c r="R555" s="405" t="s">
        <v>443</v>
      </c>
      <c r="S555" s="405" t="s">
        <v>443</v>
      </c>
      <c r="T555" s="405" t="s">
        <v>443</v>
      </c>
      <c r="U555" s="405" t="s">
        <v>35</v>
      </c>
      <c r="V555" s="405" t="s">
        <v>443</v>
      </c>
    </row>
    <row r="556" spans="1:22" ht="42" customHeight="1" x14ac:dyDescent="0.25">
      <c r="A556" s="382" t="s">
        <v>1848</v>
      </c>
      <c r="B556" s="382" t="s">
        <v>662</v>
      </c>
      <c r="C556" s="602"/>
      <c r="D556" s="631">
        <v>50</v>
      </c>
      <c r="E556" s="408" t="s">
        <v>604</v>
      </c>
      <c r="F556" s="401">
        <v>44949</v>
      </c>
      <c r="G556" s="385" t="s">
        <v>590</v>
      </c>
      <c r="H556" s="386">
        <v>159</v>
      </c>
      <c r="I556" s="573" t="s">
        <v>663</v>
      </c>
      <c r="J556" s="449" t="s">
        <v>1908</v>
      </c>
      <c r="K556" s="405" t="s">
        <v>443</v>
      </c>
      <c r="L556" s="405" t="s">
        <v>443</v>
      </c>
      <c r="M556" s="405" t="s">
        <v>443</v>
      </c>
      <c r="N556" s="405" t="s">
        <v>443</v>
      </c>
      <c r="O556" s="405" t="s">
        <v>443</v>
      </c>
      <c r="P556" s="405" t="s">
        <v>4</v>
      </c>
      <c r="Q556" s="405" t="s">
        <v>443</v>
      </c>
      <c r="R556" s="405" t="s">
        <v>35</v>
      </c>
      <c r="S556" s="405" t="s">
        <v>443</v>
      </c>
      <c r="T556" s="405" t="s">
        <v>443</v>
      </c>
      <c r="U556" s="405" t="s">
        <v>443</v>
      </c>
      <c r="V556" s="405" t="s">
        <v>443</v>
      </c>
    </row>
    <row r="557" spans="1:22" ht="15" x14ac:dyDescent="0.25">
      <c r="A557" s="382" t="s">
        <v>1849</v>
      </c>
      <c r="B557" s="382" t="s">
        <v>1850</v>
      </c>
      <c r="C557" s="602"/>
      <c r="D557" s="631">
        <v>50</v>
      </c>
      <c r="E557" s="408" t="s">
        <v>612</v>
      </c>
      <c r="F557" s="401">
        <v>44949</v>
      </c>
      <c r="G557" s="385" t="s">
        <v>590</v>
      </c>
      <c r="H557" s="386">
        <v>369</v>
      </c>
      <c r="I557" s="573" t="s">
        <v>1172</v>
      </c>
      <c r="J557" s="449" t="s">
        <v>42</v>
      </c>
      <c r="K557" s="379" t="s">
        <v>443</v>
      </c>
      <c r="L557" s="405" t="s">
        <v>443</v>
      </c>
      <c r="M557" s="405" t="s">
        <v>443</v>
      </c>
      <c r="N557" s="405" t="s">
        <v>443</v>
      </c>
      <c r="O557" s="405" t="s">
        <v>443</v>
      </c>
      <c r="P557" s="405" t="s">
        <v>443</v>
      </c>
      <c r="Q557" s="405" t="s">
        <v>443</v>
      </c>
      <c r="R557" s="405" t="s">
        <v>443</v>
      </c>
      <c r="S557" s="405" t="s">
        <v>443</v>
      </c>
      <c r="T557" s="405" t="s">
        <v>443</v>
      </c>
      <c r="U557" s="405" t="s">
        <v>35</v>
      </c>
      <c r="V557" s="405" t="s">
        <v>4</v>
      </c>
    </row>
    <row r="558" spans="1:22" ht="45" customHeight="1" x14ac:dyDescent="0.25">
      <c r="A558" s="382" t="s">
        <v>1851</v>
      </c>
      <c r="B558" s="382" t="s">
        <v>140</v>
      </c>
      <c r="C558" s="408" t="s">
        <v>1852</v>
      </c>
      <c r="D558" s="631">
        <v>60</v>
      </c>
      <c r="E558" s="408" t="s">
        <v>612</v>
      </c>
      <c r="F558" s="401">
        <v>45292</v>
      </c>
      <c r="G558" s="385" t="s">
        <v>590</v>
      </c>
      <c r="H558" s="616" t="s">
        <v>1853</v>
      </c>
      <c r="I558" s="573" t="s">
        <v>1172</v>
      </c>
      <c r="J558" s="449" t="s">
        <v>25</v>
      </c>
      <c r="K558" s="405" t="s">
        <v>443</v>
      </c>
      <c r="L558" s="405" t="s">
        <v>443</v>
      </c>
      <c r="M558" s="405" t="s">
        <v>443</v>
      </c>
      <c r="N558" s="405" t="s">
        <v>443</v>
      </c>
      <c r="O558" s="405" t="s">
        <v>443</v>
      </c>
      <c r="P558" s="405" t="s">
        <v>35</v>
      </c>
      <c r="Q558" s="405" t="s">
        <v>443</v>
      </c>
      <c r="R558" s="405" t="s">
        <v>443</v>
      </c>
      <c r="S558" s="405" t="s">
        <v>443</v>
      </c>
      <c r="T558" s="405" t="s">
        <v>443</v>
      </c>
      <c r="U558" s="405" t="s">
        <v>35</v>
      </c>
      <c r="V558" s="405" t="s">
        <v>443</v>
      </c>
    </row>
    <row r="559" spans="1:22" ht="30" customHeight="1" x14ac:dyDescent="0.25">
      <c r="A559" s="382" t="s">
        <v>1854</v>
      </c>
      <c r="B559" s="382" t="s">
        <v>1855</v>
      </c>
      <c r="C559" s="408"/>
      <c r="D559" s="631">
        <v>70</v>
      </c>
      <c r="E559" s="408" t="s">
        <v>612</v>
      </c>
      <c r="F559" s="401">
        <v>45100</v>
      </c>
      <c r="G559" s="385" t="s">
        <v>590</v>
      </c>
      <c r="H559" s="386"/>
      <c r="I559" s="573" t="s">
        <v>991</v>
      </c>
      <c r="J559" s="449" t="s">
        <v>53</v>
      </c>
      <c r="K559" s="405" t="s">
        <v>443</v>
      </c>
      <c r="L559" s="405" t="s">
        <v>443</v>
      </c>
      <c r="M559" s="405" t="s">
        <v>4</v>
      </c>
      <c r="N559" s="405" t="s">
        <v>35</v>
      </c>
      <c r="O559" s="405" t="s">
        <v>443</v>
      </c>
      <c r="P559" s="405" t="s">
        <v>443</v>
      </c>
      <c r="Q559" s="405" t="s">
        <v>443</v>
      </c>
      <c r="R559" s="405" t="s">
        <v>443</v>
      </c>
      <c r="S559" s="405" t="s">
        <v>443</v>
      </c>
      <c r="T559" s="405" t="s">
        <v>443</v>
      </c>
      <c r="U559" s="405" t="s">
        <v>443</v>
      </c>
      <c r="V559" s="405" t="s">
        <v>443</v>
      </c>
    </row>
    <row r="560" spans="1:22" ht="30" customHeight="1" x14ac:dyDescent="0.25">
      <c r="A560" s="382" t="s">
        <v>1856</v>
      </c>
      <c r="B560" s="382" t="s">
        <v>771</v>
      </c>
      <c r="C560" s="408"/>
      <c r="D560" s="631">
        <v>70</v>
      </c>
      <c r="E560" s="408" t="s">
        <v>612</v>
      </c>
      <c r="F560" s="401">
        <v>45108</v>
      </c>
      <c r="G560" s="385" t="s">
        <v>590</v>
      </c>
      <c r="H560" s="386" t="s">
        <v>1857</v>
      </c>
      <c r="I560" s="573" t="s">
        <v>1172</v>
      </c>
      <c r="J560" s="449" t="s">
        <v>45</v>
      </c>
      <c r="K560" s="379" t="s">
        <v>443</v>
      </c>
      <c r="L560" s="420" t="s">
        <v>35</v>
      </c>
      <c r="M560" s="420" t="s">
        <v>35</v>
      </c>
      <c r="N560" s="420" t="s">
        <v>35</v>
      </c>
      <c r="O560" s="405" t="s">
        <v>443</v>
      </c>
      <c r="P560" s="405" t="s">
        <v>35</v>
      </c>
      <c r="Q560" s="405" t="s">
        <v>35</v>
      </c>
      <c r="R560" s="405" t="s">
        <v>443</v>
      </c>
      <c r="S560" s="405" t="s">
        <v>443</v>
      </c>
      <c r="T560" s="405" t="s">
        <v>443</v>
      </c>
      <c r="U560" s="405" t="s">
        <v>35</v>
      </c>
      <c r="V560" s="405" t="s">
        <v>443</v>
      </c>
    </row>
    <row r="561" spans="1:22" ht="30" customHeight="1" x14ac:dyDescent="0.25">
      <c r="A561" s="382" t="s">
        <v>1858</v>
      </c>
      <c r="B561" s="382" t="s">
        <v>1348</v>
      </c>
      <c r="C561" s="409" t="s">
        <v>762</v>
      </c>
      <c r="D561" s="631">
        <v>65</v>
      </c>
      <c r="E561" s="408" t="s">
        <v>612</v>
      </c>
      <c r="F561" s="401">
        <v>43831</v>
      </c>
      <c r="G561" s="385" t="s">
        <v>590</v>
      </c>
      <c r="H561" s="386" t="s">
        <v>1859</v>
      </c>
      <c r="I561" s="573" t="s">
        <v>1172</v>
      </c>
      <c r="J561" s="449" t="s">
        <v>45</v>
      </c>
      <c r="K561" s="379" t="s">
        <v>443</v>
      </c>
      <c r="L561" s="539" t="s">
        <v>1915</v>
      </c>
      <c r="M561" s="405" t="s">
        <v>443</v>
      </c>
      <c r="N561" s="405" t="s">
        <v>443</v>
      </c>
      <c r="O561" s="405" t="s">
        <v>443</v>
      </c>
      <c r="P561" s="405" t="s">
        <v>443</v>
      </c>
      <c r="Q561" s="405" t="s">
        <v>443</v>
      </c>
      <c r="R561" s="405" t="s">
        <v>443</v>
      </c>
      <c r="S561" s="405" t="s">
        <v>443</v>
      </c>
      <c r="T561" s="405" t="s">
        <v>443</v>
      </c>
      <c r="U561" s="405" t="s">
        <v>35</v>
      </c>
      <c r="V561" s="405" t="s">
        <v>443</v>
      </c>
    </row>
    <row r="562" spans="1:22" ht="30" customHeight="1" x14ac:dyDescent="0.25">
      <c r="A562" s="382" t="s">
        <v>1860</v>
      </c>
      <c r="B562" s="382" t="s">
        <v>1861</v>
      </c>
      <c r="C562" s="602"/>
      <c r="D562" s="631">
        <v>50</v>
      </c>
      <c r="E562" s="408" t="s">
        <v>612</v>
      </c>
      <c r="F562" s="401">
        <v>44949</v>
      </c>
      <c r="G562" s="385" t="s">
        <v>590</v>
      </c>
      <c r="H562" s="386">
        <v>350</v>
      </c>
      <c r="I562" s="573" t="s">
        <v>1172</v>
      </c>
      <c r="J562" s="449" t="s">
        <v>25</v>
      </c>
      <c r="K562" s="379" t="s">
        <v>443</v>
      </c>
      <c r="L562" s="405" t="s">
        <v>443</v>
      </c>
      <c r="M562" s="405" t="s">
        <v>443</v>
      </c>
      <c r="N562" s="405" t="s">
        <v>443</v>
      </c>
      <c r="O562" s="405" t="s">
        <v>4</v>
      </c>
      <c r="P562" s="405" t="s">
        <v>443</v>
      </c>
      <c r="Q562" s="405" t="s">
        <v>443</v>
      </c>
      <c r="R562" s="405" t="s">
        <v>443</v>
      </c>
      <c r="S562" s="405" t="s">
        <v>443</v>
      </c>
      <c r="T562" s="405" t="s">
        <v>443</v>
      </c>
      <c r="U562" s="405" t="s">
        <v>35</v>
      </c>
      <c r="V562" s="405" t="s">
        <v>443</v>
      </c>
    </row>
    <row r="563" spans="1:22" ht="30" customHeight="1" x14ac:dyDescent="0.25">
      <c r="A563" s="382" t="s">
        <v>1862</v>
      </c>
      <c r="B563" s="382" t="s">
        <v>1861</v>
      </c>
      <c r="C563" s="602"/>
      <c r="D563" s="631">
        <v>50</v>
      </c>
      <c r="E563" s="408" t="s">
        <v>612</v>
      </c>
      <c r="F563" s="401">
        <v>44949</v>
      </c>
      <c r="G563" s="385" t="s">
        <v>590</v>
      </c>
      <c r="H563" s="386">
        <v>375</v>
      </c>
      <c r="I563" s="573" t="s">
        <v>1172</v>
      </c>
      <c r="J563" s="449" t="s">
        <v>25</v>
      </c>
      <c r="K563" s="379" t="s">
        <v>443</v>
      </c>
      <c r="L563" s="405" t="s">
        <v>443</v>
      </c>
      <c r="M563" s="405" t="s">
        <v>443</v>
      </c>
      <c r="N563" s="405" t="s">
        <v>443</v>
      </c>
      <c r="O563" s="405" t="s">
        <v>4</v>
      </c>
      <c r="P563" s="405" t="s">
        <v>443</v>
      </c>
      <c r="Q563" s="405" t="s">
        <v>443</v>
      </c>
      <c r="R563" s="405" t="s">
        <v>443</v>
      </c>
      <c r="S563" s="405" t="s">
        <v>443</v>
      </c>
      <c r="T563" s="405" t="s">
        <v>443</v>
      </c>
      <c r="U563" s="405" t="s">
        <v>35</v>
      </c>
      <c r="V563" s="405" t="s">
        <v>443</v>
      </c>
    </row>
    <row r="564" spans="1:22" ht="67.5" customHeight="1" x14ac:dyDescent="0.25">
      <c r="A564" s="382" t="s">
        <v>1863</v>
      </c>
      <c r="B564" s="382" t="s">
        <v>1864</v>
      </c>
      <c r="C564" s="602"/>
      <c r="D564" s="631">
        <v>50</v>
      </c>
      <c r="E564" s="408" t="s">
        <v>612</v>
      </c>
      <c r="F564" s="401">
        <v>44949</v>
      </c>
      <c r="G564" s="385" t="s">
        <v>590</v>
      </c>
      <c r="H564" s="386" t="s">
        <v>827</v>
      </c>
      <c r="I564" s="573" t="s">
        <v>1172</v>
      </c>
      <c r="J564" s="449" t="s">
        <v>40</v>
      </c>
      <c r="K564" s="657" t="s">
        <v>4</v>
      </c>
      <c r="L564" s="405" t="s">
        <v>443</v>
      </c>
      <c r="M564" s="405" t="s">
        <v>443</v>
      </c>
      <c r="N564" s="405" t="s">
        <v>443</v>
      </c>
      <c r="O564" s="405" t="s">
        <v>443</v>
      </c>
      <c r="P564" s="405" t="s">
        <v>443</v>
      </c>
      <c r="Q564" s="405" t="s">
        <v>443</v>
      </c>
      <c r="R564" s="405" t="s">
        <v>443</v>
      </c>
      <c r="S564" s="405" t="s">
        <v>443</v>
      </c>
      <c r="T564" s="405" t="s">
        <v>443</v>
      </c>
      <c r="U564" s="405" t="s">
        <v>35</v>
      </c>
      <c r="V564" s="405" t="s">
        <v>443</v>
      </c>
    </row>
    <row r="565" spans="1:22" ht="45" customHeight="1" x14ac:dyDescent="0.25">
      <c r="A565" s="382" t="s">
        <v>1865</v>
      </c>
      <c r="B565" s="382" t="s">
        <v>1864</v>
      </c>
      <c r="C565" s="602"/>
      <c r="D565" s="631">
        <v>50</v>
      </c>
      <c r="E565" s="408" t="s">
        <v>612</v>
      </c>
      <c r="F565" s="401">
        <v>44949</v>
      </c>
      <c r="G565" s="385" t="s">
        <v>590</v>
      </c>
      <c r="H565" s="386" t="s">
        <v>827</v>
      </c>
      <c r="I565" s="573" t="s">
        <v>1172</v>
      </c>
      <c r="J565" s="449" t="s">
        <v>40</v>
      </c>
      <c r="K565" s="657" t="s">
        <v>4</v>
      </c>
      <c r="L565" s="405" t="s">
        <v>443</v>
      </c>
      <c r="M565" s="405" t="s">
        <v>443</v>
      </c>
      <c r="N565" s="405" t="s">
        <v>443</v>
      </c>
      <c r="O565" s="405" t="s">
        <v>443</v>
      </c>
      <c r="P565" s="405" t="s">
        <v>443</v>
      </c>
      <c r="Q565" s="405" t="s">
        <v>443</v>
      </c>
      <c r="R565" s="405" t="s">
        <v>443</v>
      </c>
      <c r="S565" s="405" t="s">
        <v>443</v>
      </c>
      <c r="T565" s="405" t="s">
        <v>443</v>
      </c>
      <c r="U565" s="405" t="s">
        <v>35</v>
      </c>
      <c r="V565" s="405" t="s">
        <v>443</v>
      </c>
    </row>
    <row r="566" spans="1:22" ht="45" customHeight="1" x14ac:dyDescent="0.25">
      <c r="A566" s="382" t="s">
        <v>1866</v>
      </c>
      <c r="B566" s="382" t="s">
        <v>1867</v>
      </c>
      <c r="C566" s="602"/>
      <c r="D566" s="631">
        <v>55</v>
      </c>
      <c r="E566" s="408" t="s">
        <v>612</v>
      </c>
      <c r="F566" s="401">
        <v>45650</v>
      </c>
      <c r="G566" s="532" t="s">
        <v>1958</v>
      </c>
      <c r="H566" s="386" t="s">
        <v>690</v>
      </c>
      <c r="I566" s="573" t="s">
        <v>1172</v>
      </c>
      <c r="J566" s="449" t="s">
        <v>610</v>
      </c>
      <c r="K566" s="582"/>
      <c r="L566" s="586"/>
      <c r="M566" s="586"/>
      <c r="N566" s="586"/>
      <c r="O566" s="586"/>
      <c r="P566" s="586"/>
      <c r="Q566" s="405"/>
      <c r="R566" s="405"/>
      <c r="S566" s="405"/>
      <c r="T566" s="405"/>
      <c r="U566" s="405"/>
      <c r="V566" s="405" t="s">
        <v>35</v>
      </c>
    </row>
    <row r="567" spans="1:22" ht="30" customHeight="1" x14ac:dyDescent="0.25">
      <c r="A567" s="382" t="s">
        <v>1868</v>
      </c>
      <c r="B567" s="382" t="s">
        <v>758</v>
      </c>
      <c r="C567" s="602"/>
      <c r="D567" s="631">
        <v>50</v>
      </c>
      <c r="E567" s="408" t="s">
        <v>612</v>
      </c>
      <c r="F567" s="401"/>
      <c r="G567" s="385" t="s">
        <v>590</v>
      </c>
      <c r="H567" s="386">
        <v>417</v>
      </c>
      <c r="I567" s="573" t="s">
        <v>1172</v>
      </c>
      <c r="J567" s="449" t="s">
        <v>20</v>
      </c>
      <c r="K567" s="379" t="s">
        <v>443</v>
      </c>
      <c r="L567" s="405" t="s">
        <v>443</v>
      </c>
      <c r="M567" s="405" t="s">
        <v>443</v>
      </c>
      <c r="N567" s="586" t="s">
        <v>4</v>
      </c>
      <c r="O567" s="405" t="s">
        <v>443</v>
      </c>
      <c r="P567" s="405" t="s">
        <v>443</v>
      </c>
      <c r="Q567" s="405" t="s">
        <v>443</v>
      </c>
      <c r="R567" s="405" t="s">
        <v>443</v>
      </c>
      <c r="S567" s="405" t="s">
        <v>443</v>
      </c>
      <c r="T567" s="405" t="s">
        <v>443</v>
      </c>
      <c r="U567" s="405" t="s">
        <v>35</v>
      </c>
      <c r="V567" s="405" t="s">
        <v>443</v>
      </c>
    </row>
    <row r="568" spans="1:22" ht="30" customHeight="1" x14ac:dyDescent="0.2">
      <c r="A568" s="582"/>
      <c r="B568" s="582"/>
      <c r="C568" s="583"/>
      <c r="D568" s="629"/>
      <c r="E568" s="583"/>
      <c r="F568" s="584"/>
      <c r="G568" s="583"/>
      <c r="H568" s="585"/>
      <c r="I568" s="586"/>
      <c r="J568" s="582"/>
      <c r="K568" s="582"/>
      <c r="L568" s="586"/>
      <c r="M568" s="586"/>
      <c r="N568" s="586"/>
      <c r="O568" s="586"/>
      <c r="P568" s="586"/>
      <c r="Q568" s="586"/>
      <c r="R568" s="586"/>
      <c r="S568" s="586"/>
      <c r="T568" s="586"/>
      <c r="U568" s="586"/>
      <c r="V568" s="586"/>
    </row>
    <row r="569" spans="1:22" ht="15" x14ac:dyDescent="0.2">
      <c r="A569" s="382"/>
      <c r="B569" s="382"/>
      <c r="C569" s="602"/>
      <c r="D569" s="631"/>
      <c r="E569" s="408"/>
      <c r="F569" s="401"/>
      <c r="G569" s="385"/>
      <c r="H569" s="386"/>
      <c r="I569" s="573"/>
      <c r="J569" s="449"/>
      <c r="K569" s="582"/>
      <c r="L569" s="586"/>
      <c r="M569" s="586"/>
      <c r="N569" s="586"/>
      <c r="O569" s="586"/>
      <c r="P569" s="586"/>
      <c r="Q569" s="586"/>
      <c r="R569" s="586"/>
      <c r="S569" s="586"/>
      <c r="T569" s="586"/>
      <c r="U569" s="586"/>
      <c r="V569" s="586"/>
    </row>
    <row r="570" spans="1:22" ht="15" x14ac:dyDescent="0.2">
      <c r="A570" s="382"/>
      <c r="B570" s="382"/>
      <c r="C570" s="602"/>
      <c r="D570" s="631"/>
      <c r="E570" s="408"/>
      <c r="F570" s="401"/>
      <c r="G570" s="385"/>
      <c r="H570" s="386"/>
      <c r="I570" s="573"/>
      <c r="J570" s="449"/>
      <c r="K570" s="582"/>
      <c r="L570" s="586"/>
      <c r="M570" s="586"/>
      <c r="N570" s="586"/>
      <c r="O570" s="586"/>
      <c r="P570" s="586"/>
      <c r="Q570" s="586"/>
      <c r="R570" s="586"/>
      <c r="S570" s="586"/>
      <c r="T570" s="586"/>
      <c r="U570" s="586"/>
      <c r="V570" s="586"/>
    </row>
    <row r="571" spans="1:22" ht="15" x14ac:dyDescent="0.2">
      <c r="A571" s="382"/>
      <c r="B571" s="382"/>
      <c r="C571" s="602"/>
      <c r="D571" s="631"/>
      <c r="E571" s="408"/>
      <c r="F571" s="401"/>
      <c r="G571" s="385"/>
      <c r="H571" s="386"/>
      <c r="I571" s="573"/>
      <c r="J571" s="449"/>
      <c r="K571" s="582"/>
      <c r="L571" s="586"/>
      <c r="M571" s="586"/>
      <c r="N571" s="586"/>
      <c r="O571" s="586"/>
      <c r="P571" s="586"/>
      <c r="Q571" s="586"/>
      <c r="R571" s="586"/>
      <c r="S571" s="586"/>
      <c r="T571" s="586"/>
      <c r="U571" s="586"/>
      <c r="V571" s="586"/>
    </row>
    <row r="572" spans="1:22" ht="15" x14ac:dyDescent="0.2">
      <c r="A572" s="382"/>
      <c r="B572" s="382"/>
      <c r="C572" s="602"/>
      <c r="D572" s="631"/>
      <c r="E572" s="408"/>
      <c r="F572" s="401"/>
      <c r="G572" s="385"/>
      <c r="H572" s="386"/>
      <c r="I572" s="573"/>
      <c r="J572" s="449"/>
      <c r="K572" s="582"/>
      <c r="L572" s="586"/>
      <c r="M572" s="586"/>
      <c r="N572" s="586"/>
      <c r="O572" s="586"/>
      <c r="P572" s="586"/>
      <c r="Q572" s="586"/>
      <c r="R572" s="586"/>
      <c r="S572" s="586"/>
      <c r="T572" s="586"/>
      <c r="U572" s="586"/>
      <c r="V572" s="586"/>
    </row>
    <row r="573" spans="1:22" ht="15" x14ac:dyDescent="0.2">
      <c r="A573" s="382"/>
      <c r="B573" s="382"/>
      <c r="C573" s="602"/>
      <c r="D573" s="631"/>
      <c r="E573" s="408"/>
      <c r="F573" s="401"/>
      <c r="G573" s="385"/>
      <c r="H573" s="386"/>
      <c r="I573" s="573"/>
      <c r="J573" s="449"/>
      <c r="K573" s="582"/>
      <c r="L573" s="586"/>
      <c r="M573" s="586"/>
      <c r="N573" s="586"/>
      <c r="O573" s="586"/>
      <c r="P573" s="586"/>
      <c r="Q573" s="586"/>
      <c r="R573" s="586"/>
      <c r="S573" s="586"/>
      <c r="T573" s="586"/>
      <c r="U573" s="586"/>
      <c r="V573" s="586"/>
    </row>
    <row r="574" spans="1:22" ht="15" x14ac:dyDescent="0.2">
      <c r="A574" s="382"/>
      <c r="B574" s="382"/>
      <c r="C574" s="602"/>
      <c r="D574" s="631"/>
      <c r="E574" s="408"/>
      <c r="F574" s="401"/>
      <c r="G574" s="385"/>
      <c r="H574" s="386"/>
      <c r="I574" s="573"/>
      <c r="J574" s="449"/>
      <c r="K574" s="582"/>
      <c r="L574" s="586"/>
      <c r="M574" s="586"/>
      <c r="N574" s="586"/>
      <c r="O574" s="586"/>
      <c r="P574" s="586"/>
      <c r="Q574" s="586"/>
      <c r="R574" s="586"/>
      <c r="S574" s="586"/>
      <c r="T574" s="586"/>
      <c r="U574" s="586"/>
      <c r="V574" s="586"/>
    </row>
    <row r="575" spans="1:22" ht="15" x14ac:dyDescent="0.2">
      <c r="A575" s="382"/>
      <c r="B575" s="382"/>
      <c r="C575" s="602"/>
      <c r="D575" s="631"/>
      <c r="E575" s="408"/>
      <c r="F575" s="401"/>
      <c r="G575" s="385"/>
      <c r="H575" s="401"/>
      <c r="I575" s="573"/>
      <c r="J575" s="449"/>
      <c r="K575" s="582"/>
      <c r="L575" s="586"/>
      <c r="M575" s="586"/>
      <c r="N575" s="586"/>
      <c r="O575" s="586"/>
      <c r="P575" s="586"/>
      <c r="Q575" s="586"/>
      <c r="R575" s="586"/>
      <c r="S575" s="586"/>
      <c r="T575" s="586"/>
      <c r="U575" s="586"/>
      <c r="V575" s="586"/>
    </row>
    <row r="576" spans="1:22" ht="15" x14ac:dyDescent="0.2">
      <c r="A576" s="382"/>
      <c r="B576" s="382"/>
      <c r="C576" s="602"/>
      <c r="D576" s="631"/>
      <c r="E576" s="408"/>
      <c r="F576" s="401"/>
      <c r="G576" s="385"/>
      <c r="H576" s="386"/>
      <c r="I576" s="573"/>
      <c r="J576" s="449"/>
      <c r="K576" s="582"/>
      <c r="L576" s="586"/>
      <c r="M576" s="586"/>
      <c r="N576" s="586"/>
      <c r="O576" s="586"/>
      <c r="P576" s="586"/>
      <c r="Q576" s="586"/>
      <c r="R576" s="586"/>
      <c r="S576" s="586"/>
      <c r="T576" s="586"/>
      <c r="U576" s="586"/>
      <c r="V576" s="586"/>
    </row>
    <row r="577" spans="1:22" ht="15" x14ac:dyDescent="0.2">
      <c r="A577" s="382"/>
      <c r="B577" s="382"/>
      <c r="C577" s="602"/>
      <c r="D577" s="631"/>
      <c r="E577" s="408"/>
      <c r="F577" s="401"/>
      <c r="G577" s="385"/>
      <c r="H577" s="386"/>
      <c r="I577" s="573"/>
      <c r="J577" s="449"/>
      <c r="K577" s="582"/>
      <c r="L577" s="586"/>
      <c r="M577" s="586"/>
      <c r="N577" s="586"/>
      <c r="O577" s="586"/>
      <c r="P577" s="586"/>
      <c r="Q577" s="586"/>
      <c r="R577" s="586"/>
      <c r="S577" s="586"/>
      <c r="T577" s="586"/>
      <c r="U577" s="586"/>
      <c r="V577" s="586"/>
    </row>
    <row r="578" spans="1:22" ht="15" x14ac:dyDescent="0.2">
      <c r="A578" s="382"/>
      <c r="B578" s="382"/>
      <c r="C578" s="602"/>
      <c r="D578" s="631"/>
      <c r="E578" s="408"/>
      <c r="F578" s="401"/>
      <c r="G578" s="385"/>
      <c r="H578" s="386"/>
      <c r="I578" s="573"/>
      <c r="J578" s="449"/>
      <c r="K578" s="582"/>
      <c r="L578" s="586"/>
      <c r="M578" s="586"/>
      <c r="N578" s="586"/>
      <c r="O578" s="586"/>
      <c r="P578" s="586"/>
      <c r="Q578" s="586"/>
      <c r="R578" s="586"/>
      <c r="S578" s="586"/>
      <c r="T578" s="586"/>
      <c r="U578" s="586"/>
      <c r="V578" s="586"/>
    </row>
  </sheetData>
  <autoFilter ref="A1:V568" xr:uid="{00000000-0009-0000-0000-000003000000}">
    <sortState xmlns:xlrd2="http://schemas.microsoft.com/office/spreadsheetml/2017/richdata2" ref="A2:V568">
      <sortCondition ref="A1:A568"/>
    </sortState>
  </autoFilter>
  <dataConsolidate/>
  <phoneticPr fontId="9" type="noConversion"/>
  <conditionalFormatting sqref="A411:H411">
    <cfRule type="expression" dxfId="5975" priority="68">
      <formula>ROW()=CELL("row")</formula>
    </cfRule>
  </conditionalFormatting>
  <conditionalFormatting sqref="A324:U410 A412:U567 I411:U411 A1:XFD1 A568:XFD1048576 A2:U322">
    <cfRule type="expression" dxfId="5974" priority="129">
      <formula>ROW()=CELL("row")</formula>
    </cfRule>
  </conditionalFormatting>
  <conditionalFormatting sqref="K324:R558 K360:T360 Q361:T362 K122:R322">
    <cfRule type="cellIs" dxfId="5973" priority="174" operator="equal">
      <formula>"X"</formula>
    </cfRule>
  </conditionalFormatting>
  <conditionalFormatting sqref="K558:S558">
    <cfRule type="cellIs" dxfId="5972" priority="173" operator="equal">
      <formula>"ANNUAL"</formula>
    </cfRule>
  </conditionalFormatting>
  <conditionalFormatting sqref="K2:U64 U64:U65 K65:R120 Q101:T101 K121:Q121 S324:U556 T552:T558 U555:U562">
    <cfRule type="cellIs" dxfId="5971" priority="265" operator="equal">
      <formula>"X"</formula>
    </cfRule>
  </conditionalFormatting>
  <conditionalFormatting sqref="K1:V1 K2:U64 J50 U64:U65 K65:R120 S65:U312 Q101:T101 K121:Q121 K122:R312 K324:R550 S324:U567 K360:U360 Q361:U362 L559:R1048576 R563:U563 S568:V1048576 K313:U322">
    <cfRule type="cellIs" dxfId="5970" priority="290" operator="equal">
      <formula>"ANNUAL"</formula>
    </cfRule>
  </conditionalFormatting>
  <conditionalFormatting sqref="N424">
    <cfRule type="cellIs" dxfId="5969" priority="262" operator="equal">
      <formula>"ANNUAL"</formula>
    </cfRule>
  </conditionalFormatting>
  <conditionalFormatting sqref="N552:N556">
    <cfRule type="cellIs" dxfId="5968" priority="264" operator="equal">
      <formula>"ANNUAL"</formula>
    </cfRule>
  </conditionalFormatting>
  <conditionalFormatting sqref="N436:O436 N441:O441 N471:O471 N473:O473">
    <cfRule type="cellIs" dxfId="5967" priority="246" operator="equal">
      <formula>"ANNUAL"</formula>
    </cfRule>
  </conditionalFormatting>
  <conditionalFormatting sqref="N489:O489 N504:O504 N509:O509">
    <cfRule type="cellIs" dxfId="5966" priority="250" operator="equal">
      <formula>"ANNUAL"</formula>
    </cfRule>
  </conditionalFormatting>
  <conditionalFormatting sqref="N492:O492 O498">
    <cfRule type="cellIs" dxfId="5965" priority="249" operator="equal">
      <formula>"ANNUAL"</formula>
    </cfRule>
  </conditionalFormatting>
  <conditionalFormatting sqref="N512:O512 N528:O528">
    <cfRule type="cellIs" dxfId="5964" priority="248" operator="equal">
      <formula>"ANNUAL"</formula>
    </cfRule>
  </conditionalFormatting>
  <conditionalFormatting sqref="O4 O246 O250:O251 O259 O261 O263:O264 O266:O268 O271 O276 O530 O532">
    <cfRule type="cellIs" dxfId="5963" priority="253" operator="equal">
      <formula>"ANNUAL"</formula>
    </cfRule>
  </conditionalFormatting>
  <conditionalFormatting sqref="O425">
    <cfRule type="cellIs" dxfId="5962" priority="247" operator="equal">
      <formula>"ANNUAL"</formula>
    </cfRule>
  </conditionalFormatting>
  <conditionalFormatting sqref="O548 O551:O552">
    <cfRule type="cellIs" dxfId="5961" priority="255" operator="equal">
      <formula>"ANNUAL"</formula>
    </cfRule>
  </conditionalFormatting>
  <conditionalFormatting sqref="O555:O557">
    <cfRule type="cellIs" dxfId="5960" priority="257" operator="equal">
      <formula>"ANNUAL"</formula>
    </cfRule>
  </conditionalFormatting>
  <conditionalFormatting sqref="P20 P22:P24 P32 P50:P51 P57 P59 P85:P87 P94:Q94 P96:P97 P129 P188:P190 P397">
    <cfRule type="cellIs" dxfId="5959" priority="220" operator="equal">
      <formula>"ANNUAL"</formula>
    </cfRule>
  </conditionalFormatting>
  <conditionalFormatting sqref="P40 P55 P67">
    <cfRule type="cellIs" dxfId="5958" priority="240" operator="equal">
      <formula>"ANNUAL"</formula>
    </cfRule>
  </conditionalFormatting>
  <conditionalFormatting sqref="P62">
    <cfRule type="cellIs" dxfId="5957" priority="219" operator="equal">
      <formula>"ANNUAL"</formula>
    </cfRule>
  </conditionalFormatting>
  <conditionalFormatting sqref="P73:P74 P111 P273:P275 P278 P282:P283 P288:P290 P294 P302 P419:P421">
    <cfRule type="cellIs" dxfId="5956" priority="234" operator="equal">
      <formula>"ANNUAL"</formula>
    </cfRule>
  </conditionalFormatting>
  <conditionalFormatting sqref="P76:P79">
    <cfRule type="cellIs" dxfId="5955" priority="241" operator="equal">
      <formula>"ANNUAL"</formula>
    </cfRule>
  </conditionalFormatting>
  <conditionalFormatting sqref="P137 P140">
    <cfRule type="cellIs" dxfId="5954" priority="243" operator="equal">
      <formula>"ANNUAL"</formula>
    </cfRule>
  </conditionalFormatting>
  <conditionalFormatting sqref="P165 P171 P178 P180:P182">
    <cfRule type="cellIs" dxfId="5953" priority="244" operator="equal">
      <formula>"ANNUAL"</formula>
    </cfRule>
  </conditionalFormatting>
  <conditionalFormatting sqref="P205 P217 P219 P222:P223 P236 O256:P256 P258:P259">
    <cfRule type="cellIs" dxfId="5952" priority="225" operator="equal">
      <formula>"ANNUAL"</formula>
    </cfRule>
  </conditionalFormatting>
  <conditionalFormatting sqref="P230 P270 P362:P363 P369:P382 P394">
    <cfRule type="cellIs" dxfId="5951" priority="245" operator="equal">
      <formula>"ANNUAL"</formula>
    </cfRule>
  </conditionalFormatting>
  <conditionalFormatting sqref="P266">
    <cfRule type="cellIs" dxfId="5950" priority="223" operator="equal">
      <formula>"ANNUAL"</formula>
    </cfRule>
  </conditionalFormatting>
  <conditionalFormatting sqref="P367 P390:Q390 K551:K554">
    <cfRule type="cellIs" dxfId="5949" priority="275" operator="equal">
      <formula>"ANNUAL"</formula>
    </cfRule>
  </conditionalFormatting>
  <conditionalFormatting sqref="P423 P426 P452:P456">
    <cfRule type="cellIs" dxfId="5948" priority="218" operator="equal">
      <formula>"ANNUAL"</formula>
    </cfRule>
  </conditionalFormatting>
  <conditionalFormatting sqref="P431:P433 Q433 P463:P464 P523:P526">
    <cfRule type="cellIs" dxfId="5947" priority="221" operator="equal">
      <formula>"ANNUAL"</formula>
    </cfRule>
  </conditionalFormatting>
  <conditionalFormatting sqref="P449 P485:Q485 P519:P520">
    <cfRule type="cellIs" dxfId="5946" priority="236" operator="equal">
      <formula>"ANNUAL"</formula>
    </cfRule>
  </conditionalFormatting>
  <conditionalFormatting sqref="P466:P470 P498:P499">
    <cfRule type="cellIs" dxfId="5945" priority="237" operator="equal">
      <formula>"ANNUAL"</formula>
    </cfRule>
  </conditionalFormatting>
  <conditionalFormatting sqref="P474:P475 P492:P493 P501:P506 P508:P512">
    <cfRule type="cellIs" dxfId="5944" priority="216" operator="equal">
      <formula>"ANNUAL"</formula>
    </cfRule>
  </conditionalFormatting>
  <conditionalFormatting sqref="P478:P484 P489:P490">
    <cfRule type="cellIs" dxfId="5943" priority="217" operator="equal">
      <formula>"ANNUAL"</formula>
    </cfRule>
  </conditionalFormatting>
  <conditionalFormatting sqref="P18:Q18 P100:Q100 Q136 Q154 P157:Q157 Q526 Q539:Q549 R542:R546">
    <cfRule type="cellIs" dxfId="5942" priority="206" operator="equal">
      <formula>"ANNUAL"</formula>
    </cfRule>
  </conditionalFormatting>
  <conditionalFormatting sqref="Q3 P6:P8 P12:Q12 P26 P69:P70 P90:P91 P104:P105 P109 P126 P193:P196 P200:R200 P215:Q215 Q392 Q417 N439:Q439 P441:P444 P446:Q446 Q475:R475">
    <cfRule type="cellIs" dxfId="5941" priority="214" operator="equal">
      <formula>"ANNUAL"</formula>
    </cfRule>
  </conditionalFormatting>
  <conditionalFormatting sqref="Q9 Q52 Q76:Q78 Q82:R82 Q128:Q129 Q139:R139 Q141:Q144 Q150:Q152 Q158 P162:R162 Q164 Q168:R169 Q171:R172 Q175:R175 Q180 Q182 Q184:R184 Q189:Q190 Q193 Q196:R196 Q231 P292:Q292 P458:R458 R503 R505:R506 Q528:R528">
    <cfRule type="cellIs" dxfId="5940" priority="183" operator="equal">
      <formula>"ANNUAL"</formula>
    </cfRule>
  </conditionalFormatting>
  <conditionalFormatting sqref="Q15">
    <cfRule type="cellIs" dxfId="5939" priority="199" operator="equal">
      <formula>"ANNUAL"</formula>
    </cfRule>
  </conditionalFormatting>
  <conditionalFormatting sqref="Q17:Q19">
    <cfRule type="cellIs" dxfId="5938" priority="198" operator="equal">
      <formula>"ANNUAL"</formula>
    </cfRule>
  </conditionalFormatting>
  <conditionalFormatting sqref="Q21:Q25">
    <cfRule type="cellIs" dxfId="5937" priority="154" operator="equal">
      <formula>"ANNUAL"</formula>
    </cfRule>
  </conditionalFormatting>
  <conditionalFormatting sqref="Q27:Q31">
    <cfRule type="cellIs" dxfId="5936" priority="193" operator="equal">
      <formula>"ANNUAL"</formula>
    </cfRule>
  </conditionalFormatting>
  <conditionalFormatting sqref="Q33:Q44 R38 R40 R42 Q50:R50 P65:R65 R70 R93 R96 R102 R106:R107 R130 R161 R198:R199 R205:R206 R250 R275 R382:R386 R391 R394 R397 R431 R440 R455 Q471:R471 Q473:R473">
    <cfRule type="cellIs" dxfId="5935" priority="188" operator="equal">
      <formula>"ANNUAL"</formula>
    </cfRule>
  </conditionalFormatting>
  <conditionalFormatting sqref="Q63 Q80">
    <cfRule type="cellIs" dxfId="5934" priority="200" operator="equal">
      <formula>"ANNUAL"</formula>
    </cfRule>
  </conditionalFormatting>
  <conditionalFormatting sqref="Q66:Q68 Q70:Q72 Q74 Q98:Q99 P107:Q107 Q120:Q121 P131:Q131 Q223:Q224 O254:Q254 Q381:Q386 Q397:Q398 P416:Q416 Q420 Q484">
    <cfRule type="cellIs" dxfId="5933" priority="190" operator="equal">
      <formula>"ANNUAL"</formula>
    </cfRule>
  </conditionalFormatting>
  <conditionalFormatting sqref="Q82">
    <cfRule type="cellIs" dxfId="5932" priority="10" operator="equal">
      <formula>"X"</formula>
    </cfRule>
  </conditionalFormatting>
  <conditionalFormatting sqref="Q87:Q88 Q102:Q103 Q112 Q114">
    <cfRule type="cellIs" dxfId="5931" priority="202" operator="equal">
      <formula>"ANNUAL"</formula>
    </cfRule>
  </conditionalFormatting>
  <conditionalFormatting sqref="Q125 P149:Q149">
    <cfRule type="cellIs" dxfId="5930" priority="203" operator="equal">
      <formula>"ANNUAL"</formula>
    </cfRule>
  </conditionalFormatting>
  <conditionalFormatting sqref="Q281">
    <cfRule type="cellIs" dxfId="5929" priority="204" operator="equal">
      <formula>"ANNUAL"</formula>
    </cfRule>
  </conditionalFormatting>
  <conditionalFormatting sqref="Q348:Q349 Q351:Q352">
    <cfRule type="cellIs" dxfId="5928" priority="211" operator="equal">
      <formula>"ANNUAL"</formula>
    </cfRule>
  </conditionalFormatting>
  <conditionalFormatting sqref="Q362">
    <cfRule type="cellIs" dxfId="5927" priority="186" operator="equal">
      <formula>"ANNUAL"</formula>
    </cfRule>
  </conditionalFormatting>
  <conditionalFormatting sqref="Q364 Q366 Q373 Q389:Q390 Q394:Q395">
    <cfRule type="cellIs" dxfId="5926" priority="184" operator="equal">
      <formula>"ANNUAL"</formula>
    </cfRule>
  </conditionalFormatting>
  <conditionalFormatting sqref="Q400:Q403 K557">
    <cfRule type="cellIs" dxfId="5925" priority="274" operator="equal">
      <formula>"ANNUAL"</formula>
    </cfRule>
  </conditionalFormatting>
  <conditionalFormatting sqref="Q423:Q424 Q445 Q449:Q452 P460:R460 Q463:Q465">
    <cfRule type="cellIs" dxfId="5924" priority="213" operator="equal">
      <formula>"ANNUAL"</formula>
    </cfRule>
  </conditionalFormatting>
  <conditionalFormatting sqref="Q439:Q442 Q454:Q456">
    <cfRule type="cellIs" dxfId="5923" priority="205" operator="equal">
      <formula>"ANNUAL"</formula>
    </cfRule>
  </conditionalFormatting>
  <conditionalFormatting sqref="Q532 Q534:Q535 O534:P546 Q537 P548:P557">
    <cfRule type="cellIs" dxfId="5922" priority="212" operator="equal">
      <formula>"ANNUAL"</formula>
    </cfRule>
  </conditionalFormatting>
  <conditionalFormatting sqref="Q560">
    <cfRule type="cellIs" dxfId="5921" priority="8" operator="equal">
      <formula>"X"</formula>
    </cfRule>
    <cfRule type="cellIs" dxfId="5920" priority="9" operator="equal">
      <formula>"ANNUAL"</formula>
    </cfRule>
  </conditionalFormatting>
  <conditionalFormatting sqref="Q186:R186">
    <cfRule type="cellIs" dxfId="5919" priority="179" operator="equal">
      <formula>"ANNUAL"</formula>
    </cfRule>
  </conditionalFormatting>
  <conditionalFormatting sqref="Q563:U563">
    <cfRule type="cellIs" dxfId="5918" priority="92" operator="equal">
      <formula>"X"</formula>
    </cfRule>
    <cfRule type="cellIs" dxfId="5917" priority="93" operator="equal">
      <formula>"ANNUAL"</formula>
    </cfRule>
  </conditionalFormatting>
  <conditionalFormatting sqref="R23 R25 R29 R35 R98 R111:R112 R148 R176 R191 R193:R194 R244 R480 R485:R487">
    <cfRule type="cellIs" dxfId="5916" priority="196" operator="equal">
      <formula>"ANNUAL"</formula>
    </cfRule>
  </conditionalFormatting>
  <conditionalFormatting sqref="R169">
    <cfRule type="cellIs" dxfId="5915" priority="180" operator="equal">
      <formula>"ANNUAL"</formula>
    </cfRule>
  </conditionalFormatting>
  <conditionalFormatting sqref="R400">
    <cfRule type="cellIs" dxfId="5914" priority="178" operator="equal">
      <formula>"ANNUAL"</formula>
    </cfRule>
  </conditionalFormatting>
  <conditionalFormatting sqref="R423">
    <cfRule type="cellIs" dxfId="5913" priority="181" operator="equal">
      <formula>"ANNUAL"</formula>
    </cfRule>
  </conditionalFormatting>
  <conditionalFormatting sqref="R427 R429 Q429:Q431 R444:R445 R448:R451 R459 R461:R462 Q479:R479 Q503:Q504 Q509:Q510 Q513:Q514">
    <cfRule type="cellIs" dxfId="5912" priority="185" operator="equal">
      <formula>"ANNUAL"</formula>
    </cfRule>
  </conditionalFormatting>
  <conditionalFormatting sqref="R433:R434">
    <cfRule type="cellIs" dxfId="5911" priority="182" operator="equal">
      <formula>"ANNUAL"</formula>
    </cfRule>
  </conditionalFormatting>
  <conditionalFormatting sqref="R482 Q487:Q490 R490 Q493:R493 Q496:R496 Q510:R510">
    <cfRule type="cellIs" dxfId="5910" priority="187" operator="equal">
      <formula>"ANNUAL"</formula>
    </cfRule>
  </conditionalFormatting>
  <conditionalFormatting sqref="S9 S14 S63 S69 S72 S98:S99">
    <cfRule type="cellIs" dxfId="5909" priority="159" operator="equal">
      <formula>"X"</formula>
    </cfRule>
  </conditionalFormatting>
  <conditionalFormatting sqref="S23 S25 S29 S35 S60">
    <cfRule type="cellIs" dxfId="5908" priority="170" operator="equal">
      <formula>"X"</formula>
    </cfRule>
  </conditionalFormatting>
  <conditionalFormatting sqref="S74">
    <cfRule type="cellIs" dxfId="5907" priority="11" operator="equal">
      <formula>"X"</formula>
    </cfRule>
  </conditionalFormatting>
  <conditionalFormatting sqref="S105:S106 S110:S115 S124 S126:S127">
    <cfRule type="cellIs" dxfId="5906" priority="140" operator="equal">
      <formula>"X"</formula>
    </cfRule>
  </conditionalFormatting>
  <conditionalFormatting sqref="S113">
    <cfRule type="cellIs" dxfId="5905" priority="166" operator="equal">
      <formula>"ANNUAL"</formula>
    </cfRule>
  </conditionalFormatting>
  <conditionalFormatting sqref="S131">
    <cfRule type="cellIs" dxfId="5904" priority="137" operator="equal">
      <formula>"X"</formula>
    </cfRule>
  </conditionalFormatting>
  <conditionalFormatting sqref="S148 S191 S193:S194 S486:S488">
    <cfRule type="cellIs" dxfId="5903" priority="172" operator="equal">
      <formula>"X"</formula>
    </cfRule>
  </conditionalFormatting>
  <conditionalFormatting sqref="S154">
    <cfRule type="cellIs" dxfId="5902" priority="147" operator="equal">
      <formula>"X"</formula>
    </cfRule>
  </conditionalFormatting>
  <conditionalFormatting sqref="S160:S162">
    <cfRule type="cellIs" dxfId="5901" priority="153" operator="equal">
      <formula>"X"</formula>
    </cfRule>
  </conditionalFormatting>
  <conditionalFormatting sqref="S168:S169 S171">
    <cfRule type="cellIs" dxfId="5900" priority="161" operator="equal">
      <formula>"X"</formula>
    </cfRule>
  </conditionalFormatting>
  <conditionalFormatting sqref="S175:S177">
    <cfRule type="cellIs" dxfId="5899" priority="152" operator="equal">
      <formula>"X"</formula>
    </cfRule>
  </conditionalFormatting>
  <conditionalFormatting sqref="S184 S196 S207:S208 S227:S229 S231:S232">
    <cfRule type="cellIs" dxfId="5898" priority="162" operator="equal">
      <formula>"X"</formula>
    </cfRule>
  </conditionalFormatting>
  <conditionalFormatting sqref="S186:S187">
    <cfRule type="cellIs" dxfId="5897" priority="168" operator="equal">
      <formula>"X"</formula>
    </cfRule>
  </conditionalFormatting>
  <conditionalFormatting sqref="S187">
    <cfRule type="cellIs" dxfId="5896" priority="169" operator="equal">
      <formula>"ANNUAL"</formula>
    </cfRule>
  </conditionalFormatting>
  <conditionalFormatting sqref="S204:S205">
    <cfRule type="cellIs" dxfId="5895" priority="130" operator="equal">
      <formula>"X"</formula>
    </cfRule>
  </conditionalFormatting>
  <conditionalFormatting sqref="S205 S218 S220 S223 S237 S252:S253 S256:S257 R259:S259">
    <cfRule type="cellIs" dxfId="5894" priority="136" operator="equal">
      <formula>"ANNUAL"</formula>
    </cfRule>
  </conditionalFormatting>
  <conditionalFormatting sqref="S218 S237 S252:S253 S256:S257 S259">
    <cfRule type="cellIs" dxfId="5893" priority="135" operator="equal">
      <formula>"X"</formula>
    </cfRule>
  </conditionalFormatting>
  <conditionalFormatting sqref="S220">
    <cfRule type="cellIs" dxfId="5892" priority="132" operator="equal">
      <formula>"X"</formula>
    </cfRule>
  </conditionalFormatting>
  <conditionalFormatting sqref="S223:S225">
    <cfRule type="cellIs" dxfId="5891" priority="131" operator="equal">
      <formula>"X"</formula>
    </cfRule>
  </conditionalFormatting>
  <conditionalFormatting sqref="S234">
    <cfRule type="cellIs" dxfId="5890" priority="160" operator="equal">
      <formula>"X"</formula>
    </cfRule>
  </conditionalFormatting>
  <conditionalFormatting sqref="S239:S241 S243:S245">
    <cfRule type="cellIs" dxfId="5889" priority="163" operator="equal">
      <formula>"X"</formula>
    </cfRule>
  </conditionalFormatting>
  <conditionalFormatting sqref="S247">
    <cfRule type="cellIs" dxfId="5888" priority="175" operator="equal">
      <formula>"ANNUAL"</formula>
    </cfRule>
  </conditionalFormatting>
  <conditionalFormatting sqref="S248:S249">
    <cfRule type="cellIs" dxfId="5887" priority="148" operator="equal">
      <formula>"X"</formula>
    </cfRule>
  </conditionalFormatting>
  <conditionalFormatting sqref="S262 S264 S533:S535 S537:S546 R548:S549 L551:S557">
    <cfRule type="cellIs" dxfId="5886" priority="176" operator="equal">
      <formula>"ANNUAL"</formula>
    </cfRule>
  </conditionalFormatting>
  <conditionalFormatting sqref="S266:S268 S273 S277:S278 S530:S532">
    <cfRule type="cellIs" dxfId="5885" priority="133" operator="equal">
      <formula>"X"</formula>
    </cfRule>
  </conditionalFormatting>
  <conditionalFormatting sqref="S266:S269 R273:S273 R277:S277 S530:S531">
    <cfRule type="cellIs" dxfId="5884" priority="134" operator="equal">
      <formula>"ANNUAL"</formula>
    </cfRule>
  </conditionalFormatting>
  <conditionalFormatting sqref="S309">
    <cfRule type="cellIs" dxfId="5883" priority="146" operator="equal">
      <formula>"X"</formula>
    </cfRule>
  </conditionalFormatting>
  <conditionalFormatting sqref="S311 S341 S351 S468 S473 S550:S558">
    <cfRule type="cellIs" dxfId="5882" priority="151" operator="equal">
      <formula>"X"</formula>
    </cfRule>
  </conditionalFormatting>
  <conditionalFormatting sqref="S326">
    <cfRule type="cellIs" dxfId="5881" priority="165" operator="equal">
      <formula>"X"</formula>
    </cfRule>
  </conditionalFormatting>
  <conditionalFormatting sqref="S334">
    <cfRule type="cellIs" dxfId="5880" priority="144" operator="equal">
      <formula>"X"</formula>
    </cfRule>
  </conditionalFormatting>
  <conditionalFormatting sqref="S344">
    <cfRule type="cellIs" dxfId="5879" priority="149" operator="equal">
      <formula>"X"</formula>
    </cfRule>
  </conditionalFormatting>
  <conditionalFormatting sqref="S347:S348">
    <cfRule type="cellIs" dxfId="5878" priority="164" operator="equal">
      <formula>"X"</formula>
    </cfRule>
  </conditionalFormatting>
  <conditionalFormatting sqref="S401">
    <cfRule type="cellIs" dxfId="5877" priority="138" operator="equal">
      <formula>"X"</formula>
    </cfRule>
  </conditionalFormatting>
  <conditionalFormatting sqref="S403">
    <cfRule type="cellIs" dxfId="5876" priority="142" operator="equal">
      <formula>"X"</formula>
    </cfRule>
  </conditionalFormatting>
  <conditionalFormatting sqref="S406:S407">
    <cfRule type="cellIs" dxfId="5875" priority="139" operator="equal">
      <formula>"X"</formula>
    </cfRule>
  </conditionalFormatting>
  <conditionalFormatting sqref="S409:S411 S425:S427 S431 S446:S447 S450:S453 S461 S464:S465">
    <cfRule type="cellIs" dxfId="5874" priority="143" operator="equal">
      <formula>"X"</formula>
    </cfRule>
  </conditionalFormatting>
  <conditionalFormatting sqref="S480:S483 S491">
    <cfRule type="cellIs" dxfId="5873" priority="156" operator="equal">
      <formula>"X"</formula>
    </cfRule>
  </conditionalFormatting>
  <conditionalFormatting sqref="S484">
    <cfRule type="cellIs" dxfId="5872" priority="177" operator="equal">
      <formula>"ANNUAL"</formula>
    </cfRule>
  </conditionalFormatting>
  <conditionalFormatting sqref="S494 S497 S511">
    <cfRule type="cellIs" dxfId="5871" priority="157" operator="equal">
      <formula>"X"</formula>
    </cfRule>
  </conditionalFormatting>
  <conditionalFormatting sqref="S54:T54 S67:T67 S85:T85 S90:T90 S103:T103 S129:T129 S139:S140 S143:T143 S150 S280 S358:T358 S370 S521">
    <cfRule type="cellIs" dxfId="5870" priority="167" operator="equal">
      <formula>"X"</formula>
    </cfRule>
  </conditionalFormatting>
  <conditionalFormatting sqref="S215:T215 S392 S420 S440 S442:S443 S455:T455 S457 S476:T476">
    <cfRule type="cellIs" dxfId="5869" priority="158" operator="equal">
      <formula>"X"</formula>
    </cfRule>
  </conditionalFormatting>
  <conditionalFormatting sqref="S444:T444">
    <cfRule type="cellIs" dxfId="5868" priority="99" operator="equal">
      <formula>"ANNUAL"</formula>
    </cfRule>
  </conditionalFormatting>
  <conditionalFormatting sqref="S397:T397 S65:U322">
    <cfRule type="cellIs" dxfId="5867" priority="141" operator="equal">
      <formula>"X"</formula>
    </cfRule>
  </conditionalFormatting>
  <conditionalFormatting sqref="S444:U444">
    <cfRule type="cellIs" dxfId="5866" priority="98" operator="equal">
      <formula>"X"</formula>
    </cfRule>
  </conditionalFormatting>
  <conditionalFormatting sqref="T38 T40">
    <cfRule type="cellIs" dxfId="5865" priority="115" operator="equal">
      <formula>"ANNUAL"</formula>
    </cfRule>
  </conditionalFormatting>
  <conditionalFormatting sqref="T52">
    <cfRule type="cellIs" dxfId="5864" priority="126" operator="equal">
      <formula>"X"</formula>
    </cfRule>
  </conditionalFormatting>
  <conditionalFormatting sqref="T96 T102 T107 T168 T199 T206:T207 T251 T272 T276 T383:T387 T395 T402 T433 T435:T436 T442 T447 T457">
    <cfRule type="cellIs" dxfId="5863" priority="114" operator="equal">
      <formula>"ANNUAL"</formula>
    </cfRule>
  </conditionalFormatting>
  <conditionalFormatting sqref="T105 T110 T124 T126:T127 T131 T198 T210">
    <cfRule type="cellIs" dxfId="5862" priority="108" operator="equal">
      <formula>"X"</formula>
    </cfRule>
  </conditionalFormatting>
  <conditionalFormatting sqref="T113:T115 T140 T151 T225 T232 T250 T281 T359:T360 T371 T522:T525">
    <cfRule type="cellIs" dxfId="5861" priority="113" operator="equal">
      <formula>"X"</formula>
    </cfRule>
  </conditionalFormatting>
  <conditionalFormatting sqref="T178 T203 T219 T342 T352 T469 T473:T475 T533 T551 T312:T313">
    <cfRule type="cellIs" dxfId="5860" priority="103" operator="equal">
      <formula>"ANNUAL"</formula>
    </cfRule>
  </conditionalFormatting>
  <conditionalFormatting sqref="T178 T203:T204 T338:T342 T352 T468:T470 T474 T533:T536 T549:T558 T312:T313">
    <cfRule type="cellIs" dxfId="5859" priority="102" operator="equal">
      <formula>"X"</formula>
    </cfRule>
  </conditionalFormatting>
  <conditionalFormatting sqref="T200">
    <cfRule type="cellIs" dxfId="5858" priority="155" operator="equal">
      <formula>"X"</formula>
    </cfRule>
  </conditionalFormatting>
  <conditionalFormatting sqref="T248">
    <cfRule type="cellIs" dxfId="5857" priority="122" operator="equal">
      <formula>"X"</formula>
    </cfRule>
  </conditionalFormatting>
  <conditionalFormatting sqref="T258">
    <cfRule type="cellIs" dxfId="5856" priority="119" operator="equal">
      <formula>"X"</formula>
    </cfRule>
  </conditionalFormatting>
  <conditionalFormatting sqref="T265:T266">
    <cfRule type="cellIs" dxfId="5855" priority="112" operator="equal">
      <formula>"X"</formula>
    </cfRule>
  </conditionalFormatting>
  <conditionalFormatting sqref="T269:T270">
    <cfRule type="cellIs" dxfId="5854" priority="121" operator="equal">
      <formula>"X"</formula>
    </cfRule>
  </conditionalFormatting>
  <conditionalFormatting sqref="T293 T298 T303 T305:T307 T330:T331 T336">
    <cfRule type="cellIs" dxfId="5853" priority="128" operator="equal">
      <formula>"X"</formula>
    </cfRule>
  </conditionalFormatting>
  <conditionalFormatting sqref="T368">
    <cfRule type="cellIs" dxfId="5852" priority="116" operator="equal">
      <formula>"X"</formula>
    </cfRule>
  </conditionalFormatting>
  <conditionalFormatting sqref="T401 T403:T404 T406:T407 T409:T411 T425">
    <cfRule type="cellIs" dxfId="5851" priority="107" operator="equal">
      <formula>"X"</formula>
    </cfRule>
  </conditionalFormatting>
  <conditionalFormatting sqref="T432 T437:T440 T462:U462 T472 T485 T501">
    <cfRule type="cellIs" dxfId="5850" priority="127" operator="equal">
      <formula>"X"</formula>
    </cfRule>
  </conditionalFormatting>
  <conditionalFormatting sqref="T450:T453">
    <cfRule type="cellIs" dxfId="5849" priority="105" operator="equal">
      <formula>"X"</formula>
    </cfRule>
  </conditionalFormatting>
  <conditionalFormatting sqref="T464:T465">
    <cfRule type="cellIs" dxfId="5848" priority="104" operator="equal">
      <formula>"X"</formula>
    </cfRule>
  </conditionalFormatting>
  <conditionalFormatting sqref="T538:T547">
    <cfRule type="cellIs" dxfId="5847" priority="117" operator="equal">
      <formula>"X"</formula>
    </cfRule>
  </conditionalFormatting>
  <conditionalFormatting sqref="T546">
    <cfRule type="cellIs" dxfId="5846" priority="118" operator="equal">
      <formula>"ANNUAL"</formula>
    </cfRule>
  </conditionalFormatting>
  <conditionalFormatting sqref="T69:U69">
    <cfRule type="cellIs" dxfId="5845" priority="124" operator="equal">
      <formula>"X"</formula>
    </cfRule>
  </conditionalFormatting>
  <conditionalFormatting sqref="T407:U407">
    <cfRule type="cellIs" dxfId="5844" priority="85" operator="equal">
      <formula>"X"</formula>
    </cfRule>
  </conditionalFormatting>
  <conditionalFormatting sqref="U3:U4 T47:U47 U85 T219:U219 U360:U363 U412 U426 U483 U498 U503:U504 U506 U523:U525">
    <cfRule type="cellIs" dxfId="5843" priority="94" operator="equal">
      <formula>"X"</formula>
    </cfRule>
  </conditionalFormatting>
  <conditionalFormatting sqref="U7:U8 U11:U12 U24 U44:U45 U224:U225 U239">
    <cfRule type="cellIs" dxfId="5842" priority="91" operator="equal">
      <formula>"X"</formula>
    </cfRule>
  </conditionalFormatting>
  <conditionalFormatting sqref="U38:U40 U87:U88 U216:U217 U252:U255 U283:U290">
    <cfRule type="cellIs" dxfId="5841" priority="73" operator="equal">
      <formula>"X"</formula>
    </cfRule>
  </conditionalFormatting>
  <conditionalFormatting sqref="U92:U94">
    <cfRule type="cellIs" dxfId="5840" priority="52" operator="equal">
      <formula>"X"</formula>
    </cfRule>
  </conditionalFormatting>
  <conditionalFormatting sqref="U104 U201 U207:U209">
    <cfRule type="cellIs" dxfId="5839" priority="88" operator="equal">
      <formula>"X"</formula>
    </cfRule>
  </conditionalFormatting>
  <conditionalFormatting sqref="U163 U180:U181 U205 U222 U346 U356">
    <cfRule type="cellIs" dxfId="5838" priority="82" operator="equal">
      <formula>"X"</formula>
    </cfRule>
  </conditionalFormatting>
  <conditionalFormatting sqref="U168 U173 U297 U299 U320 U324:U326">
    <cfRule type="cellIs" dxfId="5837" priority="95" operator="equal">
      <formula>"X"</formula>
    </cfRule>
  </conditionalFormatting>
  <conditionalFormatting sqref="U213">
    <cfRule type="cellIs" dxfId="5836" priority="84" operator="equal">
      <formula>"X"</formula>
    </cfRule>
  </conditionalFormatting>
  <conditionalFormatting sqref="U257:U259">
    <cfRule type="cellIs" dxfId="5835" priority="74" operator="equal">
      <formula>"X"</formula>
    </cfRule>
  </conditionalFormatting>
  <conditionalFormatting sqref="U263 U268:U270">
    <cfRule type="cellIs" dxfId="5834" priority="90" operator="equal">
      <formula>"X"</formula>
    </cfRule>
  </conditionalFormatting>
  <conditionalFormatting sqref="U278:U279 U293:U294">
    <cfRule type="cellIs" dxfId="5833" priority="78" operator="equal">
      <formula>"X"</formula>
    </cfRule>
  </conditionalFormatting>
  <conditionalFormatting sqref="U301">
    <cfRule type="cellIs" dxfId="5832" priority="65" operator="equal">
      <formula>"X"</formula>
    </cfRule>
  </conditionalFormatting>
  <conditionalFormatting sqref="U305 U328:U329 U335:U338 U340 T349:U349 U369:U371 U373:U374 U378 U400:U401 U419:U420">
    <cfRule type="cellIs" dxfId="5831" priority="72" operator="equal">
      <formula>"X"</formula>
    </cfRule>
  </conditionalFormatting>
  <conditionalFormatting sqref="U307 U351 U367 U452 U512:U515 U311:U317">
    <cfRule type="cellIs" dxfId="5830" priority="79" operator="equal">
      <formula>"X"</formula>
    </cfRule>
  </conditionalFormatting>
  <conditionalFormatting sqref="U329">
    <cfRule type="cellIs" dxfId="5829" priority="97" operator="equal">
      <formula>"ANNUAL"</formula>
    </cfRule>
  </conditionalFormatting>
  <conditionalFormatting sqref="U380">
    <cfRule type="cellIs" dxfId="5828" priority="66" operator="equal">
      <formula>"X"</formula>
    </cfRule>
  </conditionalFormatting>
  <conditionalFormatting sqref="U394">
    <cfRule type="cellIs" dxfId="5827" priority="71" operator="equal">
      <formula>"ANNUAL"</formula>
    </cfRule>
  </conditionalFormatting>
  <conditionalFormatting sqref="U394:U396">
    <cfRule type="cellIs" dxfId="5826" priority="70" operator="equal">
      <formula>"X"</formula>
    </cfRule>
  </conditionalFormatting>
  <conditionalFormatting sqref="U408:U409">
    <cfRule type="cellIs" dxfId="5825" priority="69" operator="equal">
      <formula>"X"</formula>
    </cfRule>
  </conditionalFormatting>
  <conditionalFormatting sqref="U438 U447">
    <cfRule type="cellIs" dxfId="5824" priority="87" operator="equal">
      <formula>"X"</formula>
    </cfRule>
  </conditionalFormatting>
  <conditionalFormatting sqref="U440:U441">
    <cfRule type="cellIs" dxfId="5823" priority="51" operator="equal">
      <formula>"X"</formula>
    </cfRule>
  </conditionalFormatting>
  <conditionalFormatting sqref="U541">
    <cfRule type="cellIs" dxfId="5822" priority="96" operator="equal">
      <formula>"X"</formula>
    </cfRule>
  </conditionalFormatting>
  <conditionalFormatting sqref="U558">
    <cfRule type="cellIs" dxfId="5821" priority="83" operator="equal">
      <formula>"X"</formula>
    </cfRule>
  </conditionalFormatting>
  <conditionalFormatting sqref="U564:U565">
    <cfRule type="cellIs" dxfId="5820" priority="6" operator="equal">
      <formula>"X"</formula>
    </cfRule>
  </conditionalFormatting>
  <conditionalFormatting sqref="U567">
    <cfRule type="cellIs" dxfId="5819" priority="5" operator="equal">
      <formula>"X"</formula>
    </cfRule>
  </conditionalFormatting>
  <conditionalFormatting sqref="U49:V49 U70:V70 U149:V149">
    <cfRule type="cellIs" dxfId="5818" priority="34" operator="equal">
      <formula>"X"</formula>
    </cfRule>
  </conditionalFormatting>
  <conditionalFormatting sqref="U56:V56 U62:V62 U80:V80 U102:V102 U185:V185">
    <cfRule type="cellIs" dxfId="5817" priority="45" operator="equal">
      <formula>"X"</formula>
    </cfRule>
  </conditionalFormatting>
  <conditionalFormatting sqref="U97:V97 U109:V109 U170:V170">
    <cfRule type="cellIs" dxfId="5816" priority="44" operator="equal">
      <formula>"X"</formula>
    </cfRule>
  </conditionalFormatting>
  <conditionalFormatting sqref="U111:V111 U237:V237">
    <cfRule type="cellIs" dxfId="5815" priority="40" operator="equal">
      <formula>"X"</formula>
    </cfRule>
  </conditionalFormatting>
  <conditionalFormatting sqref="U119:V122">
    <cfRule type="cellIs" dxfId="5814" priority="25" operator="equal">
      <formula>"X"</formula>
    </cfRule>
  </conditionalFormatting>
  <conditionalFormatting sqref="U206:V206">
    <cfRule type="cellIs" dxfId="5813" priority="43" operator="equal">
      <formula>"ANNUAL"</formula>
    </cfRule>
  </conditionalFormatting>
  <conditionalFormatting sqref="U331:V331">
    <cfRule type="cellIs" dxfId="5812" priority="29" operator="equal">
      <formula>"X"</formula>
    </cfRule>
  </conditionalFormatting>
  <conditionalFormatting sqref="U418:V418">
    <cfRule type="cellIs" dxfId="5811" priority="42" operator="equal">
      <formula>"ANNUAL"</formula>
    </cfRule>
  </conditionalFormatting>
  <conditionalFormatting sqref="U467:V467">
    <cfRule type="cellIs" dxfId="5810" priority="38" operator="equal">
      <formula>"X"</formula>
    </cfRule>
  </conditionalFormatting>
  <conditionalFormatting sqref="U536:V536">
    <cfRule type="cellIs" dxfId="5809" priority="41" operator="equal">
      <formula>"X"</formula>
    </cfRule>
  </conditionalFormatting>
  <conditionalFormatting sqref="V2:V4 U19:V20 U135:V137 U220:V220 V225 V360:V367 V413 V416 V424 U430:V430 V487 V502">
    <cfRule type="cellIs" dxfId="5808" priority="26" operator="equal">
      <formula>"X"</formula>
    </cfRule>
  </conditionalFormatting>
  <conditionalFormatting sqref="V324:V400 V402:V556 V2:V322">
    <cfRule type="cellIs" dxfId="5807" priority="48" operator="equal">
      <formula>"X"</formula>
    </cfRule>
  </conditionalFormatting>
  <conditionalFormatting sqref="V324:V400 V402:V567 V2:V322">
    <cfRule type="cellIs" dxfId="5806" priority="49" operator="equal">
      <formula>"ANNUAL"</formula>
    </cfRule>
  </conditionalFormatting>
  <conditionalFormatting sqref="V8:V9 V16 V28 V33 V37 V46:V47 V52:V54 V59">
    <cfRule type="cellIs" dxfId="5805" priority="18" operator="equal">
      <formula>"X"</formula>
    </cfRule>
  </conditionalFormatting>
  <conditionalFormatting sqref="V14 V75 V162 V176 V358">
    <cfRule type="cellIs" dxfId="5804" priority="37" operator="equal">
      <formula>"X"</formula>
    </cfRule>
  </conditionalFormatting>
  <conditionalFormatting sqref="V39 V85:V88 V157 V216:V218 V252:V254 V283:V284 V286:V292 V305:V306 V321:V329 V333:V337 V340:V346 V350:V351 V372:V374 V376:V388 V390:V397 V402:V403 V420:V421 V440:V442">
    <cfRule type="cellIs" dxfId="5803" priority="14" operator="equal">
      <formula>"X"</formula>
    </cfRule>
  </conditionalFormatting>
  <conditionalFormatting sqref="V91:V94 V104:V105 V115:V117 V128 V131 V142">
    <cfRule type="cellIs" dxfId="5802" priority="21" operator="equal">
      <formula>"X"</formula>
    </cfRule>
  </conditionalFormatting>
  <conditionalFormatting sqref="V153 V228 V235 V354:V356 V527:V533">
    <cfRule type="cellIs" dxfId="5801" priority="20" operator="equal">
      <formula>"X"</formula>
    </cfRule>
  </conditionalFormatting>
  <conditionalFormatting sqref="V167 V230 V242 V246 V257 V265 V267 U274:V275 V301:V303 V348">
    <cfRule type="cellIs" dxfId="5800" priority="17" operator="equal">
      <formula>"X"</formula>
    </cfRule>
  </conditionalFormatting>
  <conditionalFormatting sqref="V181">
    <cfRule type="cellIs" dxfId="5799" priority="33" operator="equal">
      <formula>"X"</formula>
    </cfRule>
  </conditionalFormatting>
  <conditionalFormatting sqref="V208:V209 V279 V410">
    <cfRule type="cellIs" dxfId="5798" priority="23" operator="equal">
      <formula>"X"</formula>
    </cfRule>
  </conditionalFormatting>
  <conditionalFormatting sqref="V295:V296 V298:V299">
    <cfRule type="cellIs" dxfId="5797" priority="32" operator="equal">
      <formula>"X"</formula>
    </cfRule>
  </conditionalFormatting>
  <conditionalFormatting sqref="V308:V310 V426:V427">
    <cfRule type="cellIs" dxfId="5796" priority="36" operator="equal">
      <formula>"X"</formula>
    </cfRule>
  </conditionalFormatting>
  <conditionalFormatting sqref="V317:V318">
    <cfRule type="cellIs" dxfId="5795" priority="31" operator="equal">
      <formula>"X"</formula>
    </cfRule>
  </conditionalFormatting>
  <conditionalFormatting sqref="V323">
    <cfRule type="cellIs" dxfId="5794" priority="30" operator="equal">
      <formula>"ANNUAL"</formula>
    </cfRule>
  </conditionalFormatting>
  <conditionalFormatting sqref="V436">
    <cfRule type="cellIs" dxfId="5793" priority="13" operator="equal">
      <formula>"ANNUAL"</formula>
    </cfRule>
  </conditionalFormatting>
  <conditionalFormatting sqref="V437:V438">
    <cfRule type="cellIs" dxfId="5792" priority="16" operator="equal">
      <formula>"X"</formula>
    </cfRule>
  </conditionalFormatting>
  <conditionalFormatting sqref="V450 V455 V465 U480:V481">
    <cfRule type="cellIs" dxfId="5791" priority="22" operator="equal">
      <formula>"X"</formula>
    </cfRule>
  </conditionalFormatting>
  <conditionalFormatting sqref="V463 V470:V471 V473 U476:V476 V478 V484 V493">
    <cfRule type="cellIs" dxfId="5790" priority="35" operator="equal">
      <formula>"X"</formula>
    </cfRule>
  </conditionalFormatting>
  <conditionalFormatting sqref="V507:V512 V517:V518 V522">
    <cfRule type="cellIs" dxfId="5789" priority="15" operator="equal">
      <formula>"X"</formula>
    </cfRule>
  </conditionalFormatting>
  <conditionalFormatting sqref="V545">
    <cfRule type="cellIs" dxfId="5788" priority="27" operator="equal">
      <formula>"X"</formula>
    </cfRule>
    <cfRule type="cellIs" dxfId="5787" priority="28" operator="equal">
      <formula>"ANNUAL"</formula>
    </cfRule>
  </conditionalFormatting>
  <conditionalFormatting sqref="V559">
    <cfRule type="cellIs" dxfId="5786" priority="19" operator="equal">
      <formula>"X"</formula>
    </cfRule>
  </conditionalFormatting>
  <conditionalFormatting sqref="V566">
    <cfRule type="cellIs" dxfId="5785" priority="12" operator="equal">
      <formula>"X"</formula>
    </cfRule>
  </conditionalFormatting>
  <conditionalFormatting sqref="V402:XFD567 W401:XFD401 V2:XFD400">
    <cfRule type="expression" dxfId="5784" priority="47">
      <formula>ROW()=CELL("row")</formula>
    </cfRule>
  </conditionalFormatting>
  <conditionalFormatting sqref="V401">
    <cfRule type="expression" dxfId="5783" priority="2">
      <formula>ROW()=CELL("row")</formula>
    </cfRule>
  </conditionalFormatting>
  <conditionalFormatting sqref="V401">
    <cfRule type="cellIs" dxfId="5782" priority="3" operator="equal">
      <formula>"X"</formula>
    </cfRule>
  </conditionalFormatting>
  <conditionalFormatting sqref="V401">
    <cfRule type="cellIs" dxfId="5781" priority="4" operator="equal">
      <formula>"ANNUAL"</formula>
    </cfRule>
  </conditionalFormatting>
  <conditionalFormatting sqref="V401">
    <cfRule type="cellIs" dxfId="5780" priority="1" operator="equal">
      <formula>"X"</formula>
    </cfRule>
  </conditionalFormatting>
  <pageMargins left="0.23622047244094491" right="0.23622047244094491" top="0.78" bottom="0.15748031496062992" header="0.15748031496062992" footer="0.51181102362204722"/>
  <pageSetup scale="55" fitToHeight="0" orientation="landscape" r:id="rId1"/>
  <headerFooter alignWithMargins="0">
    <oddHeader>&amp;CMONTHLY FIRE ALARM SYSTEM TESTING - NOVEMBER 2015-OCTOBER 2016</oddHead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D284-097D-45DA-A66F-D9312A0874C7}">
  <dimension ref="A1:V586"/>
  <sheetViews>
    <sheetView workbookViewId="0">
      <selection activeCell="A3" sqref="A3:V586"/>
    </sheetView>
  </sheetViews>
  <sheetFormatPr defaultColWidth="8.85546875" defaultRowHeight="12.75" x14ac:dyDescent="0.2"/>
  <cols>
    <col min="1" max="1" width="52.7109375" bestFit="1" customWidth="1"/>
    <col min="2" max="2" width="56.140625" bestFit="1" customWidth="1"/>
    <col min="3" max="3" width="92.28515625" bestFit="1" customWidth="1"/>
    <col min="4" max="4" width="14.28515625" bestFit="1" customWidth="1"/>
    <col min="5" max="5" width="17.42578125" bestFit="1" customWidth="1"/>
    <col min="6" max="6" width="14.42578125" bestFit="1" customWidth="1"/>
    <col min="7" max="7" width="42.42578125" bestFit="1" customWidth="1"/>
    <col min="8" max="8" width="24.140625" bestFit="1" customWidth="1"/>
    <col min="9" max="9" width="12.28515625" bestFit="1" customWidth="1"/>
    <col min="10" max="10" width="10.85546875" bestFit="1" customWidth="1"/>
    <col min="11" max="12" width="12.140625" bestFit="1" customWidth="1"/>
    <col min="13" max="14" width="9.28515625" bestFit="1" customWidth="1"/>
    <col min="15" max="16" width="12.140625" bestFit="1" customWidth="1"/>
    <col min="17" max="17" width="9.28515625" bestFit="1" customWidth="1"/>
    <col min="18" max="19" width="9.42578125" bestFit="1" customWidth="1"/>
    <col min="20" max="22" width="9.28515625" bestFit="1" customWidth="1"/>
  </cols>
  <sheetData>
    <row r="1" spans="1:22" x14ac:dyDescent="0.2">
      <c r="A1" s="134" t="s">
        <v>1959</v>
      </c>
    </row>
    <row r="3" spans="1:22" x14ac:dyDescent="0.2">
      <c r="A3" t="s">
        <v>1</v>
      </c>
      <c r="B3" t="s">
        <v>581</v>
      </c>
      <c r="C3" t="s">
        <v>582</v>
      </c>
      <c r="D3" t="s">
        <v>583</v>
      </c>
      <c r="E3" t="s">
        <v>584</v>
      </c>
      <c r="F3" t="s">
        <v>585</v>
      </c>
      <c r="G3" t="s">
        <v>217</v>
      </c>
      <c r="H3" t="s">
        <v>223</v>
      </c>
      <c r="I3" t="s">
        <v>3</v>
      </c>
      <c r="J3" t="s">
        <v>4</v>
      </c>
      <c r="K3" t="s">
        <v>1960</v>
      </c>
      <c r="L3" t="s">
        <v>1961</v>
      </c>
      <c r="M3" t="s">
        <v>1962</v>
      </c>
      <c r="N3" t="s">
        <v>1963</v>
      </c>
      <c r="O3" t="s">
        <v>1964</v>
      </c>
      <c r="P3" t="s">
        <v>1965</v>
      </c>
      <c r="Q3" t="s">
        <v>1966</v>
      </c>
      <c r="R3" t="s">
        <v>1967</v>
      </c>
      <c r="S3" t="s">
        <v>1968</v>
      </c>
      <c r="T3" t="s">
        <v>1969</v>
      </c>
      <c r="U3" t="s">
        <v>1970</v>
      </c>
      <c r="V3" t="s">
        <v>1971</v>
      </c>
    </row>
    <row r="4" spans="1:22" x14ac:dyDescent="0.2">
      <c r="A4" t="s">
        <v>586</v>
      </c>
      <c r="B4" t="s">
        <v>587</v>
      </c>
      <c r="C4" t="s">
        <v>588</v>
      </c>
      <c r="D4">
        <v>75</v>
      </c>
      <c r="E4" t="s">
        <v>589</v>
      </c>
      <c r="F4" s="717">
        <v>45559</v>
      </c>
      <c r="G4" t="s">
        <v>590</v>
      </c>
      <c r="H4" t="s">
        <v>591</v>
      </c>
      <c r="I4" t="s">
        <v>592</v>
      </c>
      <c r="J4" t="s">
        <v>25</v>
      </c>
      <c r="K4" t="s">
        <v>443</v>
      </c>
      <c r="L4" t="s">
        <v>443</v>
      </c>
      <c r="M4" t="s">
        <v>443</v>
      </c>
      <c r="N4" t="s">
        <v>443</v>
      </c>
      <c r="O4" t="s">
        <v>4</v>
      </c>
      <c r="P4" t="s">
        <v>443</v>
      </c>
      <c r="Q4" t="s">
        <v>443</v>
      </c>
      <c r="R4" t="s">
        <v>443</v>
      </c>
    </row>
    <row r="5" spans="1:22" x14ac:dyDescent="0.2">
      <c r="A5" t="s">
        <v>593</v>
      </c>
      <c r="B5" t="s">
        <v>152</v>
      </c>
      <c r="D5">
        <v>55</v>
      </c>
      <c r="E5" t="s">
        <v>594</v>
      </c>
      <c r="F5" s="717">
        <v>41730</v>
      </c>
      <c r="G5" t="s">
        <v>590</v>
      </c>
      <c r="H5" t="s">
        <v>595</v>
      </c>
      <c r="I5" t="s">
        <v>596</v>
      </c>
      <c r="J5" t="s">
        <v>25</v>
      </c>
      <c r="K5" t="s">
        <v>443</v>
      </c>
      <c r="L5" t="s">
        <v>35</v>
      </c>
      <c r="M5" t="s">
        <v>443</v>
      </c>
      <c r="N5" t="s">
        <v>443</v>
      </c>
      <c r="O5" t="s">
        <v>4</v>
      </c>
      <c r="P5" t="s">
        <v>35</v>
      </c>
      <c r="Q5" t="s">
        <v>443</v>
      </c>
      <c r="R5" t="s">
        <v>443</v>
      </c>
    </row>
    <row r="6" spans="1:22" x14ac:dyDescent="0.2">
      <c r="A6" t="s">
        <v>597</v>
      </c>
      <c r="B6" t="s">
        <v>598</v>
      </c>
      <c r="D6">
        <v>55</v>
      </c>
      <c r="E6" t="s">
        <v>589</v>
      </c>
      <c r="F6" s="717">
        <v>45559</v>
      </c>
      <c r="G6" t="s">
        <v>590</v>
      </c>
      <c r="H6" t="s">
        <v>600</v>
      </c>
      <c r="I6" t="s">
        <v>601</v>
      </c>
      <c r="J6" t="s">
        <v>25</v>
      </c>
      <c r="K6" t="s">
        <v>443</v>
      </c>
      <c r="L6" t="s">
        <v>443</v>
      </c>
      <c r="M6" t="s">
        <v>443</v>
      </c>
      <c r="N6" t="s">
        <v>443</v>
      </c>
      <c r="O6" t="s">
        <v>443</v>
      </c>
      <c r="P6" t="s">
        <v>4</v>
      </c>
      <c r="Q6" t="s">
        <v>35</v>
      </c>
      <c r="R6" t="s">
        <v>35</v>
      </c>
    </row>
    <row r="7" spans="1:22" x14ac:dyDescent="0.2">
      <c r="A7" t="s">
        <v>602</v>
      </c>
      <c r="B7" t="s">
        <v>603</v>
      </c>
      <c r="D7">
        <v>60</v>
      </c>
      <c r="E7" t="s">
        <v>604</v>
      </c>
      <c r="F7" s="717">
        <v>45589</v>
      </c>
      <c r="G7" t="s">
        <v>590</v>
      </c>
      <c r="H7" t="s">
        <v>605</v>
      </c>
      <c r="I7" t="s">
        <v>606</v>
      </c>
      <c r="J7" t="s">
        <v>69</v>
      </c>
      <c r="K7" t="s">
        <v>443</v>
      </c>
      <c r="L7" t="s">
        <v>443</v>
      </c>
      <c r="M7" t="s">
        <v>443</v>
      </c>
      <c r="N7" t="s">
        <v>443</v>
      </c>
      <c r="O7" t="s">
        <v>443</v>
      </c>
      <c r="P7" t="s">
        <v>443</v>
      </c>
      <c r="Q7" t="s">
        <v>443</v>
      </c>
    </row>
    <row r="8" spans="1:22" ht="25.5" x14ac:dyDescent="0.2">
      <c r="A8" t="s">
        <v>607</v>
      </c>
      <c r="B8" t="s">
        <v>608</v>
      </c>
      <c r="D8">
        <v>55</v>
      </c>
      <c r="E8" t="s">
        <v>604</v>
      </c>
      <c r="F8" s="717">
        <v>43313</v>
      </c>
      <c r="G8" t="s">
        <v>590</v>
      </c>
      <c r="H8" s="75" t="s">
        <v>609</v>
      </c>
      <c r="I8" t="s">
        <v>606</v>
      </c>
      <c r="J8" t="s">
        <v>610</v>
      </c>
      <c r="K8" t="s">
        <v>443</v>
      </c>
      <c r="L8" t="s">
        <v>443</v>
      </c>
      <c r="M8" t="s">
        <v>443</v>
      </c>
      <c r="N8" t="s">
        <v>443</v>
      </c>
      <c r="O8" t="s">
        <v>443</v>
      </c>
      <c r="P8" t="s">
        <v>443</v>
      </c>
      <c r="Q8" t="s">
        <v>443</v>
      </c>
    </row>
    <row r="9" spans="1:22" x14ac:dyDescent="0.2">
      <c r="A9" t="s">
        <v>611</v>
      </c>
      <c r="B9" t="s">
        <v>89</v>
      </c>
      <c r="D9">
        <v>50</v>
      </c>
      <c r="E9" t="s">
        <v>612</v>
      </c>
      <c r="F9" s="717">
        <v>44949</v>
      </c>
      <c r="G9" t="s">
        <v>590</v>
      </c>
      <c r="H9">
        <v>358</v>
      </c>
      <c r="I9" t="s">
        <v>613</v>
      </c>
      <c r="J9" t="s">
        <v>614</v>
      </c>
      <c r="K9" t="s">
        <v>443</v>
      </c>
      <c r="L9" t="s">
        <v>443</v>
      </c>
      <c r="M9" t="s">
        <v>4</v>
      </c>
      <c r="N9" t="s">
        <v>443</v>
      </c>
      <c r="O9" t="s">
        <v>443</v>
      </c>
      <c r="P9" t="s">
        <v>443</v>
      </c>
      <c r="Q9" t="s">
        <v>443</v>
      </c>
    </row>
    <row r="10" spans="1:22" x14ac:dyDescent="0.2">
      <c r="A10" t="s">
        <v>615</v>
      </c>
      <c r="B10" t="s">
        <v>616</v>
      </c>
      <c r="D10">
        <v>75</v>
      </c>
      <c r="E10" t="s">
        <v>612</v>
      </c>
      <c r="F10" s="717">
        <v>45863</v>
      </c>
      <c r="G10" t="s">
        <v>590</v>
      </c>
      <c r="H10" t="s">
        <v>617</v>
      </c>
      <c r="I10" t="s">
        <v>613</v>
      </c>
      <c r="J10" t="s">
        <v>610</v>
      </c>
      <c r="K10" t="s">
        <v>35</v>
      </c>
      <c r="L10" t="s">
        <v>35</v>
      </c>
      <c r="M10" t="s">
        <v>35</v>
      </c>
      <c r="N10" t="s">
        <v>35</v>
      </c>
      <c r="O10" t="s">
        <v>35</v>
      </c>
      <c r="P10" t="s">
        <v>35</v>
      </c>
      <c r="Q10" t="s">
        <v>35</v>
      </c>
    </row>
    <row r="11" spans="1:22" x14ac:dyDescent="0.2">
      <c r="A11" t="s">
        <v>618</v>
      </c>
      <c r="B11" t="s">
        <v>598</v>
      </c>
      <c r="D11">
        <v>55</v>
      </c>
      <c r="E11" t="s">
        <v>589</v>
      </c>
      <c r="F11" s="717">
        <v>45559</v>
      </c>
      <c r="G11" t="s">
        <v>590</v>
      </c>
      <c r="H11" t="s">
        <v>600</v>
      </c>
      <c r="I11" t="s">
        <v>601</v>
      </c>
      <c r="J11" t="s">
        <v>25</v>
      </c>
      <c r="K11" t="s">
        <v>443</v>
      </c>
      <c r="L11" t="s">
        <v>443</v>
      </c>
      <c r="M11" t="s">
        <v>443</v>
      </c>
      <c r="N11" t="s">
        <v>443</v>
      </c>
      <c r="O11" t="s">
        <v>443</v>
      </c>
      <c r="P11" t="s">
        <v>4</v>
      </c>
      <c r="Q11" t="s">
        <v>35</v>
      </c>
      <c r="R11" t="s">
        <v>443</v>
      </c>
    </row>
    <row r="12" spans="1:22" x14ac:dyDescent="0.2">
      <c r="A12" t="s">
        <v>619</v>
      </c>
      <c r="B12" t="s">
        <v>662</v>
      </c>
      <c r="D12">
        <v>50</v>
      </c>
      <c r="E12" t="s">
        <v>604</v>
      </c>
      <c r="F12" s="717">
        <v>44949</v>
      </c>
      <c r="G12" t="s">
        <v>590</v>
      </c>
      <c r="H12">
        <v>146</v>
      </c>
      <c r="I12" t="s">
        <v>621</v>
      </c>
      <c r="J12" t="s">
        <v>622</v>
      </c>
      <c r="K12" t="s">
        <v>443</v>
      </c>
      <c r="L12" t="s">
        <v>443</v>
      </c>
      <c r="M12" t="s">
        <v>443</v>
      </c>
      <c r="N12" t="s">
        <v>443</v>
      </c>
      <c r="O12" t="s">
        <v>443</v>
      </c>
      <c r="P12" t="s">
        <v>443</v>
      </c>
      <c r="Q12" t="s">
        <v>443</v>
      </c>
      <c r="S12" t="s">
        <v>4</v>
      </c>
    </row>
    <row r="13" spans="1:22" x14ac:dyDescent="0.2">
      <c r="A13" t="s">
        <v>623</v>
      </c>
      <c r="B13" t="s">
        <v>624</v>
      </c>
      <c r="D13">
        <v>55</v>
      </c>
      <c r="E13" t="s">
        <v>604</v>
      </c>
      <c r="F13" s="717">
        <v>44174</v>
      </c>
      <c r="G13" t="s">
        <v>590</v>
      </c>
      <c r="H13" t="s">
        <v>625</v>
      </c>
      <c r="I13" t="s">
        <v>606</v>
      </c>
      <c r="J13" t="s">
        <v>146</v>
      </c>
      <c r="K13" t="s">
        <v>443</v>
      </c>
      <c r="L13" t="s">
        <v>4</v>
      </c>
      <c r="M13" t="s">
        <v>443</v>
      </c>
      <c r="N13" t="s">
        <v>443</v>
      </c>
      <c r="O13" t="s">
        <v>443</v>
      </c>
      <c r="P13" t="s">
        <v>443</v>
      </c>
      <c r="Q13" t="s">
        <v>443</v>
      </c>
    </row>
    <row r="14" spans="1:22" x14ac:dyDescent="0.2">
      <c r="A14" t="s">
        <v>626</v>
      </c>
      <c r="B14" t="s">
        <v>627</v>
      </c>
      <c r="D14">
        <v>50</v>
      </c>
      <c r="E14" t="s">
        <v>612</v>
      </c>
      <c r="F14" s="717">
        <v>44949</v>
      </c>
      <c r="G14" t="s">
        <v>590</v>
      </c>
      <c r="H14">
        <v>349</v>
      </c>
      <c r="I14" t="s">
        <v>613</v>
      </c>
      <c r="J14" t="s">
        <v>614</v>
      </c>
      <c r="K14" t="s">
        <v>443</v>
      </c>
      <c r="L14" t="s">
        <v>4</v>
      </c>
      <c r="M14" t="s">
        <v>35</v>
      </c>
      <c r="N14" t="s">
        <v>443</v>
      </c>
      <c r="O14" t="s">
        <v>443</v>
      </c>
      <c r="P14" t="s">
        <v>443</v>
      </c>
      <c r="Q14" t="s">
        <v>443</v>
      </c>
    </row>
    <row r="15" spans="1:22" x14ac:dyDescent="0.2">
      <c r="A15" t="s">
        <v>628</v>
      </c>
      <c r="B15" t="s">
        <v>629</v>
      </c>
      <c r="D15">
        <v>75</v>
      </c>
      <c r="E15" t="s">
        <v>612</v>
      </c>
      <c r="F15" s="717">
        <v>44228</v>
      </c>
      <c r="G15" t="s">
        <v>590</v>
      </c>
      <c r="H15" t="s">
        <v>630</v>
      </c>
      <c r="I15" t="s">
        <v>613</v>
      </c>
      <c r="J15" t="s">
        <v>25</v>
      </c>
      <c r="K15" t="s">
        <v>443</v>
      </c>
      <c r="L15" t="s">
        <v>443</v>
      </c>
      <c r="M15" t="s">
        <v>443</v>
      </c>
      <c r="N15" t="s">
        <v>443</v>
      </c>
      <c r="O15" t="s">
        <v>443</v>
      </c>
      <c r="P15" t="s">
        <v>4</v>
      </c>
      <c r="Q15" t="s">
        <v>443</v>
      </c>
    </row>
    <row r="16" spans="1:22" x14ac:dyDescent="0.2">
      <c r="A16" t="s">
        <v>631</v>
      </c>
      <c r="B16" t="s">
        <v>632</v>
      </c>
      <c r="D16">
        <v>70</v>
      </c>
      <c r="E16" t="s">
        <v>604</v>
      </c>
      <c r="F16" s="717">
        <v>45161</v>
      </c>
      <c r="G16" t="s">
        <v>590</v>
      </c>
      <c r="H16" t="s">
        <v>633</v>
      </c>
      <c r="I16" t="s">
        <v>634</v>
      </c>
      <c r="J16" t="s">
        <v>635</v>
      </c>
      <c r="K16" t="s">
        <v>4</v>
      </c>
      <c r="L16" t="s">
        <v>443</v>
      </c>
      <c r="M16" t="s">
        <v>443</v>
      </c>
      <c r="N16" t="s">
        <v>443</v>
      </c>
      <c r="O16" t="s">
        <v>443</v>
      </c>
      <c r="P16" t="s">
        <v>443</v>
      </c>
      <c r="Q16" t="s">
        <v>443</v>
      </c>
      <c r="R16" t="s">
        <v>443</v>
      </c>
    </row>
    <row r="17" spans="1:18" x14ac:dyDescent="0.2">
      <c r="A17" t="s">
        <v>636</v>
      </c>
      <c r="B17" t="s">
        <v>99</v>
      </c>
      <c r="D17">
        <v>60</v>
      </c>
      <c r="E17" t="s">
        <v>589</v>
      </c>
      <c r="G17" t="s">
        <v>590</v>
      </c>
      <c r="H17" t="s">
        <v>465</v>
      </c>
      <c r="I17" t="s">
        <v>592</v>
      </c>
      <c r="J17" t="s">
        <v>25</v>
      </c>
      <c r="K17" t="s">
        <v>35</v>
      </c>
      <c r="L17" t="s">
        <v>35</v>
      </c>
      <c r="M17" t="s">
        <v>35</v>
      </c>
      <c r="N17" t="s">
        <v>35</v>
      </c>
      <c r="O17" t="s">
        <v>35</v>
      </c>
      <c r="P17" t="s">
        <v>4</v>
      </c>
      <c r="Q17" t="s">
        <v>443</v>
      </c>
      <c r="R17" t="s">
        <v>443</v>
      </c>
    </row>
    <row r="18" spans="1:18" ht="25.5" x14ac:dyDescent="0.2">
      <c r="A18" t="s">
        <v>637</v>
      </c>
      <c r="B18" t="s">
        <v>638</v>
      </c>
      <c r="D18">
        <v>55</v>
      </c>
      <c r="E18" t="s">
        <v>604</v>
      </c>
      <c r="G18" t="s">
        <v>590</v>
      </c>
      <c r="H18" s="75" t="s">
        <v>639</v>
      </c>
      <c r="I18" t="s">
        <v>606</v>
      </c>
      <c r="J18" t="s">
        <v>53</v>
      </c>
      <c r="K18" t="s">
        <v>443</v>
      </c>
      <c r="L18" t="s">
        <v>443</v>
      </c>
      <c r="M18" t="s">
        <v>4</v>
      </c>
      <c r="N18" t="s">
        <v>443</v>
      </c>
      <c r="O18" t="s">
        <v>443</v>
      </c>
      <c r="P18" t="s">
        <v>443</v>
      </c>
      <c r="Q18" t="s">
        <v>443</v>
      </c>
    </row>
    <row r="19" spans="1:18" x14ac:dyDescent="0.2">
      <c r="A19" t="s">
        <v>640</v>
      </c>
      <c r="B19" t="s">
        <v>641</v>
      </c>
      <c r="D19">
        <v>50</v>
      </c>
      <c r="E19" t="s">
        <v>604</v>
      </c>
      <c r="F19" s="717">
        <v>44949</v>
      </c>
      <c r="G19" t="s">
        <v>590</v>
      </c>
      <c r="H19">
        <v>171</v>
      </c>
      <c r="I19" t="s">
        <v>621</v>
      </c>
      <c r="J19" t="s">
        <v>100</v>
      </c>
      <c r="K19" t="s">
        <v>443</v>
      </c>
      <c r="L19" t="s">
        <v>443</v>
      </c>
      <c r="M19" t="s">
        <v>443</v>
      </c>
      <c r="N19" t="s">
        <v>443</v>
      </c>
      <c r="O19" t="s">
        <v>443</v>
      </c>
      <c r="P19" t="s">
        <v>443</v>
      </c>
      <c r="Q19" t="s">
        <v>443</v>
      </c>
    </row>
    <row r="20" spans="1:18" x14ac:dyDescent="0.2">
      <c r="A20" t="s">
        <v>642</v>
      </c>
      <c r="B20" t="s">
        <v>643</v>
      </c>
      <c r="D20">
        <v>55</v>
      </c>
      <c r="E20" t="s">
        <v>604</v>
      </c>
      <c r="F20" s="717">
        <v>45713</v>
      </c>
      <c r="G20" t="s">
        <v>590</v>
      </c>
      <c r="H20" t="s">
        <v>644</v>
      </c>
      <c r="I20" t="s">
        <v>645</v>
      </c>
      <c r="J20" t="s">
        <v>25</v>
      </c>
      <c r="K20" t="s">
        <v>35</v>
      </c>
      <c r="L20" t="s">
        <v>443</v>
      </c>
      <c r="M20" t="s">
        <v>443</v>
      </c>
      <c r="N20" t="s">
        <v>443</v>
      </c>
      <c r="O20" t="s">
        <v>443</v>
      </c>
      <c r="P20" t="s">
        <v>4</v>
      </c>
      <c r="Q20" t="s">
        <v>443</v>
      </c>
      <c r="R20" t="s">
        <v>443</v>
      </c>
    </row>
    <row r="21" spans="1:18" ht="25.5" x14ac:dyDescent="0.2">
      <c r="A21" t="s">
        <v>646</v>
      </c>
      <c r="B21" t="s">
        <v>60</v>
      </c>
      <c r="D21">
        <v>75</v>
      </c>
      <c r="E21" t="s">
        <v>604</v>
      </c>
      <c r="F21" s="717">
        <v>41214</v>
      </c>
      <c r="G21" t="s">
        <v>590</v>
      </c>
      <c r="H21" s="75" t="s">
        <v>647</v>
      </c>
      <c r="I21" t="s">
        <v>648</v>
      </c>
      <c r="J21" t="s">
        <v>622</v>
      </c>
      <c r="K21" t="s">
        <v>443</v>
      </c>
      <c r="L21" t="s">
        <v>443</v>
      </c>
      <c r="M21" t="s">
        <v>443</v>
      </c>
      <c r="N21" t="s">
        <v>443</v>
      </c>
      <c r="O21" t="s">
        <v>443</v>
      </c>
      <c r="P21" t="s">
        <v>443</v>
      </c>
      <c r="Q21" t="s">
        <v>443</v>
      </c>
      <c r="R21" t="s">
        <v>4</v>
      </c>
    </row>
    <row r="22" spans="1:18" x14ac:dyDescent="0.2">
      <c r="A22" t="s">
        <v>649</v>
      </c>
      <c r="B22" t="s">
        <v>641</v>
      </c>
      <c r="D22">
        <v>60</v>
      </c>
      <c r="E22" t="s">
        <v>604</v>
      </c>
      <c r="G22" t="s">
        <v>590</v>
      </c>
      <c r="H22">
        <v>163</v>
      </c>
      <c r="I22" t="s">
        <v>634</v>
      </c>
      <c r="J22" t="s">
        <v>146</v>
      </c>
      <c r="K22" t="s">
        <v>443</v>
      </c>
      <c r="L22" t="s">
        <v>4</v>
      </c>
      <c r="M22" t="s">
        <v>443</v>
      </c>
      <c r="N22" t="s">
        <v>443</v>
      </c>
      <c r="O22" t="s">
        <v>443</v>
      </c>
      <c r="P22" t="s">
        <v>443</v>
      </c>
      <c r="Q22" t="s">
        <v>443</v>
      </c>
      <c r="R22" t="s">
        <v>443</v>
      </c>
    </row>
    <row r="23" spans="1:18" x14ac:dyDescent="0.2">
      <c r="A23" t="s">
        <v>650</v>
      </c>
      <c r="B23" t="s">
        <v>651</v>
      </c>
      <c r="D23">
        <v>50</v>
      </c>
      <c r="E23" t="s">
        <v>594</v>
      </c>
      <c r="G23" t="s">
        <v>590</v>
      </c>
      <c r="H23" t="s">
        <v>652</v>
      </c>
      <c r="I23" t="s">
        <v>596</v>
      </c>
      <c r="J23" t="s">
        <v>25</v>
      </c>
      <c r="K23" t="s">
        <v>443</v>
      </c>
      <c r="L23" t="s">
        <v>443</v>
      </c>
      <c r="M23" t="s">
        <v>443</v>
      </c>
      <c r="N23" t="s">
        <v>443</v>
      </c>
      <c r="O23" t="s">
        <v>4</v>
      </c>
      <c r="P23" t="s">
        <v>35</v>
      </c>
      <c r="Q23" t="s">
        <v>443</v>
      </c>
      <c r="R23" t="s">
        <v>443</v>
      </c>
    </row>
    <row r="24" spans="1:18" x14ac:dyDescent="0.2">
      <c r="A24" t="s">
        <v>653</v>
      </c>
      <c r="B24" t="s">
        <v>654</v>
      </c>
      <c r="D24">
        <v>55</v>
      </c>
      <c r="E24" t="s">
        <v>604</v>
      </c>
      <c r="F24" s="717">
        <v>45712</v>
      </c>
      <c r="G24" t="s">
        <v>590</v>
      </c>
      <c r="H24" t="s">
        <v>655</v>
      </c>
      <c r="I24" t="s">
        <v>656</v>
      </c>
      <c r="J24" t="s">
        <v>657</v>
      </c>
      <c r="K24" t="s">
        <v>35</v>
      </c>
      <c r="L24" t="s">
        <v>443</v>
      </c>
      <c r="M24" t="s">
        <v>443</v>
      </c>
      <c r="N24" t="s">
        <v>443</v>
      </c>
      <c r="O24" t="s">
        <v>443</v>
      </c>
      <c r="P24" t="s">
        <v>443</v>
      </c>
      <c r="Q24" t="s">
        <v>443</v>
      </c>
    </row>
    <row r="25" spans="1:18" x14ac:dyDescent="0.2">
      <c r="A25" t="s">
        <v>658</v>
      </c>
      <c r="B25" t="s">
        <v>598</v>
      </c>
      <c r="D25">
        <v>55</v>
      </c>
      <c r="E25" t="s">
        <v>589</v>
      </c>
      <c r="F25" s="717">
        <v>45559</v>
      </c>
      <c r="G25" t="s">
        <v>590</v>
      </c>
      <c r="H25" t="s">
        <v>600</v>
      </c>
      <c r="I25" t="s">
        <v>601</v>
      </c>
      <c r="J25" t="s">
        <v>614</v>
      </c>
      <c r="K25" t="s">
        <v>443</v>
      </c>
      <c r="L25" t="s">
        <v>4</v>
      </c>
      <c r="M25" t="s">
        <v>443</v>
      </c>
      <c r="N25" t="s">
        <v>443</v>
      </c>
      <c r="O25" t="s">
        <v>443</v>
      </c>
      <c r="P25" t="s">
        <v>35</v>
      </c>
      <c r="Q25" t="s">
        <v>35</v>
      </c>
      <c r="R25" t="s">
        <v>443</v>
      </c>
    </row>
    <row r="26" spans="1:18" ht="25.5" x14ac:dyDescent="0.2">
      <c r="A26" t="s">
        <v>659</v>
      </c>
      <c r="B26" t="s">
        <v>119</v>
      </c>
      <c r="D26">
        <v>55</v>
      </c>
      <c r="E26" t="s">
        <v>604</v>
      </c>
      <c r="G26" t="s">
        <v>590</v>
      </c>
      <c r="H26" s="75" t="s">
        <v>660</v>
      </c>
      <c r="I26" t="s">
        <v>645</v>
      </c>
      <c r="J26" t="s">
        <v>610</v>
      </c>
      <c r="K26" t="s">
        <v>443</v>
      </c>
      <c r="L26" t="s">
        <v>443</v>
      </c>
      <c r="M26" t="s">
        <v>443</v>
      </c>
      <c r="N26" t="s">
        <v>443</v>
      </c>
      <c r="O26" t="s">
        <v>443</v>
      </c>
      <c r="P26" t="s">
        <v>443</v>
      </c>
      <c r="Q26" t="s">
        <v>443</v>
      </c>
      <c r="R26" t="s">
        <v>443</v>
      </c>
    </row>
    <row r="27" spans="1:18" x14ac:dyDescent="0.2">
      <c r="A27" t="s">
        <v>661</v>
      </c>
      <c r="B27" t="s">
        <v>662</v>
      </c>
      <c r="D27">
        <v>50</v>
      </c>
      <c r="E27" t="s">
        <v>604</v>
      </c>
      <c r="F27" s="717">
        <v>44949</v>
      </c>
      <c r="G27" t="s">
        <v>590</v>
      </c>
      <c r="H27">
        <v>183</v>
      </c>
      <c r="I27" t="s">
        <v>663</v>
      </c>
      <c r="J27" t="s">
        <v>25</v>
      </c>
      <c r="K27" t="s">
        <v>443</v>
      </c>
      <c r="L27" t="s">
        <v>443</v>
      </c>
      <c r="M27" t="s">
        <v>443</v>
      </c>
      <c r="N27" t="s">
        <v>443</v>
      </c>
      <c r="O27" t="s">
        <v>35</v>
      </c>
      <c r="P27" t="s">
        <v>443</v>
      </c>
      <c r="Q27" t="s">
        <v>443</v>
      </c>
      <c r="R27" t="s">
        <v>443</v>
      </c>
    </row>
    <row r="28" spans="1:18" x14ac:dyDescent="0.2">
      <c r="A28" t="s">
        <v>664</v>
      </c>
      <c r="B28" t="s">
        <v>665</v>
      </c>
      <c r="D28">
        <v>55</v>
      </c>
      <c r="E28" t="s">
        <v>604</v>
      </c>
      <c r="F28" s="717">
        <v>44075</v>
      </c>
      <c r="G28" t="s">
        <v>590</v>
      </c>
      <c r="H28" t="s">
        <v>666</v>
      </c>
      <c r="I28" t="s">
        <v>667</v>
      </c>
      <c r="J28" t="s">
        <v>69</v>
      </c>
      <c r="K28" t="s">
        <v>443</v>
      </c>
      <c r="L28" t="s">
        <v>443</v>
      </c>
      <c r="M28" t="s">
        <v>443</v>
      </c>
      <c r="N28" t="s">
        <v>443</v>
      </c>
      <c r="O28" t="s">
        <v>443</v>
      </c>
      <c r="P28" t="s">
        <v>4</v>
      </c>
      <c r="Q28" t="s">
        <v>443</v>
      </c>
      <c r="R28" t="s">
        <v>443</v>
      </c>
    </row>
    <row r="29" spans="1:18" x14ac:dyDescent="0.2">
      <c r="A29" t="s">
        <v>668</v>
      </c>
      <c r="B29" t="s">
        <v>669</v>
      </c>
      <c r="D29">
        <v>55</v>
      </c>
      <c r="E29" t="s">
        <v>612</v>
      </c>
      <c r="G29" t="s">
        <v>590</v>
      </c>
      <c r="H29">
        <v>93</v>
      </c>
      <c r="I29" t="s">
        <v>613</v>
      </c>
      <c r="J29" t="s">
        <v>657</v>
      </c>
      <c r="K29" t="s">
        <v>443</v>
      </c>
      <c r="L29" t="s">
        <v>443</v>
      </c>
      <c r="M29" t="s">
        <v>443</v>
      </c>
      <c r="N29" t="s">
        <v>443</v>
      </c>
      <c r="O29" t="s">
        <v>443</v>
      </c>
      <c r="P29" t="s">
        <v>443</v>
      </c>
      <c r="Q29" t="s">
        <v>443</v>
      </c>
    </row>
    <row r="30" spans="1:18" x14ac:dyDescent="0.2">
      <c r="A30" t="s">
        <v>670</v>
      </c>
      <c r="B30" t="s">
        <v>598</v>
      </c>
      <c r="D30">
        <v>50</v>
      </c>
      <c r="E30" t="s">
        <v>604</v>
      </c>
      <c r="F30" s="717">
        <v>44949</v>
      </c>
      <c r="G30" t="s">
        <v>590</v>
      </c>
      <c r="H30">
        <v>111</v>
      </c>
      <c r="I30" t="s">
        <v>667</v>
      </c>
      <c r="J30" t="s">
        <v>53</v>
      </c>
      <c r="K30" t="s">
        <v>443</v>
      </c>
      <c r="L30" t="s">
        <v>443</v>
      </c>
      <c r="M30" t="s">
        <v>443</v>
      </c>
      <c r="N30" t="s">
        <v>4</v>
      </c>
      <c r="O30" t="s">
        <v>443</v>
      </c>
      <c r="P30" t="s">
        <v>443</v>
      </c>
      <c r="Q30" t="s">
        <v>443</v>
      </c>
      <c r="R30" t="s">
        <v>443</v>
      </c>
    </row>
    <row r="31" spans="1:18" x14ac:dyDescent="0.2">
      <c r="A31" t="s">
        <v>671</v>
      </c>
      <c r="B31" t="s">
        <v>672</v>
      </c>
      <c r="D31">
        <v>65</v>
      </c>
      <c r="E31" t="s">
        <v>604</v>
      </c>
      <c r="F31" s="717">
        <v>45253</v>
      </c>
      <c r="G31" t="s">
        <v>590</v>
      </c>
      <c r="H31" t="s">
        <v>673</v>
      </c>
      <c r="I31" t="s">
        <v>645</v>
      </c>
      <c r="J31" t="s">
        <v>20</v>
      </c>
      <c r="K31" t="s">
        <v>443</v>
      </c>
      <c r="L31" t="s">
        <v>443</v>
      </c>
      <c r="M31" t="s">
        <v>443</v>
      </c>
      <c r="N31" t="s">
        <v>4</v>
      </c>
      <c r="O31" t="s">
        <v>443</v>
      </c>
      <c r="P31" t="s">
        <v>443</v>
      </c>
      <c r="Q31" t="s">
        <v>443</v>
      </c>
      <c r="R31" t="s">
        <v>443</v>
      </c>
    </row>
    <row r="32" spans="1:18" ht="25.5" x14ac:dyDescent="0.2">
      <c r="A32" t="s">
        <v>674</v>
      </c>
      <c r="B32" t="s">
        <v>152</v>
      </c>
      <c r="D32">
        <v>55</v>
      </c>
      <c r="E32" t="s">
        <v>604</v>
      </c>
      <c r="F32" s="717">
        <v>42186</v>
      </c>
      <c r="G32" t="s">
        <v>590</v>
      </c>
      <c r="H32" s="75" t="s">
        <v>675</v>
      </c>
      <c r="I32" t="s">
        <v>648</v>
      </c>
      <c r="J32" t="s">
        <v>635</v>
      </c>
      <c r="K32" t="s">
        <v>443</v>
      </c>
      <c r="L32" t="s">
        <v>443</v>
      </c>
      <c r="M32" t="s">
        <v>443</v>
      </c>
      <c r="N32" t="s">
        <v>4</v>
      </c>
      <c r="O32" t="s">
        <v>443</v>
      </c>
      <c r="P32" t="s">
        <v>443</v>
      </c>
      <c r="Q32" t="s">
        <v>443</v>
      </c>
      <c r="R32" t="s">
        <v>443</v>
      </c>
    </row>
    <row r="33" spans="1:19" x14ac:dyDescent="0.2">
      <c r="A33" t="s">
        <v>676</v>
      </c>
      <c r="B33" t="s">
        <v>140</v>
      </c>
      <c r="D33">
        <v>50</v>
      </c>
      <c r="E33" t="s">
        <v>604</v>
      </c>
      <c r="F33" s="717">
        <v>44949</v>
      </c>
      <c r="G33" t="s">
        <v>590</v>
      </c>
      <c r="H33">
        <v>92</v>
      </c>
      <c r="I33" t="s">
        <v>621</v>
      </c>
      <c r="J33" t="s">
        <v>657</v>
      </c>
      <c r="K33" t="s">
        <v>443</v>
      </c>
      <c r="L33" t="s">
        <v>443</v>
      </c>
      <c r="M33" t="s">
        <v>443</v>
      </c>
      <c r="N33" t="s">
        <v>443</v>
      </c>
      <c r="O33" t="s">
        <v>443</v>
      </c>
      <c r="P33" t="s">
        <v>443</v>
      </c>
      <c r="Q33" t="s">
        <v>443</v>
      </c>
    </row>
    <row r="34" spans="1:19" ht="25.5" x14ac:dyDescent="0.2">
      <c r="A34" t="s">
        <v>677</v>
      </c>
      <c r="B34" t="s">
        <v>212</v>
      </c>
      <c r="D34">
        <v>55</v>
      </c>
      <c r="E34" t="s">
        <v>604</v>
      </c>
      <c r="F34" s="717">
        <v>42476</v>
      </c>
      <c r="G34" t="s">
        <v>590</v>
      </c>
      <c r="H34" s="75" t="s">
        <v>678</v>
      </c>
      <c r="I34" t="s">
        <v>667</v>
      </c>
      <c r="J34" t="s">
        <v>50</v>
      </c>
      <c r="K34" t="s">
        <v>443</v>
      </c>
      <c r="L34" t="s">
        <v>443</v>
      </c>
      <c r="M34" t="s">
        <v>443</v>
      </c>
      <c r="N34" t="s">
        <v>443</v>
      </c>
      <c r="O34" t="s">
        <v>443</v>
      </c>
      <c r="P34" t="s">
        <v>443</v>
      </c>
      <c r="Q34" t="s">
        <v>4</v>
      </c>
      <c r="R34" t="s">
        <v>443</v>
      </c>
    </row>
    <row r="35" spans="1:19" ht="25.5" x14ac:dyDescent="0.2">
      <c r="A35" t="s">
        <v>679</v>
      </c>
      <c r="B35" t="s">
        <v>99</v>
      </c>
      <c r="D35">
        <v>55</v>
      </c>
      <c r="E35" t="s">
        <v>604</v>
      </c>
      <c r="F35" s="717">
        <v>41791</v>
      </c>
      <c r="G35" t="s">
        <v>590</v>
      </c>
      <c r="H35" s="75" t="s">
        <v>680</v>
      </c>
      <c r="I35" t="s">
        <v>645</v>
      </c>
      <c r="J35" t="s">
        <v>635</v>
      </c>
      <c r="K35" t="s">
        <v>443</v>
      </c>
      <c r="L35" t="s">
        <v>443</v>
      </c>
      <c r="M35" t="s">
        <v>443</v>
      </c>
      <c r="N35" t="s">
        <v>443</v>
      </c>
      <c r="O35" t="s">
        <v>4</v>
      </c>
      <c r="P35" t="s">
        <v>443</v>
      </c>
      <c r="Q35" t="s">
        <v>443</v>
      </c>
      <c r="R35" t="s">
        <v>443</v>
      </c>
    </row>
    <row r="36" spans="1:19" ht="25.5" x14ac:dyDescent="0.2">
      <c r="A36" t="s">
        <v>681</v>
      </c>
      <c r="B36" t="s">
        <v>662</v>
      </c>
      <c r="D36">
        <v>60</v>
      </c>
      <c r="E36" t="s">
        <v>604</v>
      </c>
      <c r="F36" s="717">
        <v>45017</v>
      </c>
      <c r="G36" t="s">
        <v>590</v>
      </c>
      <c r="H36" s="75" t="s">
        <v>682</v>
      </c>
      <c r="I36" t="s">
        <v>663</v>
      </c>
      <c r="J36" t="s">
        <v>146</v>
      </c>
      <c r="K36" t="s">
        <v>4</v>
      </c>
      <c r="L36" t="s">
        <v>443</v>
      </c>
      <c r="M36" t="s">
        <v>443</v>
      </c>
      <c r="N36" t="s">
        <v>443</v>
      </c>
      <c r="O36" t="s">
        <v>443</v>
      </c>
      <c r="P36" t="s">
        <v>443</v>
      </c>
      <c r="Q36" t="s">
        <v>443</v>
      </c>
      <c r="R36" t="s">
        <v>443</v>
      </c>
    </row>
    <row r="37" spans="1:19" ht="25.5" x14ac:dyDescent="0.2">
      <c r="A37" t="s">
        <v>683</v>
      </c>
      <c r="B37" t="s">
        <v>99</v>
      </c>
      <c r="D37">
        <v>55</v>
      </c>
      <c r="E37" t="s">
        <v>604</v>
      </c>
      <c r="F37" s="717">
        <v>41821</v>
      </c>
      <c r="G37" t="s">
        <v>590</v>
      </c>
      <c r="H37" s="75" t="s">
        <v>684</v>
      </c>
      <c r="I37" t="s">
        <v>663</v>
      </c>
      <c r="J37" t="s">
        <v>50</v>
      </c>
      <c r="K37" t="s">
        <v>443</v>
      </c>
      <c r="L37" t="s">
        <v>443</v>
      </c>
      <c r="M37" t="s">
        <v>443</v>
      </c>
      <c r="N37" t="s">
        <v>443</v>
      </c>
      <c r="O37" t="s">
        <v>443</v>
      </c>
      <c r="P37" t="s">
        <v>443</v>
      </c>
      <c r="Q37" t="s">
        <v>443</v>
      </c>
      <c r="R37" t="s">
        <v>443</v>
      </c>
    </row>
    <row r="38" spans="1:19" x14ac:dyDescent="0.2">
      <c r="A38" t="s">
        <v>685</v>
      </c>
      <c r="B38" t="s">
        <v>598</v>
      </c>
      <c r="D38">
        <v>70</v>
      </c>
      <c r="E38" t="s">
        <v>604</v>
      </c>
      <c r="F38" s="717">
        <v>45192</v>
      </c>
      <c r="G38" t="s">
        <v>590</v>
      </c>
      <c r="H38" t="s">
        <v>686</v>
      </c>
      <c r="I38" t="s">
        <v>621</v>
      </c>
      <c r="J38" t="s">
        <v>50</v>
      </c>
      <c r="K38" t="s">
        <v>443</v>
      </c>
      <c r="L38" t="s">
        <v>443</v>
      </c>
      <c r="M38" t="s">
        <v>443</v>
      </c>
      <c r="N38" t="s">
        <v>443</v>
      </c>
      <c r="O38" t="s">
        <v>443</v>
      </c>
      <c r="P38" t="s">
        <v>443</v>
      </c>
      <c r="Q38" t="s">
        <v>4</v>
      </c>
    </row>
    <row r="39" spans="1:19" x14ac:dyDescent="0.2">
      <c r="A39" t="s">
        <v>1868</v>
      </c>
      <c r="B39" t="s">
        <v>758</v>
      </c>
      <c r="D39">
        <v>50</v>
      </c>
      <c r="E39" t="s">
        <v>612</v>
      </c>
      <c r="G39" t="s">
        <v>590</v>
      </c>
      <c r="H39">
        <v>417</v>
      </c>
      <c r="I39" t="s">
        <v>1172</v>
      </c>
      <c r="J39" t="s">
        <v>20</v>
      </c>
      <c r="K39" t="s">
        <v>443</v>
      </c>
      <c r="L39" t="s">
        <v>443</v>
      </c>
      <c r="M39" t="s">
        <v>443</v>
      </c>
      <c r="N39" t="s">
        <v>4</v>
      </c>
      <c r="O39" t="s">
        <v>443</v>
      </c>
      <c r="P39" t="s">
        <v>443</v>
      </c>
      <c r="Q39" t="s">
        <v>443</v>
      </c>
      <c r="R39" t="s">
        <v>443</v>
      </c>
    </row>
    <row r="40" spans="1:19" x14ac:dyDescent="0.2">
      <c r="A40" t="s">
        <v>691</v>
      </c>
      <c r="B40" t="s">
        <v>692</v>
      </c>
      <c r="D40">
        <v>55</v>
      </c>
      <c r="E40" t="s">
        <v>604</v>
      </c>
      <c r="F40" s="717">
        <v>45039</v>
      </c>
      <c r="G40" t="s">
        <v>590</v>
      </c>
      <c r="H40">
        <v>435</v>
      </c>
      <c r="I40" t="s">
        <v>667</v>
      </c>
      <c r="J40" t="s">
        <v>53</v>
      </c>
      <c r="K40" t="s">
        <v>35</v>
      </c>
      <c r="L40" t="s">
        <v>443</v>
      </c>
      <c r="M40" t="s">
        <v>35</v>
      </c>
      <c r="N40" t="s">
        <v>4</v>
      </c>
      <c r="O40" t="s">
        <v>35</v>
      </c>
      <c r="P40" t="s">
        <v>35</v>
      </c>
      <c r="Q40" t="s">
        <v>35</v>
      </c>
      <c r="R40" t="s">
        <v>443</v>
      </c>
    </row>
    <row r="41" spans="1:19" x14ac:dyDescent="0.2">
      <c r="A41" t="s">
        <v>693</v>
      </c>
      <c r="B41" t="s">
        <v>694</v>
      </c>
      <c r="D41">
        <v>55</v>
      </c>
      <c r="E41" t="s">
        <v>604</v>
      </c>
      <c r="F41" s="717">
        <v>45017</v>
      </c>
      <c r="G41" t="s">
        <v>590</v>
      </c>
      <c r="H41">
        <v>445</v>
      </c>
      <c r="I41" t="s">
        <v>645</v>
      </c>
      <c r="J41" t="s">
        <v>100</v>
      </c>
      <c r="K41" t="s">
        <v>443</v>
      </c>
      <c r="L41" t="s">
        <v>443</v>
      </c>
      <c r="M41" t="s">
        <v>443</v>
      </c>
      <c r="N41" t="s">
        <v>443</v>
      </c>
      <c r="O41" t="s">
        <v>443</v>
      </c>
      <c r="P41" t="s">
        <v>443</v>
      </c>
      <c r="Q41" t="s">
        <v>443</v>
      </c>
      <c r="R41" t="s">
        <v>443</v>
      </c>
      <c r="S41" t="s">
        <v>4</v>
      </c>
    </row>
    <row r="42" spans="1:19" x14ac:dyDescent="0.2">
      <c r="A42" t="s">
        <v>695</v>
      </c>
      <c r="B42" t="s">
        <v>598</v>
      </c>
      <c r="D42">
        <v>70</v>
      </c>
      <c r="E42" t="s">
        <v>604</v>
      </c>
      <c r="F42" s="717">
        <v>45192</v>
      </c>
      <c r="G42" t="s">
        <v>590</v>
      </c>
      <c r="H42" t="s">
        <v>686</v>
      </c>
      <c r="I42" t="s">
        <v>621</v>
      </c>
      <c r="J42" t="s">
        <v>50</v>
      </c>
      <c r="K42" t="s">
        <v>443</v>
      </c>
      <c r="L42" t="s">
        <v>443</v>
      </c>
      <c r="M42" t="s">
        <v>443</v>
      </c>
      <c r="N42" t="s">
        <v>443</v>
      </c>
      <c r="O42" t="s">
        <v>443</v>
      </c>
      <c r="P42" t="s">
        <v>443</v>
      </c>
      <c r="Q42" t="s">
        <v>4</v>
      </c>
    </row>
    <row r="43" spans="1:19" x14ac:dyDescent="0.2">
      <c r="A43" t="s">
        <v>696</v>
      </c>
      <c r="B43" t="s">
        <v>662</v>
      </c>
      <c r="D43">
        <v>50</v>
      </c>
      <c r="E43" t="s">
        <v>697</v>
      </c>
      <c r="G43" t="s">
        <v>590</v>
      </c>
      <c r="H43">
        <v>424</v>
      </c>
      <c r="I43" t="s">
        <v>698</v>
      </c>
      <c r="J43" t="s">
        <v>635</v>
      </c>
      <c r="K43" t="s">
        <v>443</v>
      </c>
      <c r="L43" t="s">
        <v>443</v>
      </c>
      <c r="M43" t="s">
        <v>443</v>
      </c>
      <c r="N43" t="s">
        <v>443</v>
      </c>
      <c r="O43" t="s">
        <v>443</v>
      </c>
      <c r="P43" t="s">
        <v>443</v>
      </c>
      <c r="Q43" t="s">
        <v>443</v>
      </c>
      <c r="R43" t="s">
        <v>443</v>
      </c>
      <c r="S43" t="s">
        <v>443</v>
      </c>
    </row>
    <row r="44" spans="1:19" ht="25.5" x14ac:dyDescent="0.2">
      <c r="A44" t="s">
        <v>699</v>
      </c>
      <c r="B44" t="s">
        <v>700</v>
      </c>
      <c r="D44">
        <v>55</v>
      </c>
      <c r="E44" t="s">
        <v>604</v>
      </c>
      <c r="F44" s="717">
        <v>43891</v>
      </c>
      <c r="G44" t="s">
        <v>590</v>
      </c>
      <c r="H44" s="75" t="s">
        <v>701</v>
      </c>
      <c r="I44" t="s">
        <v>656</v>
      </c>
      <c r="J44" t="s">
        <v>100</v>
      </c>
      <c r="K44" t="s">
        <v>443</v>
      </c>
      <c r="L44" t="s">
        <v>443</v>
      </c>
      <c r="M44" t="s">
        <v>443</v>
      </c>
      <c r="N44" t="s">
        <v>443</v>
      </c>
      <c r="O44" t="s">
        <v>443</v>
      </c>
      <c r="P44" t="s">
        <v>443</v>
      </c>
      <c r="Q44" t="s">
        <v>443</v>
      </c>
      <c r="R44" t="s">
        <v>4</v>
      </c>
    </row>
    <row r="45" spans="1:19" x14ac:dyDescent="0.2">
      <c r="A45" t="s">
        <v>702</v>
      </c>
      <c r="B45" t="s">
        <v>662</v>
      </c>
      <c r="D45">
        <v>50</v>
      </c>
      <c r="E45" t="s">
        <v>697</v>
      </c>
      <c r="G45" t="s">
        <v>590</v>
      </c>
      <c r="H45">
        <v>424</v>
      </c>
      <c r="I45" t="s">
        <v>698</v>
      </c>
      <c r="J45" t="s">
        <v>635</v>
      </c>
      <c r="K45" t="s">
        <v>443</v>
      </c>
      <c r="L45" t="s">
        <v>443</v>
      </c>
      <c r="M45" t="s">
        <v>443</v>
      </c>
      <c r="N45" t="s">
        <v>443</v>
      </c>
      <c r="O45" t="s">
        <v>443</v>
      </c>
      <c r="P45" t="s">
        <v>443</v>
      </c>
      <c r="Q45" t="s">
        <v>443</v>
      </c>
      <c r="R45" t="s">
        <v>443</v>
      </c>
      <c r="S45" t="s">
        <v>443</v>
      </c>
    </row>
    <row r="46" spans="1:19" x14ac:dyDescent="0.2">
      <c r="A46" t="s">
        <v>703</v>
      </c>
      <c r="B46" t="s">
        <v>140</v>
      </c>
      <c r="D46">
        <v>50</v>
      </c>
      <c r="E46" t="s">
        <v>604</v>
      </c>
      <c r="G46" t="s">
        <v>590</v>
      </c>
      <c r="H46">
        <v>68</v>
      </c>
      <c r="I46" t="s">
        <v>648</v>
      </c>
      <c r="J46" t="s">
        <v>20</v>
      </c>
      <c r="K46" t="s">
        <v>443</v>
      </c>
      <c r="L46" t="s">
        <v>443</v>
      </c>
      <c r="M46" t="s">
        <v>443</v>
      </c>
      <c r="N46" t="s">
        <v>4</v>
      </c>
      <c r="O46" t="s">
        <v>443</v>
      </c>
      <c r="P46" t="s">
        <v>443</v>
      </c>
      <c r="Q46" t="s">
        <v>443</v>
      </c>
      <c r="R46" t="s">
        <v>443</v>
      </c>
    </row>
    <row r="47" spans="1:19" x14ac:dyDescent="0.2">
      <c r="A47" t="s">
        <v>704</v>
      </c>
      <c r="B47" t="s">
        <v>705</v>
      </c>
      <c r="D47">
        <v>60</v>
      </c>
      <c r="E47" t="s">
        <v>604</v>
      </c>
      <c r="F47" s="717">
        <v>45078</v>
      </c>
      <c r="G47" t="s">
        <v>590</v>
      </c>
      <c r="H47" t="s">
        <v>706</v>
      </c>
      <c r="I47" t="s">
        <v>645</v>
      </c>
      <c r="J47" t="s">
        <v>69</v>
      </c>
      <c r="K47" t="s">
        <v>443</v>
      </c>
      <c r="L47" t="s">
        <v>443</v>
      </c>
      <c r="M47" t="s">
        <v>443</v>
      </c>
      <c r="N47" t="s">
        <v>443</v>
      </c>
      <c r="O47" t="s">
        <v>4</v>
      </c>
      <c r="P47" t="s">
        <v>443</v>
      </c>
      <c r="Q47" t="s">
        <v>443</v>
      </c>
      <c r="R47" t="s">
        <v>443</v>
      </c>
    </row>
    <row r="48" spans="1:19" x14ac:dyDescent="0.2">
      <c r="A48" t="s">
        <v>707</v>
      </c>
      <c r="B48" t="s">
        <v>212</v>
      </c>
      <c r="D48">
        <v>50</v>
      </c>
      <c r="E48" t="s">
        <v>604</v>
      </c>
      <c r="G48" t="s">
        <v>590</v>
      </c>
      <c r="H48">
        <v>332</v>
      </c>
      <c r="I48" t="s">
        <v>648</v>
      </c>
      <c r="J48" t="s">
        <v>635</v>
      </c>
      <c r="K48" t="s">
        <v>443</v>
      </c>
      <c r="L48" t="s">
        <v>443</v>
      </c>
      <c r="M48" t="s">
        <v>443</v>
      </c>
      <c r="N48" t="s">
        <v>443</v>
      </c>
      <c r="O48" t="s">
        <v>443</v>
      </c>
      <c r="P48" t="s">
        <v>443</v>
      </c>
      <c r="Q48" t="s">
        <v>443</v>
      </c>
      <c r="R48" t="s">
        <v>443</v>
      </c>
    </row>
    <row r="49" spans="1:19" x14ac:dyDescent="0.2">
      <c r="A49" t="s">
        <v>708</v>
      </c>
      <c r="B49" t="s">
        <v>152</v>
      </c>
      <c r="D49">
        <v>50</v>
      </c>
      <c r="E49" t="s">
        <v>612</v>
      </c>
      <c r="F49" s="717">
        <v>44949</v>
      </c>
      <c r="G49" t="s">
        <v>590</v>
      </c>
      <c r="H49">
        <v>392</v>
      </c>
      <c r="I49" t="s">
        <v>613</v>
      </c>
      <c r="J49" t="s">
        <v>25</v>
      </c>
      <c r="K49" t="s">
        <v>443</v>
      </c>
      <c r="L49" t="s">
        <v>443</v>
      </c>
      <c r="M49" t="s">
        <v>443</v>
      </c>
      <c r="N49" t="s">
        <v>443</v>
      </c>
      <c r="O49" t="s">
        <v>443</v>
      </c>
      <c r="P49" t="s">
        <v>4</v>
      </c>
      <c r="Q49" t="s">
        <v>443</v>
      </c>
    </row>
    <row r="50" spans="1:19" x14ac:dyDescent="0.2">
      <c r="A50" t="s">
        <v>709</v>
      </c>
      <c r="B50" t="s">
        <v>152</v>
      </c>
      <c r="D50">
        <v>50</v>
      </c>
      <c r="E50" t="s">
        <v>612</v>
      </c>
      <c r="F50" s="717">
        <v>44949</v>
      </c>
      <c r="G50" t="s">
        <v>590</v>
      </c>
      <c r="H50">
        <v>392</v>
      </c>
      <c r="I50" t="s">
        <v>613</v>
      </c>
      <c r="J50" t="s">
        <v>25</v>
      </c>
      <c r="K50" t="s">
        <v>443</v>
      </c>
      <c r="L50" t="s">
        <v>443</v>
      </c>
      <c r="M50" t="s">
        <v>443</v>
      </c>
      <c r="N50" t="s">
        <v>443</v>
      </c>
      <c r="O50" t="s">
        <v>443</v>
      </c>
      <c r="P50" t="s">
        <v>4</v>
      </c>
      <c r="Q50" t="s">
        <v>443</v>
      </c>
    </row>
    <row r="51" spans="1:19" x14ac:dyDescent="0.2">
      <c r="A51" t="s">
        <v>710</v>
      </c>
      <c r="B51" t="s">
        <v>662</v>
      </c>
      <c r="D51">
        <v>50</v>
      </c>
      <c r="E51" t="s">
        <v>604</v>
      </c>
      <c r="F51" s="717">
        <v>44949</v>
      </c>
      <c r="G51" t="s">
        <v>590</v>
      </c>
      <c r="H51">
        <v>186</v>
      </c>
      <c r="I51" t="s">
        <v>621</v>
      </c>
      <c r="J51" t="s">
        <v>622</v>
      </c>
      <c r="K51" t="s">
        <v>443</v>
      </c>
      <c r="L51" t="s">
        <v>443</v>
      </c>
      <c r="M51" t="s">
        <v>443</v>
      </c>
      <c r="N51" t="s">
        <v>443</v>
      </c>
      <c r="O51" t="s">
        <v>443</v>
      </c>
      <c r="P51" t="s">
        <v>443</v>
      </c>
      <c r="Q51" t="s">
        <v>443</v>
      </c>
    </row>
    <row r="52" spans="1:19" x14ac:dyDescent="0.2">
      <c r="A52" t="s">
        <v>711</v>
      </c>
      <c r="B52" t="s">
        <v>712</v>
      </c>
      <c r="D52">
        <v>65</v>
      </c>
      <c r="E52" t="s">
        <v>594</v>
      </c>
      <c r="F52" s="717">
        <v>45505</v>
      </c>
      <c r="G52" t="s">
        <v>590</v>
      </c>
      <c r="H52" t="s">
        <v>713</v>
      </c>
      <c r="I52" t="s">
        <v>596</v>
      </c>
      <c r="J52" t="s">
        <v>50</v>
      </c>
      <c r="K52" t="s">
        <v>443</v>
      </c>
      <c r="L52" t="s">
        <v>35</v>
      </c>
      <c r="M52" t="s">
        <v>443</v>
      </c>
      <c r="N52" t="s">
        <v>443</v>
      </c>
      <c r="O52" t="s">
        <v>443</v>
      </c>
      <c r="P52" t="s">
        <v>443</v>
      </c>
      <c r="Q52" t="s">
        <v>443</v>
      </c>
      <c r="R52" t="s">
        <v>4</v>
      </c>
    </row>
    <row r="53" spans="1:19" ht="25.5" x14ac:dyDescent="0.2">
      <c r="A53" t="s">
        <v>714</v>
      </c>
      <c r="B53" t="s">
        <v>119</v>
      </c>
      <c r="C53" s="75" t="s">
        <v>1972</v>
      </c>
      <c r="D53">
        <v>60</v>
      </c>
      <c r="E53" t="s">
        <v>604</v>
      </c>
      <c r="F53" s="717">
        <v>44559</v>
      </c>
      <c r="G53" t="s">
        <v>590</v>
      </c>
      <c r="H53" s="75" t="s">
        <v>716</v>
      </c>
      <c r="I53" t="s">
        <v>717</v>
      </c>
      <c r="J53" t="s">
        <v>53</v>
      </c>
      <c r="K53" t="s">
        <v>443</v>
      </c>
      <c r="L53" t="s">
        <v>443</v>
      </c>
      <c r="M53" t="s">
        <v>4</v>
      </c>
      <c r="N53" t="s">
        <v>35</v>
      </c>
      <c r="O53" t="s">
        <v>443</v>
      </c>
      <c r="P53" t="s">
        <v>443</v>
      </c>
      <c r="Q53" t="s">
        <v>443</v>
      </c>
      <c r="R53" t="s">
        <v>443</v>
      </c>
    </row>
    <row r="54" spans="1:19" x14ac:dyDescent="0.2">
      <c r="A54" t="s">
        <v>718</v>
      </c>
      <c r="B54" t="s">
        <v>719</v>
      </c>
      <c r="D54">
        <v>75</v>
      </c>
      <c r="E54" t="s">
        <v>612</v>
      </c>
      <c r="F54" s="717">
        <v>45772</v>
      </c>
      <c r="G54" t="s">
        <v>590</v>
      </c>
      <c r="H54" t="s">
        <v>720</v>
      </c>
      <c r="I54" t="s">
        <v>613</v>
      </c>
      <c r="J54" t="s">
        <v>657</v>
      </c>
      <c r="K54" t="s">
        <v>35</v>
      </c>
      <c r="L54" t="s">
        <v>35</v>
      </c>
      <c r="M54" t="s">
        <v>35</v>
      </c>
      <c r="N54" t="s">
        <v>443</v>
      </c>
      <c r="O54" t="s">
        <v>443</v>
      </c>
      <c r="P54" t="s">
        <v>443</v>
      </c>
      <c r="Q54" t="s">
        <v>443</v>
      </c>
    </row>
    <row r="55" spans="1:19" x14ac:dyDescent="0.2">
      <c r="A55" t="s">
        <v>721</v>
      </c>
      <c r="B55" t="s">
        <v>99</v>
      </c>
      <c r="D55">
        <v>55</v>
      </c>
      <c r="E55" t="s">
        <v>604</v>
      </c>
      <c r="F55" s="717">
        <v>42689</v>
      </c>
      <c r="G55" t="s">
        <v>590</v>
      </c>
      <c r="H55" t="s">
        <v>722</v>
      </c>
      <c r="I55" t="s">
        <v>601</v>
      </c>
      <c r="J55" t="s">
        <v>146</v>
      </c>
      <c r="K55" t="s">
        <v>4</v>
      </c>
      <c r="L55" t="s">
        <v>443</v>
      </c>
      <c r="M55" t="s">
        <v>443</v>
      </c>
      <c r="N55" t="s">
        <v>443</v>
      </c>
      <c r="O55" t="s">
        <v>443</v>
      </c>
      <c r="P55" t="s">
        <v>443</v>
      </c>
      <c r="Q55" t="s">
        <v>443</v>
      </c>
      <c r="R55" t="s">
        <v>443</v>
      </c>
    </row>
    <row r="56" spans="1:19" x14ac:dyDescent="0.2">
      <c r="A56" t="s">
        <v>723</v>
      </c>
      <c r="B56" t="s">
        <v>724</v>
      </c>
      <c r="C56" t="s">
        <v>725</v>
      </c>
      <c r="D56">
        <v>60</v>
      </c>
      <c r="E56" t="s">
        <v>604</v>
      </c>
      <c r="F56" s="717">
        <v>45346</v>
      </c>
      <c r="G56" t="s">
        <v>590</v>
      </c>
      <c r="H56" t="s">
        <v>726</v>
      </c>
      <c r="I56" t="s">
        <v>645</v>
      </c>
      <c r="J56" t="s">
        <v>622</v>
      </c>
      <c r="K56" t="s">
        <v>443</v>
      </c>
      <c r="L56" t="s">
        <v>443</v>
      </c>
      <c r="M56" t="s">
        <v>443</v>
      </c>
      <c r="N56" t="s">
        <v>443</v>
      </c>
      <c r="O56" t="s">
        <v>443</v>
      </c>
      <c r="P56" t="s">
        <v>443</v>
      </c>
      <c r="Q56" t="s">
        <v>443</v>
      </c>
      <c r="R56" t="s">
        <v>443</v>
      </c>
    </row>
    <row r="57" spans="1:19" x14ac:dyDescent="0.2">
      <c r="A57" t="s">
        <v>727</v>
      </c>
      <c r="B57" t="s">
        <v>140</v>
      </c>
      <c r="D57">
        <v>50</v>
      </c>
      <c r="E57" t="s">
        <v>594</v>
      </c>
      <c r="G57" t="s">
        <v>590</v>
      </c>
      <c r="H57">
        <v>373</v>
      </c>
      <c r="I57" t="s">
        <v>634</v>
      </c>
      <c r="J57" t="s">
        <v>53</v>
      </c>
      <c r="K57" t="s">
        <v>443</v>
      </c>
      <c r="L57" t="s">
        <v>443</v>
      </c>
      <c r="M57" t="s">
        <v>443</v>
      </c>
      <c r="N57" t="s">
        <v>443</v>
      </c>
      <c r="O57" t="s">
        <v>443</v>
      </c>
      <c r="P57" t="s">
        <v>443</v>
      </c>
      <c r="Q57" t="s">
        <v>443</v>
      </c>
      <c r="R57" t="s">
        <v>443</v>
      </c>
    </row>
    <row r="58" spans="1:19" x14ac:dyDescent="0.2">
      <c r="A58" t="s">
        <v>728</v>
      </c>
      <c r="B58" t="s">
        <v>729</v>
      </c>
      <c r="C58" t="s">
        <v>730</v>
      </c>
      <c r="D58">
        <v>55</v>
      </c>
      <c r="E58" t="s">
        <v>731</v>
      </c>
      <c r="F58" s="717">
        <v>44949</v>
      </c>
      <c r="G58" t="s">
        <v>590</v>
      </c>
      <c r="H58">
        <v>412</v>
      </c>
      <c r="I58" t="s">
        <v>732</v>
      </c>
      <c r="J58" t="s">
        <v>622</v>
      </c>
      <c r="K58" t="s">
        <v>443</v>
      </c>
      <c r="L58" t="s">
        <v>443</v>
      </c>
      <c r="M58" t="s">
        <v>443</v>
      </c>
      <c r="N58" t="s">
        <v>443</v>
      </c>
      <c r="O58" t="s">
        <v>443</v>
      </c>
      <c r="P58" t="s">
        <v>443</v>
      </c>
      <c r="Q58" t="s">
        <v>443</v>
      </c>
      <c r="R58" t="s">
        <v>443</v>
      </c>
      <c r="S58" t="s">
        <v>4</v>
      </c>
    </row>
    <row r="59" spans="1:19" x14ac:dyDescent="0.2">
      <c r="A59" t="s">
        <v>733</v>
      </c>
      <c r="B59" t="s">
        <v>734</v>
      </c>
      <c r="D59">
        <v>50</v>
      </c>
      <c r="E59" t="s">
        <v>604</v>
      </c>
      <c r="F59" s="717">
        <v>44949</v>
      </c>
      <c r="G59" t="s">
        <v>590</v>
      </c>
      <c r="H59">
        <v>42</v>
      </c>
      <c r="I59" t="s">
        <v>621</v>
      </c>
      <c r="J59" t="s">
        <v>622</v>
      </c>
      <c r="K59" t="s">
        <v>443</v>
      </c>
      <c r="L59" t="s">
        <v>443</v>
      </c>
      <c r="M59" t="s">
        <v>443</v>
      </c>
      <c r="N59" t="s">
        <v>443</v>
      </c>
      <c r="O59" t="s">
        <v>443</v>
      </c>
      <c r="P59" t="s">
        <v>443</v>
      </c>
      <c r="Q59" t="s">
        <v>443</v>
      </c>
    </row>
    <row r="60" spans="1:19" x14ac:dyDescent="0.2">
      <c r="A60" t="s">
        <v>735</v>
      </c>
      <c r="B60" t="s">
        <v>736</v>
      </c>
      <c r="D60">
        <v>50</v>
      </c>
      <c r="E60" t="s">
        <v>604</v>
      </c>
      <c r="F60" s="717">
        <v>44949</v>
      </c>
      <c r="G60" t="s">
        <v>590</v>
      </c>
      <c r="H60">
        <v>124</v>
      </c>
      <c r="I60" t="s">
        <v>737</v>
      </c>
      <c r="J60" t="s">
        <v>50</v>
      </c>
      <c r="K60" t="s">
        <v>443</v>
      </c>
      <c r="L60" t="s">
        <v>443</v>
      </c>
      <c r="M60" t="s">
        <v>443</v>
      </c>
      <c r="N60" t="s">
        <v>443</v>
      </c>
      <c r="O60" t="s">
        <v>443</v>
      </c>
      <c r="P60" t="s">
        <v>4</v>
      </c>
      <c r="Q60" t="s">
        <v>443</v>
      </c>
      <c r="R60" t="s">
        <v>443</v>
      </c>
    </row>
    <row r="61" spans="1:19" x14ac:dyDescent="0.2">
      <c r="A61" t="s">
        <v>738</v>
      </c>
      <c r="B61" t="s">
        <v>739</v>
      </c>
      <c r="D61">
        <v>50</v>
      </c>
      <c r="E61" t="s">
        <v>604</v>
      </c>
      <c r="G61" t="s">
        <v>590</v>
      </c>
      <c r="H61">
        <v>307</v>
      </c>
      <c r="I61" t="s">
        <v>648</v>
      </c>
      <c r="J61" t="s">
        <v>53</v>
      </c>
      <c r="K61" t="s">
        <v>443</v>
      </c>
      <c r="L61" t="s">
        <v>443</v>
      </c>
      <c r="M61" t="s">
        <v>443</v>
      </c>
      <c r="N61" t="s">
        <v>443</v>
      </c>
      <c r="O61" t="s">
        <v>443</v>
      </c>
      <c r="P61" t="s">
        <v>443</v>
      </c>
      <c r="Q61" t="s">
        <v>443</v>
      </c>
      <c r="R61" t="s">
        <v>443</v>
      </c>
    </row>
    <row r="62" spans="1:19" x14ac:dyDescent="0.2">
      <c r="A62" t="s">
        <v>740</v>
      </c>
      <c r="B62" t="s">
        <v>741</v>
      </c>
      <c r="D62">
        <v>125</v>
      </c>
      <c r="E62" t="s">
        <v>604</v>
      </c>
      <c r="F62" s="717">
        <v>45833</v>
      </c>
      <c r="G62" t="s">
        <v>590</v>
      </c>
      <c r="H62" t="s">
        <v>742</v>
      </c>
      <c r="I62" t="s">
        <v>663</v>
      </c>
      <c r="J62" t="s">
        <v>25</v>
      </c>
      <c r="K62" t="s">
        <v>35</v>
      </c>
      <c r="L62" t="s">
        <v>35</v>
      </c>
      <c r="M62" t="s">
        <v>35</v>
      </c>
      <c r="N62" t="s">
        <v>35</v>
      </c>
      <c r="O62" t="s">
        <v>443</v>
      </c>
      <c r="P62" t="s">
        <v>35</v>
      </c>
      <c r="Q62" t="s">
        <v>443</v>
      </c>
      <c r="R62" t="s">
        <v>443</v>
      </c>
    </row>
    <row r="63" spans="1:19" x14ac:dyDescent="0.2">
      <c r="A63" t="s">
        <v>743</v>
      </c>
      <c r="B63" t="s">
        <v>712</v>
      </c>
      <c r="D63">
        <v>65</v>
      </c>
      <c r="E63" t="s">
        <v>594</v>
      </c>
      <c r="F63" s="717">
        <v>45505</v>
      </c>
      <c r="G63" t="s">
        <v>590</v>
      </c>
      <c r="H63" t="s">
        <v>744</v>
      </c>
      <c r="I63" t="s">
        <v>596</v>
      </c>
      <c r="J63" t="s">
        <v>50</v>
      </c>
      <c r="K63" t="s">
        <v>443</v>
      </c>
      <c r="L63" t="s">
        <v>35</v>
      </c>
      <c r="M63" t="s">
        <v>443</v>
      </c>
      <c r="N63" t="s">
        <v>443</v>
      </c>
      <c r="O63" t="s">
        <v>443</v>
      </c>
      <c r="P63" t="s">
        <v>443</v>
      </c>
      <c r="Q63" t="s">
        <v>443</v>
      </c>
      <c r="R63" t="s">
        <v>4</v>
      </c>
    </row>
    <row r="64" spans="1:19" x14ac:dyDescent="0.2">
      <c r="A64" t="s">
        <v>745</v>
      </c>
      <c r="B64" t="s">
        <v>99</v>
      </c>
      <c r="D64">
        <v>60</v>
      </c>
      <c r="E64" t="s">
        <v>604</v>
      </c>
      <c r="F64" s="717">
        <v>45017</v>
      </c>
      <c r="G64" t="s">
        <v>590</v>
      </c>
      <c r="H64" t="s">
        <v>746</v>
      </c>
      <c r="I64" t="s">
        <v>663</v>
      </c>
      <c r="J64" t="s">
        <v>53</v>
      </c>
      <c r="K64" t="s">
        <v>443</v>
      </c>
      <c r="L64" t="s">
        <v>443</v>
      </c>
      <c r="M64" t="s">
        <v>443</v>
      </c>
      <c r="N64" t="s">
        <v>443</v>
      </c>
      <c r="O64" t="s">
        <v>443</v>
      </c>
      <c r="P64" t="s">
        <v>443</v>
      </c>
      <c r="Q64" t="s">
        <v>443</v>
      </c>
      <c r="R64" t="s">
        <v>443</v>
      </c>
    </row>
    <row r="65" spans="1:19" x14ac:dyDescent="0.2">
      <c r="A65" t="s">
        <v>747</v>
      </c>
      <c r="B65" t="s">
        <v>748</v>
      </c>
      <c r="C65" t="s">
        <v>1894</v>
      </c>
      <c r="D65">
        <v>125</v>
      </c>
      <c r="E65" t="s">
        <v>604</v>
      </c>
      <c r="F65" s="717">
        <v>45346</v>
      </c>
      <c r="G65" t="s">
        <v>590</v>
      </c>
      <c r="H65" t="s">
        <v>749</v>
      </c>
      <c r="I65" t="s">
        <v>645</v>
      </c>
      <c r="J65" t="s">
        <v>25</v>
      </c>
      <c r="K65" t="s">
        <v>443</v>
      </c>
      <c r="L65" t="s">
        <v>443</v>
      </c>
      <c r="M65" t="s">
        <v>443</v>
      </c>
      <c r="N65" t="s">
        <v>443</v>
      </c>
      <c r="O65" t="s">
        <v>4</v>
      </c>
      <c r="P65" t="s">
        <v>443</v>
      </c>
      <c r="Q65" t="s">
        <v>443</v>
      </c>
      <c r="R65" t="s">
        <v>443</v>
      </c>
    </row>
    <row r="66" spans="1:19" x14ac:dyDescent="0.2">
      <c r="A66" t="s">
        <v>750</v>
      </c>
      <c r="B66" t="s">
        <v>662</v>
      </c>
      <c r="D66">
        <v>50</v>
      </c>
      <c r="E66" t="s">
        <v>604</v>
      </c>
      <c r="G66" t="s">
        <v>590</v>
      </c>
      <c r="H66">
        <v>344</v>
      </c>
      <c r="I66" t="s">
        <v>621</v>
      </c>
      <c r="J66" t="s">
        <v>100</v>
      </c>
      <c r="K66" t="s">
        <v>443</v>
      </c>
      <c r="L66" t="s">
        <v>443</v>
      </c>
      <c r="M66" t="s">
        <v>443</v>
      </c>
      <c r="N66" t="s">
        <v>443</v>
      </c>
      <c r="O66" t="s">
        <v>443</v>
      </c>
      <c r="P66" t="s">
        <v>443</v>
      </c>
      <c r="Q66" t="s">
        <v>443</v>
      </c>
    </row>
    <row r="67" spans="1:19" x14ac:dyDescent="0.2">
      <c r="A67" t="s">
        <v>751</v>
      </c>
      <c r="B67" t="s">
        <v>752</v>
      </c>
      <c r="D67">
        <v>50</v>
      </c>
      <c r="E67" t="s">
        <v>604</v>
      </c>
      <c r="F67" s="717">
        <v>44949</v>
      </c>
      <c r="G67" t="s">
        <v>590</v>
      </c>
      <c r="H67">
        <v>127</v>
      </c>
      <c r="I67" t="s">
        <v>667</v>
      </c>
      <c r="J67" t="s">
        <v>53</v>
      </c>
      <c r="K67" t="s">
        <v>443</v>
      </c>
      <c r="L67" t="s">
        <v>443</v>
      </c>
      <c r="M67" t="s">
        <v>443</v>
      </c>
      <c r="N67" t="s">
        <v>4</v>
      </c>
      <c r="O67" t="s">
        <v>443</v>
      </c>
      <c r="P67" t="s">
        <v>443</v>
      </c>
      <c r="Q67" t="s">
        <v>443</v>
      </c>
      <c r="R67" t="s">
        <v>443</v>
      </c>
    </row>
    <row r="68" spans="1:19" x14ac:dyDescent="0.2">
      <c r="A68" t="s">
        <v>753</v>
      </c>
      <c r="B68" t="s">
        <v>754</v>
      </c>
      <c r="C68" t="s">
        <v>755</v>
      </c>
      <c r="D68">
        <v>75</v>
      </c>
      <c r="E68" t="s">
        <v>731</v>
      </c>
      <c r="F68" s="717">
        <v>45833</v>
      </c>
      <c r="G68" t="s">
        <v>590</v>
      </c>
      <c r="H68" t="s">
        <v>756</v>
      </c>
      <c r="I68" t="s">
        <v>732</v>
      </c>
      <c r="J68" t="s">
        <v>610</v>
      </c>
      <c r="K68" t="s">
        <v>35</v>
      </c>
      <c r="L68" t="s">
        <v>35</v>
      </c>
      <c r="M68" t="s">
        <v>35</v>
      </c>
      <c r="N68" t="s">
        <v>35</v>
      </c>
      <c r="O68" t="s">
        <v>35</v>
      </c>
      <c r="P68" t="s">
        <v>443</v>
      </c>
      <c r="Q68" t="s">
        <v>443</v>
      </c>
      <c r="R68" t="s">
        <v>443</v>
      </c>
    </row>
    <row r="69" spans="1:19" x14ac:dyDescent="0.2">
      <c r="A69" t="s">
        <v>757</v>
      </c>
      <c r="B69" t="s">
        <v>758</v>
      </c>
      <c r="D69">
        <v>55</v>
      </c>
      <c r="E69" t="s">
        <v>604</v>
      </c>
      <c r="G69" t="s">
        <v>590</v>
      </c>
      <c r="H69" t="s">
        <v>444</v>
      </c>
      <c r="I69" t="s">
        <v>634</v>
      </c>
      <c r="J69" t="s">
        <v>50</v>
      </c>
      <c r="K69" t="s">
        <v>443</v>
      </c>
      <c r="L69" t="s">
        <v>443</v>
      </c>
      <c r="M69" t="s">
        <v>443</v>
      </c>
      <c r="N69" t="s">
        <v>443</v>
      </c>
      <c r="O69" t="s">
        <v>443</v>
      </c>
      <c r="P69" t="s">
        <v>443</v>
      </c>
      <c r="Q69" t="s">
        <v>443</v>
      </c>
      <c r="R69" t="s">
        <v>4</v>
      </c>
    </row>
    <row r="70" spans="1:19" x14ac:dyDescent="0.2">
      <c r="A70" t="s">
        <v>759</v>
      </c>
      <c r="B70" t="s">
        <v>754</v>
      </c>
      <c r="C70" t="s">
        <v>760</v>
      </c>
      <c r="D70">
        <v>75</v>
      </c>
      <c r="E70" t="s">
        <v>731</v>
      </c>
      <c r="F70" s="717">
        <v>45833</v>
      </c>
      <c r="G70" t="s">
        <v>590</v>
      </c>
      <c r="H70" t="s">
        <v>756</v>
      </c>
      <c r="I70" t="s">
        <v>732</v>
      </c>
      <c r="J70" t="s">
        <v>610</v>
      </c>
      <c r="K70" t="s">
        <v>35</v>
      </c>
      <c r="L70" t="s">
        <v>35</v>
      </c>
      <c r="M70" t="s">
        <v>35</v>
      </c>
      <c r="N70" t="s">
        <v>35</v>
      </c>
      <c r="O70" t="s">
        <v>35</v>
      </c>
      <c r="P70" t="s">
        <v>443</v>
      </c>
      <c r="Q70" t="s">
        <v>443</v>
      </c>
      <c r="R70" t="s">
        <v>443</v>
      </c>
    </row>
    <row r="71" spans="1:19" ht="25.5" x14ac:dyDescent="0.2">
      <c r="A71" t="s">
        <v>761</v>
      </c>
      <c r="B71" t="s">
        <v>152</v>
      </c>
      <c r="C71" t="s">
        <v>762</v>
      </c>
      <c r="D71">
        <v>65</v>
      </c>
      <c r="E71" t="s">
        <v>594</v>
      </c>
      <c r="F71" s="717">
        <v>44378</v>
      </c>
      <c r="G71" t="s">
        <v>590</v>
      </c>
      <c r="H71" s="75" t="s">
        <v>763</v>
      </c>
      <c r="I71" t="s">
        <v>764</v>
      </c>
      <c r="J71" t="s">
        <v>100</v>
      </c>
      <c r="K71" t="s">
        <v>443</v>
      </c>
      <c r="L71" t="s">
        <v>443</v>
      </c>
      <c r="M71" t="s">
        <v>443</v>
      </c>
      <c r="N71" t="s">
        <v>443</v>
      </c>
      <c r="O71" t="s">
        <v>443</v>
      </c>
      <c r="P71" t="s">
        <v>443</v>
      </c>
      <c r="Q71" t="s">
        <v>443</v>
      </c>
      <c r="S71" t="s">
        <v>4</v>
      </c>
    </row>
    <row r="72" spans="1:19" x14ac:dyDescent="0.2">
      <c r="A72" t="s">
        <v>765</v>
      </c>
      <c r="B72" t="s">
        <v>766</v>
      </c>
      <c r="D72">
        <v>50</v>
      </c>
      <c r="E72" t="s">
        <v>604</v>
      </c>
      <c r="F72" s="717">
        <v>44949</v>
      </c>
      <c r="G72" t="s">
        <v>590</v>
      </c>
      <c r="H72" t="s">
        <v>767</v>
      </c>
      <c r="I72" t="s">
        <v>606</v>
      </c>
      <c r="J72" t="s">
        <v>614</v>
      </c>
      <c r="K72" t="s">
        <v>35</v>
      </c>
      <c r="L72" t="s">
        <v>443</v>
      </c>
      <c r="M72" t="s">
        <v>4</v>
      </c>
      <c r="N72" t="s">
        <v>443</v>
      </c>
      <c r="O72" t="s">
        <v>443</v>
      </c>
      <c r="P72" t="s">
        <v>443</v>
      </c>
      <c r="Q72" t="s">
        <v>443</v>
      </c>
    </row>
    <row r="73" spans="1:19" x14ac:dyDescent="0.2">
      <c r="A73" t="s">
        <v>768</v>
      </c>
      <c r="B73" t="s">
        <v>662</v>
      </c>
      <c r="D73">
        <v>55</v>
      </c>
      <c r="E73" t="s">
        <v>604</v>
      </c>
      <c r="F73" s="717">
        <v>45589</v>
      </c>
      <c r="G73" t="s">
        <v>590</v>
      </c>
      <c r="H73" t="s">
        <v>769</v>
      </c>
      <c r="I73" t="s">
        <v>645</v>
      </c>
      <c r="J73" t="s">
        <v>69</v>
      </c>
      <c r="K73" t="s">
        <v>443</v>
      </c>
      <c r="L73" t="s">
        <v>443</v>
      </c>
      <c r="M73" t="s">
        <v>443</v>
      </c>
      <c r="N73" t="s">
        <v>443</v>
      </c>
      <c r="O73" t="s">
        <v>443</v>
      </c>
      <c r="P73" t="s">
        <v>443</v>
      </c>
      <c r="Q73" t="s">
        <v>443</v>
      </c>
      <c r="R73" t="s">
        <v>443</v>
      </c>
    </row>
    <row r="74" spans="1:19" x14ac:dyDescent="0.2">
      <c r="A74" t="s">
        <v>770</v>
      </c>
      <c r="B74" t="s">
        <v>771</v>
      </c>
      <c r="D74">
        <v>50</v>
      </c>
      <c r="E74" t="s">
        <v>604</v>
      </c>
      <c r="F74" s="717">
        <v>44949</v>
      </c>
      <c r="G74" t="s">
        <v>590</v>
      </c>
      <c r="H74">
        <v>4</v>
      </c>
      <c r="I74" t="s">
        <v>645</v>
      </c>
      <c r="J74" t="s">
        <v>622</v>
      </c>
      <c r="K74" t="s">
        <v>443</v>
      </c>
      <c r="L74" t="s">
        <v>443</v>
      </c>
      <c r="M74" t="s">
        <v>443</v>
      </c>
      <c r="N74" t="s">
        <v>443</v>
      </c>
      <c r="O74" t="s">
        <v>443</v>
      </c>
      <c r="P74" t="s">
        <v>443</v>
      </c>
      <c r="Q74" t="s">
        <v>443</v>
      </c>
      <c r="R74" t="s">
        <v>443</v>
      </c>
    </row>
    <row r="75" spans="1:19" x14ac:dyDescent="0.2">
      <c r="A75" t="s">
        <v>772</v>
      </c>
      <c r="B75" t="s">
        <v>1897</v>
      </c>
      <c r="D75">
        <v>50</v>
      </c>
      <c r="E75" t="s">
        <v>604</v>
      </c>
      <c r="F75" s="717">
        <v>44949</v>
      </c>
      <c r="G75" t="s">
        <v>590</v>
      </c>
      <c r="H75">
        <v>321</v>
      </c>
      <c r="I75" t="s">
        <v>663</v>
      </c>
      <c r="J75" t="s">
        <v>657</v>
      </c>
      <c r="K75" t="s">
        <v>443</v>
      </c>
      <c r="L75" t="s">
        <v>443</v>
      </c>
      <c r="M75" t="s">
        <v>443</v>
      </c>
      <c r="N75" t="s">
        <v>443</v>
      </c>
      <c r="O75" t="s">
        <v>443</v>
      </c>
      <c r="P75" t="s">
        <v>35</v>
      </c>
      <c r="Q75" t="s">
        <v>35</v>
      </c>
      <c r="R75" t="s">
        <v>443</v>
      </c>
    </row>
    <row r="76" spans="1:19" x14ac:dyDescent="0.2">
      <c r="A76" t="s">
        <v>773</v>
      </c>
      <c r="B76" t="s">
        <v>774</v>
      </c>
      <c r="D76">
        <v>50</v>
      </c>
      <c r="E76" t="s">
        <v>604</v>
      </c>
      <c r="G76" t="s">
        <v>590</v>
      </c>
      <c r="H76">
        <v>427</v>
      </c>
      <c r="I76" t="s">
        <v>737</v>
      </c>
      <c r="J76" t="s">
        <v>657</v>
      </c>
      <c r="K76" t="s">
        <v>443</v>
      </c>
      <c r="L76" t="s">
        <v>443</v>
      </c>
      <c r="M76" t="s">
        <v>443</v>
      </c>
      <c r="N76" t="s">
        <v>443</v>
      </c>
      <c r="O76" t="s">
        <v>443</v>
      </c>
      <c r="P76" t="s">
        <v>443</v>
      </c>
      <c r="Q76" t="s">
        <v>443</v>
      </c>
      <c r="R76" t="s">
        <v>443</v>
      </c>
    </row>
    <row r="77" spans="1:19" x14ac:dyDescent="0.2">
      <c r="A77" t="s">
        <v>775</v>
      </c>
      <c r="B77" t="s">
        <v>140</v>
      </c>
      <c r="D77">
        <v>50</v>
      </c>
      <c r="E77" t="s">
        <v>604</v>
      </c>
      <c r="G77" t="s">
        <v>590</v>
      </c>
      <c r="H77">
        <v>100</v>
      </c>
      <c r="I77" t="s">
        <v>648</v>
      </c>
      <c r="J77" t="s">
        <v>53</v>
      </c>
      <c r="K77" t="s">
        <v>443</v>
      </c>
      <c r="L77" t="s">
        <v>443</v>
      </c>
      <c r="M77" t="s">
        <v>4</v>
      </c>
      <c r="N77" t="s">
        <v>443</v>
      </c>
      <c r="O77" t="s">
        <v>443</v>
      </c>
      <c r="P77" t="s">
        <v>443</v>
      </c>
      <c r="Q77" t="s">
        <v>443</v>
      </c>
      <c r="R77" t="s">
        <v>443</v>
      </c>
    </row>
    <row r="78" spans="1:19" x14ac:dyDescent="0.2">
      <c r="A78" t="s">
        <v>776</v>
      </c>
      <c r="B78" t="s">
        <v>777</v>
      </c>
      <c r="C78" t="s">
        <v>778</v>
      </c>
      <c r="D78">
        <v>65</v>
      </c>
      <c r="E78" t="s">
        <v>604</v>
      </c>
      <c r="F78" s="717">
        <v>41153</v>
      </c>
      <c r="G78" t="s">
        <v>590</v>
      </c>
      <c r="H78" t="s">
        <v>779</v>
      </c>
      <c r="I78" t="s">
        <v>606</v>
      </c>
      <c r="J78" t="s">
        <v>20</v>
      </c>
      <c r="K78" t="s">
        <v>443</v>
      </c>
      <c r="L78" t="s">
        <v>443</v>
      </c>
      <c r="M78" t="s">
        <v>443</v>
      </c>
      <c r="N78" t="s">
        <v>443</v>
      </c>
      <c r="O78" t="s">
        <v>443</v>
      </c>
      <c r="P78" t="s">
        <v>4</v>
      </c>
      <c r="Q78" t="s">
        <v>443</v>
      </c>
    </row>
    <row r="79" spans="1:19" x14ac:dyDescent="0.2">
      <c r="A79" t="s">
        <v>1865</v>
      </c>
      <c r="B79" t="s">
        <v>1864</v>
      </c>
      <c r="D79">
        <v>50</v>
      </c>
      <c r="E79" t="s">
        <v>612</v>
      </c>
      <c r="F79" s="717">
        <v>44949</v>
      </c>
      <c r="G79" t="s">
        <v>590</v>
      </c>
      <c r="H79" t="s">
        <v>827</v>
      </c>
      <c r="I79" t="s">
        <v>1172</v>
      </c>
      <c r="J79" t="s">
        <v>146</v>
      </c>
      <c r="K79" t="s">
        <v>443</v>
      </c>
      <c r="L79" t="s">
        <v>4</v>
      </c>
      <c r="M79" t="s">
        <v>443</v>
      </c>
      <c r="N79" t="s">
        <v>443</v>
      </c>
      <c r="O79" t="s">
        <v>443</v>
      </c>
      <c r="P79" t="s">
        <v>443</v>
      </c>
      <c r="Q79" t="s">
        <v>443</v>
      </c>
      <c r="R79" t="s">
        <v>443</v>
      </c>
    </row>
    <row r="80" spans="1:19" x14ac:dyDescent="0.2">
      <c r="A80" t="s">
        <v>782</v>
      </c>
      <c r="B80" t="s">
        <v>598</v>
      </c>
      <c r="D80">
        <v>70</v>
      </c>
      <c r="E80" t="s">
        <v>604</v>
      </c>
      <c r="F80" s="717">
        <v>45170</v>
      </c>
      <c r="G80" t="s">
        <v>590</v>
      </c>
      <c r="H80" t="s">
        <v>783</v>
      </c>
      <c r="I80" t="s">
        <v>645</v>
      </c>
      <c r="J80" t="s">
        <v>69</v>
      </c>
      <c r="K80" t="s">
        <v>443</v>
      </c>
      <c r="L80" t="s">
        <v>443</v>
      </c>
      <c r="M80" t="s">
        <v>443</v>
      </c>
      <c r="N80" t="s">
        <v>443</v>
      </c>
      <c r="O80" t="s">
        <v>443</v>
      </c>
      <c r="P80" t="s">
        <v>4</v>
      </c>
      <c r="Q80" t="s">
        <v>443</v>
      </c>
      <c r="R80" t="s">
        <v>443</v>
      </c>
    </row>
    <row r="81" spans="1:19" x14ac:dyDescent="0.2">
      <c r="A81" t="s">
        <v>784</v>
      </c>
      <c r="B81" t="s">
        <v>785</v>
      </c>
      <c r="D81">
        <v>55</v>
      </c>
      <c r="E81" t="s">
        <v>604</v>
      </c>
      <c r="F81" s="717">
        <v>41791</v>
      </c>
      <c r="G81" t="s">
        <v>590</v>
      </c>
      <c r="H81" t="s">
        <v>300</v>
      </c>
      <c r="I81" t="s">
        <v>606</v>
      </c>
      <c r="J81" t="s">
        <v>20</v>
      </c>
      <c r="K81" t="s">
        <v>443</v>
      </c>
      <c r="L81" t="s">
        <v>443</v>
      </c>
      <c r="M81" t="s">
        <v>443</v>
      </c>
      <c r="N81" t="s">
        <v>443</v>
      </c>
      <c r="O81" t="s">
        <v>4</v>
      </c>
      <c r="P81" t="s">
        <v>443</v>
      </c>
      <c r="Q81" t="s">
        <v>443</v>
      </c>
    </row>
    <row r="82" spans="1:19" x14ac:dyDescent="0.2">
      <c r="A82" t="s">
        <v>786</v>
      </c>
      <c r="B82" t="s">
        <v>712</v>
      </c>
      <c r="D82">
        <v>65</v>
      </c>
      <c r="E82" t="s">
        <v>604</v>
      </c>
      <c r="F82" s="717">
        <v>45527</v>
      </c>
      <c r="G82" t="s">
        <v>590</v>
      </c>
      <c r="H82" t="s">
        <v>787</v>
      </c>
      <c r="I82" t="s">
        <v>645</v>
      </c>
      <c r="J82" t="s">
        <v>50</v>
      </c>
      <c r="K82" t="s">
        <v>443</v>
      </c>
      <c r="L82" t="s">
        <v>443</v>
      </c>
      <c r="M82" t="s">
        <v>443</v>
      </c>
      <c r="N82" t="s">
        <v>35</v>
      </c>
      <c r="O82" t="s">
        <v>443</v>
      </c>
      <c r="P82" t="s">
        <v>443</v>
      </c>
      <c r="Q82" t="s">
        <v>4</v>
      </c>
      <c r="R82" t="s">
        <v>443</v>
      </c>
    </row>
    <row r="83" spans="1:19" x14ac:dyDescent="0.2">
      <c r="A83" t="s">
        <v>788</v>
      </c>
      <c r="B83" t="s">
        <v>662</v>
      </c>
      <c r="D83">
        <v>50</v>
      </c>
      <c r="E83" t="s">
        <v>604</v>
      </c>
      <c r="F83" s="717">
        <v>44949</v>
      </c>
      <c r="G83" t="s">
        <v>590</v>
      </c>
      <c r="H83">
        <v>162</v>
      </c>
      <c r="I83" t="s">
        <v>645</v>
      </c>
      <c r="J83" t="s">
        <v>100</v>
      </c>
      <c r="K83" t="s">
        <v>443</v>
      </c>
      <c r="L83" t="s">
        <v>443</v>
      </c>
      <c r="M83" t="s">
        <v>443</v>
      </c>
      <c r="N83" t="s">
        <v>443</v>
      </c>
      <c r="O83" t="s">
        <v>443</v>
      </c>
      <c r="P83" t="s">
        <v>443</v>
      </c>
      <c r="Q83" t="s">
        <v>443</v>
      </c>
      <c r="R83" t="s">
        <v>443</v>
      </c>
      <c r="S83" t="s">
        <v>4</v>
      </c>
    </row>
    <row r="84" spans="1:19" x14ac:dyDescent="0.2">
      <c r="A84" t="s">
        <v>789</v>
      </c>
      <c r="B84" t="s">
        <v>790</v>
      </c>
      <c r="D84">
        <v>55</v>
      </c>
      <c r="E84" t="s">
        <v>589</v>
      </c>
      <c r="G84" t="s">
        <v>590</v>
      </c>
      <c r="H84" t="s">
        <v>503</v>
      </c>
      <c r="I84" t="s">
        <v>592</v>
      </c>
      <c r="J84" t="s">
        <v>614</v>
      </c>
      <c r="K84" t="s">
        <v>443</v>
      </c>
      <c r="L84" t="s">
        <v>443</v>
      </c>
      <c r="M84" t="s">
        <v>443</v>
      </c>
      <c r="N84" t="s">
        <v>443</v>
      </c>
      <c r="O84" t="s">
        <v>35</v>
      </c>
      <c r="P84" t="s">
        <v>35</v>
      </c>
      <c r="Q84" t="s">
        <v>35</v>
      </c>
      <c r="R84" t="s">
        <v>35</v>
      </c>
    </row>
    <row r="85" spans="1:19" x14ac:dyDescent="0.2">
      <c r="A85" t="s">
        <v>1862</v>
      </c>
      <c r="B85" t="s">
        <v>1861</v>
      </c>
      <c r="D85">
        <v>50</v>
      </c>
      <c r="E85" t="s">
        <v>612</v>
      </c>
      <c r="F85" s="717">
        <v>44949</v>
      </c>
      <c r="G85" t="s">
        <v>590</v>
      </c>
      <c r="H85">
        <v>375</v>
      </c>
      <c r="I85" t="s">
        <v>1172</v>
      </c>
      <c r="J85" t="s">
        <v>25</v>
      </c>
      <c r="K85" t="s">
        <v>443</v>
      </c>
      <c r="L85" t="s">
        <v>35</v>
      </c>
      <c r="M85" t="s">
        <v>443</v>
      </c>
      <c r="N85" t="s">
        <v>443</v>
      </c>
      <c r="O85" t="s">
        <v>443</v>
      </c>
      <c r="P85" t="s">
        <v>4</v>
      </c>
      <c r="Q85" t="s">
        <v>443</v>
      </c>
      <c r="R85" t="s">
        <v>443</v>
      </c>
    </row>
    <row r="86" spans="1:19" x14ac:dyDescent="0.2">
      <c r="A86" t="s">
        <v>795</v>
      </c>
      <c r="B86" t="s">
        <v>796</v>
      </c>
      <c r="D86">
        <v>50</v>
      </c>
      <c r="E86" t="s">
        <v>604</v>
      </c>
      <c r="F86" s="717">
        <v>44949</v>
      </c>
      <c r="G86" t="s">
        <v>590</v>
      </c>
      <c r="H86">
        <v>322</v>
      </c>
      <c r="I86" t="s">
        <v>667</v>
      </c>
      <c r="J86" t="s">
        <v>622</v>
      </c>
      <c r="K86" t="s">
        <v>443</v>
      </c>
      <c r="L86" t="s">
        <v>443</v>
      </c>
      <c r="M86" t="s">
        <v>443</v>
      </c>
      <c r="N86" t="s">
        <v>443</v>
      </c>
      <c r="O86" t="s">
        <v>443</v>
      </c>
      <c r="P86" t="s">
        <v>443</v>
      </c>
      <c r="Q86" t="s">
        <v>443</v>
      </c>
      <c r="R86" t="s">
        <v>4</v>
      </c>
    </row>
    <row r="87" spans="1:19" x14ac:dyDescent="0.2">
      <c r="A87" t="s">
        <v>797</v>
      </c>
      <c r="B87" t="s">
        <v>662</v>
      </c>
      <c r="D87">
        <v>60</v>
      </c>
      <c r="E87" t="s">
        <v>604</v>
      </c>
      <c r="F87" s="717">
        <v>45448</v>
      </c>
      <c r="G87" t="s">
        <v>590</v>
      </c>
      <c r="H87" t="s">
        <v>798</v>
      </c>
      <c r="I87" t="s">
        <v>648</v>
      </c>
      <c r="J87" t="s">
        <v>100</v>
      </c>
      <c r="K87" t="s">
        <v>443</v>
      </c>
      <c r="L87" t="s">
        <v>443</v>
      </c>
      <c r="M87" t="s">
        <v>443</v>
      </c>
      <c r="N87" t="s">
        <v>443</v>
      </c>
      <c r="O87" t="s">
        <v>443</v>
      </c>
      <c r="P87" t="s">
        <v>443</v>
      </c>
      <c r="Q87" t="s">
        <v>4</v>
      </c>
      <c r="R87" t="s">
        <v>443</v>
      </c>
    </row>
    <row r="88" spans="1:19" x14ac:dyDescent="0.2">
      <c r="A88" t="s">
        <v>799</v>
      </c>
      <c r="B88" t="s">
        <v>800</v>
      </c>
      <c r="D88">
        <v>65</v>
      </c>
      <c r="E88" t="s">
        <v>604</v>
      </c>
      <c r="G88" t="s">
        <v>590</v>
      </c>
      <c r="H88">
        <v>406</v>
      </c>
      <c r="I88" t="s">
        <v>634</v>
      </c>
      <c r="J88" t="s">
        <v>146</v>
      </c>
      <c r="K88" t="s">
        <v>443</v>
      </c>
      <c r="L88" t="s">
        <v>4</v>
      </c>
      <c r="M88" t="s">
        <v>443</v>
      </c>
      <c r="N88" t="s">
        <v>443</v>
      </c>
      <c r="O88" t="s">
        <v>443</v>
      </c>
      <c r="P88" t="s">
        <v>443</v>
      </c>
      <c r="Q88" t="s">
        <v>443</v>
      </c>
      <c r="R88" t="s">
        <v>443</v>
      </c>
    </row>
    <row r="89" spans="1:19" x14ac:dyDescent="0.2">
      <c r="A89" t="s">
        <v>801</v>
      </c>
      <c r="B89" t="s">
        <v>140</v>
      </c>
      <c r="D89">
        <v>50</v>
      </c>
      <c r="E89" t="s">
        <v>604</v>
      </c>
      <c r="G89" t="s">
        <v>590</v>
      </c>
      <c r="H89">
        <v>346</v>
      </c>
      <c r="I89" t="s">
        <v>648</v>
      </c>
      <c r="J89" t="s">
        <v>622</v>
      </c>
      <c r="K89" t="s">
        <v>443</v>
      </c>
      <c r="L89" t="s">
        <v>443</v>
      </c>
      <c r="M89" t="s">
        <v>443</v>
      </c>
      <c r="N89" t="s">
        <v>443</v>
      </c>
      <c r="O89" t="s">
        <v>443</v>
      </c>
      <c r="P89" t="s">
        <v>443</v>
      </c>
      <c r="Q89" t="s">
        <v>443</v>
      </c>
      <c r="R89" t="s">
        <v>443</v>
      </c>
    </row>
    <row r="90" spans="1:19" x14ac:dyDescent="0.2">
      <c r="A90" t="s">
        <v>802</v>
      </c>
      <c r="B90" t="s">
        <v>598</v>
      </c>
      <c r="D90">
        <v>55</v>
      </c>
      <c r="E90" t="s">
        <v>604</v>
      </c>
      <c r="F90" s="717">
        <v>45620</v>
      </c>
      <c r="G90" t="s">
        <v>590</v>
      </c>
      <c r="H90" t="s">
        <v>1903</v>
      </c>
      <c r="I90" t="s">
        <v>596</v>
      </c>
      <c r="J90" t="s">
        <v>635</v>
      </c>
      <c r="K90" t="s">
        <v>4</v>
      </c>
      <c r="L90" t="s">
        <v>443</v>
      </c>
      <c r="M90" t="s">
        <v>35</v>
      </c>
      <c r="N90" t="s">
        <v>443</v>
      </c>
      <c r="O90" t="s">
        <v>443</v>
      </c>
      <c r="P90" t="s">
        <v>35</v>
      </c>
      <c r="Q90" t="s">
        <v>443</v>
      </c>
      <c r="R90" t="s">
        <v>443</v>
      </c>
    </row>
    <row r="91" spans="1:19" x14ac:dyDescent="0.2">
      <c r="A91" t="s">
        <v>804</v>
      </c>
      <c r="B91" t="s">
        <v>805</v>
      </c>
      <c r="D91">
        <v>50</v>
      </c>
      <c r="E91" t="s">
        <v>604</v>
      </c>
      <c r="G91" t="s">
        <v>590</v>
      </c>
      <c r="H91">
        <v>164</v>
      </c>
      <c r="I91" t="s">
        <v>648</v>
      </c>
      <c r="J91" t="s">
        <v>53</v>
      </c>
      <c r="K91" t="s">
        <v>443</v>
      </c>
      <c r="L91" t="s">
        <v>443</v>
      </c>
      <c r="M91" t="s">
        <v>443</v>
      </c>
      <c r="N91" t="s">
        <v>4</v>
      </c>
      <c r="O91" t="s">
        <v>443</v>
      </c>
      <c r="P91" t="s">
        <v>443</v>
      </c>
      <c r="Q91" t="s">
        <v>443</v>
      </c>
      <c r="R91" t="s">
        <v>443</v>
      </c>
    </row>
    <row r="92" spans="1:19" ht="25.5" x14ac:dyDescent="0.2">
      <c r="A92" t="s">
        <v>806</v>
      </c>
      <c r="B92" t="s">
        <v>807</v>
      </c>
      <c r="D92">
        <v>55</v>
      </c>
      <c r="E92" t="s">
        <v>604</v>
      </c>
      <c r="F92" s="717">
        <v>42005</v>
      </c>
      <c r="G92" t="s">
        <v>590</v>
      </c>
      <c r="H92" s="75" t="s">
        <v>808</v>
      </c>
      <c r="I92" t="s">
        <v>648</v>
      </c>
      <c r="J92" t="s">
        <v>50</v>
      </c>
      <c r="K92" t="s">
        <v>443</v>
      </c>
      <c r="L92" t="s">
        <v>443</v>
      </c>
      <c r="M92" t="s">
        <v>443</v>
      </c>
      <c r="N92" t="s">
        <v>443</v>
      </c>
      <c r="O92" t="s">
        <v>443</v>
      </c>
      <c r="P92" t="s">
        <v>4</v>
      </c>
      <c r="Q92" t="s">
        <v>443</v>
      </c>
      <c r="R92" t="s">
        <v>443</v>
      </c>
    </row>
    <row r="93" spans="1:19" x14ac:dyDescent="0.2">
      <c r="A93" t="s">
        <v>809</v>
      </c>
      <c r="B93" t="s">
        <v>810</v>
      </c>
      <c r="D93">
        <v>50</v>
      </c>
      <c r="E93" t="s">
        <v>604</v>
      </c>
      <c r="G93" t="s">
        <v>590</v>
      </c>
      <c r="H93">
        <v>340</v>
      </c>
      <c r="I93" t="s">
        <v>634</v>
      </c>
      <c r="J93" t="s">
        <v>614</v>
      </c>
      <c r="K93" t="s">
        <v>443</v>
      </c>
      <c r="L93" t="s">
        <v>1870</v>
      </c>
      <c r="M93" t="s">
        <v>443</v>
      </c>
      <c r="N93" t="s">
        <v>443</v>
      </c>
      <c r="O93" t="s">
        <v>443</v>
      </c>
      <c r="P93" t="s">
        <v>443</v>
      </c>
      <c r="Q93" t="s">
        <v>443</v>
      </c>
      <c r="R93" t="s">
        <v>443</v>
      </c>
    </row>
    <row r="94" spans="1:19" ht="25.5" x14ac:dyDescent="0.2">
      <c r="A94" t="s">
        <v>811</v>
      </c>
      <c r="B94" t="s">
        <v>107</v>
      </c>
      <c r="D94">
        <v>55</v>
      </c>
      <c r="E94" t="s">
        <v>604</v>
      </c>
      <c r="G94" t="s">
        <v>590</v>
      </c>
      <c r="H94" s="75" t="s">
        <v>812</v>
      </c>
      <c r="I94" t="s">
        <v>645</v>
      </c>
      <c r="J94" t="s">
        <v>622</v>
      </c>
      <c r="K94" t="s">
        <v>443</v>
      </c>
      <c r="L94" t="s">
        <v>443</v>
      </c>
      <c r="M94" t="s">
        <v>443</v>
      </c>
      <c r="N94" t="s">
        <v>443</v>
      </c>
      <c r="O94" t="s">
        <v>443</v>
      </c>
      <c r="P94" t="s">
        <v>443</v>
      </c>
      <c r="Q94" t="s">
        <v>443</v>
      </c>
      <c r="R94" t="s">
        <v>443</v>
      </c>
    </row>
    <row r="95" spans="1:19" x14ac:dyDescent="0.2">
      <c r="A95" t="s">
        <v>813</v>
      </c>
      <c r="B95" t="s">
        <v>662</v>
      </c>
      <c r="D95">
        <v>50</v>
      </c>
      <c r="E95" t="s">
        <v>594</v>
      </c>
      <c r="F95" s="717">
        <v>44949</v>
      </c>
      <c r="G95" t="s">
        <v>590</v>
      </c>
      <c r="H95">
        <v>368</v>
      </c>
      <c r="I95" t="s">
        <v>596</v>
      </c>
      <c r="J95" t="s">
        <v>20</v>
      </c>
      <c r="K95" t="s">
        <v>443</v>
      </c>
      <c r="L95" t="s">
        <v>443</v>
      </c>
      <c r="M95" t="s">
        <v>443</v>
      </c>
      <c r="N95" t="s">
        <v>4</v>
      </c>
      <c r="O95" t="s">
        <v>443</v>
      </c>
      <c r="P95" t="s">
        <v>443</v>
      </c>
      <c r="Q95" t="s">
        <v>443</v>
      </c>
      <c r="R95" t="s">
        <v>443</v>
      </c>
    </row>
    <row r="96" spans="1:19" x14ac:dyDescent="0.2">
      <c r="A96" t="s">
        <v>814</v>
      </c>
      <c r="B96" t="s">
        <v>662</v>
      </c>
      <c r="D96">
        <v>50</v>
      </c>
      <c r="E96" t="s">
        <v>815</v>
      </c>
      <c r="F96" s="717">
        <v>44949</v>
      </c>
      <c r="G96" t="s">
        <v>590</v>
      </c>
      <c r="H96">
        <v>108</v>
      </c>
      <c r="I96" t="s">
        <v>737</v>
      </c>
      <c r="J96" t="s">
        <v>50</v>
      </c>
      <c r="K96" t="s">
        <v>443</v>
      </c>
      <c r="L96" t="s">
        <v>443</v>
      </c>
      <c r="M96" t="s">
        <v>443</v>
      </c>
      <c r="N96" t="s">
        <v>443</v>
      </c>
      <c r="O96" t="s">
        <v>443</v>
      </c>
      <c r="P96" t="s">
        <v>443</v>
      </c>
      <c r="Q96" t="s">
        <v>4</v>
      </c>
      <c r="R96" t="s">
        <v>443</v>
      </c>
    </row>
    <row r="97" spans="1:19" x14ac:dyDescent="0.2">
      <c r="A97" t="s">
        <v>816</v>
      </c>
      <c r="B97" t="s">
        <v>212</v>
      </c>
      <c r="D97">
        <v>50</v>
      </c>
      <c r="E97" t="s">
        <v>604</v>
      </c>
      <c r="G97" t="s">
        <v>590</v>
      </c>
      <c r="H97">
        <v>366</v>
      </c>
      <c r="I97" t="s">
        <v>656</v>
      </c>
      <c r="J97" t="s">
        <v>25</v>
      </c>
      <c r="K97" t="s">
        <v>443</v>
      </c>
      <c r="L97" t="s">
        <v>443</v>
      </c>
      <c r="M97" t="s">
        <v>443</v>
      </c>
      <c r="N97" t="s">
        <v>443</v>
      </c>
      <c r="O97" t="s">
        <v>4</v>
      </c>
      <c r="P97" t="s">
        <v>443</v>
      </c>
      <c r="Q97" t="s">
        <v>443</v>
      </c>
    </row>
    <row r="98" spans="1:19" x14ac:dyDescent="0.2">
      <c r="A98" t="s">
        <v>817</v>
      </c>
      <c r="B98" t="s">
        <v>818</v>
      </c>
      <c r="D98">
        <v>65</v>
      </c>
      <c r="E98" t="s">
        <v>594</v>
      </c>
      <c r="F98" s="717">
        <v>45253</v>
      </c>
      <c r="G98" t="s">
        <v>590</v>
      </c>
      <c r="H98" t="s">
        <v>819</v>
      </c>
      <c r="I98" t="s">
        <v>764</v>
      </c>
      <c r="J98" t="s">
        <v>622</v>
      </c>
      <c r="K98" t="s">
        <v>443</v>
      </c>
      <c r="L98" t="s">
        <v>443</v>
      </c>
      <c r="M98" t="s">
        <v>443</v>
      </c>
      <c r="N98" t="s">
        <v>443</v>
      </c>
      <c r="O98" t="s">
        <v>443</v>
      </c>
      <c r="P98" t="s">
        <v>443</v>
      </c>
      <c r="Q98" t="s">
        <v>443</v>
      </c>
    </row>
    <row r="99" spans="1:19" x14ac:dyDescent="0.2">
      <c r="A99" t="s">
        <v>820</v>
      </c>
      <c r="B99" t="s">
        <v>662</v>
      </c>
      <c r="D99">
        <v>50</v>
      </c>
      <c r="E99" t="s">
        <v>604</v>
      </c>
      <c r="G99" t="s">
        <v>590</v>
      </c>
      <c r="H99">
        <v>404</v>
      </c>
      <c r="I99" t="s">
        <v>634</v>
      </c>
      <c r="J99" t="s">
        <v>50</v>
      </c>
      <c r="K99" t="s">
        <v>443</v>
      </c>
      <c r="L99" t="s">
        <v>443</v>
      </c>
      <c r="M99" t="s">
        <v>443</v>
      </c>
      <c r="N99" t="s">
        <v>443</v>
      </c>
      <c r="O99" t="s">
        <v>443</v>
      </c>
      <c r="P99" t="s">
        <v>4</v>
      </c>
      <c r="Q99" t="s">
        <v>443</v>
      </c>
      <c r="R99" t="s">
        <v>443</v>
      </c>
    </row>
    <row r="100" spans="1:19" x14ac:dyDescent="0.2">
      <c r="A100" t="s">
        <v>821</v>
      </c>
      <c r="B100" t="s">
        <v>662</v>
      </c>
      <c r="D100">
        <v>50</v>
      </c>
      <c r="E100" t="s">
        <v>604</v>
      </c>
      <c r="F100" s="717">
        <v>44949</v>
      </c>
      <c r="G100" t="s">
        <v>590</v>
      </c>
      <c r="H100">
        <v>386</v>
      </c>
      <c r="I100" t="s">
        <v>645</v>
      </c>
      <c r="J100" t="s">
        <v>25</v>
      </c>
      <c r="K100" t="s">
        <v>443</v>
      </c>
      <c r="L100" t="s">
        <v>443</v>
      </c>
      <c r="M100" t="s">
        <v>443</v>
      </c>
      <c r="N100" t="s">
        <v>443</v>
      </c>
      <c r="O100" t="s">
        <v>4</v>
      </c>
      <c r="P100" t="s">
        <v>443</v>
      </c>
      <c r="Q100" t="s">
        <v>35</v>
      </c>
      <c r="R100" t="s">
        <v>443</v>
      </c>
    </row>
    <row r="101" spans="1:19" x14ac:dyDescent="0.2">
      <c r="A101" t="s">
        <v>822</v>
      </c>
      <c r="B101" t="s">
        <v>662</v>
      </c>
      <c r="D101">
        <v>50</v>
      </c>
      <c r="E101" t="s">
        <v>604</v>
      </c>
      <c r="F101" s="717">
        <v>44949</v>
      </c>
      <c r="G101" t="s">
        <v>590</v>
      </c>
      <c r="H101">
        <v>409</v>
      </c>
      <c r="I101" t="s">
        <v>737</v>
      </c>
      <c r="J101" t="s">
        <v>614</v>
      </c>
      <c r="K101" t="s">
        <v>443</v>
      </c>
      <c r="L101" t="s">
        <v>4</v>
      </c>
      <c r="M101" t="s">
        <v>443</v>
      </c>
      <c r="N101" t="s">
        <v>443</v>
      </c>
      <c r="O101" t="s">
        <v>443</v>
      </c>
      <c r="P101" t="s">
        <v>443</v>
      </c>
      <c r="Q101" t="s">
        <v>35</v>
      </c>
      <c r="R101" t="s">
        <v>443</v>
      </c>
    </row>
    <row r="102" spans="1:19" x14ac:dyDescent="0.2">
      <c r="A102" t="s">
        <v>823</v>
      </c>
      <c r="B102" t="s">
        <v>705</v>
      </c>
      <c r="D102">
        <v>60</v>
      </c>
      <c r="E102" t="s">
        <v>594</v>
      </c>
      <c r="F102" s="717">
        <v>45078</v>
      </c>
      <c r="G102" t="s">
        <v>590</v>
      </c>
      <c r="H102" t="s">
        <v>824</v>
      </c>
      <c r="I102" t="s">
        <v>596</v>
      </c>
      <c r="J102" t="s">
        <v>53</v>
      </c>
      <c r="K102" t="s">
        <v>443</v>
      </c>
      <c r="L102" t="s">
        <v>443</v>
      </c>
      <c r="M102" t="s">
        <v>443</v>
      </c>
      <c r="N102" t="s">
        <v>443</v>
      </c>
      <c r="O102" t="s">
        <v>443</v>
      </c>
      <c r="P102" t="s">
        <v>443</v>
      </c>
      <c r="Q102" t="s">
        <v>443</v>
      </c>
      <c r="R102" t="s">
        <v>443</v>
      </c>
    </row>
    <row r="103" spans="1:19" x14ac:dyDescent="0.2">
      <c r="A103" t="s">
        <v>825</v>
      </c>
      <c r="B103" t="s">
        <v>826</v>
      </c>
      <c r="D103">
        <v>55</v>
      </c>
      <c r="E103" t="s">
        <v>604</v>
      </c>
      <c r="F103" s="717">
        <v>44287</v>
      </c>
      <c r="G103" t="s">
        <v>590</v>
      </c>
      <c r="H103" t="s">
        <v>827</v>
      </c>
      <c r="I103" t="s">
        <v>601</v>
      </c>
      <c r="J103" t="s">
        <v>53</v>
      </c>
      <c r="K103" t="s">
        <v>443</v>
      </c>
      <c r="L103" t="s">
        <v>443</v>
      </c>
      <c r="M103" t="s">
        <v>4</v>
      </c>
      <c r="N103" t="s">
        <v>35</v>
      </c>
      <c r="O103" t="s">
        <v>35</v>
      </c>
      <c r="P103" t="s">
        <v>35</v>
      </c>
      <c r="Q103" t="s">
        <v>443</v>
      </c>
      <c r="R103" t="s">
        <v>443</v>
      </c>
    </row>
    <row r="104" spans="1:19" x14ac:dyDescent="0.2">
      <c r="A104" t="s">
        <v>828</v>
      </c>
      <c r="B104" t="s">
        <v>99</v>
      </c>
      <c r="D104">
        <v>55</v>
      </c>
      <c r="E104" t="s">
        <v>697</v>
      </c>
      <c r="F104" s="717">
        <v>44348</v>
      </c>
      <c r="G104" t="s">
        <v>590</v>
      </c>
      <c r="H104" t="s">
        <v>829</v>
      </c>
      <c r="I104" t="s">
        <v>698</v>
      </c>
      <c r="J104" t="s">
        <v>100</v>
      </c>
      <c r="K104" t="s">
        <v>443</v>
      </c>
      <c r="L104" t="s">
        <v>443</v>
      </c>
      <c r="M104" t="s">
        <v>443</v>
      </c>
      <c r="N104" t="s">
        <v>35</v>
      </c>
      <c r="O104" t="s">
        <v>443</v>
      </c>
      <c r="P104" t="s">
        <v>443</v>
      </c>
      <c r="Q104" t="s">
        <v>443</v>
      </c>
      <c r="R104" t="s">
        <v>443</v>
      </c>
      <c r="S104" t="s">
        <v>4</v>
      </c>
    </row>
    <row r="105" spans="1:19" ht="25.5" x14ac:dyDescent="0.2">
      <c r="A105" t="s">
        <v>830</v>
      </c>
      <c r="B105" t="s">
        <v>831</v>
      </c>
      <c r="D105">
        <v>55</v>
      </c>
      <c r="E105" t="s">
        <v>604</v>
      </c>
      <c r="G105" t="s">
        <v>590</v>
      </c>
      <c r="H105" s="75" t="s">
        <v>832</v>
      </c>
      <c r="I105" t="s">
        <v>621</v>
      </c>
      <c r="J105" t="s">
        <v>622</v>
      </c>
      <c r="K105" t="s">
        <v>443</v>
      </c>
      <c r="L105" t="s">
        <v>443</v>
      </c>
      <c r="M105" t="s">
        <v>443</v>
      </c>
      <c r="N105" t="s">
        <v>443</v>
      </c>
      <c r="O105" t="s">
        <v>443</v>
      </c>
      <c r="P105" t="s">
        <v>443</v>
      </c>
      <c r="Q105" t="s">
        <v>443</v>
      </c>
    </row>
    <row r="106" spans="1:19" x14ac:dyDescent="0.2">
      <c r="A106" t="s">
        <v>1860</v>
      </c>
      <c r="B106" t="s">
        <v>1861</v>
      </c>
      <c r="D106">
        <v>50</v>
      </c>
      <c r="E106" t="s">
        <v>612</v>
      </c>
      <c r="F106" s="717">
        <v>44949</v>
      </c>
      <c r="G106" t="s">
        <v>590</v>
      </c>
      <c r="H106">
        <v>350</v>
      </c>
      <c r="I106" t="s">
        <v>1172</v>
      </c>
      <c r="J106" t="s">
        <v>25</v>
      </c>
      <c r="K106" t="s">
        <v>443</v>
      </c>
      <c r="L106" t="s">
        <v>443</v>
      </c>
      <c r="M106" t="s">
        <v>443</v>
      </c>
      <c r="N106" t="s">
        <v>443</v>
      </c>
      <c r="O106" t="s">
        <v>4</v>
      </c>
      <c r="P106" t="s">
        <v>443</v>
      </c>
      <c r="Q106" t="s">
        <v>443</v>
      </c>
      <c r="R106" t="s">
        <v>443</v>
      </c>
    </row>
    <row r="107" spans="1:19" x14ac:dyDescent="0.2">
      <c r="A107" t="s">
        <v>1858</v>
      </c>
      <c r="B107" t="s">
        <v>1348</v>
      </c>
      <c r="C107" t="s">
        <v>762</v>
      </c>
      <c r="D107">
        <v>65</v>
      </c>
      <c r="E107" t="s">
        <v>612</v>
      </c>
      <c r="F107" s="717">
        <v>43831</v>
      </c>
      <c r="G107" t="s">
        <v>590</v>
      </c>
      <c r="H107" t="s">
        <v>1859</v>
      </c>
      <c r="I107" t="s">
        <v>1172</v>
      </c>
      <c r="J107" t="s">
        <v>614</v>
      </c>
      <c r="K107" t="s">
        <v>443</v>
      </c>
      <c r="L107" t="s">
        <v>443</v>
      </c>
      <c r="M107" t="s">
        <v>4</v>
      </c>
      <c r="N107" t="s">
        <v>443</v>
      </c>
      <c r="O107" t="s">
        <v>443</v>
      </c>
      <c r="P107" t="s">
        <v>443</v>
      </c>
      <c r="Q107" t="s">
        <v>443</v>
      </c>
      <c r="R107" t="s">
        <v>443</v>
      </c>
    </row>
    <row r="108" spans="1:19" x14ac:dyDescent="0.2">
      <c r="A108" t="s">
        <v>838</v>
      </c>
      <c r="B108" t="s">
        <v>662</v>
      </c>
      <c r="D108">
        <v>50</v>
      </c>
      <c r="E108" t="s">
        <v>604</v>
      </c>
      <c r="F108" s="717">
        <v>44949</v>
      </c>
      <c r="G108" t="s">
        <v>590</v>
      </c>
      <c r="H108">
        <v>133</v>
      </c>
      <c r="I108" t="s">
        <v>645</v>
      </c>
      <c r="J108" t="s">
        <v>53</v>
      </c>
      <c r="K108" t="s">
        <v>443</v>
      </c>
      <c r="L108" t="s">
        <v>443</v>
      </c>
      <c r="M108" t="s">
        <v>443</v>
      </c>
      <c r="N108" t="s">
        <v>4</v>
      </c>
      <c r="O108" t="s">
        <v>443</v>
      </c>
      <c r="P108" t="s">
        <v>443</v>
      </c>
      <c r="Q108" t="s">
        <v>443</v>
      </c>
      <c r="R108" t="s">
        <v>443</v>
      </c>
    </row>
    <row r="109" spans="1:19" ht="25.5" x14ac:dyDescent="0.2">
      <c r="A109" t="s">
        <v>839</v>
      </c>
      <c r="B109" t="s">
        <v>840</v>
      </c>
      <c r="C109" s="75" t="s">
        <v>1973</v>
      </c>
      <c r="D109">
        <v>65</v>
      </c>
      <c r="E109" t="s">
        <v>697</v>
      </c>
      <c r="F109" s="717">
        <v>44185</v>
      </c>
      <c r="G109" t="s">
        <v>590</v>
      </c>
      <c r="H109" s="75" t="s">
        <v>842</v>
      </c>
      <c r="I109" t="s">
        <v>698</v>
      </c>
      <c r="J109" t="s">
        <v>20</v>
      </c>
      <c r="K109" t="s">
        <v>443</v>
      </c>
      <c r="L109" t="s">
        <v>443</v>
      </c>
      <c r="M109" t="s">
        <v>443</v>
      </c>
      <c r="N109" t="s">
        <v>4</v>
      </c>
      <c r="O109" t="s">
        <v>443</v>
      </c>
      <c r="P109" t="s">
        <v>443</v>
      </c>
      <c r="Q109" t="s">
        <v>443</v>
      </c>
      <c r="R109" t="s">
        <v>443</v>
      </c>
      <c r="S109" t="s">
        <v>443</v>
      </c>
    </row>
    <row r="110" spans="1:19" x14ac:dyDescent="0.2">
      <c r="A110" t="s">
        <v>843</v>
      </c>
      <c r="B110" t="s">
        <v>643</v>
      </c>
      <c r="D110">
        <v>55</v>
      </c>
      <c r="E110" t="s">
        <v>604</v>
      </c>
      <c r="F110" s="717">
        <v>45713</v>
      </c>
      <c r="G110" t="s">
        <v>590</v>
      </c>
      <c r="H110" t="s">
        <v>844</v>
      </c>
      <c r="I110" t="s">
        <v>601</v>
      </c>
      <c r="J110" t="s">
        <v>69</v>
      </c>
      <c r="K110" t="s">
        <v>35</v>
      </c>
      <c r="L110" t="s">
        <v>443</v>
      </c>
      <c r="M110" t="s">
        <v>443</v>
      </c>
      <c r="N110" t="s">
        <v>443</v>
      </c>
      <c r="O110" t="s">
        <v>35</v>
      </c>
      <c r="P110" t="s">
        <v>4</v>
      </c>
      <c r="Q110" t="s">
        <v>35</v>
      </c>
      <c r="R110" t="s">
        <v>35</v>
      </c>
    </row>
    <row r="111" spans="1:19" x14ac:dyDescent="0.2">
      <c r="A111" t="s">
        <v>845</v>
      </c>
      <c r="B111" t="s">
        <v>662</v>
      </c>
      <c r="D111">
        <v>50</v>
      </c>
      <c r="E111" t="s">
        <v>604</v>
      </c>
      <c r="F111" s="717">
        <v>44949</v>
      </c>
      <c r="G111" t="s">
        <v>590</v>
      </c>
      <c r="H111">
        <v>180</v>
      </c>
      <c r="I111" t="s">
        <v>663</v>
      </c>
      <c r="J111" t="s">
        <v>146</v>
      </c>
      <c r="K111" t="s">
        <v>4</v>
      </c>
      <c r="L111" t="s">
        <v>443</v>
      </c>
      <c r="M111" t="s">
        <v>443</v>
      </c>
      <c r="N111" t="s">
        <v>443</v>
      </c>
      <c r="O111" t="s">
        <v>443</v>
      </c>
      <c r="P111" t="s">
        <v>35</v>
      </c>
      <c r="Q111" t="s">
        <v>443</v>
      </c>
      <c r="R111" t="s">
        <v>443</v>
      </c>
    </row>
    <row r="112" spans="1:19" x14ac:dyDescent="0.2">
      <c r="A112" t="s">
        <v>847</v>
      </c>
      <c r="B112" t="s">
        <v>848</v>
      </c>
      <c r="D112">
        <v>55</v>
      </c>
      <c r="E112" t="s">
        <v>604</v>
      </c>
      <c r="F112" s="717">
        <v>45658</v>
      </c>
      <c r="G112" t="s">
        <v>590</v>
      </c>
      <c r="H112" t="s">
        <v>849</v>
      </c>
      <c r="I112" t="s">
        <v>663</v>
      </c>
      <c r="J112" t="s">
        <v>657</v>
      </c>
      <c r="K112" t="s">
        <v>35</v>
      </c>
      <c r="L112" t="s">
        <v>443</v>
      </c>
      <c r="M112" t="s">
        <v>443</v>
      </c>
      <c r="N112" t="s">
        <v>443</v>
      </c>
      <c r="O112" t="s">
        <v>35</v>
      </c>
      <c r="P112" t="s">
        <v>443</v>
      </c>
      <c r="Q112" t="s">
        <v>443</v>
      </c>
      <c r="R112" t="s">
        <v>443</v>
      </c>
    </row>
    <row r="113" spans="1:19" x14ac:dyDescent="0.2">
      <c r="A113" t="s">
        <v>850</v>
      </c>
      <c r="B113" t="s">
        <v>662</v>
      </c>
      <c r="D113">
        <v>50</v>
      </c>
      <c r="E113" t="s">
        <v>604</v>
      </c>
      <c r="F113" s="717">
        <v>44949</v>
      </c>
      <c r="G113" t="s">
        <v>590</v>
      </c>
      <c r="H113">
        <v>136</v>
      </c>
      <c r="I113" t="s">
        <v>667</v>
      </c>
      <c r="J113" t="s">
        <v>657</v>
      </c>
      <c r="K113" t="s">
        <v>443</v>
      </c>
      <c r="L113" t="s">
        <v>443</v>
      </c>
      <c r="M113" t="s">
        <v>443</v>
      </c>
      <c r="N113" t="s">
        <v>35</v>
      </c>
      <c r="O113" t="s">
        <v>443</v>
      </c>
      <c r="P113" t="s">
        <v>443</v>
      </c>
      <c r="Q113" t="s">
        <v>443</v>
      </c>
      <c r="R113" t="s">
        <v>443</v>
      </c>
    </row>
    <row r="114" spans="1:19" x14ac:dyDescent="0.2">
      <c r="A114" t="s">
        <v>851</v>
      </c>
      <c r="B114" t="s">
        <v>99</v>
      </c>
      <c r="D114">
        <v>50</v>
      </c>
      <c r="E114" t="s">
        <v>604</v>
      </c>
      <c r="F114" s="717">
        <v>44949</v>
      </c>
      <c r="G114" t="s">
        <v>590</v>
      </c>
      <c r="H114" t="s">
        <v>852</v>
      </c>
      <c r="I114" t="s">
        <v>606</v>
      </c>
      <c r="J114" t="s">
        <v>610</v>
      </c>
      <c r="K114" t="s">
        <v>443</v>
      </c>
      <c r="L114" t="s">
        <v>443</v>
      </c>
      <c r="M114" t="s">
        <v>443</v>
      </c>
      <c r="N114" t="s">
        <v>443</v>
      </c>
      <c r="O114" t="s">
        <v>443</v>
      </c>
      <c r="P114" t="s">
        <v>443</v>
      </c>
      <c r="Q114" t="s">
        <v>443</v>
      </c>
    </row>
    <row r="115" spans="1:19" x14ac:dyDescent="0.2">
      <c r="A115" t="s">
        <v>853</v>
      </c>
      <c r="B115" t="s">
        <v>662</v>
      </c>
      <c r="D115">
        <v>55</v>
      </c>
      <c r="E115" t="s">
        <v>604</v>
      </c>
      <c r="F115" s="717">
        <v>45619</v>
      </c>
      <c r="G115" t="s">
        <v>590</v>
      </c>
      <c r="H115" t="s">
        <v>854</v>
      </c>
      <c r="I115" t="s">
        <v>667</v>
      </c>
      <c r="J115" t="s">
        <v>69</v>
      </c>
      <c r="K115" t="s">
        <v>443</v>
      </c>
      <c r="L115" t="s">
        <v>443</v>
      </c>
      <c r="M115" t="s">
        <v>443</v>
      </c>
      <c r="N115" t="s">
        <v>443</v>
      </c>
      <c r="O115" t="s">
        <v>443</v>
      </c>
      <c r="P115" t="s">
        <v>443</v>
      </c>
      <c r="Q115" t="s">
        <v>443</v>
      </c>
      <c r="R115" t="s">
        <v>4</v>
      </c>
    </row>
    <row r="116" spans="1:19" x14ac:dyDescent="0.2">
      <c r="A116" t="s">
        <v>1856</v>
      </c>
      <c r="B116" t="s">
        <v>771</v>
      </c>
      <c r="D116">
        <v>70</v>
      </c>
      <c r="E116" t="s">
        <v>612</v>
      </c>
      <c r="F116" s="717">
        <v>45108</v>
      </c>
      <c r="G116" t="s">
        <v>590</v>
      </c>
      <c r="H116" t="s">
        <v>1857</v>
      </c>
      <c r="I116" t="s">
        <v>1172</v>
      </c>
      <c r="J116" t="s">
        <v>614</v>
      </c>
      <c r="K116" t="s">
        <v>443</v>
      </c>
      <c r="L116" t="s">
        <v>4</v>
      </c>
      <c r="M116" t="s">
        <v>443</v>
      </c>
      <c r="N116" t="s">
        <v>443</v>
      </c>
      <c r="O116" t="s">
        <v>443</v>
      </c>
      <c r="P116" t="s">
        <v>443</v>
      </c>
      <c r="Q116" t="s">
        <v>443</v>
      </c>
      <c r="R116" t="s">
        <v>443</v>
      </c>
    </row>
    <row r="117" spans="1:19" x14ac:dyDescent="0.2">
      <c r="A117" t="s">
        <v>858</v>
      </c>
      <c r="B117" t="s">
        <v>859</v>
      </c>
      <c r="D117">
        <v>55</v>
      </c>
      <c r="E117" t="s">
        <v>594</v>
      </c>
      <c r="F117" s="717">
        <v>44337</v>
      </c>
      <c r="G117" t="s">
        <v>590</v>
      </c>
      <c r="H117" t="s">
        <v>827</v>
      </c>
      <c r="I117" t="s">
        <v>596</v>
      </c>
      <c r="J117" t="s">
        <v>25</v>
      </c>
      <c r="K117" t="s">
        <v>443</v>
      </c>
      <c r="L117" t="s">
        <v>443</v>
      </c>
      <c r="M117" t="s">
        <v>443</v>
      </c>
      <c r="N117" t="s">
        <v>443</v>
      </c>
      <c r="O117" t="s">
        <v>4</v>
      </c>
      <c r="P117" t="s">
        <v>443</v>
      </c>
      <c r="Q117" t="s">
        <v>443</v>
      </c>
      <c r="R117" t="s">
        <v>443</v>
      </c>
    </row>
    <row r="118" spans="1:19" x14ac:dyDescent="0.2">
      <c r="A118" t="s">
        <v>296</v>
      </c>
      <c r="B118" t="s">
        <v>800</v>
      </c>
      <c r="C118" t="s">
        <v>864</v>
      </c>
      <c r="D118">
        <v>50</v>
      </c>
      <c r="E118" t="s">
        <v>604</v>
      </c>
      <c r="F118" s="717">
        <v>44949</v>
      </c>
      <c r="G118" t="s">
        <v>590</v>
      </c>
      <c r="H118">
        <v>405</v>
      </c>
      <c r="I118" t="s">
        <v>645</v>
      </c>
      <c r="J118" t="s">
        <v>53</v>
      </c>
      <c r="K118" t="s">
        <v>443</v>
      </c>
      <c r="L118" t="s">
        <v>443</v>
      </c>
      <c r="M118" t="s">
        <v>443</v>
      </c>
      <c r="N118" t="s">
        <v>4</v>
      </c>
      <c r="O118" t="s">
        <v>443</v>
      </c>
      <c r="P118" t="s">
        <v>443</v>
      </c>
      <c r="Q118" t="s">
        <v>443</v>
      </c>
      <c r="R118" t="s">
        <v>443</v>
      </c>
    </row>
    <row r="119" spans="1:19" x14ac:dyDescent="0.2">
      <c r="A119" t="s">
        <v>861</v>
      </c>
      <c r="B119" t="s">
        <v>598</v>
      </c>
      <c r="D119">
        <v>50</v>
      </c>
      <c r="E119" t="s">
        <v>697</v>
      </c>
      <c r="F119" s="717">
        <v>44949</v>
      </c>
      <c r="G119" t="s">
        <v>590</v>
      </c>
      <c r="H119">
        <v>440</v>
      </c>
      <c r="I119" t="s">
        <v>698</v>
      </c>
      <c r="J119" t="s">
        <v>146</v>
      </c>
      <c r="K119" t="s">
        <v>4</v>
      </c>
      <c r="L119" t="s">
        <v>443</v>
      </c>
      <c r="M119" t="s">
        <v>443</v>
      </c>
      <c r="N119" t="s">
        <v>443</v>
      </c>
      <c r="O119" t="s">
        <v>443</v>
      </c>
      <c r="P119" t="s">
        <v>443</v>
      </c>
      <c r="Q119" t="s">
        <v>443</v>
      </c>
      <c r="R119" t="s">
        <v>443</v>
      </c>
      <c r="S119" t="s">
        <v>443</v>
      </c>
    </row>
    <row r="120" spans="1:19" x14ac:dyDescent="0.2">
      <c r="A120" t="s">
        <v>862</v>
      </c>
      <c r="B120" t="s">
        <v>598</v>
      </c>
      <c r="D120">
        <v>50</v>
      </c>
      <c r="E120" t="s">
        <v>604</v>
      </c>
      <c r="F120" s="717">
        <v>44949</v>
      </c>
      <c r="G120" t="s">
        <v>590</v>
      </c>
      <c r="H120">
        <v>178</v>
      </c>
      <c r="I120" t="s">
        <v>737</v>
      </c>
      <c r="J120" t="s">
        <v>53</v>
      </c>
      <c r="K120" t="s">
        <v>443</v>
      </c>
      <c r="L120" t="s">
        <v>443</v>
      </c>
      <c r="M120" t="s">
        <v>4</v>
      </c>
      <c r="N120" t="s">
        <v>443</v>
      </c>
      <c r="O120" t="s">
        <v>443</v>
      </c>
      <c r="P120" t="s">
        <v>443</v>
      </c>
      <c r="Q120" t="s">
        <v>443</v>
      </c>
      <c r="R120" t="s">
        <v>443</v>
      </c>
    </row>
    <row r="121" spans="1:19" ht="25.5" x14ac:dyDescent="0.2">
      <c r="A121" t="s">
        <v>863</v>
      </c>
      <c r="B121" t="s">
        <v>119</v>
      </c>
      <c r="C121" t="s">
        <v>864</v>
      </c>
      <c r="D121">
        <v>55</v>
      </c>
      <c r="E121" t="s">
        <v>604</v>
      </c>
      <c r="F121" s="717">
        <v>44185</v>
      </c>
      <c r="G121" t="s">
        <v>590</v>
      </c>
      <c r="H121" s="75" t="s">
        <v>865</v>
      </c>
      <c r="I121" t="s">
        <v>645</v>
      </c>
      <c r="J121" t="s">
        <v>614</v>
      </c>
      <c r="K121" t="s">
        <v>443</v>
      </c>
      <c r="L121" t="s">
        <v>4</v>
      </c>
      <c r="M121" t="s">
        <v>35</v>
      </c>
      <c r="N121" t="s">
        <v>35</v>
      </c>
      <c r="O121" t="s">
        <v>443</v>
      </c>
      <c r="P121" t="s">
        <v>443</v>
      </c>
      <c r="Q121" t="s">
        <v>443</v>
      </c>
      <c r="R121" t="s">
        <v>443</v>
      </c>
    </row>
    <row r="122" spans="1:19" x14ac:dyDescent="0.2">
      <c r="A122" t="s">
        <v>1854</v>
      </c>
      <c r="B122" t="s">
        <v>1855</v>
      </c>
      <c r="D122">
        <v>70</v>
      </c>
      <c r="E122" t="s">
        <v>612</v>
      </c>
      <c r="F122" s="717">
        <v>45100</v>
      </c>
      <c r="G122" t="s">
        <v>590</v>
      </c>
      <c r="I122" t="s">
        <v>991</v>
      </c>
      <c r="J122" t="s">
        <v>53</v>
      </c>
      <c r="K122" t="s">
        <v>443</v>
      </c>
      <c r="L122" t="s">
        <v>443</v>
      </c>
      <c r="M122" t="s">
        <v>443</v>
      </c>
      <c r="N122" t="s">
        <v>4</v>
      </c>
      <c r="O122" t="s">
        <v>35</v>
      </c>
      <c r="P122" t="s">
        <v>443</v>
      </c>
      <c r="Q122" t="s">
        <v>443</v>
      </c>
    </row>
    <row r="123" spans="1:19" x14ac:dyDescent="0.2">
      <c r="A123" t="s">
        <v>868</v>
      </c>
      <c r="B123" t="s">
        <v>598</v>
      </c>
      <c r="D123">
        <v>50</v>
      </c>
      <c r="E123" t="s">
        <v>604</v>
      </c>
      <c r="F123" s="717">
        <v>44949</v>
      </c>
      <c r="G123" t="s">
        <v>590</v>
      </c>
      <c r="H123">
        <v>136</v>
      </c>
      <c r="I123" t="s">
        <v>667</v>
      </c>
      <c r="J123" t="s">
        <v>657</v>
      </c>
      <c r="K123" t="s">
        <v>443</v>
      </c>
      <c r="L123" t="s">
        <v>443</v>
      </c>
      <c r="M123" t="s">
        <v>443</v>
      </c>
      <c r="N123" t="s">
        <v>443</v>
      </c>
      <c r="O123" t="s">
        <v>443</v>
      </c>
      <c r="P123" t="s">
        <v>443</v>
      </c>
      <c r="Q123" t="s">
        <v>443</v>
      </c>
      <c r="R123" t="s">
        <v>443</v>
      </c>
    </row>
    <row r="124" spans="1:19" x14ac:dyDescent="0.2">
      <c r="A124" t="s">
        <v>869</v>
      </c>
      <c r="B124" t="s">
        <v>598</v>
      </c>
      <c r="D124">
        <v>50</v>
      </c>
      <c r="E124" t="s">
        <v>697</v>
      </c>
      <c r="F124" s="717">
        <v>44949</v>
      </c>
      <c r="G124" t="s">
        <v>590</v>
      </c>
      <c r="H124">
        <v>440</v>
      </c>
      <c r="I124" t="s">
        <v>698</v>
      </c>
      <c r="J124" t="s">
        <v>146</v>
      </c>
      <c r="K124" t="s">
        <v>4</v>
      </c>
      <c r="L124" t="s">
        <v>443</v>
      </c>
      <c r="M124" t="s">
        <v>443</v>
      </c>
      <c r="N124" t="s">
        <v>443</v>
      </c>
      <c r="O124" t="s">
        <v>443</v>
      </c>
      <c r="P124" t="s">
        <v>443</v>
      </c>
      <c r="Q124" t="s">
        <v>443</v>
      </c>
      <c r="R124" t="s">
        <v>443</v>
      </c>
      <c r="S124" t="s">
        <v>443</v>
      </c>
    </row>
    <row r="125" spans="1:19" x14ac:dyDescent="0.2">
      <c r="A125" t="s">
        <v>870</v>
      </c>
      <c r="B125" t="s">
        <v>629</v>
      </c>
      <c r="D125">
        <v>50</v>
      </c>
      <c r="E125" t="s">
        <v>604</v>
      </c>
      <c r="G125" t="s">
        <v>590</v>
      </c>
      <c r="H125">
        <v>137</v>
      </c>
      <c r="I125" t="s">
        <v>648</v>
      </c>
      <c r="J125" t="s">
        <v>100</v>
      </c>
      <c r="K125" t="s">
        <v>443</v>
      </c>
      <c r="L125" t="s">
        <v>443</v>
      </c>
      <c r="M125" t="s">
        <v>443</v>
      </c>
      <c r="N125" t="s">
        <v>443</v>
      </c>
      <c r="O125" t="s">
        <v>443</v>
      </c>
      <c r="P125" t="s">
        <v>443</v>
      </c>
      <c r="Q125" t="s">
        <v>443</v>
      </c>
      <c r="R125" t="s">
        <v>443</v>
      </c>
    </row>
    <row r="126" spans="1:19" x14ac:dyDescent="0.2">
      <c r="A126" t="s">
        <v>871</v>
      </c>
      <c r="B126" t="s">
        <v>872</v>
      </c>
      <c r="D126">
        <v>60</v>
      </c>
      <c r="E126" t="s">
        <v>604</v>
      </c>
      <c r="F126" s="717">
        <v>45436</v>
      </c>
      <c r="G126" t="s">
        <v>590</v>
      </c>
      <c r="H126" t="s">
        <v>873</v>
      </c>
      <c r="I126" t="s">
        <v>656</v>
      </c>
      <c r="J126" t="s">
        <v>146</v>
      </c>
      <c r="K126" t="s">
        <v>4</v>
      </c>
      <c r="L126" t="s">
        <v>443</v>
      </c>
      <c r="M126" t="s">
        <v>443</v>
      </c>
      <c r="N126" t="s">
        <v>443</v>
      </c>
      <c r="O126" t="s">
        <v>443</v>
      </c>
      <c r="P126" t="s">
        <v>443</v>
      </c>
      <c r="Q126" t="s">
        <v>443</v>
      </c>
    </row>
    <row r="127" spans="1:19" ht="25.5" x14ac:dyDescent="0.2">
      <c r="A127" t="s">
        <v>874</v>
      </c>
      <c r="B127" t="s">
        <v>875</v>
      </c>
      <c r="D127">
        <v>55</v>
      </c>
      <c r="E127" t="s">
        <v>604</v>
      </c>
      <c r="F127" s="717">
        <v>44167</v>
      </c>
      <c r="G127" t="s">
        <v>590</v>
      </c>
      <c r="H127" s="75" t="s">
        <v>876</v>
      </c>
      <c r="I127" t="s">
        <v>877</v>
      </c>
      <c r="J127" t="s">
        <v>146</v>
      </c>
      <c r="K127" t="s">
        <v>1870</v>
      </c>
      <c r="L127" t="s">
        <v>443</v>
      </c>
      <c r="M127" t="s">
        <v>443</v>
      </c>
      <c r="N127" t="s">
        <v>443</v>
      </c>
      <c r="O127" t="s">
        <v>35</v>
      </c>
      <c r="P127" t="s">
        <v>443</v>
      </c>
      <c r="Q127" t="s">
        <v>443</v>
      </c>
    </row>
    <row r="128" spans="1:19" ht="25.5" x14ac:dyDescent="0.2">
      <c r="A128" t="s">
        <v>878</v>
      </c>
      <c r="B128" t="s">
        <v>212</v>
      </c>
      <c r="D128">
        <v>55</v>
      </c>
      <c r="E128" t="s">
        <v>604</v>
      </c>
      <c r="F128" s="717">
        <v>40483</v>
      </c>
      <c r="G128" t="s">
        <v>590</v>
      </c>
      <c r="H128" s="75" t="s">
        <v>879</v>
      </c>
      <c r="I128" t="s">
        <v>667</v>
      </c>
      <c r="J128" t="s">
        <v>635</v>
      </c>
      <c r="K128" t="s">
        <v>4</v>
      </c>
      <c r="L128" t="s">
        <v>443</v>
      </c>
      <c r="M128" t="s">
        <v>443</v>
      </c>
      <c r="N128" t="s">
        <v>443</v>
      </c>
      <c r="O128" t="s">
        <v>443</v>
      </c>
      <c r="P128" t="s">
        <v>443</v>
      </c>
      <c r="Q128" t="s">
        <v>443</v>
      </c>
      <c r="R128" t="s">
        <v>443</v>
      </c>
    </row>
    <row r="129" spans="1:18" x14ac:dyDescent="0.2">
      <c r="A129" t="s">
        <v>880</v>
      </c>
      <c r="B129" t="s">
        <v>662</v>
      </c>
      <c r="D129">
        <v>50</v>
      </c>
      <c r="E129" t="s">
        <v>604</v>
      </c>
      <c r="G129" t="s">
        <v>590</v>
      </c>
      <c r="H129">
        <v>408</v>
      </c>
      <c r="I129" t="s">
        <v>667</v>
      </c>
      <c r="J129" t="s">
        <v>53</v>
      </c>
      <c r="K129" t="s">
        <v>443</v>
      </c>
      <c r="L129" t="s">
        <v>443</v>
      </c>
      <c r="M129" t="s">
        <v>443</v>
      </c>
      <c r="N129" t="s">
        <v>4</v>
      </c>
      <c r="O129" t="s">
        <v>443</v>
      </c>
      <c r="P129" t="s">
        <v>443</v>
      </c>
      <c r="Q129" t="s">
        <v>443</v>
      </c>
      <c r="R129" t="s">
        <v>443</v>
      </c>
    </row>
    <row r="130" spans="1:18" x14ac:dyDescent="0.2">
      <c r="A130" t="s">
        <v>881</v>
      </c>
      <c r="B130" t="s">
        <v>736</v>
      </c>
      <c r="D130">
        <v>50</v>
      </c>
      <c r="E130" t="s">
        <v>604</v>
      </c>
      <c r="F130" s="717">
        <v>44949</v>
      </c>
      <c r="G130" t="s">
        <v>590</v>
      </c>
      <c r="H130">
        <v>101</v>
      </c>
      <c r="I130" t="s">
        <v>737</v>
      </c>
      <c r="J130" t="s">
        <v>622</v>
      </c>
      <c r="K130" t="s">
        <v>443</v>
      </c>
      <c r="L130" t="s">
        <v>443</v>
      </c>
      <c r="M130" t="s">
        <v>443</v>
      </c>
      <c r="N130" t="s">
        <v>443</v>
      </c>
      <c r="O130" t="s">
        <v>443</v>
      </c>
      <c r="P130" t="s">
        <v>443</v>
      </c>
      <c r="Q130" t="s">
        <v>443</v>
      </c>
      <c r="R130" t="s">
        <v>4</v>
      </c>
    </row>
    <row r="131" spans="1:18" x14ac:dyDescent="0.2">
      <c r="A131" t="s">
        <v>882</v>
      </c>
      <c r="B131" t="s">
        <v>89</v>
      </c>
      <c r="D131">
        <v>50</v>
      </c>
      <c r="E131" t="s">
        <v>815</v>
      </c>
      <c r="F131" s="717">
        <v>44949</v>
      </c>
      <c r="G131" t="s">
        <v>590</v>
      </c>
      <c r="H131">
        <v>306</v>
      </c>
      <c r="I131" t="s">
        <v>737</v>
      </c>
      <c r="J131" t="s">
        <v>50</v>
      </c>
      <c r="K131" t="s">
        <v>443</v>
      </c>
      <c r="L131" t="s">
        <v>443</v>
      </c>
      <c r="M131" t="s">
        <v>443</v>
      </c>
      <c r="N131" t="s">
        <v>443</v>
      </c>
      <c r="O131" t="s">
        <v>443</v>
      </c>
      <c r="P131" t="s">
        <v>443</v>
      </c>
      <c r="Q131" t="s">
        <v>4</v>
      </c>
      <c r="R131" t="s">
        <v>443</v>
      </c>
    </row>
    <row r="132" spans="1:18" ht="25.5" x14ac:dyDescent="0.2">
      <c r="A132" t="s">
        <v>883</v>
      </c>
      <c r="B132" t="s">
        <v>884</v>
      </c>
      <c r="D132">
        <v>55</v>
      </c>
      <c r="E132" t="s">
        <v>604</v>
      </c>
      <c r="F132" s="717">
        <v>44774</v>
      </c>
      <c r="G132" t="s">
        <v>590</v>
      </c>
      <c r="H132" s="75" t="s">
        <v>885</v>
      </c>
      <c r="I132" t="s">
        <v>737</v>
      </c>
      <c r="J132" t="s">
        <v>20</v>
      </c>
      <c r="K132" t="s">
        <v>443</v>
      </c>
      <c r="L132" t="s">
        <v>443</v>
      </c>
      <c r="M132" t="s">
        <v>443</v>
      </c>
      <c r="N132" t="s">
        <v>4</v>
      </c>
      <c r="O132" t="s">
        <v>443</v>
      </c>
      <c r="P132" t="s">
        <v>443</v>
      </c>
      <c r="Q132" t="s">
        <v>443</v>
      </c>
      <c r="R132" t="s">
        <v>443</v>
      </c>
    </row>
    <row r="133" spans="1:18" ht="25.5" x14ac:dyDescent="0.2">
      <c r="A133" t="s">
        <v>886</v>
      </c>
      <c r="B133" t="s">
        <v>694</v>
      </c>
      <c r="C133" s="75" t="s">
        <v>1974</v>
      </c>
      <c r="D133">
        <v>55</v>
      </c>
      <c r="E133" t="s">
        <v>604</v>
      </c>
      <c r="F133" s="717">
        <v>45017</v>
      </c>
      <c r="G133" t="s">
        <v>590</v>
      </c>
      <c r="H133">
        <v>453</v>
      </c>
      <c r="I133" t="s">
        <v>764</v>
      </c>
      <c r="J133" t="s">
        <v>69</v>
      </c>
      <c r="K133" t="s">
        <v>443</v>
      </c>
      <c r="L133" t="s">
        <v>443</v>
      </c>
      <c r="M133" t="s">
        <v>443</v>
      </c>
      <c r="N133" t="s">
        <v>443</v>
      </c>
      <c r="O133" t="s">
        <v>443</v>
      </c>
      <c r="P133" t="s">
        <v>443</v>
      </c>
      <c r="Q133" t="s">
        <v>4</v>
      </c>
    </row>
    <row r="134" spans="1:18" x14ac:dyDescent="0.2">
      <c r="A134" t="s">
        <v>888</v>
      </c>
      <c r="B134" t="s">
        <v>662</v>
      </c>
      <c r="D134">
        <v>50</v>
      </c>
      <c r="E134" t="s">
        <v>594</v>
      </c>
      <c r="F134" s="717">
        <v>44949</v>
      </c>
      <c r="G134" t="s">
        <v>590</v>
      </c>
      <c r="H134">
        <v>413</v>
      </c>
      <c r="I134" t="s">
        <v>764</v>
      </c>
      <c r="J134" t="s">
        <v>69</v>
      </c>
      <c r="K134" t="s">
        <v>443</v>
      </c>
      <c r="L134" t="s">
        <v>443</v>
      </c>
      <c r="M134" t="s">
        <v>443</v>
      </c>
      <c r="N134" t="s">
        <v>443</v>
      </c>
      <c r="O134" t="s">
        <v>443</v>
      </c>
      <c r="P134" t="s">
        <v>4</v>
      </c>
      <c r="Q134" t="s">
        <v>443</v>
      </c>
    </row>
    <row r="135" spans="1:18" x14ac:dyDescent="0.2">
      <c r="A135" t="s">
        <v>889</v>
      </c>
      <c r="B135" t="s">
        <v>662</v>
      </c>
      <c r="D135">
        <v>50</v>
      </c>
      <c r="E135" t="s">
        <v>594</v>
      </c>
      <c r="F135" s="717">
        <v>44949</v>
      </c>
      <c r="G135" t="s">
        <v>590</v>
      </c>
      <c r="H135">
        <v>413</v>
      </c>
      <c r="I135" t="s">
        <v>764</v>
      </c>
      <c r="J135" t="s">
        <v>69</v>
      </c>
      <c r="K135" t="s">
        <v>443</v>
      </c>
      <c r="L135" t="s">
        <v>443</v>
      </c>
      <c r="M135" t="s">
        <v>443</v>
      </c>
      <c r="N135" t="s">
        <v>443</v>
      </c>
      <c r="O135" t="s">
        <v>443</v>
      </c>
      <c r="P135" t="s">
        <v>4</v>
      </c>
      <c r="Q135" t="s">
        <v>443</v>
      </c>
    </row>
    <row r="136" spans="1:18" x14ac:dyDescent="0.2">
      <c r="A136" t="s">
        <v>890</v>
      </c>
      <c r="B136" t="s">
        <v>662</v>
      </c>
      <c r="D136">
        <v>50</v>
      </c>
      <c r="E136" t="s">
        <v>594</v>
      </c>
      <c r="F136" s="717">
        <v>44949</v>
      </c>
      <c r="G136" t="s">
        <v>590</v>
      </c>
      <c r="H136">
        <v>413</v>
      </c>
      <c r="I136" t="s">
        <v>764</v>
      </c>
      <c r="J136" t="s">
        <v>25</v>
      </c>
      <c r="K136" t="s">
        <v>443</v>
      </c>
      <c r="L136" t="s">
        <v>443</v>
      </c>
      <c r="M136" t="s">
        <v>443</v>
      </c>
      <c r="N136" t="s">
        <v>443</v>
      </c>
      <c r="O136" t="s">
        <v>443</v>
      </c>
      <c r="P136" t="s">
        <v>4</v>
      </c>
      <c r="Q136" t="s">
        <v>443</v>
      </c>
    </row>
    <row r="137" spans="1:18" x14ac:dyDescent="0.2">
      <c r="A137" t="s">
        <v>891</v>
      </c>
      <c r="B137" t="s">
        <v>662</v>
      </c>
      <c r="D137">
        <v>50</v>
      </c>
      <c r="E137" t="s">
        <v>594</v>
      </c>
      <c r="F137" s="717">
        <v>44949</v>
      </c>
      <c r="G137" t="s">
        <v>590</v>
      </c>
      <c r="H137">
        <v>413</v>
      </c>
      <c r="I137" t="s">
        <v>764</v>
      </c>
      <c r="J137" t="s">
        <v>25</v>
      </c>
      <c r="K137" t="s">
        <v>443</v>
      </c>
      <c r="L137" t="s">
        <v>443</v>
      </c>
      <c r="M137" t="s">
        <v>443</v>
      </c>
      <c r="N137" t="s">
        <v>443</v>
      </c>
      <c r="O137" t="s">
        <v>443</v>
      </c>
      <c r="P137" t="s">
        <v>4</v>
      </c>
      <c r="Q137" t="s">
        <v>443</v>
      </c>
    </row>
    <row r="138" spans="1:18" ht="25.5" x14ac:dyDescent="0.2">
      <c r="A138" t="s">
        <v>892</v>
      </c>
      <c r="B138" t="s">
        <v>872</v>
      </c>
      <c r="D138">
        <v>55</v>
      </c>
      <c r="E138" t="s">
        <v>604</v>
      </c>
      <c r="F138" s="717">
        <v>44228</v>
      </c>
      <c r="G138" t="s">
        <v>590</v>
      </c>
      <c r="H138" s="75" t="s">
        <v>893</v>
      </c>
      <c r="I138" t="s">
        <v>663</v>
      </c>
      <c r="J138" t="s">
        <v>610</v>
      </c>
      <c r="K138" t="s">
        <v>443</v>
      </c>
      <c r="L138" t="s">
        <v>443</v>
      </c>
      <c r="M138" t="s">
        <v>443</v>
      </c>
      <c r="N138" t="s">
        <v>443</v>
      </c>
      <c r="O138" t="s">
        <v>443</v>
      </c>
      <c r="P138" t="s">
        <v>35</v>
      </c>
      <c r="Q138" t="s">
        <v>443</v>
      </c>
      <c r="R138" t="s">
        <v>443</v>
      </c>
    </row>
    <row r="139" spans="1:18" ht="25.5" x14ac:dyDescent="0.2">
      <c r="A139" t="s">
        <v>894</v>
      </c>
      <c r="B139" t="s">
        <v>152</v>
      </c>
      <c r="D139">
        <v>55</v>
      </c>
      <c r="E139" t="s">
        <v>604</v>
      </c>
      <c r="F139" s="717">
        <v>42036</v>
      </c>
      <c r="G139" t="s">
        <v>590</v>
      </c>
      <c r="H139" s="75" t="s">
        <v>895</v>
      </c>
      <c r="I139" t="s">
        <v>648</v>
      </c>
      <c r="J139" t="s">
        <v>657</v>
      </c>
      <c r="K139" t="s">
        <v>443</v>
      </c>
      <c r="L139" t="s">
        <v>443</v>
      </c>
      <c r="M139" t="s">
        <v>443</v>
      </c>
      <c r="N139" t="s">
        <v>443</v>
      </c>
      <c r="O139" t="s">
        <v>443</v>
      </c>
      <c r="P139" t="s">
        <v>443</v>
      </c>
      <c r="Q139" t="s">
        <v>443</v>
      </c>
      <c r="R139" t="s">
        <v>443</v>
      </c>
    </row>
    <row r="140" spans="1:18" x14ac:dyDescent="0.2">
      <c r="A140" t="s">
        <v>896</v>
      </c>
      <c r="B140" t="s">
        <v>662</v>
      </c>
      <c r="D140">
        <v>50</v>
      </c>
      <c r="E140" t="s">
        <v>604</v>
      </c>
      <c r="F140" s="717">
        <v>44949</v>
      </c>
      <c r="G140" t="s">
        <v>590</v>
      </c>
      <c r="H140">
        <v>153</v>
      </c>
      <c r="I140" t="s">
        <v>663</v>
      </c>
      <c r="J140" t="s">
        <v>20</v>
      </c>
      <c r="K140" t="s">
        <v>443</v>
      </c>
      <c r="L140" t="s">
        <v>443</v>
      </c>
      <c r="M140" t="s">
        <v>443</v>
      </c>
      <c r="N140" t="s">
        <v>4</v>
      </c>
      <c r="O140" t="s">
        <v>443</v>
      </c>
      <c r="P140" t="s">
        <v>443</v>
      </c>
      <c r="Q140" t="s">
        <v>443</v>
      </c>
      <c r="R140" t="s">
        <v>443</v>
      </c>
    </row>
    <row r="141" spans="1:18" x14ac:dyDescent="0.2">
      <c r="A141" t="s">
        <v>897</v>
      </c>
      <c r="B141" t="s">
        <v>898</v>
      </c>
      <c r="D141">
        <v>50</v>
      </c>
      <c r="E141" t="s">
        <v>604</v>
      </c>
      <c r="F141" s="717">
        <v>44949</v>
      </c>
      <c r="G141" t="s">
        <v>590</v>
      </c>
      <c r="H141">
        <v>339</v>
      </c>
      <c r="I141" t="s">
        <v>877</v>
      </c>
      <c r="J141" t="s">
        <v>25</v>
      </c>
      <c r="K141" t="s">
        <v>443</v>
      </c>
      <c r="L141" t="s">
        <v>443</v>
      </c>
      <c r="M141" t="s">
        <v>443</v>
      </c>
      <c r="N141" t="s">
        <v>443</v>
      </c>
      <c r="O141" t="s">
        <v>443</v>
      </c>
      <c r="P141" t="s">
        <v>443</v>
      </c>
      <c r="Q141" t="s">
        <v>443</v>
      </c>
      <c r="R141" t="s">
        <v>4</v>
      </c>
    </row>
    <row r="142" spans="1:18" ht="25.5" x14ac:dyDescent="0.2">
      <c r="A142" t="s">
        <v>899</v>
      </c>
      <c r="B142" t="s">
        <v>694</v>
      </c>
      <c r="C142" s="75" t="s">
        <v>1974</v>
      </c>
      <c r="D142">
        <v>55</v>
      </c>
      <c r="E142" t="s">
        <v>604</v>
      </c>
      <c r="F142" s="717">
        <v>45017</v>
      </c>
      <c r="G142" t="s">
        <v>590</v>
      </c>
      <c r="H142">
        <v>453</v>
      </c>
      <c r="I142" t="s">
        <v>764</v>
      </c>
      <c r="J142" t="s">
        <v>69</v>
      </c>
      <c r="K142" t="s">
        <v>443</v>
      </c>
      <c r="L142" t="s">
        <v>443</v>
      </c>
      <c r="M142" t="s">
        <v>443</v>
      </c>
      <c r="N142" t="s">
        <v>443</v>
      </c>
      <c r="O142" t="s">
        <v>443</v>
      </c>
      <c r="P142" t="s">
        <v>443</v>
      </c>
      <c r="Q142" t="s">
        <v>443</v>
      </c>
      <c r="R142" t="s">
        <v>4</v>
      </c>
    </row>
    <row r="143" spans="1:18" x14ac:dyDescent="0.2">
      <c r="A143" t="s">
        <v>900</v>
      </c>
      <c r="B143" t="s">
        <v>901</v>
      </c>
      <c r="D143">
        <v>50</v>
      </c>
      <c r="E143" t="s">
        <v>815</v>
      </c>
      <c r="G143" t="s">
        <v>590</v>
      </c>
      <c r="H143">
        <v>3</v>
      </c>
      <c r="I143" t="s">
        <v>737</v>
      </c>
      <c r="J143" t="s">
        <v>25</v>
      </c>
      <c r="K143" t="s">
        <v>443</v>
      </c>
      <c r="L143" t="s">
        <v>443</v>
      </c>
      <c r="M143" t="s">
        <v>443</v>
      </c>
      <c r="N143" t="s">
        <v>443</v>
      </c>
      <c r="O143" t="s">
        <v>4</v>
      </c>
      <c r="P143" t="s">
        <v>443</v>
      </c>
      <c r="Q143" t="s">
        <v>443</v>
      </c>
      <c r="R143" t="s">
        <v>443</v>
      </c>
    </row>
    <row r="144" spans="1:18" ht="25.5" x14ac:dyDescent="0.2">
      <c r="A144" t="s">
        <v>902</v>
      </c>
      <c r="B144" t="s">
        <v>638</v>
      </c>
      <c r="D144">
        <v>55</v>
      </c>
      <c r="E144" t="s">
        <v>604</v>
      </c>
      <c r="F144" s="717">
        <v>44743</v>
      </c>
      <c r="G144" t="s">
        <v>590</v>
      </c>
      <c r="H144" s="75" t="s">
        <v>903</v>
      </c>
      <c r="I144" t="s">
        <v>877</v>
      </c>
      <c r="J144" t="s">
        <v>69</v>
      </c>
      <c r="K144" t="s">
        <v>443</v>
      </c>
      <c r="L144" t="s">
        <v>443</v>
      </c>
      <c r="M144" t="s">
        <v>443</v>
      </c>
      <c r="N144" t="s">
        <v>443</v>
      </c>
      <c r="O144" t="s">
        <v>443</v>
      </c>
      <c r="P144" t="s">
        <v>443</v>
      </c>
      <c r="Q144" t="s">
        <v>4</v>
      </c>
    </row>
    <row r="145" spans="1:19" ht="25.5" x14ac:dyDescent="0.2">
      <c r="A145" t="s">
        <v>904</v>
      </c>
      <c r="B145" t="s">
        <v>905</v>
      </c>
      <c r="D145">
        <v>55</v>
      </c>
      <c r="E145" t="s">
        <v>604</v>
      </c>
      <c r="F145" s="717">
        <v>44002</v>
      </c>
      <c r="G145" t="s">
        <v>590</v>
      </c>
      <c r="H145" s="75" t="s">
        <v>906</v>
      </c>
      <c r="I145" t="s">
        <v>634</v>
      </c>
      <c r="J145" t="s">
        <v>53</v>
      </c>
      <c r="K145" t="s">
        <v>443</v>
      </c>
      <c r="L145" t="s">
        <v>443</v>
      </c>
      <c r="M145" t="s">
        <v>4</v>
      </c>
      <c r="N145" t="s">
        <v>443</v>
      </c>
      <c r="O145" t="s">
        <v>443</v>
      </c>
      <c r="P145" t="s">
        <v>443</v>
      </c>
      <c r="Q145" t="s">
        <v>443</v>
      </c>
      <c r="R145" t="s">
        <v>443</v>
      </c>
    </row>
    <row r="146" spans="1:19" x14ac:dyDescent="0.2">
      <c r="A146" t="s">
        <v>907</v>
      </c>
      <c r="B146" t="s">
        <v>908</v>
      </c>
      <c r="D146">
        <v>65</v>
      </c>
      <c r="E146" t="s">
        <v>815</v>
      </c>
      <c r="F146" s="717">
        <v>45266</v>
      </c>
      <c r="G146" t="s">
        <v>590</v>
      </c>
      <c r="H146" t="s">
        <v>909</v>
      </c>
      <c r="I146" t="s">
        <v>737</v>
      </c>
      <c r="J146" t="s">
        <v>100</v>
      </c>
      <c r="K146" t="s">
        <v>443</v>
      </c>
      <c r="L146" t="s">
        <v>443</v>
      </c>
      <c r="M146" t="s">
        <v>443</v>
      </c>
      <c r="N146" t="s">
        <v>443</v>
      </c>
      <c r="O146" t="s">
        <v>443</v>
      </c>
      <c r="P146" t="s">
        <v>443</v>
      </c>
      <c r="Q146" t="s">
        <v>443</v>
      </c>
      <c r="R146" t="s">
        <v>4</v>
      </c>
    </row>
    <row r="147" spans="1:19" x14ac:dyDescent="0.2">
      <c r="A147" t="s">
        <v>910</v>
      </c>
      <c r="B147" t="s">
        <v>212</v>
      </c>
      <c r="C147" t="s">
        <v>911</v>
      </c>
      <c r="D147">
        <v>50</v>
      </c>
      <c r="E147" t="s">
        <v>604</v>
      </c>
      <c r="F147" s="717">
        <v>45283</v>
      </c>
      <c r="G147" t="s">
        <v>590</v>
      </c>
      <c r="H147">
        <v>161</v>
      </c>
      <c r="I147" t="s">
        <v>645</v>
      </c>
      <c r="J147" t="s">
        <v>50</v>
      </c>
      <c r="K147" t="s">
        <v>443</v>
      </c>
      <c r="L147" t="s">
        <v>443</v>
      </c>
      <c r="M147" t="s">
        <v>443</v>
      </c>
      <c r="N147" t="s">
        <v>443</v>
      </c>
      <c r="O147" t="s">
        <v>443</v>
      </c>
      <c r="P147" t="s">
        <v>4</v>
      </c>
      <c r="Q147" t="s">
        <v>443</v>
      </c>
      <c r="R147" t="s">
        <v>443</v>
      </c>
    </row>
    <row r="148" spans="1:19" x14ac:dyDescent="0.2">
      <c r="A148" t="s">
        <v>914</v>
      </c>
      <c r="B148" t="s">
        <v>915</v>
      </c>
      <c r="D148">
        <v>75</v>
      </c>
      <c r="E148" t="s">
        <v>604</v>
      </c>
      <c r="F148" s="717">
        <v>45833</v>
      </c>
      <c r="G148" t="s">
        <v>590</v>
      </c>
      <c r="H148" t="s">
        <v>916</v>
      </c>
      <c r="I148" t="s">
        <v>663</v>
      </c>
      <c r="J148" t="s">
        <v>53</v>
      </c>
      <c r="K148" t="s">
        <v>35</v>
      </c>
      <c r="L148" t="s">
        <v>35</v>
      </c>
      <c r="M148" t="s">
        <v>35</v>
      </c>
      <c r="N148" t="s">
        <v>35</v>
      </c>
      <c r="O148" t="s">
        <v>35</v>
      </c>
      <c r="P148" t="s">
        <v>443</v>
      </c>
      <c r="Q148" t="s">
        <v>443</v>
      </c>
      <c r="R148" t="s">
        <v>443</v>
      </c>
    </row>
    <row r="149" spans="1:19" x14ac:dyDescent="0.2">
      <c r="A149" t="s">
        <v>917</v>
      </c>
      <c r="B149" t="s">
        <v>662</v>
      </c>
      <c r="D149">
        <v>50</v>
      </c>
      <c r="E149" t="s">
        <v>604</v>
      </c>
      <c r="F149" s="717">
        <v>44949</v>
      </c>
      <c r="G149" t="s">
        <v>590</v>
      </c>
      <c r="H149">
        <v>382</v>
      </c>
      <c r="I149" t="s">
        <v>877</v>
      </c>
      <c r="J149" t="s">
        <v>25</v>
      </c>
      <c r="K149" t="s">
        <v>443</v>
      </c>
      <c r="L149" t="s">
        <v>443</v>
      </c>
      <c r="M149" t="s">
        <v>443</v>
      </c>
      <c r="N149" t="s">
        <v>443</v>
      </c>
      <c r="O149" t="s">
        <v>4</v>
      </c>
      <c r="P149" t="s">
        <v>443</v>
      </c>
      <c r="Q149" t="s">
        <v>443</v>
      </c>
    </row>
    <row r="150" spans="1:19" x14ac:dyDescent="0.2">
      <c r="A150" t="s">
        <v>918</v>
      </c>
      <c r="B150" t="s">
        <v>739</v>
      </c>
      <c r="D150">
        <v>50</v>
      </c>
      <c r="E150" t="s">
        <v>604</v>
      </c>
      <c r="G150" t="s">
        <v>590</v>
      </c>
      <c r="H150">
        <v>173</v>
      </c>
      <c r="I150" t="s">
        <v>648</v>
      </c>
      <c r="J150" t="s">
        <v>622</v>
      </c>
      <c r="K150" t="s">
        <v>443</v>
      </c>
      <c r="L150" t="s">
        <v>443</v>
      </c>
      <c r="M150" t="s">
        <v>443</v>
      </c>
      <c r="N150" t="s">
        <v>443</v>
      </c>
      <c r="O150" t="s">
        <v>443</v>
      </c>
      <c r="P150" t="s">
        <v>443</v>
      </c>
      <c r="Q150" t="s">
        <v>443</v>
      </c>
      <c r="R150" t="s">
        <v>443</v>
      </c>
      <c r="S150" t="s">
        <v>4</v>
      </c>
    </row>
    <row r="151" spans="1:19" x14ac:dyDescent="0.2">
      <c r="A151" t="s">
        <v>919</v>
      </c>
      <c r="B151" t="s">
        <v>920</v>
      </c>
      <c r="D151">
        <v>65</v>
      </c>
      <c r="E151" t="s">
        <v>604</v>
      </c>
      <c r="F151" s="717">
        <v>45833</v>
      </c>
      <c r="G151" t="s">
        <v>590</v>
      </c>
      <c r="H151" t="s">
        <v>921</v>
      </c>
      <c r="I151" t="s">
        <v>877</v>
      </c>
      <c r="J151" t="s">
        <v>20</v>
      </c>
      <c r="K151" t="s">
        <v>35</v>
      </c>
      <c r="L151" t="s">
        <v>35</v>
      </c>
      <c r="M151" t="s">
        <v>35</v>
      </c>
      <c r="N151" t="s">
        <v>35</v>
      </c>
      <c r="O151" t="s">
        <v>35</v>
      </c>
      <c r="P151" t="s">
        <v>443</v>
      </c>
      <c r="Q151" t="s">
        <v>35</v>
      </c>
    </row>
    <row r="152" spans="1:19" x14ac:dyDescent="0.2">
      <c r="A152" t="s">
        <v>1851</v>
      </c>
      <c r="B152" t="s">
        <v>140</v>
      </c>
      <c r="C152" t="s">
        <v>1852</v>
      </c>
      <c r="D152">
        <v>60</v>
      </c>
      <c r="E152" t="s">
        <v>612</v>
      </c>
      <c r="F152" s="717">
        <v>45292</v>
      </c>
      <c r="G152" t="s">
        <v>590</v>
      </c>
      <c r="H152" t="s">
        <v>1853</v>
      </c>
      <c r="I152" t="s">
        <v>1172</v>
      </c>
      <c r="J152" t="s">
        <v>25</v>
      </c>
      <c r="K152" t="s">
        <v>443</v>
      </c>
      <c r="L152" t="s">
        <v>443</v>
      </c>
      <c r="M152" t="s">
        <v>443</v>
      </c>
      <c r="N152" t="s">
        <v>443</v>
      </c>
      <c r="O152" t="s">
        <v>443</v>
      </c>
      <c r="P152" t="s">
        <v>4</v>
      </c>
      <c r="Q152" t="s">
        <v>443</v>
      </c>
      <c r="R152" t="s">
        <v>443</v>
      </c>
    </row>
    <row r="153" spans="1:19" ht="25.5" x14ac:dyDescent="0.2">
      <c r="A153" t="s">
        <v>924</v>
      </c>
      <c r="B153" t="s">
        <v>694</v>
      </c>
      <c r="C153" s="75" t="s">
        <v>1974</v>
      </c>
      <c r="D153">
        <v>55</v>
      </c>
      <c r="E153" t="s">
        <v>594</v>
      </c>
      <c r="F153" s="717">
        <v>45192</v>
      </c>
      <c r="G153" t="s">
        <v>590</v>
      </c>
      <c r="H153" t="s">
        <v>925</v>
      </c>
      <c r="I153" t="s">
        <v>596</v>
      </c>
      <c r="J153" t="s">
        <v>610</v>
      </c>
      <c r="K153" t="s">
        <v>443</v>
      </c>
      <c r="L153" t="s">
        <v>443</v>
      </c>
      <c r="M153" t="s">
        <v>443</v>
      </c>
      <c r="N153" t="s">
        <v>443</v>
      </c>
      <c r="O153" t="s">
        <v>443</v>
      </c>
      <c r="P153" t="s">
        <v>443</v>
      </c>
      <c r="Q153" t="s">
        <v>443</v>
      </c>
      <c r="R153" t="s">
        <v>443</v>
      </c>
    </row>
    <row r="154" spans="1:19" ht="25.5" x14ac:dyDescent="0.2">
      <c r="A154" t="s">
        <v>926</v>
      </c>
      <c r="B154" t="s">
        <v>694</v>
      </c>
      <c r="C154" s="75" t="s">
        <v>1974</v>
      </c>
      <c r="D154">
        <v>55</v>
      </c>
      <c r="E154" t="s">
        <v>594</v>
      </c>
      <c r="F154" s="717">
        <v>45017</v>
      </c>
      <c r="G154" t="s">
        <v>590</v>
      </c>
      <c r="H154">
        <v>447</v>
      </c>
      <c r="I154" t="s">
        <v>596</v>
      </c>
      <c r="J154" t="s">
        <v>635</v>
      </c>
      <c r="K154" t="s">
        <v>443</v>
      </c>
      <c r="L154" t="s">
        <v>443</v>
      </c>
      <c r="M154" t="s">
        <v>443</v>
      </c>
      <c r="N154" t="s">
        <v>443</v>
      </c>
      <c r="O154" t="s">
        <v>4</v>
      </c>
      <c r="P154" t="s">
        <v>443</v>
      </c>
      <c r="Q154" t="s">
        <v>443</v>
      </c>
      <c r="R154" t="s">
        <v>443</v>
      </c>
    </row>
    <row r="155" spans="1:19" ht="25.5" x14ac:dyDescent="0.2">
      <c r="A155" t="s">
        <v>927</v>
      </c>
      <c r="B155" t="s">
        <v>694</v>
      </c>
      <c r="C155" s="75" t="s">
        <v>1974</v>
      </c>
      <c r="D155">
        <v>55</v>
      </c>
      <c r="E155" t="s">
        <v>604</v>
      </c>
      <c r="F155" s="717">
        <v>45017</v>
      </c>
      <c r="G155" t="s">
        <v>590</v>
      </c>
      <c r="H155">
        <v>453</v>
      </c>
      <c r="I155" t="s">
        <v>764</v>
      </c>
      <c r="J155" t="s">
        <v>69</v>
      </c>
      <c r="K155" t="s">
        <v>443</v>
      </c>
      <c r="L155" t="s">
        <v>443</v>
      </c>
      <c r="M155" t="s">
        <v>443</v>
      </c>
      <c r="N155" t="s">
        <v>443</v>
      </c>
      <c r="O155" t="s">
        <v>443</v>
      </c>
      <c r="P155" t="s">
        <v>443</v>
      </c>
      <c r="Q155" t="s">
        <v>443</v>
      </c>
      <c r="R155" t="s">
        <v>4</v>
      </c>
    </row>
    <row r="156" spans="1:19" x14ac:dyDescent="0.2">
      <c r="A156" t="s">
        <v>928</v>
      </c>
      <c r="B156" t="s">
        <v>705</v>
      </c>
      <c r="D156">
        <v>60</v>
      </c>
      <c r="E156" t="s">
        <v>604</v>
      </c>
      <c r="F156" s="717">
        <v>45078</v>
      </c>
      <c r="G156" t="s">
        <v>590</v>
      </c>
      <c r="H156" t="s">
        <v>929</v>
      </c>
      <c r="I156" t="s">
        <v>663</v>
      </c>
      <c r="J156" t="s">
        <v>53</v>
      </c>
      <c r="K156" t="s">
        <v>443</v>
      </c>
      <c r="L156" t="s">
        <v>443</v>
      </c>
      <c r="M156" t="s">
        <v>443</v>
      </c>
      <c r="N156" t="s">
        <v>443</v>
      </c>
      <c r="O156" t="s">
        <v>443</v>
      </c>
      <c r="P156" t="s">
        <v>443</v>
      </c>
      <c r="Q156" t="s">
        <v>443</v>
      </c>
      <c r="R156" t="s">
        <v>4</v>
      </c>
    </row>
    <row r="157" spans="1:19" x14ac:dyDescent="0.2">
      <c r="A157" t="s">
        <v>930</v>
      </c>
      <c r="B157" t="s">
        <v>931</v>
      </c>
      <c r="D157">
        <v>50</v>
      </c>
      <c r="E157" t="s">
        <v>594</v>
      </c>
      <c r="G157" t="s">
        <v>590</v>
      </c>
      <c r="H157">
        <v>174</v>
      </c>
      <c r="I157" t="s">
        <v>634</v>
      </c>
      <c r="J157" t="s">
        <v>25</v>
      </c>
      <c r="K157" t="s">
        <v>443</v>
      </c>
      <c r="L157" t="s">
        <v>443</v>
      </c>
      <c r="M157" t="s">
        <v>443</v>
      </c>
      <c r="N157" t="s">
        <v>443</v>
      </c>
      <c r="O157" t="s">
        <v>4</v>
      </c>
      <c r="P157" t="s">
        <v>443</v>
      </c>
      <c r="Q157" t="s">
        <v>443</v>
      </c>
      <c r="R157" t="s">
        <v>443</v>
      </c>
    </row>
    <row r="158" spans="1:19" x14ac:dyDescent="0.2">
      <c r="A158" t="s">
        <v>932</v>
      </c>
      <c r="B158" t="s">
        <v>705</v>
      </c>
      <c r="D158">
        <v>60</v>
      </c>
      <c r="E158" t="s">
        <v>604</v>
      </c>
      <c r="F158" s="717">
        <v>45078</v>
      </c>
      <c r="G158" t="s">
        <v>590</v>
      </c>
      <c r="H158" t="s">
        <v>933</v>
      </c>
      <c r="I158" t="s">
        <v>667</v>
      </c>
      <c r="J158" t="s">
        <v>610</v>
      </c>
      <c r="K158" t="s">
        <v>443</v>
      </c>
      <c r="L158" t="s">
        <v>443</v>
      </c>
      <c r="M158" t="s">
        <v>443</v>
      </c>
      <c r="N158" t="s">
        <v>443</v>
      </c>
      <c r="O158" t="s">
        <v>443</v>
      </c>
      <c r="P158" t="s">
        <v>443</v>
      </c>
      <c r="Q158" t="s">
        <v>443</v>
      </c>
      <c r="R158" t="s">
        <v>443</v>
      </c>
    </row>
    <row r="159" spans="1:19" ht="25.5" x14ac:dyDescent="0.2">
      <c r="A159" t="s">
        <v>934</v>
      </c>
      <c r="B159" t="s">
        <v>935</v>
      </c>
      <c r="D159">
        <v>55</v>
      </c>
      <c r="E159" t="s">
        <v>815</v>
      </c>
      <c r="F159" s="717">
        <v>44501</v>
      </c>
      <c r="G159" t="s">
        <v>590</v>
      </c>
      <c r="H159" s="75" t="s">
        <v>936</v>
      </c>
      <c r="I159" t="s">
        <v>737</v>
      </c>
      <c r="J159" t="s">
        <v>146</v>
      </c>
      <c r="K159" t="s">
        <v>4</v>
      </c>
      <c r="L159" t="s">
        <v>443</v>
      </c>
      <c r="M159" t="s">
        <v>443</v>
      </c>
      <c r="N159" t="s">
        <v>443</v>
      </c>
      <c r="O159" t="s">
        <v>443</v>
      </c>
      <c r="P159" t="s">
        <v>443</v>
      </c>
      <c r="Q159" t="s">
        <v>443</v>
      </c>
      <c r="R159" t="s">
        <v>443</v>
      </c>
    </row>
    <row r="160" spans="1:19" x14ac:dyDescent="0.2">
      <c r="A160" t="s">
        <v>937</v>
      </c>
      <c r="B160" t="s">
        <v>113</v>
      </c>
      <c r="D160">
        <v>50</v>
      </c>
      <c r="E160" t="s">
        <v>604</v>
      </c>
      <c r="G160" t="s">
        <v>590</v>
      </c>
      <c r="H160">
        <v>30</v>
      </c>
      <c r="I160" t="s">
        <v>634</v>
      </c>
      <c r="J160" t="s">
        <v>622</v>
      </c>
      <c r="K160" t="s">
        <v>443</v>
      </c>
      <c r="L160" t="s">
        <v>443</v>
      </c>
      <c r="M160" t="s">
        <v>443</v>
      </c>
      <c r="N160" t="s">
        <v>443</v>
      </c>
      <c r="O160" t="s">
        <v>443</v>
      </c>
      <c r="P160" t="s">
        <v>443</v>
      </c>
      <c r="Q160" t="s">
        <v>443</v>
      </c>
      <c r="R160" t="s">
        <v>443</v>
      </c>
    </row>
    <row r="161" spans="1:19" ht="25.5" x14ac:dyDescent="0.2">
      <c r="A161" t="s">
        <v>938</v>
      </c>
      <c r="B161" t="s">
        <v>694</v>
      </c>
      <c r="C161" s="75" t="s">
        <v>1975</v>
      </c>
      <c r="D161">
        <v>55</v>
      </c>
      <c r="E161" t="s">
        <v>604</v>
      </c>
      <c r="F161" s="717">
        <v>45017</v>
      </c>
      <c r="G161" t="s">
        <v>590</v>
      </c>
      <c r="H161">
        <v>452</v>
      </c>
      <c r="I161" t="s">
        <v>663</v>
      </c>
      <c r="J161" t="s">
        <v>100</v>
      </c>
      <c r="K161" t="s">
        <v>443</v>
      </c>
      <c r="L161" t="s">
        <v>443</v>
      </c>
      <c r="M161" t="s">
        <v>443</v>
      </c>
      <c r="N161" t="s">
        <v>443</v>
      </c>
      <c r="O161" t="s">
        <v>443</v>
      </c>
      <c r="P161" t="s">
        <v>443</v>
      </c>
      <c r="Q161" t="s">
        <v>443</v>
      </c>
      <c r="R161" t="s">
        <v>35</v>
      </c>
    </row>
    <row r="162" spans="1:19" x14ac:dyDescent="0.2">
      <c r="A162" t="s">
        <v>940</v>
      </c>
      <c r="B162" t="s">
        <v>705</v>
      </c>
      <c r="D162">
        <v>60</v>
      </c>
      <c r="E162" t="s">
        <v>815</v>
      </c>
      <c r="F162" s="717">
        <v>45078</v>
      </c>
      <c r="G162" t="s">
        <v>590</v>
      </c>
      <c r="H162" t="s">
        <v>941</v>
      </c>
      <c r="I162" t="s">
        <v>737</v>
      </c>
      <c r="J162" t="s">
        <v>610</v>
      </c>
      <c r="K162" t="s">
        <v>443</v>
      </c>
      <c r="L162" t="s">
        <v>443</v>
      </c>
      <c r="M162" t="s">
        <v>443</v>
      </c>
      <c r="N162" t="s">
        <v>443</v>
      </c>
      <c r="O162" t="s">
        <v>443</v>
      </c>
      <c r="P162" t="s">
        <v>443</v>
      </c>
      <c r="Q162" t="s">
        <v>443</v>
      </c>
      <c r="R162" t="s">
        <v>443</v>
      </c>
    </row>
    <row r="163" spans="1:19" x14ac:dyDescent="0.2">
      <c r="A163" t="s">
        <v>942</v>
      </c>
      <c r="B163" t="s">
        <v>837</v>
      </c>
      <c r="C163" t="s">
        <v>943</v>
      </c>
      <c r="D163">
        <v>125</v>
      </c>
      <c r="E163" t="s">
        <v>604</v>
      </c>
      <c r="F163" s="717">
        <v>45802</v>
      </c>
      <c r="G163" t="s">
        <v>590</v>
      </c>
      <c r="H163" t="s">
        <v>944</v>
      </c>
      <c r="I163" t="s">
        <v>663</v>
      </c>
      <c r="J163" t="s">
        <v>53</v>
      </c>
      <c r="K163" t="s">
        <v>35</v>
      </c>
      <c r="L163" t="s">
        <v>35</v>
      </c>
      <c r="M163" t="s">
        <v>35</v>
      </c>
      <c r="N163" t="s">
        <v>35</v>
      </c>
      <c r="O163" t="s">
        <v>443</v>
      </c>
      <c r="P163" t="s">
        <v>443</v>
      </c>
      <c r="Q163" t="s">
        <v>35</v>
      </c>
      <c r="R163" t="s">
        <v>443</v>
      </c>
    </row>
    <row r="164" spans="1:19" ht="25.5" x14ac:dyDescent="0.2">
      <c r="A164" t="s">
        <v>945</v>
      </c>
      <c r="B164" t="s">
        <v>152</v>
      </c>
      <c r="D164">
        <v>55</v>
      </c>
      <c r="E164" t="s">
        <v>604</v>
      </c>
      <c r="F164" s="717">
        <v>42036</v>
      </c>
      <c r="G164" t="s">
        <v>590</v>
      </c>
      <c r="H164" s="75" t="s">
        <v>946</v>
      </c>
      <c r="I164" t="s">
        <v>663</v>
      </c>
      <c r="J164" t="s">
        <v>657</v>
      </c>
      <c r="K164" t="s">
        <v>443</v>
      </c>
      <c r="L164" t="s">
        <v>443</v>
      </c>
      <c r="M164" t="s">
        <v>443</v>
      </c>
      <c r="N164" t="s">
        <v>443</v>
      </c>
      <c r="O164" t="s">
        <v>443</v>
      </c>
      <c r="P164" t="s">
        <v>35</v>
      </c>
      <c r="Q164" t="s">
        <v>35</v>
      </c>
      <c r="R164" t="s">
        <v>35</v>
      </c>
    </row>
    <row r="165" spans="1:19" ht="25.5" x14ac:dyDescent="0.2">
      <c r="A165" t="s">
        <v>947</v>
      </c>
      <c r="B165" t="s">
        <v>948</v>
      </c>
      <c r="D165">
        <v>55</v>
      </c>
      <c r="E165" t="s">
        <v>604</v>
      </c>
      <c r="F165" s="717">
        <v>42248</v>
      </c>
      <c r="G165" t="s">
        <v>590</v>
      </c>
      <c r="H165" s="75" t="s">
        <v>949</v>
      </c>
      <c r="I165" t="s">
        <v>877</v>
      </c>
      <c r="J165" t="s">
        <v>69</v>
      </c>
      <c r="K165" t="s">
        <v>443</v>
      </c>
      <c r="L165" t="s">
        <v>443</v>
      </c>
      <c r="M165" t="s">
        <v>443</v>
      </c>
      <c r="N165" t="s">
        <v>443</v>
      </c>
      <c r="O165" t="s">
        <v>4</v>
      </c>
      <c r="P165" t="s">
        <v>443</v>
      </c>
      <c r="Q165" t="s">
        <v>443</v>
      </c>
    </row>
    <row r="166" spans="1:19" x14ac:dyDescent="0.2">
      <c r="A166" t="s">
        <v>950</v>
      </c>
      <c r="B166" t="s">
        <v>951</v>
      </c>
      <c r="D166">
        <v>55</v>
      </c>
      <c r="E166" t="s">
        <v>604</v>
      </c>
      <c r="F166" s="717">
        <v>45559</v>
      </c>
      <c r="G166" t="s">
        <v>590</v>
      </c>
      <c r="H166" t="s">
        <v>952</v>
      </c>
      <c r="I166" t="s">
        <v>648</v>
      </c>
      <c r="J166" t="s">
        <v>50</v>
      </c>
      <c r="K166" t="s">
        <v>443</v>
      </c>
      <c r="L166" t="s">
        <v>443</v>
      </c>
      <c r="M166" t="s">
        <v>443</v>
      </c>
      <c r="N166" t="s">
        <v>443</v>
      </c>
      <c r="O166" t="s">
        <v>443</v>
      </c>
      <c r="P166" t="s">
        <v>443</v>
      </c>
      <c r="Q166" t="s">
        <v>443</v>
      </c>
      <c r="R166" t="s">
        <v>4</v>
      </c>
    </row>
    <row r="167" spans="1:19" x14ac:dyDescent="0.2">
      <c r="A167" t="s">
        <v>953</v>
      </c>
      <c r="B167" t="s">
        <v>212</v>
      </c>
      <c r="D167">
        <v>50</v>
      </c>
      <c r="E167" t="s">
        <v>604</v>
      </c>
      <c r="G167" t="s">
        <v>590</v>
      </c>
      <c r="H167">
        <v>461</v>
      </c>
      <c r="I167" t="s">
        <v>601</v>
      </c>
      <c r="J167" t="s">
        <v>69</v>
      </c>
      <c r="K167" t="s">
        <v>443</v>
      </c>
      <c r="L167" t="s">
        <v>443</v>
      </c>
      <c r="M167" t="s">
        <v>443</v>
      </c>
      <c r="N167" t="s">
        <v>443</v>
      </c>
      <c r="O167" t="s">
        <v>443</v>
      </c>
      <c r="P167" t="s">
        <v>4</v>
      </c>
      <c r="Q167" t="s">
        <v>443</v>
      </c>
      <c r="R167" t="s">
        <v>443</v>
      </c>
    </row>
    <row r="168" spans="1:19" x14ac:dyDescent="0.2">
      <c r="A168" t="s">
        <v>954</v>
      </c>
      <c r="B168" t="s">
        <v>736</v>
      </c>
      <c r="D168">
        <v>65</v>
      </c>
      <c r="E168" t="s">
        <v>604</v>
      </c>
      <c r="G168" t="s">
        <v>590</v>
      </c>
      <c r="H168" t="s">
        <v>767</v>
      </c>
      <c r="I168" t="s">
        <v>634</v>
      </c>
      <c r="J168" t="s">
        <v>50</v>
      </c>
      <c r="K168" t="s">
        <v>443</v>
      </c>
      <c r="L168" t="s">
        <v>443</v>
      </c>
      <c r="M168" t="s">
        <v>443</v>
      </c>
      <c r="N168" t="s">
        <v>443</v>
      </c>
      <c r="O168" t="s">
        <v>443</v>
      </c>
      <c r="P168" t="s">
        <v>443</v>
      </c>
      <c r="Q168" t="s">
        <v>4</v>
      </c>
      <c r="R168" t="s">
        <v>443</v>
      </c>
    </row>
    <row r="169" spans="1:19" ht="25.5" x14ac:dyDescent="0.2">
      <c r="A169" t="s">
        <v>955</v>
      </c>
      <c r="B169" t="s">
        <v>956</v>
      </c>
      <c r="D169">
        <v>55</v>
      </c>
      <c r="E169" t="s">
        <v>604</v>
      </c>
      <c r="F169" s="717">
        <v>42719</v>
      </c>
      <c r="G169" t="s">
        <v>590</v>
      </c>
      <c r="H169" s="75" t="s">
        <v>957</v>
      </c>
      <c r="I169" t="s">
        <v>667</v>
      </c>
      <c r="J169" t="s">
        <v>25</v>
      </c>
      <c r="K169" t="s">
        <v>443</v>
      </c>
      <c r="L169" t="s">
        <v>443</v>
      </c>
      <c r="M169" t="s">
        <v>443</v>
      </c>
      <c r="N169" t="s">
        <v>443</v>
      </c>
      <c r="O169" t="s">
        <v>443</v>
      </c>
      <c r="P169" t="s">
        <v>443</v>
      </c>
      <c r="Q169" t="s">
        <v>443</v>
      </c>
      <c r="R169" t="s">
        <v>443</v>
      </c>
      <c r="S169" t="s">
        <v>4</v>
      </c>
    </row>
    <row r="170" spans="1:19" x14ac:dyDescent="0.2">
      <c r="A170" t="s">
        <v>958</v>
      </c>
      <c r="B170" t="s">
        <v>598</v>
      </c>
      <c r="D170">
        <v>60</v>
      </c>
      <c r="E170" t="s">
        <v>604</v>
      </c>
      <c r="G170" t="s">
        <v>590</v>
      </c>
      <c r="H170">
        <v>396</v>
      </c>
      <c r="I170" t="s">
        <v>634</v>
      </c>
      <c r="J170" t="s">
        <v>960</v>
      </c>
      <c r="K170" t="s">
        <v>443</v>
      </c>
      <c r="L170" t="s">
        <v>443</v>
      </c>
      <c r="M170" t="s">
        <v>443</v>
      </c>
      <c r="N170" t="s">
        <v>443</v>
      </c>
      <c r="O170" t="s">
        <v>35</v>
      </c>
      <c r="P170" t="s">
        <v>443</v>
      </c>
      <c r="Q170" t="s">
        <v>443</v>
      </c>
      <c r="R170" t="s">
        <v>443</v>
      </c>
    </row>
    <row r="171" spans="1:19" ht="25.5" x14ac:dyDescent="0.2">
      <c r="A171" t="s">
        <v>961</v>
      </c>
      <c r="B171" t="s">
        <v>113</v>
      </c>
      <c r="D171">
        <v>55</v>
      </c>
      <c r="E171" t="s">
        <v>604</v>
      </c>
      <c r="F171" s="717">
        <v>42826</v>
      </c>
      <c r="G171" t="s">
        <v>590</v>
      </c>
      <c r="H171" s="75" t="s">
        <v>962</v>
      </c>
      <c r="I171" t="s">
        <v>737</v>
      </c>
      <c r="J171" t="s">
        <v>657</v>
      </c>
      <c r="K171" t="s">
        <v>443</v>
      </c>
      <c r="L171" t="s">
        <v>443</v>
      </c>
      <c r="M171" t="s">
        <v>443</v>
      </c>
      <c r="N171" t="s">
        <v>443</v>
      </c>
      <c r="O171" t="s">
        <v>443</v>
      </c>
      <c r="P171" t="s">
        <v>443</v>
      </c>
      <c r="Q171" t="s">
        <v>443</v>
      </c>
      <c r="R171" t="s">
        <v>443</v>
      </c>
      <c r="S171" t="s">
        <v>4</v>
      </c>
    </row>
    <row r="172" spans="1:19" x14ac:dyDescent="0.2">
      <c r="A172" t="s">
        <v>963</v>
      </c>
      <c r="B172" t="s">
        <v>964</v>
      </c>
      <c r="D172">
        <v>65</v>
      </c>
      <c r="E172" t="s">
        <v>604</v>
      </c>
      <c r="G172" t="s">
        <v>590</v>
      </c>
      <c r="H172">
        <v>395</v>
      </c>
      <c r="I172" t="s">
        <v>634</v>
      </c>
      <c r="J172" t="s">
        <v>50</v>
      </c>
      <c r="K172" t="s">
        <v>443</v>
      </c>
      <c r="L172" t="s">
        <v>443</v>
      </c>
      <c r="M172" t="s">
        <v>443</v>
      </c>
      <c r="N172" t="s">
        <v>443</v>
      </c>
      <c r="O172" t="s">
        <v>443</v>
      </c>
      <c r="P172" t="s">
        <v>443</v>
      </c>
      <c r="Q172" t="s">
        <v>443</v>
      </c>
      <c r="R172" t="s">
        <v>443</v>
      </c>
    </row>
    <row r="173" spans="1:19" ht="25.5" x14ac:dyDescent="0.2">
      <c r="A173" t="s">
        <v>965</v>
      </c>
      <c r="B173" t="s">
        <v>99</v>
      </c>
      <c r="D173">
        <v>55</v>
      </c>
      <c r="E173" t="s">
        <v>604</v>
      </c>
      <c r="F173" s="717">
        <v>44774</v>
      </c>
      <c r="G173" t="s">
        <v>590</v>
      </c>
      <c r="H173" s="75" t="s">
        <v>966</v>
      </c>
      <c r="I173" t="s">
        <v>663</v>
      </c>
      <c r="J173" t="s">
        <v>53</v>
      </c>
      <c r="K173" t="s">
        <v>443</v>
      </c>
      <c r="L173" t="s">
        <v>443</v>
      </c>
      <c r="M173" t="s">
        <v>4</v>
      </c>
      <c r="N173" t="s">
        <v>443</v>
      </c>
      <c r="O173" t="s">
        <v>443</v>
      </c>
      <c r="P173" t="s">
        <v>443</v>
      </c>
      <c r="Q173" t="s">
        <v>443</v>
      </c>
      <c r="R173" t="s">
        <v>443</v>
      </c>
    </row>
    <row r="174" spans="1:19" x14ac:dyDescent="0.2">
      <c r="A174" t="s">
        <v>967</v>
      </c>
      <c r="B174" t="s">
        <v>212</v>
      </c>
      <c r="D174">
        <v>50</v>
      </c>
      <c r="E174" t="s">
        <v>604</v>
      </c>
      <c r="F174" s="717">
        <v>44949</v>
      </c>
      <c r="G174" t="s">
        <v>590</v>
      </c>
      <c r="H174">
        <v>141</v>
      </c>
      <c r="I174" t="s">
        <v>663</v>
      </c>
      <c r="J174" t="s">
        <v>146</v>
      </c>
      <c r="K174" t="s">
        <v>4</v>
      </c>
      <c r="L174" t="s">
        <v>443</v>
      </c>
      <c r="M174" t="s">
        <v>443</v>
      </c>
      <c r="N174" t="s">
        <v>443</v>
      </c>
      <c r="O174" t="s">
        <v>443</v>
      </c>
      <c r="P174" t="s">
        <v>443</v>
      </c>
      <c r="Q174" t="s">
        <v>443</v>
      </c>
      <c r="R174" t="s">
        <v>443</v>
      </c>
    </row>
    <row r="175" spans="1:19" x14ac:dyDescent="0.2">
      <c r="A175" t="s">
        <v>968</v>
      </c>
      <c r="B175" t="s">
        <v>969</v>
      </c>
      <c r="D175">
        <v>50</v>
      </c>
      <c r="E175" t="s">
        <v>604</v>
      </c>
      <c r="F175" s="717">
        <v>44949</v>
      </c>
      <c r="G175" t="s">
        <v>590</v>
      </c>
      <c r="H175">
        <v>112</v>
      </c>
      <c r="I175" t="s">
        <v>656</v>
      </c>
      <c r="J175" t="s">
        <v>622</v>
      </c>
      <c r="K175" t="s">
        <v>443</v>
      </c>
      <c r="L175" t="s">
        <v>443</v>
      </c>
      <c r="M175" t="s">
        <v>443</v>
      </c>
      <c r="N175" t="s">
        <v>443</v>
      </c>
      <c r="O175" t="s">
        <v>443</v>
      </c>
      <c r="P175" t="s">
        <v>443</v>
      </c>
      <c r="Q175" t="s">
        <v>443</v>
      </c>
    </row>
    <row r="176" spans="1:19" x14ac:dyDescent="0.2">
      <c r="A176" t="s">
        <v>970</v>
      </c>
      <c r="B176" t="s">
        <v>971</v>
      </c>
      <c r="D176">
        <v>60</v>
      </c>
      <c r="E176" t="s">
        <v>604</v>
      </c>
      <c r="F176" s="717">
        <v>45283</v>
      </c>
      <c r="G176" t="s">
        <v>590</v>
      </c>
      <c r="H176" t="s">
        <v>972</v>
      </c>
      <c r="I176" t="s">
        <v>663</v>
      </c>
      <c r="J176" t="s">
        <v>146</v>
      </c>
      <c r="K176" t="s">
        <v>1870</v>
      </c>
      <c r="L176" t="s">
        <v>443</v>
      </c>
      <c r="M176" t="s">
        <v>443</v>
      </c>
      <c r="N176" t="s">
        <v>443</v>
      </c>
      <c r="O176" t="s">
        <v>443</v>
      </c>
      <c r="P176" t="s">
        <v>443</v>
      </c>
      <c r="Q176" t="s">
        <v>35</v>
      </c>
      <c r="R176" t="s">
        <v>35</v>
      </c>
    </row>
    <row r="177" spans="1:19" x14ac:dyDescent="0.2">
      <c r="A177" t="s">
        <v>973</v>
      </c>
      <c r="B177" t="s">
        <v>974</v>
      </c>
      <c r="D177">
        <v>75</v>
      </c>
      <c r="E177" t="s">
        <v>604</v>
      </c>
      <c r="F177" s="717">
        <v>45863</v>
      </c>
      <c r="G177" t="s">
        <v>590</v>
      </c>
      <c r="H177" t="s">
        <v>975</v>
      </c>
      <c r="I177" t="s">
        <v>634</v>
      </c>
      <c r="J177" t="s">
        <v>635</v>
      </c>
      <c r="K177" t="s">
        <v>35</v>
      </c>
      <c r="L177" t="s">
        <v>35</v>
      </c>
      <c r="M177" t="s">
        <v>35</v>
      </c>
      <c r="N177" t="s">
        <v>35</v>
      </c>
      <c r="O177" t="s">
        <v>35</v>
      </c>
      <c r="P177" t="s">
        <v>35</v>
      </c>
      <c r="Q177" t="s">
        <v>443</v>
      </c>
      <c r="R177" t="s">
        <v>443</v>
      </c>
    </row>
    <row r="178" spans="1:19" x14ac:dyDescent="0.2">
      <c r="A178" t="s">
        <v>979</v>
      </c>
      <c r="B178" t="s">
        <v>980</v>
      </c>
      <c r="D178">
        <v>55</v>
      </c>
      <c r="E178" t="s">
        <v>604</v>
      </c>
      <c r="F178" s="717">
        <v>43862</v>
      </c>
      <c r="G178" t="s">
        <v>590</v>
      </c>
      <c r="H178" t="s">
        <v>981</v>
      </c>
      <c r="I178" t="s">
        <v>877</v>
      </c>
      <c r="J178" t="s">
        <v>25</v>
      </c>
      <c r="K178" t="s">
        <v>443</v>
      </c>
      <c r="L178" t="s">
        <v>443</v>
      </c>
      <c r="M178" t="s">
        <v>443</v>
      </c>
      <c r="N178" t="s">
        <v>443</v>
      </c>
      <c r="O178" t="s">
        <v>4</v>
      </c>
      <c r="P178" t="s">
        <v>443</v>
      </c>
      <c r="Q178" t="s">
        <v>443</v>
      </c>
    </row>
    <row r="179" spans="1:19" x14ac:dyDescent="0.2">
      <c r="A179" t="s">
        <v>982</v>
      </c>
      <c r="B179" t="s">
        <v>752</v>
      </c>
      <c r="D179">
        <v>65</v>
      </c>
      <c r="E179" t="s">
        <v>604</v>
      </c>
      <c r="G179" t="s">
        <v>590</v>
      </c>
      <c r="H179">
        <v>138</v>
      </c>
      <c r="I179" t="s">
        <v>634</v>
      </c>
      <c r="J179" t="s">
        <v>146</v>
      </c>
      <c r="K179" t="s">
        <v>443</v>
      </c>
      <c r="L179" t="s">
        <v>443</v>
      </c>
      <c r="M179" t="s">
        <v>443</v>
      </c>
      <c r="N179" t="s">
        <v>4</v>
      </c>
      <c r="O179" t="s">
        <v>443</v>
      </c>
      <c r="P179" t="s">
        <v>443</v>
      </c>
      <c r="Q179" t="s">
        <v>443</v>
      </c>
      <c r="R179" t="s">
        <v>443</v>
      </c>
    </row>
    <row r="180" spans="1:19" x14ac:dyDescent="0.2">
      <c r="A180" t="s">
        <v>983</v>
      </c>
      <c r="B180" t="s">
        <v>729</v>
      </c>
      <c r="C180" t="s">
        <v>984</v>
      </c>
      <c r="D180">
        <v>85</v>
      </c>
      <c r="E180" t="s">
        <v>604</v>
      </c>
      <c r="F180" s="717">
        <v>44949</v>
      </c>
      <c r="G180" t="s">
        <v>590</v>
      </c>
      <c r="H180">
        <v>347</v>
      </c>
      <c r="I180" t="s">
        <v>663</v>
      </c>
      <c r="J180" t="s">
        <v>20</v>
      </c>
      <c r="K180" t="s">
        <v>443</v>
      </c>
      <c r="L180" t="s">
        <v>443</v>
      </c>
      <c r="M180" t="s">
        <v>443</v>
      </c>
      <c r="N180" t="s">
        <v>443</v>
      </c>
      <c r="O180" t="s">
        <v>4</v>
      </c>
      <c r="P180" t="s">
        <v>35</v>
      </c>
      <c r="Q180" t="s">
        <v>443</v>
      </c>
      <c r="R180" t="s">
        <v>443</v>
      </c>
    </row>
    <row r="181" spans="1:19" x14ac:dyDescent="0.2">
      <c r="A181" t="s">
        <v>985</v>
      </c>
      <c r="B181" t="s">
        <v>758</v>
      </c>
      <c r="D181">
        <v>55</v>
      </c>
      <c r="E181" t="s">
        <v>589</v>
      </c>
      <c r="F181" s="717">
        <v>43422</v>
      </c>
      <c r="G181" t="s">
        <v>590</v>
      </c>
      <c r="H181" t="s">
        <v>986</v>
      </c>
      <c r="I181" t="s">
        <v>592</v>
      </c>
      <c r="J181" t="s">
        <v>614</v>
      </c>
      <c r="K181" t="s">
        <v>443</v>
      </c>
      <c r="L181" t="s">
        <v>4</v>
      </c>
      <c r="M181" t="s">
        <v>443</v>
      </c>
      <c r="N181" t="s">
        <v>443</v>
      </c>
      <c r="O181" t="s">
        <v>443</v>
      </c>
      <c r="P181" t="s">
        <v>443</v>
      </c>
      <c r="Q181" t="s">
        <v>443</v>
      </c>
      <c r="R181" t="s">
        <v>443</v>
      </c>
    </row>
    <row r="182" spans="1:19" ht="25.5" x14ac:dyDescent="0.2">
      <c r="A182" t="s">
        <v>988</v>
      </c>
      <c r="B182" t="s">
        <v>989</v>
      </c>
      <c r="C182" s="75" t="s">
        <v>990</v>
      </c>
      <c r="D182">
        <v>275</v>
      </c>
      <c r="E182" t="s">
        <v>594</v>
      </c>
      <c r="F182" s="717">
        <v>44278</v>
      </c>
      <c r="G182" t="s">
        <v>590</v>
      </c>
      <c r="H182" t="s">
        <v>827</v>
      </c>
      <c r="I182" t="s">
        <v>991</v>
      </c>
      <c r="J182" t="s">
        <v>610</v>
      </c>
      <c r="K182" t="s">
        <v>443</v>
      </c>
      <c r="L182" t="s">
        <v>443</v>
      </c>
      <c r="M182" t="s">
        <v>443</v>
      </c>
      <c r="N182" t="s">
        <v>443</v>
      </c>
      <c r="O182" t="s">
        <v>443</v>
      </c>
      <c r="P182" t="s">
        <v>443</v>
      </c>
      <c r="Q182" t="s">
        <v>443</v>
      </c>
    </row>
    <row r="183" spans="1:19" ht="25.5" x14ac:dyDescent="0.2">
      <c r="A183" t="s">
        <v>992</v>
      </c>
      <c r="B183" t="s">
        <v>993</v>
      </c>
      <c r="D183">
        <v>55</v>
      </c>
      <c r="E183" t="s">
        <v>604</v>
      </c>
      <c r="F183" s="717">
        <v>44774</v>
      </c>
      <c r="G183" t="s">
        <v>590</v>
      </c>
      <c r="H183" s="75" t="s">
        <v>994</v>
      </c>
      <c r="I183" t="s">
        <v>645</v>
      </c>
      <c r="J183" t="s">
        <v>50</v>
      </c>
      <c r="K183" t="s">
        <v>443</v>
      </c>
      <c r="L183" t="s">
        <v>443</v>
      </c>
      <c r="M183" t="s">
        <v>443</v>
      </c>
      <c r="N183" t="s">
        <v>443</v>
      </c>
      <c r="O183" t="s">
        <v>443</v>
      </c>
      <c r="P183" t="s">
        <v>443</v>
      </c>
      <c r="Q183" t="s">
        <v>4</v>
      </c>
      <c r="R183" t="s">
        <v>443</v>
      </c>
    </row>
    <row r="184" spans="1:19" x14ac:dyDescent="0.2">
      <c r="A184" t="s">
        <v>998</v>
      </c>
      <c r="B184" t="s">
        <v>212</v>
      </c>
      <c r="D184">
        <v>50</v>
      </c>
      <c r="E184" t="s">
        <v>604</v>
      </c>
      <c r="F184" s="717">
        <v>44949</v>
      </c>
      <c r="G184" t="s">
        <v>590</v>
      </c>
      <c r="H184">
        <v>140</v>
      </c>
      <c r="I184" t="s">
        <v>999</v>
      </c>
      <c r="J184" t="s">
        <v>100</v>
      </c>
      <c r="K184" t="s">
        <v>443</v>
      </c>
      <c r="L184" t="s">
        <v>443</v>
      </c>
      <c r="M184" t="s">
        <v>443</v>
      </c>
      <c r="N184" t="s">
        <v>443</v>
      </c>
      <c r="O184" t="s">
        <v>443</v>
      </c>
      <c r="P184" t="s">
        <v>443</v>
      </c>
      <c r="Q184" t="s">
        <v>443</v>
      </c>
      <c r="R184" t="s">
        <v>4</v>
      </c>
    </row>
    <row r="185" spans="1:19" x14ac:dyDescent="0.2">
      <c r="A185" t="s">
        <v>1000</v>
      </c>
      <c r="B185" t="s">
        <v>931</v>
      </c>
      <c r="D185">
        <v>50</v>
      </c>
      <c r="E185" t="s">
        <v>604</v>
      </c>
      <c r="G185" t="s">
        <v>590</v>
      </c>
      <c r="H185" t="s">
        <v>1001</v>
      </c>
      <c r="I185" t="s">
        <v>634</v>
      </c>
      <c r="J185" t="s">
        <v>614</v>
      </c>
      <c r="K185" t="s">
        <v>443</v>
      </c>
      <c r="L185" t="s">
        <v>4</v>
      </c>
      <c r="M185" t="s">
        <v>443</v>
      </c>
      <c r="N185" t="s">
        <v>443</v>
      </c>
      <c r="O185" t="s">
        <v>443</v>
      </c>
      <c r="P185" t="s">
        <v>443</v>
      </c>
      <c r="Q185" t="s">
        <v>443</v>
      </c>
      <c r="R185" t="s">
        <v>443</v>
      </c>
    </row>
    <row r="186" spans="1:19" x14ac:dyDescent="0.2">
      <c r="A186" t="s">
        <v>1002</v>
      </c>
      <c r="B186" t="s">
        <v>662</v>
      </c>
      <c r="D186">
        <v>50</v>
      </c>
      <c r="E186" t="s">
        <v>604</v>
      </c>
      <c r="F186" s="717">
        <v>44949</v>
      </c>
      <c r="G186" t="s">
        <v>590</v>
      </c>
      <c r="H186">
        <v>147</v>
      </c>
      <c r="I186" t="s">
        <v>621</v>
      </c>
      <c r="J186" t="s">
        <v>50</v>
      </c>
      <c r="K186" t="s">
        <v>443</v>
      </c>
      <c r="L186" t="s">
        <v>443</v>
      </c>
      <c r="M186" t="s">
        <v>443</v>
      </c>
      <c r="N186" t="s">
        <v>443</v>
      </c>
      <c r="O186" t="s">
        <v>443</v>
      </c>
      <c r="P186" t="s">
        <v>443</v>
      </c>
      <c r="Q186" t="s">
        <v>4</v>
      </c>
    </row>
    <row r="187" spans="1:19" ht="25.5" x14ac:dyDescent="0.2">
      <c r="A187" t="s">
        <v>1006</v>
      </c>
      <c r="B187" t="s">
        <v>948</v>
      </c>
      <c r="D187">
        <v>55</v>
      </c>
      <c r="E187" t="s">
        <v>604</v>
      </c>
      <c r="G187" t="s">
        <v>590</v>
      </c>
      <c r="H187" s="75" t="s">
        <v>1007</v>
      </c>
      <c r="I187" t="s">
        <v>601</v>
      </c>
      <c r="J187" t="s">
        <v>100</v>
      </c>
      <c r="K187" t="s">
        <v>443</v>
      </c>
      <c r="L187" t="s">
        <v>443</v>
      </c>
      <c r="M187" t="s">
        <v>443</v>
      </c>
      <c r="N187" t="s">
        <v>443</v>
      </c>
      <c r="O187" t="s">
        <v>443</v>
      </c>
      <c r="P187" t="s">
        <v>443</v>
      </c>
      <c r="Q187" t="s">
        <v>443</v>
      </c>
      <c r="R187" t="s">
        <v>443</v>
      </c>
    </row>
    <row r="188" spans="1:19" x14ac:dyDescent="0.2">
      <c r="A188" t="s">
        <v>1008</v>
      </c>
      <c r="B188" t="s">
        <v>140</v>
      </c>
      <c r="D188">
        <v>50</v>
      </c>
      <c r="E188" t="s">
        <v>604</v>
      </c>
      <c r="G188" t="s">
        <v>590</v>
      </c>
      <c r="H188">
        <v>95</v>
      </c>
      <c r="I188" t="s">
        <v>634</v>
      </c>
      <c r="J188" t="s">
        <v>50</v>
      </c>
      <c r="K188" t="s">
        <v>443</v>
      </c>
      <c r="L188" t="s">
        <v>443</v>
      </c>
      <c r="M188" t="s">
        <v>443</v>
      </c>
      <c r="N188" t="s">
        <v>443</v>
      </c>
      <c r="O188" t="s">
        <v>443</v>
      </c>
      <c r="P188" t="s">
        <v>443</v>
      </c>
      <c r="Q188" t="s">
        <v>4</v>
      </c>
      <c r="R188" t="s">
        <v>443</v>
      </c>
    </row>
    <row r="189" spans="1:19" ht="25.5" x14ac:dyDescent="0.2">
      <c r="A189" t="s">
        <v>1009</v>
      </c>
      <c r="B189" t="s">
        <v>840</v>
      </c>
      <c r="C189" s="75" t="s">
        <v>1973</v>
      </c>
      <c r="D189">
        <v>65</v>
      </c>
      <c r="E189" t="s">
        <v>1011</v>
      </c>
      <c r="F189" s="717">
        <v>43831</v>
      </c>
      <c r="G189" t="s">
        <v>590</v>
      </c>
      <c r="H189" t="s">
        <v>1012</v>
      </c>
      <c r="I189" t="s">
        <v>698</v>
      </c>
      <c r="J189" t="s">
        <v>69</v>
      </c>
      <c r="K189" t="s">
        <v>443</v>
      </c>
      <c r="L189" t="s">
        <v>443</v>
      </c>
      <c r="M189" t="s">
        <v>443</v>
      </c>
      <c r="N189" t="s">
        <v>443</v>
      </c>
      <c r="O189" t="s">
        <v>443</v>
      </c>
      <c r="P189" t="s">
        <v>443</v>
      </c>
      <c r="Q189" t="s">
        <v>4</v>
      </c>
      <c r="R189" t="s">
        <v>443</v>
      </c>
      <c r="S189" t="s">
        <v>443</v>
      </c>
    </row>
    <row r="190" spans="1:19" x14ac:dyDescent="0.2">
      <c r="A190" t="s">
        <v>1013</v>
      </c>
      <c r="B190" t="s">
        <v>140</v>
      </c>
      <c r="C190" t="s">
        <v>1014</v>
      </c>
      <c r="D190">
        <v>50</v>
      </c>
      <c r="E190" t="s">
        <v>604</v>
      </c>
      <c r="F190" s="717">
        <v>44949</v>
      </c>
      <c r="G190" t="s">
        <v>590</v>
      </c>
      <c r="H190">
        <v>97</v>
      </c>
      <c r="I190" t="s">
        <v>999</v>
      </c>
      <c r="J190" t="s">
        <v>53</v>
      </c>
      <c r="K190" t="s">
        <v>443</v>
      </c>
      <c r="L190" t="s">
        <v>443</v>
      </c>
      <c r="M190" t="s">
        <v>4</v>
      </c>
      <c r="N190" t="s">
        <v>443</v>
      </c>
      <c r="O190" t="s">
        <v>443</v>
      </c>
      <c r="P190" t="s">
        <v>35</v>
      </c>
      <c r="Q190" t="s">
        <v>35</v>
      </c>
      <c r="R190" t="s">
        <v>35</v>
      </c>
    </row>
    <row r="191" spans="1:19" x14ac:dyDescent="0.2">
      <c r="A191" t="s">
        <v>1015</v>
      </c>
      <c r="B191" t="s">
        <v>140</v>
      </c>
      <c r="D191">
        <v>50</v>
      </c>
      <c r="E191" t="s">
        <v>604</v>
      </c>
      <c r="F191" s="717">
        <v>44949</v>
      </c>
      <c r="G191" t="s">
        <v>590</v>
      </c>
      <c r="H191">
        <v>96</v>
      </c>
      <c r="I191" t="s">
        <v>999</v>
      </c>
      <c r="J191" t="s">
        <v>69</v>
      </c>
      <c r="K191" t="s">
        <v>443</v>
      </c>
      <c r="L191" t="s">
        <v>443</v>
      </c>
      <c r="M191" t="s">
        <v>443</v>
      </c>
      <c r="N191" t="s">
        <v>443</v>
      </c>
      <c r="O191" t="s">
        <v>443</v>
      </c>
      <c r="P191" t="s">
        <v>4</v>
      </c>
      <c r="Q191" t="s">
        <v>443</v>
      </c>
    </row>
    <row r="192" spans="1:19" x14ac:dyDescent="0.2">
      <c r="A192" t="s">
        <v>1016</v>
      </c>
      <c r="B192" t="s">
        <v>662</v>
      </c>
      <c r="D192">
        <v>50</v>
      </c>
      <c r="E192" t="s">
        <v>604</v>
      </c>
      <c r="F192" s="717">
        <v>44949</v>
      </c>
      <c r="G192" t="s">
        <v>590</v>
      </c>
      <c r="H192">
        <v>107</v>
      </c>
      <c r="I192" t="s">
        <v>601</v>
      </c>
      <c r="J192" t="s">
        <v>657</v>
      </c>
      <c r="K192" t="s">
        <v>443</v>
      </c>
      <c r="L192" t="s">
        <v>443</v>
      </c>
      <c r="M192" t="s">
        <v>443</v>
      </c>
      <c r="N192" t="s">
        <v>443</v>
      </c>
      <c r="O192" t="s">
        <v>443</v>
      </c>
      <c r="P192" t="s">
        <v>443</v>
      </c>
      <c r="Q192" t="s">
        <v>35</v>
      </c>
      <c r="R192" t="s">
        <v>443</v>
      </c>
    </row>
    <row r="193" spans="1:18" x14ac:dyDescent="0.2">
      <c r="A193" t="s">
        <v>1017</v>
      </c>
      <c r="B193" t="s">
        <v>1018</v>
      </c>
      <c r="D193">
        <v>65</v>
      </c>
      <c r="E193" t="s">
        <v>604</v>
      </c>
      <c r="F193" s="717">
        <v>45741</v>
      </c>
      <c r="G193" t="s">
        <v>590</v>
      </c>
      <c r="H193" t="s">
        <v>1019</v>
      </c>
      <c r="I193" t="s">
        <v>634</v>
      </c>
      <c r="J193" t="s">
        <v>50</v>
      </c>
      <c r="K193" t="s">
        <v>35</v>
      </c>
      <c r="L193" t="s">
        <v>35</v>
      </c>
      <c r="M193" t="s">
        <v>443</v>
      </c>
      <c r="N193" t="s">
        <v>443</v>
      </c>
      <c r="O193" t="s">
        <v>443</v>
      </c>
      <c r="P193" t="s">
        <v>443</v>
      </c>
      <c r="Q193" t="s">
        <v>443</v>
      </c>
      <c r="R193" t="s">
        <v>4</v>
      </c>
    </row>
    <row r="194" spans="1:18" x14ac:dyDescent="0.2">
      <c r="A194" t="s">
        <v>1849</v>
      </c>
      <c r="B194" t="s">
        <v>1850</v>
      </c>
      <c r="D194">
        <v>50</v>
      </c>
      <c r="E194" t="s">
        <v>612</v>
      </c>
      <c r="F194" s="717">
        <v>44949</v>
      </c>
      <c r="G194" t="s">
        <v>590</v>
      </c>
      <c r="H194">
        <v>369</v>
      </c>
      <c r="I194" t="s">
        <v>1172</v>
      </c>
      <c r="J194" t="s">
        <v>635</v>
      </c>
      <c r="K194" t="s">
        <v>443</v>
      </c>
      <c r="L194" t="s">
        <v>443</v>
      </c>
      <c r="M194" t="s">
        <v>443</v>
      </c>
      <c r="N194" t="s">
        <v>443</v>
      </c>
      <c r="O194" t="s">
        <v>443</v>
      </c>
      <c r="P194" t="s">
        <v>443</v>
      </c>
      <c r="Q194" t="s">
        <v>443</v>
      </c>
      <c r="R194" t="s">
        <v>443</v>
      </c>
    </row>
    <row r="195" spans="1:18" ht="25.5" x14ac:dyDescent="0.2">
      <c r="A195" t="s">
        <v>1027</v>
      </c>
      <c r="B195" t="s">
        <v>1028</v>
      </c>
      <c r="D195">
        <v>55</v>
      </c>
      <c r="E195" t="s">
        <v>604</v>
      </c>
      <c r="F195" s="717">
        <v>41730</v>
      </c>
      <c r="G195" t="s">
        <v>590</v>
      </c>
      <c r="H195" s="75" t="s">
        <v>1029</v>
      </c>
      <c r="I195" t="s">
        <v>999</v>
      </c>
      <c r="J195" t="s">
        <v>100</v>
      </c>
      <c r="K195" t="s">
        <v>443</v>
      </c>
      <c r="L195" t="s">
        <v>443</v>
      </c>
      <c r="M195" t="s">
        <v>35</v>
      </c>
      <c r="N195" t="s">
        <v>35</v>
      </c>
      <c r="O195" t="s">
        <v>35</v>
      </c>
      <c r="P195" t="s">
        <v>443</v>
      </c>
      <c r="Q195" t="s">
        <v>443</v>
      </c>
      <c r="R195" t="s">
        <v>4</v>
      </c>
    </row>
    <row r="196" spans="1:18" x14ac:dyDescent="0.2">
      <c r="A196" t="s">
        <v>1030</v>
      </c>
      <c r="B196" t="s">
        <v>662</v>
      </c>
      <c r="D196">
        <v>55</v>
      </c>
      <c r="E196" t="s">
        <v>604</v>
      </c>
      <c r="F196" s="717">
        <v>45375</v>
      </c>
      <c r="G196" t="s">
        <v>590</v>
      </c>
      <c r="H196" t="s">
        <v>1031</v>
      </c>
      <c r="I196" t="s">
        <v>592</v>
      </c>
      <c r="J196" t="s">
        <v>622</v>
      </c>
      <c r="K196" t="s">
        <v>443</v>
      </c>
      <c r="L196" t="s">
        <v>443</v>
      </c>
      <c r="M196" t="s">
        <v>443</v>
      </c>
      <c r="N196" t="s">
        <v>443</v>
      </c>
      <c r="O196" t="s">
        <v>443</v>
      </c>
      <c r="P196" t="s">
        <v>443</v>
      </c>
      <c r="Q196" t="s">
        <v>443</v>
      </c>
      <c r="R196" t="s">
        <v>443</v>
      </c>
    </row>
    <row r="197" spans="1:18" ht="25.5" x14ac:dyDescent="0.2">
      <c r="A197" t="s">
        <v>1032</v>
      </c>
      <c r="B197" t="s">
        <v>662</v>
      </c>
      <c r="D197">
        <v>60</v>
      </c>
      <c r="E197" t="s">
        <v>604</v>
      </c>
      <c r="F197" s="717">
        <v>45047</v>
      </c>
      <c r="G197" t="s">
        <v>590</v>
      </c>
      <c r="H197" s="75" t="s">
        <v>1033</v>
      </c>
      <c r="I197" t="s">
        <v>634</v>
      </c>
      <c r="J197" t="s">
        <v>614</v>
      </c>
      <c r="K197" t="s">
        <v>443</v>
      </c>
      <c r="L197" t="s">
        <v>443</v>
      </c>
      <c r="M197" t="s">
        <v>4</v>
      </c>
      <c r="N197" t="s">
        <v>443</v>
      </c>
      <c r="O197" t="s">
        <v>443</v>
      </c>
      <c r="P197" t="s">
        <v>443</v>
      </c>
      <c r="Q197" t="s">
        <v>443</v>
      </c>
      <c r="R197" t="s">
        <v>443</v>
      </c>
    </row>
    <row r="198" spans="1:18" x14ac:dyDescent="0.2">
      <c r="A198" t="s">
        <v>1034</v>
      </c>
      <c r="B198" t="s">
        <v>662</v>
      </c>
      <c r="D198">
        <v>50</v>
      </c>
      <c r="E198" t="s">
        <v>604</v>
      </c>
      <c r="F198" s="717">
        <v>44949</v>
      </c>
      <c r="G198" t="s">
        <v>590</v>
      </c>
      <c r="H198">
        <v>329</v>
      </c>
      <c r="I198" t="s">
        <v>999</v>
      </c>
      <c r="J198" t="s">
        <v>657</v>
      </c>
      <c r="K198" t="s">
        <v>443</v>
      </c>
      <c r="L198" t="s">
        <v>443</v>
      </c>
      <c r="M198" t="s">
        <v>443</v>
      </c>
      <c r="N198" t="s">
        <v>443</v>
      </c>
      <c r="O198" t="s">
        <v>443</v>
      </c>
      <c r="P198" t="s">
        <v>443</v>
      </c>
      <c r="Q198" t="s">
        <v>443</v>
      </c>
    </row>
    <row r="199" spans="1:18" x14ac:dyDescent="0.2">
      <c r="A199" t="s">
        <v>1035</v>
      </c>
      <c r="B199" t="s">
        <v>662</v>
      </c>
      <c r="D199">
        <v>50</v>
      </c>
      <c r="E199" t="s">
        <v>604</v>
      </c>
      <c r="F199" s="717">
        <v>44949</v>
      </c>
      <c r="G199" t="s">
        <v>590</v>
      </c>
      <c r="H199">
        <v>74</v>
      </c>
      <c r="I199" t="s">
        <v>667</v>
      </c>
      <c r="J199" t="s">
        <v>25</v>
      </c>
      <c r="K199" t="s">
        <v>443</v>
      </c>
      <c r="L199" t="s">
        <v>443</v>
      </c>
      <c r="M199" t="s">
        <v>443</v>
      </c>
      <c r="N199" t="s">
        <v>443</v>
      </c>
      <c r="O199" t="s">
        <v>443</v>
      </c>
      <c r="P199" t="s">
        <v>4</v>
      </c>
      <c r="Q199" t="s">
        <v>443</v>
      </c>
      <c r="R199" t="s">
        <v>35</v>
      </c>
    </row>
    <row r="200" spans="1:18" x14ac:dyDescent="0.2">
      <c r="A200" t="s">
        <v>1036</v>
      </c>
      <c r="B200" t="s">
        <v>989</v>
      </c>
      <c r="C200" t="s">
        <v>1037</v>
      </c>
      <c r="D200">
        <v>275</v>
      </c>
      <c r="E200" t="s">
        <v>604</v>
      </c>
      <c r="F200" s="717">
        <v>44287</v>
      </c>
      <c r="G200" t="s">
        <v>590</v>
      </c>
      <c r="H200" t="s">
        <v>827</v>
      </c>
      <c r="I200" t="s">
        <v>991</v>
      </c>
      <c r="J200" t="s">
        <v>53</v>
      </c>
      <c r="K200" t="s">
        <v>443</v>
      </c>
      <c r="L200" t="s">
        <v>443</v>
      </c>
      <c r="M200" t="s">
        <v>4</v>
      </c>
      <c r="N200" t="s">
        <v>443</v>
      </c>
      <c r="O200" t="s">
        <v>443</v>
      </c>
      <c r="P200" t="s">
        <v>443</v>
      </c>
      <c r="Q200" t="s">
        <v>443</v>
      </c>
    </row>
    <row r="201" spans="1:18" ht="25.5" x14ac:dyDescent="0.2">
      <c r="A201" t="s">
        <v>1038</v>
      </c>
      <c r="B201" t="s">
        <v>974</v>
      </c>
      <c r="D201">
        <v>55</v>
      </c>
      <c r="E201" t="s">
        <v>604</v>
      </c>
      <c r="G201" t="s">
        <v>590</v>
      </c>
      <c r="H201" s="75" t="s">
        <v>1039</v>
      </c>
      <c r="I201" t="s">
        <v>601</v>
      </c>
      <c r="J201" t="s">
        <v>146</v>
      </c>
      <c r="K201" t="s">
        <v>1870</v>
      </c>
      <c r="L201" t="s">
        <v>443</v>
      </c>
      <c r="M201" t="s">
        <v>443</v>
      </c>
      <c r="N201" t="s">
        <v>443</v>
      </c>
      <c r="O201" t="s">
        <v>443</v>
      </c>
      <c r="P201" t="s">
        <v>443</v>
      </c>
      <c r="Q201" t="s">
        <v>443</v>
      </c>
      <c r="R201" t="s">
        <v>443</v>
      </c>
    </row>
    <row r="202" spans="1:18" x14ac:dyDescent="0.2">
      <c r="A202" t="s">
        <v>1040</v>
      </c>
      <c r="B202" t="s">
        <v>140</v>
      </c>
      <c r="D202">
        <v>50</v>
      </c>
      <c r="E202" t="s">
        <v>815</v>
      </c>
      <c r="G202" t="s">
        <v>590</v>
      </c>
      <c r="H202">
        <v>364</v>
      </c>
      <c r="I202" t="s">
        <v>634</v>
      </c>
      <c r="J202" t="s">
        <v>50</v>
      </c>
      <c r="K202" t="s">
        <v>443</v>
      </c>
      <c r="L202" t="s">
        <v>443</v>
      </c>
      <c r="M202" t="s">
        <v>443</v>
      </c>
      <c r="N202" t="s">
        <v>443</v>
      </c>
      <c r="O202" t="s">
        <v>443</v>
      </c>
      <c r="P202" t="s">
        <v>443</v>
      </c>
      <c r="Q202" t="s">
        <v>4</v>
      </c>
      <c r="R202" t="s">
        <v>443</v>
      </c>
    </row>
    <row r="203" spans="1:18" ht="25.5" x14ac:dyDescent="0.2">
      <c r="A203" t="s">
        <v>1041</v>
      </c>
      <c r="B203" t="s">
        <v>989</v>
      </c>
      <c r="C203" s="75" t="s">
        <v>1042</v>
      </c>
      <c r="D203">
        <v>275</v>
      </c>
      <c r="E203" t="s">
        <v>604</v>
      </c>
      <c r="F203" s="717">
        <v>44185</v>
      </c>
      <c r="G203" t="s">
        <v>590</v>
      </c>
      <c r="H203" t="s">
        <v>827</v>
      </c>
      <c r="I203" t="s">
        <v>717</v>
      </c>
      <c r="J203" t="s">
        <v>614</v>
      </c>
      <c r="K203" t="s">
        <v>443</v>
      </c>
      <c r="L203" t="s">
        <v>443</v>
      </c>
      <c r="M203" t="s">
        <v>443</v>
      </c>
      <c r="N203" t="s">
        <v>35</v>
      </c>
      <c r="O203" t="s">
        <v>443</v>
      </c>
      <c r="P203" t="s">
        <v>443</v>
      </c>
      <c r="Q203" t="s">
        <v>443</v>
      </c>
      <c r="R203" t="s">
        <v>443</v>
      </c>
    </row>
    <row r="204" spans="1:18" ht="25.5" x14ac:dyDescent="0.2">
      <c r="A204" t="s">
        <v>1043</v>
      </c>
      <c r="B204" t="s">
        <v>1044</v>
      </c>
      <c r="D204">
        <v>55</v>
      </c>
      <c r="E204" t="s">
        <v>604</v>
      </c>
      <c r="F204" s="717">
        <v>44044</v>
      </c>
      <c r="G204" t="s">
        <v>590</v>
      </c>
      <c r="H204" s="75" t="s">
        <v>1045</v>
      </c>
      <c r="I204" t="s">
        <v>634</v>
      </c>
      <c r="J204" t="s">
        <v>20</v>
      </c>
      <c r="K204" t="s">
        <v>443</v>
      </c>
      <c r="L204" t="s">
        <v>443</v>
      </c>
      <c r="M204" t="s">
        <v>443</v>
      </c>
      <c r="N204" t="s">
        <v>443</v>
      </c>
      <c r="O204" t="s">
        <v>4</v>
      </c>
      <c r="P204" t="s">
        <v>443</v>
      </c>
      <c r="Q204" t="s">
        <v>443</v>
      </c>
      <c r="R204" t="s">
        <v>443</v>
      </c>
    </row>
    <row r="205" spans="1:18" ht="25.5" x14ac:dyDescent="0.2">
      <c r="A205" t="s">
        <v>1046</v>
      </c>
      <c r="B205" t="s">
        <v>152</v>
      </c>
      <c r="D205">
        <v>55</v>
      </c>
      <c r="E205" t="s">
        <v>604</v>
      </c>
      <c r="F205" s="717">
        <v>41852</v>
      </c>
      <c r="G205" t="s">
        <v>590</v>
      </c>
      <c r="H205" s="75" t="s">
        <v>1047</v>
      </c>
      <c r="I205" t="s">
        <v>596</v>
      </c>
      <c r="J205" t="s">
        <v>53</v>
      </c>
      <c r="K205" t="s">
        <v>443</v>
      </c>
      <c r="L205" t="s">
        <v>35</v>
      </c>
      <c r="M205" t="s">
        <v>443</v>
      </c>
      <c r="N205" t="s">
        <v>4</v>
      </c>
      <c r="O205" t="s">
        <v>443</v>
      </c>
      <c r="P205" t="s">
        <v>443</v>
      </c>
      <c r="Q205" t="s">
        <v>443</v>
      </c>
      <c r="R205" t="s">
        <v>443</v>
      </c>
    </row>
    <row r="206" spans="1:18" x14ac:dyDescent="0.2">
      <c r="A206" t="s">
        <v>1048</v>
      </c>
      <c r="B206" t="s">
        <v>1049</v>
      </c>
      <c r="C206" t="s">
        <v>1050</v>
      </c>
      <c r="D206">
        <v>65</v>
      </c>
      <c r="E206" t="s">
        <v>604</v>
      </c>
      <c r="G206" t="s">
        <v>590</v>
      </c>
      <c r="H206">
        <v>56</v>
      </c>
      <c r="I206" t="s">
        <v>648</v>
      </c>
      <c r="J206" t="s">
        <v>25</v>
      </c>
      <c r="K206" t="s">
        <v>443</v>
      </c>
      <c r="L206" t="s">
        <v>443</v>
      </c>
      <c r="M206" t="s">
        <v>443</v>
      </c>
      <c r="N206" t="s">
        <v>443</v>
      </c>
      <c r="O206" t="s">
        <v>4</v>
      </c>
      <c r="P206" t="s">
        <v>443</v>
      </c>
      <c r="Q206" t="s">
        <v>443</v>
      </c>
      <c r="R206" t="s">
        <v>443</v>
      </c>
    </row>
    <row r="207" spans="1:18" x14ac:dyDescent="0.2">
      <c r="A207" t="s">
        <v>1051</v>
      </c>
      <c r="B207" t="s">
        <v>1052</v>
      </c>
      <c r="D207">
        <v>65</v>
      </c>
      <c r="E207" t="s">
        <v>604</v>
      </c>
      <c r="F207" s="717">
        <v>45713</v>
      </c>
      <c r="G207" t="s">
        <v>590</v>
      </c>
      <c r="H207" t="s">
        <v>1053</v>
      </c>
      <c r="I207" t="s">
        <v>999</v>
      </c>
      <c r="J207" t="s">
        <v>20</v>
      </c>
      <c r="K207" t="s">
        <v>35</v>
      </c>
      <c r="L207" t="s">
        <v>443</v>
      </c>
      <c r="M207" t="s">
        <v>443</v>
      </c>
      <c r="N207" t="s">
        <v>4</v>
      </c>
      <c r="O207" t="s">
        <v>443</v>
      </c>
      <c r="P207" t="s">
        <v>443</v>
      </c>
      <c r="Q207" t="s">
        <v>443</v>
      </c>
    </row>
    <row r="208" spans="1:18" x14ac:dyDescent="0.2">
      <c r="A208" t="s">
        <v>1054</v>
      </c>
      <c r="B208" t="s">
        <v>662</v>
      </c>
      <c r="D208">
        <v>50</v>
      </c>
      <c r="E208" t="s">
        <v>604</v>
      </c>
      <c r="F208" s="717">
        <v>44949</v>
      </c>
      <c r="G208" t="s">
        <v>590</v>
      </c>
      <c r="H208">
        <v>330</v>
      </c>
      <c r="I208" t="s">
        <v>999</v>
      </c>
      <c r="J208" t="s">
        <v>657</v>
      </c>
      <c r="K208" t="s">
        <v>443</v>
      </c>
      <c r="L208" t="s">
        <v>443</v>
      </c>
      <c r="M208" t="s">
        <v>443</v>
      </c>
      <c r="N208" t="s">
        <v>443</v>
      </c>
      <c r="O208" t="s">
        <v>443</v>
      </c>
      <c r="P208" t="s">
        <v>35</v>
      </c>
      <c r="Q208" t="s">
        <v>443</v>
      </c>
    </row>
    <row r="209" spans="1:19" x14ac:dyDescent="0.2">
      <c r="A209" t="s">
        <v>1055</v>
      </c>
      <c r="B209" t="s">
        <v>1056</v>
      </c>
      <c r="C209" t="s">
        <v>1057</v>
      </c>
      <c r="D209">
        <v>70</v>
      </c>
      <c r="E209" t="s">
        <v>604</v>
      </c>
      <c r="F209" s="717">
        <v>45467</v>
      </c>
      <c r="G209" t="s">
        <v>590</v>
      </c>
      <c r="H209" t="s">
        <v>1058</v>
      </c>
      <c r="I209" t="s">
        <v>634</v>
      </c>
      <c r="J209" t="s">
        <v>53</v>
      </c>
      <c r="K209" t="s">
        <v>443</v>
      </c>
      <c r="L209" t="s">
        <v>443</v>
      </c>
      <c r="M209" t="s">
        <v>443</v>
      </c>
      <c r="N209" t="s">
        <v>4</v>
      </c>
      <c r="O209" t="s">
        <v>443</v>
      </c>
      <c r="P209" t="s">
        <v>443</v>
      </c>
      <c r="Q209" t="s">
        <v>443</v>
      </c>
      <c r="R209" t="s">
        <v>443</v>
      </c>
    </row>
    <row r="210" spans="1:19" ht="25.5" x14ac:dyDescent="0.2">
      <c r="A210" t="s">
        <v>1059</v>
      </c>
      <c r="B210" t="s">
        <v>152</v>
      </c>
      <c r="D210">
        <v>55</v>
      </c>
      <c r="E210" t="s">
        <v>604</v>
      </c>
      <c r="G210" t="s">
        <v>590</v>
      </c>
      <c r="H210" s="75" t="s">
        <v>1060</v>
      </c>
      <c r="I210" t="s">
        <v>667</v>
      </c>
      <c r="J210" t="s">
        <v>614</v>
      </c>
      <c r="K210" t="s">
        <v>443</v>
      </c>
      <c r="L210" t="s">
        <v>4</v>
      </c>
      <c r="M210" t="s">
        <v>443</v>
      </c>
      <c r="N210" t="s">
        <v>443</v>
      </c>
      <c r="O210" t="s">
        <v>443</v>
      </c>
      <c r="P210" t="s">
        <v>443</v>
      </c>
      <c r="Q210" t="s">
        <v>443</v>
      </c>
      <c r="R210" t="s">
        <v>443</v>
      </c>
    </row>
    <row r="211" spans="1:19" x14ac:dyDescent="0.2">
      <c r="A211" t="s">
        <v>1061</v>
      </c>
      <c r="B211" t="s">
        <v>1062</v>
      </c>
      <c r="D211">
        <v>65</v>
      </c>
      <c r="E211" t="s">
        <v>604</v>
      </c>
      <c r="F211" s="717">
        <v>45346</v>
      </c>
      <c r="G211" t="s">
        <v>590</v>
      </c>
      <c r="H211" t="s">
        <v>1063</v>
      </c>
      <c r="I211" t="s">
        <v>667</v>
      </c>
      <c r="J211" t="s">
        <v>20</v>
      </c>
      <c r="K211" t="s">
        <v>443</v>
      </c>
      <c r="L211" t="s">
        <v>443</v>
      </c>
      <c r="M211" t="s">
        <v>443</v>
      </c>
      <c r="N211" t="s">
        <v>4</v>
      </c>
      <c r="O211" t="s">
        <v>443</v>
      </c>
      <c r="P211" t="s">
        <v>443</v>
      </c>
      <c r="Q211" t="s">
        <v>443</v>
      </c>
      <c r="R211" t="s">
        <v>443</v>
      </c>
    </row>
    <row r="212" spans="1:19" x14ac:dyDescent="0.2">
      <c r="A212" t="s">
        <v>1064</v>
      </c>
      <c r="B212" t="s">
        <v>969</v>
      </c>
      <c r="D212">
        <v>50</v>
      </c>
      <c r="E212" t="s">
        <v>604</v>
      </c>
      <c r="G212" t="s">
        <v>590</v>
      </c>
      <c r="H212">
        <v>167</v>
      </c>
      <c r="I212" t="s">
        <v>634</v>
      </c>
      <c r="J212" t="s">
        <v>622</v>
      </c>
      <c r="K212" t="s">
        <v>443</v>
      </c>
      <c r="L212" t="s">
        <v>443</v>
      </c>
      <c r="M212" t="s">
        <v>443</v>
      </c>
      <c r="N212" t="s">
        <v>443</v>
      </c>
      <c r="O212" t="s">
        <v>443</v>
      </c>
      <c r="P212" t="s">
        <v>443</v>
      </c>
      <c r="Q212" t="s">
        <v>443</v>
      </c>
      <c r="R212" t="s">
        <v>443</v>
      </c>
    </row>
    <row r="213" spans="1:19" x14ac:dyDescent="0.2">
      <c r="A213" t="s">
        <v>1065</v>
      </c>
      <c r="B213" t="s">
        <v>739</v>
      </c>
      <c r="D213">
        <v>50</v>
      </c>
      <c r="E213" t="s">
        <v>604</v>
      </c>
      <c r="G213" t="s">
        <v>590</v>
      </c>
      <c r="H213">
        <v>336</v>
      </c>
      <c r="I213" t="s">
        <v>634</v>
      </c>
      <c r="J213" t="s">
        <v>25</v>
      </c>
      <c r="K213" t="s">
        <v>443</v>
      </c>
      <c r="L213" t="s">
        <v>443</v>
      </c>
      <c r="M213" t="s">
        <v>443</v>
      </c>
      <c r="N213" t="s">
        <v>443</v>
      </c>
      <c r="O213" t="s">
        <v>4</v>
      </c>
      <c r="P213" t="s">
        <v>443</v>
      </c>
      <c r="Q213" t="s">
        <v>443</v>
      </c>
      <c r="R213" t="s">
        <v>443</v>
      </c>
    </row>
    <row r="214" spans="1:19" x14ac:dyDescent="0.2">
      <c r="A214" t="s">
        <v>1066</v>
      </c>
      <c r="B214" t="s">
        <v>736</v>
      </c>
      <c r="D214">
        <v>50</v>
      </c>
      <c r="E214" t="s">
        <v>604</v>
      </c>
      <c r="F214" s="717">
        <v>44949</v>
      </c>
      <c r="G214" t="s">
        <v>590</v>
      </c>
      <c r="H214">
        <v>335</v>
      </c>
      <c r="I214" t="s">
        <v>717</v>
      </c>
      <c r="J214" t="s">
        <v>53</v>
      </c>
      <c r="K214" t="s">
        <v>443</v>
      </c>
      <c r="L214" t="s">
        <v>443</v>
      </c>
      <c r="M214" t="s">
        <v>4</v>
      </c>
      <c r="N214" t="s">
        <v>35</v>
      </c>
      <c r="O214" t="s">
        <v>443</v>
      </c>
      <c r="P214" t="s">
        <v>443</v>
      </c>
      <c r="Q214" t="s">
        <v>443</v>
      </c>
      <c r="R214" t="s">
        <v>443</v>
      </c>
    </row>
    <row r="215" spans="1:19" ht="25.5" x14ac:dyDescent="0.2">
      <c r="A215" t="s">
        <v>1067</v>
      </c>
      <c r="B215" t="s">
        <v>1068</v>
      </c>
      <c r="D215">
        <v>55</v>
      </c>
      <c r="E215" t="s">
        <v>604</v>
      </c>
      <c r="F215" s="717">
        <v>44866</v>
      </c>
      <c r="G215" t="s">
        <v>590</v>
      </c>
      <c r="H215" s="75" t="s">
        <v>1069</v>
      </c>
      <c r="I215" t="s">
        <v>667</v>
      </c>
      <c r="J215" t="s">
        <v>622</v>
      </c>
      <c r="K215" t="s">
        <v>443</v>
      </c>
      <c r="L215" t="s">
        <v>443</v>
      </c>
      <c r="M215" t="s">
        <v>443</v>
      </c>
      <c r="N215" t="s">
        <v>443</v>
      </c>
      <c r="O215" t="s">
        <v>443</v>
      </c>
      <c r="P215" t="s">
        <v>443</v>
      </c>
      <c r="Q215" t="s">
        <v>443</v>
      </c>
      <c r="R215" t="s">
        <v>443</v>
      </c>
      <c r="S215" t="s">
        <v>4</v>
      </c>
    </row>
    <row r="216" spans="1:19" ht="25.5" x14ac:dyDescent="0.2">
      <c r="A216" t="s">
        <v>1070</v>
      </c>
      <c r="B216" t="s">
        <v>152</v>
      </c>
      <c r="D216">
        <v>55</v>
      </c>
      <c r="E216" t="s">
        <v>604</v>
      </c>
      <c r="F216" s="717">
        <v>43800</v>
      </c>
      <c r="G216" t="s">
        <v>590</v>
      </c>
      <c r="H216" s="75" t="s">
        <v>1071</v>
      </c>
      <c r="I216" t="s">
        <v>634</v>
      </c>
      <c r="J216" t="s">
        <v>610</v>
      </c>
      <c r="K216" t="s">
        <v>443</v>
      </c>
      <c r="L216" t="s">
        <v>443</v>
      </c>
      <c r="M216" t="s">
        <v>443</v>
      </c>
      <c r="N216" t="s">
        <v>443</v>
      </c>
      <c r="O216" t="s">
        <v>443</v>
      </c>
      <c r="P216" t="s">
        <v>443</v>
      </c>
      <c r="Q216" t="s">
        <v>443</v>
      </c>
      <c r="R216" t="s">
        <v>443</v>
      </c>
    </row>
    <row r="217" spans="1:19" ht="25.5" x14ac:dyDescent="0.2">
      <c r="A217" t="s">
        <v>1072</v>
      </c>
      <c r="B217" t="s">
        <v>185</v>
      </c>
      <c r="D217">
        <v>55</v>
      </c>
      <c r="E217" t="s">
        <v>604</v>
      </c>
      <c r="F217" s="717">
        <v>42558</v>
      </c>
      <c r="G217" t="s">
        <v>590</v>
      </c>
      <c r="H217" s="75" t="s">
        <v>1073</v>
      </c>
      <c r="I217" t="s">
        <v>667</v>
      </c>
      <c r="J217" t="s">
        <v>53</v>
      </c>
      <c r="K217" t="s">
        <v>443</v>
      </c>
      <c r="L217" t="s">
        <v>443</v>
      </c>
      <c r="M217" t="s">
        <v>443</v>
      </c>
      <c r="N217" t="s">
        <v>443</v>
      </c>
      <c r="O217" t="s">
        <v>4</v>
      </c>
      <c r="P217" t="s">
        <v>443</v>
      </c>
      <c r="Q217" t="s">
        <v>443</v>
      </c>
      <c r="R217" t="s">
        <v>443</v>
      </c>
    </row>
    <row r="218" spans="1:19" x14ac:dyDescent="0.2">
      <c r="A218" t="s">
        <v>1074</v>
      </c>
      <c r="B218" t="s">
        <v>1075</v>
      </c>
      <c r="D218">
        <v>50</v>
      </c>
      <c r="E218" t="s">
        <v>604</v>
      </c>
      <c r="F218" s="717">
        <v>44949</v>
      </c>
      <c r="G218" t="s">
        <v>590</v>
      </c>
      <c r="H218">
        <v>52</v>
      </c>
      <c r="I218" t="s">
        <v>667</v>
      </c>
      <c r="J218" t="s">
        <v>50</v>
      </c>
      <c r="K218" t="s">
        <v>443</v>
      </c>
      <c r="L218" t="s">
        <v>443</v>
      </c>
      <c r="M218" t="s">
        <v>443</v>
      </c>
      <c r="N218" t="s">
        <v>443</v>
      </c>
      <c r="O218" t="s">
        <v>443</v>
      </c>
      <c r="P218" t="s">
        <v>443</v>
      </c>
      <c r="Q218" t="s">
        <v>4</v>
      </c>
      <c r="R218" t="s">
        <v>443</v>
      </c>
    </row>
    <row r="219" spans="1:19" x14ac:dyDescent="0.2">
      <c r="A219" t="s">
        <v>1076</v>
      </c>
      <c r="B219" t="s">
        <v>140</v>
      </c>
      <c r="D219">
        <v>50</v>
      </c>
      <c r="E219" t="s">
        <v>604</v>
      </c>
      <c r="G219" t="s">
        <v>590</v>
      </c>
      <c r="H219">
        <v>157</v>
      </c>
      <c r="I219" t="s">
        <v>634</v>
      </c>
      <c r="J219" t="s">
        <v>100</v>
      </c>
      <c r="K219" t="s">
        <v>443</v>
      </c>
      <c r="L219" t="s">
        <v>443</v>
      </c>
      <c r="M219" t="s">
        <v>443</v>
      </c>
      <c r="N219" t="s">
        <v>443</v>
      </c>
      <c r="O219" t="s">
        <v>443</v>
      </c>
      <c r="P219" t="s">
        <v>443</v>
      </c>
      <c r="Q219" t="s">
        <v>4</v>
      </c>
      <c r="R219" t="s">
        <v>443</v>
      </c>
    </row>
    <row r="220" spans="1:19" x14ac:dyDescent="0.2">
      <c r="A220" t="s">
        <v>1077</v>
      </c>
      <c r="B220" t="s">
        <v>662</v>
      </c>
      <c r="D220">
        <v>50</v>
      </c>
      <c r="E220" t="s">
        <v>604</v>
      </c>
      <c r="F220" s="717">
        <v>44949</v>
      </c>
      <c r="G220" t="s">
        <v>590</v>
      </c>
      <c r="H220">
        <v>158</v>
      </c>
      <c r="I220" t="s">
        <v>999</v>
      </c>
      <c r="J220" t="s">
        <v>53</v>
      </c>
      <c r="K220" t="s">
        <v>443</v>
      </c>
      <c r="L220" t="s">
        <v>4</v>
      </c>
      <c r="M220" t="s">
        <v>443</v>
      </c>
      <c r="N220" t="s">
        <v>443</v>
      </c>
      <c r="O220" t="s">
        <v>443</v>
      </c>
      <c r="P220" t="s">
        <v>443</v>
      </c>
      <c r="Q220" t="s">
        <v>443</v>
      </c>
    </row>
    <row r="221" spans="1:19" x14ac:dyDescent="0.2">
      <c r="A221" t="s">
        <v>1078</v>
      </c>
      <c r="B221" t="s">
        <v>662</v>
      </c>
      <c r="D221">
        <v>50</v>
      </c>
      <c r="E221" t="s">
        <v>604</v>
      </c>
      <c r="F221" s="717">
        <v>44949</v>
      </c>
      <c r="G221" t="s">
        <v>590</v>
      </c>
      <c r="H221">
        <v>379</v>
      </c>
      <c r="I221" t="s">
        <v>877</v>
      </c>
      <c r="J221" t="s">
        <v>20</v>
      </c>
      <c r="K221" t="s">
        <v>443</v>
      </c>
      <c r="L221" t="s">
        <v>443</v>
      </c>
      <c r="M221" t="s">
        <v>443</v>
      </c>
      <c r="N221" t="s">
        <v>4</v>
      </c>
      <c r="O221" t="s">
        <v>443</v>
      </c>
      <c r="P221" t="s">
        <v>443</v>
      </c>
      <c r="Q221" t="s">
        <v>443</v>
      </c>
    </row>
    <row r="222" spans="1:19" x14ac:dyDescent="0.2">
      <c r="A222" t="s">
        <v>1079</v>
      </c>
      <c r="B222" t="s">
        <v>1080</v>
      </c>
      <c r="D222">
        <v>65</v>
      </c>
      <c r="E222" t="s">
        <v>1011</v>
      </c>
      <c r="F222" s="717">
        <v>44189</v>
      </c>
      <c r="G222" t="s">
        <v>590</v>
      </c>
      <c r="H222" t="s">
        <v>1081</v>
      </c>
      <c r="I222" t="s">
        <v>698</v>
      </c>
      <c r="J222" t="s">
        <v>657</v>
      </c>
      <c r="K222" t="s">
        <v>443</v>
      </c>
      <c r="L222" t="s">
        <v>35</v>
      </c>
      <c r="M222" t="s">
        <v>443</v>
      </c>
      <c r="N222" t="s">
        <v>443</v>
      </c>
      <c r="O222" t="s">
        <v>443</v>
      </c>
      <c r="P222" t="s">
        <v>443</v>
      </c>
      <c r="Q222" t="s">
        <v>443</v>
      </c>
      <c r="R222" t="s">
        <v>443</v>
      </c>
      <c r="S222" t="s">
        <v>443</v>
      </c>
    </row>
    <row r="223" spans="1:19" ht="25.5" x14ac:dyDescent="0.2">
      <c r="A223" t="s">
        <v>1082</v>
      </c>
      <c r="B223" t="s">
        <v>89</v>
      </c>
      <c r="D223">
        <v>55</v>
      </c>
      <c r="E223" t="s">
        <v>604</v>
      </c>
      <c r="F223" s="717">
        <v>41426</v>
      </c>
      <c r="G223" t="s">
        <v>590</v>
      </c>
      <c r="H223" s="75" t="s">
        <v>1083</v>
      </c>
      <c r="I223" t="s">
        <v>667</v>
      </c>
      <c r="J223" t="s">
        <v>610</v>
      </c>
      <c r="K223" t="s">
        <v>443</v>
      </c>
      <c r="L223" t="s">
        <v>443</v>
      </c>
      <c r="M223" t="s">
        <v>443</v>
      </c>
      <c r="N223" t="s">
        <v>443</v>
      </c>
      <c r="O223" t="s">
        <v>443</v>
      </c>
      <c r="P223" t="s">
        <v>443</v>
      </c>
      <c r="Q223" t="s">
        <v>443</v>
      </c>
      <c r="R223" t="s">
        <v>443</v>
      </c>
    </row>
    <row r="224" spans="1:19" x14ac:dyDescent="0.2">
      <c r="A224" t="s">
        <v>1084</v>
      </c>
      <c r="B224" t="s">
        <v>638</v>
      </c>
      <c r="C224" t="s">
        <v>1085</v>
      </c>
      <c r="D224">
        <v>65</v>
      </c>
      <c r="E224" t="s">
        <v>815</v>
      </c>
      <c r="F224" s="717">
        <v>45436</v>
      </c>
      <c r="G224" t="s">
        <v>590</v>
      </c>
      <c r="H224" t="s">
        <v>1086</v>
      </c>
      <c r="I224" t="s">
        <v>606</v>
      </c>
      <c r="J224" t="s">
        <v>100</v>
      </c>
      <c r="K224" t="s">
        <v>443</v>
      </c>
      <c r="L224" t="s">
        <v>443</v>
      </c>
      <c r="M224" t="s">
        <v>443</v>
      </c>
      <c r="N224" t="s">
        <v>443</v>
      </c>
      <c r="O224" t="s">
        <v>443</v>
      </c>
      <c r="P224" t="s">
        <v>443</v>
      </c>
      <c r="Q224" t="s">
        <v>443</v>
      </c>
    </row>
    <row r="225" spans="1:19" x14ac:dyDescent="0.2">
      <c r="A225" t="s">
        <v>1087</v>
      </c>
      <c r="B225" t="s">
        <v>818</v>
      </c>
      <c r="D225">
        <v>70</v>
      </c>
      <c r="E225" t="s">
        <v>815</v>
      </c>
      <c r="F225" s="717">
        <v>45161</v>
      </c>
      <c r="G225" t="s">
        <v>590</v>
      </c>
      <c r="H225" t="s">
        <v>1088</v>
      </c>
      <c r="I225" t="s">
        <v>999</v>
      </c>
      <c r="J225" t="s">
        <v>50</v>
      </c>
      <c r="K225" t="s">
        <v>443</v>
      </c>
      <c r="L225" t="s">
        <v>443</v>
      </c>
      <c r="M225" t="s">
        <v>443</v>
      </c>
      <c r="N225" t="s">
        <v>443</v>
      </c>
      <c r="O225" t="s">
        <v>443</v>
      </c>
      <c r="P225" t="s">
        <v>443</v>
      </c>
      <c r="Q225" t="s">
        <v>4</v>
      </c>
    </row>
    <row r="226" spans="1:19" x14ac:dyDescent="0.2">
      <c r="A226" t="s">
        <v>1089</v>
      </c>
      <c r="B226" t="s">
        <v>989</v>
      </c>
      <c r="C226" t="s">
        <v>1037</v>
      </c>
      <c r="D226">
        <v>275</v>
      </c>
      <c r="E226" t="s">
        <v>731</v>
      </c>
      <c r="F226" s="717">
        <v>44287</v>
      </c>
      <c r="G226" t="s">
        <v>590</v>
      </c>
      <c r="H226" t="s">
        <v>827</v>
      </c>
      <c r="I226" t="s">
        <v>991</v>
      </c>
      <c r="J226" t="s">
        <v>622</v>
      </c>
      <c r="K226" t="s">
        <v>443</v>
      </c>
      <c r="L226" t="s">
        <v>443</v>
      </c>
      <c r="M226" t="s">
        <v>4</v>
      </c>
      <c r="N226" t="s">
        <v>443</v>
      </c>
      <c r="O226" t="s">
        <v>443</v>
      </c>
      <c r="P226" t="s">
        <v>443</v>
      </c>
      <c r="Q226" t="s">
        <v>443</v>
      </c>
    </row>
    <row r="227" spans="1:19" x14ac:dyDescent="0.2">
      <c r="A227" t="s">
        <v>1848</v>
      </c>
      <c r="B227" t="s">
        <v>662</v>
      </c>
      <c r="D227">
        <v>50</v>
      </c>
      <c r="E227" t="s">
        <v>604</v>
      </c>
      <c r="F227" s="717">
        <v>44949</v>
      </c>
      <c r="G227" t="s">
        <v>590</v>
      </c>
      <c r="H227">
        <v>159</v>
      </c>
      <c r="I227" t="s">
        <v>663</v>
      </c>
      <c r="J227" t="s">
        <v>69</v>
      </c>
      <c r="K227" t="s">
        <v>443</v>
      </c>
      <c r="L227" t="s">
        <v>443</v>
      </c>
      <c r="M227" t="s">
        <v>443</v>
      </c>
      <c r="N227" t="s">
        <v>443</v>
      </c>
      <c r="O227" t="s">
        <v>443</v>
      </c>
      <c r="P227" t="s">
        <v>4</v>
      </c>
      <c r="Q227" t="s">
        <v>443</v>
      </c>
      <c r="R227" t="s">
        <v>443</v>
      </c>
    </row>
    <row r="228" spans="1:19" x14ac:dyDescent="0.2">
      <c r="A228" t="s">
        <v>1092</v>
      </c>
      <c r="B228" t="s">
        <v>1093</v>
      </c>
      <c r="D228">
        <v>55</v>
      </c>
      <c r="E228" t="s">
        <v>1094</v>
      </c>
      <c r="G228" t="s">
        <v>590</v>
      </c>
      <c r="H228" t="s">
        <v>827</v>
      </c>
      <c r="I228" t="s">
        <v>613</v>
      </c>
      <c r="J228" t="s">
        <v>146</v>
      </c>
      <c r="K228" t="s">
        <v>443</v>
      </c>
      <c r="L228" t="s">
        <v>4</v>
      </c>
      <c r="M228" t="s">
        <v>443</v>
      </c>
      <c r="N228" t="s">
        <v>35</v>
      </c>
      <c r="O228" t="s">
        <v>35</v>
      </c>
      <c r="P228" t="s">
        <v>35</v>
      </c>
      <c r="Q228" t="s">
        <v>35</v>
      </c>
    </row>
    <row r="229" spans="1:19" ht="25.5" x14ac:dyDescent="0.2">
      <c r="A229" t="s">
        <v>1095</v>
      </c>
      <c r="B229" t="s">
        <v>840</v>
      </c>
      <c r="C229" s="75" t="s">
        <v>1973</v>
      </c>
      <c r="D229">
        <v>65</v>
      </c>
      <c r="E229" t="s">
        <v>1011</v>
      </c>
      <c r="F229" s="717">
        <v>44189</v>
      </c>
      <c r="G229" t="s">
        <v>590</v>
      </c>
      <c r="H229" t="s">
        <v>1097</v>
      </c>
      <c r="I229" t="s">
        <v>698</v>
      </c>
      <c r="J229" t="s">
        <v>20</v>
      </c>
      <c r="K229" t="s">
        <v>443</v>
      </c>
      <c r="L229" t="s">
        <v>443</v>
      </c>
      <c r="M229" t="s">
        <v>443</v>
      </c>
      <c r="N229" t="s">
        <v>4</v>
      </c>
      <c r="O229" t="s">
        <v>443</v>
      </c>
      <c r="P229" t="s">
        <v>443</v>
      </c>
      <c r="Q229" t="s">
        <v>443</v>
      </c>
      <c r="R229" t="s">
        <v>443</v>
      </c>
      <c r="S229" t="s">
        <v>443</v>
      </c>
    </row>
    <row r="230" spans="1:19" ht="25.5" x14ac:dyDescent="0.2">
      <c r="A230" t="s">
        <v>1098</v>
      </c>
      <c r="B230" t="s">
        <v>840</v>
      </c>
      <c r="C230" s="75" t="s">
        <v>1973</v>
      </c>
      <c r="D230">
        <v>65</v>
      </c>
      <c r="E230" t="s">
        <v>1011</v>
      </c>
      <c r="F230" s="717">
        <v>43881</v>
      </c>
      <c r="G230" t="s">
        <v>590</v>
      </c>
      <c r="H230" t="s">
        <v>1099</v>
      </c>
      <c r="I230" t="s">
        <v>698</v>
      </c>
      <c r="J230" t="s">
        <v>20</v>
      </c>
      <c r="K230" t="s">
        <v>443</v>
      </c>
      <c r="L230" t="s">
        <v>443</v>
      </c>
      <c r="M230" t="s">
        <v>443</v>
      </c>
      <c r="N230" t="s">
        <v>4</v>
      </c>
      <c r="O230" t="s">
        <v>443</v>
      </c>
      <c r="P230" t="s">
        <v>443</v>
      </c>
      <c r="Q230" t="s">
        <v>443</v>
      </c>
      <c r="R230" t="s">
        <v>443</v>
      </c>
      <c r="S230" t="s">
        <v>443</v>
      </c>
    </row>
    <row r="231" spans="1:19" x14ac:dyDescent="0.2">
      <c r="A231" t="s">
        <v>1100</v>
      </c>
      <c r="B231" t="s">
        <v>598</v>
      </c>
      <c r="D231">
        <v>50</v>
      </c>
      <c r="E231" t="s">
        <v>604</v>
      </c>
      <c r="F231" s="717">
        <v>44949</v>
      </c>
      <c r="G231" t="s">
        <v>590</v>
      </c>
      <c r="H231">
        <v>175</v>
      </c>
      <c r="I231" t="s">
        <v>999</v>
      </c>
      <c r="J231" t="s">
        <v>25</v>
      </c>
      <c r="K231" t="s">
        <v>443</v>
      </c>
      <c r="L231" t="s">
        <v>443</v>
      </c>
      <c r="M231" t="s">
        <v>443</v>
      </c>
      <c r="N231" t="s">
        <v>443</v>
      </c>
      <c r="O231" t="s">
        <v>443</v>
      </c>
      <c r="P231" t="s">
        <v>443</v>
      </c>
      <c r="Q231" t="s">
        <v>4</v>
      </c>
    </row>
    <row r="232" spans="1:19" x14ac:dyDescent="0.2">
      <c r="A232" t="s">
        <v>1101</v>
      </c>
      <c r="B232" t="s">
        <v>1102</v>
      </c>
      <c r="D232">
        <v>50</v>
      </c>
      <c r="E232" t="s">
        <v>604</v>
      </c>
      <c r="G232" t="s">
        <v>590</v>
      </c>
      <c r="H232">
        <v>384</v>
      </c>
      <c r="I232" t="s">
        <v>999</v>
      </c>
      <c r="J232" t="s">
        <v>69</v>
      </c>
      <c r="K232" t="s">
        <v>35</v>
      </c>
      <c r="L232" t="s">
        <v>443</v>
      </c>
      <c r="M232" t="s">
        <v>443</v>
      </c>
      <c r="N232" t="s">
        <v>443</v>
      </c>
      <c r="O232" t="s">
        <v>443</v>
      </c>
      <c r="P232" t="s">
        <v>4</v>
      </c>
      <c r="Q232" t="s">
        <v>443</v>
      </c>
    </row>
    <row r="233" spans="1:19" ht="25.5" x14ac:dyDescent="0.2">
      <c r="A233" t="s">
        <v>1103</v>
      </c>
      <c r="B233" t="s">
        <v>1104</v>
      </c>
      <c r="D233">
        <v>55</v>
      </c>
      <c r="E233" t="s">
        <v>604</v>
      </c>
      <c r="F233" s="717">
        <v>43391</v>
      </c>
      <c r="G233" t="s">
        <v>590</v>
      </c>
      <c r="H233" s="75" t="s">
        <v>1105</v>
      </c>
      <c r="I233" t="s">
        <v>877</v>
      </c>
      <c r="J233" t="s">
        <v>657</v>
      </c>
      <c r="K233" t="s">
        <v>443</v>
      </c>
      <c r="L233" t="s">
        <v>443</v>
      </c>
      <c r="M233" t="s">
        <v>443</v>
      </c>
      <c r="N233" t="s">
        <v>443</v>
      </c>
      <c r="O233" t="s">
        <v>443</v>
      </c>
      <c r="P233" t="s">
        <v>443</v>
      </c>
      <c r="Q233" t="s">
        <v>443</v>
      </c>
    </row>
    <row r="234" spans="1:19" x14ac:dyDescent="0.2">
      <c r="A234" t="s">
        <v>1106</v>
      </c>
      <c r="B234" t="s">
        <v>119</v>
      </c>
      <c r="D234">
        <v>50</v>
      </c>
      <c r="E234" t="s">
        <v>604</v>
      </c>
      <c r="F234" s="717">
        <v>44949</v>
      </c>
      <c r="G234" t="s">
        <v>590</v>
      </c>
      <c r="H234">
        <v>181</v>
      </c>
      <c r="I234" t="s">
        <v>999</v>
      </c>
      <c r="J234" t="s">
        <v>146</v>
      </c>
      <c r="K234" t="s">
        <v>4</v>
      </c>
      <c r="L234" t="s">
        <v>443</v>
      </c>
      <c r="M234" t="s">
        <v>443</v>
      </c>
      <c r="N234" t="s">
        <v>443</v>
      </c>
      <c r="O234" t="s">
        <v>443</v>
      </c>
      <c r="P234" t="s">
        <v>443</v>
      </c>
      <c r="Q234" t="s">
        <v>443</v>
      </c>
    </row>
    <row r="235" spans="1:19" ht="25.5" x14ac:dyDescent="0.2">
      <c r="A235" t="s">
        <v>1107</v>
      </c>
      <c r="B235" t="s">
        <v>119</v>
      </c>
      <c r="D235">
        <v>55</v>
      </c>
      <c r="E235" t="s">
        <v>604</v>
      </c>
      <c r="F235" s="717">
        <v>41456</v>
      </c>
      <c r="G235" t="s">
        <v>590</v>
      </c>
      <c r="H235" s="75" t="s">
        <v>1108</v>
      </c>
      <c r="I235" t="s">
        <v>999</v>
      </c>
      <c r="J235" t="s">
        <v>614</v>
      </c>
      <c r="K235" t="s">
        <v>443</v>
      </c>
      <c r="L235" t="s">
        <v>4</v>
      </c>
      <c r="M235" t="s">
        <v>443</v>
      </c>
      <c r="N235" t="s">
        <v>443</v>
      </c>
      <c r="O235" t="s">
        <v>443</v>
      </c>
      <c r="P235" t="s">
        <v>443</v>
      </c>
      <c r="Q235" t="s">
        <v>443</v>
      </c>
    </row>
    <row r="236" spans="1:19" x14ac:dyDescent="0.2">
      <c r="A236" t="s">
        <v>1109</v>
      </c>
      <c r="B236" t="s">
        <v>662</v>
      </c>
      <c r="D236">
        <v>55</v>
      </c>
      <c r="E236" t="s">
        <v>604</v>
      </c>
      <c r="F236" s="717">
        <v>45650</v>
      </c>
      <c r="G236" t="s">
        <v>590</v>
      </c>
      <c r="H236" t="s">
        <v>1110</v>
      </c>
      <c r="I236" t="s">
        <v>999</v>
      </c>
      <c r="J236" t="s">
        <v>622</v>
      </c>
      <c r="K236" t="s">
        <v>35</v>
      </c>
      <c r="L236" t="s">
        <v>35</v>
      </c>
      <c r="M236" t="s">
        <v>443</v>
      </c>
      <c r="N236" t="s">
        <v>443</v>
      </c>
      <c r="O236" t="s">
        <v>443</v>
      </c>
      <c r="P236" t="s">
        <v>443</v>
      </c>
      <c r="Q236" t="s">
        <v>443</v>
      </c>
      <c r="R236" t="s">
        <v>4</v>
      </c>
    </row>
    <row r="237" spans="1:19" x14ac:dyDescent="0.2">
      <c r="A237" t="s">
        <v>1111</v>
      </c>
      <c r="B237" t="s">
        <v>662</v>
      </c>
      <c r="D237">
        <v>50</v>
      </c>
      <c r="E237" t="s">
        <v>604</v>
      </c>
      <c r="F237" s="717">
        <v>44949</v>
      </c>
      <c r="G237" t="s">
        <v>590</v>
      </c>
      <c r="H237">
        <v>177</v>
      </c>
      <c r="I237" t="s">
        <v>656</v>
      </c>
      <c r="J237" t="s">
        <v>25</v>
      </c>
      <c r="K237" t="s">
        <v>443</v>
      </c>
      <c r="L237" t="s">
        <v>443</v>
      </c>
      <c r="M237" t="s">
        <v>443</v>
      </c>
      <c r="N237" t="s">
        <v>443</v>
      </c>
      <c r="O237" t="s">
        <v>4</v>
      </c>
      <c r="P237" t="s">
        <v>443</v>
      </c>
      <c r="Q237" t="s">
        <v>443</v>
      </c>
    </row>
    <row r="238" spans="1:19" x14ac:dyDescent="0.2">
      <c r="A238" t="s">
        <v>1112</v>
      </c>
      <c r="B238" t="s">
        <v>662</v>
      </c>
      <c r="D238">
        <v>50</v>
      </c>
      <c r="E238" t="s">
        <v>604</v>
      </c>
      <c r="F238" s="717">
        <v>44949</v>
      </c>
      <c r="G238" t="s">
        <v>590</v>
      </c>
      <c r="H238">
        <v>362</v>
      </c>
      <c r="I238" t="s">
        <v>656</v>
      </c>
      <c r="J238" t="s">
        <v>25</v>
      </c>
      <c r="K238" t="s">
        <v>443</v>
      </c>
      <c r="L238" t="s">
        <v>443</v>
      </c>
      <c r="M238" t="s">
        <v>443</v>
      </c>
      <c r="N238" t="s">
        <v>443</v>
      </c>
      <c r="O238" t="s">
        <v>443</v>
      </c>
      <c r="P238" t="s">
        <v>4</v>
      </c>
      <c r="Q238" t="s">
        <v>443</v>
      </c>
    </row>
    <row r="239" spans="1:19" x14ac:dyDescent="0.2">
      <c r="A239" t="s">
        <v>1113</v>
      </c>
      <c r="B239" t="s">
        <v>712</v>
      </c>
      <c r="D239">
        <v>65</v>
      </c>
      <c r="E239" t="s">
        <v>731</v>
      </c>
      <c r="F239" s="717">
        <v>45528</v>
      </c>
      <c r="G239" t="s">
        <v>590</v>
      </c>
      <c r="H239" t="s">
        <v>1115</v>
      </c>
      <c r="I239" t="s">
        <v>732</v>
      </c>
      <c r="J239" t="s">
        <v>635</v>
      </c>
      <c r="K239" t="s">
        <v>35</v>
      </c>
      <c r="L239" t="s">
        <v>443</v>
      </c>
      <c r="M239" t="s">
        <v>443</v>
      </c>
      <c r="N239" t="s">
        <v>443</v>
      </c>
      <c r="O239" t="s">
        <v>443</v>
      </c>
      <c r="P239" t="s">
        <v>443</v>
      </c>
      <c r="Q239" t="s">
        <v>35</v>
      </c>
      <c r="R239" t="s">
        <v>4</v>
      </c>
    </row>
    <row r="240" spans="1:19" x14ac:dyDescent="0.2">
      <c r="A240" t="s">
        <v>1116</v>
      </c>
      <c r="B240" t="s">
        <v>212</v>
      </c>
      <c r="D240">
        <v>55</v>
      </c>
      <c r="E240" t="s">
        <v>604</v>
      </c>
      <c r="G240" t="s">
        <v>590</v>
      </c>
      <c r="H240" t="s">
        <v>300</v>
      </c>
      <c r="I240" t="s">
        <v>606</v>
      </c>
      <c r="J240" t="s">
        <v>657</v>
      </c>
      <c r="K240" t="s">
        <v>443</v>
      </c>
      <c r="L240" t="s">
        <v>443</v>
      </c>
      <c r="M240" t="s">
        <v>443</v>
      </c>
      <c r="N240" t="s">
        <v>443</v>
      </c>
      <c r="O240" t="s">
        <v>443</v>
      </c>
      <c r="P240" t="s">
        <v>35</v>
      </c>
      <c r="Q240" t="s">
        <v>443</v>
      </c>
    </row>
    <row r="241" spans="1:18" x14ac:dyDescent="0.2">
      <c r="A241" t="s">
        <v>1117</v>
      </c>
      <c r="B241" t="s">
        <v>99</v>
      </c>
      <c r="D241">
        <v>40</v>
      </c>
      <c r="E241" t="s">
        <v>604</v>
      </c>
      <c r="F241" s="717">
        <v>44429</v>
      </c>
      <c r="G241" t="s">
        <v>590</v>
      </c>
      <c r="H241" t="s">
        <v>1118</v>
      </c>
      <c r="I241" t="s">
        <v>596</v>
      </c>
      <c r="J241" t="s">
        <v>20</v>
      </c>
      <c r="K241" t="s">
        <v>443</v>
      </c>
      <c r="L241" t="s">
        <v>443</v>
      </c>
      <c r="M241" t="s">
        <v>35</v>
      </c>
      <c r="N241" t="s">
        <v>443</v>
      </c>
      <c r="O241" t="s">
        <v>4</v>
      </c>
      <c r="P241" t="s">
        <v>443</v>
      </c>
      <c r="Q241" t="s">
        <v>443</v>
      </c>
      <c r="R241" t="s">
        <v>443</v>
      </c>
    </row>
    <row r="242" spans="1:18" x14ac:dyDescent="0.2">
      <c r="A242" t="s">
        <v>1119</v>
      </c>
      <c r="B242" t="s">
        <v>1120</v>
      </c>
      <c r="D242">
        <v>50</v>
      </c>
      <c r="E242" t="s">
        <v>612</v>
      </c>
      <c r="F242" s="717">
        <v>44949</v>
      </c>
      <c r="G242" t="s">
        <v>590</v>
      </c>
      <c r="H242" t="s">
        <v>827</v>
      </c>
      <c r="I242" t="s">
        <v>613</v>
      </c>
      <c r="J242" t="s">
        <v>146</v>
      </c>
      <c r="K242" t="s">
        <v>443</v>
      </c>
      <c r="L242" t="s">
        <v>4</v>
      </c>
      <c r="M242" t="s">
        <v>443</v>
      </c>
      <c r="N242" t="s">
        <v>443</v>
      </c>
      <c r="O242" t="s">
        <v>443</v>
      </c>
      <c r="P242" t="s">
        <v>443</v>
      </c>
      <c r="Q242" t="s">
        <v>443</v>
      </c>
    </row>
    <row r="243" spans="1:18" x14ac:dyDescent="0.2">
      <c r="A243" t="s">
        <v>1121</v>
      </c>
      <c r="B243" t="s">
        <v>1122</v>
      </c>
      <c r="D243">
        <v>60</v>
      </c>
      <c r="E243" t="s">
        <v>612</v>
      </c>
      <c r="F243" s="717">
        <v>45017</v>
      </c>
      <c r="G243" t="s">
        <v>590</v>
      </c>
      <c r="H243" t="s">
        <v>767</v>
      </c>
      <c r="I243" t="s">
        <v>991</v>
      </c>
      <c r="J243" t="s">
        <v>53</v>
      </c>
      <c r="K243" t="s">
        <v>443</v>
      </c>
      <c r="L243" t="s">
        <v>443</v>
      </c>
      <c r="M243" t="s">
        <v>4</v>
      </c>
      <c r="N243" t="s">
        <v>443</v>
      </c>
      <c r="O243" t="s">
        <v>443</v>
      </c>
      <c r="P243" t="s">
        <v>443</v>
      </c>
      <c r="Q243" t="s">
        <v>443</v>
      </c>
    </row>
    <row r="244" spans="1:18" x14ac:dyDescent="0.2">
      <c r="A244" t="s">
        <v>1123</v>
      </c>
      <c r="B244" t="s">
        <v>1124</v>
      </c>
      <c r="D244">
        <v>55</v>
      </c>
      <c r="E244" t="s">
        <v>612</v>
      </c>
      <c r="F244" s="717">
        <v>45017</v>
      </c>
      <c r="G244" t="s">
        <v>590</v>
      </c>
      <c r="H244" t="s">
        <v>1125</v>
      </c>
      <c r="I244" t="s">
        <v>613</v>
      </c>
      <c r="J244" t="s">
        <v>622</v>
      </c>
      <c r="K244" t="s">
        <v>443</v>
      </c>
      <c r="L244" t="s">
        <v>443</v>
      </c>
      <c r="M244" t="s">
        <v>443</v>
      </c>
      <c r="N244" t="s">
        <v>443</v>
      </c>
      <c r="O244" t="s">
        <v>443</v>
      </c>
      <c r="P244" t="s">
        <v>443</v>
      </c>
      <c r="Q244" t="s">
        <v>443</v>
      </c>
      <c r="R244" t="s">
        <v>4</v>
      </c>
    </row>
    <row r="245" spans="1:18" ht="25.5" x14ac:dyDescent="0.2">
      <c r="A245" s="75" t="s">
        <v>1126</v>
      </c>
      <c r="B245" s="75" t="s">
        <v>1127</v>
      </c>
      <c r="C245" t="s">
        <v>1128</v>
      </c>
      <c r="D245">
        <v>55</v>
      </c>
      <c r="E245" t="s">
        <v>604</v>
      </c>
      <c r="F245" s="717">
        <v>44409</v>
      </c>
      <c r="G245" t="s">
        <v>590</v>
      </c>
      <c r="H245" s="75" t="s">
        <v>1129</v>
      </c>
      <c r="I245" t="s">
        <v>999</v>
      </c>
      <c r="J245" t="s">
        <v>20</v>
      </c>
      <c r="K245" t="s">
        <v>443</v>
      </c>
      <c r="L245" t="s">
        <v>443</v>
      </c>
      <c r="M245" t="s">
        <v>443</v>
      </c>
      <c r="N245" t="s">
        <v>443</v>
      </c>
      <c r="O245" t="s">
        <v>4</v>
      </c>
      <c r="P245" t="s">
        <v>443</v>
      </c>
      <c r="Q245" t="s">
        <v>443</v>
      </c>
    </row>
    <row r="246" spans="1:18" x14ac:dyDescent="0.2">
      <c r="A246" t="s">
        <v>1130</v>
      </c>
      <c r="B246" t="s">
        <v>99</v>
      </c>
      <c r="D246">
        <v>40</v>
      </c>
      <c r="E246" t="s">
        <v>604</v>
      </c>
      <c r="F246" s="717">
        <v>44460</v>
      </c>
      <c r="G246" t="s">
        <v>590</v>
      </c>
      <c r="H246" t="s">
        <v>1118</v>
      </c>
      <c r="I246" t="s">
        <v>596</v>
      </c>
      <c r="J246" t="s">
        <v>25</v>
      </c>
      <c r="K246" t="s">
        <v>443</v>
      </c>
      <c r="L246" t="s">
        <v>443</v>
      </c>
      <c r="M246" t="s">
        <v>35</v>
      </c>
      <c r="N246" t="s">
        <v>443</v>
      </c>
      <c r="O246" t="s">
        <v>4</v>
      </c>
      <c r="P246" t="s">
        <v>443</v>
      </c>
      <c r="Q246" t="s">
        <v>443</v>
      </c>
      <c r="R246" t="s">
        <v>443</v>
      </c>
    </row>
    <row r="247" spans="1:18" x14ac:dyDescent="0.2">
      <c r="A247" t="s">
        <v>1131</v>
      </c>
      <c r="B247" t="s">
        <v>1124</v>
      </c>
      <c r="D247">
        <v>55</v>
      </c>
      <c r="E247" t="s">
        <v>612</v>
      </c>
      <c r="F247" s="717">
        <v>45017</v>
      </c>
      <c r="G247" t="s">
        <v>590</v>
      </c>
      <c r="H247" t="s">
        <v>1125</v>
      </c>
      <c r="I247" t="s">
        <v>613</v>
      </c>
      <c r="J247" t="s">
        <v>622</v>
      </c>
      <c r="K247" t="s">
        <v>443</v>
      </c>
      <c r="L247" t="s">
        <v>443</v>
      </c>
      <c r="M247" t="s">
        <v>443</v>
      </c>
      <c r="N247" t="s">
        <v>443</v>
      </c>
      <c r="O247" t="s">
        <v>443</v>
      </c>
      <c r="P247" t="s">
        <v>443</v>
      </c>
      <c r="Q247" t="s">
        <v>443</v>
      </c>
      <c r="R247" t="s">
        <v>4</v>
      </c>
    </row>
    <row r="248" spans="1:18" ht="25.5" x14ac:dyDescent="0.2">
      <c r="A248" t="s">
        <v>1132</v>
      </c>
      <c r="B248" t="s">
        <v>1133</v>
      </c>
      <c r="D248">
        <v>55</v>
      </c>
      <c r="E248" t="s">
        <v>604</v>
      </c>
      <c r="F248" s="717">
        <v>42005</v>
      </c>
      <c r="G248" t="s">
        <v>590</v>
      </c>
      <c r="H248" s="75" t="s">
        <v>1134</v>
      </c>
      <c r="I248" t="s">
        <v>648</v>
      </c>
      <c r="J248" t="s">
        <v>20</v>
      </c>
      <c r="K248" t="s">
        <v>443</v>
      </c>
      <c r="L248" t="s">
        <v>443</v>
      </c>
      <c r="M248" t="s">
        <v>443</v>
      </c>
      <c r="N248" t="s">
        <v>443</v>
      </c>
      <c r="O248" t="s">
        <v>4</v>
      </c>
      <c r="P248" t="s">
        <v>443</v>
      </c>
      <c r="Q248" t="s">
        <v>443</v>
      </c>
      <c r="R248" t="s">
        <v>443</v>
      </c>
    </row>
    <row r="249" spans="1:18" x14ac:dyDescent="0.2">
      <c r="A249" t="s">
        <v>1135</v>
      </c>
      <c r="B249" t="s">
        <v>212</v>
      </c>
      <c r="D249">
        <v>55</v>
      </c>
      <c r="E249" t="s">
        <v>815</v>
      </c>
      <c r="G249" t="s">
        <v>590</v>
      </c>
      <c r="H249">
        <v>428</v>
      </c>
      <c r="I249" t="s">
        <v>737</v>
      </c>
      <c r="J249" t="s">
        <v>146</v>
      </c>
      <c r="K249" t="s">
        <v>443</v>
      </c>
      <c r="L249" t="s">
        <v>443</v>
      </c>
      <c r="M249" t="s">
        <v>443</v>
      </c>
      <c r="N249" t="s">
        <v>443</v>
      </c>
      <c r="O249" t="s">
        <v>4</v>
      </c>
      <c r="P249" t="s">
        <v>443</v>
      </c>
      <c r="Q249" t="s">
        <v>443</v>
      </c>
      <c r="R249" t="s">
        <v>443</v>
      </c>
    </row>
    <row r="250" spans="1:18" x14ac:dyDescent="0.2">
      <c r="A250" t="s">
        <v>1136</v>
      </c>
      <c r="B250" t="s">
        <v>662</v>
      </c>
      <c r="D250">
        <v>50</v>
      </c>
      <c r="E250" t="s">
        <v>815</v>
      </c>
      <c r="F250" s="717">
        <v>44949</v>
      </c>
      <c r="G250" t="s">
        <v>590</v>
      </c>
      <c r="H250">
        <v>338</v>
      </c>
      <c r="I250" t="s">
        <v>999</v>
      </c>
      <c r="J250" t="s">
        <v>610</v>
      </c>
      <c r="K250" t="s">
        <v>443</v>
      </c>
      <c r="L250" t="s">
        <v>443</v>
      </c>
      <c r="M250" t="s">
        <v>443</v>
      </c>
      <c r="N250" t="s">
        <v>443</v>
      </c>
      <c r="O250" t="s">
        <v>443</v>
      </c>
      <c r="P250" t="s">
        <v>443</v>
      </c>
      <c r="Q250" t="s">
        <v>443</v>
      </c>
    </row>
    <row r="251" spans="1:18" ht="25.5" x14ac:dyDescent="0.2">
      <c r="A251" t="s">
        <v>1137</v>
      </c>
      <c r="B251" t="s">
        <v>140</v>
      </c>
      <c r="D251">
        <v>55</v>
      </c>
      <c r="E251" t="s">
        <v>604</v>
      </c>
      <c r="G251" t="s">
        <v>590</v>
      </c>
      <c r="H251" s="75" t="s">
        <v>1138</v>
      </c>
      <c r="I251" t="s">
        <v>621</v>
      </c>
      <c r="J251" t="s">
        <v>20</v>
      </c>
      <c r="K251" t="s">
        <v>443</v>
      </c>
      <c r="L251" t="s">
        <v>443</v>
      </c>
      <c r="M251" t="s">
        <v>443</v>
      </c>
      <c r="N251" t="s">
        <v>4</v>
      </c>
      <c r="O251" t="s">
        <v>443</v>
      </c>
      <c r="P251" t="s">
        <v>443</v>
      </c>
      <c r="Q251" t="s">
        <v>443</v>
      </c>
    </row>
    <row r="252" spans="1:18" x14ac:dyDescent="0.2">
      <c r="A252" t="s">
        <v>1139</v>
      </c>
      <c r="B252" t="s">
        <v>140</v>
      </c>
      <c r="D252">
        <v>50</v>
      </c>
      <c r="E252" t="s">
        <v>815</v>
      </c>
      <c r="G252" t="s">
        <v>590</v>
      </c>
      <c r="H252">
        <v>419</v>
      </c>
      <c r="I252" t="s">
        <v>999</v>
      </c>
      <c r="J252" t="s">
        <v>610</v>
      </c>
      <c r="K252" t="s">
        <v>443</v>
      </c>
      <c r="L252" t="s">
        <v>443</v>
      </c>
      <c r="M252" t="s">
        <v>443</v>
      </c>
      <c r="N252" t="s">
        <v>443</v>
      </c>
      <c r="O252" t="s">
        <v>443</v>
      </c>
      <c r="P252" t="s">
        <v>443</v>
      </c>
      <c r="Q252" t="s">
        <v>443</v>
      </c>
    </row>
    <row r="253" spans="1:18" x14ac:dyDescent="0.2">
      <c r="A253" t="s">
        <v>1140</v>
      </c>
      <c r="B253" t="s">
        <v>1141</v>
      </c>
      <c r="D253">
        <v>50</v>
      </c>
      <c r="E253" t="s">
        <v>815</v>
      </c>
      <c r="F253" s="717">
        <v>44949</v>
      </c>
      <c r="G253" t="s">
        <v>590</v>
      </c>
      <c r="H253">
        <v>390</v>
      </c>
      <c r="I253" t="s">
        <v>999</v>
      </c>
      <c r="J253" t="s">
        <v>50</v>
      </c>
      <c r="K253" t="s">
        <v>443</v>
      </c>
      <c r="L253" t="s">
        <v>443</v>
      </c>
      <c r="M253" t="s">
        <v>443</v>
      </c>
      <c r="N253" t="s">
        <v>443</v>
      </c>
      <c r="O253" t="s">
        <v>443</v>
      </c>
      <c r="P253" t="s">
        <v>443</v>
      </c>
      <c r="Q253" t="s">
        <v>4</v>
      </c>
    </row>
    <row r="254" spans="1:18" x14ac:dyDescent="0.2">
      <c r="A254" t="s">
        <v>1142</v>
      </c>
      <c r="B254" t="s">
        <v>662</v>
      </c>
      <c r="D254">
        <v>50</v>
      </c>
      <c r="E254" t="s">
        <v>604</v>
      </c>
      <c r="F254" s="717">
        <v>44949</v>
      </c>
      <c r="G254" t="s">
        <v>590</v>
      </c>
      <c r="H254">
        <v>305</v>
      </c>
      <c r="I254" t="s">
        <v>999</v>
      </c>
      <c r="J254" t="s">
        <v>146</v>
      </c>
      <c r="K254" t="s">
        <v>443</v>
      </c>
      <c r="L254" t="s">
        <v>443</v>
      </c>
      <c r="M254" t="s">
        <v>4</v>
      </c>
      <c r="N254" t="s">
        <v>443</v>
      </c>
      <c r="O254" t="s">
        <v>443</v>
      </c>
      <c r="P254" t="s">
        <v>443</v>
      </c>
      <c r="Q254" t="s">
        <v>443</v>
      </c>
    </row>
    <row r="255" spans="1:18" x14ac:dyDescent="0.2">
      <c r="A255" t="s">
        <v>1143</v>
      </c>
      <c r="B255" t="s">
        <v>212</v>
      </c>
      <c r="D255">
        <v>70</v>
      </c>
      <c r="E255" t="s">
        <v>604</v>
      </c>
      <c r="F255" s="717">
        <v>45130</v>
      </c>
      <c r="G255" t="s">
        <v>590</v>
      </c>
      <c r="H255" t="s">
        <v>1144</v>
      </c>
      <c r="I255" t="s">
        <v>634</v>
      </c>
      <c r="J255" t="s">
        <v>610</v>
      </c>
      <c r="K255" t="s">
        <v>443</v>
      </c>
      <c r="L255" t="s">
        <v>443</v>
      </c>
      <c r="M255" t="s">
        <v>443</v>
      </c>
      <c r="N255" t="s">
        <v>443</v>
      </c>
      <c r="O255" t="s">
        <v>443</v>
      </c>
      <c r="P255" t="s">
        <v>443</v>
      </c>
      <c r="Q255" t="s">
        <v>443</v>
      </c>
      <c r="R255" t="s">
        <v>443</v>
      </c>
    </row>
    <row r="256" spans="1:18" x14ac:dyDescent="0.2">
      <c r="A256" t="s">
        <v>1145</v>
      </c>
      <c r="B256" t="s">
        <v>641</v>
      </c>
      <c r="D256">
        <v>50</v>
      </c>
      <c r="E256" t="s">
        <v>604</v>
      </c>
      <c r="F256" s="717">
        <v>44949</v>
      </c>
      <c r="G256" t="s">
        <v>590</v>
      </c>
      <c r="H256">
        <v>165</v>
      </c>
      <c r="I256" t="s">
        <v>737</v>
      </c>
      <c r="J256" t="s">
        <v>657</v>
      </c>
      <c r="K256" t="s">
        <v>35</v>
      </c>
      <c r="L256" t="s">
        <v>443</v>
      </c>
      <c r="M256" t="s">
        <v>443</v>
      </c>
      <c r="N256" t="s">
        <v>443</v>
      </c>
      <c r="O256" t="s">
        <v>443</v>
      </c>
      <c r="P256" t="s">
        <v>443</v>
      </c>
      <c r="Q256" t="s">
        <v>443</v>
      </c>
      <c r="R256" t="s">
        <v>443</v>
      </c>
    </row>
    <row r="257" spans="1:18" x14ac:dyDescent="0.2">
      <c r="A257" t="s">
        <v>1146</v>
      </c>
      <c r="B257" t="s">
        <v>1141</v>
      </c>
      <c r="D257">
        <v>50</v>
      </c>
      <c r="E257" t="s">
        <v>815</v>
      </c>
      <c r="F257" s="717">
        <v>44949</v>
      </c>
      <c r="G257" t="s">
        <v>590</v>
      </c>
      <c r="H257">
        <v>390</v>
      </c>
      <c r="I257" t="s">
        <v>999</v>
      </c>
      <c r="J257" t="s">
        <v>50</v>
      </c>
      <c r="K257" t="s">
        <v>443</v>
      </c>
      <c r="L257" t="s">
        <v>443</v>
      </c>
      <c r="M257" t="s">
        <v>443</v>
      </c>
      <c r="N257" t="s">
        <v>443</v>
      </c>
      <c r="O257" t="s">
        <v>443</v>
      </c>
      <c r="P257" t="s">
        <v>443</v>
      </c>
      <c r="Q257" t="s">
        <v>4</v>
      </c>
    </row>
    <row r="258" spans="1:18" ht="25.5" x14ac:dyDescent="0.2">
      <c r="A258" t="s">
        <v>1147</v>
      </c>
      <c r="B258" t="s">
        <v>694</v>
      </c>
      <c r="C258" s="75" t="s">
        <v>1148</v>
      </c>
      <c r="D258">
        <v>60</v>
      </c>
      <c r="E258" t="s">
        <v>604</v>
      </c>
      <c r="F258" s="717">
        <v>45017</v>
      </c>
      <c r="G258" t="s">
        <v>590</v>
      </c>
      <c r="H258" s="75" t="s">
        <v>1149</v>
      </c>
      <c r="I258" t="s">
        <v>656</v>
      </c>
      <c r="J258" t="s">
        <v>69</v>
      </c>
      <c r="K258" t="s">
        <v>443</v>
      </c>
      <c r="L258" t="s">
        <v>443</v>
      </c>
      <c r="M258" t="s">
        <v>443</v>
      </c>
      <c r="N258" t="s">
        <v>443</v>
      </c>
      <c r="O258" t="s">
        <v>443</v>
      </c>
      <c r="P258" t="s">
        <v>443</v>
      </c>
      <c r="Q258" t="s">
        <v>443</v>
      </c>
      <c r="R258" t="s">
        <v>4</v>
      </c>
    </row>
    <row r="259" spans="1:18" x14ac:dyDescent="0.2">
      <c r="A259" t="s">
        <v>1150</v>
      </c>
      <c r="B259" t="s">
        <v>641</v>
      </c>
      <c r="D259">
        <v>50</v>
      </c>
      <c r="E259" t="s">
        <v>815</v>
      </c>
      <c r="F259" s="717">
        <v>44949</v>
      </c>
      <c r="G259" t="s">
        <v>590</v>
      </c>
      <c r="H259">
        <v>170</v>
      </c>
      <c r="I259" t="s">
        <v>999</v>
      </c>
      <c r="J259" t="s">
        <v>614</v>
      </c>
      <c r="K259" t="s">
        <v>443</v>
      </c>
      <c r="L259" t="s">
        <v>4</v>
      </c>
      <c r="M259" t="s">
        <v>443</v>
      </c>
      <c r="N259" t="s">
        <v>443</v>
      </c>
      <c r="O259" t="s">
        <v>443</v>
      </c>
      <c r="P259" t="s">
        <v>443</v>
      </c>
      <c r="Q259" t="s">
        <v>443</v>
      </c>
    </row>
    <row r="260" spans="1:18" x14ac:dyDescent="0.2">
      <c r="A260" t="s">
        <v>1151</v>
      </c>
      <c r="B260" t="s">
        <v>662</v>
      </c>
      <c r="D260">
        <v>50</v>
      </c>
      <c r="E260" t="s">
        <v>604</v>
      </c>
      <c r="F260" s="717">
        <v>44949</v>
      </c>
      <c r="G260" t="s">
        <v>590</v>
      </c>
      <c r="H260">
        <v>155</v>
      </c>
      <c r="I260" t="s">
        <v>999</v>
      </c>
      <c r="J260" t="s">
        <v>622</v>
      </c>
      <c r="K260" t="s">
        <v>443</v>
      </c>
      <c r="L260" t="s">
        <v>443</v>
      </c>
      <c r="M260" t="s">
        <v>443</v>
      </c>
      <c r="N260" t="s">
        <v>443</v>
      </c>
      <c r="O260" t="s">
        <v>443</v>
      </c>
      <c r="P260" t="s">
        <v>443</v>
      </c>
      <c r="Q260" t="s">
        <v>4</v>
      </c>
    </row>
    <row r="261" spans="1:18" x14ac:dyDescent="0.2">
      <c r="A261" t="s">
        <v>1152</v>
      </c>
      <c r="B261" t="s">
        <v>1093</v>
      </c>
      <c r="D261">
        <v>55</v>
      </c>
      <c r="E261" t="s">
        <v>612</v>
      </c>
      <c r="G261" t="s">
        <v>590</v>
      </c>
      <c r="H261" t="s">
        <v>827</v>
      </c>
      <c r="I261" t="s">
        <v>613</v>
      </c>
      <c r="J261" t="s">
        <v>53</v>
      </c>
      <c r="K261" t="s">
        <v>443</v>
      </c>
      <c r="L261" t="s">
        <v>443</v>
      </c>
      <c r="M261" t="s">
        <v>4</v>
      </c>
      <c r="N261" t="s">
        <v>35</v>
      </c>
      <c r="O261" t="s">
        <v>35</v>
      </c>
      <c r="P261" t="s">
        <v>443</v>
      </c>
      <c r="Q261" t="s">
        <v>35</v>
      </c>
    </row>
    <row r="262" spans="1:18" x14ac:dyDescent="0.2">
      <c r="A262" t="s">
        <v>1153</v>
      </c>
      <c r="B262" t="s">
        <v>1154</v>
      </c>
      <c r="D262">
        <v>60</v>
      </c>
      <c r="E262" t="s">
        <v>604</v>
      </c>
      <c r="F262" s="717">
        <v>45559</v>
      </c>
      <c r="G262" t="s">
        <v>590</v>
      </c>
      <c r="H262" t="s">
        <v>1155</v>
      </c>
      <c r="I262" t="s">
        <v>999</v>
      </c>
      <c r="J262" t="s">
        <v>69</v>
      </c>
      <c r="K262" t="s">
        <v>443</v>
      </c>
      <c r="L262" t="s">
        <v>443</v>
      </c>
      <c r="M262" t="s">
        <v>443</v>
      </c>
      <c r="N262" t="s">
        <v>443</v>
      </c>
      <c r="O262" t="s">
        <v>443</v>
      </c>
      <c r="P262" t="s">
        <v>443</v>
      </c>
      <c r="Q262" t="s">
        <v>443</v>
      </c>
    </row>
    <row r="263" spans="1:18" ht="25.5" x14ac:dyDescent="0.2">
      <c r="A263" t="s">
        <v>1846</v>
      </c>
      <c r="B263" s="75" t="s">
        <v>1831</v>
      </c>
      <c r="C263" s="75" t="s">
        <v>1819</v>
      </c>
      <c r="D263">
        <v>65</v>
      </c>
      <c r="E263" t="s">
        <v>612</v>
      </c>
      <c r="F263" s="717">
        <v>44713</v>
      </c>
      <c r="G263" t="s">
        <v>590</v>
      </c>
      <c r="H263" t="s">
        <v>827</v>
      </c>
      <c r="I263" t="s">
        <v>1172</v>
      </c>
      <c r="J263" t="s">
        <v>614</v>
      </c>
      <c r="K263" t="s">
        <v>443</v>
      </c>
      <c r="L263" t="s">
        <v>443</v>
      </c>
      <c r="M263" t="s">
        <v>4</v>
      </c>
      <c r="N263" t="s">
        <v>443</v>
      </c>
      <c r="O263" t="s">
        <v>443</v>
      </c>
      <c r="P263" t="s">
        <v>443</v>
      </c>
      <c r="Q263" t="s">
        <v>443</v>
      </c>
      <c r="R263" t="s">
        <v>443</v>
      </c>
    </row>
    <row r="264" spans="1:18" x14ac:dyDescent="0.2">
      <c r="A264" t="s">
        <v>1158</v>
      </c>
      <c r="B264" t="s">
        <v>1159</v>
      </c>
      <c r="D264">
        <v>50</v>
      </c>
      <c r="E264" t="s">
        <v>604</v>
      </c>
      <c r="F264" s="717">
        <v>44949</v>
      </c>
      <c r="G264" t="s">
        <v>590</v>
      </c>
      <c r="H264">
        <v>367</v>
      </c>
      <c r="I264" t="s">
        <v>999</v>
      </c>
      <c r="J264" t="s">
        <v>25</v>
      </c>
      <c r="K264" t="s">
        <v>443</v>
      </c>
      <c r="L264" t="s">
        <v>443</v>
      </c>
      <c r="M264" t="s">
        <v>35</v>
      </c>
      <c r="N264" t="s">
        <v>443</v>
      </c>
      <c r="O264" t="s">
        <v>4</v>
      </c>
      <c r="P264" t="s">
        <v>443</v>
      </c>
      <c r="Q264" t="s">
        <v>443</v>
      </c>
    </row>
    <row r="265" spans="1:18" x14ac:dyDescent="0.2">
      <c r="A265" t="s">
        <v>1160</v>
      </c>
      <c r="B265" t="s">
        <v>694</v>
      </c>
      <c r="C265" t="s">
        <v>1161</v>
      </c>
      <c r="D265">
        <v>55</v>
      </c>
      <c r="E265" t="s">
        <v>604</v>
      </c>
      <c r="F265" s="717">
        <v>45017</v>
      </c>
      <c r="G265" t="s">
        <v>590</v>
      </c>
      <c r="H265">
        <v>446</v>
      </c>
      <c r="I265" t="s">
        <v>999</v>
      </c>
      <c r="J265" t="s">
        <v>614</v>
      </c>
      <c r="K265" t="s">
        <v>443</v>
      </c>
      <c r="L265" t="s">
        <v>443</v>
      </c>
      <c r="M265" t="s">
        <v>443</v>
      </c>
      <c r="N265" t="s">
        <v>4</v>
      </c>
      <c r="O265" t="s">
        <v>35</v>
      </c>
      <c r="P265" t="s">
        <v>443</v>
      </c>
      <c r="Q265" t="s">
        <v>443</v>
      </c>
    </row>
    <row r="266" spans="1:18" x14ac:dyDescent="0.2">
      <c r="A266" t="s">
        <v>1162</v>
      </c>
      <c r="B266" t="s">
        <v>662</v>
      </c>
      <c r="D266">
        <v>50</v>
      </c>
      <c r="E266" t="s">
        <v>815</v>
      </c>
      <c r="F266" s="717">
        <v>44949</v>
      </c>
      <c r="G266" t="s">
        <v>590</v>
      </c>
      <c r="H266">
        <v>134</v>
      </c>
      <c r="I266" t="s">
        <v>999</v>
      </c>
      <c r="J266" t="s">
        <v>100</v>
      </c>
      <c r="K266" t="s">
        <v>443</v>
      </c>
      <c r="L266" t="s">
        <v>443</v>
      </c>
      <c r="M266" t="s">
        <v>443</v>
      </c>
      <c r="N266" t="s">
        <v>443</v>
      </c>
      <c r="O266" t="s">
        <v>443</v>
      </c>
      <c r="P266" t="s">
        <v>443</v>
      </c>
      <c r="Q266" t="s">
        <v>443</v>
      </c>
      <c r="R266" t="s">
        <v>4</v>
      </c>
    </row>
    <row r="267" spans="1:18" x14ac:dyDescent="0.2">
      <c r="A267" t="s">
        <v>1163</v>
      </c>
      <c r="B267" t="s">
        <v>662</v>
      </c>
      <c r="D267">
        <v>50</v>
      </c>
      <c r="E267" t="s">
        <v>604</v>
      </c>
      <c r="F267" s="717">
        <v>44949</v>
      </c>
      <c r="G267" t="s">
        <v>590</v>
      </c>
      <c r="H267">
        <v>62</v>
      </c>
      <c r="I267" t="s">
        <v>621</v>
      </c>
      <c r="J267" t="s">
        <v>53</v>
      </c>
      <c r="K267" t="s">
        <v>443</v>
      </c>
      <c r="L267" t="s">
        <v>443</v>
      </c>
      <c r="M267" t="s">
        <v>4</v>
      </c>
      <c r="N267" t="s">
        <v>443</v>
      </c>
      <c r="O267" t="s">
        <v>443</v>
      </c>
      <c r="P267" t="s">
        <v>443</v>
      </c>
      <c r="Q267" t="s">
        <v>443</v>
      </c>
    </row>
    <row r="268" spans="1:18" x14ac:dyDescent="0.2">
      <c r="A268" t="s">
        <v>1164</v>
      </c>
      <c r="B268" t="s">
        <v>212</v>
      </c>
      <c r="D268">
        <v>65</v>
      </c>
      <c r="E268" t="s">
        <v>815</v>
      </c>
      <c r="F268" s="717">
        <v>45406</v>
      </c>
      <c r="G268" t="s">
        <v>590</v>
      </c>
      <c r="H268" t="s">
        <v>1165</v>
      </c>
      <c r="I268" t="s">
        <v>999</v>
      </c>
      <c r="J268" t="s">
        <v>146</v>
      </c>
      <c r="K268" t="s">
        <v>4</v>
      </c>
      <c r="L268" t="s">
        <v>443</v>
      </c>
      <c r="M268" t="s">
        <v>443</v>
      </c>
      <c r="N268" t="s">
        <v>443</v>
      </c>
      <c r="O268" t="s">
        <v>443</v>
      </c>
      <c r="P268" t="s">
        <v>443</v>
      </c>
      <c r="Q268" t="s">
        <v>443</v>
      </c>
    </row>
    <row r="269" spans="1:18" ht="25.5" x14ac:dyDescent="0.2">
      <c r="A269" t="s">
        <v>1166</v>
      </c>
      <c r="B269" t="s">
        <v>948</v>
      </c>
      <c r="D269">
        <v>55</v>
      </c>
      <c r="E269" t="s">
        <v>604</v>
      </c>
      <c r="F269" s="717">
        <v>41214</v>
      </c>
      <c r="G269" t="s">
        <v>590</v>
      </c>
      <c r="H269" s="75" t="s">
        <v>1167</v>
      </c>
      <c r="I269" t="s">
        <v>667</v>
      </c>
      <c r="J269" t="s">
        <v>50</v>
      </c>
      <c r="K269" t="s">
        <v>443</v>
      </c>
      <c r="L269" t="s">
        <v>443</v>
      </c>
      <c r="M269" t="s">
        <v>443</v>
      </c>
      <c r="N269" t="s">
        <v>443</v>
      </c>
      <c r="O269" t="s">
        <v>443</v>
      </c>
      <c r="P269" t="s">
        <v>443</v>
      </c>
      <c r="Q269" t="s">
        <v>4</v>
      </c>
      <c r="R269" t="s">
        <v>443</v>
      </c>
    </row>
    <row r="270" spans="1:18" x14ac:dyDescent="0.2">
      <c r="A270" t="s">
        <v>1168</v>
      </c>
      <c r="B270" t="s">
        <v>662</v>
      </c>
      <c r="D270">
        <v>50</v>
      </c>
      <c r="E270" t="s">
        <v>815</v>
      </c>
      <c r="F270" s="717">
        <v>44949</v>
      </c>
      <c r="G270" t="s">
        <v>590</v>
      </c>
      <c r="H270">
        <v>156</v>
      </c>
      <c r="I270" t="s">
        <v>999</v>
      </c>
      <c r="J270" t="s">
        <v>25</v>
      </c>
      <c r="K270" t="s">
        <v>443</v>
      </c>
      <c r="L270" t="s">
        <v>443</v>
      </c>
      <c r="M270" t="s">
        <v>443</v>
      </c>
      <c r="N270" t="s">
        <v>443</v>
      </c>
      <c r="O270" t="s">
        <v>443</v>
      </c>
      <c r="P270" t="s">
        <v>4</v>
      </c>
      <c r="Q270" t="s">
        <v>443</v>
      </c>
    </row>
    <row r="271" spans="1:18" x14ac:dyDescent="0.2">
      <c r="A271" t="s">
        <v>1169</v>
      </c>
      <c r="B271" t="s">
        <v>662</v>
      </c>
      <c r="D271">
        <v>50</v>
      </c>
      <c r="E271" t="s">
        <v>604</v>
      </c>
      <c r="F271" s="717">
        <v>44949</v>
      </c>
      <c r="G271" t="s">
        <v>590</v>
      </c>
      <c r="H271">
        <v>301</v>
      </c>
      <c r="I271" t="s">
        <v>999</v>
      </c>
      <c r="J271" t="s">
        <v>622</v>
      </c>
      <c r="K271" t="s">
        <v>443</v>
      </c>
      <c r="L271" t="s">
        <v>443</v>
      </c>
      <c r="M271" t="s">
        <v>443</v>
      </c>
      <c r="N271" t="s">
        <v>35</v>
      </c>
      <c r="O271" t="s">
        <v>443</v>
      </c>
      <c r="P271" t="s">
        <v>443</v>
      </c>
      <c r="Q271" t="s">
        <v>4</v>
      </c>
    </row>
    <row r="272" spans="1:18" x14ac:dyDescent="0.2">
      <c r="A272" t="s">
        <v>1170</v>
      </c>
      <c r="B272" t="s">
        <v>1171</v>
      </c>
      <c r="D272">
        <v>50</v>
      </c>
      <c r="E272" t="s">
        <v>612</v>
      </c>
      <c r="F272" s="717">
        <v>44949</v>
      </c>
      <c r="G272" t="s">
        <v>590</v>
      </c>
      <c r="H272" t="s">
        <v>827</v>
      </c>
      <c r="I272" t="s">
        <v>1172</v>
      </c>
      <c r="J272" t="s">
        <v>146</v>
      </c>
      <c r="K272" t="s">
        <v>443</v>
      </c>
      <c r="L272" t="s">
        <v>4</v>
      </c>
      <c r="M272" t="s">
        <v>35</v>
      </c>
      <c r="N272" t="s">
        <v>35</v>
      </c>
      <c r="O272" t="s">
        <v>443</v>
      </c>
      <c r="P272" t="s">
        <v>443</v>
      </c>
      <c r="Q272" t="s">
        <v>443</v>
      </c>
      <c r="R272" t="s">
        <v>443</v>
      </c>
    </row>
    <row r="273" spans="1:19" x14ac:dyDescent="0.2">
      <c r="A273" t="s">
        <v>1173</v>
      </c>
      <c r="B273" t="s">
        <v>212</v>
      </c>
      <c r="D273">
        <v>125</v>
      </c>
      <c r="E273" t="s">
        <v>604</v>
      </c>
      <c r="F273" s="717">
        <v>45444</v>
      </c>
      <c r="G273" t="s">
        <v>590</v>
      </c>
      <c r="H273" t="s">
        <v>1174</v>
      </c>
      <c r="I273" t="s">
        <v>656</v>
      </c>
      <c r="J273" t="s">
        <v>622</v>
      </c>
      <c r="K273" t="s">
        <v>443</v>
      </c>
      <c r="L273" t="s">
        <v>443</v>
      </c>
      <c r="M273" t="s">
        <v>443</v>
      </c>
      <c r="N273" t="s">
        <v>443</v>
      </c>
      <c r="O273" t="s">
        <v>443</v>
      </c>
      <c r="P273" t="s">
        <v>443</v>
      </c>
      <c r="Q273" t="s">
        <v>443</v>
      </c>
    </row>
    <row r="274" spans="1:19" ht="25.5" x14ac:dyDescent="0.2">
      <c r="A274" t="s">
        <v>1175</v>
      </c>
      <c r="B274" t="s">
        <v>60</v>
      </c>
      <c r="C274" s="75" t="s">
        <v>1976</v>
      </c>
      <c r="D274">
        <v>55</v>
      </c>
      <c r="E274" t="s">
        <v>604</v>
      </c>
      <c r="G274" t="s">
        <v>590</v>
      </c>
      <c r="H274" s="75" t="s">
        <v>1177</v>
      </c>
      <c r="I274" t="s">
        <v>737</v>
      </c>
      <c r="J274" t="s">
        <v>25</v>
      </c>
      <c r="K274" t="s">
        <v>443</v>
      </c>
      <c r="L274" t="s">
        <v>443</v>
      </c>
      <c r="M274" t="s">
        <v>443</v>
      </c>
      <c r="N274" t="s">
        <v>443</v>
      </c>
      <c r="O274" t="s">
        <v>443</v>
      </c>
      <c r="P274" t="s">
        <v>4</v>
      </c>
      <c r="Q274" t="s">
        <v>443</v>
      </c>
      <c r="R274" t="s">
        <v>443</v>
      </c>
    </row>
    <row r="275" spans="1:19" x14ac:dyDescent="0.2">
      <c r="A275" t="s">
        <v>1178</v>
      </c>
      <c r="B275" t="s">
        <v>1179</v>
      </c>
      <c r="C275" t="s">
        <v>762</v>
      </c>
      <c r="D275">
        <v>65</v>
      </c>
      <c r="E275" t="s">
        <v>589</v>
      </c>
      <c r="F275" s="717">
        <v>43709</v>
      </c>
      <c r="G275" t="s">
        <v>590</v>
      </c>
      <c r="H275" t="s">
        <v>1180</v>
      </c>
      <c r="I275" t="s">
        <v>698</v>
      </c>
      <c r="J275" t="s">
        <v>614</v>
      </c>
      <c r="K275" t="s">
        <v>35</v>
      </c>
      <c r="L275" t="s">
        <v>4</v>
      </c>
      <c r="M275" t="s">
        <v>443</v>
      </c>
      <c r="N275" t="s">
        <v>443</v>
      </c>
      <c r="O275" t="s">
        <v>443</v>
      </c>
      <c r="P275" t="s">
        <v>443</v>
      </c>
      <c r="Q275" t="s">
        <v>443</v>
      </c>
      <c r="R275" t="s">
        <v>35</v>
      </c>
      <c r="S275" t="s">
        <v>443</v>
      </c>
    </row>
    <row r="276" spans="1:19" x14ac:dyDescent="0.2">
      <c r="A276" t="s">
        <v>1183</v>
      </c>
      <c r="B276" t="s">
        <v>1184</v>
      </c>
      <c r="D276">
        <v>50</v>
      </c>
      <c r="E276" t="s">
        <v>612</v>
      </c>
      <c r="G276" t="s">
        <v>590</v>
      </c>
      <c r="H276">
        <v>429</v>
      </c>
      <c r="I276" t="s">
        <v>613</v>
      </c>
      <c r="J276" t="s">
        <v>69</v>
      </c>
      <c r="K276" t="s">
        <v>443</v>
      </c>
      <c r="L276" t="s">
        <v>443</v>
      </c>
      <c r="M276" t="s">
        <v>443</v>
      </c>
      <c r="N276" t="s">
        <v>443</v>
      </c>
      <c r="O276" t="s">
        <v>443</v>
      </c>
      <c r="P276" t="s">
        <v>443</v>
      </c>
      <c r="Q276" t="s">
        <v>4</v>
      </c>
    </row>
    <row r="277" spans="1:19" x14ac:dyDescent="0.2">
      <c r="A277" t="s">
        <v>1185</v>
      </c>
      <c r="B277" t="s">
        <v>1186</v>
      </c>
      <c r="D277">
        <v>60</v>
      </c>
      <c r="E277" t="s">
        <v>612</v>
      </c>
      <c r="F277" t="s">
        <v>20</v>
      </c>
      <c r="G277" t="s">
        <v>590</v>
      </c>
      <c r="H277" t="s">
        <v>767</v>
      </c>
      <c r="I277" t="s">
        <v>613</v>
      </c>
      <c r="J277" t="s">
        <v>614</v>
      </c>
      <c r="K277" t="s">
        <v>443</v>
      </c>
      <c r="L277" t="s">
        <v>4</v>
      </c>
      <c r="M277" t="s">
        <v>443</v>
      </c>
      <c r="N277" t="s">
        <v>443</v>
      </c>
      <c r="O277" t="s">
        <v>443</v>
      </c>
      <c r="P277" t="s">
        <v>35</v>
      </c>
      <c r="Q277" t="s">
        <v>443</v>
      </c>
    </row>
    <row r="278" spans="1:19" ht="25.5" x14ac:dyDescent="0.2">
      <c r="A278" t="s">
        <v>1187</v>
      </c>
      <c r="B278" t="s">
        <v>638</v>
      </c>
      <c r="D278">
        <v>55</v>
      </c>
      <c r="E278" t="s">
        <v>604</v>
      </c>
      <c r="G278" t="s">
        <v>590</v>
      </c>
      <c r="H278" s="75" t="s">
        <v>1188</v>
      </c>
      <c r="I278" t="s">
        <v>621</v>
      </c>
      <c r="J278" t="s">
        <v>50</v>
      </c>
      <c r="K278" t="s">
        <v>443</v>
      </c>
      <c r="L278" t="s">
        <v>443</v>
      </c>
      <c r="M278" t="s">
        <v>443</v>
      </c>
      <c r="N278" t="s">
        <v>443</v>
      </c>
      <c r="O278" t="s">
        <v>443</v>
      </c>
      <c r="P278" t="s">
        <v>443</v>
      </c>
      <c r="Q278" t="s">
        <v>4</v>
      </c>
    </row>
    <row r="279" spans="1:19" ht="25.5" x14ac:dyDescent="0.2">
      <c r="A279" t="s">
        <v>1189</v>
      </c>
      <c r="B279" t="s">
        <v>1133</v>
      </c>
      <c r="D279">
        <v>55</v>
      </c>
      <c r="E279" t="s">
        <v>604</v>
      </c>
      <c r="F279" s="717">
        <v>42005</v>
      </c>
      <c r="G279" t="s">
        <v>590</v>
      </c>
      <c r="H279" s="75" t="s">
        <v>1190</v>
      </c>
      <c r="I279" t="s">
        <v>648</v>
      </c>
      <c r="J279" t="s">
        <v>20</v>
      </c>
      <c r="K279" t="s">
        <v>443</v>
      </c>
      <c r="L279" t="s">
        <v>443</v>
      </c>
      <c r="M279" t="s">
        <v>443</v>
      </c>
      <c r="N279" t="s">
        <v>443</v>
      </c>
      <c r="O279" t="s">
        <v>4</v>
      </c>
      <c r="P279" t="s">
        <v>443</v>
      </c>
      <c r="Q279" t="s">
        <v>443</v>
      </c>
      <c r="R279" t="s">
        <v>443</v>
      </c>
    </row>
    <row r="280" spans="1:19" x14ac:dyDescent="0.2">
      <c r="A280" t="s">
        <v>1191</v>
      </c>
      <c r="B280" t="s">
        <v>1186</v>
      </c>
      <c r="D280">
        <v>60</v>
      </c>
      <c r="E280" t="s">
        <v>612</v>
      </c>
      <c r="F280" t="s">
        <v>20</v>
      </c>
      <c r="G280" t="s">
        <v>590</v>
      </c>
      <c r="H280" t="s">
        <v>767</v>
      </c>
      <c r="I280" t="s">
        <v>613</v>
      </c>
      <c r="J280" t="s">
        <v>614</v>
      </c>
      <c r="K280" t="s">
        <v>443</v>
      </c>
      <c r="L280" t="s">
        <v>4</v>
      </c>
      <c r="M280" t="s">
        <v>443</v>
      </c>
      <c r="N280" t="s">
        <v>443</v>
      </c>
      <c r="O280" t="s">
        <v>443</v>
      </c>
      <c r="P280" t="s">
        <v>443</v>
      </c>
      <c r="Q280" t="s">
        <v>443</v>
      </c>
    </row>
    <row r="281" spans="1:19" x14ac:dyDescent="0.2">
      <c r="A281" t="s">
        <v>1193</v>
      </c>
      <c r="B281" t="s">
        <v>758</v>
      </c>
      <c r="C281" t="s">
        <v>762</v>
      </c>
      <c r="D281">
        <v>65</v>
      </c>
      <c r="E281" t="s">
        <v>612</v>
      </c>
      <c r="F281" s="717">
        <v>44063</v>
      </c>
      <c r="G281" t="s">
        <v>590</v>
      </c>
      <c r="H281" t="s">
        <v>1194</v>
      </c>
      <c r="I281" t="s">
        <v>613</v>
      </c>
      <c r="J281" t="s">
        <v>53</v>
      </c>
      <c r="K281" t="s">
        <v>443</v>
      </c>
      <c r="L281" t="s">
        <v>443</v>
      </c>
      <c r="M281" t="s">
        <v>4</v>
      </c>
      <c r="N281" t="s">
        <v>35</v>
      </c>
      <c r="O281" t="s">
        <v>443</v>
      </c>
      <c r="P281" t="s">
        <v>443</v>
      </c>
      <c r="Q281" t="s">
        <v>443</v>
      </c>
    </row>
    <row r="282" spans="1:19" x14ac:dyDescent="0.2">
      <c r="A282" t="s">
        <v>1195</v>
      </c>
      <c r="B282" t="s">
        <v>1196</v>
      </c>
      <c r="C282" t="s">
        <v>1197</v>
      </c>
      <c r="D282">
        <v>50</v>
      </c>
      <c r="E282" t="s">
        <v>612</v>
      </c>
      <c r="F282" s="717">
        <v>44949</v>
      </c>
      <c r="G282" t="s">
        <v>590</v>
      </c>
      <c r="H282">
        <v>377</v>
      </c>
      <c r="I282" t="s">
        <v>1172</v>
      </c>
      <c r="J282" t="s">
        <v>610</v>
      </c>
      <c r="K282" t="s">
        <v>443</v>
      </c>
      <c r="L282" t="s">
        <v>443</v>
      </c>
      <c r="M282" t="s">
        <v>443</v>
      </c>
      <c r="N282" t="s">
        <v>443</v>
      </c>
      <c r="O282" t="s">
        <v>443</v>
      </c>
      <c r="P282" t="s">
        <v>443</v>
      </c>
      <c r="Q282" t="s">
        <v>443</v>
      </c>
      <c r="R282" t="s">
        <v>443</v>
      </c>
    </row>
    <row r="283" spans="1:19" x14ac:dyDescent="0.2">
      <c r="A283" t="s">
        <v>1198</v>
      </c>
      <c r="B283" t="s">
        <v>1199</v>
      </c>
      <c r="D283">
        <v>50</v>
      </c>
      <c r="E283" t="s">
        <v>612</v>
      </c>
      <c r="G283" t="s">
        <v>590</v>
      </c>
      <c r="H283">
        <v>425</v>
      </c>
      <c r="I283" t="s">
        <v>613</v>
      </c>
      <c r="J283" t="s">
        <v>622</v>
      </c>
      <c r="K283" t="s">
        <v>443</v>
      </c>
      <c r="L283" t="s">
        <v>443</v>
      </c>
      <c r="M283" t="s">
        <v>443</v>
      </c>
      <c r="N283" t="s">
        <v>443</v>
      </c>
      <c r="O283" t="s">
        <v>443</v>
      </c>
      <c r="P283" t="s">
        <v>443</v>
      </c>
      <c r="Q283" t="s">
        <v>443</v>
      </c>
    </row>
    <row r="284" spans="1:19" x14ac:dyDescent="0.2">
      <c r="A284" t="s">
        <v>1200</v>
      </c>
      <c r="B284" t="s">
        <v>662</v>
      </c>
      <c r="D284">
        <v>60</v>
      </c>
      <c r="E284" t="s">
        <v>604</v>
      </c>
      <c r="F284" s="717">
        <v>44950</v>
      </c>
      <c r="G284" t="s">
        <v>590</v>
      </c>
      <c r="H284" t="s">
        <v>1201</v>
      </c>
      <c r="I284" t="s">
        <v>667</v>
      </c>
      <c r="J284" t="s">
        <v>614</v>
      </c>
      <c r="K284" t="s">
        <v>443</v>
      </c>
      <c r="L284" t="s">
        <v>443</v>
      </c>
      <c r="M284" t="s">
        <v>4</v>
      </c>
      <c r="N284" t="s">
        <v>443</v>
      </c>
      <c r="O284" t="s">
        <v>443</v>
      </c>
      <c r="P284" t="s">
        <v>443</v>
      </c>
      <c r="Q284" t="s">
        <v>443</v>
      </c>
      <c r="R284" t="s">
        <v>443</v>
      </c>
    </row>
    <row r="285" spans="1:19" x14ac:dyDescent="0.2">
      <c r="A285" t="s">
        <v>1202</v>
      </c>
      <c r="B285" t="s">
        <v>638</v>
      </c>
      <c r="D285">
        <v>65</v>
      </c>
      <c r="E285" t="s">
        <v>612</v>
      </c>
      <c r="F285" s="717">
        <v>44805</v>
      </c>
      <c r="G285" t="s">
        <v>590</v>
      </c>
      <c r="H285" t="s">
        <v>1203</v>
      </c>
      <c r="I285" t="s">
        <v>613</v>
      </c>
      <c r="J285" t="s">
        <v>622</v>
      </c>
      <c r="K285" t="s">
        <v>443</v>
      </c>
      <c r="L285" t="s">
        <v>443</v>
      </c>
      <c r="M285" t="s">
        <v>443</v>
      </c>
      <c r="N285" t="s">
        <v>443</v>
      </c>
      <c r="O285" t="s">
        <v>443</v>
      </c>
      <c r="P285" t="s">
        <v>443</v>
      </c>
      <c r="Q285" t="s">
        <v>443</v>
      </c>
      <c r="S285" t="s">
        <v>4</v>
      </c>
    </row>
    <row r="286" spans="1:19" x14ac:dyDescent="0.2">
      <c r="A286" t="s">
        <v>1204</v>
      </c>
      <c r="B286" t="s">
        <v>800</v>
      </c>
      <c r="D286">
        <v>50</v>
      </c>
      <c r="E286" t="s">
        <v>604</v>
      </c>
      <c r="G286" t="s">
        <v>590</v>
      </c>
      <c r="H286">
        <v>411</v>
      </c>
      <c r="I286" t="s">
        <v>621</v>
      </c>
      <c r="J286" t="s">
        <v>614</v>
      </c>
      <c r="K286" t="s">
        <v>443</v>
      </c>
      <c r="L286" t="s">
        <v>4</v>
      </c>
      <c r="M286" t="s">
        <v>443</v>
      </c>
      <c r="N286" t="s">
        <v>443</v>
      </c>
      <c r="O286" t="s">
        <v>443</v>
      </c>
      <c r="P286" t="s">
        <v>443</v>
      </c>
      <c r="Q286" t="s">
        <v>443</v>
      </c>
    </row>
    <row r="287" spans="1:19" x14ac:dyDescent="0.2">
      <c r="A287" t="s">
        <v>1205</v>
      </c>
      <c r="B287" t="s">
        <v>974</v>
      </c>
      <c r="C287" t="s">
        <v>1206</v>
      </c>
      <c r="D287">
        <v>75</v>
      </c>
      <c r="E287" t="s">
        <v>604</v>
      </c>
      <c r="F287" s="717">
        <v>45863</v>
      </c>
      <c r="G287" t="s">
        <v>590</v>
      </c>
      <c r="H287" t="s">
        <v>1207</v>
      </c>
      <c r="I287" t="s">
        <v>656</v>
      </c>
      <c r="J287" t="s">
        <v>146</v>
      </c>
      <c r="K287" t="s">
        <v>35</v>
      </c>
      <c r="L287" t="s">
        <v>35</v>
      </c>
      <c r="M287" t="s">
        <v>35</v>
      </c>
      <c r="N287" t="s">
        <v>35</v>
      </c>
      <c r="O287" t="s">
        <v>35</v>
      </c>
      <c r="P287" t="s">
        <v>35</v>
      </c>
      <c r="Q287" t="s">
        <v>443</v>
      </c>
    </row>
    <row r="288" spans="1:19" x14ac:dyDescent="0.2">
      <c r="A288" t="s">
        <v>1208</v>
      </c>
      <c r="B288" t="s">
        <v>774</v>
      </c>
      <c r="D288">
        <v>50</v>
      </c>
      <c r="E288" t="s">
        <v>612</v>
      </c>
      <c r="G288" t="s">
        <v>590</v>
      </c>
      <c r="H288">
        <v>434</v>
      </c>
      <c r="I288" t="s">
        <v>1172</v>
      </c>
      <c r="J288" t="s">
        <v>610</v>
      </c>
      <c r="K288" t="s">
        <v>443</v>
      </c>
      <c r="L288" t="s">
        <v>443</v>
      </c>
      <c r="M288" t="s">
        <v>443</v>
      </c>
      <c r="N288" t="s">
        <v>443</v>
      </c>
      <c r="O288" t="s">
        <v>443</v>
      </c>
      <c r="P288" t="s">
        <v>443</v>
      </c>
      <c r="Q288" t="s">
        <v>443</v>
      </c>
      <c r="R288" t="s">
        <v>443</v>
      </c>
    </row>
    <row r="289" spans="1:19" x14ac:dyDescent="0.2">
      <c r="A289" t="s">
        <v>1212</v>
      </c>
      <c r="B289" t="s">
        <v>662</v>
      </c>
      <c r="D289">
        <v>50</v>
      </c>
      <c r="E289" t="s">
        <v>604</v>
      </c>
      <c r="F289" s="717">
        <v>44949</v>
      </c>
      <c r="G289" t="s">
        <v>590</v>
      </c>
      <c r="H289">
        <v>63</v>
      </c>
      <c r="I289" t="s">
        <v>621</v>
      </c>
      <c r="J289" t="s">
        <v>53</v>
      </c>
      <c r="K289" t="s">
        <v>443</v>
      </c>
      <c r="L289" t="s">
        <v>443</v>
      </c>
      <c r="M289" t="s">
        <v>4</v>
      </c>
      <c r="N289" t="s">
        <v>443</v>
      </c>
      <c r="O289" t="s">
        <v>443</v>
      </c>
      <c r="P289" t="s">
        <v>443</v>
      </c>
      <c r="Q289" t="s">
        <v>443</v>
      </c>
    </row>
    <row r="290" spans="1:19" x14ac:dyDescent="0.2">
      <c r="A290" t="s">
        <v>1213</v>
      </c>
      <c r="B290" t="s">
        <v>758</v>
      </c>
      <c r="D290">
        <v>50</v>
      </c>
      <c r="E290" t="s">
        <v>612</v>
      </c>
      <c r="F290" s="717">
        <v>45047</v>
      </c>
      <c r="G290" t="s">
        <v>590</v>
      </c>
      <c r="H290">
        <v>416</v>
      </c>
      <c r="I290" t="s">
        <v>1172</v>
      </c>
      <c r="J290" t="s">
        <v>146</v>
      </c>
      <c r="K290" t="s">
        <v>443</v>
      </c>
      <c r="L290" t="s">
        <v>4</v>
      </c>
      <c r="M290" t="s">
        <v>443</v>
      </c>
      <c r="N290" t="s">
        <v>443</v>
      </c>
      <c r="O290" t="s">
        <v>443</v>
      </c>
      <c r="P290" t="s">
        <v>443</v>
      </c>
      <c r="Q290" t="s">
        <v>443</v>
      </c>
      <c r="R290" t="s">
        <v>443</v>
      </c>
    </row>
    <row r="291" spans="1:19" x14ac:dyDescent="0.2">
      <c r="A291" t="s">
        <v>1214</v>
      </c>
      <c r="B291" t="s">
        <v>1196</v>
      </c>
      <c r="D291">
        <v>65</v>
      </c>
      <c r="E291" t="s">
        <v>612</v>
      </c>
      <c r="F291" s="717">
        <v>45192</v>
      </c>
      <c r="G291" t="s">
        <v>590</v>
      </c>
      <c r="H291" t="s">
        <v>1215</v>
      </c>
      <c r="I291" t="s">
        <v>613</v>
      </c>
      <c r="J291" t="s">
        <v>635</v>
      </c>
      <c r="K291" t="s">
        <v>443</v>
      </c>
      <c r="L291" t="s">
        <v>443</v>
      </c>
      <c r="M291" t="s">
        <v>443</v>
      </c>
      <c r="N291" t="s">
        <v>443</v>
      </c>
      <c r="O291" t="s">
        <v>443</v>
      </c>
      <c r="P291" t="s">
        <v>443</v>
      </c>
      <c r="Q291" t="s">
        <v>443</v>
      </c>
    </row>
    <row r="292" spans="1:19" x14ac:dyDescent="0.2">
      <c r="A292" t="s">
        <v>1216</v>
      </c>
      <c r="B292" t="s">
        <v>1217</v>
      </c>
      <c r="C292" t="s">
        <v>1872</v>
      </c>
      <c r="D292">
        <v>60</v>
      </c>
      <c r="E292" t="s">
        <v>612</v>
      </c>
      <c r="F292" s="717">
        <v>45283</v>
      </c>
      <c r="G292" t="s">
        <v>590</v>
      </c>
      <c r="H292" t="s">
        <v>1218</v>
      </c>
      <c r="I292" t="s">
        <v>613</v>
      </c>
      <c r="J292" t="s">
        <v>50</v>
      </c>
      <c r="K292" t="s">
        <v>443</v>
      </c>
      <c r="L292" t="s">
        <v>443</v>
      </c>
      <c r="M292" t="s">
        <v>443</v>
      </c>
      <c r="N292" t="s">
        <v>443</v>
      </c>
      <c r="O292" t="s">
        <v>443</v>
      </c>
      <c r="P292" t="s">
        <v>443</v>
      </c>
      <c r="Q292" t="s">
        <v>443</v>
      </c>
      <c r="R292" t="s">
        <v>4</v>
      </c>
    </row>
    <row r="293" spans="1:19" x14ac:dyDescent="0.2">
      <c r="A293" t="s">
        <v>1219</v>
      </c>
      <c r="B293" t="s">
        <v>1196</v>
      </c>
      <c r="D293">
        <v>65</v>
      </c>
      <c r="E293" t="s">
        <v>612</v>
      </c>
      <c r="F293" s="717">
        <v>43983</v>
      </c>
      <c r="G293" t="s">
        <v>590</v>
      </c>
      <c r="H293" t="s">
        <v>1220</v>
      </c>
      <c r="I293" t="s">
        <v>613</v>
      </c>
      <c r="J293" t="s">
        <v>50</v>
      </c>
      <c r="K293" t="s">
        <v>443</v>
      </c>
      <c r="L293" t="s">
        <v>443</v>
      </c>
      <c r="M293" t="s">
        <v>443</v>
      </c>
      <c r="N293" t="s">
        <v>443</v>
      </c>
      <c r="O293" t="s">
        <v>443</v>
      </c>
      <c r="P293" t="s">
        <v>443</v>
      </c>
      <c r="Q293" t="s">
        <v>4</v>
      </c>
    </row>
    <row r="294" spans="1:19" x14ac:dyDescent="0.2">
      <c r="A294" t="s">
        <v>1221</v>
      </c>
      <c r="B294" t="s">
        <v>1222</v>
      </c>
      <c r="D294">
        <v>50</v>
      </c>
      <c r="E294" t="s">
        <v>612</v>
      </c>
      <c r="F294" s="717">
        <v>44949</v>
      </c>
      <c r="G294" t="s">
        <v>590</v>
      </c>
      <c r="H294">
        <v>359</v>
      </c>
      <c r="I294" t="s">
        <v>1172</v>
      </c>
      <c r="J294" t="s">
        <v>635</v>
      </c>
      <c r="K294" t="s">
        <v>443</v>
      </c>
      <c r="L294" t="s">
        <v>443</v>
      </c>
      <c r="M294" t="s">
        <v>443</v>
      </c>
      <c r="N294" t="s">
        <v>443</v>
      </c>
      <c r="O294" t="s">
        <v>443</v>
      </c>
      <c r="P294" t="s">
        <v>443</v>
      </c>
      <c r="Q294" t="s">
        <v>443</v>
      </c>
      <c r="R294" t="s">
        <v>443</v>
      </c>
    </row>
    <row r="295" spans="1:19" x14ac:dyDescent="0.2">
      <c r="A295" t="s">
        <v>1223</v>
      </c>
      <c r="B295" t="s">
        <v>662</v>
      </c>
      <c r="D295">
        <v>50</v>
      </c>
      <c r="E295" t="s">
        <v>612</v>
      </c>
      <c r="F295" s="717">
        <v>44986</v>
      </c>
      <c r="G295" t="s">
        <v>590</v>
      </c>
      <c r="H295">
        <v>444</v>
      </c>
      <c r="I295" t="s">
        <v>1172</v>
      </c>
      <c r="J295" t="s">
        <v>50</v>
      </c>
      <c r="K295" t="s">
        <v>443</v>
      </c>
      <c r="L295" t="s">
        <v>443</v>
      </c>
      <c r="M295" t="s">
        <v>443</v>
      </c>
      <c r="N295" t="s">
        <v>443</v>
      </c>
      <c r="O295" t="s">
        <v>443</v>
      </c>
      <c r="P295" t="s">
        <v>443</v>
      </c>
      <c r="Q295" t="s">
        <v>4</v>
      </c>
      <c r="R295" t="s">
        <v>443</v>
      </c>
    </row>
    <row r="296" spans="1:19" x14ac:dyDescent="0.2">
      <c r="A296" t="s">
        <v>1224</v>
      </c>
      <c r="B296" t="s">
        <v>810</v>
      </c>
      <c r="C296" t="s">
        <v>1225</v>
      </c>
      <c r="D296">
        <v>50</v>
      </c>
      <c r="E296" t="s">
        <v>604</v>
      </c>
      <c r="G296" t="s">
        <v>590</v>
      </c>
      <c r="H296">
        <v>407</v>
      </c>
      <c r="I296" t="s">
        <v>648</v>
      </c>
      <c r="J296" t="s">
        <v>614</v>
      </c>
      <c r="K296" t="s">
        <v>443</v>
      </c>
      <c r="L296" t="s">
        <v>443</v>
      </c>
      <c r="M296" t="s">
        <v>4</v>
      </c>
      <c r="N296" t="s">
        <v>443</v>
      </c>
      <c r="O296" t="s">
        <v>443</v>
      </c>
      <c r="P296" t="s">
        <v>443</v>
      </c>
      <c r="Q296" t="s">
        <v>443</v>
      </c>
      <c r="R296" t="s">
        <v>443</v>
      </c>
    </row>
    <row r="297" spans="1:19" x14ac:dyDescent="0.2">
      <c r="A297" t="s">
        <v>1226</v>
      </c>
      <c r="B297" t="s">
        <v>1227</v>
      </c>
      <c r="C297" t="s">
        <v>762</v>
      </c>
      <c r="D297">
        <v>65</v>
      </c>
      <c r="E297" t="s">
        <v>1011</v>
      </c>
      <c r="F297" s="717">
        <v>44197</v>
      </c>
      <c r="G297" t="s">
        <v>590</v>
      </c>
      <c r="H297" t="s">
        <v>1228</v>
      </c>
      <c r="I297" t="s">
        <v>698</v>
      </c>
      <c r="J297" t="s">
        <v>25</v>
      </c>
      <c r="K297" t="s">
        <v>443</v>
      </c>
      <c r="L297" t="s">
        <v>443</v>
      </c>
      <c r="M297" t="s">
        <v>35</v>
      </c>
      <c r="N297" t="s">
        <v>443</v>
      </c>
      <c r="O297" t="s">
        <v>4</v>
      </c>
      <c r="P297" t="s">
        <v>443</v>
      </c>
      <c r="Q297" t="s">
        <v>443</v>
      </c>
      <c r="R297" t="s">
        <v>443</v>
      </c>
      <c r="S297" t="s">
        <v>443</v>
      </c>
    </row>
    <row r="298" spans="1:19" x14ac:dyDescent="0.2">
      <c r="A298" t="s">
        <v>1229</v>
      </c>
      <c r="B298" t="s">
        <v>1230</v>
      </c>
      <c r="D298">
        <v>50</v>
      </c>
      <c r="E298" t="s">
        <v>612</v>
      </c>
      <c r="G298" t="s">
        <v>590</v>
      </c>
      <c r="H298">
        <v>391</v>
      </c>
      <c r="I298" t="s">
        <v>613</v>
      </c>
      <c r="J298" t="s">
        <v>50</v>
      </c>
      <c r="K298" t="s">
        <v>443</v>
      </c>
      <c r="L298" t="s">
        <v>443</v>
      </c>
      <c r="M298" t="s">
        <v>443</v>
      </c>
      <c r="N298" t="s">
        <v>443</v>
      </c>
      <c r="O298" t="s">
        <v>443</v>
      </c>
      <c r="P298" t="s">
        <v>4</v>
      </c>
      <c r="Q298" t="s">
        <v>443</v>
      </c>
    </row>
    <row r="299" spans="1:19" x14ac:dyDescent="0.2">
      <c r="A299" t="s">
        <v>1231</v>
      </c>
      <c r="B299" t="s">
        <v>837</v>
      </c>
      <c r="D299">
        <v>55</v>
      </c>
      <c r="E299" t="s">
        <v>604</v>
      </c>
      <c r="F299" s="717">
        <v>45741</v>
      </c>
      <c r="G299" t="s">
        <v>590</v>
      </c>
      <c r="H299" t="s">
        <v>1232</v>
      </c>
      <c r="I299" t="s">
        <v>656</v>
      </c>
      <c r="J299" t="s">
        <v>622</v>
      </c>
      <c r="K299" t="s">
        <v>35</v>
      </c>
      <c r="L299" t="s">
        <v>35</v>
      </c>
      <c r="M299" t="s">
        <v>443</v>
      </c>
      <c r="N299" t="s">
        <v>4</v>
      </c>
      <c r="O299" t="s">
        <v>443</v>
      </c>
      <c r="P299" t="s">
        <v>443</v>
      </c>
      <c r="Q299" t="s">
        <v>443</v>
      </c>
    </row>
    <row r="300" spans="1:19" x14ac:dyDescent="0.2">
      <c r="A300" t="s">
        <v>1233</v>
      </c>
      <c r="B300" t="s">
        <v>758</v>
      </c>
      <c r="D300">
        <v>60</v>
      </c>
      <c r="E300" t="s">
        <v>604</v>
      </c>
      <c r="F300" s="717">
        <v>45346</v>
      </c>
      <c r="G300" t="s">
        <v>590</v>
      </c>
      <c r="H300" t="s">
        <v>1234</v>
      </c>
      <c r="I300" t="s">
        <v>667</v>
      </c>
      <c r="J300" t="s">
        <v>50</v>
      </c>
      <c r="K300" t="s">
        <v>443</v>
      </c>
      <c r="L300" t="s">
        <v>443</v>
      </c>
      <c r="M300" t="s">
        <v>443</v>
      </c>
      <c r="N300" t="s">
        <v>443</v>
      </c>
      <c r="O300" t="s">
        <v>443</v>
      </c>
      <c r="P300" t="s">
        <v>443</v>
      </c>
      <c r="Q300" t="s">
        <v>4</v>
      </c>
      <c r="R300" t="s">
        <v>443</v>
      </c>
    </row>
    <row r="301" spans="1:19" x14ac:dyDescent="0.2">
      <c r="A301" t="s">
        <v>1235</v>
      </c>
      <c r="B301" t="s">
        <v>705</v>
      </c>
      <c r="D301">
        <v>60</v>
      </c>
      <c r="E301" t="s">
        <v>604</v>
      </c>
      <c r="F301" s="717">
        <v>45078</v>
      </c>
      <c r="G301" t="s">
        <v>590</v>
      </c>
      <c r="H301" t="s">
        <v>1236</v>
      </c>
      <c r="I301" t="s">
        <v>1237</v>
      </c>
      <c r="J301" t="s">
        <v>53</v>
      </c>
      <c r="K301" t="s">
        <v>443</v>
      </c>
      <c r="L301" t="s">
        <v>443</v>
      </c>
      <c r="M301" t="s">
        <v>4</v>
      </c>
      <c r="N301" t="s">
        <v>443</v>
      </c>
      <c r="O301" t="s">
        <v>443</v>
      </c>
      <c r="P301" t="s">
        <v>443</v>
      </c>
      <c r="Q301" t="s">
        <v>443</v>
      </c>
    </row>
    <row r="302" spans="1:19" x14ac:dyDescent="0.2">
      <c r="A302" t="s">
        <v>1238</v>
      </c>
      <c r="B302" t="s">
        <v>598</v>
      </c>
      <c r="D302">
        <v>50</v>
      </c>
      <c r="E302" t="s">
        <v>1011</v>
      </c>
      <c r="G302" t="s">
        <v>590</v>
      </c>
      <c r="H302" t="s">
        <v>1240</v>
      </c>
      <c r="I302" t="s">
        <v>698</v>
      </c>
      <c r="J302" t="s">
        <v>610</v>
      </c>
      <c r="K302" t="s">
        <v>443</v>
      </c>
      <c r="L302" t="s">
        <v>443</v>
      </c>
      <c r="M302" t="s">
        <v>35</v>
      </c>
      <c r="N302" t="s">
        <v>443</v>
      </c>
      <c r="O302" t="s">
        <v>443</v>
      </c>
      <c r="P302" t="s">
        <v>443</v>
      </c>
      <c r="Q302" t="s">
        <v>443</v>
      </c>
      <c r="R302" t="s">
        <v>443</v>
      </c>
      <c r="S302" t="s">
        <v>443</v>
      </c>
    </row>
    <row r="303" spans="1:19" x14ac:dyDescent="0.2">
      <c r="A303" t="s">
        <v>1241</v>
      </c>
      <c r="B303" t="s">
        <v>1242</v>
      </c>
      <c r="C303" t="s">
        <v>1243</v>
      </c>
      <c r="D303">
        <v>50</v>
      </c>
      <c r="E303" t="s">
        <v>612</v>
      </c>
      <c r="F303" s="717">
        <v>44949</v>
      </c>
      <c r="G303" t="s">
        <v>590</v>
      </c>
      <c r="H303" t="s">
        <v>827</v>
      </c>
      <c r="I303" t="s">
        <v>613</v>
      </c>
      <c r="J303" t="s">
        <v>69</v>
      </c>
      <c r="K303" t="s">
        <v>443</v>
      </c>
      <c r="L303" t="s">
        <v>443</v>
      </c>
      <c r="M303" t="s">
        <v>443</v>
      </c>
      <c r="N303" t="s">
        <v>443</v>
      </c>
      <c r="O303" t="s">
        <v>443</v>
      </c>
      <c r="P303" t="s">
        <v>4</v>
      </c>
      <c r="Q303" t="s">
        <v>443</v>
      </c>
    </row>
    <row r="304" spans="1:19" x14ac:dyDescent="0.2">
      <c r="A304" t="s">
        <v>1244</v>
      </c>
      <c r="B304" t="s">
        <v>641</v>
      </c>
      <c r="D304">
        <v>50</v>
      </c>
      <c r="E304" t="s">
        <v>604</v>
      </c>
      <c r="F304" s="717">
        <v>44949</v>
      </c>
      <c r="G304" t="s">
        <v>590</v>
      </c>
      <c r="H304">
        <v>35</v>
      </c>
      <c r="I304" t="s">
        <v>667</v>
      </c>
      <c r="J304" t="s">
        <v>53</v>
      </c>
      <c r="K304" t="s">
        <v>443</v>
      </c>
      <c r="L304" t="s">
        <v>443</v>
      </c>
      <c r="M304" t="s">
        <v>443</v>
      </c>
      <c r="N304" t="s">
        <v>4</v>
      </c>
      <c r="O304" t="s">
        <v>443</v>
      </c>
      <c r="P304" t="s">
        <v>443</v>
      </c>
      <c r="Q304" t="s">
        <v>443</v>
      </c>
      <c r="R304" t="s">
        <v>443</v>
      </c>
    </row>
    <row r="305" spans="1:18" x14ac:dyDescent="0.2">
      <c r="A305" t="s">
        <v>1245</v>
      </c>
      <c r="B305" t="s">
        <v>1246</v>
      </c>
      <c r="C305" t="s">
        <v>1247</v>
      </c>
      <c r="D305">
        <v>55</v>
      </c>
      <c r="E305" t="s">
        <v>612</v>
      </c>
      <c r="F305" s="717">
        <v>45713</v>
      </c>
      <c r="G305" t="s">
        <v>590</v>
      </c>
      <c r="H305" t="s">
        <v>1248</v>
      </c>
      <c r="I305" t="s">
        <v>613</v>
      </c>
      <c r="J305" t="s">
        <v>20</v>
      </c>
      <c r="K305" t="s">
        <v>35</v>
      </c>
      <c r="L305" t="s">
        <v>443</v>
      </c>
      <c r="M305" t="s">
        <v>443</v>
      </c>
      <c r="N305" t="s">
        <v>4</v>
      </c>
      <c r="O305" t="s">
        <v>443</v>
      </c>
      <c r="P305" t="s">
        <v>443</v>
      </c>
      <c r="Q305" t="s">
        <v>443</v>
      </c>
    </row>
    <row r="306" spans="1:18" x14ac:dyDescent="0.2">
      <c r="A306" t="s">
        <v>1249</v>
      </c>
      <c r="B306" t="s">
        <v>598</v>
      </c>
      <c r="D306">
        <v>50</v>
      </c>
      <c r="E306" t="s">
        <v>815</v>
      </c>
      <c r="F306" s="717">
        <v>44949</v>
      </c>
      <c r="G306" t="s">
        <v>590</v>
      </c>
      <c r="H306">
        <v>98</v>
      </c>
      <c r="I306" t="s">
        <v>999</v>
      </c>
      <c r="J306" t="s">
        <v>20</v>
      </c>
      <c r="K306" t="s">
        <v>443</v>
      </c>
      <c r="L306" t="s">
        <v>443</v>
      </c>
      <c r="M306" t="s">
        <v>443</v>
      </c>
      <c r="N306" t="s">
        <v>4</v>
      </c>
      <c r="O306" t="s">
        <v>443</v>
      </c>
      <c r="P306" t="s">
        <v>443</v>
      </c>
      <c r="Q306" t="s">
        <v>443</v>
      </c>
    </row>
    <row r="307" spans="1:18" x14ac:dyDescent="0.2">
      <c r="A307" t="s">
        <v>1250</v>
      </c>
      <c r="B307" t="s">
        <v>1251</v>
      </c>
      <c r="D307">
        <v>65</v>
      </c>
      <c r="E307" t="s">
        <v>604</v>
      </c>
      <c r="F307" s="717">
        <v>45772</v>
      </c>
      <c r="G307" t="s">
        <v>590</v>
      </c>
      <c r="H307" t="s">
        <v>1252</v>
      </c>
      <c r="I307" t="s">
        <v>999</v>
      </c>
      <c r="J307" t="s">
        <v>53</v>
      </c>
      <c r="K307" t="s">
        <v>35</v>
      </c>
      <c r="L307" t="s">
        <v>35</v>
      </c>
      <c r="M307" t="s">
        <v>4</v>
      </c>
      <c r="N307" t="s">
        <v>443</v>
      </c>
      <c r="O307" t="s">
        <v>443</v>
      </c>
      <c r="P307" t="s">
        <v>443</v>
      </c>
      <c r="Q307" t="s">
        <v>443</v>
      </c>
    </row>
    <row r="308" spans="1:18" x14ac:dyDescent="0.2">
      <c r="A308" t="s">
        <v>1253</v>
      </c>
      <c r="B308" t="s">
        <v>598</v>
      </c>
      <c r="D308">
        <v>50</v>
      </c>
      <c r="E308" t="s">
        <v>604</v>
      </c>
      <c r="F308" s="717">
        <v>44949</v>
      </c>
      <c r="G308" t="s">
        <v>590</v>
      </c>
      <c r="H308">
        <v>73</v>
      </c>
      <c r="I308" t="s">
        <v>656</v>
      </c>
      <c r="J308" t="s">
        <v>50</v>
      </c>
      <c r="K308" t="s">
        <v>443</v>
      </c>
      <c r="L308" t="s">
        <v>443</v>
      </c>
      <c r="M308" t="s">
        <v>443</v>
      </c>
      <c r="N308" t="s">
        <v>443</v>
      </c>
      <c r="O308" t="s">
        <v>443</v>
      </c>
      <c r="P308" t="s">
        <v>443</v>
      </c>
      <c r="Q308" t="s">
        <v>4</v>
      </c>
    </row>
    <row r="309" spans="1:18" ht="25.5" x14ac:dyDescent="0.2">
      <c r="A309" t="s">
        <v>1254</v>
      </c>
      <c r="B309" t="s">
        <v>948</v>
      </c>
      <c r="D309">
        <v>55</v>
      </c>
      <c r="E309" t="s">
        <v>815</v>
      </c>
      <c r="F309" s="717">
        <v>44002</v>
      </c>
      <c r="G309" t="s">
        <v>590</v>
      </c>
      <c r="H309" s="75" t="s">
        <v>1255</v>
      </c>
      <c r="I309" t="s">
        <v>737</v>
      </c>
      <c r="J309" t="s">
        <v>69</v>
      </c>
      <c r="K309" t="s">
        <v>443</v>
      </c>
      <c r="L309" t="s">
        <v>443</v>
      </c>
      <c r="M309" t="s">
        <v>443</v>
      </c>
      <c r="N309" t="s">
        <v>443</v>
      </c>
      <c r="O309" t="s">
        <v>443</v>
      </c>
      <c r="P309" t="s">
        <v>443</v>
      </c>
      <c r="Q309" t="s">
        <v>443</v>
      </c>
      <c r="R309" t="s">
        <v>4</v>
      </c>
    </row>
    <row r="310" spans="1:18" x14ac:dyDescent="0.2">
      <c r="A310" t="s">
        <v>1256</v>
      </c>
      <c r="B310" t="s">
        <v>1257</v>
      </c>
      <c r="D310">
        <v>50</v>
      </c>
      <c r="E310" t="s">
        <v>604</v>
      </c>
      <c r="F310" s="717">
        <v>44949</v>
      </c>
      <c r="G310" t="s">
        <v>590</v>
      </c>
      <c r="H310">
        <v>47</v>
      </c>
      <c r="I310" t="s">
        <v>601</v>
      </c>
      <c r="J310" t="s">
        <v>635</v>
      </c>
      <c r="K310" t="s">
        <v>443</v>
      </c>
      <c r="L310" t="s">
        <v>443</v>
      </c>
      <c r="M310" t="s">
        <v>443</v>
      </c>
      <c r="N310" t="s">
        <v>443</v>
      </c>
      <c r="O310" t="s">
        <v>443</v>
      </c>
      <c r="P310" t="s">
        <v>443</v>
      </c>
      <c r="Q310" t="s">
        <v>443</v>
      </c>
      <c r="R310" t="s">
        <v>443</v>
      </c>
    </row>
    <row r="311" spans="1:18" ht="25.5" x14ac:dyDescent="0.2">
      <c r="A311" t="s">
        <v>1258</v>
      </c>
      <c r="B311" s="75" t="s">
        <v>1259</v>
      </c>
      <c r="D311">
        <v>50</v>
      </c>
      <c r="E311" t="s">
        <v>604</v>
      </c>
      <c r="F311" s="717">
        <v>44949</v>
      </c>
      <c r="G311" t="s">
        <v>590</v>
      </c>
      <c r="H311">
        <v>26</v>
      </c>
      <c r="I311" t="s">
        <v>601</v>
      </c>
      <c r="J311" t="s">
        <v>610</v>
      </c>
      <c r="K311" t="s">
        <v>443</v>
      </c>
      <c r="L311" t="s">
        <v>443</v>
      </c>
      <c r="M311" t="s">
        <v>443</v>
      </c>
      <c r="N311" t="s">
        <v>443</v>
      </c>
      <c r="O311" t="s">
        <v>443</v>
      </c>
      <c r="P311" t="s">
        <v>443</v>
      </c>
      <c r="Q311" t="s">
        <v>443</v>
      </c>
      <c r="R311" t="s">
        <v>443</v>
      </c>
    </row>
    <row r="312" spans="1:18" x14ac:dyDescent="0.2">
      <c r="A312" t="s">
        <v>1260</v>
      </c>
      <c r="B312" t="s">
        <v>99</v>
      </c>
      <c r="D312">
        <v>55</v>
      </c>
      <c r="E312" t="s">
        <v>604</v>
      </c>
      <c r="F312" s="717">
        <v>42353</v>
      </c>
      <c r="G312" t="s">
        <v>590</v>
      </c>
      <c r="H312" t="s">
        <v>321</v>
      </c>
      <c r="I312" t="s">
        <v>601</v>
      </c>
      <c r="J312" t="s">
        <v>635</v>
      </c>
      <c r="K312" t="s">
        <v>35</v>
      </c>
      <c r="L312" t="s">
        <v>4</v>
      </c>
      <c r="M312" t="s">
        <v>443</v>
      </c>
      <c r="N312" t="s">
        <v>443</v>
      </c>
      <c r="O312" t="s">
        <v>443</v>
      </c>
      <c r="P312" t="s">
        <v>443</v>
      </c>
      <c r="Q312" t="s">
        <v>443</v>
      </c>
      <c r="R312" t="s">
        <v>443</v>
      </c>
    </row>
    <row r="313" spans="1:18" x14ac:dyDescent="0.2">
      <c r="A313" t="s">
        <v>1844</v>
      </c>
      <c r="B313" t="s">
        <v>1845</v>
      </c>
      <c r="D313">
        <v>55</v>
      </c>
      <c r="E313" t="s">
        <v>612</v>
      </c>
      <c r="F313" s="717">
        <v>44949</v>
      </c>
      <c r="G313" t="s">
        <v>590</v>
      </c>
      <c r="H313">
        <v>380</v>
      </c>
      <c r="I313" t="s">
        <v>1172</v>
      </c>
      <c r="J313" t="s">
        <v>25</v>
      </c>
      <c r="K313" t="s">
        <v>443</v>
      </c>
      <c r="L313" t="s">
        <v>443</v>
      </c>
      <c r="M313" t="s">
        <v>443</v>
      </c>
      <c r="N313" t="s">
        <v>443</v>
      </c>
      <c r="O313" t="s">
        <v>4</v>
      </c>
      <c r="P313" t="s">
        <v>443</v>
      </c>
      <c r="Q313" t="s">
        <v>443</v>
      </c>
      <c r="R313" t="s">
        <v>443</v>
      </c>
    </row>
    <row r="314" spans="1:18" x14ac:dyDescent="0.2">
      <c r="A314" t="s">
        <v>1264</v>
      </c>
      <c r="B314" t="s">
        <v>1265</v>
      </c>
      <c r="D314">
        <v>55</v>
      </c>
      <c r="E314" t="s">
        <v>604</v>
      </c>
      <c r="F314" s="717">
        <v>43831</v>
      </c>
      <c r="G314" t="s">
        <v>590</v>
      </c>
      <c r="H314" t="s">
        <v>1266</v>
      </c>
      <c r="I314" t="s">
        <v>601</v>
      </c>
      <c r="J314" t="s">
        <v>69</v>
      </c>
      <c r="K314" t="s">
        <v>443</v>
      </c>
      <c r="L314" t="s">
        <v>443</v>
      </c>
      <c r="M314" t="s">
        <v>443</v>
      </c>
      <c r="N314" t="s">
        <v>443</v>
      </c>
      <c r="O314" t="s">
        <v>443</v>
      </c>
      <c r="P314" t="s">
        <v>4</v>
      </c>
      <c r="Q314" t="s">
        <v>443</v>
      </c>
      <c r="R314" t="s">
        <v>443</v>
      </c>
    </row>
    <row r="315" spans="1:18" ht="25.5" x14ac:dyDescent="0.2">
      <c r="A315" t="s">
        <v>1267</v>
      </c>
      <c r="B315" t="s">
        <v>694</v>
      </c>
      <c r="C315" s="75" t="s">
        <v>1977</v>
      </c>
      <c r="D315">
        <v>55</v>
      </c>
      <c r="E315" t="s">
        <v>604</v>
      </c>
      <c r="F315" s="717">
        <v>45017</v>
      </c>
      <c r="G315" t="s">
        <v>590</v>
      </c>
      <c r="H315">
        <v>456</v>
      </c>
      <c r="I315" t="s">
        <v>601</v>
      </c>
      <c r="J315" t="s">
        <v>610</v>
      </c>
      <c r="K315" t="s">
        <v>443</v>
      </c>
      <c r="L315" t="s">
        <v>443</v>
      </c>
      <c r="M315" t="s">
        <v>443</v>
      </c>
      <c r="N315" t="s">
        <v>443</v>
      </c>
      <c r="O315" t="s">
        <v>443</v>
      </c>
      <c r="P315" t="s">
        <v>443</v>
      </c>
      <c r="Q315" t="s">
        <v>443</v>
      </c>
      <c r="R315" t="s">
        <v>443</v>
      </c>
    </row>
    <row r="316" spans="1:18" x14ac:dyDescent="0.2">
      <c r="A316" t="s">
        <v>1842</v>
      </c>
      <c r="B316" t="s">
        <v>1843</v>
      </c>
      <c r="D316">
        <v>50</v>
      </c>
      <c r="E316" t="s">
        <v>612</v>
      </c>
      <c r="F316" s="717">
        <v>44949</v>
      </c>
      <c r="G316" t="s">
        <v>590</v>
      </c>
      <c r="H316">
        <v>357</v>
      </c>
      <c r="I316" t="s">
        <v>1172</v>
      </c>
      <c r="J316" t="s">
        <v>610</v>
      </c>
      <c r="K316" t="s">
        <v>443</v>
      </c>
      <c r="L316" t="s">
        <v>443</v>
      </c>
      <c r="M316" t="s">
        <v>443</v>
      </c>
      <c r="N316" t="s">
        <v>443</v>
      </c>
      <c r="O316" t="s">
        <v>443</v>
      </c>
      <c r="P316" t="s">
        <v>443</v>
      </c>
      <c r="Q316" t="s">
        <v>443</v>
      </c>
      <c r="R316" t="s">
        <v>443</v>
      </c>
    </row>
    <row r="317" spans="1:18" x14ac:dyDescent="0.2">
      <c r="A317" t="s">
        <v>1271</v>
      </c>
      <c r="B317" t="s">
        <v>758</v>
      </c>
      <c r="D317">
        <v>55</v>
      </c>
      <c r="E317" t="s">
        <v>604</v>
      </c>
      <c r="F317" s="717">
        <v>43040</v>
      </c>
      <c r="G317" t="s">
        <v>590</v>
      </c>
      <c r="H317" t="s">
        <v>1272</v>
      </c>
      <c r="I317" t="s">
        <v>601</v>
      </c>
      <c r="J317" t="s">
        <v>25</v>
      </c>
      <c r="K317" t="s">
        <v>443</v>
      </c>
      <c r="L317" t="s">
        <v>443</v>
      </c>
      <c r="M317" t="s">
        <v>443</v>
      </c>
      <c r="N317" t="s">
        <v>443</v>
      </c>
      <c r="O317" t="s">
        <v>4</v>
      </c>
      <c r="P317" t="s">
        <v>443</v>
      </c>
      <c r="Q317" t="s">
        <v>443</v>
      </c>
      <c r="R317" t="s">
        <v>443</v>
      </c>
    </row>
    <row r="318" spans="1:18" x14ac:dyDescent="0.2">
      <c r="A318" t="s">
        <v>1273</v>
      </c>
      <c r="B318" t="s">
        <v>598</v>
      </c>
      <c r="D318">
        <v>50</v>
      </c>
      <c r="E318" t="s">
        <v>604</v>
      </c>
      <c r="F318" s="717">
        <v>44949</v>
      </c>
      <c r="G318" t="s">
        <v>590</v>
      </c>
      <c r="H318">
        <v>342</v>
      </c>
      <c r="I318" t="s">
        <v>601</v>
      </c>
      <c r="J318" t="s">
        <v>25</v>
      </c>
      <c r="K318" t="s">
        <v>443</v>
      </c>
      <c r="L318" t="s">
        <v>443</v>
      </c>
      <c r="M318" t="s">
        <v>443</v>
      </c>
      <c r="N318" t="s">
        <v>443</v>
      </c>
      <c r="O318" t="s">
        <v>443</v>
      </c>
      <c r="P318" t="s">
        <v>443</v>
      </c>
      <c r="Q318" t="s">
        <v>443</v>
      </c>
      <c r="R318" t="s">
        <v>443</v>
      </c>
    </row>
    <row r="319" spans="1:18" x14ac:dyDescent="0.2">
      <c r="A319" t="s">
        <v>1274</v>
      </c>
      <c r="B319" t="s">
        <v>1275</v>
      </c>
      <c r="C319" t="s">
        <v>1276</v>
      </c>
      <c r="D319">
        <v>50</v>
      </c>
      <c r="E319" t="s">
        <v>604</v>
      </c>
      <c r="G319" t="s">
        <v>590</v>
      </c>
      <c r="H319">
        <v>201</v>
      </c>
      <c r="I319" t="s">
        <v>656</v>
      </c>
      <c r="J319" t="s">
        <v>622</v>
      </c>
      <c r="K319" t="s">
        <v>443</v>
      </c>
      <c r="L319" t="s">
        <v>443</v>
      </c>
      <c r="M319" t="s">
        <v>443</v>
      </c>
      <c r="N319" t="s">
        <v>443</v>
      </c>
      <c r="O319" t="s">
        <v>443</v>
      </c>
      <c r="P319" t="s">
        <v>443</v>
      </c>
      <c r="Q319" t="s">
        <v>443</v>
      </c>
    </row>
    <row r="320" spans="1:18" x14ac:dyDescent="0.2">
      <c r="A320" t="s">
        <v>1841</v>
      </c>
      <c r="B320" t="s">
        <v>771</v>
      </c>
      <c r="D320">
        <v>50</v>
      </c>
      <c r="E320" t="s">
        <v>612</v>
      </c>
      <c r="G320" t="s">
        <v>590</v>
      </c>
      <c r="H320">
        <v>389</v>
      </c>
      <c r="I320" t="s">
        <v>1172</v>
      </c>
      <c r="J320" t="s">
        <v>635</v>
      </c>
      <c r="K320" t="s">
        <v>443</v>
      </c>
      <c r="L320" t="s">
        <v>443</v>
      </c>
      <c r="M320" t="s">
        <v>443</v>
      </c>
      <c r="N320" t="s">
        <v>443</v>
      </c>
      <c r="O320" t="s">
        <v>443</v>
      </c>
      <c r="P320" t="s">
        <v>443</v>
      </c>
      <c r="Q320" t="s">
        <v>443</v>
      </c>
      <c r="R320" t="s">
        <v>443</v>
      </c>
    </row>
    <row r="321" spans="1:19" x14ac:dyDescent="0.2">
      <c r="A321" t="s">
        <v>1279</v>
      </c>
      <c r="B321" t="s">
        <v>641</v>
      </c>
      <c r="D321">
        <v>60</v>
      </c>
      <c r="E321" t="s">
        <v>604</v>
      </c>
      <c r="G321" t="s">
        <v>590</v>
      </c>
      <c r="H321">
        <v>168</v>
      </c>
      <c r="I321" t="s">
        <v>634</v>
      </c>
      <c r="J321" t="s">
        <v>69</v>
      </c>
      <c r="K321" t="s">
        <v>443</v>
      </c>
      <c r="L321" t="s">
        <v>443</v>
      </c>
      <c r="M321" t="s">
        <v>443</v>
      </c>
      <c r="N321" t="s">
        <v>35</v>
      </c>
      <c r="O321" t="s">
        <v>443</v>
      </c>
      <c r="P321" t="s">
        <v>4</v>
      </c>
      <c r="Q321" t="s">
        <v>443</v>
      </c>
      <c r="R321" t="s">
        <v>443</v>
      </c>
    </row>
    <row r="322" spans="1:19" x14ac:dyDescent="0.2">
      <c r="A322" t="s">
        <v>1280</v>
      </c>
      <c r="B322" t="s">
        <v>662</v>
      </c>
      <c r="D322">
        <v>50</v>
      </c>
      <c r="E322" t="s">
        <v>604</v>
      </c>
      <c r="F322" s="717">
        <v>44949</v>
      </c>
      <c r="G322" t="s">
        <v>590</v>
      </c>
      <c r="H322">
        <v>372</v>
      </c>
      <c r="I322" t="s">
        <v>601</v>
      </c>
      <c r="J322" t="s">
        <v>53</v>
      </c>
      <c r="K322" t="s">
        <v>443</v>
      </c>
      <c r="L322" t="s">
        <v>443</v>
      </c>
      <c r="M322" t="s">
        <v>443</v>
      </c>
      <c r="N322" t="s">
        <v>4</v>
      </c>
      <c r="O322" t="s">
        <v>443</v>
      </c>
      <c r="P322" t="s">
        <v>443</v>
      </c>
      <c r="Q322" t="s">
        <v>443</v>
      </c>
      <c r="R322" t="s">
        <v>443</v>
      </c>
    </row>
    <row r="323" spans="1:19" x14ac:dyDescent="0.2">
      <c r="A323" t="s">
        <v>1281</v>
      </c>
      <c r="B323" t="s">
        <v>140</v>
      </c>
      <c r="D323">
        <v>65</v>
      </c>
      <c r="E323" t="s">
        <v>731</v>
      </c>
      <c r="F323" s="717">
        <v>45620</v>
      </c>
      <c r="G323" t="s">
        <v>590</v>
      </c>
      <c r="H323" t="s">
        <v>1282</v>
      </c>
      <c r="I323" t="s">
        <v>732</v>
      </c>
      <c r="J323" t="s">
        <v>610</v>
      </c>
      <c r="K323" t="s">
        <v>443</v>
      </c>
      <c r="L323" t="s">
        <v>443</v>
      </c>
      <c r="M323" t="s">
        <v>443</v>
      </c>
      <c r="N323" t="s">
        <v>443</v>
      </c>
      <c r="O323" t="s">
        <v>443</v>
      </c>
      <c r="P323" t="s">
        <v>443</v>
      </c>
      <c r="Q323" t="s">
        <v>443</v>
      </c>
      <c r="R323" t="s">
        <v>443</v>
      </c>
    </row>
    <row r="324" spans="1:19" x14ac:dyDescent="0.2">
      <c r="A324" t="s">
        <v>1283</v>
      </c>
      <c r="B324" t="s">
        <v>989</v>
      </c>
      <c r="C324" t="s">
        <v>1284</v>
      </c>
      <c r="D324">
        <v>375</v>
      </c>
      <c r="E324" t="s">
        <v>1285</v>
      </c>
      <c r="F324" s="717">
        <v>44317</v>
      </c>
      <c r="G324" t="s">
        <v>590</v>
      </c>
      <c r="H324" t="s">
        <v>827</v>
      </c>
      <c r="I324" t="s">
        <v>717</v>
      </c>
      <c r="J324" t="s">
        <v>20</v>
      </c>
      <c r="K324" t="s">
        <v>443</v>
      </c>
      <c r="L324" t="s">
        <v>443</v>
      </c>
      <c r="M324" t="s">
        <v>443</v>
      </c>
      <c r="N324" t="s">
        <v>4</v>
      </c>
      <c r="O324" t="s">
        <v>443</v>
      </c>
      <c r="P324" t="s">
        <v>443</v>
      </c>
      <c r="Q324" t="s">
        <v>443</v>
      </c>
      <c r="R324" t="s">
        <v>443</v>
      </c>
    </row>
    <row r="325" spans="1:19" x14ac:dyDescent="0.2">
      <c r="A325" t="s">
        <v>1286</v>
      </c>
      <c r="B325" t="s">
        <v>1196</v>
      </c>
      <c r="D325">
        <v>55</v>
      </c>
      <c r="E325" t="s">
        <v>604</v>
      </c>
      <c r="F325" s="717">
        <v>45436</v>
      </c>
      <c r="G325" t="s">
        <v>590</v>
      </c>
      <c r="H325" t="s">
        <v>1287</v>
      </c>
      <c r="I325" t="s">
        <v>601</v>
      </c>
      <c r="J325" t="s">
        <v>614</v>
      </c>
      <c r="K325" t="s">
        <v>443</v>
      </c>
      <c r="L325" t="s">
        <v>4</v>
      </c>
      <c r="M325" t="s">
        <v>443</v>
      </c>
      <c r="N325" t="s">
        <v>443</v>
      </c>
      <c r="O325" t="s">
        <v>443</v>
      </c>
      <c r="P325" t="s">
        <v>443</v>
      </c>
      <c r="Q325" t="s">
        <v>443</v>
      </c>
      <c r="R325" t="s">
        <v>443</v>
      </c>
    </row>
    <row r="326" spans="1:19" x14ac:dyDescent="0.2">
      <c r="A326" t="s">
        <v>1288</v>
      </c>
      <c r="B326" t="s">
        <v>996</v>
      </c>
      <c r="D326">
        <v>75</v>
      </c>
      <c r="E326" t="s">
        <v>731</v>
      </c>
      <c r="F326" s="717">
        <v>45894</v>
      </c>
      <c r="G326" t="s">
        <v>590</v>
      </c>
      <c r="H326" t="s">
        <v>1289</v>
      </c>
      <c r="I326" t="s">
        <v>732</v>
      </c>
      <c r="J326" t="s">
        <v>610</v>
      </c>
      <c r="K326" t="s">
        <v>35</v>
      </c>
      <c r="L326" t="s">
        <v>35</v>
      </c>
      <c r="M326" t="s">
        <v>35</v>
      </c>
      <c r="N326" t="s">
        <v>35</v>
      </c>
      <c r="O326" t="s">
        <v>35</v>
      </c>
      <c r="P326" t="s">
        <v>35</v>
      </c>
      <c r="Q326" t="s">
        <v>35</v>
      </c>
      <c r="R326" t="s">
        <v>443</v>
      </c>
    </row>
    <row r="327" spans="1:19" x14ac:dyDescent="0.2">
      <c r="A327" t="s">
        <v>1290</v>
      </c>
      <c r="B327" t="s">
        <v>818</v>
      </c>
      <c r="D327">
        <v>60</v>
      </c>
      <c r="E327" t="s">
        <v>604</v>
      </c>
      <c r="F327" s="717">
        <v>45283</v>
      </c>
      <c r="G327" t="s">
        <v>590</v>
      </c>
      <c r="H327" t="s">
        <v>1292</v>
      </c>
      <c r="I327" t="s">
        <v>592</v>
      </c>
      <c r="J327" t="s">
        <v>53</v>
      </c>
      <c r="K327" t="s">
        <v>443</v>
      </c>
      <c r="L327" t="s">
        <v>443</v>
      </c>
      <c r="M327" t="s">
        <v>443</v>
      </c>
      <c r="N327" t="s">
        <v>443</v>
      </c>
      <c r="O327" t="s">
        <v>4</v>
      </c>
      <c r="P327" t="s">
        <v>443</v>
      </c>
      <c r="Q327" t="s">
        <v>443</v>
      </c>
      <c r="R327" t="s">
        <v>443</v>
      </c>
    </row>
    <row r="328" spans="1:19" x14ac:dyDescent="0.2">
      <c r="A328" t="s">
        <v>1293</v>
      </c>
      <c r="B328" t="s">
        <v>662</v>
      </c>
      <c r="D328">
        <v>50</v>
      </c>
      <c r="E328" t="s">
        <v>604</v>
      </c>
      <c r="F328" s="717">
        <v>44949</v>
      </c>
      <c r="G328" t="s">
        <v>590</v>
      </c>
      <c r="H328">
        <v>151</v>
      </c>
      <c r="I328" t="s">
        <v>601</v>
      </c>
      <c r="J328" t="s">
        <v>657</v>
      </c>
      <c r="K328" t="s">
        <v>443</v>
      </c>
      <c r="L328" t="s">
        <v>443</v>
      </c>
      <c r="M328" t="s">
        <v>35</v>
      </c>
      <c r="N328" t="s">
        <v>443</v>
      </c>
      <c r="O328" t="s">
        <v>443</v>
      </c>
      <c r="P328" t="s">
        <v>443</v>
      </c>
      <c r="Q328" t="s">
        <v>443</v>
      </c>
      <c r="R328" t="s">
        <v>443</v>
      </c>
    </row>
    <row r="329" spans="1:19" x14ac:dyDescent="0.2">
      <c r="A329" t="s">
        <v>1294</v>
      </c>
      <c r="B329" t="s">
        <v>1278</v>
      </c>
      <c r="D329">
        <v>50</v>
      </c>
      <c r="E329" t="s">
        <v>731</v>
      </c>
      <c r="G329" t="s">
        <v>590</v>
      </c>
      <c r="H329">
        <v>418</v>
      </c>
      <c r="I329" t="s">
        <v>732</v>
      </c>
      <c r="J329" t="s">
        <v>146</v>
      </c>
      <c r="K329" t="s">
        <v>443</v>
      </c>
      <c r="L329" t="s">
        <v>4</v>
      </c>
      <c r="M329" t="s">
        <v>443</v>
      </c>
      <c r="N329" t="s">
        <v>443</v>
      </c>
      <c r="O329" t="s">
        <v>443</v>
      </c>
      <c r="P329" t="s">
        <v>443</v>
      </c>
      <c r="Q329" t="s">
        <v>443</v>
      </c>
      <c r="R329" t="s">
        <v>443</v>
      </c>
    </row>
    <row r="330" spans="1:19" x14ac:dyDescent="0.2">
      <c r="A330" t="s">
        <v>1295</v>
      </c>
      <c r="B330" t="s">
        <v>1296</v>
      </c>
      <c r="D330">
        <v>75</v>
      </c>
      <c r="E330" t="s">
        <v>604</v>
      </c>
      <c r="F330" s="717">
        <v>45863</v>
      </c>
      <c r="G330" t="s">
        <v>590</v>
      </c>
      <c r="H330" t="s">
        <v>1297</v>
      </c>
      <c r="I330" t="s">
        <v>601</v>
      </c>
      <c r="J330" t="s">
        <v>622</v>
      </c>
      <c r="K330" t="s">
        <v>35</v>
      </c>
      <c r="L330" t="s">
        <v>35</v>
      </c>
      <c r="M330" t="s">
        <v>35</v>
      </c>
      <c r="N330" t="s">
        <v>35</v>
      </c>
      <c r="O330" t="s">
        <v>35</v>
      </c>
      <c r="P330" t="s">
        <v>35</v>
      </c>
      <c r="Q330" t="s">
        <v>443</v>
      </c>
      <c r="R330" t="s">
        <v>443</v>
      </c>
      <c r="S330" t="s">
        <v>4</v>
      </c>
    </row>
    <row r="331" spans="1:19" x14ac:dyDescent="0.2">
      <c r="A331" t="s">
        <v>1298</v>
      </c>
      <c r="B331" t="s">
        <v>641</v>
      </c>
      <c r="D331">
        <v>50</v>
      </c>
      <c r="E331" t="s">
        <v>604</v>
      </c>
      <c r="F331" s="717">
        <v>44949</v>
      </c>
      <c r="G331" t="s">
        <v>590</v>
      </c>
      <c r="H331">
        <v>176</v>
      </c>
      <c r="I331" t="s">
        <v>601</v>
      </c>
      <c r="J331" t="s">
        <v>69</v>
      </c>
      <c r="K331" t="s">
        <v>35</v>
      </c>
      <c r="L331" t="s">
        <v>35</v>
      </c>
      <c r="M331" t="s">
        <v>443</v>
      </c>
      <c r="N331" t="s">
        <v>35</v>
      </c>
      <c r="O331" t="s">
        <v>4</v>
      </c>
      <c r="P331" t="s">
        <v>35</v>
      </c>
      <c r="Q331" t="s">
        <v>35</v>
      </c>
      <c r="R331" t="s">
        <v>35</v>
      </c>
    </row>
    <row r="332" spans="1:19" ht="25.5" x14ac:dyDescent="0.2">
      <c r="A332" t="s">
        <v>1299</v>
      </c>
      <c r="B332" t="s">
        <v>1300</v>
      </c>
      <c r="D332">
        <v>55</v>
      </c>
      <c r="E332" t="s">
        <v>604</v>
      </c>
      <c r="G332" t="s">
        <v>590</v>
      </c>
      <c r="H332" s="75" t="s">
        <v>1301</v>
      </c>
      <c r="I332" t="s">
        <v>621</v>
      </c>
      <c r="J332" t="s">
        <v>614</v>
      </c>
      <c r="K332" t="s">
        <v>443</v>
      </c>
      <c r="L332" t="s">
        <v>443</v>
      </c>
      <c r="M332" t="s">
        <v>443</v>
      </c>
      <c r="N332" t="s">
        <v>443</v>
      </c>
      <c r="O332" t="s">
        <v>4</v>
      </c>
      <c r="P332" t="s">
        <v>443</v>
      </c>
      <c r="Q332" t="s">
        <v>443</v>
      </c>
    </row>
    <row r="333" spans="1:19" x14ac:dyDescent="0.2">
      <c r="A333" t="s">
        <v>1302</v>
      </c>
      <c r="B333" t="s">
        <v>1196</v>
      </c>
      <c r="D333">
        <v>65</v>
      </c>
      <c r="E333" t="s">
        <v>604</v>
      </c>
      <c r="F333" s="717">
        <v>45436</v>
      </c>
      <c r="G333" t="s">
        <v>590</v>
      </c>
      <c r="H333" t="s">
        <v>1303</v>
      </c>
      <c r="I333" t="s">
        <v>1237</v>
      </c>
      <c r="J333" t="s">
        <v>622</v>
      </c>
      <c r="K333" t="s">
        <v>443</v>
      </c>
      <c r="L333" t="s">
        <v>443</v>
      </c>
      <c r="M333" t="s">
        <v>443</v>
      </c>
      <c r="N333" t="s">
        <v>443</v>
      </c>
      <c r="O333" t="s">
        <v>443</v>
      </c>
      <c r="P333" t="s">
        <v>443</v>
      </c>
      <c r="Q333" t="s">
        <v>443</v>
      </c>
    </row>
    <row r="334" spans="1:19" ht="25.5" x14ac:dyDescent="0.2">
      <c r="A334" t="s">
        <v>1304</v>
      </c>
      <c r="B334" t="s">
        <v>598</v>
      </c>
      <c r="C334" s="75" t="s">
        <v>1978</v>
      </c>
      <c r="D334">
        <v>55</v>
      </c>
      <c r="E334" t="s">
        <v>604</v>
      </c>
      <c r="F334" s="717">
        <v>44866</v>
      </c>
      <c r="G334" t="s">
        <v>590</v>
      </c>
      <c r="H334" s="75" t="s">
        <v>1305</v>
      </c>
      <c r="I334" t="s">
        <v>656</v>
      </c>
      <c r="J334" t="s">
        <v>622</v>
      </c>
      <c r="K334" t="s">
        <v>443</v>
      </c>
      <c r="L334" t="s">
        <v>443</v>
      </c>
      <c r="M334" t="s">
        <v>443</v>
      </c>
      <c r="N334" t="s">
        <v>443</v>
      </c>
      <c r="O334" t="s">
        <v>443</v>
      </c>
      <c r="P334" t="s">
        <v>443</v>
      </c>
      <c r="Q334" t="s">
        <v>443</v>
      </c>
    </row>
    <row r="335" spans="1:19" x14ac:dyDescent="0.2">
      <c r="A335" t="s">
        <v>1306</v>
      </c>
      <c r="B335" t="s">
        <v>1307</v>
      </c>
      <c r="D335">
        <v>125</v>
      </c>
      <c r="E335" t="s">
        <v>731</v>
      </c>
      <c r="F335" s="717">
        <v>44950</v>
      </c>
      <c r="G335" t="s">
        <v>590</v>
      </c>
      <c r="H335" t="s">
        <v>1308</v>
      </c>
      <c r="I335" t="s">
        <v>732</v>
      </c>
      <c r="J335" t="s">
        <v>50</v>
      </c>
      <c r="K335" t="s">
        <v>443</v>
      </c>
      <c r="L335" t="s">
        <v>443</v>
      </c>
      <c r="M335" t="s">
        <v>443</v>
      </c>
      <c r="N335" t="s">
        <v>443</v>
      </c>
      <c r="O335" t="s">
        <v>443</v>
      </c>
      <c r="P335" t="s">
        <v>443</v>
      </c>
      <c r="Q335" t="s">
        <v>4</v>
      </c>
      <c r="R335" t="s">
        <v>443</v>
      </c>
    </row>
    <row r="336" spans="1:19" x14ac:dyDescent="0.2">
      <c r="A336" t="s">
        <v>1309</v>
      </c>
      <c r="B336" t="s">
        <v>951</v>
      </c>
      <c r="D336">
        <v>50</v>
      </c>
      <c r="E336" t="s">
        <v>604</v>
      </c>
      <c r="G336" t="s">
        <v>590</v>
      </c>
      <c r="H336">
        <v>58</v>
      </c>
      <c r="I336" t="s">
        <v>1237</v>
      </c>
      <c r="J336" t="s">
        <v>50</v>
      </c>
      <c r="K336" t="s">
        <v>443</v>
      </c>
      <c r="L336" t="s">
        <v>443</v>
      </c>
      <c r="M336" t="s">
        <v>443</v>
      </c>
      <c r="N336" t="s">
        <v>443</v>
      </c>
      <c r="O336" t="s">
        <v>443</v>
      </c>
      <c r="P336" t="s">
        <v>4</v>
      </c>
      <c r="Q336" t="s">
        <v>443</v>
      </c>
    </row>
    <row r="337" spans="1:19" ht="25.5" x14ac:dyDescent="0.2">
      <c r="A337" t="s">
        <v>1310</v>
      </c>
      <c r="B337" t="s">
        <v>89</v>
      </c>
      <c r="D337">
        <v>50</v>
      </c>
      <c r="E337" t="s">
        <v>731</v>
      </c>
      <c r="G337" t="s">
        <v>590</v>
      </c>
      <c r="H337" s="75" t="s">
        <v>1311</v>
      </c>
      <c r="I337" t="s">
        <v>732</v>
      </c>
      <c r="J337" t="s">
        <v>50</v>
      </c>
      <c r="K337" t="s">
        <v>443</v>
      </c>
      <c r="L337" t="s">
        <v>443</v>
      </c>
      <c r="M337" t="s">
        <v>443</v>
      </c>
      <c r="N337" t="s">
        <v>443</v>
      </c>
      <c r="O337" t="s">
        <v>443</v>
      </c>
      <c r="P337" t="s">
        <v>443</v>
      </c>
      <c r="Q337" t="s">
        <v>4</v>
      </c>
      <c r="R337" t="s">
        <v>443</v>
      </c>
    </row>
    <row r="338" spans="1:19" x14ac:dyDescent="0.2">
      <c r="A338" t="s">
        <v>1312</v>
      </c>
      <c r="B338" t="s">
        <v>1313</v>
      </c>
      <c r="C338" t="s">
        <v>984</v>
      </c>
      <c r="D338">
        <v>55</v>
      </c>
      <c r="E338" t="s">
        <v>731</v>
      </c>
      <c r="F338" s="717">
        <v>44949</v>
      </c>
      <c r="G338" t="s">
        <v>590</v>
      </c>
      <c r="H338" t="s">
        <v>827</v>
      </c>
      <c r="I338" t="s">
        <v>732</v>
      </c>
      <c r="J338" t="s">
        <v>622</v>
      </c>
      <c r="K338" t="s">
        <v>35</v>
      </c>
      <c r="L338" t="s">
        <v>443</v>
      </c>
      <c r="M338" t="s">
        <v>443</v>
      </c>
      <c r="N338" t="s">
        <v>35</v>
      </c>
      <c r="O338" t="s">
        <v>443</v>
      </c>
      <c r="P338" t="s">
        <v>443</v>
      </c>
      <c r="Q338" t="s">
        <v>443</v>
      </c>
      <c r="R338" t="s">
        <v>443</v>
      </c>
      <c r="S338" t="s">
        <v>4</v>
      </c>
    </row>
    <row r="339" spans="1:19" x14ac:dyDescent="0.2">
      <c r="A339" t="s">
        <v>1314</v>
      </c>
      <c r="B339" t="s">
        <v>729</v>
      </c>
      <c r="C339" t="s">
        <v>984</v>
      </c>
      <c r="D339">
        <v>55</v>
      </c>
      <c r="E339" t="s">
        <v>731</v>
      </c>
      <c r="F339" s="717">
        <v>44949</v>
      </c>
      <c r="G339" t="s">
        <v>590</v>
      </c>
      <c r="H339">
        <v>331</v>
      </c>
      <c r="I339" t="s">
        <v>732</v>
      </c>
      <c r="J339" t="s">
        <v>622</v>
      </c>
      <c r="K339" t="s">
        <v>443</v>
      </c>
      <c r="L339" t="s">
        <v>443</v>
      </c>
      <c r="M339" t="s">
        <v>443</v>
      </c>
      <c r="N339" t="s">
        <v>443</v>
      </c>
      <c r="O339" t="s">
        <v>443</v>
      </c>
      <c r="P339" t="s">
        <v>443</v>
      </c>
      <c r="Q339" t="s">
        <v>443</v>
      </c>
      <c r="R339" t="s">
        <v>443</v>
      </c>
    </row>
    <row r="340" spans="1:19" x14ac:dyDescent="0.2">
      <c r="A340" t="s">
        <v>1315</v>
      </c>
      <c r="B340" t="s">
        <v>1296</v>
      </c>
      <c r="C340" t="s">
        <v>1316</v>
      </c>
      <c r="D340">
        <v>210</v>
      </c>
      <c r="E340" t="s">
        <v>604</v>
      </c>
      <c r="F340" s="717">
        <v>45863</v>
      </c>
      <c r="G340" t="s">
        <v>590</v>
      </c>
      <c r="H340" t="s">
        <v>1317</v>
      </c>
      <c r="I340" t="s">
        <v>601</v>
      </c>
      <c r="J340" t="s">
        <v>100</v>
      </c>
      <c r="K340" t="s">
        <v>35</v>
      </c>
      <c r="L340" t="s">
        <v>35</v>
      </c>
      <c r="M340" t="s">
        <v>35</v>
      </c>
      <c r="N340" t="s">
        <v>35</v>
      </c>
      <c r="O340" t="s">
        <v>35</v>
      </c>
      <c r="P340" t="s">
        <v>35</v>
      </c>
      <c r="Q340" t="s">
        <v>443</v>
      </c>
      <c r="R340" t="s">
        <v>443</v>
      </c>
    </row>
    <row r="341" spans="1:19" x14ac:dyDescent="0.2">
      <c r="A341" t="s">
        <v>1318</v>
      </c>
      <c r="B341" t="s">
        <v>1319</v>
      </c>
      <c r="D341">
        <v>55</v>
      </c>
      <c r="E341" t="s">
        <v>604</v>
      </c>
      <c r="F341" s="717">
        <v>44743</v>
      </c>
      <c r="G341" t="s">
        <v>590</v>
      </c>
      <c r="H341" t="s">
        <v>827</v>
      </c>
      <c r="I341" t="s">
        <v>1237</v>
      </c>
      <c r="J341" t="s">
        <v>69</v>
      </c>
      <c r="K341" t="s">
        <v>443</v>
      </c>
      <c r="L341" t="s">
        <v>443</v>
      </c>
      <c r="M341" t="s">
        <v>443</v>
      </c>
      <c r="N341" t="s">
        <v>443</v>
      </c>
      <c r="O341" t="s">
        <v>443</v>
      </c>
      <c r="P341" t="s">
        <v>4</v>
      </c>
      <c r="Q341" t="s">
        <v>443</v>
      </c>
    </row>
    <row r="342" spans="1:19" x14ac:dyDescent="0.2">
      <c r="A342" t="s">
        <v>1320</v>
      </c>
      <c r="B342" t="s">
        <v>1321</v>
      </c>
      <c r="D342">
        <v>55</v>
      </c>
      <c r="E342" t="s">
        <v>604</v>
      </c>
      <c r="F342" s="717">
        <v>45589</v>
      </c>
      <c r="G342" t="s">
        <v>590</v>
      </c>
      <c r="H342" t="s">
        <v>1322</v>
      </c>
      <c r="I342" t="s">
        <v>764</v>
      </c>
      <c r="J342" t="s">
        <v>100</v>
      </c>
      <c r="K342" t="s">
        <v>443</v>
      </c>
      <c r="L342" t="s">
        <v>443</v>
      </c>
      <c r="M342" t="s">
        <v>443</v>
      </c>
      <c r="N342" t="s">
        <v>443</v>
      </c>
      <c r="O342" t="s">
        <v>443</v>
      </c>
      <c r="P342" t="s">
        <v>443</v>
      </c>
      <c r="Q342" t="s">
        <v>443</v>
      </c>
      <c r="R342" t="s">
        <v>4</v>
      </c>
    </row>
    <row r="343" spans="1:19" x14ac:dyDescent="0.2">
      <c r="A343" t="s">
        <v>1323</v>
      </c>
      <c r="B343" t="s">
        <v>1321</v>
      </c>
      <c r="D343">
        <v>55</v>
      </c>
      <c r="E343" t="s">
        <v>604</v>
      </c>
      <c r="F343" s="717">
        <v>45589</v>
      </c>
      <c r="G343" t="s">
        <v>590</v>
      </c>
      <c r="H343" t="s">
        <v>1322</v>
      </c>
      <c r="I343" t="s">
        <v>764</v>
      </c>
      <c r="J343" t="s">
        <v>100</v>
      </c>
      <c r="K343" t="s">
        <v>443</v>
      </c>
      <c r="L343" t="s">
        <v>443</v>
      </c>
      <c r="M343" t="s">
        <v>443</v>
      </c>
      <c r="N343" t="s">
        <v>443</v>
      </c>
      <c r="O343" t="s">
        <v>443</v>
      </c>
      <c r="P343" t="s">
        <v>443</v>
      </c>
      <c r="Q343" t="s">
        <v>443</v>
      </c>
      <c r="R343" t="s">
        <v>4</v>
      </c>
    </row>
    <row r="344" spans="1:19" ht="25.5" x14ac:dyDescent="0.2">
      <c r="A344" t="s">
        <v>1324</v>
      </c>
      <c r="B344" t="s">
        <v>1325</v>
      </c>
      <c r="C344" s="75" t="s">
        <v>1979</v>
      </c>
      <c r="D344">
        <v>65</v>
      </c>
      <c r="E344" t="s">
        <v>604</v>
      </c>
      <c r="F344" s="717">
        <v>42933</v>
      </c>
      <c r="G344" t="s">
        <v>590</v>
      </c>
      <c r="H344" t="s">
        <v>300</v>
      </c>
      <c r="I344" t="s">
        <v>1237</v>
      </c>
      <c r="J344" t="s">
        <v>100</v>
      </c>
      <c r="K344" t="s">
        <v>443</v>
      </c>
      <c r="L344" t="s">
        <v>443</v>
      </c>
      <c r="M344" t="s">
        <v>443</v>
      </c>
      <c r="N344" t="s">
        <v>443</v>
      </c>
      <c r="O344" t="s">
        <v>443</v>
      </c>
      <c r="P344" t="s">
        <v>443</v>
      </c>
      <c r="Q344" t="s">
        <v>443</v>
      </c>
      <c r="R344" t="s">
        <v>4</v>
      </c>
    </row>
    <row r="345" spans="1:19" x14ac:dyDescent="0.2">
      <c r="A345" t="s">
        <v>1327</v>
      </c>
      <c r="B345" t="s">
        <v>1328</v>
      </c>
      <c r="D345">
        <v>65</v>
      </c>
      <c r="E345" t="s">
        <v>604</v>
      </c>
      <c r="F345" s="717">
        <v>45713</v>
      </c>
      <c r="G345" t="s">
        <v>590</v>
      </c>
      <c r="H345" t="s">
        <v>1329</v>
      </c>
      <c r="I345" t="s">
        <v>601</v>
      </c>
      <c r="J345" t="s">
        <v>146</v>
      </c>
      <c r="K345" t="s">
        <v>4</v>
      </c>
      <c r="L345" t="s">
        <v>443</v>
      </c>
      <c r="M345" t="s">
        <v>443</v>
      </c>
      <c r="N345" t="s">
        <v>443</v>
      </c>
      <c r="O345" t="s">
        <v>443</v>
      </c>
      <c r="P345" t="s">
        <v>443</v>
      </c>
      <c r="Q345" t="s">
        <v>443</v>
      </c>
      <c r="R345" t="s">
        <v>443</v>
      </c>
    </row>
    <row r="346" spans="1:19" x14ac:dyDescent="0.2">
      <c r="A346" t="s">
        <v>1330</v>
      </c>
      <c r="B346" t="s">
        <v>152</v>
      </c>
      <c r="D346">
        <v>55</v>
      </c>
      <c r="E346" t="s">
        <v>604</v>
      </c>
      <c r="G346" t="s">
        <v>590</v>
      </c>
      <c r="H346" t="s">
        <v>517</v>
      </c>
      <c r="I346" t="s">
        <v>764</v>
      </c>
      <c r="J346" t="s">
        <v>53</v>
      </c>
      <c r="K346" t="s">
        <v>443</v>
      </c>
      <c r="L346" t="s">
        <v>443</v>
      </c>
      <c r="M346" t="s">
        <v>4</v>
      </c>
      <c r="N346" t="s">
        <v>443</v>
      </c>
      <c r="O346" t="s">
        <v>443</v>
      </c>
      <c r="P346" t="s">
        <v>443</v>
      </c>
      <c r="Q346" t="s">
        <v>443</v>
      </c>
    </row>
    <row r="347" spans="1:19" ht="25.5" x14ac:dyDescent="0.2">
      <c r="A347" t="s">
        <v>1331</v>
      </c>
      <c r="B347" t="s">
        <v>989</v>
      </c>
      <c r="C347" s="75" t="s">
        <v>1332</v>
      </c>
      <c r="D347">
        <v>275</v>
      </c>
      <c r="E347" t="s">
        <v>731</v>
      </c>
      <c r="F347" s="717">
        <v>44217</v>
      </c>
      <c r="G347" t="s">
        <v>590</v>
      </c>
      <c r="H347" t="s">
        <v>827</v>
      </c>
      <c r="I347" t="s">
        <v>991</v>
      </c>
      <c r="J347" t="s">
        <v>69</v>
      </c>
      <c r="K347" t="s">
        <v>443</v>
      </c>
      <c r="L347" t="s">
        <v>443</v>
      </c>
      <c r="M347" t="s">
        <v>443</v>
      </c>
      <c r="N347" t="s">
        <v>443</v>
      </c>
      <c r="O347" t="s">
        <v>443</v>
      </c>
      <c r="P347" t="s">
        <v>4</v>
      </c>
      <c r="Q347" t="s">
        <v>443</v>
      </c>
    </row>
    <row r="348" spans="1:19" x14ac:dyDescent="0.2">
      <c r="A348" t="s">
        <v>1333</v>
      </c>
      <c r="B348" t="s">
        <v>1328</v>
      </c>
      <c r="D348">
        <v>65</v>
      </c>
      <c r="E348" t="s">
        <v>604</v>
      </c>
      <c r="F348" t="s">
        <v>635</v>
      </c>
      <c r="G348" t="s">
        <v>590</v>
      </c>
      <c r="H348" t="s">
        <v>1334</v>
      </c>
      <c r="I348" t="s">
        <v>601</v>
      </c>
      <c r="J348" t="s">
        <v>614</v>
      </c>
      <c r="K348" t="s">
        <v>443</v>
      </c>
      <c r="L348" t="s">
        <v>1870</v>
      </c>
      <c r="M348" t="s">
        <v>443</v>
      </c>
      <c r="N348" t="s">
        <v>443</v>
      </c>
      <c r="O348" t="s">
        <v>443</v>
      </c>
      <c r="P348" t="s">
        <v>443</v>
      </c>
      <c r="Q348" t="s">
        <v>443</v>
      </c>
      <c r="R348" t="s">
        <v>443</v>
      </c>
    </row>
    <row r="349" spans="1:19" x14ac:dyDescent="0.2">
      <c r="A349" t="s">
        <v>1335</v>
      </c>
      <c r="B349" t="s">
        <v>1328</v>
      </c>
      <c r="D349">
        <v>65</v>
      </c>
      <c r="E349" t="s">
        <v>604</v>
      </c>
      <c r="F349" t="s">
        <v>635</v>
      </c>
      <c r="G349" t="s">
        <v>590</v>
      </c>
      <c r="H349" t="s">
        <v>1336</v>
      </c>
      <c r="I349" t="s">
        <v>601</v>
      </c>
      <c r="J349" t="s">
        <v>20</v>
      </c>
      <c r="K349" t="s">
        <v>443</v>
      </c>
      <c r="L349" t="s">
        <v>443</v>
      </c>
      <c r="M349" t="s">
        <v>443</v>
      </c>
      <c r="N349" t="s">
        <v>443</v>
      </c>
      <c r="O349" t="s">
        <v>1870</v>
      </c>
      <c r="P349" t="s">
        <v>443</v>
      </c>
      <c r="Q349" t="s">
        <v>443</v>
      </c>
      <c r="R349" t="s">
        <v>443</v>
      </c>
    </row>
    <row r="350" spans="1:19" x14ac:dyDescent="0.2">
      <c r="A350" t="s">
        <v>1337</v>
      </c>
      <c r="B350" t="s">
        <v>638</v>
      </c>
      <c r="D350">
        <v>55</v>
      </c>
      <c r="E350" t="s">
        <v>604</v>
      </c>
      <c r="G350" t="s">
        <v>590</v>
      </c>
      <c r="H350" t="s">
        <v>382</v>
      </c>
      <c r="I350" t="s">
        <v>1237</v>
      </c>
      <c r="J350" t="s">
        <v>610</v>
      </c>
      <c r="K350" t="s">
        <v>4</v>
      </c>
      <c r="L350" t="s">
        <v>443</v>
      </c>
      <c r="M350" t="s">
        <v>443</v>
      </c>
      <c r="N350" t="s">
        <v>443</v>
      </c>
      <c r="O350" t="s">
        <v>443</v>
      </c>
      <c r="P350" t="s">
        <v>443</v>
      </c>
      <c r="Q350" t="s">
        <v>443</v>
      </c>
    </row>
    <row r="351" spans="1:19" ht="25.5" x14ac:dyDescent="0.2">
      <c r="A351" t="s">
        <v>1338</v>
      </c>
      <c r="B351" t="s">
        <v>60</v>
      </c>
      <c r="D351">
        <v>70</v>
      </c>
      <c r="E351" t="s">
        <v>604</v>
      </c>
      <c r="F351" s="717">
        <v>45047</v>
      </c>
      <c r="G351" t="s">
        <v>590</v>
      </c>
      <c r="H351" s="75" t="s">
        <v>1339</v>
      </c>
      <c r="I351" t="s">
        <v>717</v>
      </c>
      <c r="J351" t="s">
        <v>610</v>
      </c>
      <c r="K351" t="s">
        <v>443</v>
      </c>
      <c r="L351" t="s">
        <v>443</v>
      </c>
      <c r="M351" t="s">
        <v>443</v>
      </c>
      <c r="N351" t="s">
        <v>35</v>
      </c>
      <c r="O351" t="s">
        <v>443</v>
      </c>
      <c r="P351" t="s">
        <v>443</v>
      </c>
      <c r="Q351" t="s">
        <v>443</v>
      </c>
      <c r="R351" t="s">
        <v>443</v>
      </c>
    </row>
    <row r="352" spans="1:19" x14ac:dyDescent="0.2">
      <c r="A352" t="s">
        <v>1340</v>
      </c>
      <c r="B352" t="s">
        <v>800</v>
      </c>
      <c r="D352">
        <v>50</v>
      </c>
      <c r="E352" t="s">
        <v>604</v>
      </c>
      <c r="F352" s="717">
        <v>44949</v>
      </c>
      <c r="G352" t="s">
        <v>590</v>
      </c>
      <c r="H352">
        <v>121</v>
      </c>
      <c r="I352" t="s">
        <v>621</v>
      </c>
      <c r="J352" t="s">
        <v>657</v>
      </c>
      <c r="K352" t="s">
        <v>443</v>
      </c>
      <c r="L352" t="s">
        <v>443</v>
      </c>
      <c r="M352" t="s">
        <v>443</v>
      </c>
      <c r="N352" t="s">
        <v>443</v>
      </c>
      <c r="O352" t="s">
        <v>443</v>
      </c>
      <c r="P352" t="s">
        <v>443</v>
      </c>
      <c r="Q352" t="s">
        <v>443</v>
      </c>
    </row>
    <row r="353" spans="1:19" x14ac:dyDescent="0.2">
      <c r="A353" t="s">
        <v>1341</v>
      </c>
      <c r="B353" t="s">
        <v>99</v>
      </c>
      <c r="D353">
        <v>65</v>
      </c>
      <c r="E353" t="s">
        <v>604</v>
      </c>
      <c r="F353" s="717">
        <v>45559</v>
      </c>
      <c r="G353" t="s">
        <v>590</v>
      </c>
      <c r="H353" t="s">
        <v>1342</v>
      </c>
      <c r="I353" t="s">
        <v>592</v>
      </c>
      <c r="J353" t="s">
        <v>622</v>
      </c>
      <c r="K353" t="s">
        <v>443</v>
      </c>
      <c r="L353" t="s">
        <v>443</v>
      </c>
      <c r="M353" t="s">
        <v>443</v>
      </c>
      <c r="N353" t="s">
        <v>443</v>
      </c>
      <c r="O353" t="s">
        <v>443</v>
      </c>
      <c r="P353" t="s">
        <v>35</v>
      </c>
      <c r="Q353" t="s">
        <v>443</v>
      </c>
      <c r="R353" t="s">
        <v>443</v>
      </c>
    </row>
    <row r="354" spans="1:19" x14ac:dyDescent="0.2">
      <c r="A354" t="s">
        <v>1343</v>
      </c>
      <c r="B354" t="s">
        <v>212</v>
      </c>
      <c r="D354">
        <v>55</v>
      </c>
      <c r="E354" t="s">
        <v>589</v>
      </c>
      <c r="G354" t="s">
        <v>590</v>
      </c>
      <c r="H354">
        <v>438</v>
      </c>
      <c r="I354" t="s">
        <v>601</v>
      </c>
      <c r="J354" t="s">
        <v>635</v>
      </c>
      <c r="K354" t="s">
        <v>443</v>
      </c>
      <c r="L354" t="s">
        <v>443</v>
      </c>
      <c r="M354" t="s">
        <v>443</v>
      </c>
      <c r="N354" t="s">
        <v>443</v>
      </c>
      <c r="O354" t="s">
        <v>443</v>
      </c>
      <c r="P354" t="s">
        <v>443</v>
      </c>
      <c r="Q354" t="s">
        <v>443</v>
      </c>
      <c r="R354" t="s">
        <v>443</v>
      </c>
    </row>
    <row r="355" spans="1:19" x14ac:dyDescent="0.2">
      <c r="A355" t="s">
        <v>1344</v>
      </c>
      <c r="B355" t="s">
        <v>99</v>
      </c>
      <c r="D355">
        <v>65</v>
      </c>
      <c r="E355" t="s">
        <v>604</v>
      </c>
      <c r="F355" s="717">
        <v>45559</v>
      </c>
      <c r="G355" t="s">
        <v>590</v>
      </c>
      <c r="H355" t="s">
        <v>1342</v>
      </c>
      <c r="I355" t="s">
        <v>592</v>
      </c>
      <c r="J355" t="s">
        <v>622</v>
      </c>
      <c r="K355" t="s">
        <v>443</v>
      </c>
      <c r="L355" t="s">
        <v>443</v>
      </c>
      <c r="M355" t="s">
        <v>443</v>
      </c>
      <c r="N355" t="s">
        <v>443</v>
      </c>
      <c r="O355" t="s">
        <v>443</v>
      </c>
      <c r="P355" t="s">
        <v>35</v>
      </c>
      <c r="Q355" t="s">
        <v>443</v>
      </c>
      <c r="R355" t="s">
        <v>443</v>
      </c>
    </row>
    <row r="356" spans="1:19" x14ac:dyDescent="0.2">
      <c r="A356" t="s">
        <v>1345</v>
      </c>
      <c r="B356" t="s">
        <v>818</v>
      </c>
      <c r="D356">
        <v>60</v>
      </c>
      <c r="E356" t="s">
        <v>604</v>
      </c>
      <c r="F356" s="717">
        <v>45283</v>
      </c>
      <c r="G356" t="s">
        <v>590</v>
      </c>
      <c r="H356" t="s">
        <v>1292</v>
      </c>
      <c r="I356" t="s">
        <v>592</v>
      </c>
      <c r="J356" t="s">
        <v>53</v>
      </c>
      <c r="K356" t="s">
        <v>443</v>
      </c>
      <c r="L356" t="s">
        <v>443</v>
      </c>
      <c r="M356" t="s">
        <v>443</v>
      </c>
      <c r="N356" t="s">
        <v>443</v>
      </c>
      <c r="O356" t="s">
        <v>4</v>
      </c>
      <c r="P356" t="s">
        <v>35</v>
      </c>
      <c r="Q356" t="s">
        <v>443</v>
      </c>
      <c r="R356" t="s">
        <v>443</v>
      </c>
    </row>
    <row r="357" spans="1:19" x14ac:dyDescent="0.2">
      <c r="A357" t="s">
        <v>1346</v>
      </c>
      <c r="B357" t="s">
        <v>951</v>
      </c>
      <c r="D357">
        <v>50</v>
      </c>
      <c r="E357" t="s">
        <v>589</v>
      </c>
      <c r="F357" s="717">
        <v>44949</v>
      </c>
      <c r="G357" t="s">
        <v>590</v>
      </c>
      <c r="H357">
        <v>437</v>
      </c>
      <c r="I357" t="s">
        <v>601</v>
      </c>
      <c r="J357" t="s">
        <v>614</v>
      </c>
      <c r="K357" t="s">
        <v>443</v>
      </c>
      <c r="L357" t="s">
        <v>443</v>
      </c>
      <c r="M357" t="s">
        <v>4</v>
      </c>
      <c r="N357" t="s">
        <v>443</v>
      </c>
      <c r="O357" t="s">
        <v>443</v>
      </c>
      <c r="P357" t="s">
        <v>443</v>
      </c>
      <c r="Q357" t="s">
        <v>443</v>
      </c>
      <c r="R357" t="s">
        <v>443</v>
      </c>
    </row>
    <row r="358" spans="1:19" x14ac:dyDescent="0.2">
      <c r="A358" t="s">
        <v>1347</v>
      </c>
      <c r="B358" t="s">
        <v>1348</v>
      </c>
      <c r="D358">
        <v>55</v>
      </c>
      <c r="E358" t="s">
        <v>589</v>
      </c>
      <c r="F358" s="717">
        <v>43831</v>
      </c>
      <c r="G358" t="s">
        <v>590</v>
      </c>
      <c r="H358" t="s">
        <v>1349</v>
      </c>
      <c r="I358" t="s">
        <v>601</v>
      </c>
      <c r="J358" t="s">
        <v>610</v>
      </c>
      <c r="K358" t="s">
        <v>443</v>
      </c>
      <c r="L358" t="s">
        <v>443</v>
      </c>
      <c r="M358" t="s">
        <v>443</v>
      </c>
      <c r="N358" t="s">
        <v>443</v>
      </c>
      <c r="O358" t="s">
        <v>443</v>
      </c>
      <c r="P358" t="s">
        <v>35</v>
      </c>
      <c r="Q358" t="s">
        <v>35</v>
      </c>
      <c r="R358" t="s">
        <v>443</v>
      </c>
    </row>
    <row r="359" spans="1:19" x14ac:dyDescent="0.2">
      <c r="A359" t="s">
        <v>1350</v>
      </c>
      <c r="B359" t="s">
        <v>712</v>
      </c>
      <c r="D359">
        <v>65</v>
      </c>
      <c r="E359" t="s">
        <v>589</v>
      </c>
      <c r="F359" s="717">
        <v>45528</v>
      </c>
      <c r="G359" t="s">
        <v>590</v>
      </c>
      <c r="H359" t="s">
        <v>1351</v>
      </c>
      <c r="I359" t="s">
        <v>1237</v>
      </c>
      <c r="J359" t="s">
        <v>69</v>
      </c>
      <c r="K359" t="s">
        <v>443</v>
      </c>
      <c r="L359" t="s">
        <v>443</v>
      </c>
      <c r="M359" t="s">
        <v>443</v>
      </c>
      <c r="N359" t="s">
        <v>443</v>
      </c>
      <c r="O359" t="s">
        <v>35</v>
      </c>
      <c r="P359" t="s">
        <v>4</v>
      </c>
      <c r="Q359" t="s">
        <v>443</v>
      </c>
    </row>
    <row r="360" spans="1:19" ht="25.5" x14ac:dyDescent="0.2">
      <c r="A360" t="s">
        <v>1352</v>
      </c>
      <c r="B360" t="s">
        <v>662</v>
      </c>
      <c r="D360">
        <v>70</v>
      </c>
      <c r="E360" t="s">
        <v>604</v>
      </c>
      <c r="F360" s="717">
        <v>45130</v>
      </c>
      <c r="G360" t="s">
        <v>590</v>
      </c>
      <c r="H360" s="75" t="s">
        <v>1353</v>
      </c>
      <c r="I360" t="s">
        <v>656</v>
      </c>
      <c r="J360" t="s">
        <v>53</v>
      </c>
      <c r="K360" t="s">
        <v>443</v>
      </c>
      <c r="L360" t="s">
        <v>443</v>
      </c>
      <c r="M360" t="s">
        <v>4</v>
      </c>
      <c r="N360" t="s">
        <v>443</v>
      </c>
      <c r="O360" t="s">
        <v>443</v>
      </c>
      <c r="P360" t="s">
        <v>443</v>
      </c>
      <c r="Q360" t="s">
        <v>443</v>
      </c>
    </row>
    <row r="361" spans="1:19" x14ac:dyDescent="0.2">
      <c r="A361" t="s">
        <v>1354</v>
      </c>
      <c r="B361" t="s">
        <v>662</v>
      </c>
      <c r="D361">
        <v>70</v>
      </c>
      <c r="E361" t="s">
        <v>604</v>
      </c>
      <c r="F361" s="717">
        <v>45192</v>
      </c>
      <c r="G361" t="s">
        <v>590</v>
      </c>
      <c r="H361" t="s">
        <v>1355</v>
      </c>
      <c r="I361" t="s">
        <v>1237</v>
      </c>
      <c r="J361" t="s">
        <v>100</v>
      </c>
      <c r="K361" t="s">
        <v>443</v>
      </c>
      <c r="L361" t="s">
        <v>443</v>
      </c>
      <c r="M361" t="s">
        <v>443</v>
      </c>
      <c r="N361" t="s">
        <v>443</v>
      </c>
      <c r="O361" t="s">
        <v>443</v>
      </c>
      <c r="P361" t="s">
        <v>443</v>
      </c>
      <c r="Q361" t="s">
        <v>4</v>
      </c>
    </row>
    <row r="362" spans="1:19" ht="25.5" x14ac:dyDescent="0.2">
      <c r="A362" t="s">
        <v>1356</v>
      </c>
      <c r="B362" t="s">
        <v>848</v>
      </c>
      <c r="D362">
        <v>60</v>
      </c>
      <c r="E362" t="s">
        <v>589</v>
      </c>
      <c r="F362" s="717">
        <v>45589</v>
      </c>
      <c r="G362" t="s">
        <v>590</v>
      </c>
      <c r="H362" s="75" t="s">
        <v>1357</v>
      </c>
      <c r="I362" t="s">
        <v>1237</v>
      </c>
      <c r="J362" t="s">
        <v>622</v>
      </c>
      <c r="K362" t="s">
        <v>443</v>
      </c>
      <c r="L362" t="s">
        <v>35</v>
      </c>
      <c r="M362" t="s">
        <v>443</v>
      </c>
      <c r="N362" t="s">
        <v>443</v>
      </c>
      <c r="O362" t="s">
        <v>35</v>
      </c>
      <c r="P362" t="s">
        <v>35</v>
      </c>
      <c r="Q362" t="s">
        <v>443</v>
      </c>
      <c r="S362" t="s">
        <v>4</v>
      </c>
    </row>
    <row r="363" spans="1:19" ht="25.5" x14ac:dyDescent="0.2">
      <c r="A363" t="s">
        <v>1358</v>
      </c>
      <c r="B363" t="s">
        <v>1980</v>
      </c>
      <c r="C363" s="75" t="s">
        <v>1981</v>
      </c>
      <c r="D363">
        <v>195</v>
      </c>
      <c r="E363" t="s">
        <v>604</v>
      </c>
      <c r="F363" s="717">
        <v>44521</v>
      </c>
      <c r="G363" t="s">
        <v>590</v>
      </c>
      <c r="H363" s="75" t="s">
        <v>1361</v>
      </c>
      <c r="I363" t="s">
        <v>717</v>
      </c>
      <c r="J363" t="s">
        <v>100</v>
      </c>
      <c r="K363" t="s">
        <v>443</v>
      </c>
      <c r="L363" t="s">
        <v>443</v>
      </c>
      <c r="M363" t="s">
        <v>443</v>
      </c>
      <c r="N363" t="s">
        <v>35</v>
      </c>
      <c r="O363" t="s">
        <v>443</v>
      </c>
      <c r="P363" t="s">
        <v>443</v>
      </c>
      <c r="Q363" t="s">
        <v>443</v>
      </c>
      <c r="R363" t="s">
        <v>4</v>
      </c>
    </row>
    <row r="364" spans="1:19" x14ac:dyDescent="0.2">
      <c r="A364" t="s">
        <v>1362</v>
      </c>
      <c r="B364" t="s">
        <v>119</v>
      </c>
      <c r="D364">
        <v>50</v>
      </c>
      <c r="E364" t="s">
        <v>604</v>
      </c>
      <c r="F364" s="717">
        <v>44949</v>
      </c>
      <c r="G364" t="s">
        <v>590</v>
      </c>
      <c r="H364">
        <v>75</v>
      </c>
      <c r="I364" t="s">
        <v>596</v>
      </c>
      <c r="J364" t="s">
        <v>635</v>
      </c>
      <c r="K364" t="s">
        <v>443</v>
      </c>
      <c r="L364" t="s">
        <v>443</v>
      </c>
      <c r="M364" t="s">
        <v>443</v>
      </c>
      <c r="N364" t="s">
        <v>443</v>
      </c>
      <c r="O364" t="s">
        <v>443</v>
      </c>
      <c r="P364" t="s">
        <v>443</v>
      </c>
      <c r="Q364" t="s">
        <v>443</v>
      </c>
      <c r="R364" t="s">
        <v>443</v>
      </c>
    </row>
    <row r="365" spans="1:19" x14ac:dyDescent="0.2">
      <c r="A365" t="s">
        <v>1363</v>
      </c>
      <c r="B365" t="s">
        <v>140</v>
      </c>
      <c r="D365">
        <v>50</v>
      </c>
      <c r="E365" t="s">
        <v>731</v>
      </c>
      <c r="F365" s="717">
        <v>44949</v>
      </c>
      <c r="G365" t="s">
        <v>590</v>
      </c>
      <c r="H365">
        <v>333</v>
      </c>
      <c r="I365" t="s">
        <v>732</v>
      </c>
      <c r="J365" t="s">
        <v>622</v>
      </c>
      <c r="K365" t="s">
        <v>443</v>
      </c>
      <c r="L365" t="s">
        <v>443</v>
      </c>
      <c r="M365" t="s">
        <v>443</v>
      </c>
      <c r="N365" t="s">
        <v>443</v>
      </c>
      <c r="O365" t="s">
        <v>443</v>
      </c>
      <c r="P365" t="s">
        <v>443</v>
      </c>
      <c r="Q365" t="s">
        <v>443</v>
      </c>
      <c r="R365" t="s">
        <v>443</v>
      </c>
    </row>
    <row r="366" spans="1:19" x14ac:dyDescent="0.2">
      <c r="A366" t="s">
        <v>1364</v>
      </c>
      <c r="B366" t="s">
        <v>140</v>
      </c>
      <c r="D366">
        <v>50</v>
      </c>
      <c r="E366" t="s">
        <v>731</v>
      </c>
      <c r="F366" s="717">
        <v>44949</v>
      </c>
      <c r="G366" t="s">
        <v>590</v>
      </c>
      <c r="H366">
        <v>333</v>
      </c>
      <c r="I366" t="s">
        <v>732</v>
      </c>
      <c r="J366" t="s">
        <v>622</v>
      </c>
      <c r="K366" t="s">
        <v>443</v>
      </c>
      <c r="L366" t="s">
        <v>443</v>
      </c>
      <c r="M366" t="s">
        <v>443</v>
      </c>
      <c r="N366" t="s">
        <v>443</v>
      </c>
      <c r="O366" t="s">
        <v>443</v>
      </c>
      <c r="P366" t="s">
        <v>443</v>
      </c>
      <c r="Q366" t="s">
        <v>443</v>
      </c>
      <c r="R366" t="s">
        <v>443</v>
      </c>
    </row>
    <row r="367" spans="1:19" x14ac:dyDescent="0.2">
      <c r="A367" t="s">
        <v>1365</v>
      </c>
      <c r="B367" t="s">
        <v>662</v>
      </c>
      <c r="D367">
        <v>50</v>
      </c>
      <c r="E367" t="s">
        <v>604</v>
      </c>
      <c r="F367" s="717">
        <v>44949</v>
      </c>
      <c r="G367" t="s">
        <v>590</v>
      </c>
      <c r="H367" t="s">
        <v>1366</v>
      </c>
      <c r="I367" t="s">
        <v>656</v>
      </c>
      <c r="J367" t="s">
        <v>50</v>
      </c>
      <c r="K367" t="s">
        <v>443</v>
      </c>
      <c r="L367" t="s">
        <v>443</v>
      </c>
      <c r="M367" t="s">
        <v>443</v>
      </c>
      <c r="N367" t="s">
        <v>443</v>
      </c>
      <c r="O367" t="s">
        <v>443</v>
      </c>
      <c r="P367" t="s">
        <v>443</v>
      </c>
      <c r="Q367" t="s">
        <v>443</v>
      </c>
    </row>
    <row r="368" spans="1:19" x14ac:dyDescent="0.2">
      <c r="A368" t="s">
        <v>1367</v>
      </c>
      <c r="B368" t="s">
        <v>662</v>
      </c>
      <c r="D368">
        <v>50</v>
      </c>
      <c r="E368" t="s">
        <v>604</v>
      </c>
      <c r="F368" s="717">
        <v>44949</v>
      </c>
      <c r="G368" t="s">
        <v>590</v>
      </c>
      <c r="H368" t="s">
        <v>1366</v>
      </c>
      <c r="I368" t="s">
        <v>656</v>
      </c>
      <c r="J368" t="s">
        <v>50</v>
      </c>
      <c r="K368" t="s">
        <v>443</v>
      </c>
      <c r="L368" t="s">
        <v>443</v>
      </c>
      <c r="M368" t="s">
        <v>443</v>
      </c>
      <c r="N368" t="s">
        <v>443</v>
      </c>
      <c r="O368" t="s">
        <v>443</v>
      </c>
      <c r="P368" t="s">
        <v>443</v>
      </c>
      <c r="Q368" t="s">
        <v>443</v>
      </c>
    </row>
    <row r="369" spans="1:18" x14ac:dyDescent="0.2">
      <c r="A369" t="s">
        <v>1368</v>
      </c>
      <c r="B369" t="s">
        <v>729</v>
      </c>
      <c r="C369" t="s">
        <v>984</v>
      </c>
      <c r="D369">
        <v>55</v>
      </c>
      <c r="E369" t="s">
        <v>589</v>
      </c>
      <c r="F369" s="717">
        <v>44949</v>
      </c>
      <c r="G369" t="s">
        <v>590</v>
      </c>
      <c r="H369">
        <v>352</v>
      </c>
      <c r="I369" t="s">
        <v>1237</v>
      </c>
      <c r="J369" t="s">
        <v>25</v>
      </c>
      <c r="K369" t="s">
        <v>443</v>
      </c>
      <c r="L369" t="s">
        <v>443</v>
      </c>
      <c r="M369" t="s">
        <v>443</v>
      </c>
      <c r="N369" t="s">
        <v>443</v>
      </c>
      <c r="O369" t="s">
        <v>4</v>
      </c>
      <c r="P369" t="s">
        <v>443</v>
      </c>
      <c r="Q369" t="s">
        <v>443</v>
      </c>
    </row>
    <row r="370" spans="1:18" ht="25.5" x14ac:dyDescent="0.2">
      <c r="A370" t="s">
        <v>1369</v>
      </c>
      <c r="B370" t="s">
        <v>60</v>
      </c>
      <c r="C370" s="75" t="s">
        <v>1976</v>
      </c>
      <c r="D370">
        <v>55</v>
      </c>
      <c r="E370" t="s">
        <v>604</v>
      </c>
      <c r="G370" t="s">
        <v>590</v>
      </c>
      <c r="H370" t="s">
        <v>1370</v>
      </c>
      <c r="I370" t="s">
        <v>1237</v>
      </c>
      <c r="J370" t="s">
        <v>622</v>
      </c>
      <c r="K370" t="s">
        <v>443</v>
      </c>
      <c r="L370" t="s">
        <v>443</v>
      </c>
      <c r="M370" t="s">
        <v>443</v>
      </c>
      <c r="N370" t="s">
        <v>443</v>
      </c>
      <c r="O370" t="s">
        <v>443</v>
      </c>
      <c r="P370" t="s">
        <v>443</v>
      </c>
      <c r="Q370" t="s">
        <v>4</v>
      </c>
    </row>
    <row r="371" spans="1:18" x14ac:dyDescent="0.2">
      <c r="A371" t="s">
        <v>1371</v>
      </c>
      <c r="B371" t="s">
        <v>662</v>
      </c>
      <c r="C371" t="s">
        <v>1932</v>
      </c>
      <c r="D371">
        <v>65</v>
      </c>
      <c r="E371" t="s">
        <v>1372</v>
      </c>
      <c r="F371" s="717">
        <v>45474</v>
      </c>
      <c r="G371" t="s">
        <v>590</v>
      </c>
      <c r="H371" t="s">
        <v>1373</v>
      </c>
      <c r="I371" t="s">
        <v>732</v>
      </c>
      <c r="J371" t="s">
        <v>20</v>
      </c>
      <c r="K371" t="s">
        <v>443</v>
      </c>
      <c r="L371" t="s">
        <v>443</v>
      </c>
      <c r="M371" t="s">
        <v>443</v>
      </c>
      <c r="N371" t="s">
        <v>443</v>
      </c>
      <c r="O371" t="s">
        <v>443</v>
      </c>
      <c r="P371" t="s">
        <v>4</v>
      </c>
      <c r="Q371" t="s">
        <v>443</v>
      </c>
      <c r="R371" t="s">
        <v>443</v>
      </c>
    </row>
    <row r="372" spans="1:18" x14ac:dyDescent="0.2">
      <c r="A372" t="s">
        <v>1374</v>
      </c>
      <c r="B372" t="s">
        <v>662</v>
      </c>
      <c r="D372">
        <v>50</v>
      </c>
      <c r="E372" t="s">
        <v>604</v>
      </c>
      <c r="F372" s="717">
        <v>44949</v>
      </c>
      <c r="G372" t="s">
        <v>590</v>
      </c>
      <c r="H372">
        <v>67</v>
      </c>
      <c r="I372" t="s">
        <v>656</v>
      </c>
      <c r="J372" t="s">
        <v>100</v>
      </c>
      <c r="K372" t="s">
        <v>443</v>
      </c>
      <c r="L372" t="s">
        <v>443</v>
      </c>
      <c r="M372" t="s">
        <v>443</v>
      </c>
      <c r="N372" t="s">
        <v>443</v>
      </c>
      <c r="O372" t="s">
        <v>443</v>
      </c>
      <c r="P372" t="s">
        <v>443</v>
      </c>
      <c r="Q372" t="s">
        <v>443</v>
      </c>
    </row>
    <row r="373" spans="1:18" x14ac:dyDescent="0.2">
      <c r="A373" t="s">
        <v>1375</v>
      </c>
      <c r="B373" t="s">
        <v>140</v>
      </c>
      <c r="C373" t="s">
        <v>1376</v>
      </c>
      <c r="D373">
        <v>55</v>
      </c>
      <c r="E373" t="s">
        <v>731</v>
      </c>
      <c r="F373" s="717">
        <v>45650</v>
      </c>
      <c r="G373" t="s">
        <v>590</v>
      </c>
      <c r="H373" t="s">
        <v>1377</v>
      </c>
      <c r="I373" t="s">
        <v>991</v>
      </c>
      <c r="J373" t="s">
        <v>100</v>
      </c>
      <c r="K373" t="s">
        <v>35</v>
      </c>
      <c r="L373" t="s">
        <v>443</v>
      </c>
      <c r="M373" t="s">
        <v>443</v>
      </c>
      <c r="N373" t="s">
        <v>443</v>
      </c>
      <c r="O373" t="s">
        <v>443</v>
      </c>
      <c r="P373" t="s">
        <v>443</v>
      </c>
      <c r="Q373" t="s">
        <v>443</v>
      </c>
    </row>
    <row r="374" spans="1:18" x14ac:dyDescent="0.2">
      <c r="A374" t="s">
        <v>1378</v>
      </c>
      <c r="B374" t="s">
        <v>1379</v>
      </c>
      <c r="D374">
        <v>65</v>
      </c>
      <c r="E374" t="s">
        <v>731</v>
      </c>
      <c r="F374" s="717">
        <v>45467</v>
      </c>
      <c r="G374" t="s">
        <v>590</v>
      </c>
      <c r="H374" t="s">
        <v>1380</v>
      </c>
      <c r="I374" t="s">
        <v>732</v>
      </c>
      <c r="J374" t="s">
        <v>25</v>
      </c>
      <c r="K374" t="s">
        <v>443</v>
      </c>
      <c r="L374" t="s">
        <v>443</v>
      </c>
      <c r="M374" t="s">
        <v>443</v>
      </c>
      <c r="N374" t="s">
        <v>443</v>
      </c>
      <c r="O374" t="s">
        <v>443</v>
      </c>
      <c r="P374" t="s">
        <v>443</v>
      </c>
      <c r="Q374" t="s">
        <v>443</v>
      </c>
      <c r="R374" t="s">
        <v>4</v>
      </c>
    </row>
    <row r="375" spans="1:18" x14ac:dyDescent="0.2">
      <c r="A375" t="s">
        <v>1378</v>
      </c>
      <c r="B375" t="s">
        <v>1379</v>
      </c>
      <c r="D375">
        <v>65</v>
      </c>
      <c r="E375" t="s">
        <v>731</v>
      </c>
      <c r="F375" s="717">
        <v>45467</v>
      </c>
      <c r="G375" t="s">
        <v>590</v>
      </c>
      <c r="H375" t="s">
        <v>1380</v>
      </c>
      <c r="I375" t="s">
        <v>732</v>
      </c>
      <c r="J375" t="s">
        <v>25</v>
      </c>
      <c r="K375" t="s">
        <v>443</v>
      </c>
      <c r="L375" t="s">
        <v>443</v>
      </c>
      <c r="M375" t="s">
        <v>443</v>
      </c>
      <c r="N375" t="s">
        <v>443</v>
      </c>
      <c r="O375" t="s">
        <v>443</v>
      </c>
      <c r="P375" t="s">
        <v>443</v>
      </c>
      <c r="Q375" t="s">
        <v>443</v>
      </c>
      <c r="R375" t="s">
        <v>4</v>
      </c>
    </row>
    <row r="376" spans="1:18" x14ac:dyDescent="0.2">
      <c r="A376" t="s">
        <v>1378</v>
      </c>
      <c r="B376" t="s">
        <v>1379</v>
      </c>
      <c r="D376">
        <v>65</v>
      </c>
      <c r="E376" t="s">
        <v>731</v>
      </c>
      <c r="F376" s="717">
        <v>45467</v>
      </c>
      <c r="G376" t="s">
        <v>590</v>
      </c>
      <c r="H376" t="s">
        <v>1380</v>
      </c>
      <c r="I376" t="s">
        <v>732</v>
      </c>
      <c r="J376" t="s">
        <v>25</v>
      </c>
      <c r="K376" t="s">
        <v>443</v>
      </c>
      <c r="L376" t="s">
        <v>443</v>
      </c>
      <c r="M376" t="s">
        <v>443</v>
      </c>
      <c r="N376" t="s">
        <v>443</v>
      </c>
      <c r="O376" t="s">
        <v>443</v>
      </c>
      <c r="P376" t="s">
        <v>443</v>
      </c>
      <c r="Q376" t="s">
        <v>443</v>
      </c>
      <c r="R376" t="s">
        <v>4</v>
      </c>
    </row>
    <row r="377" spans="1:18" x14ac:dyDescent="0.2">
      <c r="A377" t="s">
        <v>1378</v>
      </c>
      <c r="B377" t="s">
        <v>1379</v>
      </c>
      <c r="D377">
        <v>65</v>
      </c>
      <c r="E377" t="s">
        <v>731</v>
      </c>
      <c r="F377" s="717">
        <v>45467</v>
      </c>
      <c r="G377" t="s">
        <v>590</v>
      </c>
      <c r="H377" t="s">
        <v>1380</v>
      </c>
      <c r="I377" t="s">
        <v>732</v>
      </c>
      <c r="J377" t="s">
        <v>25</v>
      </c>
      <c r="K377" t="s">
        <v>443</v>
      </c>
      <c r="L377" t="s">
        <v>443</v>
      </c>
      <c r="M377" t="s">
        <v>443</v>
      </c>
      <c r="N377" t="s">
        <v>443</v>
      </c>
      <c r="O377" t="s">
        <v>443</v>
      </c>
      <c r="P377" t="s">
        <v>443</v>
      </c>
      <c r="Q377" t="s">
        <v>443</v>
      </c>
      <c r="R377" t="s">
        <v>4</v>
      </c>
    </row>
    <row r="378" spans="1:18" ht="25.5" x14ac:dyDescent="0.2">
      <c r="A378" t="s">
        <v>1381</v>
      </c>
      <c r="B378" t="s">
        <v>989</v>
      </c>
      <c r="C378" s="75" t="s">
        <v>1382</v>
      </c>
      <c r="D378">
        <v>275</v>
      </c>
      <c r="E378" t="s">
        <v>604</v>
      </c>
      <c r="F378" s="717">
        <v>44185</v>
      </c>
      <c r="G378" t="s">
        <v>590</v>
      </c>
      <c r="H378" t="s">
        <v>827</v>
      </c>
      <c r="I378" t="s">
        <v>991</v>
      </c>
      <c r="J378" t="s">
        <v>622</v>
      </c>
      <c r="K378" t="s">
        <v>443</v>
      </c>
      <c r="L378" t="s">
        <v>443</v>
      </c>
      <c r="M378" t="s">
        <v>443</v>
      </c>
      <c r="N378" t="s">
        <v>443</v>
      </c>
      <c r="O378" t="s">
        <v>443</v>
      </c>
      <c r="P378" t="s">
        <v>443</v>
      </c>
      <c r="Q378" t="s">
        <v>443</v>
      </c>
    </row>
    <row r="379" spans="1:18" x14ac:dyDescent="0.2">
      <c r="A379" t="s">
        <v>1383</v>
      </c>
      <c r="B379" t="s">
        <v>1384</v>
      </c>
      <c r="C379" t="s">
        <v>1385</v>
      </c>
      <c r="D379">
        <v>50</v>
      </c>
      <c r="E379" t="s">
        <v>604</v>
      </c>
      <c r="F379" s="717">
        <v>44949</v>
      </c>
      <c r="G379" t="s">
        <v>590</v>
      </c>
      <c r="H379">
        <v>123</v>
      </c>
      <c r="I379" t="s">
        <v>621</v>
      </c>
      <c r="J379" t="s">
        <v>69</v>
      </c>
      <c r="K379" t="s">
        <v>443</v>
      </c>
      <c r="L379" t="s">
        <v>443</v>
      </c>
      <c r="M379" t="s">
        <v>443</v>
      </c>
      <c r="N379" t="s">
        <v>443</v>
      </c>
      <c r="O379" t="s">
        <v>443</v>
      </c>
      <c r="P379" t="s">
        <v>443</v>
      </c>
      <c r="Q379" t="s">
        <v>443</v>
      </c>
    </row>
    <row r="380" spans="1:18" x14ac:dyDescent="0.2">
      <c r="A380" t="s">
        <v>1386</v>
      </c>
      <c r="B380" t="s">
        <v>598</v>
      </c>
      <c r="D380">
        <v>50</v>
      </c>
      <c r="E380" t="s">
        <v>604</v>
      </c>
      <c r="G380" t="s">
        <v>590</v>
      </c>
      <c r="H380">
        <v>442</v>
      </c>
      <c r="I380" t="s">
        <v>621</v>
      </c>
      <c r="J380" t="s">
        <v>635</v>
      </c>
      <c r="K380" t="s">
        <v>443</v>
      </c>
      <c r="L380" t="s">
        <v>443</v>
      </c>
      <c r="M380" t="s">
        <v>443</v>
      </c>
      <c r="N380" t="s">
        <v>443</v>
      </c>
      <c r="O380" t="s">
        <v>443</v>
      </c>
      <c r="P380" t="s">
        <v>443</v>
      </c>
      <c r="Q380" t="s">
        <v>443</v>
      </c>
    </row>
    <row r="381" spans="1:18" x14ac:dyDescent="0.2">
      <c r="A381" t="s">
        <v>1387</v>
      </c>
      <c r="B381" t="s">
        <v>1388</v>
      </c>
      <c r="D381">
        <v>60</v>
      </c>
      <c r="E381" t="s">
        <v>604</v>
      </c>
      <c r="F381" s="717">
        <v>45559</v>
      </c>
      <c r="G381" t="s">
        <v>590</v>
      </c>
      <c r="H381" t="s">
        <v>1389</v>
      </c>
      <c r="I381" t="s">
        <v>656</v>
      </c>
      <c r="J381" t="s">
        <v>69</v>
      </c>
      <c r="K381" t="s">
        <v>443</v>
      </c>
      <c r="L381" t="s">
        <v>443</v>
      </c>
      <c r="M381" t="s">
        <v>443</v>
      </c>
      <c r="N381" t="s">
        <v>443</v>
      </c>
      <c r="O381" t="s">
        <v>443</v>
      </c>
      <c r="P381" t="s">
        <v>4</v>
      </c>
      <c r="Q381" t="s">
        <v>443</v>
      </c>
    </row>
    <row r="382" spans="1:18" x14ac:dyDescent="0.2">
      <c r="A382" t="s">
        <v>1390</v>
      </c>
      <c r="B382" t="s">
        <v>598</v>
      </c>
      <c r="D382">
        <v>50</v>
      </c>
      <c r="E382" t="s">
        <v>604</v>
      </c>
      <c r="G382" t="s">
        <v>590</v>
      </c>
      <c r="H382">
        <v>442</v>
      </c>
      <c r="I382" t="s">
        <v>621</v>
      </c>
      <c r="J382" t="s">
        <v>635</v>
      </c>
      <c r="K382" t="s">
        <v>443</v>
      </c>
      <c r="L382" t="s">
        <v>443</v>
      </c>
      <c r="M382" t="s">
        <v>443</v>
      </c>
      <c r="N382" t="s">
        <v>443</v>
      </c>
      <c r="O382" t="s">
        <v>443</v>
      </c>
      <c r="P382" t="s">
        <v>443</v>
      </c>
      <c r="Q382" t="s">
        <v>443</v>
      </c>
    </row>
    <row r="383" spans="1:18" x14ac:dyDescent="0.2">
      <c r="A383" t="s">
        <v>1839</v>
      </c>
      <c r="B383" t="s">
        <v>1196</v>
      </c>
      <c r="C383" t="s">
        <v>1840</v>
      </c>
      <c r="D383">
        <v>55</v>
      </c>
      <c r="E383" t="s">
        <v>612</v>
      </c>
      <c r="G383" t="s">
        <v>590</v>
      </c>
      <c r="H383">
        <v>441</v>
      </c>
      <c r="I383" t="s">
        <v>1172</v>
      </c>
      <c r="J383" t="s">
        <v>53</v>
      </c>
      <c r="K383" t="s">
        <v>443</v>
      </c>
      <c r="L383" t="s">
        <v>443</v>
      </c>
      <c r="M383" t="s">
        <v>4</v>
      </c>
      <c r="N383" t="s">
        <v>443</v>
      </c>
      <c r="O383" t="s">
        <v>443</v>
      </c>
      <c r="P383" t="s">
        <v>443</v>
      </c>
      <c r="Q383" t="s">
        <v>443</v>
      </c>
      <c r="R383" t="s">
        <v>443</v>
      </c>
    </row>
    <row r="384" spans="1:18" ht="25.5" x14ac:dyDescent="0.2">
      <c r="A384" s="75" t="s">
        <v>1393</v>
      </c>
      <c r="B384" t="s">
        <v>99</v>
      </c>
      <c r="D384">
        <v>55</v>
      </c>
      <c r="E384" t="s">
        <v>604</v>
      </c>
      <c r="F384" s="717">
        <v>43971</v>
      </c>
      <c r="G384" t="s">
        <v>590</v>
      </c>
      <c r="H384" t="s">
        <v>1394</v>
      </c>
      <c r="I384" t="s">
        <v>999</v>
      </c>
      <c r="J384" t="s">
        <v>25</v>
      </c>
      <c r="K384" t="s">
        <v>443</v>
      </c>
      <c r="L384" t="s">
        <v>443</v>
      </c>
      <c r="M384" t="s">
        <v>443</v>
      </c>
      <c r="N384" t="s">
        <v>443</v>
      </c>
      <c r="O384" t="s">
        <v>443</v>
      </c>
      <c r="P384" t="s">
        <v>4</v>
      </c>
      <c r="Q384" t="s">
        <v>443</v>
      </c>
    </row>
    <row r="385" spans="1:18" x14ac:dyDescent="0.2">
      <c r="A385" t="s">
        <v>1395</v>
      </c>
      <c r="B385" t="s">
        <v>1396</v>
      </c>
      <c r="D385">
        <v>65</v>
      </c>
      <c r="E385" t="s">
        <v>604</v>
      </c>
      <c r="F385" s="717">
        <v>45253</v>
      </c>
      <c r="G385" t="s">
        <v>590</v>
      </c>
      <c r="H385" t="s">
        <v>1397</v>
      </c>
      <c r="I385" t="s">
        <v>737</v>
      </c>
      <c r="J385" t="s">
        <v>50</v>
      </c>
      <c r="K385" t="s">
        <v>443</v>
      </c>
      <c r="L385" t="s">
        <v>443</v>
      </c>
      <c r="M385" t="s">
        <v>443</v>
      </c>
      <c r="N385" t="s">
        <v>443</v>
      </c>
      <c r="O385" t="s">
        <v>443</v>
      </c>
      <c r="P385" t="s">
        <v>4</v>
      </c>
      <c r="Q385" t="s">
        <v>35</v>
      </c>
      <c r="R385" t="s">
        <v>443</v>
      </c>
    </row>
    <row r="386" spans="1:18" x14ac:dyDescent="0.2">
      <c r="A386" t="s">
        <v>1838</v>
      </c>
      <c r="B386" t="s">
        <v>212</v>
      </c>
      <c r="D386">
        <v>50</v>
      </c>
      <c r="E386" t="s">
        <v>612</v>
      </c>
      <c r="F386" s="717">
        <v>44949</v>
      </c>
      <c r="G386" t="s">
        <v>590</v>
      </c>
      <c r="H386">
        <v>354</v>
      </c>
      <c r="I386" t="s">
        <v>1172</v>
      </c>
      <c r="J386" t="s">
        <v>100</v>
      </c>
      <c r="K386" t="s">
        <v>443</v>
      </c>
      <c r="L386" t="s">
        <v>443</v>
      </c>
      <c r="M386" t="s">
        <v>443</v>
      </c>
      <c r="N386" t="s">
        <v>443</v>
      </c>
      <c r="O386" t="s">
        <v>443</v>
      </c>
      <c r="P386" t="s">
        <v>443</v>
      </c>
      <c r="Q386" t="s">
        <v>4</v>
      </c>
      <c r="R386" t="s">
        <v>443</v>
      </c>
    </row>
    <row r="387" spans="1:18" x14ac:dyDescent="0.2">
      <c r="A387" t="s">
        <v>1400</v>
      </c>
      <c r="B387" t="s">
        <v>641</v>
      </c>
      <c r="D387">
        <v>50</v>
      </c>
      <c r="E387" t="s">
        <v>589</v>
      </c>
      <c r="F387" s="717">
        <v>44949</v>
      </c>
      <c r="G387" t="s">
        <v>590</v>
      </c>
      <c r="H387">
        <v>172</v>
      </c>
      <c r="I387" t="s">
        <v>592</v>
      </c>
      <c r="J387" t="s">
        <v>100</v>
      </c>
      <c r="K387" t="s">
        <v>443</v>
      </c>
      <c r="L387" t="s">
        <v>443</v>
      </c>
      <c r="M387" t="s">
        <v>443</v>
      </c>
      <c r="N387" t="s">
        <v>443</v>
      </c>
      <c r="O387" t="s">
        <v>443</v>
      </c>
      <c r="P387" t="s">
        <v>35</v>
      </c>
      <c r="Q387" t="s">
        <v>4</v>
      </c>
      <c r="R387" t="s">
        <v>35</v>
      </c>
    </row>
    <row r="388" spans="1:18" x14ac:dyDescent="0.2">
      <c r="A388" t="s">
        <v>1401</v>
      </c>
      <c r="B388" t="s">
        <v>758</v>
      </c>
      <c r="D388">
        <v>55</v>
      </c>
      <c r="E388" t="s">
        <v>589</v>
      </c>
      <c r="F388" s="717">
        <v>42522</v>
      </c>
      <c r="G388" t="s">
        <v>590</v>
      </c>
      <c r="H388" t="s">
        <v>1402</v>
      </c>
      <c r="I388" t="s">
        <v>592</v>
      </c>
      <c r="J388" t="s">
        <v>25</v>
      </c>
      <c r="K388" t="s">
        <v>443</v>
      </c>
      <c r="L388" t="s">
        <v>443</v>
      </c>
      <c r="M388" t="s">
        <v>443</v>
      </c>
      <c r="N388" t="s">
        <v>443</v>
      </c>
      <c r="O388" t="s">
        <v>4</v>
      </c>
      <c r="P388" t="s">
        <v>35</v>
      </c>
      <c r="Q388" t="s">
        <v>443</v>
      </c>
      <c r="R388" t="s">
        <v>35</v>
      </c>
    </row>
    <row r="389" spans="1:18" x14ac:dyDescent="0.2">
      <c r="A389" t="s">
        <v>1403</v>
      </c>
      <c r="B389" t="s">
        <v>212</v>
      </c>
      <c r="D389">
        <v>50</v>
      </c>
      <c r="E389" t="s">
        <v>604</v>
      </c>
      <c r="G389" t="s">
        <v>590</v>
      </c>
      <c r="H389" t="s">
        <v>1982</v>
      </c>
      <c r="I389" t="s">
        <v>991</v>
      </c>
      <c r="J389" t="s">
        <v>657</v>
      </c>
      <c r="K389" t="s">
        <v>443</v>
      </c>
      <c r="L389" t="s">
        <v>443</v>
      </c>
      <c r="M389" t="s">
        <v>443</v>
      </c>
      <c r="N389" t="s">
        <v>443</v>
      </c>
      <c r="O389" t="s">
        <v>443</v>
      </c>
      <c r="P389" t="s">
        <v>443</v>
      </c>
      <c r="Q389" t="s">
        <v>443</v>
      </c>
    </row>
    <row r="390" spans="1:18" x14ac:dyDescent="0.2">
      <c r="A390" t="s">
        <v>1405</v>
      </c>
      <c r="B390" t="s">
        <v>662</v>
      </c>
      <c r="D390">
        <v>55</v>
      </c>
      <c r="E390" t="s">
        <v>604</v>
      </c>
      <c r="F390" s="717">
        <v>45283</v>
      </c>
      <c r="G390" t="s">
        <v>590</v>
      </c>
      <c r="H390" t="s">
        <v>1406</v>
      </c>
      <c r="I390" t="s">
        <v>592</v>
      </c>
      <c r="J390" t="s">
        <v>622</v>
      </c>
      <c r="K390" t="s">
        <v>443</v>
      </c>
      <c r="L390" t="s">
        <v>443</v>
      </c>
      <c r="M390" t="s">
        <v>443</v>
      </c>
      <c r="N390" t="s">
        <v>443</v>
      </c>
      <c r="O390" t="s">
        <v>443</v>
      </c>
      <c r="P390" t="s">
        <v>443</v>
      </c>
      <c r="Q390" t="s">
        <v>443</v>
      </c>
      <c r="R390" t="s">
        <v>443</v>
      </c>
    </row>
    <row r="391" spans="1:18" ht="25.5" x14ac:dyDescent="0.2">
      <c r="A391" t="s">
        <v>1407</v>
      </c>
      <c r="B391" t="s">
        <v>99</v>
      </c>
      <c r="C391" t="s">
        <v>762</v>
      </c>
      <c r="D391">
        <v>65</v>
      </c>
      <c r="E391" t="s">
        <v>589</v>
      </c>
      <c r="F391" s="717">
        <v>44348</v>
      </c>
      <c r="G391" t="s">
        <v>590</v>
      </c>
      <c r="H391" s="75" t="s">
        <v>1408</v>
      </c>
      <c r="I391" t="s">
        <v>717</v>
      </c>
      <c r="J391" t="s">
        <v>100</v>
      </c>
      <c r="K391" t="s">
        <v>443</v>
      </c>
      <c r="L391" t="s">
        <v>443</v>
      </c>
      <c r="M391" t="s">
        <v>443</v>
      </c>
      <c r="N391" t="s">
        <v>35</v>
      </c>
      <c r="O391" t="s">
        <v>443</v>
      </c>
      <c r="P391" t="s">
        <v>443</v>
      </c>
      <c r="Q391" t="s">
        <v>443</v>
      </c>
      <c r="R391" t="s">
        <v>443</v>
      </c>
    </row>
    <row r="392" spans="1:18" x14ac:dyDescent="0.2">
      <c r="A392" t="s">
        <v>1409</v>
      </c>
      <c r="B392" t="s">
        <v>1410</v>
      </c>
      <c r="D392">
        <v>70</v>
      </c>
      <c r="E392" t="s">
        <v>589</v>
      </c>
      <c r="F392" s="717">
        <v>45161</v>
      </c>
      <c r="G392" t="s">
        <v>590</v>
      </c>
      <c r="H392" t="s">
        <v>1411</v>
      </c>
      <c r="I392" t="s">
        <v>592</v>
      </c>
      <c r="J392" t="s">
        <v>635</v>
      </c>
      <c r="K392" t="s">
        <v>443</v>
      </c>
      <c r="L392" t="s">
        <v>443</v>
      </c>
      <c r="M392" t="s">
        <v>4</v>
      </c>
      <c r="N392" t="s">
        <v>443</v>
      </c>
      <c r="O392" t="s">
        <v>443</v>
      </c>
      <c r="P392" t="s">
        <v>443</v>
      </c>
      <c r="Q392" t="s">
        <v>443</v>
      </c>
      <c r="R392" t="s">
        <v>443</v>
      </c>
    </row>
    <row r="393" spans="1:18" x14ac:dyDescent="0.2">
      <c r="A393" t="s">
        <v>1412</v>
      </c>
      <c r="B393" t="s">
        <v>99</v>
      </c>
      <c r="D393">
        <v>50</v>
      </c>
      <c r="E393" t="s">
        <v>589</v>
      </c>
      <c r="F393" s="717">
        <v>45283</v>
      </c>
      <c r="G393" t="s">
        <v>590</v>
      </c>
      <c r="H393" t="s">
        <v>1413</v>
      </c>
      <c r="I393" t="s">
        <v>592</v>
      </c>
      <c r="J393" t="s">
        <v>146</v>
      </c>
      <c r="K393" t="s">
        <v>443</v>
      </c>
      <c r="L393" t="s">
        <v>1874</v>
      </c>
      <c r="M393" t="s">
        <v>443</v>
      </c>
      <c r="N393" t="s">
        <v>443</v>
      </c>
      <c r="O393" t="s">
        <v>443</v>
      </c>
      <c r="P393" t="s">
        <v>443</v>
      </c>
      <c r="Q393" t="s">
        <v>443</v>
      </c>
      <c r="R393" t="s">
        <v>443</v>
      </c>
    </row>
    <row r="394" spans="1:18" x14ac:dyDescent="0.2">
      <c r="A394" t="s">
        <v>1416</v>
      </c>
      <c r="B394" t="s">
        <v>99</v>
      </c>
      <c r="D394">
        <v>50</v>
      </c>
      <c r="E394" t="s">
        <v>589</v>
      </c>
      <c r="F394" s="717">
        <v>45283</v>
      </c>
      <c r="G394" t="s">
        <v>590</v>
      </c>
      <c r="H394" t="s">
        <v>1413</v>
      </c>
      <c r="I394" t="s">
        <v>592</v>
      </c>
      <c r="J394" t="s">
        <v>146</v>
      </c>
      <c r="K394" t="s">
        <v>4</v>
      </c>
      <c r="L394" t="s">
        <v>443</v>
      </c>
      <c r="M394" t="s">
        <v>443</v>
      </c>
      <c r="N394" t="s">
        <v>443</v>
      </c>
      <c r="O394" t="s">
        <v>443</v>
      </c>
      <c r="P394" t="s">
        <v>443</v>
      </c>
      <c r="Q394" t="s">
        <v>443</v>
      </c>
      <c r="R394" t="s">
        <v>443</v>
      </c>
    </row>
    <row r="395" spans="1:18" x14ac:dyDescent="0.2">
      <c r="A395" t="s">
        <v>1417</v>
      </c>
      <c r="B395" t="s">
        <v>598</v>
      </c>
      <c r="D395">
        <v>55</v>
      </c>
      <c r="E395" t="s">
        <v>604</v>
      </c>
      <c r="F395" s="717">
        <v>45650</v>
      </c>
      <c r="G395" t="s">
        <v>590</v>
      </c>
      <c r="H395" t="s">
        <v>1418</v>
      </c>
      <c r="I395" t="s">
        <v>601</v>
      </c>
      <c r="J395" t="s">
        <v>50</v>
      </c>
      <c r="K395" t="s">
        <v>443</v>
      </c>
      <c r="L395" t="s">
        <v>443</v>
      </c>
      <c r="M395" t="s">
        <v>443</v>
      </c>
      <c r="N395" t="s">
        <v>443</v>
      </c>
      <c r="O395" t="s">
        <v>443</v>
      </c>
      <c r="P395" t="s">
        <v>35</v>
      </c>
      <c r="Q395" t="s">
        <v>4</v>
      </c>
      <c r="R395" t="s">
        <v>443</v>
      </c>
    </row>
    <row r="396" spans="1:18" x14ac:dyDescent="0.2">
      <c r="A396" t="s">
        <v>1419</v>
      </c>
      <c r="B396" t="s">
        <v>1018</v>
      </c>
      <c r="D396">
        <v>75</v>
      </c>
      <c r="E396" t="s">
        <v>604</v>
      </c>
      <c r="F396" s="717">
        <v>45802</v>
      </c>
      <c r="G396" t="s">
        <v>590</v>
      </c>
      <c r="H396" t="s">
        <v>1420</v>
      </c>
      <c r="I396" t="s">
        <v>601</v>
      </c>
      <c r="J396" t="s">
        <v>25</v>
      </c>
      <c r="K396" t="s">
        <v>35</v>
      </c>
      <c r="L396" t="s">
        <v>35</v>
      </c>
      <c r="M396" t="s">
        <v>35</v>
      </c>
      <c r="N396" t="s">
        <v>35</v>
      </c>
      <c r="O396" t="s">
        <v>35</v>
      </c>
      <c r="P396" t="s">
        <v>443</v>
      </c>
      <c r="Q396" t="s">
        <v>35</v>
      </c>
      <c r="R396" t="s">
        <v>35</v>
      </c>
    </row>
    <row r="397" spans="1:18" x14ac:dyDescent="0.2">
      <c r="A397" t="s">
        <v>1421</v>
      </c>
      <c r="B397" t="s">
        <v>662</v>
      </c>
      <c r="D397">
        <v>55</v>
      </c>
      <c r="E397" t="s">
        <v>604</v>
      </c>
      <c r="F397" s="717">
        <v>45620</v>
      </c>
      <c r="G397" t="s">
        <v>590</v>
      </c>
      <c r="H397" t="s">
        <v>1422</v>
      </c>
      <c r="I397" t="s">
        <v>601</v>
      </c>
      <c r="J397" t="s">
        <v>25</v>
      </c>
      <c r="K397" t="s">
        <v>443</v>
      </c>
      <c r="L397" t="s">
        <v>443</v>
      </c>
      <c r="M397" t="s">
        <v>443</v>
      </c>
      <c r="N397" t="s">
        <v>443</v>
      </c>
      <c r="O397" t="s">
        <v>4</v>
      </c>
      <c r="P397" t="s">
        <v>35</v>
      </c>
      <c r="Q397" t="s">
        <v>35</v>
      </c>
      <c r="R397" t="s">
        <v>35</v>
      </c>
    </row>
    <row r="398" spans="1:18" x14ac:dyDescent="0.2">
      <c r="A398" t="s">
        <v>1423</v>
      </c>
      <c r="B398" t="s">
        <v>662</v>
      </c>
      <c r="D398">
        <v>55</v>
      </c>
      <c r="E398" t="s">
        <v>604</v>
      </c>
      <c r="F398" s="717">
        <v>45620</v>
      </c>
      <c r="G398" t="s">
        <v>590</v>
      </c>
      <c r="H398" t="s">
        <v>1422</v>
      </c>
      <c r="I398" t="s">
        <v>601</v>
      </c>
      <c r="J398" t="s">
        <v>25</v>
      </c>
      <c r="K398" t="s">
        <v>443</v>
      </c>
      <c r="L398" t="s">
        <v>443</v>
      </c>
      <c r="M398" t="s">
        <v>443</v>
      </c>
      <c r="N398" t="s">
        <v>443</v>
      </c>
      <c r="O398" t="s">
        <v>4</v>
      </c>
      <c r="P398" t="s">
        <v>35</v>
      </c>
      <c r="Q398" t="s">
        <v>35</v>
      </c>
      <c r="R398" t="s">
        <v>35</v>
      </c>
    </row>
    <row r="399" spans="1:18" x14ac:dyDescent="0.2">
      <c r="A399" t="s">
        <v>1424</v>
      </c>
      <c r="B399" t="s">
        <v>662</v>
      </c>
      <c r="D399">
        <v>50</v>
      </c>
      <c r="E399" t="s">
        <v>604</v>
      </c>
      <c r="F399" s="717">
        <v>44949</v>
      </c>
      <c r="G399" t="s">
        <v>590</v>
      </c>
      <c r="H399">
        <v>145</v>
      </c>
      <c r="I399" t="s">
        <v>596</v>
      </c>
      <c r="J399" t="s">
        <v>69</v>
      </c>
      <c r="K399" t="s">
        <v>443</v>
      </c>
      <c r="L399" t="s">
        <v>443</v>
      </c>
      <c r="M399" t="s">
        <v>443</v>
      </c>
      <c r="N399" t="s">
        <v>443</v>
      </c>
      <c r="O399" t="s">
        <v>443</v>
      </c>
      <c r="P399" t="s">
        <v>443</v>
      </c>
      <c r="Q399" t="s">
        <v>4</v>
      </c>
      <c r="R399" t="s">
        <v>443</v>
      </c>
    </row>
    <row r="400" spans="1:18" x14ac:dyDescent="0.2">
      <c r="A400" t="s">
        <v>1425</v>
      </c>
      <c r="B400" t="s">
        <v>1426</v>
      </c>
      <c r="D400">
        <v>65</v>
      </c>
      <c r="E400" t="s">
        <v>604</v>
      </c>
      <c r="F400" s="717">
        <v>45346</v>
      </c>
      <c r="G400" t="s">
        <v>590</v>
      </c>
      <c r="H400" t="s">
        <v>1427</v>
      </c>
      <c r="I400" t="s">
        <v>737</v>
      </c>
      <c r="J400" t="s">
        <v>69</v>
      </c>
      <c r="K400" t="s">
        <v>443</v>
      </c>
      <c r="L400" t="s">
        <v>443</v>
      </c>
      <c r="M400" t="s">
        <v>443</v>
      </c>
      <c r="N400" t="s">
        <v>443</v>
      </c>
      <c r="O400" t="s">
        <v>443</v>
      </c>
      <c r="P400" t="s">
        <v>4</v>
      </c>
      <c r="Q400" t="s">
        <v>443</v>
      </c>
      <c r="R400" t="s">
        <v>443</v>
      </c>
    </row>
    <row r="401" spans="1:18" x14ac:dyDescent="0.2">
      <c r="A401" t="s">
        <v>1428</v>
      </c>
      <c r="B401" t="s">
        <v>638</v>
      </c>
      <c r="D401">
        <v>55</v>
      </c>
      <c r="E401" t="s">
        <v>604</v>
      </c>
      <c r="F401" s="717">
        <v>42370</v>
      </c>
      <c r="G401" t="s">
        <v>590</v>
      </c>
      <c r="H401" t="s">
        <v>416</v>
      </c>
      <c r="I401" t="s">
        <v>1237</v>
      </c>
      <c r="J401" t="s">
        <v>69</v>
      </c>
      <c r="K401" t="s">
        <v>35</v>
      </c>
      <c r="L401" t="s">
        <v>443</v>
      </c>
      <c r="M401" t="s">
        <v>443</v>
      </c>
      <c r="N401" t="s">
        <v>443</v>
      </c>
      <c r="O401" t="s">
        <v>443</v>
      </c>
      <c r="P401" t="s">
        <v>443</v>
      </c>
      <c r="Q401" t="s">
        <v>4</v>
      </c>
    </row>
    <row r="402" spans="1:18" ht="25.5" x14ac:dyDescent="0.2">
      <c r="A402" t="s">
        <v>1429</v>
      </c>
      <c r="B402" t="s">
        <v>60</v>
      </c>
      <c r="C402" s="75" t="s">
        <v>1976</v>
      </c>
      <c r="D402">
        <v>55</v>
      </c>
      <c r="E402" t="s">
        <v>589</v>
      </c>
      <c r="F402" s="717">
        <v>44166</v>
      </c>
      <c r="G402" t="s">
        <v>590</v>
      </c>
      <c r="H402" t="s">
        <v>1430</v>
      </c>
      <c r="I402" t="s">
        <v>717</v>
      </c>
      <c r="J402" t="s">
        <v>50</v>
      </c>
      <c r="K402" t="s">
        <v>443</v>
      </c>
      <c r="L402" t="s">
        <v>443</v>
      </c>
      <c r="M402" t="s">
        <v>443</v>
      </c>
      <c r="N402" t="s">
        <v>35</v>
      </c>
      <c r="O402" t="s">
        <v>443</v>
      </c>
      <c r="P402" t="s">
        <v>443</v>
      </c>
      <c r="Q402" t="s">
        <v>443</v>
      </c>
      <c r="R402" t="s">
        <v>443</v>
      </c>
    </row>
    <row r="403" spans="1:18" x14ac:dyDescent="0.2">
      <c r="A403" t="s">
        <v>1431</v>
      </c>
      <c r="B403" t="s">
        <v>638</v>
      </c>
      <c r="D403">
        <v>55</v>
      </c>
      <c r="E403" t="s">
        <v>604</v>
      </c>
      <c r="F403" s="717">
        <v>42370</v>
      </c>
      <c r="G403" t="s">
        <v>590</v>
      </c>
      <c r="H403" t="s">
        <v>416</v>
      </c>
      <c r="I403" t="s">
        <v>1237</v>
      </c>
      <c r="J403" t="s">
        <v>69</v>
      </c>
      <c r="K403" t="s">
        <v>35</v>
      </c>
      <c r="L403" t="s">
        <v>443</v>
      </c>
      <c r="M403" t="s">
        <v>443</v>
      </c>
      <c r="N403" t="s">
        <v>35</v>
      </c>
      <c r="O403" t="s">
        <v>443</v>
      </c>
      <c r="P403" t="s">
        <v>443</v>
      </c>
      <c r="Q403" t="s">
        <v>4</v>
      </c>
    </row>
    <row r="404" spans="1:18" ht="25.5" x14ac:dyDescent="0.2">
      <c r="A404" t="s">
        <v>1432</v>
      </c>
      <c r="B404" t="s">
        <v>1396</v>
      </c>
      <c r="D404">
        <v>55</v>
      </c>
      <c r="E404" t="s">
        <v>604</v>
      </c>
      <c r="G404" t="s">
        <v>590</v>
      </c>
      <c r="H404" s="75" t="s">
        <v>1433</v>
      </c>
      <c r="I404" t="s">
        <v>648</v>
      </c>
      <c r="J404" t="s">
        <v>657</v>
      </c>
      <c r="K404" t="s">
        <v>443</v>
      </c>
      <c r="L404" t="s">
        <v>4</v>
      </c>
      <c r="M404" t="s">
        <v>443</v>
      </c>
      <c r="N404" t="s">
        <v>443</v>
      </c>
      <c r="O404" t="s">
        <v>443</v>
      </c>
      <c r="P404" t="s">
        <v>443</v>
      </c>
      <c r="Q404" t="s">
        <v>443</v>
      </c>
      <c r="R404" t="s">
        <v>443</v>
      </c>
    </row>
    <row r="405" spans="1:18" ht="25.5" x14ac:dyDescent="0.2">
      <c r="A405" t="s">
        <v>1434</v>
      </c>
      <c r="B405" t="s">
        <v>598</v>
      </c>
      <c r="C405" s="75" t="s">
        <v>1983</v>
      </c>
      <c r="D405">
        <v>55</v>
      </c>
      <c r="E405" t="s">
        <v>604</v>
      </c>
      <c r="F405" s="717">
        <v>42353</v>
      </c>
      <c r="G405" t="s">
        <v>590</v>
      </c>
      <c r="H405" s="75" t="s">
        <v>1436</v>
      </c>
      <c r="I405" t="s">
        <v>656</v>
      </c>
      <c r="J405" t="s">
        <v>622</v>
      </c>
      <c r="K405" t="s">
        <v>443</v>
      </c>
      <c r="L405" t="s">
        <v>443</v>
      </c>
      <c r="M405" t="s">
        <v>443</v>
      </c>
      <c r="N405" t="s">
        <v>443</v>
      </c>
      <c r="O405" t="s">
        <v>443</v>
      </c>
      <c r="P405" t="s">
        <v>443</v>
      </c>
      <c r="Q405" t="s">
        <v>443</v>
      </c>
      <c r="R405" t="s">
        <v>4</v>
      </c>
    </row>
    <row r="406" spans="1:18" x14ac:dyDescent="0.2">
      <c r="A406" t="s">
        <v>1437</v>
      </c>
      <c r="B406" t="s">
        <v>140</v>
      </c>
      <c r="D406">
        <v>50</v>
      </c>
      <c r="E406" t="s">
        <v>604</v>
      </c>
      <c r="F406" s="717">
        <v>44949</v>
      </c>
      <c r="G406" t="s">
        <v>590</v>
      </c>
      <c r="H406">
        <v>104</v>
      </c>
      <c r="I406" t="s">
        <v>596</v>
      </c>
      <c r="J406" t="s">
        <v>614</v>
      </c>
      <c r="K406" t="s">
        <v>443</v>
      </c>
      <c r="L406" t="s">
        <v>443</v>
      </c>
      <c r="M406" t="s">
        <v>4</v>
      </c>
      <c r="N406" t="s">
        <v>443</v>
      </c>
      <c r="O406" t="s">
        <v>443</v>
      </c>
      <c r="P406" t="s">
        <v>443</v>
      </c>
      <c r="Q406" t="s">
        <v>35</v>
      </c>
      <c r="R406" t="s">
        <v>443</v>
      </c>
    </row>
    <row r="407" spans="1:18" x14ac:dyDescent="0.2">
      <c r="A407" t="s">
        <v>1835</v>
      </c>
      <c r="B407" t="s">
        <v>1836</v>
      </c>
      <c r="D407">
        <v>50</v>
      </c>
      <c r="E407" t="s">
        <v>612</v>
      </c>
      <c r="F407" s="717">
        <v>44949</v>
      </c>
      <c r="G407" t="s">
        <v>590</v>
      </c>
      <c r="H407">
        <v>360</v>
      </c>
      <c r="I407" t="s">
        <v>1172</v>
      </c>
      <c r="J407" t="s">
        <v>20</v>
      </c>
      <c r="K407" t="s">
        <v>443</v>
      </c>
      <c r="L407" t="s">
        <v>443</v>
      </c>
      <c r="M407" t="s">
        <v>443</v>
      </c>
      <c r="N407" t="s">
        <v>4</v>
      </c>
      <c r="O407" t="s">
        <v>443</v>
      </c>
      <c r="P407" t="s">
        <v>443</v>
      </c>
      <c r="Q407" t="s">
        <v>443</v>
      </c>
      <c r="R407" t="s">
        <v>443</v>
      </c>
    </row>
    <row r="408" spans="1:18" x14ac:dyDescent="0.2">
      <c r="A408" t="s">
        <v>1441</v>
      </c>
      <c r="B408" t="s">
        <v>643</v>
      </c>
      <c r="D408">
        <v>55</v>
      </c>
      <c r="E408" t="s">
        <v>604</v>
      </c>
      <c r="F408" s="717">
        <v>45713</v>
      </c>
      <c r="G408" t="s">
        <v>590</v>
      </c>
      <c r="H408" t="s">
        <v>1442</v>
      </c>
      <c r="I408" t="s">
        <v>621</v>
      </c>
      <c r="J408" t="s">
        <v>69</v>
      </c>
      <c r="K408" t="s">
        <v>35</v>
      </c>
      <c r="L408" t="s">
        <v>443</v>
      </c>
      <c r="M408" t="s">
        <v>443</v>
      </c>
      <c r="N408" t="s">
        <v>443</v>
      </c>
      <c r="O408" t="s">
        <v>443</v>
      </c>
      <c r="P408" t="s">
        <v>4</v>
      </c>
      <c r="Q408" t="s">
        <v>443</v>
      </c>
    </row>
    <row r="409" spans="1:18" x14ac:dyDescent="0.2">
      <c r="A409" t="s">
        <v>1443</v>
      </c>
      <c r="B409" t="s">
        <v>800</v>
      </c>
      <c r="D409">
        <v>50</v>
      </c>
      <c r="E409" t="s">
        <v>604</v>
      </c>
      <c r="G409" t="s">
        <v>590</v>
      </c>
      <c r="H409">
        <v>119</v>
      </c>
      <c r="I409" t="s">
        <v>648</v>
      </c>
      <c r="J409" t="s">
        <v>53</v>
      </c>
      <c r="K409" t="s">
        <v>443</v>
      </c>
      <c r="L409" t="s">
        <v>443</v>
      </c>
      <c r="M409" t="s">
        <v>443</v>
      </c>
      <c r="N409" t="s">
        <v>443</v>
      </c>
      <c r="O409" t="s">
        <v>443</v>
      </c>
      <c r="P409" t="s">
        <v>443</v>
      </c>
      <c r="Q409" t="s">
        <v>4</v>
      </c>
      <c r="R409" t="s">
        <v>443</v>
      </c>
    </row>
    <row r="410" spans="1:18" x14ac:dyDescent="0.2">
      <c r="A410" t="s">
        <v>1444</v>
      </c>
      <c r="B410" t="s">
        <v>931</v>
      </c>
      <c r="C410" t="s">
        <v>1445</v>
      </c>
      <c r="D410">
        <v>65</v>
      </c>
      <c r="E410" t="s">
        <v>604</v>
      </c>
      <c r="F410" s="717">
        <v>44928</v>
      </c>
      <c r="G410" t="s">
        <v>590</v>
      </c>
      <c r="H410" t="s">
        <v>1446</v>
      </c>
      <c r="I410" t="s">
        <v>592</v>
      </c>
      <c r="J410" t="s">
        <v>50</v>
      </c>
      <c r="K410" t="s">
        <v>443</v>
      </c>
      <c r="L410" t="s">
        <v>443</v>
      </c>
      <c r="M410" t="s">
        <v>443</v>
      </c>
      <c r="N410" t="s">
        <v>443</v>
      </c>
      <c r="O410" t="s">
        <v>443</v>
      </c>
      <c r="P410" t="s">
        <v>1870</v>
      </c>
      <c r="Q410" t="s">
        <v>443</v>
      </c>
      <c r="R410" t="s">
        <v>443</v>
      </c>
    </row>
    <row r="411" spans="1:18" x14ac:dyDescent="0.2">
      <c r="A411" t="s">
        <v>1447</v>
      </c>
      <c r="B411" t="s">
        <v>837</v>
      </c>
      <c r="D411">
        <v>65</v>
      </c>
      <c r="E411" t="s">
        <v>604</v>
      </c>
      <c r="F411" s="717">
        <v>45833</v>
      </c>
      <c r="G411" t="s">
        <v>590</v>
      </c>
      <c r="H411" t="s">
        <v>1448</v>
      </c>
      <c r="I411" t="s">
        <v>656</v>
      </c>
      <c r="J411" t="s">
        <v>657</v>
      </c>
      <c r="K411" t="s">
        <v>35</v>
      </c>
      <c r="L411" t="s">
        <v>35</v>
      </c>
      <c r="M411" t="s">
        <v>35</v>
      </c>
      <c r="N411" t="s">
        <v>35</v>
      </c>
      <c r="O411" t="s">
        <v>35</v>
      </c>
      <c r="P411" t="s">
        <v>443</v>
      </c>
      <c r="Q411" t="s">
        <v>443</v>
      </c>
    </row>
    <row r="412" spans="1:18" x14ac:dyDescent="0.2">
      <c r="A412" t="s">
        <v>1449</v>
      </c>
      <c r="B412" t="s">
        <v>641</v>
      </c>
      <c r="D412">
        <v>50</v>
      </c>
      <c r="E412" t="s">
        <v>604</v>
      </c>
      <c r="F412" s="717">
        <v>44949</v>
      </c>
      <c r="G412" t="s">
        <v>590</v>
      </c>
      <c r="H412">
        <v>169</v>
      </c>
      <c r="I412" t="s">
        <v>596</v>
      </c>
      <c r="J412" t="s">
        <v>622</v>
      </c>
      <c r="K412" t="s">
        <v>443</v>
      </c>
      <c r="L412" t="s">
        <v>35</v>
      </c>
      <c r="M412" t="s">
        <v>443</v>
      </c>
      <c r="N412" t="s">
        <v>443</v>
      </c>
      <c r="O412" t="s">
        <v>443</v>
      </c>
      <c r="P412" t="s">
        <v>443</v>
      </c>
      <c r="Q412" t="s">
        <v>443</v>
      </c>
      <c r="R412" t="s">
        <v>4</v>
      </c>
    </row>
    <row r="413" spans="1:18" x14ac:dyDescent="0.2">
      <c r="A413" t="s">
        <v>1450</v>
      </c>
      <c r="B413" t="s">
        <v>1451</v>
      </c>
      <c r="D413">
        <v>50</v>
      </c>
      <c r="E413" t="s">
        <v>604</v>
      </c>
      <c r="F413" s="717">
        <v>44949</v>
      </c>
      <c r="G413" t="s">
        <v>590</v>
      </c>
      <c r="H413">
        <v>61</v>
      </c>
      <c r="I413" t="s">
        <v>737</v>
      </c>
      <c r="J413" t="s">
        <v>20</v>
      </c>
      <c r="K413" t="s">
        <v>443</v>
      </c>
      <c r="L413" t="s">
        <v>443</v>
      </c>
      <c r="M413" t="s">
        <v>443</v>
      </c>
      <c r="N413" t="s">
        <v>443</v>
      </c>
      <c r="O413" t="s">
        <v>4</v>
      </c>
      <c r="P413" t="s">
        <v>443</v>
      </c>
      <c r="Q413" t="s">
        <v>443</v>
      </c>
      <c r="R413" t="s">
        <v>443</v>
      </c>
    </row>
    <row r="414" spans="1:18" ht="25.5" x14ac:dyDescent="0.2">
      <c r="A414" t="s">
        <v>1452</v>
      </c>
      <c r="B414" t="s">
        <v>598</v>
      </c>
      <c r="D414">
        <v>55</v>
      </c>
      <c r="E414" t="s">
        <v>604</v>
      </c>
      <c r="F414" s="717">
        <v>42353</v>
      </c>
      <c r="G414" t="s">
        <v>590</v>
      </c>
      <c r="H414" s="75" t="s">
        <v>1453</v>
      </c>
      <c r="I414" t="s">
        <v>656</v>
      </c>
      <c r="J414" t="s">
        <v>50</v>
      </c>
      <c r="K414" t="s">
        <v>443</v>
      </c>
      <c r="L414" t="s">
        <v>443</v>
      </c>
      <c r="M414" t="s">
        <v>443</v>
      </c>
      <c r="N414" t="s">
        <v>443</v>
      </c>
      <c r="O414" t="s">
        <v>443</v>
      </c>
      <c r="P414" t="s">
        <v>443</v>
      </c>
      <c r="Q414" t="s">
        <v>4</v>
      </c>
    </row>
    <row r="415" spans="1:18" x14ac:dyDescent="0.2">
      <c r="A415" t="s">
        <v>1454</v>
      </c>
      <c r="B415" t="s">
        <v>662</v>
      </c>
      <c r="D415">
        <v>50</v>
      </c>
      <c r="E415" t="s">
        <v>589</v>
      </c>
      <c r="F415" s="717">
        <v>44949</v>
      </c>
      <c r="G415" t="s">
        <v>590</v>
      </c>
      <c r="H415">
        <v>370</v>
      </c>
      <c r="I415" t="s">
        <v>592</v>
      </c>
      <c r="J415" t="s">
        <v>622</v>
      </c>
      <c r="K415" t="s">
        <v>443</v>
      </c>
      <c r="L415" t="s">
        <v>443</v>
      </c>
      <c r="M415" t="s">
        <v>443</v>
      </c>
      <c r="N415" t="s">
        <v>443</v>
      </c>
      <c r="O415" t="s">
        <v>443</v>
      </c>
      <c r="P415" t="s">
        <v>443</v>
      </c>
      <c r="Q415" t="s">
        <v>443</v>
      </c>
      <c r="R415" t="s">
        <v>443</v>
      </c>
    </row>
    <row r="416" spans="1:18" x14ac:dyDescent="0.2">
      <c r="A416" t="s">
        <v>1455</v>
      </c>
      <c r="B416" t="s">
        <v>1456</v>
      </c>
      <c r="D416">
        <v>55</v>
      </c>
      <c r="E416" t="s">
        <v>604</v>
      </c>
      <c r="F416" s="717">
        <v>45017</v>
      </c>
      <c r="G416" t="s">
        <v>590</v>
      </c>
      <c r="H416" t="s">
        <v>1457</v>
      </c>
      <c r="I416" t="s">
        <v>656</v>
      </c>
      <c r="J416" t="s">
        <v>20</v>
      </c>
      <c r="K416" t="s">
        <v>443</v>
      </c>
      <c r="L416" t="s">
        <v>443</v>
      </c>
      <c r="M416" t="s">
        <v>443</v>
      </c>
      <c r="N416" t="s">
        <v>4</v>
      </c>
      <c r="O416" t="s">
        <v>443</v>
      </c>
      <c r="P416" t="s">
        <v>443</v>
      </c>
      <c r="Q416" t="s">
        <v>443</v>
      </c>
    </row>
    <row r="417" spans="1:19" ht="25.5" x14ac:dyDescent="0.2">
      <c r="A417" t="s">
        <v>1458</v>
      </c>
      <c r="B417" t="s">
        <v>60</v>
      </c>
      <c r="C417" s="75" t="s">
        <v>1984</v>
      </c>
      <c r="D417">
        <v>55</v>
      </c>
      <c r="E417" t="s">
        <v>589</v>
      </c>
      <c r="F417" s="717">
        <v>43617</v>
      </c>
      <c r="G417" t="s">
        <v>590</v>
      </c>
      <c r="H417" t="s">
        <v>1460</v>
      </c>
      <c r="I417" t="s">
        <v>592</v>
      </c>
      <c r="J417" t="s">
        <v>20</v>
      </c>
      <c r="K417" t="s">
        <v>443</v>
      </c>
      <c r="L417" t="s">
        <v>443</v>
      </c>
      <c r="M417" t="s">
        <v>443</v>
      </c>
      <c r="N417" t="s">
        <v>4</v>
      </c>
      <c r="O417" t="s">
        <v>443</v>
      </c>
      <c r="P417" t="s">
        <v>443</v>
      </c>
      <c r="Q417" t="s">
        <v>443</v>
      </c>
      <c r="R417" t="s">
        <v>35</v>
      </c>
    </row>
    <row r="418" spans="1:19" x14ac:dyDescent="0.2">
      <c r="A418" t="s">
        <v>1461</v>
      </c>
      <c r="B418" t="s">
        <v>1462</v>
      </c>
      <c r="D418">
        <v>55</v>
      </c>
      <c r="E418" t="s">
        <v>589</v>
      </c>
      <c r="F418" s="717">
        <v>43971</v>
      </c>
      <c r="G418" t="s">
        <v>590</v>
      </c>
      <c r="H418" t="s">
        <v>827</v>
      </c>
      <c r="I418" t="s">
        <v>592</v>
      </c>
      <c r="J418" t="s">
        <v>20</v>
      </c>
      <c r="K418" t="s">
        <v>443</v>
      </c>
      <c r="L418" t="s">
        <v>443</v>
      </c>
      <c r="M418" t="s">
        <v>443</v>
      </c>
      <c r="N418" t="s">
        <v>4</v>
      </c>
      <c r="O418" t="s">
        <v>443</v>
      </c>
      <c r="P418" t="s">
        <v>443</v>
      </c>
      <c r="Q418" t="s">
        <v>443</v>
      </c>
      <c r="R418" t="s">
        <v>443</v>
      </c>
    </row>
    <row r="419" spans="1:19" ht="25.5" x14ac:dyDescent="0.2">
      <c r="A419" t="s">
        <v>1463</v>
      </c>
      <c r="B419" t="s">
        <v>89</v>
      </c>
      <c r="C419" t="s">
        <v>1464</v>
      </c>
      <c r="D419">
        <v>35</v>
      </c>
      <c r="E419" t="s">
        <v>589</v>
      </c>
      <c r="F419" s="717">
        <v>44256</v>
      </c>
      <c r="G419" t="s">
        <v>590</v>
      </c>
      <c r="H419" s="75" t="s">
        <v>1465</v>
      </c>
      <c r="I419" t="s">
        <v>592</v>
      </c>
      <c r="J419" t="s">
        <v>657</v>
      </c>
      <c r="K419" t="s">
        <v>443</v>
      </c>
      <c r="L419" t="s">
        <v>443</v>
      </c>
      <c r="M419" t="s">
        <v>443</v>
      </c>
      <c r="N419" t="s">
        <v>443</v>
      </c>
      <c r="O419" t="s">
        <v>443</v>
      </c>
      <c r="P419" t="s">
        <v>443</v>
      </c>
      <c r="Q419" t="s">
        <v>443</v>
      </c>
      <c r="R419" t="s">
        <v>443</v>
      </c>
    </row>
    <row r="420" spans="1:19" ht="25.5" x14ac:dyDescent="0.2">
      <c r="A420" t="s">
        <v>1466</v>
      </c>
      <c r="B420" t="s">
        <v>89</v>
      </c>
      <c r="C420" t="s">
        <v>1467</v>
      </c>
      <c r="D420">
        <v>35</v>
      </c>
      <c r="E420" t="s">
        <v>589</v>
      </c>
      <c r="F420" s="717">
        <v>44256</v>
      </c>
      <c r="G420" t="s">
        <v>590</v>
      </c>
      <c r="H420" s="75" t="s">
        <v>1465</v>
      </c>
      <c r="I420" t="s">
        <v>592</v>
      </c>
      <c r="J420" t="s">
        <v>657</v>
      </c>
      <c r="K420" t="s">
        <v>443</v>
      </c>
      <c r="L420" t="s">
        <v>443</v>
      </c>
      <c r="M420" t="s">
        <v>443</v>
      </c>
      <c r="N420" t="s">
        <v>443</v>
      </c>
      <c r="O420" t="s">
        <v>443</v>
      </c>
      <c r="P420" t="s">
        <v>443</v>
      </c>
      <c r="Q420" t="s">
        <v>443</v>
      </c>
      <c r="R420" t="s">
        <v>443</v>
      </c>
    </row>
    <row r="421" spans="1:19" ht="25.5" x14ac:dyDescent="0.2">
      <c r="A421" t="s">
        <v>1468</v>
      </c>
      <c r="B421" t="s">
        <v>89</v>
      </c>
      <c r="C421" t="s">
        <v>1469</v>
      </c>
      <c r="D421">
        <v>35</v>
      </c>
      <c r="E421" t="s">
        <v>589</v>
      </c>
      <c r="F421" s="717">
        <v>44256</v>
      </c>
      <c r="G421" t="s">
        <v>590</v>
      </c>
      <c r="H421" s="75" t="s">
        <v>1465</v>
      </c>
      <c r="I421" t="s">
        <v>592</v>
      </c>
      <c r="J421" t="s">
        <v>657</v>
      </c>
      <c r="K421" t="s">
        <v>443</v>
      </c>
      <c r="L421" t="s">
        <v>443</v>
      </c>
      <c r="M421" t="s">
        <v>443</v>
      </c>
      <c r="N421" t="s">
        <v>443</v>
      </c>
      <c r="O421" t="s">
        <v>443</v>
      </c>
      <c r="P421" t="s">
        <v>443</v>
      </c>
      <c r="Q421" t="s">
        <v>443</v>
      </c>
      <c r="R421" t="s">
        <v>443</v>
      </c>
    </row>
    <row r="422" spans="1:19" ht="25.5" x14ac:dyDescent="0.2">
      <c r="A422" t="s">
        <v>1470</v>
      </c>
      <c r="B422" t="s">
        <v>89</v>
      </c>
      <c r="C422" t="s">
        <v>1471</v>
      </c>
      <c r="D422">
        <v>35</v>
      </c>
      <c r="E422" t="s">
        <v>589</v>
      </c>
      <c r="F422" s="717">
        <v>44256</v>
      </c>
      <c r="G422" t="s">
        <v>590</v>
      </c>
      <c r="H422" s="75" t="s">
        <v>1465</v>
      </c>
      <c r="I422" t="s">
        <v>592</v>
      </c>
      <c r="J422" t="s">
        <v>657</v>
      </c>
      <c r="K422" t="s">
        <v>443</v>
      </c>
      <c r="L422" t="s">
        <v>443</v>
      </c>
      <c r="M422" t="s">
        <v>443</v>
      </c>
      <c r="N422" t="s">
        <v>443</v>
      </c>
      <c r="O422" t="s">
        <v>443</v>
      </c>
      <c r="P422" t="s">
        <v>443</v>
      </c>
      <c r="Q422" t="s">
        <v>443</v>
      </c>
      <c r="R422" t="s">
        <v>35</v>
      </c>
    </row>
    <row r="423" spans="1:19" ht="25.5" x14ac:dyDescent="0.2">
      <c r="A423" t="s">
        <v>1472</v>
      </c>
      <c r="B423" t="s">
        <v>89</v>
      </c>
      <c r="C423" t="s">
        <v>1473</v>
      </c>
      <c r="D423">
        <v>35</v>
      </c>
      <c r="E423" t="s">
        <v>589</v>
      </c>
      <c r="F423" s="717">
        <v>44256</v>
      </c>
      <c r="G423" t="s">
        <v>590</v>
      </c>
      <c r="H423" s="75" t="s">
        <v>1465</v>
      </c>
      <c r="I423" t="s">
        <v>592</v>
      </c>
      <c r="J423" t="s">
        <v>657</v>
      </c>
      <c r="K423" t="s">
        <v>443</v>
      </c>
      <c r="L423" t="s">
        <v>443</v>
      </c>
      <c r="M423" t="s">
        <v>443</v>
      </c>
      <c r="N423" t="s">
        <v>443</v>
      </c>
      <c r="O423" t="s">
        <v>443</v>
      </c>
      <c r="P423" t="s">
        <v>443</v>
      </c>
      <c r="Q423" t="s">
        <v>443</v>
      </c>
      <c r="R423" t="s">
        <v>443</v>
      </c>
    </row>
    <row r="424" spans="1:19" x14ac:dyDescent="0.2">
      <c r="A424" t="s">
        <v>1474</v>
      </c>
      <c r="B424" t="s">
        <v>662</v>
      </c>
      <c r="D424">
        <v>50</v>
      </c>
      <c r="E424" t="s">
        <v>604</v>
      </c>
      <c r="G424" t="s">
        <v>590</v>
      </c>
      <c r="H424">
        <v>120</v>
      </c>
      <c r="I424" t="s">
        <v>648</v>
      </c>
      <c r="J424" t="s">
        <v>614</v>
      </c>
      <c r="K424" t="s">
        <v>443</v>
      </c>
      <c r="L424" t="s">
        <v>443</v>
      </c>
      <c r="M424" t="s">
        <v>4</v>
      </c>
      <c r="N424" t="s">
        <v>443</v>
      </c>
      <c r="O424" t="s">
        <v>443</v>
      </c>
      <c r="P424" t="s">
        <v>443</v>
      </c>
      <c r="Q424" t="s">
        <v>443</v>
      </c>
      <c r="R424" t="s">
        <v>443</v>
      </c>
    </row>
    <row r="425" spans="1:19" x14ac:dyDescent="0.2">
      <c r="A425" t="s">
        <v>1475</v>
      </c>
      <c r="B425" t="s">
        <v>758</v>
      </c>
      <c r="C425" t="s">
        <v>755</v>
      </c>
      <c r="D425">
        <v>55</v>
      </c>
      <c r="E425" t="s">
        <v>589</v>
      </c>
      <c r="F425" s="717">
        <v>45315</v>
      </c>
      <c r="G425" t="s">
        <v>590</v>
      </c>
      <c r="H425" t="s">
        <v>1476</v>
      </c>
      <c r="I425" t="s">
        <v>698</v>
      </c>
      <c r="J425" t="s">
        <v>657</v>
      </c>
      <c r="K425" t="s">
        <v>443</v>
      </c>
      <c r="L425" t="s">
        <v>443</v>
      </c>
      <c r="M425" t="s">
        <v>443</v>
      </c>
      <c r="N425" t="s">
        <v>443</v>
      </c>
      <c r="O425" t="s">
        <v>443</v>
      </c>
      <c r="P425" t="s">
        <v>443</v>
      </c>
      <c r="Q425" t="s">
        <v>443</v>
      </c>
      <c r="R425" t="s">
        <v>443</v>
      </c>
      <c r="S425" t="s">
        <v>443</v>
      </c>
    </row>
    <row r="426" spans="1:19" x14ac:dyDescent="0.2">
      <c r="A426" t="s">
        <v>1475</v>
      </c>
      <c r="B426" t="s">
        <v>758</v>
      </c>
      <c r="C426" t="s">
        <v>760</v>
      </c>
      <c r="D426">
        <v>55</v>
      </c>
      <c r="E426" t="s">
        <v>589</v>
      </c>
      <c r="F426" s="717">
        <v>45315</v>
      </c>
      <c r="G426" t="s">
        <v>590</v>
      </c>
      <c r="H426" t="s">
        <v>1476</v>
      </c>
      <c r="I426" t="s">
        <v>698</v>
      </c>
      <c r="J426" t="s">
        <v>657</v>
      </c>
      <c r="K426" t="s">
        <v>443</v>
      </c>
      <c r="L426" t="s">
        <v>443</v>
      </c>
      <c r="M426" t="s">
        <v>443</v>
      </c>
      <c r="N426" t="s">
        <v>443</v>
      </c>
      <c r="O426" t="s">
        <v>443</v>
      </c>
      <c r="P426" t="s">
        <v>443</v>
      </c>
      <c r="Q426" t="s">
        <v>443</v>
      </c>
      <c r="R426" t="s">
        <v>443</v>
      </c>
      <c r="S426" t="s">
        <v>443</v>
      </c>
    </row>
    <row r="427" spans="1:19" x14ac:dyDescent="0.2">
      <c r="A427" t="s">
        <v>1475</v>
      </c>
      <c r="B427" t="s">
        <v>758</v>
      </c>
      <c r="C427" t="s">
        <v>1477</v>
      </c>
      <c r="D427">
        <v>55</v>
      </c>
      <c r="E427" t="s">
        <v>589</v>
      </c>
      <c r="F427" s="717">
        <v>45315</v>
      </c>
      <c r="G427" t="s">
        <v>590</v>
      </c>
      <c r="H427" t="s">
        <v>1476</v>
      </c>
      <c r="I427" t="s">
        <v>698</v>
      </c>
      <c r="J427" t="s">
        <v>657</v>
      </c>
      <c r="K427" t="s">
        <v>443</v>
      </c>
      <c r="L427" t="s">
        <v>443</v>
      </c>
      <c r="M427" t="s">
        <v>443</v>
      </c>
      <c r="N427" t="s">
        <v>443</v>
      </c>
      <c r="O427" t="s">
        <v>443</v>
      </c>
      <c r="P427" t="s">
        <v>443</v>
      </c>
      <c r="Q427" t="s">
        <v>443</v>
      </c>
      <c r="R427" t="s">
        <v>443</v>
      </c>
      <c r="S427" t="s">
        <v>443</v>
      </c>
    </row>
    <row r="428" spans="1:19" x14ac:dyDescent="0.2">
      <c r="A428" t="s">
        <v>1475</v>
      </c>
      <c r="B428" t="s">
        <v>758</v>
      </c>
      <c r="C428" t="s">
        <v>1478</v>
      </c>
      <c r="D428">
        <v>55</v>
      </c>
      <c r="E428" t="s">
        <v>589</v>
      </c>
      <c r="F428" s="717">
        <v>45315</v>
      </c>
      <c r="G428" t="s">
        <v>590</v>
      </c>
      <c r="H428" t="s">
        <v>1476</v>
      </c>
      <c r="I428" t="s">
        <v>698</v>
      </c>
      <c r="J428" t="s">
        <v>657</v>
      </c>
      <c r="K428" t="s">
        <v>443</v>
      </c>
      <c r="L428" t="s">
        <v>443</v>
      </c>
      <c r="M428" t="s">
        <v>443</v>
      </c>
      <c r="N428" t="s">
        <v>443</v>
      </c>
      <c r="O428" t="s">
        <v>443</v>
      </c>
      <c r="P428" t="s">
        <v>443</v>
      </c>
      <c r="Q428" t="s">
        <v>443</v>
      </c>
      <c r="R428" t="s">
        <v>443</v>
      </c>
      <c r="S428" t="s">
        <v>443</v>
      </c>
    </row>
    <row r="429" spans="1:19" x14ac:dyDescent="0.2">
      <c r="A429" t="s">
        <v>1475</v>
      </c>
      <c r="B429" t="s">
        <v>758</v>
      </c>
      <c r="C429" t="s">
        <v>1479</v>
      </c>
      <c r="D429">
        <v>55</v>
      </c>
      <c r="E429" t="s">
        <v>589</v>
      </c>
      <c r="F429" s="717">
        <v>45315</v>
      </c>
      <c r="G429" t="s">
        <v>590</v>
      </c>
      <c r="H429" t="s">
        <v>1476</v>
      </c>
      <c r="I429" t="s">
        <v>698</v>
      </c>
      <c r="J429" t="s">
        <v>657</v>
      </c>
      <c r="K429" t="s">
        <v>443</v>
      </c>
      <c r="L429" t="s">
        <v>443</v>
      </c>
      <c r="M429" t="s">
        <v>443</v>
      </c>
      <c r="N429" t="s">
        <v>443</v>
      </c>
      <c r="O429" t="s">
        <v>443</v>
      </c>
      <c r="P429" t="s">
        <v>443</v>
      </c>
      <c r="Q429" t="s">
        <v>443</v>
      </c>
      <c r="R429" t="s">
        <v>443</v>
      </c>
      <c r="S429" t="s">
        <v>443</v>
      </c>
    </row>
    <row r="430" spans="1:19" ht="25.5" x14ac:dyDescent="0.2">
      <c r="A430" t="s">
        <v>1480</v>
      </c>
      <c r="B430" t="s">
        <v>1481</v>
      </c>
      <c r="D430">
        <v>55</v>
      </c>
      <c r="E430" t="s">
        <v>604</v>
      </c>
      <c r="F430" s="717">
        <v>41214</v>
      </c>
      <c r="G430" t="s">
        <v>590</v>
      </c>
      <c r="H430" s="75" t="s">
        <v>1482</v>
      </c>
      <c r="I430" t="s">
        <v>656</v>
      </c>
      <c r="J430" t="s">
        <v>50</v>
      </c>
      <c r="K430" t="s">
        <v>35</v>
      </c>
      <c r="L430" t="s">
        <v>35</v>
      </c>
      <c r="M430" t="s">
        <v>35</v>
      </c>
      <c r="N430" t="s">
        <v>35</v>
      </c>
      <c r="O430" t="s">
        <v>443</v>
      </c>
      <c r="P430" t="s">
        <v>443</v>
      </c>
      <c r="Q430" t="s">
        <v>443</v>
      </c>
    </row>
    <row r="431" spans="1:19" x14ac:dyDescent="0.2">
      <c r="A431" t="s">
        <v>1483</v>
      </c>
      <c r="B431" t="s">
        <v>662</v>
      </c>
      <c r="D431">
        <v>55</v>
      </c>
      <c r="E431" t="s">
        <v>604</v>
      </c>
      <c r="F431" s="717">
        <v>45748</v>
      </c>
      <c r="G431" t="s">
        <v>590</v>
      </c>
      <c r="H431" t="s">
        <v>1484</v>
      </c>
      <c r="I431" t="s">
        <v>1237</v>
      </c>
      <c r="J431" t="s">
        <v>146</v>
      </c>
      <c r="K431" t="s">
        <v>35</v>
      </c>
      <c r="L431" t="s">
        <v>35</v>
      </c>
      <c r="M431" t="s">
        <v>35</v>
      </c>
      <c r="N431" t="s">
        <v>443</v>
      </c>
      <c r="O431" t="s">
        <v>443</v>
      </c>
      <c r="P431" t="s">
        <v>443</v>
      </c>
      <c r="Q431" t="s">
        <v>443</v>
      </c>
    </row>
    <row r="432" spans="1:19" x14ac:dyDescent="0.2">
      <c r="A432" t="s">
        <v>1485</v>
      </c>
      <c r="B432" t="s">
        <v>1486</v>
      </c>
      <c r="D432">
        <v>55</v>
      </c>
      <c r="E432" t="s">
        <v>604</v>
      </c>
      <c r="F432" t="s">
        <v>690</v>
      </c>
      <c r="G432" t="s">
        <v>590</v>
      </c>
      <c r="H432" t="s">
        <v>690</v>
      </c>
      <c r="I432" t="s">
        <v>606</v>
      </c>
      <c r="J432" t="s">
        <v>69</v>
      </c>
      <c r="K432" t="s">
        <v>35</v>
      </c>
      <c r="L432" t="s">
        <v>35</v>
      </c>
      <c r="M432" t="s">
        <v>35</v>
      </c>
      <c r="N432" t="s">
        <v>443</v>
      </c>
      <c r="O432" t="s">
        <v>443</v>
      </c>
      <c r="P432" t="s">
        <v>4</v>
      </c>
      <c r="Q432" t="s">
        <v>443</v>
      </c>
    </row>
    <row r="433" spans="1:19" ht="25.5" x14ac:dyDescent="0.2">
      <c r="A433" t="s">
        <v>1487</v>
      </c>
      <c r="B433" t="s">
        <v>694</v>
      </c>
      <c r="C433" t="s">
        <v>1936</v>
      </c>
      <c r="D433">
        <v>60</v>
      </c>
      <c r="E433" t="s">
        <v>604</v>
      </c>
      <c r="F433" s="717">
        <v>45017</v>
      </c>
      <c r="G433" t="s">
        <v>590</v>
      </c>
      <c r="H433" s="75" t="s">
        <v>1489</v>
      </c>
      <c r="I433" t="s">
        <v>656</v>
      </c>
      <c r="J433" t="s">
        <v>146</v>
      </c>
      <c r="K433" t="s">
        <v>443</v>
      </c>
      <c r="L433" t="s">
        <v>443</v>
      </c>
      <c r="M433" t="s">
        <v>443</v>
      </c>
      <c r="N433" t="s">
        <v>443</v>
      </c>
      <c r="O433" t="s">
        <v>443</v>
      </c>
      <c r="P433" t="s">
        <v>443</v>
      </c>
      <c r="Q433" t="s">
        <v>443</v>
      </c>
    </row>
    <row r="434" spans="1:19" ht="25.5" x14ac:dyDescent="0.2">
      <c r="A434" t="s">
        <v>1490</v>
      </c>
      <c r="B434" t="s">
        <v>212</v>
      </c>
      <c r="D434">
        <v>55</v>
      </c>
      <c r="E434" t="s">
        <v>604</v>
      </c>
      <c r="G434" t="s">
        <v>590</v>
      </c>
      <c r="H434" s="75" t="s">
        <v>1491</v>
      </c>
      <c r="I434" t="s">
        <v>656</v>
      </c>
      <c r="J434" t="s">
        <v>25</v>
      </c>
      <c r="K434" t="s">
        <v>443</v>
      </c>
      <c r="L434" t="s">
        <v>443</v>
      </c>
      <c r="M434" t="s">
        <v>443</v>
      </c>
      <c r="N434" t="s">
        <v>443</v>
      </c>
      <c r="O434" t="s">
        <v>35</v>
      </c>
      <c r="P434" t="s">
        <v>4</v>
      </c>
      <c r="Q434" t="s">
        <v>443</v>
      </c>
    </row>
    <row r="435" spans="1:19" x14ac:dyDescent="0.2">
      <c r="A435" t="s">
        <v>1492</v>
      </c>
      <c r="B435" t="s">
        <v>1493</v>
      </c>
      <c r="D435">
        <v>60</v>
      </c>
      <c r="E435" t="s">
        <v>604</v>
      </c>
      <c r="F435" s="717">
        <v>45069</v>
      </c>
      <c r="G435" t="s">
        <v>590</v>
      </c>
      <c r="H435" t="s">
        <v>1495</v>
      </c>
      <c r="I435" t="s">
        <v>717</v>
      </c>
      <c r="J435" t="s">
        <v>25</v>
      </c>
      <c r="K435" t="s">
        <v>443</v>
      </c>
      <c r="L435" t="s">
        <v>443</v>
      </c>
      <c r="M435" t="s">
        <v>443</v>
      </c>
      <c r="N435" t="s">
        <v>35</v>
      </c>
      <c r="O435" t="s">
        <v>443</v>
      </c>
      <c r="P435" t="s">
        <v>4</v>
      </c>
      <c r="Q435" t="s">
        <v>443</v>
      </c>
      <c r="R435" t="s">
        <v>443</v>
      </c>
    </row>
    <row r="436" spans="1:19" x14ac:dyDescent="0.2">
      <c r="A436" t="s">
        <v>1496</v>
      </c>
      <c r="B436" t="s">
        <v>662</v>
      </c>
      <c r="C436" t="s">
        <v>1497</v>
      </c>
      <c r="D436">
        <v>50</v>
      </c>
      <c r="E436" t="s">
        <v>604</v>
      </c>
      <c r="F436" s="717">
        <v>44949</v>
      </c>
      <c r="G436" t="s">
        <v>590</v>
      </c>
      <c r="H436">
        <v>148</v>
      </c>
      <c r="I436" t="s">
        <v>645</v>
      </c>
      <c r="J436" t="s">
        <v>614</v>
      </c>
      <c r="K436" t="s">
        <v>443</v>
      </c>
      <c r="L436" t="s">
        <v>443</v>
      </c>
      <c r="M436" t="s">
        <v>443</v>
      </c>
      <c r="N436" t="s">
        <v>4</v>
      </c>
      <c r="O436" t="s">
        <v>443</v>
      </c>
      <c r="P436" t="s">
        <v>443</v>
      </c>
      <c r="Q436" t="s">
        <v>443</v>
      </c>
      <c r="R436" t="s">
        <v>35</v>
      </c>
    </row>
    <row r="437" spans="1:19" x14ac:dyDescent="0.2">
      <c r="A437" t="s">
        <v>1498</v>
      </c>
      <c r="B437" t="s">
        <v>1499</v>
      </c>
      <c r="D437">
        <v>50</v>
      </c>
      <c r="E437" t="s">
        <v>604</v>
      </c>
      <c r="G437" t="s">
        <v>590</v>
      </c>
      <c r="H437">
        <v>383</v>
      </c>
      <c r="I437" t="s">
        <v>606</v>
      </c>
      <c r="J437" t="s">
        <v>100</v>
      </c>
      <c r="K437" t="s">
        <v>443</v>
      </c>
      <c r="L437" t="s">
        <v>443</v>
      </c>
      <c r="M437" t="s">
        <v>443</v>
      </c>
      <c r="N437" t="s">
        <v>443</v>
      </c>
      <c r="O437" t="s">
        <v>443</v>
      </c>
      <c r="P437" t="s">
        <v>443</v>
      </c>
      <c r="Q437" t="s">
        <v>4</v>
      </c>
    </row>
    <row r="438" spans="1:19" x14ac:dyDescent="0.2">
      <c r="A438" t="s">
        <v>1500</v>
      </c>
      <c r="B438" t="s">
        <v>1501</v>
      </c>
      <c r="D438">
        <v>65</v>
      </c>
      <c r="E438" t="s">
        <v>604</v>
      </c>
      <c r="F438" s="717">
        <v>45620</v>
      </c>
      <c r="G438" t="s">
        <v>590</v>
      </c>
      <c r="H438" t="s">
        <v>1502</v>
      </c>
      <c r="I438" t="s">
        <v>656</v>
      </c>
      <c r="J438" t="s">
        <v>100</v>
      </c>
      <c r="K438" t="s">
        <v>443</v>
      </c>
      <c r="L438" t="s">
        <v>443</v>
      </c>
      <c r="M438" t="s">
        <v>443</v>
      </c>
      <c r="N438" t="s">
        <v>443</v>
      </c>
      <c r="O438" t="s">
        <v>443</v>
      </c>
      <c r="P438" t="s">
        <v>443</v>
      </c>
      <c r="Q438" t="s">
        <v>443</v>
      </c>
    </row>
    <row r="439" spans="1:19" x14ac:dyDescent="0.2">
      <c r="A439" t="s">
        <v>1503</v>
      </c>
      <c r="B439" t="s">
        <v>1938</v>
      </c>
      <c r="D439">
        <v>50</v>
      </c>
      <c r="E439" t="s">
        <v>604</v>
      </c>
      <c r="F439" s="717">
        <v>44949</v>
      </c>
      <c r="G439" t="s">
        <v>590</v>
      </c>
      <c r="H439">
        <v>152</v>
      </c>
      <c r="I439" t="s">
        <v>656</v>
      </c>
      <c r="J439" t="s">
        <v>69</v>
      </c>
      <c r="K439" t="s">
        <v>443</v>
      </c>
      <c r="L439" t="s">
        <v>443</v>
      </c>
      <c r="M439" t="s">
        <v>443</v>
      </c>
      <c r="N439" t="s">
        <v>443</v>
      </c>
      <c r="O439" t="s">
        <v>443</v>
      </c>
      <c r="P439" t="s">
        <v>443</v>
      </c>
      <c r="Q439" t="s">
        <v>443</v>
      </c>
    </row>
    <row r="440" spans="1:19" ht="25.5" x14ac:dyDescent="0.2">
      <c r="A440" t="s">
        <v>1506</v>
      </c>
      <c r="B440" t="s">
        <v>1507</v>
      </c>
      <c r="D440">
        <v>55</v>
      </c>
      <c r="E440" t="s">
        <v>589</v>
      </c>
      <c r="F440" s="717">
        <v>44559</v>
      </c>
      <c r="G440" t="s">
        <v>590</v>
      </c>
      <c r="H440" s="75" t="s">
        <v>1508</v>
      </c>
      <c r="I440" t="s">
        <v>698</v>
      </c>
      <c r="J440" t="s">
        <v>50</v>
      </c>
      <c r="K440" t="s">
        <v>443</v>
      </c>
      <c r="L440" t="s">
        <v>443</v>
      </c>
      <c r="M440" t="s">
        <v>443</v>
      </c>
      <c r="N440" t="s">
        <v>443</v>
      </c>
      <c r="O440" t="s">
        <v>443</v>
      </c>
      <c r="P440" t="s">
        <v>4</v>
      </c>
      <c r="Q440" t="s">
        <v>443</v>
      </c>
      <c r="R440" t="s">
        <v>443</v>
      </c>
      <c r="S440" t="s">
        <v>443</v>
      </c>
    </row>
    <row r="441" spans="1:19" ht="25.5" x14ac:dyDescent="0.2">
      <c r="A441" t="s">
        <v>1509</v>
      </c>
      <c r="B441" t="s">
        <v>1510</v>
      </c>
      <c r="D441">
        <v>55</v>
      </c>
      <c r="E441" t="s">
        <v>604</v>
      </c>
      <c r="F441" s="717">
        <v>44866</v>
      </c>
      <c r="G441" t="s">
        <v>590</v>
      </c>
      <c r="H441" s="75" t="s">
        <v>1511</v>
      </c>
      <c r="I441" t="s">
        <v>648</v>
      </c>
      <c r="J441" t="s">
        <v>53</v>
      </c>
      <c r="K441" t="s">
        <v>443</v>
      </c>
      <c r="L441" t="s">
        <v>443</v>
      </c>
      <c r="M441" t="s">
        <v>443</v>
      </c>
      <c r="N441" t="s">
        <v>4</v>
      </c>
      <c r="O441" t="s">
        <v>443</v>
      </c>
      <c r="P441" t="s">
        <v>443</v>
      </c>
      <c r="Q441" t="s">
        <v>443</v>
      </c>
      <c r="R441" t="s">
        <v>443</v>
      </c>
    </row>
    <row r="442" spans="1:19" x14ac:dyDescent="0.2">
      <c r="A442" t="s">
        <v>1834</v>
      </c>
      <c r="B442" t="s">
        <v>99</v>
      </c>
      <c r="D442">
        <v>50</v>
      </c>
      <c r="E442" t="s">
        <v>612</v>
      </c>
      <c r="G442" t="s">
        <v>590</v>
      </c>
      <c r="H442">
        <v>415</v>
      </c>
      <c r="I442" t="s">
        <v>1172</v>
      </c>
      <c r="J442" t="s">
        <v>635</v>
      </c>
      <c r="K442" t="s">
        <v>35</v>
      </c>
      <c r="L442" t="s">
        <v>35</v>
      </c>
      <c r="M442" t="s">
        <v>443</v>
      </c>
      <c r="N442" t="s">
        <v>443</v>
      </c>
      <c r="O442" t="s">
        <v>443</v>
      </c>
      <c r="P442" t="s">
        <v>443</v>
      </c>
      <c r="Q442" t="s">
        <v>443</v>
      </c>
      <c r="R442" t="s">
        <v>443</v>
      </c>
    </row>
    <row r="443" spans="1:19" x14ac:dyDescent="0.2">
      <c r="A443" t="s">
        <v>1515</v>
      </c>
      <c r="B443" t="s">
        <v>1516</v>
      </c>
      <c r="D443">
        <v>50</v>
      </c>
      <c r="E443" t="s">
        <v>604</v>
      </c>
      <c r="G443" t="s">
        <v>590</v>
      </c>
      <c r="H443">
        <v>423</v>
      </c>
      <c r="I443" t="s">
        <v>645</v>
      </c>
      <c r="J443" t="s">
        <v>614</v>
      </c>
      <c r="K443" t="s">
        <v>443</v>
      </c>
      <c r="L443" t="s">
        <v>4</v>
      </c>
      <c r="M443" t="s">
        <v>443</v>
      </c>
      <c r="N443" t="s">
        <v>443</v>
      </c>
      <c r="O443" t="s">
        <v>443</v>
      </c>
      <c r="P443" t="s">
        <v>443</v>
      </c>
      <c r="Q443" t="s">
        <v>443</v>
      </c>
      <c r="R443" t="s">
        <v>443</v>
      </c>
    </row>
    <row r="444" spans="1:19" x14ac:dyDescent="0.2">
      <c r="A444" t="s">
        <v>1517</v>
      </c>
      <c r="B444" t="s">
        <v>931</v>
      </c>
      <c r="D444">
        <v>50</v>
      </c>
      <c r="E444" t="s">
        <v>604</v>
      </c>
      <c r="G444" t="s">
        <v>590</v>
      </c>
      <c r="H444">
        <v>403</v>
      </c>
      <c r="I444" t="s">
        <v>648</v>
      </c>
      <c r="J444" t="s">
        <v>146</v>
      </c>
      <c r="K444" t="s">
        <v>4</v>
      </c>
      <c r="L444" t="s">
        <v>443</v>
      </c>
      <c r="M444" t="s">
        <v>443</v>
      </c>
      <c r="N444" t="s">
        <v>443</v>
      </c>
      <c r="O444" t="s">
        <v>443</v>
      </c>
      <c r="P444" t="s">
        <v>443</v>
      </c>
      <c r="Q444" t="s">
        <v>443</v>
      </c>
      <c r="R444" t="s">
        <v>443</v>
      </c>
    </row>
    <row r="445" spans="1:19" x14ac:dyDescent="0.2">
      <c r="A445" t="s">
        <v>1518</v>
      </c>
      <c r="B445" t="s">
        <v>662</v>
      </c>
      <c r="D445">
        <v>55</v>
      </c>
      <c r="E445" t="s">
        <v>589</v>
      </c>
      <c r="F445" s="717">
        <v>45559</v>
      </c>
      <c r="G445" t="s">
        <v>590</v>
      </c>
      <c r="H445" t="s">
        <v>1519</v>
      </c>
      <c r="I445" t="s">
        <v>634</v>
      </c>
      <c r="J445" t="s">
        <v>50</v>
      </c>
      <c r="K445" t="s">
        <v>35</v>
      </c>
      <c r="L445" t="s">
        <v>443</v>
      </c>
      <c r="M445" t="s">
        <v>443</v>
      </c>
      <c r="N445" t="s">
        <v>443</v>
      </c>
      <c r="O445" t="s">
        <v>443</v>
      </c>
      <c r="P445" t="s">
        <v>4</v>
      </c>
      <c r="Q445" t="s">
        <v>443</v>
      </c>
      <c r="R445" t="s">
        <v>443</v>
      </c>
    </row>
    <row r="446" spans="1:19" ht="25.5" x14ac:dyDescent="0.2">
      <c r="A446" t="s">
        <v>1520</v>
      </c>
      <c r="B446" t="s">
        <v>837</v>
      </c>
      <c r="C446" s="75" t="s">
        <v>1521</v>
      </c>
      <c r="D446">
        <v>65</v>
      </c>
      <c r="E446" t="s">
        <v>604</v>
      </c>
      <c r="F446" s="717">
        <v>45802</v>
      </c>
      <c r="G446" t="s">
        <v>590</v>
      </c>
      <c r="H446" t="s">
        <v>1522</v>
      </c>
      <c r="I446" t="s">
        <v>596</v>
      </c>
      <c r="J446" t="s">
        <v>635</v>
      </c>
      <c r="K446" t="s">
        <v>35</v>
      </c>
      <c r="L446" t="s">
        <v>35</v>
      </c>
      <c r="M446" t="s">
        <v>35</v>
      </c>
      <c r="N446" t="s">
        <v>35</v>
      </c>
      <c r="O446" t="s">
        <v>443</v>
      </c>
      <c r="P446" t="s">
        <v>443</v>
      </c>
      <c r="Q446" t="s">
        <v>443</v>
      </c>
      <c r="R446" t="s">
        <v>443</v>
      </c>
    </row>
    <row r="447" spans="1:19" x14ac:dyDescent="0.2">
      <c r="A447" t="s">
        <v>1523</v>
      </c>
      <c r="B447" t="s">
        <v>694</v>
      </c>
      <c r="C447" t="s">
        <v>1985</v>
      </c>
      <c r="D447">
        <v>55</v>
      </c>
      <c r="E447" t="s">
        <v>604</v>
      </c>
      <c r="F447" s="717">
        <v>44949</v>
      </c>
      <c r="G447" t="s">
        <v>590</v>
      </c>
      <c r="H447">
        <v>179</v>
      </c>
      <c r="I447" t="s">
        <v>877</v>
      </c>
      <c r="J447" t="s">
        <v>25</v>
      </c>
      <c r="K447" t="s">
        <v>443</v>
      </c>
      <c r="L447" t="s">
        <v>443</v>
      </c>
      <c r="M447" t="s">
        <v>35</v>
      </c>
      <c r="N447" t="s">
        <v>35</v>
      </c>
      <c r="O447" t="s">
        <v>35</v>
      </c>
      <c r="P447" t="s">
        <v>4</v>
      </c>
      <c r="Q447" t="s">
        <v>443</v>
      </c>
    </row>
    <row r="448" spans="1:19" x14ac:dyDescent="0.2">
      <c r="A448" t="s">
        <v>1525</v>
      </c>
      <c r="B448" t="s">
        <v>99</v>
      </c>
      <c r="D448">
        <v>55</v>
      </c>
      <c r="E448" t="s">
        <v>589</v>
      </c>
      <c r="F448" s="717">
        <v>45650</v>
      </c>
      <c r="G448" t="s">
        <v>590</v>
      </c>
      <c r="H448" t="s">
        <v>1527</v>
      </c>
      <c r="I448" t="s">
        <v>698</v>
      </c>
      <c r="J448" t="s">
        <v>622</v>
      </c>
      <c r="K448" t="s">
        <v>443</v>
      </c>
      <c r="L448" t="s">
        <v>443</v>
      </c>
      <c r="M448" t="s">
        <v>443</v>
      </c>
      <c r="N448" t="s">
        <v>443</v>
      </c>
      <c r="O448" t="s">
        <v>443</v>
      </c>
      <c r="P448" t="s">
        <v>443</v>
      </c>
      <c r="Q448" t="s">
        <v>443</v>
      </c>
      <c r="R448" t="s">
        <v>443</v>
      </c>
      <c r="S448" t="s">
        <v>4</v>
      </c>
    </row>
    <row r="449" spans="1:18" x14ac:dyDescent="0.2">
      <c r="A449" t="s">
        <v>1528</v>
      </c>
      <c r="B449" t="s">
        <v>1529</v>
      </c>
      <c r="D449">
        <v>70</v>
      </c>
      <c r="E449" t="s">
        <v>604</v>
      </c>
      <c r="F449" s="717">
        <v>45017</v>
      </c>
      <c r="G449" t="s">
        <v>590</v>
      </c>
      <c r="H449" t="s">
        <v>1530</v>
      </c>
      <c r="I449" t="s">
        <v>877</v>
      </c>
      <c r="J449" t="s">
        <v>146</v>
      </c>
      <c r="K449" t="s">
        <v>4</v>
      </c>
      <c r="L449" t="s">
        <v>443</v>
      </c>
      <c r="M449" t="s">
        <v>443</v>
      </c>
      <c r="N449" t="s">
        <v>443</v>
      </c>
      <c r="O449" t="s">
        <v>443</v>
      </c>
      <c r="P449" t="s">
        <v>443</v>
      </c>
      <c r="Q449" t="s">
        <v>443</v>
      </c>
    </row>
    <row r="450" spans="1:18" x14ac:dyDescent="0.2">
      <c r="A450" t="s">
        <v>1531</v>
      </c>
      <c r="B450" t="s">
        <v>140</v>
      </c>
      <c r="D450">
        <v>65</v>
      </c>
      <c r="E450" t="s">
        <v>604</v>
      </c>
      <c r="F450" s="717">
        <v>45253</v>
      </c>
      <c r="G450" t="s">
        <v>590</v>
      </c>
      <c r="H450" t="s">
        <v>1532</v>
      </c>
      <c r="I450" t="s">
        <v>877</v>
      </c>
      <c r="J450" t="s">
        <v>100</v>
      </c>
      <c r="K450" t="s">
        <v>443</v>
      </c>
      <c r="L450" t="s">
        <v>443</v>
      </c>
      <c r="M450" t="s">
        <v>443</v>
      </c>
      <c r="N450" t="s">
        <v>443</v>
      </c>
      <c r="O450" t="s">
        <v>443</v>
      </c>
      <c r="P450" t="s">
        <v>443</v>
      </c>
      <c r="Q450" t="s">
        <v>443</v>
      </c>
      <c r="R450" t="s">
        <v>4</v>
      </c>
    </row>
    <row r="451" spans="1:18" x14ac:dyDescent="0.2">
      <c r="A451" t="s">
        <v>1533</v>
      </c>
      <c r="B451" t="s">
        <v>662</v>
      </c>
      <c r="D451">
        <v>65</v>
      </c>
      <c r="E451" t="s">
        <v>594</v>
      </c>
      <c r="F451" s="717">
        <v>45444</v>
      </c>
      <c r="G451" t="s">
        <v>590</v>
      </c>
      <c r="H451" t="s">
        <v>1534</v>
      </c>
      <c r="I451" t="s">
        <v>596</v>
      </c>
      <c r="J451" t="s">
        <v>53</v>
      </c>
      <c r="K451" t="s">
        <v>443</v>
      </c>
      <c r="L451" t="s">
        <v>443</v>
      </c>
      <c r="M451" t="s">
        <v>443</v>
      </c>
      <c r="N451" t="s">
        <v>443</v>
      </c>
      <c r="O451" t="s">
        <v>443</v>
      </c>
      <c r="P451" t="s">
        <v>443</v>
      </c>
      <c r="Q451" t="s">
        <v>443</v>
      </c>
      <c r="R451" t="s">
        <v>443</v>
      </c>
    </row>
    <row r="452" spans="1:18" x14ac:dyDescent="0.2">
      <c r="A452" t="s">
        <v>1535</v>
      </c>
      <c r="B452" t="s">
        <v>662</v>
      </c>
      <c r="D452">
        <v>50</v>
      </c>
      <c r="E452" t="s">
        <v>604</v>
      </c>
      <c r="F452" s="717">
        <v>44949</v>
      </c>
      <c r="G452" t="s">
        <v>590</v>
      </c>
      <c r="H452">
        <v>401</v>
      </c>
      <c r="I452" t="s">
        <v>877</v>
      </c>
      <c r="J452" t="s">
        <v>146</v>
      </c>
      <c r="K452" t="s">
        <v>443</v>
      </c>
      <c r="L452" t="s">
        <v>443</v>
      </c>
      <c r="M452" t="s">
        <v>443</v>
      </c>
      <c r="N452" t="s">
        <v>443</v>
      </c>
      <c r="O452" t="s">
        <v>443</v>
      </c>
      <c r="P452" t="s">
        <v>443</v>
      </c>
      <c r="Q452" t="s">
        <v>443</v>
      </c>
    </row>
    <row r="453" spans="1:18" x14ac:dyDescent="0.2">
      <c r="A453" t="s">
        <v>1536</v>
      </c>
      <c r="B453" t="s">
        <v>1529</v>
      </c>
      <c r="C453" t="s">
        <v>1537</v>
      </c>
      <c r="D453">
        <v>70</v>
      </c>
      <c r="E453" t="s">
        <v>604</v>
      </c>
      <c r="F453" s="717">
        <v>45283</v>
      </c>
      <c r="G453" t="s">
        <v>590</v>
      </c>
      <c r="H453" t="s">
        <v>1538</v>
      </c>
      <c r="I453" t="s">
        <v>877</v>
      </c>
      <c r="J453" t="s">
        <v>610</v>
      </c>
      <c r="K453" t="s">
        <v>443</v>
      </c>
      <c r="L453" t="s">
        <v>443</v>
      </c>
      <c r="M453" t="s">
        <v>443</v>
      </c>
      <c r="N453" t="s">
        <v>443</v>
      </c>
      <c r="O453" t="s">
        <v>443</v>
      </c>
      <c r="P453" t="s">
        <v>443</v>
      </c>
      <c r="Q453" t="s">
        <v>443</v>
      </c>
    </row>
    <row r="454" spans="1:18" x14ac:dyDescent="0.2">
      <c r="A454" t="s">
        <v>1539</v>
      </c>
      <c r="B454" t="s">
        <v>212</v>
      </c>
      <c r="D454">
        <v>55</v>
      </c>
      <c r="E454" t="s">
        <v>594</v>
      </c>
      <c r="G454" t="s">
        <v>590</v>
      </c>
      <c r="H454" t="s">
        <v>509</v>
      </c>
      <c r="I454" t="s">
        <v>596</v>
      </c>
      <c r="J454" t="s">
        <v>610</v>
      </c>
      <c r="K454" t="s">
        <v>443</v>
      </c>
      <c r="L454" t="s">
        <v>35</v>
      </c>
      <c r="M454" t="s">
        <v>443</v>
      </c>
      <c r="N454" t="s">
        <v>443</v>
      </c>
      <c r="O454" t="s">
        <v>443</v>
      </c>
      <c r="P454" t="s">
        <v>443</v>
      </c>
      <c r="Q454" t="s">
        <v>443</v>
      </c>
      <c r="R454" t="s">
        <v>443</v>
      </c>
    </row>
    <row r="455" spans="1:18" x14ac:dyDescent="0.2">
      <c r="A455" t="s">
        <v>1540</v>
      </c>
      <c r="B455" t="s">
        <v>662</v>
      </c>
      <c r="D455">
        <v>50</v>
      </c>
      <c r="E455" t="s">
        <v>604</v>
      </c>
      <c r="F455" s="717">
        <v>44949</v>
      </c>
      <c r="G455" t="s">
        <v>590</v>
      </c>
      <c r="H455" t="s">
        <v>1541</v>
      </c>
      <c r="I455" t="s">
        <v>877</v>
      </c>
      <c r="J455" t="s">
        <v>53</v>
      </c>
      <c r="K455" t="s">
        <v>443</v>
      </c>
      <c r="L455" t="s">
        <v>443</v>
      </c>
      <c r="M455" t="s">
        <v>4</v>
      </c>
      <c r="N455" t="s">
        <v>443</v>
      </c>
      <c r="O455" t="s">
        <v>443</v>
      </c>
      <c r="P455" t="s">
        <v>443</v>
      </c>
      <c r="Q455" t="s">
        <v>443</v>
      </c>
    </row>
    <row r="456" spans="1:18" x14ac:dyDescent="0.2">
      <c r="A456" t="s">
        <v>1542</v>
      </c>
      <c r="B456" t="s">
        <v>662</v>
      </c>
      <c r="D456">
        <v>50</v>
      </c>
      <c r="E456" t="s">
        <v>604</v>
      </c>
      <c r="F456" s="717">
        <v>44949</v>
      </c>
      <c r="G456" t="s">
        <v>590</v>
      </c>
      <c r="H456">
        <v>381</v>
      </c>
      <c r="I456" t="s">
        <v>877</v>
      </c>
      <c r="J456" t="s">
        <v>53</v>
      </c>
      <c r="K456" t="s">
        <v>443</v>
      </c>
      <c r="L456" t="s">
        <v>443</v>
      </c>
      <c r="M456" t="s">
        <v>4</v>
      </c>
      <c r="N456" t="s">
        <v>443</v>
      </c>
      <c r="O456" t="s">
        <v>443</v>
      </c>
      <c r="P456" t="s">
        <v>443</v>
      </c>
      <c r="Q456" t="s">
        <v>443</v>
      </c>
    </row>
    <row r="457" spans="1:18" ht="25.5" x14ac:dyDescent="0.2">
      <c r="A457" t="s">
        <v>1830</v>
      </c>
      <c r="B457" s="75" t="s">
        <v>1831</v>
      </c>
      <c r="C457" s="75" t="s">
        <v>1819</v>
      </c>
      <c r="D457">
        <v>65</v>
      </c>
      <c r="E457" t="s">
        <v>612</v>
      </c>
      <c r="F457" s="717">
        <v>44228</v>
      </c>
      <c r="G457" t="s">
        <v>590</v>
      </c>
      <c r="H457" t="s">
        <v>1833</v>
      </c>
      <c r="I457" t="s">
        <v>1172</v>
      </c>
      <c r="J457" t="s">
        <v>20</v>
      </c>
      <c r="K457" t="s">
        <v>443</v>
      </c>
      <c r="L457" t="s">
        <v>443</v>
      </c>
      <c r="M457" t="s">
        <v>443</v>
      </c>
      <c r="N457" t="s">
        <v>4</v>
      </c>
      <c r="O457" t="s">
        <v>35</v>
      </c>
      <c r="P457" t="s">
        <v>443</v>
      </c>
      <c r="Q457" t="s">
        <v>443</v>
      </c>
      <c r="R457" t="s">
        <v>443</v>
      </c>
    </row>
    <row r="458" spans="1:18" x14ac:dyDescent="0.2">
      <c r="A458" t="s">
        <v>1545</v>
      </c>
      <c r="B458" t="s">
        <v>662</v>
      </c>
      <c r="D458">
        <v>55</v>
      </c>
      <c r="E458" t="s">
        <v>604</v>
      </c>
      <c r="F458" s="717">
        <v>45497</v>
      </c>
      <c r="G458" t="s">
        <v>590</v>
      </c>
      <c r="H458" t="s">
        <v>1546</v>
      </c>
      <c r="I458" t="s">
        <v>656</v>
      </c>
      <c r="J458" t="s">
        <v>53</v>
      </c>
      <c r="K458" t="s">
        <v>443</v>
      </c>
      <c r="L458" t="s">
        <v>443</v>
      </c>
      <c r="M458" t="s">
        <v>443</v>
      </c>
      <c r="N458" t="s">
        <v>443</v>
      </c>
      <c r="O458" t="s">
        <v>443</v>
      </c>
      <c r="P458" t="s">
        <v>443</v>
      </c>
      <c r="Q458" t="s">
        <v>443</v>
      </c>
    </row>
    <row r="459" spans="1:18" ht="25.5" x14ac:dyDescent="0.2">
      <c r="A459" t="s">
        <v>1547</v>
      </c>
      <c r="B459" t="s">
        <v>948</v>
      </c>
      <c r="D459">
        <v>55</v>
      </c>
      <c r="E459" t="s">
        <v>604</v>
      </c>
      <c r="F459" s="717">
        <v>41334</v>
      </c>
      <c r="G459" t="s">
        <v>590</v>
      </c>
      <c r="H459" s="75" t="s">
        <v>1548</v>
      </c>
      <c r="I459" t="s">
        <v>656</v>
      </c>
      <c r="J459" t="s">
        <v>50</v>
      </c>
      <c r="K459" t="s">
        <v>443</v>
      </c>
      <c r="L459" t="s">
        <v>443</v>
      </c>
      <c r="M459" t="s">
        <v>443</v>
      </c>
      <c r="N459" t="s">
        <v>443</v>
      </c>
      <c r="O459" t="s">
        <v>443</v>
      </c>
      <c r="P459" t="s">
        <v>443</v>
      </c>
      <c r="Q459" t="s">
        <v>4</v>
      </c>
    </row>
    <row r="460" spans="1:18" x14ac:dyDescent="0.2">
      <c r="A460" t="s">
        <v>1549</v>
      </c>
      <c r="B460" t="s">
        <v>1550</v>
      </c>
      <c r="D460">
        <v>85</v>
      </c>
      <c r="E460" t="s">
        <v>604</v>
      </c>
      <c r="F460" s="717">
        <v>45078</v>
      </c>
      <c r="G460" t="s">
        <v>590</v>
      </c>
      <c r="H460" t="s">
        <v>767</v>
      </c>
      <c r="I460" t="s">
        <v>717</v>
      </c>
      <c r="J460" t="s">
        <v>610</v>
      </c>
      <c r="K460" t="s">
        <v>443</v>
      </c>
      <c r="L460" t="s">
        <v>443</v>
      </c>
      <c r="M460" t="s">
        <v>443</v>
      </c>
      <c r="N460" t="s">
        <v>35</v>
      </c>
      <c r="O460" t="s">
        <v>443</v>
      </c>
      <c r="P460" t="s">
        <v>443</v>
      </c>
      <c r="Q460" t="s">
        <v>443</v>
      </c>
      <c r="R460" t="s">
        <v>443</v>
      </c>
    </row>
    <row r="461" spans="1:18" x14ac:dyDescent="0.2">
      <c r="A461" t="s">
        <v>1551</v>
      </c>
      <c r="B461" t="s">
        <v>1552</v>
      </c>
      <c r="D461">
        <v>55</v>
      </c>
      <c r="E461" t="s">
        <v>604</v>
      </c>
      <c r="F461" s="717">
        <v>45017</v>
      </c>
      <c r="G461" t="s">
        <v>590</v>
      </c>
      <c r="H461" t="s">
        <v>1553</v>
      </c>
      <c r="I461" t="s">
        <v>717</v>
      </c>
      <c r="J461" t="s">
        <v>53</v>
      </c>
      <c r="K461" t="s">
        <v>443</v>
      </c>
      <c r="L461" t="s">
        <v>443</v>
      </c>
      <c r="M461" t="s">
        <v>443</v>
      </c>
      <c r="N461" t="s">
        <v>4</v>
      </c>
      <c r="O461" t="s">
        <v>443</v>
      </c>
      <c r="P461" t="s">
        <v>443</v>
      </c>
      <c r="Q461" t="s">
        <v>443</v>
      </c>
      <c r="R461" t="s">
        <v>443</v>
      </c>
    </row>
    <row r="462" spans="1:18" x14ac:dyDescent="0.2">
      <c r="A462" t="s">
        <v>1554</v>
      </c>
      <c r="B462" t="s">
        <v>859</v>
      </c>
      <c r="D462">
        <v>65</v>
      </c>
      <c r="E462" t="s">
        <v>594</v>
      </c>
      <c r="F462" s="717">
        <v>45346</v>
      </c>
      <c r="G462" t="s">
        <v>590</v>
      </c>
      <c r="H462" t="s">
        <v>767</v>
      </c>
      <c r="I462" t="s">
        <v>596</v>
      </c>
      <c r="J462" t="s">
        <v>622</v>
      </c>
      <c r="K462" t="s">
        <v>443</v>
      </c>
      <c r="L462" t="s">
        <v>443</v>
      </c>
      <c r="M462" t="s">
        <v>443</v>
      </c>
      <c r="N462" t="s">
        <v>443</v>
      </c>
      <c r="O462" t="s">
        <v>443</v>
      </c>
      <c r="P462" t="s">
        <v>443</v>
      </c>
      <c r="Q462" t="s">
        <v>443</v>
      </c>
      <c r="R462" t="s">
        <v>443</v>
      </c>
    </row>
    <row r="463" spans="1:18" ht="25.5" x14ac:dyDescent="0.2">
      <c r="A463" t="s">
        <v>1555</v>
      </c>
      <c r="B463" t="s">
        <v>212</v>
      </c>
      <c r="D463">
        <v>55</v>
      </c>
      <c r="E463" t="s">
        <v>604</v>
      </c>
      <c r="G463" t="s">
        <v>590</v>
      </c>
      <c r="H463" s="75" t="s">
        <v>1556</v>
      </c>
      <c r="I463" t="s">
        <v>645</v>
      </c>
      <c r="J463" t="s">
        <v>50</v>
      </c>
      <c r="K463" t="s">
        <v>443</v>
      </c>
      <c r="L463" t="s">
        <v>443</v>
      </c>
      <c r="M463" t="s">
        <v>443</v>
      </c>
      <c r="N463" t="s">
        <v>443</v>
      </c>
      <c r="O463" t="s">
        <v>443</v>
      </c>
      <c r="P463" t="s">
        <v>4</v>
      </c>
      <c r="Q463" t="s">
        <v>443</v>
      </c>
      <c r="R463" t="s">
        <v>443</v>
      </c>
    </row>
    <row r="464" spans="1:18" x14ac:dyDescent="0.2">
      <c r="A464" t="s">
        <v>1557</v>
      </c>
      <c r="B464" t="s">
        <v>712</v>
      </c>
      <c r="D464">
        <v>65</v>
      </c>
      <c r="E464" t="s">
        <v>731</v>
      </c>
      <c r="F464" s="717">
        <v>45528</v>
      </c>
      <c r="G464" t="s">
        <v>590</v>
      </c>
      <c r="H464" t="s">
        <v>1558</v>
      </c>
      <c r="I464" t="s">
        <v>732</v>
      </c>
      <c r="J464" t="s">
        <v>610</v>
      </c>
      <c r="K464" t="s">
        <v>35</v>
      </c>
      <c r="L464" t="s">
        <v>443</v>
      </c>
      <c r="M464" t="s">
        <v>443</v>
      </c>
      <c r="N464" t="s">
        <v>443</v>
      </c>
      <c r="O464" t="s">
        <v>443</v>
      </c>
      <c r="P464" t="s">
        <v>443</v>
      </c>
      <c r="Q464" t="s">
        <v>443</v>
      </c>
      <c r="R464" t="s">
        <v>443</v>
      </c>
    </row>
    <row r="465" spans="1:18" x14ac:dyDescent="0.2">
      <c r="A465" t="s">
        <v>1559</v>
      </c>
      <c r="B465" t="s">
        <v>1560</v>
      </c>
      <c r="D465">
        <v>65</v>
      </c>
      <c r="E465" t="s">
        <v>604</v>
      </c>
      <c r="F465" s="717">
        <v>45802</v>
      </c>
      <c r="G465" t="s">
        <v>590</v>
      </c>
      <c r="H465" t="s">
        <v>1561</v>
      </c>
      <c r="I465" t="s">
        <v>596</v>
      </c>
      <c r="J465" t="s">
        <v>20</v>
      </c>
      <c r="K465" t="s">
        <v>35</v>
      </c>
      <c r="L465" t="s">
        <v>35</v>
      </c>
      <c r="M465" t="s">
        <v>35</v>
      </c>
      <c r="N465" t="s">
        <v>4</v>
      </c>
      <c r="O465" t="s">
        <v>443</v>
      </c>
      <c r="P465" t="s">
        <v>443</v>
      </c>
      <c r="Q465" t="s">
        <v>443</v>
      </c>
      <c r="R465" t="s">
        <v>443</v>
      </c>
    </row>
    <row r="466" spans="1:18" x14ac:dyDescent="0.2">
      <c r="A466" t="s">
        <v>1562</v>
      </c>
      <c r="B466" t="s">
        <v>712</v>
      </c>
      <c r="D466">
        <v>65</v>
      </c>
      <c r="E466" t="s">
        <v>731</v>
      </c>
      <c r="F466" s="717">
        <v>45528</v>
      </c>
      <c r="G466" t="s">
        <v>590</v>
      </c>
      <c r="H466" t="s">
        <v>1558</v>
      </c>
      <c r="I466" t="s">
        <v>732</v>
      </c>
      <c r="J466" t="s">
        <v>610</v>
      </c>
      <c r="K466" t="s">
        <v>35</v>
      </c>
      <c r="L466" t="s">
        <v>443</v>
      </c>
      <c r="M466" t="s">
        <v>443</v>
      </c>
      <c r="N466" t="s">
        <v>443</v>
      </c>
      <c r="O466" t="s">
        <v>443</v>
      </c>
      <c r="P466" t="s">
        <v>443</v>
      </c>
      <c r="Q466" t="s">
        <v>443</v>
      </c>
      <c r="R466" t="s">
        <v>443</v>
      </c>
    </row>
    <row r="467" spans="1:18" x14ac:dyDescent="0.2">
      <c r="A467" t="s">
        <v>1563</v>
      </c>
      <c r="B467" t="s">
        <v>1564</v>
      </c>
      <c r="C467" t="s">
        <v>1565</v>
      </c>
      <c r="D467">
        <v>65</v>
      </c>
      <c r="E467" t="s">
        <v>604</v>
      </c>
      <c r="G467" t="s">
        <v>590</v>
      </c>
      <c r="H467" t="s">
        <v>767</v>
      </c>
      <c r="I467" t="s">
        <v>648</v>
      </c>
      <c r="J467" t="s">
        <v>53</v>
      </c>
      <c r="K467" t="s">
        <v>443</v>
      </c>
      <c r="L467" t="s">
        <v>443</v>
      </c>
      <c r="M467" t="s">
        <v>443</v>
      </c>
      <c r="N467" t="s">
        <v>4</v>
      </c>
      <c r="O467" t="s">
        <v>35</v>
      </c>
      <c r="P467" t="s">
        <v>443</v>
      </c>
      <c r="Q467" t="s">
        <v>443</v>
      </c>
      <c r="R467" t="s">
        <v>443</v>
      </c>
    </row>
    <row r="468" spans="1:18" x14ac:dyDescent="0.2">
      <c r="A468" t="s">
        <v>1566</v>
      </c>
      <c r="B468" t="s">
        <v>1567</v>
      </c>
      <c r="C468" t="s">
        <v>1986</v>
      </c>
      <c r="D468">
        <v>125</v>
      </c>
      <c r="E468" t="s">
        <v>604</v>
      </c>
      <c r="F468" s="717">
        <v>45658</v>
      </c>
      <c r="G468" t="s">
        <v>590</v>
      </c>
      <c r="H468" t="s">
        <v>1568</v>
      </c>
      <c r="I468" t="s">
        <v>596</v>
      </c>
      <c r="J468" t="s">
        <v>25</v>
      </c>
      <c r="K468" t="s">
        <v>443</v>
      </c>
      <c r="L468" t="s">
        <v>443</v>
      </c>
      <c r="M468" t="s">
        <v>443</v>
      </c>
      <c r="N468" t="s">
        <v>443</v>
      </c>
      <c r="O468" t="s">
        <v>4</v>
      </c>
      <c r="P468" t="s">
        <v>443</v>
      </c>
      <c r="Q468" t="s">
        <v>443</v>
      </c>
      <c r="R468" t="s">
        <v>443</v>
      </c>
    </row>
    <row r="469" spans="1:18" ht="25.5" x14ac:dyDescent="0.2">
      <c r="A469" t="s">
        <v>1569</v>
      </c>
      <c r="B469" t="s">
        <v>1570</v>
      </c>
      <c r="D469">
        <v>50</v>
      </c>
      <c r="E469" t="s">
        <v>604</v>
      </c>
      <c r="F469" s="717">
        <v>44949</v>
      </c>
      <c r="G469" t="s">
        <v>590</v>
      </c>
      <c r="H469" s="75" t="s">
        <v>1571</v>
      </c>
      <c r="I469" t="s">
        <v>606</v>
      </c>
      <c r="J469" t="s">
        <v>53</v>
      </c>
      <c r="K469" t="s">
        <v>443</v>
      </c>
      <c r="L469" t="s">
        <v>443</v>
      </c>
      <c r="M469" t="s">
        <v>443</v>
      </c>
      <c r="N469" t="s">
        <v>443</v>
      </c>
      <c r="O469" t="s">
        <v>443</v>
      </c>
      <c r="P469" t="s">
        <v>443</v>
      </c>
      <c r="Q469" t="s">
        <v>443</v>
      </c>
    </row>
    <row r="470" spans="1:18" ht="38.25" x14ac:dyDescent="0.2">
      <c r="A470" t="s">
        <v>1572</v>
      </c>
      <c r="B470" t="s">
        <v>694</v>
      </c>
      <c r="C470" s="75" t="s">
        <v>1573</v>
      </c>
      <c r="D470">
        <v>55</v>
      </c>
      <c r="E470" t="s">
        <v>594</v>
      </c>
      <c r="F470" s="717">
        <v>45017</v>
      </c>
      <c r="G470" t="s">
        <v>590</v>
      </c>
      <c r="H470">
        <v>448</v>
      </c>
      <c r="I470" t="s">
        <v>596</v>
      </c>
      <c r="J470" t="s">
        <v>53</v>
      </c>
      <c r="K470" t="s">
        <v>443</v>
      </c>
      <c r="L470" t="s">
        <v>443</v>
      </c>
      <c r="M470" t="s">
        <v>443</v>
      </c>
      <c r="N470" t="s">
        <v>443</v>
      </c>
      <c r="O470" t="s">
        <v>4</v>
      </c>
      <c r="P470" t="s">
        <v>443</v>
      </c>
      <c r="Q470" t="s">
        <v>443</v>
      </c>
      <c r="R470" t="s">
        <v>443</v>
      </c>
    </row>
    <row r="471" spans="1:18" ht="25.5" x14ac:dyDescent="0.2">
      <c r="A471" t="s">
        <v>1827</v>
      </c>
      <c r="B471" t="s">
        <v>662</v>
      </c>
      <c r="C471" s="75" t="s">
        <v>1987</v>
      </c>
      <c r="D471">
        <v>65</v>
      </c>
      <c r="E471" t="s">
        <v>612</v>
      </c>
      <c r="F471" s="717">
        <v>45192</v>
      </c>
      <c r="G471" t="s">
        <v>590</v>
      </c>
      <c r="H471" t="s">
        <v>1829</v>
      </c>
      <c r="I471" t="s">
        <v>1172</v>
      </c>
      <c r="J471" t="s">
        <v>614</v>
      </c>
      <c r="K471" t="s">
        <v>443</v>
      </c>
      <c r="L471" t="s">
        <v>4</v>
      </c>
      <c r="M471" t="s">
        <v>443</v>
      </c>
      <c r="N471" t="s">
        <v>443</v>
      </c>
      <c r="O471" t="s">
        <v>443</v>
      </c>
      <c r="P471" t="s">
        <v>443</v>
      </c>
      <c r="Q471" t="s">
        <v>443</v>
      </c>
      <c r="R471" t="s">
        <v>35</v>
      </c>
    </row>
    <row r="472" spans="1:18" x14ac:dyDescent="0.2">
      <c r="A472" t="s">
        <v>1576</v>
      </c>
      <c r="B472" t="s">
        <v>739</v>
      </c>
      <c r="D472">
        <v>50</v>
      </c>
      <c r="E472" t="s">
        <v>604</v>
      </c>
      <c r="G472" t="s">
        <v>590</v>
      </c>
      <c r="H472">
        <v>343</v>
      </c>
      <c r="I472" t="s">
        <v>648</v>
      </c>
      <c r="J472" t="s">
        <v>657</v>
      </c>
      <c r="K472" t="s">
        <v>443</v>
      </c>
      <c r="L472" t="s">
        <v>443</v>
      </c>
      <c r="M472" t="s">
        <v>443</v>
      </c>
      <c r="N472" t="s">
        <v>443</v>
      </c>
      <c r="O472" t="s">
        <v>443</v>
      </c>
      <c r="P472" t="s">
        <v>443</v>
      </c>
      <c r="Q472" t="s">
        <v>443</v>
      </c>
      <c r="R472" t="s">
        <v>443</v>
      </c>
    </row>
    <row r="473" spans="1:18" x14ac:dyDescent="0.2">
      <c r="A473" t="s">
        <v>1577</v>
      </c>
      <c r="B473" t="s">
        <v>662</v>
      </c>
      <c r="D473">
        <v>55</v>
      </c>
      <c r="E473" t="s">
        <v>604</v>
      </c>
      <c r="F473" s="717">
        <v>45741</v>
      </c>
      <c r="G473" t="s">
        <v>590</v>
      </c>
      <c r="H473" t="s">
        <v>1578</v>
      </c>
      <c r="I473" t="s">
        <v>648</v>
      </c>
      <c r="J473" t="s">
        <v>20</v>
      </c>
      <c r="K473" t="s">
        <v>35</v>
      </c>
      <c r="L473" t="s">
        <v>35</v>
      </c>
      <c r="M473" t="s">
        <v>443</v>
      </c>
      <c r="N473" t="s">
        <v>443</v>
      </c>
      <c r="O473" t="s">
        <v>35</v>
      </c>
      <c r="P473" t="s">
        <v>4</v>
      </c>
      <c r="Q473" t="s">
        <v>443</v>
      </c>
      <c r="R473" t="s">
        <v>443</v>
      </c>
    </row>
    <row r="474" spans="1:18" ht="25.5" x14ac:dyDescent="0.2">
      <c r="A474" t="s">
        <v>1579</v>
      </c>
      <c r="B474" t="s">
        <v>1580</v>
      </c>
      <c r="C474" s="75" t="s">
        <v>1581</v>
      </c>
      <c r="D474">
        <v>55</v>
      </c>
      <c r="E474" t="s">
        <v>604</v>
      </c>
      <c r="G474" t="s">
        <v>590</v>
      </c>
      <c r="H474" t="s">
        <v>300</v>
      </c>
      <c r="I474" t="s">
        <v>877</v>
      </c>
      <c r="J474" t="s">
        <v>25</v>
      </c>
      <c r="K474" t="s">
        <v>35</v>
      </c>
      <c r="L474" t="s">
        <v>443</v>
      </c>
      <c r="M474" t="s">
        <v>35</v>
      </c>
      <c r="N474" t="s">
        <v>35</v>
      </c>
      <c r="O474" t="s">
        <v>443</v>
      </c>
      <c r="P474" t="s">
        <v>4</v>
      </c>
      <c r="Q474" t="s">
        <v>35</v>
      </c>
      <c r="R474" t="s">
        <v>35</v>
      </c>
    </row>
    <row r="475" spans="1:18" x14ac:dyDescent="0.2">
      <c r="A475" t="s">
        <v>1582</v>
      </c>
      <c r="B475" t="s">
        <v>1583</v>
      </c>
      <c r="D475">
        <v>75</v>
      </c>
      <c r="E475" t="s">
        <v>604</v>
      </c>
      <c r="F475" s="717">
        <v>45672</v>
      </c>
      <c r="G475" t="s">
        <v>590</v>
      </c>
      <c r="H475" t="s">
        <v>1584</v>
      </c>
      <c r="I475" t="s">
        <v>656</v>
      </c>
      <c r="J475" t="s">
        <v>657</v>
      </c>
      <c r="K475" t="s">
        <v>443</v>
      </c>
      <c r="L475" t="s">
        <v>443</v>
      </c>
      <c r="M475" t="s">
        <v>443</v>
      </c>
      <c r="N475" t="s">
        <v>443</v>
      </c>
      <c r="O475" t="s">
        <v>443</v>
      </c>
      <c r="P475" t="s">
        <v>443</v>
      </c>
      <c r="Q475" t="s">
        <v>443</v>
      </c>
    </row>
    <row r="476" spans="1:18" x14ac:dyDescent="0.2">
      <c r="A476" t="s">
        <v>1825</v>
      </c>
      <c r="B476" t="s">
        <v>598</v>
      </c>
      <c r="D476">
        <v>55</v>
      </c>
      <c r="E476" t="s">
        <v>589</v>
      </c>
      <c r="F476" s="717">
        <v>45559</v>
      </c>
      <c r="G476" t="s">
        <v>590</v>
      </c>
      <c r="H476" t="s">
        <v>1826</v>
      </c>
      <c r="I476" t="s">
        <v>601</v>
      </c>
      <c r="J476" t="s">
        <v>146</v>
      </c>
      <c r="K476" t="s">
        <v>443</v>
      </c>
      <c r="L476" t="s">
        <v>443</v>
      </c>
      <c r="M476" t="s">
        <v>443</v>
      </c>
      <c r="N476" t="s">
        <v>443</v>
      </c>
      <c r="O476" t="s">
        <v>443</v>
      </c>
      <c r="P476" t="s">
        <v>35</v>
      </c>
      <c r="Q476" t="s">
        <v>35</v>
      </c>
      <c r="R476" t="s">
        <v>443</v>
      </c>
    </row>
    <row r="477" spans="1:18" x14ac:dyDescent="0.2">
      <c r="A477" t="s">
        <v>1587</v>
      </c>
      <c r="B477" t="s">
        <v>736</v>
      </c>
      <c r="D477">
        <v>50</v>
      </c>
      <c r="E477" t="s">
        <v>604</v>
      </c>
      <c r="F477" s="717">
        <v>44949</v>
      </c>
      <c r="G477" t="s">
        <v>590</v>
      </c>
      <c r="H477" t="s">
        <v>767</v>
      </c>
      <c r="I477" t="s">
        <v>606</v>
      </c>
      <c r="J477" t="s">
        <v>25</v>
      </c>
      <c r="K477" t="s">
        <v>443</v>
      </c>
      <c r="L477" t="s">
        <v>443</v>
      </c>
      <c r="M477" t="s">
        <v>443</v>
      </c>
      <c r="N477" t="s">
        <v>443</v>
      </c>
      <c r="O477" t="s">
        <v>443</v>
      </c>
      <c r="P477" t="s">
        <v>4</v>
      </c>
      <c r="Q477" t="s">
        <v>443</v>
      </c>
    </row>
    <row r="478" spans="1:18" ht="25.5" x14ac:dyDescent="0.2">
      <c r="A478" t="s">
        <v>1590</v>
      </c>
      <c r="B478" t="s">
        <v>1529</v>
      </c>
      <c r="C478" t="s">
        <v>1591</v>
      </c>
      <c r="D478">
        <v>55</v>
      </c>
      <c r="E478" t="s">
        <v>604</v>
      </c>
      <c r="F478" s="717">
        <v>44136</v>
      </c>
      <c r="G478" t="s">
        <v>590</v>
      </c>
      <c r="H478" s="75" t="s">
        <v>1592</v>
      </c>
      <c r="I478" t="s">
        <v>606</v>
      </c>
      <c r="J478" t="s">
        <v>610</v>
      </c>
      <c r="K478" t="s">
        <v>443</v>
      </c>
      <c r="L478" t="s">
        <v>443</v>
      </c>
      <c r="M478" t="s">
        <v>443</v>
      </c>
      <c r="N478" t="s">
        <v>443</v>
      </c>
      <c r="O478" t="s">
        <v>443</v>
      </c>
      <c r="P478" t="s">
        <v>35</v>
      </c>
      <c r="Q478" t="s">
        <v>443</v>
      </c>
    </row>
    <row r="479" spans="1:18" x14ac:dyDescent="0.2">
      <c r="A479" t="s">
        <v>1593</v>
      </c>
      <c r="B479" t="s">
        <v>89</v>
      </c>
      <c r="D479">
        <v>55</v>
      </c>
      <c r="E479" t="s">
        <v>604</v>
      </c>
      <c r="F479" s="717">
        <v>44094</v>
      </c>
      <c r="G479" t="s">
        <v>590</v>
      </c>
      <c r="H479" t="s">
        <v>1594</v>
      </c>
      <c r="I479" t="s">
        <v>592</v>
      </c>
      <c r="J479" t="s">
        <v>146</v>
      </c>
      <c r="K479" t="s">
        <v>443</v>
      </c>
      <c r="L479" t="s">
        <v>4</v>
      </c>
      <c r="M479" t="s">
        <v>443</v>
      </c>
      <c r="N479" t="s">
        <v>443</v>
      </c>
      <c r="O479" t="s">
        <v>443</v>
      </c>
      <c r="P479" t="s">
        <v>35</v>
      </c>
      <c r="Q479" t="s">
        <v>443</v>
      </c>
      <c r="R479" t="s">
        <v>443</v>
      </c>
    </row>
    <row r="480" spans="1:18" x14ac:dyDescent="0.2">
      <c r="A480" t="s">
        <v>1595</v>
      </c>
      <c r="B480" t="s">
        <v>856</v>
      </c>
      <c r="D480">
        <v>65</v>
      </c>
      <c r="E480" t="s">
        <v>604</v>
      </c>
      <c r="F480" s="717">
        <v>45894</v>
      </c>
      <c r="G480" t="s">
        <v>590</v>
      </c>
      <c r="H480" t="s">
        <v>1596</v>
      </c>
      <c r="I480" t="s">
        <v>732</v>
      </c>
      <c r="J480" t="s">
        <v>50</v>
      </c>
      <c r="K480" t="s">
        <v>35</v>
      </c>
      <c r="L480" t="s">
        <v>35</v>
      </c>
      <c r="M480" t="s">
        <v>35</v>
      </c>
      <c r="N480" t="s">
        <v>35</v>
      </c>
      <c r="O480" t="s">
        <v>35</v>
      </c>
      <c r="P480" t="s">
        <v>4</v>
      </c>
      <c r="Q480" t="s">
        <v>443</v>
      </c>
      <c r="R480" t="s">
        <v>443</v>
      </c>
    </row>
    <row r="481" spans="1:19" x14ac:dyDescent="0.2">
      <c r="A481" t="s">
        <v>1597</v>
      </c>
      <c r="B481" t="s">
        <v>1598</v>
      </c>
      <c r="D481">
        <v>60</v>
      </c>
      <c r="E481" t="s">
        <v>604</v>
      </c>
      <c r="F481" s="717">
        <v>45047</v>
      </c>
      <c r="G481" t="s">
        <v>590</v>
      </c>
      <c r="H481" t="s">
        <v>1599</v>
      </c>
      <c r="I481" t="s">
        <v>621</v>
      </c>
      <c r="J481" t="s">
        <v>20</v>
      </c>
      <c r="K481" t="s">
        <v>443</v>
      </c>
      <c r="L481" t="s">
        <v>4</v>
      </c>
      <c r="M481" t="s">
        <v>443</v>
      </c>
      <c r="N481" t="s">
        <v>443</v>
      </c>
      <c r="O481" t="s">
        <v>4</v>
      </c>
      <c r="P481" t="s">
        <v>443</v>
      </c>
      <c r="Q481" t="s">
        <v>443</v>
      </c>
    </row>
    <row r="482" spans="1:19" ht="25.5" x14ac:dyDescent="0.2">
      <c r="A482" t="s">
        <v>1600</v>
      </c>
      <c r="B482" t="s">
        <v>212</v>
      </c>
      <c r="D482">
        <v>55</v>
      </c>
      <c r="E482" t="s">
        <v>604</v>
      </c>
      <c r="G482" t="s">
        <v>590</v>
      </c>
      <c r="H482" s="75" t="s">
        <v>1601</v>
      </c>
      <c r="I482" t="s">
        <v>877</v>
      </c>
      <c r="J482" t="s">
        <v>622</v>
      </c>
      <c r="K482" t="s">
        <v>443</v>
      </c>
      <c r="L482" t="s">
        <v>443</v>
      </c>
      <c r="M482" t="s">
        <v>443</v>
      </c>
      <c r="N482" t="s">
        <v>443</v>
      </c>
      <c r="O482" t="s">
        <v>443</v>
      </c>
      <c r="P482" t="s">
        <v>443</v>
      </c>
      <c r="Q482" t="s">
        <v>443</v>
      </c>
    </row>
    <row r="483" spans="1:19" ht="25.5" x14ac:dyDescent="0.2">
      <c r="A483" t="s">
        <v>1602</v>
      </c>
      <c r="B483" t="s">
        <v>152</v>
      </c>
      <c r="C483" t="s">
        <v>762</v>
      </c>
      <c r="D483">
        <v>65</v>
      </c>
      <c r="E483" t="s">
        <v>731</v>
      </c>
      <c r="F483" s="717">
        <v>44208</v>
      </c>
      <c r="G483" t="s">
        <v>590</v>
      </c>
      <c r="H483" s="75" t="s">
        <v>1603</v>
      </c>
      <c r="I483" t="s">
        <v>732</v>
      </c>
      <c r="J483" t="s">
        <v>69</v>
      </c>
      <c r="K483" t="s">
        <v>35</v>
      </c>
      <c r="L483" t="s">
        <v>443</v>
      </c>
      <c r="M483" t="s">
        <v>443</v>
      </c>
      <c r="N483" t="s">
        <v>443</v>
      </c>
      <c r="O483" t="s">
        <v>443</v>
      </c>
      <c r="P483" t="s">
        <v>4</v>
      </c>
      <c r="Q483" t="s">
        <v>443</v>
      </c>
      <c r="R483" t="s">
        <v>443</v>
      </c>
    </row>
    <row r="484" spans="1:19" x14ac:dyDescent="0.2">
      <c r="A484" t="s">
        <v>1604</v>
      </c>
      <c r="B484" t="s">
        <v>1141</v>
      </c>
      <c r="C484" t="s">
        <v>762</v>
      </c>
      <c r="D484">
        <v>65</v>
      </c>
      <c r="E484" t="s">
        <v>1011</v>
      </c>
      <c r="F484" s="717">
        <v>44409</v>
      </c>
      <c r="G484" t="s">
        <v>590</v>
      </c>
      <c r="H484" t="s">
        <v>1605</v>
      </c>
      <c r="I484" t="s">
        <v>698</v>
      </c>
      <c r="J484" t="s">
        <v>69</v>
      </c>
      <c r="K484" t="s">
        <v>443</v>
      </c>
      <c r="L484" t="s">
        <v>443</v>
      </c>
      <c r="M484" t="s">
        <v>443</v>
      </c>
      <c r="N484" t="s">
        <v>443</v>
      </c>
      <c r="O484" t="s">
        <v>443</v>
      </c>
      <c r="P484" t="s">
        <v>4</v>
      </c>
      <c r="Q484" t="s">
        <v>443</v>
      </c>
      <c r="R484" t="s">
        <v>443</v>
      </c>
      <c r="S484" t="s">
        <v>443</v>
      </c>
    </row>
    <row r="485" spans="1:19" ht="25.5" x14ac:dyDescent="0.2">
      <c r="A485" t="s">
        <v>1606</v>
      </c>
      <c r="B485" t="s">
        <v>152</v>
      </c>
      <c r="D485">
        <v>55</v>
      </c>
      <c r="E485" t="s">
        <v>604</v>
      </c>
      <c r="F485" t="s">
        <v>1607</v>
      </c>
      <c r="G485" t="s">
        <v>590</v>
      </c>
      <c r="H485" s="75" t="s">
        <v>1608</v>
      </c>
      <c r="I485" t="s">
        <v>656</v>
      </c>
      <c r="J485" t="s">
        <v>50</v>
      </c>
      <c r="K485" t="s">
        <v>443</v>
      </c>
      <c r="L485" t="s">
        <v>443</v>
      </c>
      <c r="M485" t="s">
        <v>443</v>
      </c>
      <c r="N485" t="s">
        <v>443</v>
      </c>
      <c r="O485" t="s">
        <v>443</v>
      </c>
      <c r="P485" t="s">
        <v>443</v>
      </c>
      <c r="Q485" t="s">
        <v>4</v>
      </c>
    </row>
    <row r="486" spans="1:19" ht="25.5" x14ac:dyDescent="0.2">
      <c r="A486" t="s">
        <v>1609</v>
      </c>
      <c r="B486" t="s">
        <v>705</v>
      </c>
      <c r="C486" s="75" t="s">
        <v>1988</v>
      </c>
      <c r="D486">
        <v>60</v>
      </c>
      <c r="E486" t="s">
        <v>1011</v>
      </c>
      <c r="F486" s="717">
        <v>45536</v>
      </c>
      <c r="G486" t="s">
        <v>590</v>
      </c>
      <c r="H486" t="s">
        <v>1611</v>
      </c>
      <c r="I486" t="s">
        <v>698</v>
      </c>
      <c r="J486" t="s">
        <v>635</v>
      </c>
      <c r="K486" t="s">
        <v>443</v>
      </c>
      <c r="L486" t="s">
        <v>443</v>
      </c>
      <c r="M486" t="s">
        <v>443</v>
      </c>
      <c r="N486" t="s">
        <v>443</v>
      </c>
      <c r="O486" t="s">
        <v>443</v>
      </c>
      <c r="P486" t="s">
        <v>443</v>
      </c>
      <c r="Q486" t="s">
        <v>443</v>
      </c>
      <c r="R486" t="s">
        <v>443</v>
      </c>
      <c r="S486" t="s">
        <v>443</v>
      </c>
    </row>
    <row r="487" spans="1:19" ht="25.5" x14ac:dyDescent="0.2">
      <c r="A487" t="s">
        <v>1612</v>
      </c>
      <c r="B487" t="s">
        <v>705</v>
      </c>
      <c r="C487" s="75" t="s">
        <v>1988</v>
      </c>
      <c r="D487">
        <v>60</v>
      </c>
      <c r="E487" t="s">
        <v>1011</v>
      </c>
      <c r="F487" s="717">
        <v>45536</v>
      </c>
      <c r="G487" t="s">
        <v>590</v>
      </c>
      <c r="H487" t="s">
        <v>1611</v>
      </c>
      <c r="I487" t="s">
        <v>698</v>
      </c>
      <c r="J487" t="s">
        <v>635</v>
      </c>
      <c r="K487" t="s">
        <v>443</v>
      </c>
      <c r="L487" t="s">
        <v>443</v>
      </c>
      <c r="M487" t="s">
        <v>443</v>
      </c>
      <c r="N487" t="s">
        <v>443</v>
      </c>
      <c r="O487" t="s">
        <v>443</v>
      </c>
      <c r="P487" t="s">
        <v>443</v>
      </c>
      <c r="Q487" t="s">
        <v>443</v>
      </c>
      <c r="R487" t="s">
        <v>443</v>
      </c>
      <c r="S487" t="s">
        <v>443</v>
      </c>
    </row>
    <row r="488" spans="1:19" x14ac:dyDescent="0.2">
      <c r="A488" t="s">
        <v>1613</v>
      </c>
      <c r="B488" t="s">
        <v>1614</v>
      </c>
      <c r="C488" t="s">
        <v>760</v>
      </c>
      <c r="D488">
        <v>55</v>
      </c>
      <c r="E488" t="s">
        <v>731</v>
      </c>
      <c r="F488" s="717">
        <v>45467</v>
      </c>
      <c r="G488" t="s">
        <v>590</v>
      </c>
      <c r="H488" t="s">
        <v>1615</v>
      </c>
      <c r="I488" t="s">
        <v>732</v>
      </c>
      <c r="J488" t="s">
        <v>635</v>
      </c>
      <c r="K488" t="s">
        <v>443</v>
      </c>
      <c r="L488" t="s">
        <v>443</v>
      </c>
      <c r="M488" t="s">
        <v>443</v>
      </c>
      <c r="N488" t="s">
        <v>443</v>
      </c>
      <c r="O488" t="s">
        <v>443</v>
      </c>
      <c r="P488" t="s">
        <v>443</v>
      </c>
      <c r="Q488" t="s">
        <v>443</v>
      </c>
      <c r="R488" t="s">
        <v>443</v>
      </c>
    </row>
    <row r="489" spans="1:19" x14ac:dyDescent="0.2">
      <c r="A489" t="s">
        <v>1613</v>
      </c>
      <c r="B489" t="s">
        <v>1614</v>
      </c>
      <c r="C489" t="s">
        <v>1477</v>
      </c>
      <c r="D489">
        <v>55</v>
      </c>
      <c r="E489" t="s">
        <v>731</v>
      </c>
      <c r="F489" s="717">
        <v>45467</v>
      </c>
      <c r="G489" t="s">
        <v>590</v>
      </c>
      <c r="H489" t="s">
        <v>1615</v>
      </c>
      <c r="I489" t="s">
        <v>732</v>
      </c>
      <c r="J489" t="s">
        <v>657</v>
      </c>
      <c r="K489" t="s">
        <v>443</v>
      </c>
      <c r="L489" t="s">
        <v>443</v>
      </c>
      <c r="M489" t="s">
        <v>443</v>
      </c>
      <c r="N489" t="s">
        <v>443</v>
      </c>
      <c r="O489" t="s">
        <v>443</v>
      </c>
      <c r="P489" t="s">
        <v>443</v>
      </c>
      <c r="Q489" t="s">
        <v>443</v>
      </c>
      <c r="R489" t="s">
        <v>443</v>
      </c>
    </row>
    <row r="490" spans="1:19" x14ac:dyDescent="0.2">
      <c r="A490" t="s">
        <v>1613</v>
      </c>
      <c r="B490" t="s">
        <v>1614</v>
      </c>
      <c r="C490" t="s">
        <v>1478</v>
      </c>
      <c r="D490">
        <v>55</v>
      </c>
      <c r="E490" t="s">
        <v>731</v>
      </c>
      <c r="F490" s="717">
        <v>45467</v>
      </c>
      <c r="G490" t="s">
        <v>590</v>
      </c>
      <c r="H490" t="s">
        <v>1615</v>
      </c>
      <c r="I490" t="s">
        <v>732</v>
      </c>
      <c r="J490" t="s">
        <v>657</v>
      </c>
      <c r="K490" t="s">
        <v>443</v>
      </c>
      <c r="L490" t="s">
        <v>443</v>
      </c>
      <c r="M490" t="s">
        <v>443</v>
      </c>
      <c r="N490" t="s">
        <v>443</v>
      </c>
      <c r="O490" t="s">
        <v>443</v>
      </c>
      <c r="P490" t="s">
        <v>443</v>
      </c>
      <c r="Q490" t="s">
        <v>443</v>
      </c>
      <c r="R490" t="s">
        <v>443</v>
      </c>
    </row>
    <row r="491" spans="1:19" x14ac:dyDescent="0.2">
      <c r="A491" t="s">
        <v>1613</v>
      </c>
      <c r="B491" t="s">
        <v>1614</v>
      </c>
      <c r="C491" t="s">
        <v>1479</v>
      </c>
      <c r="D491">
        <v>55</v>
      </c>
      <c r="E491" t="s">
        <v>731</v>
      </c>
      <c r="F491" s="717">
        <v>45467</v>
      </c>
      <c r="G491" t="s">
        <v>590</v>
      </c>
      <c r="H491" t="s">
        <v>1615</v>
      </c>
      <c r="I491" t="s">
        <v>732</v>
      </c>
      <c r="J491" t="s">
        <v>657</v>
      </c>
      <c r="K491" t="s">
        <v>443</v>
      </c>
      <c r="L491" t="s">
        <v>443</v>
      </c>
      <c r="M491" t="s">
        <v>443</v>
      </c>
      <c r="N491" t="s">
        <v>443</v>
      </c>
      <c r="O491" t="s">
        <v>443</v>
      </c>
      <c r="P491" t="s">
        <v>443</v>
      </c>
      <c r="Q491" t="s">
        <v>443</v>
      </c>
      <c r="R491" t="s">
        <v>443</v>
      </c>
    </row>
    <row r="492" spans="1:19" ht="25.5" x14ac:dyDescent="0.2">
      <c r="A492" t="s">
        <v>1616</v>
      </c>
      <c r="B492" t="s">
        <v>662</v>
      </c>
      <c r="C492" t="s">
        <v>1617</v>
      </c>
      <c r="D492">
        <v>65</v>
      </c>
      <c r="E492" t="s">
        <v>604</v>
      </c>
      <c r="G492" t="s">
        <v>590</v>
      </c>
      <c r="H492" s="75" t="s">
        <v>1618</v>
      </c>
      <c r="I492" t="s">
        <v>606</v>
      </c>
      <c r="J492" t="s">
        <v>657</v>
      </c>
      <c r="K492" t="s">
        <v>443</v>
      </c>
      <c r="L492" t="s">
        <v>443</v>
      </c>
      <c r="M492" t="s">
        <v>443</v>
      </c>
      <c r="N492" t="s">
        <v>443</v>
      </c>
      <c r="O492" t="s">
        <v>443</v>
      </c>
      <c r="P492" t="s">
        <v>443</v>
      </c>
      <c r="Q492" t="s">
        <v>443</v>
      </c>
    </row>
    <row r="493" spans="1:19" x14ac:dyDescent="0.2">
      <c r="A493" t="s">
        <v>1619</v>
      </c>
      <c r="B493" t="s">
        <v>705</v>
      </c>
      <c r="D493">
        <v>60</v>
      </c>
      <c r="E493" t="s">
        <v>589</v>
      </c>
      <c r="F493" s="717">
        <v>45375</v>
      </c>
      <c r="G493" t="s">
        <v>590</v>
      </c>
      <c r="H493" t="s">
        <v>1620</v>
      </c>
      <c r="I493" t="s">
        <v>698</v>
      </c>
      <c r="J493" t="s">
        <v>614</v>
      </c>
      <c r="K493" t="s">
        <v>443</v>
      </c>
      <c r="L493" t="s">
        <v>4</v>
      </c>
      <c r="M493" t="s">
        <v>443</v>
      </c>
      <c r="N493" t="s">
        <v>443</v>
      </c>
      <c r="O493" t="s">
        <v>443</v>
      </c>
      <c r="P493" t="s">
        <v>443</v>
      </c>
      <c r="Q493" t="s">
        <v>443</v>
      </c>
      <c r="R493" t="s">
        <v>443</v>
      </c>
      <c r="S493" t="s">
        <v>443</v>
      </c>
    </row>
    <row r="494" spans="1:19" ht="25.5" x14ac:dyDescent="0.2">
      <c r="A494" t="s">
        <v>1621</v>
      </c>
      <c r="B494" t="s">
        <v>1622</v>
      </c>
      <c r="D494">
        <v>55</v>
      </c>
      <c r="E494" t="s">
        <v>604</v>
      </c>
      <c r="F494" s="717">
        <v>42614</v>
      </c>
      <c r="G494" t="s">
        <v>590</v>
      </c>
      <c r="H494" s="75" t="s">
        <v>1623</v>
      </c>
      <c r="I494" t="s">
        <v>606</v>
      </c>
      <c r="J494" t="s">
        <v>146</v>
      </c>
      <c r="K494" t="s">
        <v>4</v>
      </c>
      <c r="L494" t="s">
        <v>443</v>
      </c>
      <c r="M494" t="s">
        <v>443</v>
      </c>
      <c r="N494" t="s">
        <v>443</v>
      </c>
      <c r="O494" t="s">
        <v>443</v>
      </c>
      <c r="P494" t="s">
        <v>443</v>
      </c>
      <c r="Q494" t="s">
        <v>443</v>
      </c>
    </row>
    <row r="495" spans="1:19" x14ac:dyDescent="0.2">
      <c r="A495" t="s">
        <v>1624</v>
      </c>
      <c r="B495" t="s">
        <v>1625</v>
      </c>
      <c r="D495">
        <v>55</v>
      </c>
      <c r="E495" t="s">
        <v>604</v>
      </c>
      <c r="F495" s="717">
        <v>41061</v>
      </c>
      <c r="G495" t="s">
        <v>590</v>
      </c>
      <c r="H495" t="s">
        <v>779</v>
      </c>
      <c r="I495" t="s">
        <v>606</v>
      </c>
      <c r="J495" t="s">
        <v>20</v>
      </c>
      <c r="K495" t="s">
        <v>443</v>
      </c>
      <c r="L495" t="s">
        <v>443</v>
      </c>
      <c r="M495" t="s">
        <v>443</v>
      </c>
      <c r="N495" t="s">
        <v>443</v>
      </c>
      <c r="O495" t="s">
        <v>443</v>
      </c>
      <c r="P495" t="s">
        <v>4</v>
      </c>
      <c r="Q495" t="s">
        <v>443</v>
      </c>
    </row>
    <row r="496" spans="1:19" x14ac:dyDescent="0.2">
      <c r="A496" t="s">
        <v>1626</v>
      </c>
      <c r="B496" t="s">
        <v>1627</v>
      </c>
      <c r="D496">
        <v>55</v>
      </c>
      <c r="E496" t="s">
        <v>604</v>
      </c>
      <c r="F496" s="717">
        <v>42237</v>
      </c>
      <c r="G496" t="s">
        <v>590</v>
      </c>
      <c r="H496" t="s">
        <v>495</v>
      </c>
      <c r="I496" t="s">
        <v>1237</v>
      </c>
      <c r="J496" t="s">
        <v>50</v>
      </c>
      <c r="K496" t="s">
        <v>443</v>
      </c>
      <c r="L496" t="s">
        <v>443</v>
      </c>
      <c r="M496" t="s">
        <v>443</v>
      </c>
      <c r="N496" t="s">
        <v>443</v>
      </c>
      <c r="O496" t="s">
        <v>443</v>
      </c>
      <c r="P496" t="s">
        <v>443</v>
      </c>
      <c r="Q496" t="s">
        <v>4</v>
      </c>
    </row>
    <row r="497" spans="1:19" x14ac:dyDescent="0.2">
      <c r="A497" t="s">
        <v>1628</v>
      </c>
      <c r="B497" t="s">
        <v>1296</v>
      </c>
      <c r="D497">
        <v>65</v>
      </c>
      <c r="E497" t="s">
        <v>604</v>
      </c>
      <c r="F497" s="717">
        <v>45833</v>
      </c>
      <c r="G497" t="s">
        <v>590</v>
      </c>
      <c r="H497" t="s">
        <v>1629</v>
      </c>
      <c r="I497" t="s">
        <v>1237</v>
      </c>
      <c r="J497" t="s">
        <v>53</v>
      </c>
      <c r="K497" t="s">
        <v>35</v>
      </c>
      <c r="L497" t="s">
        <v>35</v>
      </c>
      <c r="M497" t="s">
        <v>35</v>
      </c>
      <c r="N497" t="s">
        <v>35</v>
      </c>
      <c r="O497" t="s">
        <v>35</v>
      </c>
      <c r="P497" t="s">
        <v>443</v>
      </c>
      <c r="Q497" t="s">
        <v>443</v>
      </c>
    </row>
    <row r="498" spans="1:19" ht="25.5" x14ac:dyDescent="0.2">
      <c r="A498" t="s">
        <v>1630</v>
      </c>
      <c r="B498" t="s">
        <v>1631</v>
      </c>
      <c r="C498" s="75" t="s">
        <v>1976</v>
      </c>
      <c r="D498">
        <v>55</v>
      </c>
      <c r="E498" t="s">
        <v>604</v>
      </c>
      <c r="F498" s="717">
        <v>41654</v>
      </c>
      <c r="G498" t="s">
        <v>590</v>
      </c>
      <c r="H498" s="75" t="s">
        <v>1632</v>
      </c>
      <c r="I498" t="s">
        <v>877</v>
      </c>
      <c r="J498" t="s">
        <v>622</v>
      </c>
      <c r="K498" t="s">
        <v>443</v>
      </c>
      <c r="L498" t="s">
        <v>443</v>
      </c>
      <c r="M498" t="s">
        <v>443</v>
      </c>
      <c r="N498" t="s">
        <v>443</v>
      </c>
      <c r="O498" t="s">
        <v>443</v>
      </c>
      <c r="P498" t="s">
        <v>443</v>
      </c>
      <c r="Q498" t="s">
        <v>443</v>
      </c>
    </row>
    <row r="499" spans="1:19" x14ac:dyDescent="0.2">
      <c r="A499" t="s">
        <v>1633</v>
      </c>
      <c r="B499" t="s">
        <v>89</v>
      </c>
      <c r="C499" t="s">
        <v>762</v>
      </c>
      <c r="D499">
        <v>65</v>
      </c>
      <c r="E499" t="s">
        <v>697</v>
      </c>
      <c r="F499" s="717">
        <v>44317</v>
      </c>
      <c r="G499" t="s">
        <v>590</v>
      </c>
      <c r="H499" t="s">
        <v>1634</v>
      </c>
      <c r="I499" t="s">
        <v>698</v>
      </c>
      <c r="J499" t="s">
        <v>69</v>
      </c>
      <c r="K499" t="s">
        <v>443</v>
      </c>
      <c r="L499" t="s">
        <v>443</v>
      </c>
      <c r="M499" t="s">
        <v>443</v>
      </c>
      <c r="N499" t="s">
        <v>443</v>
      </c>
      <c r="O499" t="s">
        <v>443</v>
      </c>
      <c r="P499" t="s">
        <v>443</v>
      </c>
      <c r="Q499" t="s">
        <v>443</v>
      </c>
      <c r="R499" t="s">
        <v>4</v>
      </c>
      <c r="S499" t="s">
        <v>443</v>
      </c>
    </row>
    <row r="500" spans="1:19" x14ac:dyDescent="0.2">
      <c r="A500" t="s">
        <v>1824</v>
      </c>
      <c r="B500" t="s">
        <v>662</v>
      </c>
      <c r="D500">
        <v>50</v>
      </c>
      <c r="E500" t="s">
        <v>612</v>
      </c>
      <c r="F500" s="717">
        <v>44986</v>
      </c>
      <c r="G500" t="s">
        <v>590</v>
      </c>
      <c r="H500">
        <v>444</v>
      </c>
      <c r="I500" t="s">
        <v>1172</v>
      </c>
      <c r="J500" t="s">
        <v>50</v>
      </c>
      <c r="K500" t="s">
        <v>443</v>
      </c>
      <c r="L500" t="s">
        <v>443</v>
      </c>
      <c r="M500" t="s">
        <v>443</v>
      </c>
      <c r="N500" t="s">
        <v>443</v>
      </c>
      <c r="O500" t="s">
        <v>443</v>
      </c>
      <c r="P500" t="s">
        <v>443</v>
      </c>
      <c r="Q500" t="s">
        <v>4</v>
      </c>
      <c r="R500" t="s">
        <v>443</v>
      </c>
    </row>
    <row r="501" spans="1:19" x14ac:dyDescent="0.2">
      <c r="A501" t="s">
        <v>1637</v>
      </c>
      <c r="B501" t="s">
        <v>641</v>
      </c>
      <c r="D501">
        <v>50</v>
      </c>
      <c r="E501" t="s">
        <v>604</v>
      </c>
      <c r="F501" s="717">
        <v>44949</v>
      </c>
      <c r="G501" t="s">
        <v>590</v>
      </c>
      <c r="H501">
        <v>69</v>
      </c>
      <c r="I501" t="s">
        <v>645</v>
      </c>
      <c r="J501" t="s">
        <v>146</v>
      </c>
      <c r="K501" t="s">
        <v>1870</v>
      </c>
      <c r="L501" t="s">
        <v>443</v>
      </c>
      <c r="M501" t="s">
        <v>443</v>
      </c>
      <c r="N501" t="s">
        <v>443</v>
      </c>
      <c r="O501" t="s">
        <v>443</v>
      </c>
      <c r="P501" t="s">
        <v>443</v>
      </c>
      <c r="Q501" t="s">
        <v>443</v>
      </c>
      <c r="R501" t="s">
        <v>443</v>
      </c>
    </row>
    <row r="502" spans="1:19" x14ac:dyDescent="0.2">
      <c r="A502" t="s">
        <v>1638</v>
      </c>
      <c r="B502" t="s">
        <v>1639</v>
      </c>
      <c r="D502">
        <v>65</v>
      </c>
      <c r="E502" t="s">
        <v>604</v>
      </c>
      <c r="F502" s="717">
        <v>45253</v>
      </c>
      <c r="G502" t="s">
        <v>590</v>
      </c>
      <c r="H502" t="s">
        <v>1640</v>
      </c>
      <c r="I502" t="s">
        <v>877</v>
      </c>
      <c r="J502" t="s">
        <v>657</v>
      </c>
      <c r="K502" t="s">
        <v>443</v>
      </c>
      <c r="L502" t="s">
        <v>443</v>
      </c>
      <c r="M502" t="s">
        <v>443</v>
      </c>
      <c r="N502" t="s">
        <v>443</v>
      </c>
      <c r="O502" t="s">
        <v>443</v>
      </c>
      <c r="P502" t="s">
        <v>443</v>
      </c>
      <c r="Q502" t="s">
        <v>443</v>
      </c>
    </row>
    <row r="503" spans="1:19" x14ac:dyDescent="0.2">
      <c r="A503" t="s">
        <v>1641</v>
      </c>
      <c r="B503" t="s">
        <v>140</v>
      </c>
      <c r="D503">
        <v>65</v>
      </c>
      <c r="E503" t="s">
        <v>604</v>
      </c>
      <c r="F503" s="717">
        <v>45346</v>
      </c>
      <c r="G503" t="s">
        <v>590</v>
      </c>
      <c r="H503" t="s">
        <v>1642</v>
      </c>
      <c r="I503" t="s">
        <v>877</v>
      </c>
      <c r="J503" t="s">
        <v>610</v>
      </c>
      <c r="K503" t="s">
        <v>443</v>
      </c>
      <c r="L503" t="s">
        <v>443</v>
      </c>
      <c r="M503" t="s">
        <v>443</v>
      </c>
      <c r="N503" t="s">
        <v>443</v>
      </c>
      <c r="O503" t="s">
        <v>443</v>
      </c>
      <c r="P503" t="s">
        <v>443</v>
      </c>
      <c r="Q503" t="s">
        <v>443</v>
      </c>
    </row>
    <row r="504" spans="1:19" x14ac:dyDescent="0.2">
      <c r="A504" t="s">
        <v>1823</v>
      </c>
      <c r="B504" t="s">
        <v>99</v>
      </c>
      <c r="D504">
        <v>50</v>
      </c>
      <c r="E504" t="s">
        <v>612</v>
      </c>
      <c r="F504" s="717">
        <v>44949</v>
      </c>
      <c r="G504" t="s">
        <v>590</v>
      </c>
      <c r="H504">
        <v>355</v>
      </c>
      <c r="I504" t="s">
        <v>1172</v>
      </c>
      <c r="J504" t="s">
        <v>53</v>
      </c>
      <c r="K504" t="s">
        <v>443</v>
      </c>
      <c r="L504" t="s">
        <v>443</v>
      </c>
      <c r="M504" t="s">
        <v>443</v>
      </c>
      <c r="N504" t="s">
        <v>443</v>
      </c>
      <c r="O504" t="s">
        <v>4</v>
      </c>
      <c r="P504" t="s">
        <v>443</v>
      </c>
      <c r="Q504" t="s">
        <v>443</v>
      </c>
      <c r="R504" t="s">
        <v>443</v>
      </c>
    </row>
    <row r="505" spans="1:19" x14ac:dyDescent="0.2">
      <c r="A505" t="s">
        <v>1645</v>
      </c>
      <c r="B505" t="s">
        <v>1646</v>
      </c>
      <c r="D505">
        <v>85</v>
      </c>
      <c r="E505" t="s">
        <v>604</v>
      </c>
      <c r="F505" s="717">
        <v>45108</v>
      </c>
      <c r="G505" t="s">
        <v>590</v>
      </c>
      <c r="H505" t="s">
        <v>1647</v>
      </c>
      <c r="I505" t="s">
        <v>877</v>
      </c>
      <c r="J505" t="s">
        <v>657</v>
      </c>
      <c r="K505" t="s">
        <v>4</v>
      </c>
      <c r="L505" t="s">
        <v>443</v>
      </c>
      <c r="M505" t="s">
        <v>443</v>
      </c>
      <c r="N505" t="s">
        <v>443</v>
      </c>
      <c r="O505" t="s">
        <v>443</v>
      </c>
      <c r="P505" t="s">
        <v>443</v>
      </c>
      <c r="Q505" t="s">
        <v>443</v>
      </c>
    </row>
    <row r="506" spans="1:19" x14ac:dyDescent="0.2">
      <c r="A506" t="s">
        <v>1648</v>
      </c>
      <c r="B506" t="s">
        <v>662</v>
      </c>
      <c r="D506">
        <v>50</v>
      </c>
      <c r="E506" t="s">
        <v>604</v>
      </c>
      <c r="F506" s="717">
        <v>44949</v>
      </c>
      <c r="G506" t="s">
        <v>590</v>
      </c>
      <c r="H506">
        <v>149</v>
      </c>
      <c r="I506" t="s">
        <v>645</v>
      </c>
      <c r="J506" t="s">
        <v>20</v>
      </c>
      <c r="K506" t="s">
        <v>443</v>
      </c>
      <c r="L506" t="s">
        <v>443</v>
      </c>
      <c r="M506" t="s">
        <v>443</v>
      </c>
      <c r="N506" t="s">
        <v>443</v>
      </c>
      <c r="O506" t="s">
        <v>4</v>
      </c>
      <c r="P506" t="s">
        <v>443</v>
      </c>
      <c r="Q506" t="s">
        <v>443</v>
      </c>
      <c r="R506" t="s">
        <v>443</v>
      </c>
    </row>
    <row r="507" spans="1:19" x14ac:dyDescent="0.2">
      <c r="A507" t="s">
        <v>1649</v>
      </c>
      <c r="B507" t="s">
        <v>598</v>
      </c>
      <c r="D507">
        <v>50</v>
      </c>
      <c r="E507" t="s">
        <v>731</v>
      </c>
      <c r="F507" s="717">
        <v>44949</v>
      </c>
      <c r="G507" t="s">
        <v>590</v>
      </c>
      <c r="H507">
        <v>326</v>
      </c>
      <c r="I507" t="s">
        <v>732</v>
      </c>
      <c r="J507" t="s">
        <v>20</v>
      </c>
      <c r="K507" t="s">
        <v>35</v>
      </c>
      <c r="L507" t="s">
        <v>443</v>
      </c>
      <c r="M507" t="s">
        <v>443</v>
      </c>
      <c r="N507" t="s">
        <v>443</v>
      </c>
      <c r="O507" t="s">
        <v>443</v>
      </c>
      <c r="P507" t="s">
        <v>443</v>
      </c>
      <c r="Q507" t="s">
        <v>443</v>
      </c>
      <c r="R507" t="s">
        <v>443</v>
      </c>
      <c r="S507" t="s">
        <v>4</v>
      </c>
    </row>
    <row r="508" spans="1:19" ht="25.5" x14ac:dyDescent="0.2">
      <c r="A508" t="s">
        <v>1650</v>
      </c>
      <c r="B508" t="s">
        <v>638</v>
      </c>
      <c r="D508">
        <v>60</v>
      </c>
      <c r="E508" t="s">
        <v>604</v>
      </c>
      <c r="F508" s="717">
        <v>41821</v>
      </c>
      <c r="G508" t="s">
        <v>590</v>
      </c>
      <c r="H508" s="75" t="s">
        <v>1651</v>
      </c>
      <c r="I508" t="s">
        <v>606</v>
      </c>
      <c r="J508" t="s">
        <v>100</v>
      </c>
      <c r="K508" t="s">
        <v>443</v>
      </c>
      <c r="L508" t="s">
        <v>443</v>
      </c>
      <c r="M508" t="s">
        <v>443</v>
      </c>
      <c r="N508" t="s">
        <v>443</v>
      </c>
      <c r="O508" t="s">
        <v>443</v>
      </c>
      <c r="P508" t="s">
        <v>443</v>
      </c>
      <c r="Q508" t="s">
        <v>443</v>
      </c>
    </row>
    <row r="509" spans="1:19" x14ac:dyDescent="0.2">
      <c r="A509" t="s">
        <v>1652</v>
      </c>
      <c r="B509" t="s">
        <v>99</v>
      </c>
      <c r="C509">
        <v>5</v>
      </c>
      <c r="D509">
        <v>55</v>
      </c>
      <c r="E509" t="s">
        <v>589</v>
      </c>
      <c r="F509" s="717">
        <v>44208</v>
      </c>
      <c r="G509" t="s">
        <v>590</v>
      </c>
      <c r="H509" t="s">
        <v>1653</v>
      </c>
      <c r="I509" t="s">
        <v>698</v>
      </c>
      <c r="J509" t="s">
        <v>20</v>
      </c>
      <c r="K509" t="s">
        <v>443</v>
      </c>
      <c r="L509" t="s">
        <v>443</v>
      </c>
      <c r="M509" t="s">
        <v>443</v>
      </c>
      <c r="N509" t="s">
        <v>443</v>
      </c>
      <c r="O509" t="s">
        <v>4</v>
      </c>
      <c r="P509" t="s">
        <v>443</v>
      </c>
      <c r="Q509" t="s">
        <v>443</v>
      </c>
      <c r="R509" t="s">
        <v>443</v>
      </c>
      <c r="S509" t="s">
        <v>443</v>
      </c>
    </row>
    <row r="510" spans="1:19" x14ac:dyDescent="0.2">
      <c r="A510" t="s">
        <v>1654</v>
      </c>
      <c r="B510" t="s">
        <v>1655</v>
      </c>
      <c r="D510">
        <v>65</v>
      </c>
      <c r="E510" t="s">
        <v>604</v>
      </c>
      <c r="F510" s="717">
        <v>45253</v>
      </c>
      <c r="G510" t="s">
        <v>590</v>
      </c>
      <c r="H510" t="s">
        <v>1656</v>
      </c>
      <c r="I510" t="s">
        <v>606</v>
      </c>
      <c r="J510" t="s">
        <v>146</v>
      </c>
      <c r="K510" t="s">
        <v>443</v>
      </c>
      <c r="L510" t="s">
        <v>443</v>
      </c>
      <c r="M510" t="s">
        <v>443</v>
      </c>
      <c r="N510" t="s">
        <v>443</v>
      </c>
      <c r="O510" t="s">
        <v>443</v>
      </c>
      <c r="P510" t="s">
        <v>4</v>
      </c>
      <c r="Q510" t="s">
        <v>443</v>
      </c>
    </row>
    <row r="511" spans="1:19" ht="25.5" x14ac:dyDescent="0.2">
      <c r="A511" t="s">
        <v>1657</v>
      </c>
      <c r="B511" t="s">
        <v>1159</v>
      </c>
      <c r="D511">
        <v>55</v>
      </c>
      <c r="E511" t="s">
        <v>604</v>
      </c>
      <c r="F511" s="717">
        <v>42248</v>
      </c>
      <c r="G511" t="s">
        <v>590</v>
      </c>
      <c r="H511" s="75" t="s">
        <v>1658</v>
      </c>
      <c r="I511" t="s">
        <v>634</v>
      </c>
      <c r="J511" t="s">
        <v>610</v>
      </c>
      <c r="K511" t="s">
        <v>443</v>
      </c>
      <c r="L511" t="s">
        <v>443</v>
      </c>
      <c r="M511" t="s">
        <v>443</v>
      </c>
      <c r="N511" t="s">
        <v>443</v>
      </c>
      <c r="O511" t="s">
        <v>443</v>
      </c>
      <c r="P511" t="s">
        <v>443</v>
      </c>
      <c r="Q511" t="s">
        <v>443</v>
      </c>
      <c r="R511" t="s">
        <v>443</v>
      </c>
    </row>
    <row r="512" spans="1:19" x14ac:dyDescent="0.2">
      <c r="A512" t="s">
        <v>1659</v>
      </c>
      <c r="B512" t="s">
        <v>1660</v>
      </c>
      <c r="D512">
        <v>50</v>
      </c>
      <c r="E512" t="s">
        <v>604</v>
      </c>
      <c r="F512" s="717">
        <v>44949</v>
      </c>
      <c r="G512" t="s">
        <v>590</v>
      </c>
      <c r="H512">
        <v>398</v>
      </c>
      <c r="I512" t="s">
        <v>1237</v>
      </c>
      <c r="J512" t="s">
        <v>25</v>
      </c>
      <c r="K512" t="s">
        <v>443</v>
      </c>
      <c r="L512" t="s">
        <v>443</v>
      </c>
      <c r="M512" t="s">
        <v>443</v>
      </c>
      <c r="N512" t="s">
        <v>443</v>
      </c>
      <c r="O512" t="s">
        <v>443</v>
      </c>
      <c r="P512" t="s">
        <v>4</v>
      </c>
      <c r="Q512" t="s">
        <v>443</v>
      </c>
    </row>
    <row r="513" spans="1:19" x14ac:dyDescent="0.2">
      <c r="A513" t="s">
        <v>1661</v>
      </c>
      <c r="B513" t="s">
        <v>1646</v>
      </c>
      <c r="C513" t="s">
        <v>1945</v>
      </c>
      <c r="D513">
        <v>60</v>
      </c>
      <c r="E513" t="s">
        <v>604</v>
      </c>
      <c r="F513" s="717">
        <v>45346</v>
      </c>
      <c r="G513" t="s">
        <v>590</v>
      </c>
      <c r="H513" t="s">
        <v>1662</v>
      </c>
      <c r="I513" t="s">
        <v>877</v>
      </c>
      <c r="J513" t="s">
        <v>610</v>
      </c>
      <c r="K513" t="s">
        <v>443</v>
      </c>
      <c r="L513" t="s">
        <v>443</v>
      </c>
      <c r="M513" t="s">
        <v>443</v>
      </c>
      <c r="N513" t="s">
        <v>443</v>
      </c>
      <c r="O513" t="s">
        <v>443</v>
      </c>
      <c r="P513" t="s">
        <v>443</v>
      </c>
      <c r="Q513" t="s">
        <v>443</v>
      </c>
    </row>
    <row r="514" spans="1:19" x14ac:dyDescent="0.2">
      <c r="A514" t="s">
        <v>1663</v>
      </c>
      <c r="B514" t="s">
        <v>915</v>
      </c>
      <c r="D514">
        <v>75</v>
      </c>
      <c r="E514" t="s">
        <v>589</v>
      </c>
      <c r="F514" s="717">
        <v>45894</v>
      </c>
      <c r="G514" t="s">
        <v>590</v>
      </c>
      <c r="H514" t="s">
        <v>1664</v>
      </c>
      <c r="I514" t="s">
        <v>698</v>
      </c>
      <c r="J514" t="s">
        <v>657</v>
      </c>
      <c r="K514" t="s">
        <v>35</v>
      </c>
      <c r="L514" t="s">
        <v>35</v>
      </c>
      <c r="M514" t="s">
        <v>35</v>
      </c>
      <c r="N514" t="s">
        <v>35</v>
      </c>
      <c r="O514" t="s">
        <v>35</v>
      </c>
      <c r="P514" t="s">
        <v>35</v>
      </c>
      <c r="Q514" t="s">
        <v>35</v>
      </c>
      <c r="R514" t="s">
        <v>443</v>
      </c>
      <c r="S514" t="s">
        <v>443</v>
      </c>
    </row>
    <row r="515" spans="1:19" x14ac:dyDescent="0.2">
      <c r="A515" t="s">
        <v>1665</v>
      </c>
      <c r="B515" t="s">
        <v>1313</v>
      </c>
      <c r="C515" t="s">
        <v>984</v>
      </c>
      <c r="D515">
        <v>55</v>
      </c>
      <c r="E515" t="s">
        <v>731</v>
      </c>
      <c r="F515" s="717">
        <v>44949</v>
      </c>
      <c r="G515" t="s">
        <v>590</v>
      </c>
      <c r="H515">
        <v>327</v>
      </c>
      <c r="I515" t="s">
        <v>732</v>
      </c>
      <c r="J515" t="s">
        <v>53</v>
      </c>
      <c r="K515" t="s">
        <v>443</v>
      </c>
      <c r="L515" t="s">
        <v>443</v>
      </c>
      <c r="M515" t="s">
        <v>4</v>
      </c>
      <c r="N515" t="s">
        <v>443</v>
      </c>
      <c r="O515" t="s">
        <v>443</v>
      </c>
      <c r="P515" t="s">
        <v>443</v>
      </c>
      <c r="Q515" t="s">
        <v>443</v>
      </c>
      <c r="R515" t="s">
        <v>443</v>
      </c>
    </row>
    <row r="516" spans="1:19" x14ac:dyDescent="0.2">
      <c r="A516" t="s">
        <v>1666</v>
      </c>
      <c r="B516" t="s">
        <v>1667</v>
      </c>
      <c r="D516">
        <v>70</v>
      </c>
      <c r="E516" t="s">
        <v>604</v>
      </c>
      <c r="F516" s="717">
        <v>45170</v>
      </c>
      <c r="G516" t="s">
        <v>590</v>
      </c>
      <c r="H516" t="s">
        <v>1668</v>
      </c>
      <c r="I516" t="s">
        <v>592</v>
      </c>
      <c r="J516" t="s">
        <v>50</v>
      </c>
      <c r="K516" t="s">
        <v>443</v>
      </c>
      <c r="L516" t="s">
        <v>443</v>
      </c>
      <c r="M516" t="s">
        <v>443</v>
      </c>
      <c r="N516" t="s">
        <v>443</v>
      </c>
      <c r="O516" t="s">
        <v>443</v>
      </c>
      <c r="P516" t="s">
        <v>443</v>
      </c>
      <c r="Q516" t="s">
        <v>443</v>
      </c>
      <c r="R516" t="s">
        <v>443</v>
      </c>
    </row>
    <row r="517" spans="1:19" ht="25.5" x14ac:dyDescent="0.2">
      <c r="A517" t="s">
        <v>1669</v>
      </c>
      <c r="B517" t="s">
        <v>99</v>
      </c>
      <c r="D517">
        <v>55</v>
      </c>
      <c r="E517" t="s">
        <v>604</v>
      </c>
      <c r="G517" t="s">
        <v>590</v>
      </c>
      <c r="H517" s="75" t="s">
        <v>1670</v>
      </c>
      <c r="I517" t="s">
        <v>877</v>
      </c>
      <c r="J517" t="s">
        <v>614</v>
      </c>
      <c r="K517" t="s">
        <v>443</v>
      </c>
      <c r="L517" t="s">
        <v>4</v>
      </c>
      <c r="M517" t="s">
        <v>443</v>
      </c>
      <c r="N517" t="s">
        <v>443</v>
      </c>
      <c r="O517" t="s">
        <v>443</v>
      </c>
      <c r="P517" t="s">
        <v>443</v>
      </c>
      <c r="Q517" t="s">
        <v>443</v>
      </c>
    </row>
    <row r="518" spans="1:19" x14ac:dyDescent="0.2">
      <c r="A518" t="s">
        <v>1671</v>
      </c>
      <c r="B518" t="s">
        <v>1313</v>
      </c>
      <c r="C518" t="s">
        <v>984</v>
      </c>
      <c r="D518">
        <v>55</v>
      </c>
      <c r="E518" t="s">
        <v>731</v>
      </c>
      <c r="F518" s="717">
        <v>44949</v>
      </c>
      <c r="G518" t="s">
        <v>590</v>
      </c>
      <c r="H518">
        <v>327</v>
      </c>
      <c r="I518" t="s">
        <v>732</v>
      </c>
      <c r="J518" t="s">
        <v>50</v>
      </c>
      <c r="K518" t="s">
        <v>443</v>
      </c>
      <c r="L518" t="s">
        <v>443</v>
      </c>
      <c r="M518" t="s">
        <v>443</v>
      </c>
      <c r="N518" t="s">
        <v>443</v>
      </c>
      <c r="O518" t="s">
        <v>443</v>
      </c>
      <c r="P518" t="s">
        <v>443</v>
      </c>
      <c r="Q518" t="s">
        <v>443</v>
      </c>
      <c r="R518" t="s">
        <v>4</v>
      </c>
    </row>
    <row r="519" spans="1:19" ht="25.5" x14ac:dyDescent="0.2">
      <c r="A519" t="s">
        <v>1672</v>
      </c>
      <c r="B519" t="s">
        <v>152</v>
      </c>
      <c r="D519">
        <v>55</v>
      </c>
      <c r="E519" t="s">
        <v>604</v>
      </c>
      <c r="F519" s="717">
        <v>41609</v>
      </c>
      <c r="G519" t="s">
        <v>590</v>
      </c>
      <c r="H519" s="75" t="s">
        <v>1673</v>
      </c>
      <c r="I519" t="s">
        <v>606</v>
      </c>
      <c r="J519" t="s">
        <v>100</v>
      </c>
      <c r="K519" t="s">
        <v>443</v>
      </c>
      <c r="L519" t="s">
        <v>443</v>
      </c>
      <c r="M519" t="s">
        <v>443</v>
      </c>
      <c r="N519" t="s">
        <v>443</v>
      </c>
      <c r="O519" t="s">
        <v>443</v>
      </c>
      <c r="P519" t="s">
        <v>443</v>
      </c>
      <c r="Q519" t="s">
        <v>443</v>
      </c>
      <c r="S519" t="s">
        <v>4</v>
      </c>
    </row>
    <row r="520" spans="1:19" x14ac:dyDescent="0.2">
      <c r="A520" t="s">
        <v>1674</v>
      </c>
      <c r="B520" t="s">
        <v>662</v>
      </c>
      <c r="D520">
        <v>50</v>
      </c>
      <c r="E520" t="s">
        <v>604</v>
      </c>
      <c r="F520" s="717">
        <v>44949</v>
      </c>
      <c r="G520" t="s">
        <v>590</v>
      </c>
      <c r="H520">
        <v>184</v>
      </c>
      <c r="I520" t="s">
        <v>645</v>
      </c>
      <c r="J520" t="s">
        <v>20</v>
      </c>
      <c r="K520" t="s">
        <v>443</v>
      </c>
      <c r="L520" t="s">
        <v>443</v>
      </c>
      <c r="M520" t="s">
        <v>443</v>
      </c>
      <c r="N520" t="s">
        <v>443</v>
      </c>
      <c r="O520" t="s">
        <v>443</v>
      </c>
      <c r="P520" t="s">
        <v>4</v>
      </c>
      <c r="Q520" t="s">
        <v>443</v>
      </c>
      <c r="R520" t="s">
        <v>443</v>
      </c>
    </row>
    <row r="521" spans="1:19" x14ac:dyDescent="0.2">
      <c r="A521" t="s">
        <v>1675</v>
      </c>
      <c r="B521" t="s">
        <v>1313</v>
      </c>
      <c r="C521" t="s">
        <v>984</v>
      </c>
      <c r="D521">
        <v>55</v>
      </c>
      <c r="E521" t="s">
        <v>731</v>
      </c>
      <c r="F521" s="717">
        <v>44949</v>
      </c>
      <c r="G521" t="s">
        <v>590</v>
      </c>
      <c r="H521">
        <v>327</v>
      </c>
      <c r="I521" t="s">
        <v>732</v>
      </c>
      <c r="J521" t="s">
        <v>50</v>
      </c>
      <c r="K521" t="s">
        <v>443</v>
      </c>
      <c r="L521" t="s">
        <v>443</v>
      </c>
      <c r="M521" t="s">
        <v>443</v>
      </c>
      <c r="N521" t="s">
        <v>443</v>
      </c>
      <c r="O521" t="s">
        <v>443</v>
      </c>
      <c r="P521" t="s">
        <v>443</v>
      </c>
      <c r="Q521" t="s">
        <v>443</v>
      </c>
      <c r="R521" t="s">
        <v>4</v>
      </c>
    </row>
    <row r="522" spans="1:19" ht="25.5" x14ac:dyDescent="0.2">
      <c r="A522" t="s">
        <v>1676</v>
      </c>
      <c r="B522" t="s">
        <v>989</v>
      </c>
      <c r="C522" s="75" t="s">
        <v>1677</v>
      </c>
      <c r="D522">
        <v>275</v>
      </c>
      <c r="E522" t="s">
        <v>589</v>
      </c>
      <c r="F522" s="717">
        <v>44256</v>
      </c>
      <c r="G522" t="s">
        <v>590</v>
      </c>
      <c r="H522" t="s">
        <v>827</v>
      </c>
      <c r="I522" t="s">
        <v>991</v>
      </c>
      <c r="J522" t="s">
        <v>614</v>
      </c>
      <c r="K522" t="s">
        <v>443</v>
      </c>
      <c r="L522" t="s">
        <v>4</v>
      </c>
      <c r="M522" t="s">
        <v>443</v>
      </c>
      <c r="N522" t="s">
        <v>443</v>
      </c>
      <c r="O522" t="s">
        <v>443</v>
      </c>
      <c r="P522" t="s">
        <v>443</v>
      </c>
      <c r="Q522" t="s">
        <v>443</v>
      </c>
    </row>
    <row r="523" spans="1:19" x14ac:dyDescent="0.2">
      <c r="A523" t="s">
        <v>1678</v>
      </c>
      <c r="B523" t="s">
        <v>1313</v>
      </c>
      <c r="C523" t="s">
        <v>984</v>
      </c>
      <c r="D523">
        <v>55</v>
      </c>
      <c r="E523" t="s">
        <v>731</v>
      </c>
      <c r="F523" s="717">
        <v>44949</v>
      </c>
      <c r="G523" t="s">
        <v>590</v>
      </c>
      <c r="H523">
        <v>327</v>
      </c>
      <c r="I523" t="s">
        <v>732</v>
      </c>
      <c r="J523" t="s">
        <v>50</v>
      </c>
      <c r="K523" t="s">
        <v>443</v>
      </c>
      <c r="L523" t="s">
        <v>443</v>
      </c>
      <c r="M523" t="s">
        <v>443</v>
      </c>
      <c r="N523" t="s">
        <v>443</v>
      </c>
      <c r="O523" t="s">
        <v>443</v>
      </c>
      <c r="P523" t="s">
        <v>443</v>
      </c>
      <c r="Q523" t="s">
        <v>443</v>
      </c>
      <c r="R523" t="s">
        <v>4</v>
      </c>
    </row>
    <row r="524" spans="1:19" x14ac:dyDescent="0.2">
      <c r="A524" t="s">
        <v>1679</v>
      </c>
      <c r="B524" t="s">
        <v>1680</v>
      </c>
      <c r="D524">
        <v>55</v>
      </c>
      <c r="E524" t="s">
        <v>604</v>
      </c>
      <c r="F524" s="717">
        <v>44986</v>
      </c>
      <c r="G524" t="s">
        <v>590</v>
      </c>
      <c r="H524" t="s">
        <v>1681</v>
      </c>
      <c r="I524" t="s">
        <v>717</v>
      </c>
      <c r="J524" t="s">
        <v>146</v>
      </c>
      <c r="K524" t="s">
        <v>35</v>
      </c>
      <c r="L524" t="s">
        <v>443</v>
      </c>
      <c r="M524" t="s">
        <v>443</v>
      </c>
      <c r="N524" t="s">
        <v>35</v>
      </c>
      <c r="O524" t="s">
        <v>35</v>
      </c>
      <c r="P524" t="s">
        <v>443</v>
      </c>
      <c r="Q524" t="s">
        <v>443</v>
      </c>
      <c r="R524" t="s">
        <v>443</v>
      </c>
    </row>
    <row r="525" spans="1:19" x14ac:dyDescent="0.2">
      <c r="A525" t="s">
        <v>1682</v>
      </c>
      <c r="B525" t="s">
        <v>1313</v>
      </c>
      <c r="C525" t="s">
        <v>984</v>
      </c>
      <c r="D525">
        <v>55</v>
      </c>
      <c r="E525" t="s">
        <v>731</v>
      </c>
      <c r="F525" s="717">
        <v>44949</v>
      </c>
      <c r="G525" t="s">
        <v>590</v>
      </c>
      <c r="H525">
        <v>327</v>
      </c>
      <c r="I525" t="s">
        <v>732</v>
      </c>
      <c r="J525" t="s">
        <v>100</v>
      </c>
      <c r="K525" t="s">
        <v>443</v>
      </c>
      <c r="L525" t="s">
        <v>443</v>
      </c>
      <c r="M525" t="s">
        <v>443</v>
      </c>
      <c r="N525" t="s">
        <v>443</v>
      </c>
      <c r="O525" t="s">
        <v>443</v>
      </c>
      <c r="P525" t="s">
        <v>443</v>
      </c>
      <c r="Q525" t="s">
        <v>443</v>
      </c>
      <c r="R525" t="s">
        <v>4</v>
      </c>
    </row>
    <row r="526" spans="1:19" x14ac:dyDescent="0.2">
      <c r="A526" t="s">
        <v>1683</v>
      </c>
      <c r="B526" t="s">
        <v>598</v>
      </c>
      <c r="D526">
        <v>50</v>
      </c>
      <c r="E526" t="s">
        <v>589</v>
      </c>
      <c r="G526" t="s">
        <v>590</v>
      </c>
      <c r="H526" t="s">
        <v>1240</v>
      </c>
      <c r="I526" t="s">
        <v>698</v>
      </c>
      <c r="J526" t="s">
        <v>610</v>
      </c>
      <c r="K526" t="s">
        <v>443</v>
      </c>
      <c r="L526" t="s">
        <v>443</v>
      </c>
      <c r="M526" t="s">
        <v>35</v>
      </c>
      <c r="N526" t="s">
        <v>443</v>
      </c>
      <c r="O526" t="s">
        <v>443</v>
      </c>
      <c r="P526" t="s">
        <v>443</v>
      </c>
      <c r="Q526" t="s">
        <v>443</v>
      </c>
      <c r="R526" t="s">
        <v>443</v>
      </c>
      <c r="S526" t="s">
        <v>443</v>
      </c>
    </row>
    <row r="527" spans="1:19" ht="25.5" x14ac:dyDescent="0.2">
      <c r="A527" t="s">
        <v>1685</v>
      </c>
      <c r="B527" t="s">
        <v>989</v>
      </c>
      <c r="C527" s="75" t="s">
        <v>1686</v>
      </c>
      <c r="D527">
        <v>275</v>
      </c>
      <c r="E527" t="s">
        <v>1011</v>
      </c>
      <c r="F527" s="717">
        <v>44166</v>
      </c>
      <c r="G527" t="s">
        <v>590</v>
      </c>
      <c r="H527" t="s">
        <v>827</v>
      </c>
      <c r="I527" t="s">
        <v>991</v>
      </c>
      <c r="J527" t="s">
        <v>25</v>
      </c>
      <c r="K527" t="s">
        <v>443</v>
      </c>
      <c r="L527" t="s">
        <v>443</v>
      </c>
      <c r="M527" t="s">
        <v>443</v>
      </c>
      <c r="N527" t="s">
        <v>35</v>
      </c>
      <c r="O527" t="s">
        <v>4</v>
      </c>
      <c r="P527" t="s">
        <v>443</v>
      </c>
      <c r="Q527" t="s">
        <v>443</v>
      </c>
    </row>
    <row r="528" spans="1:19" x14ac:dyDescent="0.2">
      <c r="A528" t="s">
        <v>1687</v>
      </c>
      <c r="B528" t="s">
        <v>662</v>
      </c>
      <c r="D528">
        <v>50</v>
      </c>
      <c r="E528" t="s">
        <v>1011</v>
      </c>
      <c r="F528" s="717">
        <v>44949</v>
      </c>
      <c r="G528" t="s">
        <v>590</v>
      </c>
      <c r="H528">
        <v>421</v>
      </c>
      <c r="I528" t="s">
        <v>698</v>
      </c>
      <c r="J528" t="s">
        <v>622</v>
      </c>
      <c r="K528" t="s">
        <v>443</v>
      </c>
      <c r="L528" t="s">
        <v>443</v>
      </c>
      <c r="M528" t="s">
        <v>35</v>
      </c>
      <c r="N528" t="s">
        <v>443</v>
      </c>
      <c r="O528" t="s">
        <v>443</v>
      </c>
      <c r="P528" t="s">
        <v>443</v>
      </c>
      <c r="Q528" t="s">
        <v>443</v>
      </c>
      <c r="R528" t="s">
        <v>443</v>
      </c>
      <c r="S528" t="s">
        <v>443</v>
      </c>
    </row>
    <row r="529" spans="1:18" x14ac:dyDescent="0.2">
      <c r="A529" t="s">
        <v>1688</v>
      </c>
      <c r="B529" t="s">
        <v>1313</v>
      </c>
      <c r="C529" t="s">
        <v>984</v>
      </c>
      <c r="D529">
        <v>50</v>
      </c>
      <c r="E529" t="s">
        <v>731</v>
      </c>
      <c r="F529" s="717">
        <v>44949</v>
      </c>
      <c r="G529" t="s">
        <v>590</v>
      </c>
      <c r="H529">
        <v>327</v>
      </c>
      <c r="I529" t="s">
        <v>732</v>
      </c>
      <c r="J529" t="s">
        <v>50</v>
      </c>
      <c r="K529" t="s">
        <v>443</v>
      </c>
      <c r="L529" t="s">
        <v>443</v>
      </c>
      <c r="M529" t="s">
        <v>443</v>
      </c>
      <c r="N529" t="s">
        <v>443</v>
      </c>
      <c r="O529" t="s">
        <v>443</v>
      </c>
      <c r="P529" t="s">
        <v>443</v>
      </c>
      <c r="Q529" t="s">
        <v>443</v>
      </c>
      <c r="R529" t="s">
        <v>4</v>
      </c>
    </row>
    <row r="530" spans="1:18" ht="25.5" x14ac:dyDescent="0.2">
      <c r="A530" t="s">
        <v>1689</v>
      </c>
      <c r="B530" t="s">
        <v>1690</v>
      </c>
      <c r="C530" t="s">
        <v>1691</v>
      </c>
      <c r="D530">
        <v>55</v>
      </c>
      <c r="E530" t="s">
        <v>604</v>
      </c>
      <c r="F530" s="717">
        <v>42312</v>
      </c>
      <c r="G530" t="s">
        <v>590</v>
      </c>
      <c r="H530" s="75" t="s">
        <v>1692</v>
      </c>
      <c r="I530" t="s">
        <v>606</v>
      </c>
      <c r="J530" t="s">
        <v>610</v>
      </c>
      <c r="K530" t="s">
        <v>443</v>
      </c>
      <c r="L530" t="s">
        <v>443</v>
      </c>
      <c r="M530" t="s">
        <v>443</v>
      </c>
      <c r="N530" t="s">
        <v>443</v>
      </c>
      <c r="O530" t="s">
        <v>443</v>
      </c>
      <c r="P530" t="s">
        <v>443</v>
      </c>
      <c r="Q530" t="s">
        <v>443</v>
      </c>
    </row>
    <row r="531" spans="1:18" ht="25.5" x14ac:dyDescent="0.2">
      <c r="A531" t="s">
        <v>1693</v>
      </c>
      <c r="B531" t="s">
        <v>1694</v>
      </c>
      <c r="D531">
        <v>55</v>
      </c>
      <c r="E531" t="s">
        <v>604</v>
      </c>
      <c r="G531" t="s">
        <v>590</v>
      </c>
      <c r="H531" s="75" t="s">
        <v>1695</v>
      </c>
      <c r="I531" t="s">
        <v>663</v>
      </c>
      <c r="J531" t="s">
        <v>50</v>
      </c>
      <c r="K531" t="s">
        <v>443</v>
      </c>
      <c r="L531" t="s">
        <v>443</v>
      </c>
      <c r="M531" t="s">
        <v>443</v>
      </c>
      <c r="N531" t="s">
        <v>443</v>
      </c>
      <c r="O531" t="s">
        <v>443</v>
      </c>
      <c r="P531" t="s">
        <v>443</v>
      </c>
      <c r="Q531" t="s">
        <v>4</v>
      </c>
      <c r="R531" t="s">
        <v>443</v>
      </c>
    </row>
    <row r="532" spans="1:18" x14ac:dyDescent="0.2">
      <c r="A532" t="s">
        <v>1696</v>
      </c>
      <c r="B532" t="s">
        <v>705</v>
      </c>
      <c r="D532">
        <v>60</v>
      </c>
      <c r="E532" t="s">
        <v>594</v>
      </c>
      <c r="F532" s="717">
        <v>45078</v>
      </c>
      <c r="G532" t="s">
        <v>590</v>
      </c>
      <c r="H532" t="s">
        <v>1697</v>
      </c>
      <c r="I532" t="s">
        <v>596</v>
      </c>
      <c r="J532" t="s">
        <v>25</v>
      </c>
      <c r="K532" t="s">
        <v>443</v>
      </c>
      <c r="L532" t="s">
        <v>443</v>
      </c>
      <c r="M532" t="s">
        <v>443</v>
      </c>
      <c r="N532" t="s">
        <v>443</v>
      </c>
      <c r="O532" t="s">
        <v>443</v>
      </c>
      <c r="P532" t="s">
        <v>4</v>
      </c>
      <c r="Q532" t="s">
        <v>443</v>
      </c>
      <c r="R532" t="s">
        <v>443</v>
      </c>
    </row>
    <row r="533" spans="1:18" x14ac:dyDescent="0.2">
      <c r="A533" t="s">
        <v>1698</v>
      </c>
      <c r="B533" t="s">
        <v>1699</v>
      </c>
      <c r="D533">
        <v>50</v>
      </c>
      <c r="E533" t="s">
        <v>604</v>
      </c>
      <c r="F533" s="717">
        <v>44949</v>
      </c>
      <c r="G533" t="s">
        <v>590</v>
      </c>
      <c r="H533">
        <v>399</v>
      </c>
      <c r="I533" t="s">
        <v>621</v>
      </c>
      <c r="J533" t="s">
        <v>635</v>
      </c>
      <c r="K533" t="s">
        <v>443</v>
      </c>
      <c r="L533" t="s">
        <v>443</v>
      </c>
      <c r="M533" t="s">
        <v>443</v>
      </c>
      <c r="N533" t="s">
        <v>443</v>
      </c>
      <c r="O533" t="s">
        <v>443</v>
      </c>
      <c r="P533" t="s">
        <v>443</v>
      </c>
      <c r="Q533" t="s">
        <v>443</v>
      </c>
    </row>
    <row r="534" spans="1:18" ht="25.5" x14ac:dyDescent="0.2">
      <c r="A534" t="s">
        <v>1700</v>
      </c>
      <c r="B534" t="s">
        <v>60</v>
      </c>
      <c r="C534" s="75" t="s">
        <v>1989</v>
      </c>
      <c r="D534">
        <v>55</v>
      </c>
      <c r="E534" t="s">
        <v>604</v>
      </c>
      <c r="F534" s="717">
        <v>43221</v>
      </c>
      <c r="G534" t="s">
        <v>590</v>
      </c>
      <c r="H534" s="75" t="s">
        <v>1702</v>
      </c>
      <c r="I534" t="s">
        <v>606</v>
      </c>
      <c r="J534" t="s">
        <v>50</v>
      </c>
      <c r="K534" t="s">
        <v>443</v>
      </c>
      <c r="L534" t="s">
        <v>35</v>
      </c>
      <c r="M534" t="s">
        <v>35</v>
      </c>
      <c r="N534" t="s">
        <v>443</v>
      </c>
      <c r="O534" t="s">
        <v>35</v>
      </c>
      <c r="P534" t="s">
        <v>35</v>
      </c>
      <c r="Q534" t="s">
        <v>4</v>
      </c>
    </row>
    <row r="535" spans="1:18" x14ac:dyDescent="0.2">
      <c r="A535" t="s">
        <v>1703</v>
      </c>
      <c r="B535" t="s">
        <v>662</v>
      </c>
      <c r="D535">
        <v>50</v>
      </c>
      <c r="E535" t="s">
        <v>604</v>
      </c>
      <c r="F535" s="717">
        <v>44949</v>
      </c>
      <c r="G535" t="s">
        <v>590</v>
      </c>
      <c r="H535">
        <v>337</v>
      </c>
      <c r="I535" t="s">
        <v>667</v>
      </c>
      <c r="J535" t="s">
        <v>146</v>
      </c>
      <c r="K535" t="s">
        <v>443</v>
      </c>
      <c r="L535" t="s">
        <v>4</v>
      </c>
      <c r="M535" t="s">
        <v>443</v>
      </c>
      <c r="N535" t="s">
        <v>443</v>
      </c>
      <c r="O535" t="s">
        <v>443</v>
      </c>
      <c r="P535" t="s">
        <v>443</v>
      </c>
      <c r="Q535" t="s">
        <v>443</v>
      </c>
      <c r="R535" t="s">
        <v>443</v>
      </c>
    </row>
    <row r="536" spans="1:18" x14ac:dyDescent="0.2">
      <c r="A536" t="s">
        <v>1704</v>
      </c>
      <c r="B536" t="s">
        <v>1529</v>
      </c>
      <c r="D536">
        <v>65</v>
      </c>
      <c r="E536" t="s">
        <v>604</v>
      </c>
      <c r="F536" s="717">
        <v>45253</v>
      </c>
      <c r="G536" t="s">
        <v>590</v>
      </c>
      <c r="H536" t="s">
        <v>1706</v>
      </c>
      <c r="I536" t="s">
        <v>606</v>
      </c>
      <c r="J536" t="s">
        <v>69</v>
      </c>
      <c r="K536" t="s">
        <v>443</v>
      </c>
      <c r="L536" t="s">
        <v>443</v>
      </c>
      <c r="M536" t="s">
        <v>443</v>
      </c>
      <c r="N536" t="s">
        <v>443</v>
      </c>
      <c r="O536" t="s">
        <v>443</v>
      </c>
      <c r="P536" t="s">
        <v>443</v>
      </c>
      <c r="Q536" t="s">
        <v>443</v>
      </c>
      <c r="R536" t="s">
        <v>4</v>
      </c>
    </row>
    <row r="537" spans="1:18" x14ac:dyDescent="0.2">
      <c r="A537" t="s">
        <v>1707</v>
      </c>
      <c r="B537" t="s">
        <v>1708</v>
      </c>
      <c r="D537">
        <v>55</v>
      </c>
      <c r="E537" t="s">
        <v>604</v>
      </c>
      <c r="F537" s="717">
        <v>44094</v>
      </c>
      <c r="G537" t="s">
        <v>590</v>
      </c>
      <c r="H537" t="s">
        <v>827</v>
      </c>
      <c r="I537" t="s">
        <v>606</v>
      </c>
      <c r="J537" t="s">
        <v>20</v>
      </c>
      <c r="K537" t="s">
        <v>443</v>
      </c>
      <c r="L537" t="s">
        <v>443</v>
      </c>
      <c r="M537" t="s">
        <v>35</v>
      </c>
      <c r="N537" t="s">
        <v>443</v>
      </c>
      <c r="O537" t="s">
        <v>443</v>
      </c>
      <c r="P537" t="s">
        <v>443</v>
      </c>
      <c r="Q537" t="s">
        <v>443</v>
      </c>
    </row>
    <row r="538" spans="1:18" x14ac:dyDescent="0.2">
      <c r="A538" t="s">
        <v>1709</v>
      </c>
      <c r="B538" t="s">
        <v>729</v>
      </c>
      <c r="C538" t="s">
        <v>984</v>
      </c>
      <c r="D538">
        <v>55</v>
      </c>
      <c r="E538" t="s">
        <v>731</v>
      </c>
      <c r="F538" s="717">
        <v>44949</v>
      </c>
      <c r="G538" t="s">
        <v>590</v>
      </c>
      <c r="H538">
        <v>353</v>
      </c>
      <c r="I538" t="s">
        <v>732</v>
      </c>
      <c r="J538" t="s">
        <v>622</v>
      </c>
      <c r="K538" t="s">
        <v>443</v>
      </c>
      <c r="L538" t="s">
        <v>443</v>
      </c>
      <c r="M538" t="s">
        <v>443</v>
      </c>
      <c r="N538" t="s">
        <v>443</v>
      </c>
      <c r="O538" t="s">
        <v>443</v>
      </c>
      <c r="P538" t="s">
        <v>443</v>
      </c>
      <c r="Q538" t="s">
        <v>443</v>
      </c>
      <c r="R538" t="s">
        <v>443</v>
      </c>
    </row>
    <row r="539" spans="1:18" x14ac:dyDescent="0.2">
      <c r="A539" t="s">
        <v>1710</v>
      </c>
      <c r="B539" t="s">
        <v>662</v>
      </c>
      <c r="D539">
        <v>50</v>
      </c>
      <c r="E539" t="s">
        <v>604</v>
      </c>
      <c r="F539" s="717">
        <v>44949</v>
      </c>
      <c r="G539" t="s">
        <v>590</v>
      </c>
      <c r="H539">
        <v>51</v>
      </c>
      <c r="I539" t="s">
        <v>645</v>
      </c>
      <c r="J539" t="s">
        <v>50</v>
      </c>
      <c r="K539" t="s">
        <v>443</v>
      </c>
      <c r="L539" t="s">
        <v>443</v>
      </c>
      <c r="M539" t="s">
        <v>443</v>
      </c>
      <c r="N539" t="s">
        <v>443</v>
      </c>
      <c r="O539" t="s">
        <v>443</v>
      </c>
      <c r="P539" t="s">
        <v>4</v>
      </c>
      <c r="Q539" t="s">
        <v>443</v>
      </c>
      <c r="R539" t="s">
        <v>443</v>
      </c>
    </row>
    <row r="540" spans="1:18" x14ac:dyDescent="0.2">
      <c r="A540" t="s">
        <v>1711</v>
      </c>
      <c r="B540" t="s">
        <v>712</v>
      </c>
      <c r="D540">
        <v>65</v>
      </c>
      <c r="E540" t="s">
        <v>604</v>
      </c>
      <c r="F540" s="717">
        <v>45528</v>
      </c>
      <c r="G540" t="s">
        <v>590</v>
      </c>
      <c r="H540" t="s">
        <v>1712</v>
      </c>
      <c r="I540" t="s">
        <v>667</v>
      </c>
      <c r="J540" t="s">
        <v>610</v>
      </c>
      <c r="K540" t="s">
        <v>443</v>
      </c>
      <c r="L540" t="s">
        <v>443</v>
      </c>
      <c r="M540" t="s">
        <v>443</v>
      </c>
      <c r="N540" t="s">
        <v>443</v>
      </c>
      <c r="O540" t="s">
        <v>35</v>
      </c>
      <c r="P540" t="s">
        <v>443</v>
      </c>
      <c r="Q540" t="s">
        <v>443</v>
      </c>
      <c r="R540" t="s">
        <v>443</v>
      </c>
    </row>
    <row r="541" spans="1:18" x14ac:dyDescent="0.2">
      <c r="A541" t="s">
        <v>1713</v>
      </c>
      <c r="B541" t="s">
        <v>1714</v>
      </c>
      <c r="D541">
        <v>50</v>
      </c>
      <c r="E541" t="s">
        <v>604</v>
      </c>
      <c r="F541" s="717">
        <v>44949</v>
      </c>
      <c r="G541" t="s">
        <v>590</v>
      </c>
      <c r="H541">
        <v>154</v>
      </c>
      <c r="I541" t="s">
        <v>667</v>
      </c>
      <c r="J541" t="s">
        <v>53</v>
      </c>
      <c r="K541" t="s">
        <v>35</v>
      </c>
      <c r="L541" t="s">
        <v>443</v>
      </c>
      <c r="M541" t="s">
        <v>443</v>
      </c>
      <c r="N541" t="s">
        <v>4</v>
      </c>
      <c r="O541" t="s">
        <v>443</v>
      </c>
      <c r="P541" t="s">
        <v>443</v>
      </c>
      <c r="Q541" t="s">
        <v>443</v>
      </c>
      <c r="R541" t="s">
        <v>443</v>
      </c>
    </row>
    <row r="542" spans="1:18" ht="25.5" x14ac:dyDescent="0.2">
      <c r="A542" t="s">
        <v>1717</v>
      </c>
      <c r="B542" t="s">
        <v>1718</v>
      </c>
      <c r="D542">
        <v>55</v>
      </c>
      <c r="E542" t="s">
        <v>604</v>
      </c>
      <c r="F542" s="717">
        <v>44209</v>
      </c>
      <c r="G542" t="s">
        <v>590</v>
      </c>
      <c r="H542" s="75" t="s">
        <v>1719</v>
      </c>
      <c r="I542" t="s">
        <v>667</v>
      </c>
      <c r="J542" t="s">
        <v>614</v>
      </c>
      <c r="K542" t="s">
        <v>443</v>
      </c>
      <c r="L542" t="s">
        <v>4</v>
      </c>
      <c r="M542" t="s">
        <v>443</v>
      </c>
      <c r="N542" t="s">
        <v>443</v>
      </c>
      <c r="O542" t="s">
        <v>443</v>
      </c>
      <c r="P542" t="s">
        <v>443</v>
      </c>
      <c r="Q542" t="s">
        <v>443</v>
      </c>
      <c r="R542" t="s">
        <v>443</v>
      </c>
    </row>
    <row r="543" spans="1:18" ht="25.5" x14ac:dyDescent="0.2">
      <c r="A543" t="s">
        <v>1720</v>
      </c>
      <c r="B543" t="s">
        <v>60</v>
      </c>
      <c r="D543">
        <v>55</v>
      </c>
      <c r="E543" t="s">
        <v>604</v>
      </c>
      <c r="G543" t="s">
        <v>590</v>
      </c>
      <c r="H543" s="75" t="s">
        <v>1721</v>
      </c>
      <c r="I543" t="s">
        <v>663</v>
      </c>
      <c r="J543" t="s">
        <v>50</v>
      </c>
      <c r="K543" t="s">
        <v>443</v>
      </c>
      <c r="L543" t="s">
        <v>443</v>
      </c>
      <c r="M543" t="s">
        <v>443</v>
      </c>
      <c r="N543" t="s">
        <v>443</v>
      </c>
      <c r="O543" t="s">
        <v>35</v>
      </c>
      <c r="P543" t="s">
        <v>35</v>
      </c>
      <c r="Q543" t="s">
        <v>4</v>
      </c>
      <c r="R543" t="s">
        <v>35</v>
      </c>
    </row>
    <row r="544" spans="1:18" ht="25.5" x14ac:dyDescent="0.2">
      <c r="A544" t="s">
        <v>1724</v>
      </c>
      <c r="B544" t="s">
        <v>1725</v>
      </c>
      <c r="D544">
        <v>55</v>
      </c>
      <c r="E544" t="s">
        <v>604</v>
      </c>
      <c r="F544" s="717">
        <v>43604</v>
      </c>
      <c r="G544" t="s">
        <v>590</v>
      </c>
      <c r="H544" s="75" t="s">
        <v>1726</v>
      </c>
      <c r="I544" t="s">
        <v>648</v>
      </c>
      <c r="J544" t="s">
        <v>146</v>
      </c>
      <c r="K544" t="s">
        <v>443</v>
      </c>
      <c r="L544" t="s">
        <v>4</v>
      </c>
      <c r="M544" t="s">
        <v>443</v>
      </c>
      <c r="N544" t="s">
        <v>443</v>
      </c>
      <c r="O544" t="s">
        <v>443</v>
      </c>
      <c r="P544" t="s">
        <v>443</v>
      </c>
      <c r="Q544" t="s">
        <v>443</v>
      </c>
      <c r="R544" t="s">
        <v>443</v>
      </c>
    </row>
    <row r="545" spans="1:19" x14ac:dyDescent="0.2">
      <c r="A545" t="s">
        <v>1727</v>
      </c>
      <c r="B545" t="s">
        <v>1728</v>
      </c>
      <c r="D545">
        <v>50</v>
      </c>
      <c r="E545" t="s">
        <v>604</v>
      </c>
      <c r="G545" t="s">
        <v>590</v>
      </c>
      <c r="H545">
        <v>414</v>
      </c>
      <c r="I545" t="s">
        <v>606</v>
      </c>
      <c r="J545" t="s">
        <v>635</v>
      </c>
      <c r="K545" t="s">
        <v>443</v>
      </c>
      <c r="L545" t="s">
        <v>443</v>
      </c>
      <c r="M545" t="s">
        <v>443</v>
      </c>
      <c r="N545" t="s">
        <v>443</v>
      </c>
      <c r="O545" t="s">
        <v>443</v>
      </c>
      <c r="P545" t="s">
        <v>443</v>
      </c>
      <c r="Q545" t="s">
        <v>443</v>
      </c>
    </row>
    <row r="546" spans="1:19" x14ac:dyDescent="0.2">
      <c r="A546" t="s">
        <v>1821</v>
      </c>
      <c r="B546" t="s">
        <v>1104</v>
      </c>
      <c r="C546" t="s">
        <v>762</v>
      </c>
      <c r="D546">
        <v>65</v>
      </c>
      <c r="E546" t="s">
        <v>612</v>
      </c>
      <c r="F546" s="717">
        <v>43797</v>
      </c>
      <c r="G546" t="s">
        <v>590</v>
      </c>
      <c r="H546" t="s">
        <v>1822</v>
      </c>
      <c r="I546" t="s">
        <v>1172</v>
      </c>
      <c r="J546" t="s">
        <v>610</v>
      </c>
      <c r="K546" t="s">
        <v>443</v>
      </c>
      <c r="L546" t="s">
        <v>443</v>
      </c>
      <c r="M546" t="s">
        <v>443</v>
      </c>
      <c r="N546" t="s">
        <v>443</v>
      </c>
      <c r="O546" t="s">
        <v>443</v>
      </c>
      <c r="P546" t="s">
        <v>443</v>
      </c>
      <c r="Q546" t="s">
        <v>443</v>
      </c>
      <c r="R546" t="s">
        <v>443</v>
      </c>
    </row>
    <row r="547" spans="1:19" ht="38.25" x14ac:dyDescent="0.2">
      <c r="A547" t="s">
        <v>1731</v>
      </c>
      <c r="B547" t="s">
        <v>694</v>
      </c>
      <c r="C547" s="75" t="s">
        <v>1573</v>
      </c>
      <c r="D547">
        <v>55</v>
      </c>
      <c r="E547" t="s">
        <v>594</v>
      </c>
      <c r="F547" s="717">
        <v>45017</v>
      </c>
      <c r="G547" t="s">
        <v>590</v>
      </c>
      <c r="H547">
        <v>450</v>
      </c>
      <c r="I547" t="s">
        <v>764</v>
      </c>
      <c r="J547" t="s">
        <v>610</v>
      </c>
      <c r="K547" t="s">
        <v>443</v>
      </c>
      <c r="L547" t="s">
        <v>35</v>
      </c>
      <c r="M547" t="s">
        <v>443</v>
      </c>
      <c r="N547" t="s">
        <v>443</v>
      </c>
      <c r="O547" t="s">
        <v>443</v>
      </c>
      <c r="P547" t="s">
        <v>443</v>
      </c>
      <c r="Q547" t="s">
        <v>443</v>
      </c>
    </row>
    <row r="548" spans="1:19" ht="25.5" x14ac:dyDescent="0.2">
      <c r="A548" t="s">
        <v>1733</v>
      </c>
      <c r="B548" t="s">
        <v>638</v>
      </c>
      <c r="D548">
        <v>55</v>
      </c>
      <c r="E548" t="s">
        <v>604</v>
      </c>
      <c r="F548" s="717">
        <v>43378</v>
      </c>
      <c r="G548" t="s">
        <v>590</v>
      </c>
      <c r="H548" s="75" t="s">
        <v>1734</v>
      </c>
      <c r="I548" t="s">
        <v>606</v>
      </c>
      <c r="J548" t="s">
        <v>622</v>
      </c>
      <c r="K548" t="s">
        <v>443</v>
      </c>
      <c r="L548" t="s">
        <v>443</v>
      </c>
      <c r="M548" t="s">
        <v>443</v>
      </c>
      <c r="N548" t="s">
        <v>443</v>
      </c>
      <c r="O548" t="s">
        <v>443</v>
      </c>
      <c r="P548" t="s">
        <v>443</v>
      </c>
      <c r="Q548" t="s">
        <v>443</v>
      </c>
    </row>
    <row r="549" spans="1:19" ht="25.5" x14ac:dyDescent="0.2">
      <c r="A549" t="s">
        <v>1735</v>
      </c>
      <c r="B549" t="s">
        <v>99</v>
      </c>
      <c r="D549">
        <v>55</v>
      </c>
      <c r="E549" t="s">
        <v>604</v>
      </c>
      <c r="G549" t="s">
        <v>590</v>
      </c>
      <c r="H549" s="75" t="s">
        <v>1737</v>
      </c>
      <c r="I549" t="s">
        <v>663</v>
      </c>
      <c r="J549" t="s">
        <v>53</v>
      </c>
      <c r="K549" t="s">
        <v>443</v>
      </c>
      <c r="L549" t="s">
        <v>443</v>
      </c>
      <c r="M549" t="s">
        <v>443</v>
      </c>
      <c r="N549" t="s">
        <v>443</v>
      </c>
      <c r="O549" t="s">
        <v>35</v>
      </c>
      <c r="P549" t="s">
        <v>35</v>
      </c>
      <c r="Q549" t="s">
        <v>35</v>
      </c>
      <c r="R549" t="s">
        <v>443</v>
      </c>
    </row>
    <row r="550" spans="1:19" x14ac:dyDescent="0.2">
      <c r="A550" t="s">
        <v>1741</v>
      </c>
      <c r="B550" t="s">
        <v>1742</v>
      </c>
      <c r="D550">
        <v>50</v>
      </c>
      <c r="E550" t="s">
        <v>604</v>
      </c>
      <c r="F550" s="717">
        <v>44949</v>
      </c>
      <c r="G550" t="s">
        <v>590</v>
      </c>
      <c r="H550">
        <v>11</v>
      </c>
      <c r="I550" t="s">
        <v>645</v>
      </c>
      <c r="J550" t="s">
        <v>622</v>
      </c>
      <c r="K550" t="s">
        <v>443</v>
      </c>
      <c r="L550" t="s">
        <v>443</v>
      </c>
      <c r="M550" t="s">
        <v>443</v>
      </c>
      <c r="N550" t="s">
        <v>443</v>
      </c>
      <c r="O550" t="s">
        <v>443</v>
      </c>
      <c r="P550" t="s">
        <v>443</v>
      </c>
      <c r="Q550" t="s">
        <v>443</v>
      </c>
      <c r="R550" t="s">
        <v>443</v>
      </c>
      <c r="S550" t="s">
        <v>4</v>
      </c>
    </row>
    <row r="551" spans="1:19" x14ac:dyDescent="0.2">
      <c r="A551" t="s">
        <v>1743</v>
      </c>
      <c r="B551" t="s">
        <v>1699</v>
      </c>
      <c r="D551">
        <v>50</v>
      </c>
      <c r="E551" t="s">
        <v>604</v>
      </c>
      <c r="F551" s="717">
        <v>44949</v>
      </c>
      <c r="G551" t="s">
        <v>590</v>
      </c>
      <c r="H551">
        <v>397</v>
      </c>
      <c r="I551" t="s">
        <v>606</v>
      </c>
      <c r="J551" t="s">
        <v>69</v>
      </c>
      <c r="K551" t="s">
        <v>35</v>
      </c>
      <c r="L551" t="s">
        <v>443</v>
      </c>
      <c r="M551" t="s">
        <v>443</v>
      </c>
      <c r="N551" t="s">
        <v>443</v>
      </c>
      <c r="O551" t="s">
        <v>443</v>
      </c>
      <c r="P551" t="s">
        <v>4</v>
      </c>
      <c r="Q551" t="s">
        <v>443</v>
      </c>
    </row>
    <row r="552" spans="1:19" x14ac:dyDescent="0.2">
      <c r="A552" t="s">
        <v>1744</v>
      </c>
      <c r="B552" t="s">
        <v>662</v>
      </c>
      <c r="D552">
        <v>50</v>
      </c>
      <c r="E552" t="s">
        <v>594</v>
      </c>
      <c r="F552" s="717">
        <v>44949</v>
      </c>
      <c r="G552" t="s">
        <v>590</v>
      </c>
      <c r="H552">
        <v>144</v>
      </c>
      <c r="I552" t="s">
        <v>764</v>
      </c>
      <c r="J552" t="s">
        <v>100</v>
      </c>
      <c r="K552" t="s">
        <v>443</v>
      </c>
      <c r="L552" t="s">
        <v>35</v>
      </c>
      <c r="M552" t="s">
        <v>443</v>
      </c>
      <c r="N552" t="s">
        <v>443</v>
      </c>
      <c r="O552" t="s">
        <v>443</v>
      </c>
      <c r="P552" t="s">
        <v>443</v>
      </c>
      <c r="Q552" t="s">
        <v>443</v>
      </c>
      <c r="R552" t="s">
        <v>4</v>
      </c>
    </row>
    <row r="553" spans="1:19" ht="38.25" x14ac:dyDescent="0.2">
      <c r="A553" t="s">
        <v>1745</v>
      </c>
      <c r="B553" t="s">
        <v>694</v>
      </c>
      <c r="C553" s="75" t="s">
        <v>1573</v>
      </c>
      <c r="D553">
        <v>55</v>
      </c>
      <c r="E553" t="s">
        <v>594</v>
      </c>
      <c r="F553" s="717">
        <v>45017</v>
      </c>
      <c r="G553" t="s">
        <v>590</v>
      </c>
      <c r="H553">
        <v>449</v>
      </c>
      <c r="I553" t="s">
        <v>764</v>
      </c>
      <c r="J553" t="s">
        <v>53</v>
      </c>
      <c r="K553" t="s">
        <v>443</v>
      </c>
      <c r="L553" t="s">
        <v>35</v>
      </c>
      <c r="M553" t="s">
        <v>443</v>
      </c>
      <c r="N553" t="s">
        <v>443</v>
      </c>
      <c r="O553" t="s">
        <v>4</v>
      </c>
      <c r="P553" t="s">
        <v>443</v>
      </c>
      <c r="Q553" t="s">
        <v>443</v>
      </c>
    </row>
    <row r="554" spans="1:19" x14ac:dyDescent="0.2">
      <c r="A554" t="s">
        <v>1746</v>
      </c>
      <c r="B554" t="s">
        <v>1747</v>
      </c>
      <c r="D554">
        <v>125</v>
      </c>
      <c r="E554" t="s">
        <v>604</v>
      </c>
      <c r="F554" s="717">
        <v>45717</v>
      </c>
      <c r="G554" t="s">
        <v>590</v>
      </c>
      <c r="H554" t="s">
        <v>1748</v>
      </c>
      <c r="I554" t="s">
        <v>667</v>
      </c>
      <c r="J554" t="s">
        <v>622</v>
      </c>
      <c r="K554" t="s">
        <v>35</v>
      </c>
      <c r="L554" t="s">
        <v>35</v>
      </c>
      <c r="M554" t="s">
        <v>443</v>
      </c>
      <c r="N554" t="s">
        <v>443</v>
      </c>
      <c r="O554" t="s">
        <v>443</v>
      </c>
      <c r="P554" t="s">
        <v>443</v>
      </c>
      <c r="Q554" t="s">
        <v>443</v>
      </c>
      <c r="R554" t="s">
        <v>443</v>
      </c>
    </row>
    <row r="555" spans="1:19" ht="25.5" x14ac:dyDescent="0.2">
      <c r="A555" t="s">
        <v>1816</v>
      </c>
      <c r="B555" t="s">
        <v>1818</v>
      </c>
      <c r="C555" s="75" t="s">
        <v>1819</v>
      </c>
      <c r="D555">
        <v>65</v>
      </c>
      <c r="E555" t="s">
        <v>612</v>
      </c>
      <c r="F555" s="717">
        <v>44348</v>
      </c>
      <c r="G555" t="s">
        <v>590</v>
      </c>
      <c r="H555" t="s">
        <v>1820</v>
      </c>
      <c r="I555" t="s">
        <v>1172</v>
      </c>
      <c r="J555" t="s">
        <v>50</v>
      </c>
      <c r="K555" t="s">
        <v>35</v>
      </c>
      <c r="L555" t="s">
        <v>443</v>
      </c>
      <c r="M555" t="s">
        <v>443</v>
      </c>
      <c r="N555" t="s">
        <v>443</v>
      </c>
      <c r="O555" t="s">
        <v>443</v>
      </c>
      <c r="P555" t="s">
        <v>443</v>
      </c>
      <c r="Q555" t="s">
        <v>443</v>
      </c>
      <c r="R555" t="s">
        <v>443</v>
      </c>
    </row>
    <row r="556" spans="1:19" x14ac:dyDescent="0.2">
      <c r="A556" t="s">
        <v>1751</v>
      </c>
      <c r="B556" t="s">
        <v>212</v>
      </c>
      <c r="D556">
        <v>50</v>
      </c>
      <c r="E556" t="s">
        <v>594</v>
      </c>
      <c r="G556" t="s">
        <v>590</v>
      </c>
      <c r="H556">
        <v>430</v>
      </c>
      <c r="I556" t="s">
        <v>596</v>
      </c>
      <c r="J556" t="s">
        <v>622</v>
      </c>
      <c r="K556" t="s">
        <v>443</v>
      </c>
      <c r="L556" t="s">
        <v>443</v>
      </c>
      <c r="M556" t="s">
        <v>443</v>
      </c>
      <c r="N556" t="s">
        <v>443</v>
      </c>
      <c r="O556" t="s">
        <v>443</v>
      </c>
      <c r="P556" t="s">
        <v>443</v>
      </c>
      <c r="Q556" t="s">
        <v>443</v>
      </c>
      <c r="R556" t="s">
        <v>443</v>
      </c>
    </row>
    <row r="557" spans="1:19" x14ac:dyDescent="0.2">
      <c r="A557" t="s">
        <v>1752</v>
      </c>
      <c r="B557" t="s">
        <v>1753</v>
      </c>
      <c r="D557">
        <v>65</v>
      </c>
      <c r="E557" t="s">
        <v>604</v>
      </c>
      <c r="F557" t="s">
        <v>1754</v>
      </c>
      <c r="G557" t="s">
        <v>590</v>
      </c>
      <c r="I557" t="s">
        <v>592</v>
      </c>
      <c r="J557" t="s">
        <v>100</v>
      </c>
      <c r="K557" t="s">
        <v>35</v>
      </c>
      <c r="L557" t="s">
        <v>35</v>
      </c>
      <c r="M557" t="s">
        <v>443</v>
      </c>
      <c r="N557" t="s">
        <v>443</v>
      </c>
      <c r="O557" t="s">
        <v>443</v>
      </c>
      <c r="P557" t="s">
        <v>35</v>
      </c>
      <c r="Q557" t="s">
        <v>35</v>
      </c>
      <c r="R557" t="s">
        <v>4</v>
      </c>
    </row>
    <row r="558" spans="1:19" ht="25.5" x14ac:dyDescent="0.2">
      <c r="A558" t="s">
        <v>1755</v>
      </c>
      <c r="B558" t="s">
        <v>1756</v>
      </c>
      <c r="C558" s="75" t="s">
        <v>1976</v>
      </c>
      <c r="D558">
        <v>55</v>
      </c>
      <c r="E558" t="s">
        <v>604</v>
      </c>
      <c r="G558" t="s">
        <v>590</v>
      </c>
      <c r="H558" s="75" t="s">
        <v>1757</v>
      </c>
      <c r="I558" t="s">
        <v>621</v>
      </c>
      <c r="J558" t="s">
        <v>146</v>
      </c>
      <c r="K558" t="s">
        <v>4</v>
      </c>
      <c r="L558" t="s">
        <v>443</v>
      </c>
      <c r="M558" t="s">
        <v>443</v>
      </c>
      <c r="N558" t="s">
        <v>443</v>
      </c>
      <c r="O558" t="s">
        <v>443</v>
      </c>
      <c r="P558" t="s">
        <v>443</v>
      </c>
      <c r="Q558" t="s">
        <v>443</v>
      </c>
    </row>
    <row r="559" spans="1:19" x14ac:dyDescent="0.2">
      <c r="A559" t="s">
        <v>1758</v>
      </c>
      <c r="B559" t="s">
        <v>99</v>
      </c>
      <c r="D559">
        <v>60</v>
      </c>
      <c r="E559" t="s">
        <v>604</v>
      </c>
      <c r="F559" s="717">
        <v>45017</v>
      </c>
      <c r="G559" t="s">
        <v>590</v>
      </c>
      <c r="H559" t="s">
        <v>1759</v>
      </c>
      <c r="I559" t="s">
        <v>1237</v>
      </c>
      <c r="J559" t="s">
        <v>25</v>
      </c>
      <c r="K559" t="s">
        <v>443</v>
      </c>
      <c r="L559" t="s">
        <v>443</v>
      </c>
      <c r="M559" t="s">
        <v>443</v>
      </c>
      <c r="N559" t="s">
        <v>443</v>
      </c>
      <c r="O559" t="s">
        <v>4</v>
      </c>
      <c r="P559" t="s">
        <v>443</v>
      </c>
      <c r="Q559" t="s">
        <v>443</v>
      </c>
    </row>
    <row r="560" spans="1:19" x14ac:dyDescent="0.2">
      <c r="A560" t="s">
        <v>1760</v>
      </c>
      <c r="B560" t="s">
        <v>1761</v>
      </c>
      <c r="D560">
        <v>65</v>
      </c>
      <c r="E560" t="s">
        <v>604</v>
      </c>
      <c r="G560" t="s">
        <v>590</v>
      </c>
      <c r="H560">
        <v>71</v>
      </c>
      <c r="I560" t="s">
        <v>648</v>
      </c>
      <c r="J560" t="s">
        <v>1762</v>
      </c>
      <c r="K560" t="s">
        <v>443</v>
      </c>
      <c r="L560" t="s">
        <v>443</v>
      </c>
      <c r="M560" t="s">
        <v>443</v>
      </c>
      <c r="N560" t="s">
        <v>443</v>
      </c>
      <c r="O560" t="s">
        <v>443</v>
      </c>
      <c r="P560" t="s">
        <v>443</v>
      </c>
      <c r="Q560" t="s">
        <v>443</v>
      </c>
      <c r="R560" t="s">
        <v>443</v>
      </c>
    </row>
    <row r="561" spans="1:19" x14ac:dyDescent="0.2">
      <c r="A561" t="s">
        <v>1763</v>
      </c>
      <c r="B561" t="s">
        <v>99</v>
      </c>
      <c r="D561">
        <v>60</v>
      </c>
      <c r="E561" t="s">
        <v>604</v>
      </c>
      <c r="F561" s="717">
        <v>45017</v>
      </c>
      <c r="G561" t="s">
        <v>590</v>
      </c>
      <c r="H561" t="s">
        <v>1759</v>
      </c>
      <c r="I561" t="s">
        <v>1237</v>
      </c>
      <c r="J561" t="s">
        <v>25</v>
      </c>
      <c r="K561" t="s">
        <v>443</v>
      </c>
      <c r="L561" t="s">
        <v>443</v>
      </c>
      <c r="M561" t="s">
        <v>443</v>
      </c>
      <c r="N561" t="s">
        <v>443</v>
      </c>
      <c r="O561" t="s">
        <v>4</v>
      </c>
      <c r="P561" t="s">
        <v>443</v>
      </c>
      <c r="Q561" t="s">
        <v>443</v>
      </c>
    </row>
    <row r="562" spans="1:19" x14ac:dyDescent="0.2">
      <c r="A562" t="s">
        <v>1764</v>
      </c>
      <c r="B562" t="s">
        <v>99</v>
      </c>
      <c r="D562">
        <v>60</v>
      </c>
      <c r="E562" t="s">
        <v>604</v>
      </c>
      <c r="F562" s="717">
        <v>45017</v>
      </c>
      <c r="G562" t="s">
        <v>590</v>
      </c>
      <c r="H562" t="s">
        <v>1759</v>
      </c>
      <c r="I562" t="s">
        <v>1237</v>
      </c>
      <c r="J562" t="s">
        <v>25</v>
      </c>
      <c r="K562" t="s">
        <v>443</v>
      </c>
      <c r="L562" t="s">
        <v>443</v>
      </c>
      <c r="M562" t="s">
        <v>443</v>
      </c>
      <c r="N562" t="s">
        <v>443</v>
      </c>
      <c r="O562" t="s">
        <v>4</v>
      </c>
      <c r="P562" t="s">
        <v>443</v>
      </c>
      <c r="Q562" t="s">
        <v>443</v>
      </c>
    </row>
    <row r="563" spans="1:19" x14ac:dyDescent="0.2">
      <c r="A563" t="s">
        <v>1765</v>
      </c>
      <c r="B563" t="s">
        <v>1766</v>
      </c>
      <c r="D563">
        <v>55</v>
      </c>
      <c r="E563" t="s">
        <v>594</v>
      </c>
      <c r="F563" s="717">
        <v>44986</v>
      </c>
      <c r="G563" t="s">
        <v>590</v>
      </c>
      <c r="H563">
        <v>457</v>
      </c>
      <c r="I563" t="s">
        <v>596</v>
      </c>
      <c r="J563" t="s">
        <v>100</v>
      </c>
      <c r="K563" t="s">
        <v>443</v>
      </c>
      <c r="L563" t="s">
        <v>443</v>
      </c>
      <c r="M563" t="s">
        <v>443</v>
      </c>
      <c r="N563" t="s">
        <v>443</v>
      </c>
      <c r="O563" t="s">
        <v>443</v>
      </c>
      <c r="P563" t="s">
        <v>443</v>
      </c>
      <c r="Q563" t="s">
        <v>443</v>
      </c>
      <c r="R563" t="s">
        <v>443</v>
      </c>
      <c r="S563" t="s">
        <v>4</v>
      </c>
    </row>
    <row r="564" spans="1:19" ht="25.5" x14ac:dyDescent="0.2">
      <c r="A564" t="s">
        <v>274</v>
      </c>
      <c r="B564" t="s">
        <v>1767</v>
      </c>
      <c r="D564">
        <v>55</v>
      </c>
      <c r="E564" t="s">
        <v>604</v>
      </c>
      <c r="F564" s="717">
        <v>41456</v>
      </c>
      <c r="G564" t="s">
        <v>590</v>
      </c>
      <c r="H564" s="75" t="s">
        <v>1768</v>
      </c>
      <c r="I564" t="s">
        <v>621</v>
      </c>
      <c r="J564" t="s">
        <v>146</v>
      </c>
      <c r="K564" t="s">
        <v>4</v>
      </c>
      <c r="L564" t="s">
        <v>443</v>
      </c>
      <c r="M564" t="s">
        <v>443</v>
      </c>
      <c r="N564" t="s">
        <v>443</v>
      </c>
      <c r="O564" t="s">
        <v>443</v>
      </c>
      <c r="P564" t="s">
        <v>443</v>
      </c>
      <c r="Q564" t="s">
        <v>443</v>
      </c>
    </row>
    <row r="565" spans="1:19" x14ac:dyDescent="0.2">
      <c r="A565" t="s">
        <v>1769</v>
      </c>
      <c r="B565" t="s">
        <v>818</v>
      </c>
      <c r="C565" t="s">
        <v>1445</v>
      </c>
      <c r="D565">
        <v>60</v>
      </c>
      <c r="E565" t="s">
        <v>604</v>
      </c>
      <c r="F565" t="s">
        <v>40</v>
      </c>
      <c r="G565" t="s">
        <v>590</v>
      </c>
      <c r="H565" t="s">
        <v>1770</v>
      </c>
      <c r="I565" t="s">
        <v>634</v>
      </c>
      <c r="J565" t="s">
        <v>622</v>
      </c>
      <c r="K565" t="s">
        <v>443</v>
      </c>
      <c r="L565" t="s">
        <v>443</v>
      </c>
      <c r="M565" t="s">
        <v>443</v>
      </c>
      <c r="N565" t="s">
        <v>443</v>
      </c>
      <c r="O565" t="s">
        <v>443</v>
      </c>
      <c r="P565" t="s">
        <v>443</v>
      </c>
      <c r="Q565" t="s">
        <v>4</v>
      </c>
      <c r="R565" t="s">
        <v>443</v>
      </c>
    </row>
    <row r="566" spans="1:19" x14ac:dyDescent="0.2">
      <c r="A566" t="s">
        <v>1771</v>
      </c>
      <c r="B566" t="s">
        <v>60</v>
      </c>
      <c r="C566" t="s">
        <v>1772</v>
      </c>
      <c r="D566">
        <v>65</v>
      </c>
      <c r="E566" t="s">
        <v>604</v>
      </c>
      <c r="F566" s="717">
        <v>45292</v>
      </c>
      <c r="G566" t="s">
        <v>590</v>
      </c>
      <c r="H566" t="s">
        <v>1773</v>
      </c>
      <c r="I566" t="s">
        <v>606</v>
      </c>
      <c r="J566" t="s">
        <v>635</v>
      </c>
      <c r="K566" t="s">
        <v>4</v>
      </c>
      <c r="L566" t="s">
        <v>443</v>
      </c>
      <c r="M566" t="s">
        <v>443</v>
      </c>
      <c r="N566" t="s">
        <v>443</v>
      </c>
      <c r="O566" t="s">
        <v>443</v>
      </c>
      <c r="P566" t="s">
        <v>443</v>
      </c>
      <c r="Q566" t="s">
        <v>443</v>
      </c>
    </row>
    <row r="567" spans="1:19" x14ac:dyDescent="0.2">
      <c r="A567" t="s">
        <v>1774</v>
      </c>
      <c r="B567" t="s">
        <v>1775</v>
      </c>
      <c r="C567" t="s">
        <v>1990</v>
      </c>
      <c r="D567">
        <v>55</v>
      </c>
      <c r="E567" t="s">
        <v>604</v>
      </c>
      <c r="F567" s="717">
        <v>42401</v>
      </c>
      <c r="G567" t="s">
        <v>590</v>
      </c>
      <c r="H567" t="s">
        <v>300</v>
      </c>
      <c r="I567" t="s">
        <v>621</v>
      </c>
      <c r="J567" t="s">
        <v>622</v>
      </c>
      <c r="K567" t="s">
        <v>443</v>
      </c>
      <c r="L567" t="s">
        <v>443</v>
      </c>
      <c r="M567" t="s">
        <v>443</v>
      </c>
      <c r="N567" t="s">
        <v>443</v>
      </c>
      <c r="O567" t="s">
        <v>443</v>
      </c>
      <c r="P567" t="s">
        <v>443</v>
      </c>
      <c r="Q567" t="s">
        <v>443</v>
      </c>
    </row>
    <row r="568" spans="1:19" x14ac:dyDescent="0.2">
      <c r="A568" t="s">
        <v>1776</v>
      </c>
      <c r="B568" t="s">
        <v>662</v>
      </c>
      <c r="C568" t="s">
        <v>1225</v>
      </c>
      <c r="D568">
        <v>65</v>
      </c>
      <c r="E568" t="s">
        <v>604</v>
      </c>
      <c r="F568" s="717">
        <v>45222</v>
      </c>
      <c r="G568" t="s">
        <v>590</v>
      </c>
      <c r="H568" t="s">
        <v>1777</v>
      </c>
      <c r="I568" t="s">
        <v>648</v>
      </c>
      <c r="J568" t="s">
        <v>622</v>
      </c>
      <c r="K568" t="s">
        <v>443</v>
      </c>
      <c r="L568" t="s">
        <v>443</v>
      </c>
      <c r="M568" t="s">
        <v>443</v>
      </c>
      <c r="N568" t="s">
        <v>443</v>
      </c>
      <c r="O568" t="s">
        <v>443</v>
      </c>
      <c r="P568" t="s">
        <v>443</v>
      </c>
      <c r="Q568" t="s">
        <v>443</v>
      </c>
      <c r="R568" t="s">
        <v>443</v>
      </c>
      <c r="S568" t="s">
        <v>4</v>
      </c>
    </row>
    <row r="569" spans="1:19" ht="25.5" x14ac:dyDescent="0.2">
      <c r="A569" t="s">
        <v>1778</v>
      </c>
      <c r="B569" t="s">
        <v>60</v>
      </c>
      <c r="C569" s="75" t="s">
        <v>1989</v>
      </c>
      <c r="D569">
        <v>55</v>
      </c>
      <c r="E569" t="s">
        <v>604</v>
      </c>
      <c r="G569" t="s">
        <v>590</v>
      </c>
      <c r="H569" s="75" t="s">
        <v>1779</v>
      </c>
      <c r="I569" t="s">
        <v>663</v>
      </c>
      <c r="J569" t="s">
        <v>622</v>
      </c>
      <c r="K569" t="s">
        <v>443</v>
      </c>
      <c r="L569" t="s">
        <v>443</v>
      </c>
      <c r="M569" t="s">
        <v>443</v>
      </c>
      <c r="N569" t="s">
        <v>443</v>
      </c>
      <c r="O569" t="s">
        <v>35</v>
      </c>
      <c r="P569" t="s">
        <v>35</v>
      </c>
      <c r="Q569" t="s">
        <v>35</v>
      </c>
      <c r="R569" t="s">
        <v>35</v>
      </c>
      <c r="S569" t="s">
        <v>4</v>
      </c>
    </row>
    <row r="570" spans="1:19" ht="25.5" x14ac:dyDescent="0.2">
      <c r="A570" t="s">
        <v>1816</v>
      </c>
      <c r="B570" t="s">
        <v>989</v>
      </c>
      <c r="C570" s="75" t="s">
        <v>1817</v>
      </c>
      <c r="D570">
        <v>275</v>
      </c>
      <c r="E570" t="s">
        <v>612</v>
      </c>
      <c r="F570" s="717">
        <v>44063</v>
      </c>
      <c r="G570" t="s">
        <v>590</v>
      </c>
      <c r="H570" t="s">
        <v>827</v>
      </c>
      <c r="I570" t="s">
        <v>991</v>
      </c>
      <c r="J570" t="s">
        <v>657</v>
      </c>
      <c r="K570" t="s">
        <v>443</v>
      </c>
      <c r="L570" t="s">
        <v>443</v>
      </c>
      <c r="M570" t="s">
        <v>443</v>
      </c>
      <c r="N570" t="s">
        <v>443</v>
      </c>
      <c r="O570" t="s">
        <v>35</v>
      </c>
      <c r="P570" t="s">
        <v>443</v>
      </c>
      <c r="Q570" t="s">
        <v>443</v>
      </c>
    </row>
    <row r="571" spans="1:19" ht="25.5" x14ac:dyDescent="0.2">
      <c r="A571" t="s">
        <v>1783</v>
      </c>
      <c r="B571" t="s">
        <v>60</v>
      </c>
      <c r="C571" s="75" t="s">
        <v>1976</v>
      </c>
      <c r="D571">
        <v>55</v>
      </c>
      <c r="E571" t="s">
        <v>604</v>
      </c>
      <c r="G571" t="s">
        <v>590</v>
      </c>
      <c r="H571" s="75" t="s">
        <v>1784</v>
      </c>
      <c r="I571" t="s">
        <v>663</v>
      </c>
      <c r="J571" t="s">
        <v>622</v>
      </c>
      <c r="K571" t="s">
        <v>443</v>
      </c>
      <c r="L571" t="s">
        <v>443</v>
      </c>
      <c r="M571" t="s">
        <v>443</v>
      </c>
      <c r="N571" t="s">
        <v>443</v>
      </c>
      <c r="O571" t="s">
        <v>35</v>
      </c>
      <c r="P571" t="s">
        <v>35</v>
      </c>
      <c r="Q571" t="s">
        <v>35</v>
      </c>
      <c r="R571" t="s">
        <v>35</v>
      </c>
      <c r="S571" t="s">
        <v>4</v>
      </c>
    </row>
    <row r="572" spans="1:19" x14ac:dyDescent="0.2">
      <c r="A572" t="s">
        <v>1785</v>
      </c>
      <c r="B572" t="s">
        <v>662</v>
      </c>
      <c r="D572">
        <v>50</v>
      </c>
      <c r="E572" t="s">
        <v>604</v>
      </c>
      <c r="F572" s="717">
        <v>44949</v>
      </c>
      <c r="G572" t="s">
        <v>590</v>
      </c>
      <c r="H572">
        <v>185</v>
      </c>
      <c r="I572" t="s">
        <v>645</v>
      </c>
      <c r="J572" t="s">
        <v>20</v>
      </c>
      <c r="K572" t="s">
        <v>443</v>
      </c>
      <c r="L572" t="s">
        <v>443</v>
      </c>
      <c r="M572" t="s">
        <v>443</v>
      </c>
      <c r="N572" t="s">
        <v>443</v>
      </c>
      <c r="O572" t="s">
        <v>4</v>
      </c>
      <c r="P572" t="s">
        <v>443</v>
      </c>
      <c r="Q572" t="s">
        <v>443</v>
      </c>
      <c r="R572" t="s">
        <v>443</v>
      </c>
    </row>
    <row r="573" spans="1:19" x14ac:dyDescent="0.2">
      <c r="A573" t="s">
        <v>1786</v>
      </c>
      <c r="B573" t="s">
        <v>1787</v>
      </c>
      <c r="D573">
        <v>50</v>
      </c>
      <c r="E573" t="s">
        <v>604</v>
      </c>
      <c r="F573" s="717">
        <v>44949</v>
      </c>
      <c r="G573" t="s">
        <v>590</v>
      </c>
      <c r="H573">
        <v>131</v>
      </c>
      <c r="I573" t="s">
        <v>663</v>
      </c>
      <c r="J573" t="s">
        <v>69</v>
      </c>
      <c r="K573" t="s">
        <v>443</v>
      </c>
      <c r="L573" t="s">
        <v>443</v>
      </c>
      <c r="M573" t="s">
        <v>443</v>
      </c>
      <c r="N573" t="s">
        <v>443</v>
      </c>
      <c r="O573" t="s">
        <v>443</v>
      </c>
      <c r="P573" t="s">
        <v>4</v>
      </c>
      <c r="Q573" t="s">
        <v>443</v>
      </c>
      <c r="R573" t="s">
        <v>443</v>
      </c>
    </row>
    <row r="574" spans="1:19" x14ac:dyDescent="0.2">
      <c r="A574" t="s">
        <v>1788</v>
      </c>
      <c r="B574" t="s">
        <v>1789</v>
      </c>
      <c r="D574">
        <v>50</v>
      </c>
      <c r="E574" t="s">
        <v>604</v>
      </c>
      <c r="F574" s="717">
        <v>44949</v>
      </c>
      <c r="G574" t="s">
        <v>590</v>
      </c>
      <c r="H574">
        <v>376</v>
      </c>
      <c r="I574" t="s">
        <v>1237</v>
      </c>
      <c r="J574" t="s">
        <v>622</v>
      </c>
      <c r="K574" t="s">
        <v>4</v>
      </c>
      <c r="L574" t="s">
        <v>443</v>
      </c>
      <c r="M574" t="s">
        <v>443</v>
      </c>
      <c r="N574" t="s">
        <v>443</v>
      </c>
      <c r="O574" t="s">
        <v>443</v>
      </c>
      <c r="P574" t="s">
        <v>443</v>
      </c>
      <c r="Q574" t="s">
        <v>443</v>
      </c>
    </row>
    <row r="575" spans="1:19" ht="25.5" x14ac:dyDescent="0.2">
      <c r="A575" t="s">
        <v>1790</v>
      </c>
      <c r="B575" t="s">
        <v>1791</v>
      </c>
      <c r="D575">
        <v>50</v>
      </c>
      <c r="E575" t="s">
        <v>604</v>
      </c>
      <c r="F575" s="717">
        <v>45017</v>
      </c>
      <c r="G575" t="s">
        <v>590</v>
      </c>
      <c r="H575" s="75" t="s">
        <v>1792</v>
      </c>
      <c r="I575" t="s">
        <v>1237</v>
      </c>
      <c r="J575" t="s">
        <v>610</v>
      </c>
      <c r="K575" t="s">
        <v>443</v>
      </c>
      <c r="L575" t="s">
        <v>443</v>
      </c>
      <c r="M575" t="s">
        <v>443</v>
      </c>
      <c r="N575" t="s">
        <v>443</v>
      </c>
      <c r="O575" t="s">
        <v>443</v>
      </c>
      <c r="P575" t="s">
        <v>443</v>
      </c>
      <c r="Q575" t="s">
        <v>443</v>
      </c>
    </row>
    <row r="576" spans="1:19" ht="25.5" x14ac:dyDescent="0.2">
      <c r="A576" t="s">
        <v>1793</v>
      </c>
      <c r="B576" t="s">
        <v>694</v>
      </c>
      <c r="C576" s="75" t="s">
        <v>1991</v>
      </c>
      <c r="D576">
        <v>55</v>
      </c>
      <c r="E576" t="s">
        <v>594</v>
      </c>
      <c r="F576" s="717">
        <v>45017</v>
      </c>
      <c r="G576" t="s">
        <v>590</v>
      </c>
      <c r="H576">
        <v>451</v>
      </c>
      <c r="I576" t="s">
        <v>596</v>
      </c>
      <c r="J576" t="s">
        <v>53</v>
      </c>
      <c r="K576" t="s">
        <v>443</v>
      </c>
      <c r="L576" t="s">
        <v>443</v>
      </c>
      <c r="M576" t="s">
        <v>443</v>
      </c>
      <c r="N576" t="s">
        <v>4</v>
      </c>
      <c r="O576" t="s">
        <v>443</v>
      </c>
      <c r="P576" t="s">
        <v>443</v>
      </c>
      <c r="Q576" t="s">
        <v>443</v>
      </c>
      <c r="R576" t="s">
        <v>443</v>
      </c>
    </row>
    <row r="577" spans="1:18" ht="25.5" x14ac:dyDescent="0.2">
      <c r="A577" t="s">
        <v>1794</v>
      </c>
      <c r="B577" t="s">
        <v>1795</v>
      </c>
      <c r="D577">
        <v>55</v>
      </c>
      <c r="E577" t="s">
        <v>604</v>
      </c>
      <c r="F577" s="717">
        <v>44409</v>
      </c>
      <c r="G577" t="s">
        <v>590</v>
      </c>
      <c r="H577" s="75" t="s">
        <v>1796</v>
      </c>
      <c r="I577" t="s">
        <v>737</v>
      </c>
      <c r="J577" t="s">
        <v>53</v>
      </c>
      <c r="K577" t="s">
        <v>443</v>
      </c>
      <c r="L577" t="s">
        <v>443</v>
      </c>
      <c r="M577" t="s">
        <v>4</v>
      </c>
      <c r="N577" t="s">
        <v>443</v>
      </c>
      <c r="O577" t="s">
        <v>443</v>
      </c>
      <c r="P577" t="s">
        <v>443</v>
      </c>
      <c r="Q577" t="s">
        <v>443</v>
      </c>
      <c r="R577" t="s">
        <v>443</v>
      </c>
    </row>
    <row r="578" spans="1:18" ht="25.5" x14ac:dyDescent="0.2">
      <c r="A578" t="s">
        <v>1797</v>
      </c>
      <c r="B578" t="s">
        <v>1646</v>
      </c>
      <c r="D578">
        <v>65</v>
      </c>
      <c r="E578" t="s">
        <v>731</v>
      </c>
      <c r="F578" s="717">
        <v>44572</v>
      </c>
      <c r="G578" t="s">
        <v>590</v>
      </c>
      <c r="H578" s="75" t="s">
        <v>1798</v>
      </c>
      <c r="I578" t="s">
        <v>732</v>
      </c>
      <c r="J578" t="s">
        <v>100</v>
      </c>
      <c r="K578" t="s">
        <v>443</v>
      </c>
      <c r="L578" t="s">
        <v>35</v>
      </c>
      <c r="M578" t="s">
        <v>35</v>
      </c>
      <c r="N578" t="s">
        <v>443</v>
      </c>
      <c r="O578" t="s">
        <v>443</v>
      </c>
      <c r="P578" t="s">
        <v>443</v>
      </c>
      <c r="Q578" t="s">
        <v>443</v>
      </c>
      <c r="R578" t="s">
        <v>443</v>
      </c>
    </row>
    <row r="579" spans="1:18" ht="25.5" x14ac:dyDescent="0.2">
      <c r="A579" t="s">
        <v>1799</v>
      </c>
      <c r="B579" t="s">
        <v>1949</v>
      </c>
      <c r="D579">
        <v>65</v>
      </c>
      <c r="E579" t="s">
        <v>731</v>
      </c>
      <c r="F579" s="717">
        <v>43831</v>
      </c>
      <c r="G579" t="s">
        <v>590</v>
      </c>
      <c r="H579" s="75" t="s">
        <v>1800</v>
      </c>
      <c r="I579" t="s">
        <v>732</v>
      </c>
      <c r="J579" t="s">
        <v>20</v>
      </c>
      <c r="K579" t="s">
        <v>443</v>
      </c>
      <c r="L579" t="s">
        <v>443</v>
      </c>
      <c r="M579" t="s">
        <v>443</v>
      </c>
      <c r="N579" t="s">
        <v>443</v>
      </c>
      <c r="O579" t="s">
        <v>4</v>
      </c>
      <c r="P579" t="s">
        <v>443</v>
      </c>
      <c r="Q579" t="s">
        <v>443</v>
      </c>
      <c r="R579" t="s">
        <v>443</v>
      </c>
    </row>
    <row r="580" spans="1:18" x14ac:dyDescent="0.2">
      <c r="A580" t="s">
        <v>1801</v>
      </c>
      <c r="B580" t="s">
        <v>1802</v>
      </c>
      <c r="C580" t="s">
        <v>1803</v>
      </c>
      <c r="D580">
        <v>100</v>
      </c>
      <c r="E580" t="s">
        <v>731</v>
      </c>
      <c r="G580" t="s">
        <v>590</v>
      </c>
      <c r="H580">
        <v>459</v>
      </c>
      <c r="I580" t="s">
        <v>991</v>
      </c>
      <c r="J580" t="s">
        <v>614</v>
      </c>
      <c r="K580" t="s">
        <v>443</v>
      </c>
      <c r="L580" t="s">
        <v>443</v>
      </c>
      <c r="M580" t="s">
        <v>443</v>
      </c>
      <c r="N580" t="s">
        <v>4</v>
      </c>
      <c r="O580" t="s">
        <v>443</v>
      </c>
      <c r="P580" t="s">
        <v>443</v>
      </c>
      <c r="Q580" t="s">
        <v>443</v>
      </c>
    </row>
    <row r="581" spans="1:18" ht="25.5" x14ac:dyDescent="0.2">
      <c r="A581" t="s">
        <v>1804</v>
      </c>
      <c r="B581" t="s">
        <v>1805</v>
      </c>
      <c r="D581">
        <v>55</v>
      </c>
      <c r="E581" t="s">
        <v>604</v>
      </c>
      <c r="F581" s="717">
        <v>42767</v>
      </c>
      <c r="G581" t="s">
        <v>590</v>
      </c>
      <c r="H581" s="75" t="s">
        <v>1806</v>
      </c>
      <c r="I581" t="s">
        <v>663</v>
      </c>
      <c r="J581" t="s">
        <v>53</v>
      </c>
      <c r="K581" t="s">
        <v>443</v>
      </c>
      <c r="L581" t="s">
        <v>443</v>
      </c>
      <c r="M581" t="s">
        <v>4</v>
      </c>
      <c r="N581" t="s">
        <v>443</v>
      </c>
      <c r="O581" t="s">
        <v>443</v>
      </c>
      <c r="P581" t="s">
        <v>443</v>
      </c>
      <c r="Q581" t="s">
        <v>443</v>
      </c>
      <c r="R581" t="s">
        <v>443</v>
      </c>
    </row>
    <row r="582" spans="1:18" x14ac:dyDescent="0.2">
      <c r="A582" t="s">
        <v>1807</v>
      </c>
      <c r="B582" t="s">
        <v>662</v>
      </c>
      <c r="D582">
        <v>50</v>
      </c>
      <c r="E582" t="s">
        <v>604</v>
      </c>
      <c r="F582" s="717">
        <v>44949</v>
      </c>
      <c r="G582" t="s">
        <v>590</v>
      </c>
      <c r="H582">
        <v>50</v>
      </c>
      <c r="I582" t="s">
        <v>645</v>
      </c>
      <c r="J582" t="s">
        <v>25</v>
      </c>
      <c r="K582" t="s">
        <v>443</v>
      </c>
      <c r="L582" t="s">
        <v>443</v>
      </c>
      <c r="M582" t="s">
        <v>443</v>
      </c>
      <c r="N582" t="s">
        <v>443</v>
      </c>
      <c r="O582" t="s">
        <v>4</v>
      </c>
      <c r="P582" t="s">
        <v>443</v>
      </c>
      <c r="Q582" t="s">
        <v>443</v>
      </c>
      <c r="R582" t="s">
        <v>443</v>
      </c>
    </row>
    <row r="583" spans="1:18" x14ac:dyDescent="0.2">
      <c r="A583" t="s">
        <v>1808</v>
      </c>
      <c r="B583" t="s">
        <v>662</v>
      </c>
      <c r="D583">
        <v>65</v>
      </c>
      <c r="E583" t="s">
        <v>604</v>
      </c>
      <c r="F583" s="717">
        <v>45222</v>
      </c>
      <c r="G583" t="s">
        <v>590</v>
      </c>
      <c r="H583" t="s">
        <v>1809</v>
      </c>
      <c r="I583" t="s">
        <v>621</v>
      </c>
      <c r="J583" t="s">
        <v>614</v>
      </c>
      <c r="K583" t="s">
        <v>443</v>
      </c>
      <c r="L583" t="s">
        <v>4</v>
      </c>
      <c r="M583" t="s">
        <v>443</v>
      </c>
      <c r="N583" t="s">
        <v>443</v>
      </c>
      <c r="O583" t="s">
        <v>443</v>
      </c>
      <c r="P583" t="s">
        <v>443</v>
      </c>
      <c r="Q583" t="s">
        <v>443</v>
      </c>
    </row>
    <row r="584" spans="1:18" x14ac:dyDescent="0.2">
      <c r="A584" t="s">
        <v>1810</v>
      </c>
      <c r="B584" t="s">
        <v>800</v>
      </c>
      <c r="D584">
        <v>55</v>
      </c>
      <c r="E584" t="s">
        <v>604</v>
      </c>
      <c r="F584" s="717">
        <v>42005</v>
      </c>
      <c r="G584" t="s">
        <v>590</v>
      </c>
      <c r="H584" t="s">
        <v>1811</v>
      </c>
      <c r="I584" t="s">
        <v>1237</v>
      </c>
      <c r="J584" t="s">
        <v>25</v>
      </c>
      <c r="K584" t="s">
        <v>443</v>
      </c>
      <c r="L584" t="s">
        <v>443</v>
      </c>
      <c r="M584" t="s">
        <v>443</v>
      </c>
      <c r="N584" t="s">
        <v>443</v>
      </c>
      <c r="O584" t="s">
        <v>4</v>
      </c>
      <c r="P584" t="s">
        <v>443</v>
      </c>
      <c r="Q584" t="s">
        <v>443</v>
      </c>
    </row>
    <row r="585" spans="1:18" x14ac:dyDescent="0.2">
      <c r="A585" t="s">
        <v>1812</v>
      </c>
      <c r="B585" t="s">
        <v>99</v>
      </c>
      <c r="D585">
        <v>50</v>
      </c>
      <c r="E585" t="s">
        <v>612</v>
      </c>
      <c r="F585" s="717">
        <v>44949</v>
      </c>
      <c r="G585" t="s">
        <v>590</v>
      </c>
      <c r="H585">
        <v>374</v>
      </c>
      <c r="I585" t="s">
        <v>613</v>
      </c>
      <c r="J585" t="s">
        <v>610</v>
      </c>
      <c r="K585" t="s">
        <v>443</v>
      </c>
      <c r="L585" t="s">
        <v>443</v>
      </c>
      <c r="M585" t="s">
        <v>443</v>
      </c>
      <c r="N585" t="s">
        <v>443</v>
      </c>
      <c r="O585" t="s">
        <v>443</v>
      </c>
      <c r="P585" t="s">
        <v>443</v>
      </c>
      <c r="Q585" t="s">
        <v>35</v>
      </c>
    </row>
    <row r="586" spans="1:18" x14ac:dyDescent="0.2">
      <c r="A586" t="s">
        <v>1814</v>
      </c>
      <c r="B586" t="s">
        <v>1766</v>
      </c>
      <c r="C586" t="s">
        <v>1951</v>
      </c>
      <c r="D586">
        <v>65</v>
      </c>
      <c r="E586" t="s">
        <v>612</v>
      </c>
      <c r="F586" s="717">
        <v>45253</v>
      </c>
      <c r="G586" t="s">
        <v>590</v>
      </c>
      <c r="H586" t="s">
        <v>1815</v>
      </c>
      <c r="I586" t="s">
        <v>613</v>
      </c>
      <c r="J586" t="s">
        <v>622</v>
      </c>
      <c r="K586" t="s">
        <v>443</v>
      </c>
      <c r="L586" t="s">
        <v>443</v>
      </c>
      <c r="M586" t="s">
        <v>443</v>
      </c>
      <c r="N586" t="s">
        <v>443</v>
      </c>
      <c r="O586" t="s">
        <v>443</v>
      </c>
      <c r="P586" t="s">
        <v>443</v>
      </c>
      <c r="Q586" t="s">
        <v>443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A17D-FA41-4F93-B3FD-DD5F30C97554}">
  <dimension ref="A1:V47"/>
  <sheetViews>
    <sheetView workbookViewId="0">
      <selection activeCell="A3" sqref="A3:V47"/>
    </sheetView>
  </sheetViews>
  <sheetFormatPr defaultColWidth="8.85546875" defaultRowHeight="12.75" x14ac:dyDescent="0.2"/>
  <cols>
    <col min="1" max="1" width="21.42578125" bestFit="1" customWidth="1"/>
    <col min="2" max="2" width="51.42578125" bestFit="1" customWidth="1"/>
    <col min="3" max="3" width="22.140625" bestFit="1" customWidth="1"/>
    <col min="4" max="4" width="14.28515625" bestFit="1" customWidth="1"/>
    <col min="5" max="5" width="17.42578125" bestFit="1" customWidth="1"/>
    <col min="6" max="6" width="14.42578125" bestFit="1" customWidth="1"/>
    <col min="7" max="7" width="42.42578125" bestFit="1" customWidth="1"/>
    <col min="8" max="8" width="14.28515625" bestFit="1" customWidth="1"/>
    <col min="9" max="9" width="12.28515625" bestFit="1" customWidth="1"/>
    <col min="10" max="10" width="10.85546875" bestFit="1" customWidth="1"/>
    <col min="11" max="11" width="12.140625" bestFit="1" customWidth="1"/>
    <col min="12" max="14" width="9.28515625" bestFit="1" customWidth="1"/>
    <col min="15" max="15" width="9.42578125" bestFit="1" customWidth="1"/>
    <col min="16" max="17" width="9.28515625" bestFit="1" customWidth="1"/>
    <col min="18" max="19" width="9.42578125" bestFit="1" customWidth="1"/>
    <col min="20" max="22" width="9.28515625" bestFit="1" customWidth="1"/>
  </cols>
  <sheetData>
    <row r="1" spans="1:22" x14ac:dyDescent="0.2">
      <c r="A1" s="134" t="s">
        <v>1992</v>
      </c>
    </row>
    <row r="3" spans="1:22" x14ac:dyDescent="0.2">
      <c r="A3" t="s">
        <v>1</v>
      </c>
      <c r="B3" t="s">
        <v>581</v>
      </c>
      <c r="C3" t="s">
        <v>582</v>
      </c>
      <c r="D3" t="s">
        <v>583</v>
      </c>
      <c r="E3" t="s">
        <v>584</v>
      </c>
      <c r="F3" t="s">
        <v>585</v>
      </c>
      <c r="G3" t="s">
        <v>217</v>
      </c>
      <c r="H3" t="s">
        <v>223</v>
      </c>
      <c r="I3" t="s">
        <v>3</v>
      </c>
      <c r="J3" t="s">
        <v>4</v>
      </c>
      <c r="K3" t="s">
        <v>1960</v>
      </c>
      <c r="L3" t="s">
        <v>1961</v>
      </c>
      <c r="M3" t="s">
        <v>1962</v>
      </c>
      <c r="N3" t="s">
        <v>1963</v>
      </c>
      <c r="O3" t="s">
        <v>1964</v>
      </c>
      <c r="P3" t="s">
        <v>1965</v>
      </c>
      <c r="Q3" t="s">
        <v>1966</v>
      </c>
      <c r="R3" t="s">
        <v>1967</v>
      </c>
      <c r="S3" t="s">
        <v>1968</v>
      </c>
      <c r="T3" t="s">
        <v>1969</v>
      </c>
      <c r="U3" t="s">
        <v>1970</v>
      </c>
      <c r="V3" t="s">
        <v>1971</v>
      </c>
    </row>
    <row r="4" spans="1:22" x14ac:dyDescent="0.2">
      <c r="A4" t="s">
        <v>1865</v>
      </c>
      <c r="B4" t="s">
        <v>1864</v>
      </c>
      <c r="D4">
        <v>50</v>
      </c>
      <c r="E4" t="s">
        <v>612</v>
      </c>
      <c r="F4" s="717">
        <v>44949</v>
      </c>
      <c r="G4" t="s">
        <v>590</v>
      </c>
      <c r="H4" t="s">
        <v>827</v>
      </c>
      <c r="I4" t="s">
        <v>1172</v>
      </c>
      <c r="J4" t="s">
        <v>146</v>
      </c>
      <c r="K4" t="s">
        <v>443</v>
      </c>
      <c r="L4" t="s">
        <v>4</v>
      </c>
      <c r="M4" t="s">
        <v>443</v>
      </c>
      <c r="N4" t="s">
        <v>443</v>
      </c>
      <c r="O4" t="s">
        <v>443</v>
      </c>
      <c r="P4" t="s">
        <v>443</v>
      </c>
      <c r="Q4" t="s">
        <v>443</v>
      </c>
      <c r="R4" t="s">
        <v>443</v>
      </c>
    </row>
    <row r="5" spans="1:22" x14ac:dyDescent="0.2">
      <c r="A5" t="s">
        <v>1825</v>
      </c>
      <c r="B5" t="s">
        <v>598</v>
      </c>
      <c r="D5">
        <v>55</v>
      </c>
      <c r="E5" t="s">
        <v>589</v>
      </c>
      <c r="F5" s="717">
        <v>45559</v>
      </c>
      <c r="G5" t="s">
        <v>590</v>
      </c>
      <c r="H5" t="s">
        <v>1826</v>
      </c>
      <c r="I5" t="s">
        <v>601</v>
      </c>
      <c r="J5" t="s">
        <v>146</v>
      </c>
      <c r="K5" t="s">
        <v>443</v>
      </c>
      <c r="L5" t="s">
        <v>443</v>
      </c>
      <c r="M5" t="s">
        <v>443</v>
      </c>
      <c r="N5" t="s">
        <v>443</v>
      </c>
      <c r="O5" t="s">
        <v>443</v>
      </c>
      <c r="P5" t="s">
        <v>35</v>
      </c>
      <c r="Q5" t="s">
        <v>35</v>
      </c>
      <c r="R5" t="s">
        <v>443</v>
      </c>
    </row>
    <row r="6" spans="1:22" ht="25.5" x14ac:dyDescent="0.2">
      <c r="A6" t="s">
        <v>274</v>
      </c>
      <c r="B6" t="s">
        <v>1767</v>
      </c>
      <c r="D6">
        <v>55</v>
      </c>
      <c r="E6" t="s">
        <v>604</v>
      </c>
      <c r="F6" s="717">
        <v>41456</v>
      </c>
      <c r="G6" t="s">
        <v>590</v>
      </c>
      <c r="H6" s="75" t="s">
        <v>1768</v>
      </c>
      <c r="I6" t="s">
        <v>621</v>
      </c>
      <c r="J6" t="s">
        <v>146</v>
      </c>
      <c r="K6" t="s">
        <v>4</v>
      </c>
      <c r="L6" t="s">
        <v>443</v>
      </c>
      <c r="M6" t="s">
        <v>443</v>
      </c>
      <c r="N6" t="s">
        <v>443</v>
      </c>
      <c r="O6" t="s">
        <v>443</v>
      </c>
      <c r="P6" t="s">
        <v>443</v>
      </c>
      <c r="Q6" t="s">
        <v>443</v>
      </c>
    </row>
    <row r="7" spans="1:22" ht="25.5" x14ac:dyDescent="0.2">
      <c r="A7" t="s">
        <v>1755</v>
      </c>
      <c r="B7" t="s">
        <v>1756</v>
      </c>
      <c r="C7" s="75" t="s">
        <v>1976</v>
      </c>
      <c r="D7">
        <v>55</v>
      </c>
      <c r="E7" t="s">
        <v>604</v>
      </c>
      <c r="G7" t="s">
        <v>590</v>
      </c>
      <c r="H7" s="75" t="s">
        <v>1757</v>
      </c>
      <c r="I7" t="s">
        <v>621</v>
      </c>
      <c r="J7" t="s">
        <v>146</v>
      </c>
      <c r="K7" t="s">
        <v>4</v>
      </c>
      <c r="L7" t="s">
        <v>443</v>
      </c>
      <c r="M7" t="s">
        <v>443</v>
      </c>
      <c r="N7" t="s">
        <v>443</v>
      </c>
      <c r="O7" t="s">
        <v>443</v>
      </c>
      <c r="P7" t="s">
        <v>443</v>
      </c>
      <c r="Q7" t="s">
        <v>443</v>
      </c>
    </row>
    <row r="8" spans="1:22" ht="25.5" x14ac:dyDescent="0.2">
      <c r="A8" t="s">
        <v>1724</v>
      </c>
      <c r="B8" t="s">
        <v>1725</v>
      </c>
      <c r="D8">
        <v>55</v>
      </c>
      <c r="E8" t="s">
        <v>604</v>
      </c>
      <c r="F8" s="717">
        <v>43604</v>
      </c>
      <c r="G8" t="s">
        <v>590</v>
      </c>
      <c r="H8" s="75" t="s">
        <v>1726</v>
      </c>
      <c r="I8" t="s">
        <v>648</v>
      </c>
      <c r="J8" t="s">
        <v>146</v>
      </c>
      <c r="K8" t="s">
        <v>443</v>
      </c>
      <c r="L8" t="s">
        <v>4</v>
      </c>
      <c r="M8" t="s">
        <v>443</v>
      </c>
      <c r="N8" t="s">
        <v>443</v>
      </c>
      <c r="O8" t="s">
        <v>443</v>
      </c>
      <c r="P8" t="s">
        <v>443</v>
      </c>
      <c r="Q8" t="s">
        <v>443</v>
      </c>
      <c r="R8" t="s">
        <v>443</v>
      </c>
    </row>
    <row r="9" spans="1:22" x14ac:dyDescent="0.2">
      <c r="A9" t="s">
        <v>1703</v>
      </c>
      <c r="B9" t="s">
        <v>662</v>
      </c>
      <c r="D9">
        <v>50</v>
      </c>
      <c r="E9" t="s">
        <v>604</v>
      </c>
      <c r="F9" s="717">
        <v>44949</v>
      </c>
      <c r="G9" t="s">
        <v>590</v>
      </c>
      <c r="H9">
        <v>337</v>
      </c>
      <c r="I9" t="s">
        <v>667</v>
      </c>
      <c r="J9" t="s">
        <v>146</v>
      </c>
      <c r="K9" t="s">
        <v>443</v>
      </c>
      <c r="L9" t="s">
        <v>4</v>
      </c>
      <c r="M9" t="s">
        <v>443</v>
      </c>
      <c r="N9" t="s">
        <v>443</v>
      </c>
      <c r="O9" t="s">
        <v>443</v>
      </c>
      <c r="P9" t="s">
        <v>443</v>
      </c>
      <c r="Q9" t="s">
        <v>443</v>
      </c>
      <c r="R9" t="s">
        <v>443</v>
      </c>
    </row>
    <row r="10" spans="1:22" x14ac:dyDescent="0.2">
      <c r="A10" t="s">
        <v>1679</v>
      </c>
      <c r="B10" t="s">
        <v>1680</v>
      </c>
      <c r="D10">
        <v>55</v>
      </c>
      <c r="E10" t="s">
        <v>604</v>
      </c>
      <c r="F10" s="717">
        <v>44986</v>
      </c>
      <c r="G10" t="s">
        <v>590</v>
      </c>
      <c r="H10" t="s">
        <v>1681</v>
      </c>
      <c r="I10" t="s">
        <v>717</v>
      </c>
      <c r="J10" t="s">
        <v>146</v>
      </c>
      <c r="K10" t="s">
        <v>35</v>
      </c>
      <c r="L10" t="s">
        <v>443</v>
      </c>
      <c r="M10" t="s">
        <v>443</v>
      </c>
      <c r="N10" t="s">
        <v>35</v>
      </c>
      <c r="O10" t="s">
        <v>35</v>
      </c>
      <c r="P10" t="s">
        <v>443</v>
      </c>
      <c r="Q10" t="s">
        <v>443</v>
      </c>
      <c r="R10" t="s">
        <v>443</v>
      </c>
    </row>
    <row r="11" spans="1:22" x14ac:dyDescent="0.2">
      <c r="A11" t="s">
        <v>1654</v>
      </c>
      <c r="B11" t="s">
        <v>1655</v>
      </c>
      <c r="D11">
        <v>65</v>
      </c>
      <c r="E11" t="s">
        <v>604</v>
      </c>
      <c r="F11" s="717">
        <v>45253</v>
      </c>
      <c r="G11" t="s">
        <v>590</v>
      </c>
      <c r="H11" t="s">
        <v>1656</v>
      </c>
      <c r="I11" t="s">
        <v>606</v>
      </c>
      <c r="J11" t="s">
        <v>146</v>
      </c>
      <c r="K11" t="s">
        <v>443</v>
      </c>
      <c r="L11" t="s">
        <v>443</v>
      </c>
      <c r="M11" t="s">
        <v>443</v>
      </c>
      <c r="N11" t="s">
        <v>443</v>
      </c>
      <c r="O11" t="s">
        <v>443</v>
      </c>
      <c r="P11" t="s">
        <v>4</v>
      </c>
      <c r="Q11" t="s">
        <v>443</v>
      </c>
    </row>
    <row r="12" spans="1:22" x14ac:dyDescent="0.2">
      <c r="A12" t="s">
        <v>1637</v>
      </c>
      <c r="B12" t="s">
        <v>641</v>
      </c>
      <c r="D12">
        <v>50</v>
      </c>
      <c r="E12" t="s">
        <v>604</v>
      </c>
      <c r="F12" s="717">
        <v>44949</v>
      </c>
      <c r="G12" t="s">
        <v>590</v>
      </c>
      <c r="H12">
        <v>69</v>
      </c>
      <c r="I12" t="s">
        <v>645</v>
      </c>
      <c r="J12" t="s">
        <v>146</v>
      </c>
      <c r="K12" t="s">
        <v>1870</v>
      </c>
      <c r="L12" t="s">
        <v>443</v>
      </c>
      <c r="M12" t="s">
        <v>443</v>
      </c>
      <c r="N12" t="s">
        <v>443</v>
      </c>
      <c r="O12" t="s">
        <v>443</v>
      </c>
      <c r="P12" t="s">
        <v>443</v>
      </c>
      <c r="Q12" t="s">
        <v>443</v>
      </c>
      <c r="R12" t="s">
        <v>443</v>
      </c>
    </row>
    <row r="13" spans="1:22" x14ac:dyDescent="0.2">
      <c r="A13" t="s">
        <v>623</v>
      </c>
      <c r="B13" t="s">
        <v>624</v>
      </c>
      <c r="D13">
        <v>55</v>
      </c>
      <c r="E13" t="s">
        <v>604</v>
      </c>
      <c r="F13" s="717">
        <v>44174</v>
      </c>
      <c r="G13" t="s">
        <v>590</v>
      </c>
      <c r="H13" t="s">
        <v>625</v>
      </c>
      <c r="I13" t="s">
        <v>606</v>
      </c>
      <c r="J13" t="s">
        <v>146</v>
      </c>
      <c r="K13" t="s">
        <v>443</v>
      </c>
      <c r="L13" t="s">
        <v>4</v>
      </c>
      <c r="M13" t="s">
        <v>443</v>
      </c>
      <c r="N13" t="s">
        <v>443</v>
      </c>
      <c r="O13" t="s">
        <v>443</v>
      </c>
      <c r="P13" t="s">
        <v>443</v>
      </c>
      <c r="Q13" t="s">
        <v>443</v>
      </c>
    </row>
    <row r="14" spans="1:22" ht="25.5" x14ac:dyDescent="0.2">
      <c r="A14" t="s">
        <v>1621</v>
      </c>
      <c r="B14" t="s">
        <v>1622</v>
      </c>
      <c r="D14">
        <v>55</v>
      </c>
      <c r="E14" t="s">
        <v>604</v>
      </c>
      <c r="F14" s="717">
        <v>42614</v>
      </c>
      <c r="G14" t="s">
        <v>590</v>
      </c>
      <c r="H14" s="75" t="s">
        <v>1623</v>
      </c>
      <c r="I14" t="s">
        <v>606</v>
      </c>
      <c r="J14" t="s">
        <v>146</v>
      </c>
      <c r="K14" t="s">
        <v>4</v>
      </c>
      <c r="L14" t="s">
        <v>443</v>
      </c>
      <c r="M14" t="s">
        <v>443</v>
      </c>
      <c r="N14" t="s">
        <v>443</v>
      </c>
      <c r="O14" t="s">
        <v>443</v>
      </c>
      <c r="P14" t="s">
        <v>443</v>
      </c>
      <c r="Q14" t="s">
        <v>443</v>
      </c>
    </row>
    <row r="15" spans="1:22" x14ac:dyDescent="0.2">
      <c r="A15" t="s">
        <v>1593</v>
      </c>
      <c r="B15" t="s">
        <v>89</v>
      </c>
      <c r="D15">
        <v>55</v>
      </c>
      <c r="E15" t="s">
        <v>604</v>
      </c>
      <c r="F15" s="717">
        <v>44094</v>
      </c>
      <c r="G15" t="s">
        <v>590</v>
      </c>
      <c r="H15" t="s">
        <v>1594</v>
      </c>
      <c r="I15" t="s">
        <v>592</v>
      </c>
      <c r="J15" t="s">
        <v>146</v>
      </c>
      <c r="K15" t="s">
        <v>443</v>
      </c>
      <c r="L15" t="s">
        <v>4</v>
      </c>
      <c r="M15" t="s">
        <v>443</v>
      </c>
      <c r="N15" t="s">
        <v>443</v>
      </c>
      <c r="O15" t="s">
        <v>443</v>
      </c>
      <c r="P15" t="s">
        <v>35</v>
      </c>
      <c r="Q15" t="s">
        <v>443</v>
      </c>
      <c r="R15" t="s">
        <v>443</v>
      </c>
    </row>
    <row r="16" spans="1:22" x14ac:dyDescent="0.2">
      <c r="A16" t="s">
        <v>1535</v>
      </c>
      <c r="B16" t="s">
        <v>662</v>
      </c>
      <c r="D16">
        <v>50</v>
      </c>
      <c r="E16" t="s">
        <v>604</v>
      </c>
      <c r="F16" s="717">
        <v>44949</v>
      </c>
      <c r="G16" t="s">
        <v>590</v>
      </c>
      <c r="H16">
        <v>401</v>
      </c>
      <c r="I16" t="s">
        <v>877</v>
      </c>
      <c r="J16" t="s">
        <v>146</v>
      </c>
      <c r="K16" t="s">
        <v>443</v>
      </c>
      <c r="L16" t="s">
        <v>443</v>
      </c>
      <c r="M16" t="s">
        <v>443</v>
      </c>
      <c r="N16" t="s">
        <v>443</v>
      </c>
      <c r="O16" t="s">
        <v>443</v>
      </c>
      <c r="P16" t="s">
        <v>443</v>
      </c>
      <c r="Q16" t="s">
        <v>443</v>
      </c>
    </row>
    <row r="17" spans="1:18" x14ac:dyDescent="0.2">
      <c r="A17" t="s">
        <v>1528</v>
      </c>
      <c r="B17" t="s">
        <v>1529</v>
      </c>
      <c r="D17">
        <v>70</v>
      </c>
      <c r="E17" t="s">
        <v>604</v>
      </c>
      <c r="F17" s="717">
        <v>45017</v>
      </c>
      <c r="G17" t="s">
        <v>590</v>
      </c>
      <c r="H17" t="s">
        <v>1530</v>
      </c>
      <c r="I17" t="s">
        <v>877</v>
      </c>
      <c r="J17" t="s">
        <v>146</v>
      </c>
      <c r="K17" t="s">
        <v>4</v>
      </c>
      <c r="L17" t="s">
        <v>443</v>
      </c>
      <c r="M17" t="s">
        <v>443</v>
      </c>
      <c r="N17" t="s">
        <v>443</v>
      </c>
      <c r="O17" t="s">
        <v>443</v>
      </c>
      <c r="P17" t="s">
        <v>443</v>
      </c>
      <c r="Q17" t="s">
        <v>443</v>
      </c>
    </row>
    <row r="18" spans="1:18" x14ac:dyDescent="0.2">
      <c r="A18" t="s">
        <v>1517</v>
      </c>
      <c r="B18" t="s">
        <v>931</v>
      </c>
      <c r="D18">
        <v>50</v>
      </c>
      <c r="E18" t="s">
        <v>604</v>
      </c>
      <c r="G18" t="s">
        <v>590</v>
      </c>
      <c r="H18">
        <v>403</v>
      </c>
      <c r="I18" t="s">
        <v>648</v>
      </c>
      <c r="J18" t="s">
        <v>146</v>
      </c>
      <c r="K18" t="s">
        <v>4</v>
      </c>
      <c r="L18" t="s">
        <v>443</v>
      </c>
      <c r="M18" t="s">
        <v>443</v>
      </c>
      <c r="N18" t="s">
        <v>443</v>
      </c>
      <c r="O18" t="s">
        <v>443</v>
      </c>
      <c r="P18" t="s">
        <v>443</v>
      </c>
      <c r="Q18" t="s">
        <v>443</v>
      </c>
      <c r="R18" t="s">
        <v>443</v>
      </c>
    </row>
    <row r="19" spans="1:18" ht="25.5" x14ac:dyDescent="0.2">
      <c r="A19" t="s">
        <v>1487</v>
      </c>
      <c r="B19" t="s">
        <v>694</v>
      </c>
      <c r="C19" t="s">
        <v>1936</v>
      </c>
      <c r="D19">
        <v>60</v>
      </c>
      <c r="E19" t="s">
        <v>604</v>
      </c>
      <c r="F19" s="717">
        <v>45017</v>
      </c>
      <c r="G19" t="s">
        <v>590</v>
      </c>
      <c r="H19" s="75" t="s">
        <v>1489</v>
      </c>
      <c r="I19" t="s">
        <v>656</v>
      </c>
      <c r="J19" t="s">
        <v>146</v>
      </c>
      <c r="K19" t="s">
        <v>443</v>
      </c>
      <c r="L19" t="s">
        <v>443</v>
      </c>
      <c r="M19" t="s">
        <v>443</v>
      </c>
      <c r="N19" t="s">
        <v>443</v>
      </c>
      <c r="O19" t="s">
        <v>443</v>
      </c>
      <c r="P19" t="s">
        <v>443</v>
      </c>
      <c r="Q19" t="s">
        <v>443</v>
      </c>
    </row>
    <row r="20" spans="1:18" x14ac:dyDescent="0.2">
      <c r="A20" t="s">
        <v>1483</v>
      </c>
      <c r="B20" t="s">
        <v>662</v>
      </c>
      <c r="D20">
        <v>55</v>
      </c>
      <c r="E20" t="s">
        <v>604</v>
      </c>
      <c r="F20" s="717">
        <v>45748</v>
      </c>
      <c r="G20" t="s">
        <v>590</v>
      </c>
      <c r="H20" t="s">
        <v>1484</v>
      </c>
      <c r="I20" t="s">
        <v>1237</v>
      </c>
      <c r="J20" t="s">
        <v>146</v>
      </c>
      <c r="K20" t="s">
        <v>35</v>
      </c>
      <c r="L20" t="s">
        <v>35</v>
      </c>
      <c r="M20" t="s">
        <v>35</v>
      </c>
      <c r="N20" t="s">
        <v>443</v>
      </c>
      <c r="O20" t="s">
        <v>443</v>
      </c>
      <c r="P20" t="s">
        <v>443</v>
      </c>
      <c r="Q20" t="s">
        <v>443</v>
      </c>
    </row>
    <row r="21" spans="1:18" x14ac:dyDescent="0.2">
      <c r="A21" t="s">
        <v>1416</v>
      </c>
      <c r="B21" t="s">
        <v>99</v>
      </c>
      <c r="D21">
        <v>50</v>
      </c>
      <c r="E21" t="s">
        <v>589</v>
      </c>
      <c r="F21" s="717">
        <v>45283</v>
      </c>
      <c r="G21" t="s">
        <v>590</v>
      </c>
      <c r="H21" t="s">
        <v>1413</v>
      </c>
      <c r="I21" t="s">
        <v>592</v>
      </c>
      <c r="J21" t="s">
        <v>146</v>
      </c>
      <c r="K21" t="s">
        <v>4</v>
      </c>
      <c r="L21" t="s">
        <v>443</v>
      </c>
      <c r="M21" t="s">
        <v>443</v>
      </c>
      <c r="N21" t="s">
        <v>443</v>
      </c>
      <c r="O21" t="s">
        <v>443</v>
      </c>
      <c r="P21" t="s">
        <v>443</v>
      </c>
      <c r="Q21" t="s">
        <v>443</v>
      </c>
      <c r="R21" t="s">
        <v>443</v>
      </c>
    </row>
    <row r="22" spans="1:18" x14ac:dyDescent="0.2">
      <c r="A22" t="s">
        <v>649</v>
      </c>
      <c r="B22" t="s">
        <v>641</v>
      </c>
      <c r="D22">
        <v>60</v>
      </c>
      <c r="E22" t="s">
        <v>604</v>
      </c>
      <c r="G22" t="s">
        <v>590</v>
      </c>
      <c r="H22">
        <v>163</v>
      </c>
      <c r="I22" t="s">
        <v>634</v>
      </c>
      <c r="J22" t="s">
        <v>146</v>
      </c>
      <c r="K22" t="s">
        <v>443</v>
      </c>
      <c r="L22" t="s">
        <v>4</v>
      </c>
      <c r="M22" t="s">
        <v>443</v>
      </c>
      <c r="N22" t="s">
        <v>443</v>
      </c>
      <c r="O22" t="s">
        <v>443</v>
      </c>
      <c r="P22" t="s">
        <v>443</v>
      </c>
      <c r="Q22" t="s">
        <v>443</v>
      </c>
      <c r="R22" t="s">
        <v>443</v>
      </c>
    </row>
    <row r="23" spans="1:18" x14ac:dyDescent="0.2">
      <c r="A23" t="s">
        <v>1412</v>
      </c>
      <c r="B23" t="s">
        <v>99</v>
      </c>
      <c r="D23">
        <v>50</v>
      </c>
      <c r="E23" t="s">
        <v>589</v>
      </c>
      <c r="F23" s="717">
        <v>45283</v>
      </c>
      <c r="G23" t="s">
        <v>590</v>
      </c>
      <c r="H23" t="s">
        <v>1413</v>
      </c>
      <c r="I23" t="s">
        <v>592</v>
      </c>
      <c r="J23" t="s">
        <v>146</v>
      </c>
      <c r="K23" t="s">
        <v>443</v>
      </c>
      <c r="L23" t="s">
        <v>1874</v>
      </c>
      <c r="M23" t="s">
        <v>443</v>
      </c>
      <c r="N23" t="s">
        <v>443</v>
      </c>
      <c r="O23" t="s">
        <v>443</v>
      </c>
      <c r="P23" t="s">
        <v>443</v>
      </c>
      <c r="Q23" t="s">
        <v>443</v>
      </c>
      <c r="R23" t="s">
        <v>443</v>
      </c>
    </row>
    <row r="24" spans="1:18" x14ac:dyDescent="0.2">
      <c r="A24" t="s">
        <v>1327</v>
      </c>
      <c r="B24" t="s">
        <v>1328</v>
      </c>
      <c r="D24">
        <v>65</v>
      </c>
      <c r="E24" t="s">
        <v>604</v>
      </c>
      <c r="F24" s="717">
        <v>45713</v>
      </c>
      <c r="G24" t="s">
        <v>590</v>
      </c>
      <c r="H24" t="s">
        <v>1329</v>
      </c>
      <c r="I24" t="s">
        <v>601</v>
      </c>
      <c r="J24" t="s">
        <v>146</v>
      </c>
      <c r="K24" t="s">
        <v>4</v>
      </c>
      <c r="L24" t="s">
        <v>443</v>
      </c>
      <c r="M24" t="s">
        <v>443</v>
      </c>
      <c r="N24" t="s">
        <v>443</v>
      </c>
      <c r="O24" t="s">
        <v>443</v>
      </c>
      <c r="P24" t="s">
        <v>443</v>
      </c>
      <c r="Q24" t="s">
        <v>443</v>
      </c>
      <c r="R24" t="s">
        <v>443</v>
      </c>
    </row>
    <row r="25" spans="1:18" x14ac:dyDescent="0.2">
      <c r="A25" t="s">
        <v>1294</v>
      </c>
      <c r="B25" t="s">
        <v>1278</v>
      </c>
      <c r="D25">
        <v>50</v>
      </c>
      <c r="E25" t="s">
        <v>731</v>
      </c>
      <c r="G25" t="s">
        <v>590</v>
      </c>
      <c r="H25">
        <v>418</v>
      </c>
      <c r="I25" t="s">
        <v>732</v>
      </c>
      <c r="J25" t="s">
        <v>146</v>
      </c>
      <c r="K25" t="s">
        <v>443</v>
      </c>
      <c r="L25" t="s">
        <v>4</v>
      </c>
      <c r="M25" t="s">
        <v>443</v>
      </c>
      <c r="N25" t="s">
        <v>443</v>
      </c>
      <c r="O25" t="s">
        <v>443</v>
      </c>
      <c r="P25" t="s">
        <v>443</v>
      </c>
      <c r="Q25" t="s">
        <v>443</v>
      </c>
      <c r="R25" t="s">
        <v>443</v>
      </c>
    </row>
    <row r="26" spans="1:18" x14ac:dyDescent="0.2">
      <c r="A26" t="s">
        <v>1213</v>
      </c>
      <c r="B26" t="s">
        <v>758</v>
      </c>
      <c r="D26">
        <v>50</v>
      </c>
      <c r="E26" t="s">
        <v>612</v>
      </c>
      <c r="F26" s="717">
        <v>45047</v>
      </c>
      <c r="G26" t="s">
        <v>590</v>
      </c>
      <c r="H26">
        <v>416</v>
      </c>
      <c r="I26" t="s">
        <v>1172</v>
      </c>
      <c r="J26" t="s">
        <v>146</v>
      </c>
      <c r="K26" t="s">
        <v>443</v>
      </c>
      <c r="L26" t="s">
        <v>4</v>
      </c>
      <c r="M26" t="s">
        <v>443</v>
      </c>
      <c r="N26" t="s">
        <v>443</v>
      </c>
      <c r="O26" t="s">
        <v>443</v>
      </c>
      <c r="P26" t="s">
        <v>443</v>
      </c>
      <c r="Q26" t="s">
        <v>443</v>
      </c>
      <c r="R26" t="s">
        <v>443</v>
      </c>
    </row>
    <row r="27" spans="1:18" x14ac:dyDescent="0.2">
      <c r="A27" t="s">
        <v>1205</v>
      </c>
      <c r="B27" t="s">
        <v>974</v>
      </c>
      <c r="C27" t="s">
        <v>1206</v>
      </c>
      <c r="D27">
        <v>75</v>
      </c>
      <c r="E27" t="s">
        <v>604</v>
      </c>
      <c r="F27" s="717">
        <v>45863</v>
      </c>
      <c r="G27" t="s">
        <v>590</v>
      </c>
      <c r="H27" t="s">
        <v>1207</v>
      </c>
      <c r="I27" t="s">
        <v>656</v>
      </c>
      <c r="J27" t="s">
        <v>146</v>
      </c>
      <c r="K27" t="s">
        <v>35</v>
      </c>
      <c r="L27" t="s">
        <v>35</v>
      </c>
      <c r="M27" t="s">
        <v>35</v>
      </c>
      <c r="N27" t="s">
        <v>35</v>
      </c>
      <c r="O27" t="s">
        <v>35</v>
      </c>
      <c r="P27" t="s">
        <v>35</v>
      </c>
      <c r="Q27" t="s">
        <v>443</v>
      </c>
    </row>
    <row r="28" spans="1:18" x14ac:dyDescent="0.2">
      <c r="A28" t="s">
        <v>1170</v>
      </c>
      <c r="B28" t="s">
        <v>1171</v>
      </c>
      <c r="D28">
        <v>50</v>
      </c>
      <c r="E28" t="s">
        <v>612</v>
      </c>
      <c r="F28" s="717">
        <v>44949</v>
      </c>
      <c r="G28" t="s">
        <v>590</v>
      </c>
      <c r="H28" t="s">
        <v>827</v>
      </c>
      <c r="I28" t="s">
        <v>1172</v>
      </c>
      <c r="J28" t="s">
        <v>146</v>
      </c>
      <c r="K28" t="s">
        <v>443</v>
      </c>
      <c r="L28" t="s">
        <v>4</v>
      </c>
      <c r="M28" t="s">
        <v>35</v>
      </c>
      <c r="N28" t="s">
        <v>35</v>
      </c>
      <c r="O28" t="s">
        <v>443</v>
      </c>
      <c r="P28" t="s">
        <v>443</v>
      </c>
      <c r="Q28" t="s">
        <v>443</v>
      </c>
      <c r="R28" t="s">
        <v>443</v>
      </c>
    </row>
    <row r="29" spans="1:18" x14ac:dyDescent="0.2">
      <c r="A29" t="s">
        <v>1164</v>
      </c>
      <c r="B29" t="s">
        <v>212</v>
      </c>
      <c r="D29">
        <v>65</v>
      </c>
      <c r="E29" t="s">
        <v>815</v>
      </c>
      <c r="F29" s="717">
        <v>45406</v>
      </c>
      <c r="G29" t="s">
        <v>590</v>
      </c>
      <c r="H29" t="s">
        <v>1165</v>
      </c>
      <c r="I29" t="s">
        <v>999</v>
      </c>
      <c r="J29" t="s">
        <v>146</v>
      </c>
      <c r="K29" t="s">
        <v>4</v>
      </c>
      <c r="L29" t="s">
        <v>443</v>
      </c>
      <c r="M29" t="s">
        <v>443</v>
      </c>
      <c r="N29" t="s">
        <v>443</v>
      </c>
      <c r="O29" t="s">
        <v>443</v>
      </c>
      <c r="P29" t="s">
        <v>443</v>
      </c>
      <c r="Q29" t="s">
        <v>443</v>
      </c>
    </row>
    <row r="30" spans="1:18" x14ac:dyDescent="0.2">
      <c r="A30" t="s">
        <v>1142</v>
      </c>
      <c r="B30" t="s">
        <v>662</v>
      </c>
      <c r="D30">
        <v>50</v>
      </c>
      <c r="E30" t="s">
        <v>604</v>
      </c>
      <c r="F30" s="717">
        <v>44949</v>
      </c>
      <c r="G30" t="s">
        <v>590</v>
      </c>
      <c r="H30">
        <v>305</v>
      </c>
      <c r="I30" t="s">
        <v>999</v>
      </c>
      <c r="J30" t="s">
        <v>146</v>
      </c>
      <c r="K30" t="s">
        <v>443</v>
      </c>
      <c r="L30" t="s">
        <v>443</v>
      </c>
      <c r="M30" t="s">
        <v>4</v>
      </c>
      <c r="N30" t="s">
        <v>443</v>
      </c>
      <c r="O30" t="s">
        <v>443</v>
      </c>
      <c r="P30" t="s">
        <v>443</v>
      </c>
      <c r="Q30" t="s">
        <v>443</v>
      </c>
    </row>
    <row r="31" spans="1:18" x14ac:dyDescent="0.2">
      <c r="A31" t="s">
        <v>1135</v>
      </c>
      <c r="B31" t="s">
        <v>212</v>
      </c>
      <c r="D31">
        <v>55</v>
      </c>
      <c r="E31" t="s">
        <v>815</v>
      </c>
      <c r="G31" t="s">
        <v>590</v>
      </c>
      <c r="H31">
        <v>428</v>
      </c>
      <c r="I31" t="s">
        <v>737</v>
      </c>
      <c r="J31" t="s">
        <v>146</v>
      </c>
      <c r="K31" t="s">
        <v>443</v>
      </c>
      <c r="L31" t="s">
        <v>443</v>
      </c>
      <c r="M31" t="s">
        <v>443</v>
      </c>
      <c r="N31" t="s">
        <v>443</v>
      </c>
      <c r="O31" t="s">
        <v>4</v>
      </c>
      <c r="P31" t="s">
        <v>443</v>
      </c>
      <c r="Q31" t="s">
        <v>443</v>
      </c>
      <c r="R31" t="s">
        <v>443</v>
      </c>
    </row>
    <row r="32" spans="1:18" x14ac:dyDescent="0.2">
      <c r="A32" t="s">
        <v>1119</v>
      </c>
      <c r="B32" t="s">
        <v>1120</v>
      </c>
      <c r="D32">
        <v>50</v>
      </c>
      <c r="E32" t="s">
        <v>612</v>
      </c>
      <c r="F32" s="717">
        <v>44949</v>
      </c>
      <c r="G32" t="s">
        <v>590</v>
      </c>
      <c r="H32" t="s">
        <v>827</v>
      </c>
      <c r="I32" t="s">
        <v>613</v>
      </c>
      <c r="J32" t="s">
        <v>146</v>
      </c>
      <c r="K32" t="s">
        <v>443</v>
      </c>
      <c r="L32" t="s">
        <v>4</v>
      </c>
      <c r="M32" t="s">
        <v>443</v>
      </c>
      <c r="N32" t="s">
        <v>443</v>
      </c>
      <c r="O32" t="s">
        <v>443</v>
      </c>
      <c r="P32" t="s">
        <v>443</v>
      </c>
      <c r="Q32" t="s">
        <v>443</v>
      </c>
    </row>
    <row r="33" spans="1:19" x14ac:dyDescent="0.2">
      <c r="A33" t="s">
        <v>1106</v>
      </c>
      <c r="B33" t="s">
        <v>119</v>
      </c>
      <c r="D33">
        <v>50</v>
      </c>
      <c r="E33" t="s">
        <v>604</v>
      </c>
      <c r="F33" s="717">
        <v>44949</v>
      </c>
      <c r="G33" t="s">
        <v>590</v>
      </c>
      <c r="H33">
        <v>181</v>
      </c>
      <c r="I33" t="s">
        <v>999</v>
      </c>
      <c r="J33" t="s">
        <v>146</v>
      </c>
      <c r="K33" t="s">
        <v>4</v>
      </c>
      <c r="L33" t="s">
        <v>443</v>
      </c>
      <c r="M33" t="s">
        <v>443</v>
      </c>
      <c r="N33" t="s">
        <v>443</v>
      </c>
      <c r="O33" t="s">
        <v>443</v>
      </c>
      <c r="P33" t="s">
        <v>443</v>
      </c>
      <c r="Q33" t="s">
        <v>443</v>
      </c>
    </row>
    <row r="34" spans="1:19" x14ac:dyDescent="0.2">
      <c r="A34" t="s">
        <v>1092</v>
      </c>
      <c r="B34" t="s">
        <v>1093</v>
      </c>
      <c r="D34">
        <v>55</v>
      </c>
      <c r="E34" t="s">
        <v>1094</v>
      </c>
      <c r="G34" t="s">
        <v>590</v>
      </c>
      <c r="H34" t="s">
        <v>827</v>
      </c>
      <c r="I34" t="s">
        <v>613</v>
      </c>
      <c r="J34" t="s">
        <v>146</v>
      </c>
      <c r="K34" t="s">
        <v>443</v>
      </c>
      <c r="L34" t="s">
        <v>4</v>
      </c>
      <c r="M34" t="s">
        <v>443</v>
      </c>
      <c r="N34" t="s">
        <v>35</v>
      </c>
      <c r="O34" t="s">
        <v>35</v>
      </c>
      <c r="P34" t="s">
        <v>35</v>
      </c>
      <c r="Q34" t="s">
        <v>35</v>
      </c>
    </row>
    <row r="35" spans="1:19" ht="25.5" x14ac:dyDescent="0.2">
      <c r="A35" t="s">
        <v>1038</v>
      </c>
      <c r="B35" t="s">
        <v>974</v>
      </c>
      <c r="D35">
        <v>55</v>
      </c>
      <c r="E35" t="s">
        <v>604</v>
      </c>
      <c r="G35" t="s">
        <v>590</v>
      </c>
      <c r="H35" s="75" t="s">
        <v>1039</v>
      </c>
      <c r="I35" t="s">
        <v>601</v>
      </c>
      <c r="J35" t="s">
        <v>146</v>
      </c>
      <c r="K35" t="s">
        <v>1870</v>
      </c>
      <c r="L35" t="s">
        <v>443</v>
      </c>
      <c r="M35" t="s">
        <v>443</v>
      </c>
      <c r="N35" t="s">
        <v>443</v>
      </c>
      <c r="O35" t="s">
        <v>443</v>
      </c>
      <c r="P35" t="s">
        <v>443</v>
      </c>
      <c r="Q35" t="s">
        <v>443</v>
      </c>
      <c r="R35" t="s">
        <v>443</v>
      </c>
    </row>
    <row r="36" spans="1:19" ht="25.5" x14ac:dyDescent="0.2">
      <c r="A36" t="s">
        <v>681</v>
      </c>
      <c r="B36" t="s">
        <v>662</v>
      </c>
      <c r="D36">
        <v>60</v>
      </c>
      <c r="E36" t="s">
        <v>604</v>
      </c>
      <c r="F36" s="717">
        <v>45017</v>
      </c>
      <c r="G36" t="s">
        <v>590</v>
      </c>
      <c r="H36" s="75" t="s">
        <v>682</v>
      </c>
      <c r="I36" t="s">
        <v>663</v>
      </c>
      <c r="J36" t="s">
        <v>146</v>
      </c>
      <c r="K36" t="s">
        <v>4</v>
      </c>
      <c r="L36" t="s">
        <v>443</v>
      </c>
      <c r="M36" t="s">
        <v>443</v>
      </c>
      <c r="N36" t="s">
        <v>443</v>
      </c>
      <c r="O36" t="s">
        <v>443</v>
      </c>
      <c r="P36" t="s">
        <v>443</v>
      </c>
      <c r="Q36" t="s">
        <v>443</v>
      </c>
      <c r="R36" t="s">
        <v>443</v>
      </c>
    </row>
    <row r="37" spans="1:19" x14ac:dyDescent="0.2">
      <c r="A37" t="s">
        <v>982</v>
      </c>
      <c r="B37" t="s">
        <v>752</v>
      </c>
      <c r="D37">
        <v>65</v>
      </c>
      <c r="E37" t="s">
        <v>604</v>
      </c>
      <c r="G37" t="s">
        <v>590</v>
      </c>
      <c r="H37">
        <v>138</v>
      </c>
      <c r="I37" t="s">
        <v>634</v>
      </c>
      <c r="J37" t="s">
        <v>146</v>
      </c>
      <c r="K37" t="s">
        <v>443</v>
      </c>
      <c r="L37" t="s">
        <v>443</v>
      </c>
      <c r="M37" t="s">
        <v>443</v>
      </c>
      <c r="N37" t="s">
        <v>4</v>
      </c>
      <c r="O37" t="s">
        <v>443</v>
      </c>
      <c r="P37" t="s">
        <v>443</v>
      </c>
      <c r="Q37" t="s">
        <v>443</v>
      </c>
      <c r="R37" t="s">
        <v>443</v>
      </c>
    </row>
    <row r="38" spans="1:19" x14ac:dyDescent="0.2">
      <c r="A38" t="s">
        <v>970</v>
      </c>
      <c r="B38" t="s">
        <v>971</v>
      </c>
      <c r="D38">
        <v>60</v>
      </c>
      <c r="E38" t="s">
        <v>604</v>
      </c>
      <c r="F38" s="717">
        <v>45283</v>
      </c>
      <c r="G38" t="s">
        <v>590</v>
      </c>
      <c r="H38" t="s">
        <v>972</v>
      </c>
      <c r="I38" t="s">
        <v>663</v>
      </c>
      <c r="J38" t="s">
        <v>146</v>
      </c>
      <c r="K38" t="s">
        <v>1870</v>
      </c>
      <c r="L38" t="s">
        <v>443</v>
      </c>
      <c r="M38" t="s">
        <v>443</v>
      </c>
      <c r="N38" t="s">
        <v>443</v>
      </c>
      <c r="O38" t="s">
        <v>443</v>
      </c>
      <c r="P38" t="s">
        <v>443</v>
      </c>
      <c r="Q38" t="s">
        <v>35</v>
      </c>
      <c r="R38" t="s">
        <v>35</v>
      </c>
    </row>
    <row r="39" spans="1:19" x14ac:dyDescent="0.2">
      <c r="A39" t="s">
        <v>967</v>
      </c>
      <c r="B39" t="s">
        <v>212</v>
      </c>
      <c r="D39">
        <v>50</v>
      </c>
      <c r="E39" t="s">
        <v>604</v>
      </c>
      <c r="F39" s="717">
        <v>44949</v>
      </c>
      <c r="G39" t="s">
        <v>590</v>
      </c>
      <c r="H39">
        <v>141</v>
      </c>
      <c r="I39" t="s">
        <v>663</v>
      </c>
      <c r="J39" t="s">
        <v>146</v>
      </c>
      <c r="K39" t="s">
        <v>4</v>
      </c>
      <c r="L39" t="s">
        <v>443</v>
      </c>
      <c r="M39" t="s">
        <v>443</v>
      </c>
      <c r="N39" t="s">
        <v>443</v>
      </c>
      <c r="O39" t="s">
        <v>443</v>
      </c>
      <c r="P39" t="s">
        <v>443</v>
      </c>
      <c r="Q39" t="s">
        <v>443</v>
      </c>
      <c r="R39" t="s">
        <v>443</v>
      </c>
    </row>
    <row r="40" spans="1:19" ht="25.5" x14ac:dyDescent="0.2">
      <c r="A40" t="s">
        <v>934</v>
      </c>
      <c r="B40" t="s">
        <v>935</v>
      </c>
      <c r="D40">
        <v>55</v>
      </c>
      <c r="E40" t="s">
        <v>815</v>
      </c>
      <c r="F40" s="717">
        <v>44501</v>
      </c>
      <c r="G40" t="s">
        <v>590</v>
      </c>
      <c r="H40" s="75" t="s">
        <v>936</v>
      </c>
      <c r="I40" t="s">
        <v>737</v>
      </c>
      <c r="J40" t="s">
        <v>146</v>
      </c>
      <c r="K40" t="s">
        <v>4</v>
      </c>
      <c r="L40" t="s">
        <v>443</v>
      </c>
      <c r="M40" t="s">
        <v>443</v>
      </c>
      <c r="N40" t="s">
        <v>443</v>
      </c>
      <c r="O40" t="s">
        <v>443</v>
      </c>
      <c r="P40" t="s">
        <v>443</v>
      </c>
      <c r="Q40" t="s">
        <v>443</v>
      </c>
      <c r="R40" t="s">
        <v>443</v>
      </c>
    </row>
    <row r="41" spans="1:19" ht="25.5" x14ac:dyDescent="0.2">
      <c r="A41" t="s">
        <v>874</v>
      </c>
      <c r="B41" t="s">
        <v>875</v>
      </c>
      <c r="D41">
        <v>55</v>
      </c>
      <c r="E41" t="s">
        <v>604</v>
      </c>
      <c r="F41" s="717">
        <v>44167</v>
      </c>
      <c r="G41" t="s">
        <v>590</v>
      </c>
      <c r="H41" s="75" t="s">
        <v>876</v>
      </c>
      <c r="I41" t="s">
        <v>877</v>
      </c>
      <c r="J41" t="s">
        <v>146</v>
      </c>
      <c r="K41" t="s">
        <v>1870</v>
      </c>
      <c r="L41" t="s">
        <v>443</v>
      </c>
      <c r="M41" t="s">
        <v>443</v>
      </c>
      <c r="N41" t="s">
        <v>443</v>
      </c>
      <c r="O41" t="s">
        <v>35</v>
      </c>
      <c r="P41" t="s">
        <v>443</v>
      </c>
      <c r="Q41" t="s">
        <v>443</v>
      </c>
    </row>
    <row r="42" spans="1:19" x14ac:dyDescent="0.2">
      <c r="A42" t="s">
        <v>871</v>
      </c>
      <c r="B42" t="s">
        <v>872</v>
      </c>
      <c r="D42">
        <v>60</v>
      </c>
      <c r="E42" t="s">
        <v>604</v>
      </c>
      <c r="F42" s="717">
        <v>45436</v>
      </c>
      <c r="G42" t="s">
        <v>590</v>
      </c>
      <c r="H42" t="s">
        <v>873</v>
      </c>
      <c r="I42" t="s">
        <v>656</v>
      </c>
      <c r="J42" t="s">
        <v>146</v>
      </c>
      <c r="K42" t="s">
        <v>4</v>
      </c>
      <c r="L42" t="s">
        <v>443</v>
      </c>
      <c r="M42" t="s">
        <v>443</v>
      </c>
      <c r="N42" t="s">
        <v>443</v>
      </c>
      <c r="O42" t="s">
        <v>443</v>
      </c>
      <c r="P42" t="s">
        <v>443</v>
      </c>
      <c r="Q42" t="s">
        <v>443</v>
      </c>
    </row>
    <row r="43" spans="1:19" x14ac:dyDescent="0.2">
      <c r="A43" t="s">
        <v>869</v>
      </c>
      <c r="B43" t="s">
        <v>598</v>
      </c>
      <c r="D43">
        <v>50</v>
      </c>
      <c r="E43" t="s">
        <v>697</v>
      </c>
      <c r="F43" s="717">
        <v>44949</v>
      </c>
      <c r="G43" t="s">
        <v>590</v>
      </c>
      <c r="H43">
        <v>440</v>
      </c>
      <c r="I43" t="s">
        <v>698</v>
      </c>
      <c r="J43" t="s">
        <v>146</v>
      </c>
      <c r="K43" t="s">
        <v>4</v>
      </c>
      <c r="L43" t="s">
        <v>443</v>
      </c>
      <c r="M43" t="s">
        <v>443</v>
      </c>
      <c r="N43" t="s">
        <v>443</v>
      </c>
      <c r="O43" t="s">
        <v>443</v>
      </c>
      <c r="P43" t="s">
        <v>443</v>
      </c>
      <c r="Q43" t="s">
        <v>443</v>
      </c>
      <c r="R43" t="s">
        <v>443</v>
      </c>
      <c r="S43" t="s">
        <v>443</v>
      </c>
    </row>
    <row r="44" spans="1:19" x14ac:dyDescent="0.2">
      <c r="A44" t="s">
        <v>861</v>
      </c>
      <c r="B44" t="s">
        <v>598</v>
      </c>
      <c r="D44">
        <v>50</v>
      </c>
      <c r="E44" t="s">
        <v>697</v>
      </c>
      <c r="F44" s="717">
        <v>44949</v>
      </c>
      <c r="G44" t="s">
        <v>590</v>
      </c>
      <c r="H44">
        <v>440</v>
      </c>
      <c r="I44" t="s">
        <v>698</v>
      </c>
      <c r="J44" t="s">
        <v>146</v>
      </c>
      <c r="K44" t="s">
        <v>4</v>
      </c>
      <c r="L44" t="s">
        <v>443</v>
      </c>
      <c r="M44" t="s">
        <v>443</v>
      </c>
      <c r="N44" t="s">
        <v>443</v>
      </c>
      <c r="O44" t="s">
        <v>443</v>
      </c>
      <c r="P44" t="s">
        <v>443</v>
      </c>
      <c r="Q44" t="s">
        <v>443</v>
      </c>
      <c r="R44" t="s">
        <v>443</v>
      </c>
      <c r="S44" t="s">
        <v>443</v>
      </c>
    </row>
    <row r="45" spans="1:19" x14ac:dyDescent="0.2">
      <c r="A45" t="s">
        <v>845</v>
      </c>
      <c r="B45" t="s">
        <v>662</v>
      </c>
      <c r="D45">
        <v>50</v>
      </c>
      <c r="E45" t="s">
        <v>604</v>
      </c>
      <c r="F45" s="717">
        <v>44949</v>
      </c>
      <c r="G45" t="s">
        <v>590</v>
      </c>
      <c r="H45">
        <v>180</v>
      </c>
      <c r="I45" t="s">
        <v>663</v>
      </c>
      <c r="J45" t="s">
        <v>146</v>
      </c>
      <c r="K45" t="s">
        <v>4</v>
      </c>
      <c r="L45" t="s">
        <v>443</v>
      </c>
      <c r="M45" t="s">
        <v>443</v>
      </c>
      <c r="N45" t="s">
        <v>443</v>
      </c>
      <c r="O45" t="s">
        <v>443</v>
      </c>
      <c r="P45" t="s">
        <v>35</v>
      </c>
      <c r="Q45" t="s">
        <v>443</v>
      </c>
      <c r="R45" t="s">
        <v>443</v>
      </c>
    </row>
    <row r="46" spans="1:19" x14ac:dyDescent="0.2">
      <c r="A46" t="s">
        <v>799</v>
      </c>
      <c r="B46" t="s">
        <v>800</v>
      </c>
      <c r="D46">
        <v>65</v>
      </c>
      <c r="E46" t="s">
        <v>604</v>
      </c>
      <c r="G46" t="s">
        <v>590</v>
      </c>
      <c r="H46">
        <v>406</v>
      </c>
      <c r="I46" t="s">
        <v>634</v>
      </c>
      <c r="J46" t="s">
        <v>146</v>
      </c>
      <c r="K46" t="s">
        <v>443</v>
      </c>
      <c r="L46" t="s">
        <v>4</v>
      </c>
      <c r="M46" t="s">
        <v>443</v>
      </c>
      <c r="N46" t="s">
        <v>443</v>
      </c>
      <c r="O46" t="s">
        <v>443</v>
      </c>
      <c r="P46" t="s">
        <v>443</v>
      </c>
      <c r="Q46" t="s">
        <v>443</v>
      </c>
      <c r="R46" t="s">
        <v>443</v>
      </c>
    </row>
    <row r="47" spans="1:19" x14ac:dyDescent="0.2">
      <c r="A47" t="s">
        <v>721</v>
      </c>
      <c r="B47" t="s">
        <v>99</v>
      </c>
      <c r="D47">
        <v>55</v>
      </c>
      <c r="E47" t="s">
        <v>604</v>
      </c>
      <c r="F47" s="717">
        <v>42689</v>
      </c>
      <c r="G47" t="s">
        <v>590</v>
      </c>
      <c r="H47" t="s">
        <v>722</v>
      </c>
      <c r="I47" t="s">
        <v>601</v>
      </c>
      <c r="J47" t="s">
        <v>146</v>
      </c>
      <c r="K47" t="s">
        <v>4</v>
      </c>
      <c r="L47" t="s">
        <v>443</v>
      </c>
      <c r="M47" t="s">
        <v>443</v>
      </c>
      <c r="N47" t="s">
        <v>443</v>
      </c>
      <c r="O47" t="s">
        <v>443</v>
      </c>
      <c r="P47" t="s">
        <v>443</v>
      </c>
      <c r="Q47" t="s">
        <v>443</v>
      </c>
      <c r="R47" t="s">
        <v>443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B4340-0984-4979-9554-425D662081B0}">
  <dimension ref="B2:L249"/>
  <sheetViews>
    <sheetView zoomScale="130" zoomScaleNormal="130" workbookViewId="0">
      <selection activeCell="F12" sqref="F12"/>
    </sheetView>
  </sheetViews>
  <sheetFormatPr defaultColWidth="8.85546875" defaultRowHeight="12.75" x14ac:dyDescent="0.2"/>
  <cols>
    <col min="2" max="2" width="36.42578125" bestFit="1" customWidth="1"/>
    <col min="3" max="3" width="18.7109375" bestFit="1" customWidth="1"/>
    <col min="4" max="4" width="21.42578125" customWidth="1"/>
    <col min="5" max="5" width="18" bestFit="1" customWidth="1"/>
    <col min="6" max="6" width="39.42578125" bestFit="1" customWidth="1"/>
    <col min="7" max="7" width="16.85546875" bestFit="1" customWidth="1"/>
    <col min="9" max="9" width="5.42578125" bestFit="1" customWidth="1"/>
    <col min="10" max="10" width="4.7109375" bestFit="1" customWidth="1"/>
    <col min="11" max="11" width="39.42578125" bestFit="1" customWidth="1"/>
    <col min="12" max="12" width="16.85546875" style="76" bestFit="1" customWidth="1"/>
    <col min="13" max="13" width="8.140625" bestFit="1" customWidth="1"/>
    <col min="14" max="15" width="10.28515625" bestFit="1" customWidth="1"/>
    <col min="16" max="16" width="2.140625" bestFit="1" customWidth="1"/>
    <col min="17" max="17" width="4.140625" bestFit="1" customWidth="1"/>
    <col min="18" max="18" width="11.7109375" bestFit="1" customWidth="1"/>
  </cols>
  <sheetData>
    <row r="2" spans="2:7" x14ac:dyDescent="0.2">
      <c r="B2" s="91" t="s">
        <v>221</v>
      </c>
      <c r="C2" t="s">
        <v>1993</v>
      </c>
      <c r="F2" s="718" t="s">
        <v>217</v>
      </c>
      <c r="G2" s="288" t="s">
        <v>590</v>
      </c>
    </row>
    <row r="3" spans="2:7" x14ac:dyDescent="0.2">
      <c r="B3" s="714" t="s">
        <v>590</v>
      </c>
      <c r="C3">
        <v>583</v>
      </c>
      <c r="G3" s="76"/>
    </row>
    <row r="4" spans="2:7" x14ac:dyDescent="0.2">
      <c r="B4" s="714" t="s">
        <v>66</v>
      </c>
      <c r="C4">
        <v>19</v>
      </c>
      <c r="F4" s="718" t="s">
        <v>221</v>
      </c>
      <c r="G4" s="288" t="s">
        <v>1994</v>
      </c>
    </row>
    <row r="5" spans="2:7" x14ac:dyDescent="0.2">
      <c r="B5" s="714" t="s">
        <v>1899</v>
      </c>
      <c r="C5">
        <v>3</v>
      </c>
      <c r="F5" s="715" t="s">
        <v>634</v>
      </c>
      <c r="G5" s="288">
        <v>31</v>
      </c>
    </row>
    <row r="6" spans="2:7" x14ac:dyDescent="0.2">
      <c r="B6" s="714" t="s">
        <v>793</v>
      </c>
      <c r="C6">
        <v>6</v>
      </c>
      <c r="F6" s="715" t="s">
        <v>648</v>
      </c>
      <c r="G6" s="288">
        <v>29</v>
      </c>
    </row>
    <row r="7" spans="2:7" x14ac:dyDescent="0.2">
      <c r="B7" s="714" t="s">
        <v>231</v>
      </c>
      <c r="F7" s="715" t="s">
        <v>667</v>
      </c>
      <c r="G7" s="288">
        <v>29</v>
      </c>
    </row>
    <row r="8" spans="2:7" x14ac:dyDescent="0.2">
      <c r="B8" s="714" t="s">
        <v>1995</v>
      </c>
      <c r="C8">
        <v>611</v>
      </c>
      <c r="F8" s="715" t="s">
        <v>592</v>
      </c>
      <c r="G8" s="288">
        <v>27</v>
      </c>
    </row>
    <row r="9" spans="2:7" x14ac:dyDescent="0.2">
      <c r="F9" s="715" t="s">
        <v>732</v>
      </c>
      <c r="G9" s="288">
        <v>36</v>
      </c>
    </row>
    <row r="10" spans="2:7" x14ac:dyDescent="0.2">
      <c r="F10" s="715" t="s">
        <v>601</v>
      </c>
      <c r="G10" s="288">
        <v>34</v>
      </c>
    </row>
    <row r="11" spans="2:7" x14ac:dyDescent="0.2">
      <c r="F11" s="715" t="s">
        <v>596</v>
      </c>
      <c r="G11" s="288">
        <v>28</v>
      </c>
    </row>
    <row r="12" spans="2:7" x14ac:dyDescent="0.2">
      <c r="B12" s="91" t="s">
        <v>217</v>
      </c>
      <c r="C12" t="s">
        <v>590</v>
      </c>
      <c r="F12" s="715" t="s">
        <v>663</v>
      </c>
      <c r="G12" s="288">
        <v>27</v>
      </c>
    </row>
    <row r="13" spans="2:7" x14ac:dyDescent="0.2">
      <c r="F13" s="715" t="s">
        <v>645</v>
      </c>
      <c r="G13" s="288">
        <v>30</v>
      </c>
    </row>
    <row r="14" spans="2:7" x14ac:dyDescent="0.2">
      <c r="B14" s="91" t="s">
        <v>221</v>
      </c>
      <c r="C14" t="s">
        <v>1994</v>
      </c>
      <c r="F14" s="715" t="s">
        <v>1172</v>
      </c>
      <c r="G14" s="288">
        <v>28</v>
      </c>
    </row>
    <row r="15" spans="2:7" x14ac:dyDescent="0.2">
      <c r="B15" s="715" t="s">
        <v>146</v>
      </c>
      <c r="C15" s="1">
        <v>44</v>
      </c>
      <c r="D15" s="716">
        <f>GETPIVOTDATA("ANNUAL",$B$14,"ANNUAL","January")/GETPIVOTDATA("ANNUAL",$B$14)</f>
        <v>7.5471698113207544E-2</v>
      </c>
      <c r="F15" s="715" t="s">
        <v>717</v>
      </c>
      <c r="G15" s="288">
        <v>12</v>
      </c>
    </row>
    <row r="16" spans="2:7" x14ac:dyDescent="0.2">
      <c r="B16" s="715" t="s">
        <v>614</v>
      </c>
      <c r="C16" s="1">
        <v>40</v>
      </c>
      <c r="D16" s="716">
        <f>GETPIVOTDATA("ANNUAL",$B$14,"ANNUAL","February")/GETPIVOTDATA("ANNUAL",$B$14)</f>
        <v>6.86106346483705E-2</v>
      </c>
      <c r="F16" s="715" t="s">
        <v>698</v>
      </c>
      <c r="G16" s="288">
        <v>29</v>
      </c>
    </row>
    <row r="17" spans="2:12" x14ac:dyDescent="0.2">
      <c r="B17" s="715" t="s">
        <v>53</v>
      </c>
      <c r="C17" s="1">
        <v>62</v>
      </c>
      <c r="D17" s="716">
        <f>GETPIVOTDATA("ANNUAL",$B$14,"ANNUAL","March")/GETPIVOTDATA("ANNUAL",$B$14)</f>
        <v>0.10634648370497427</v>
      </c>
      <c r="F17" s="715" t="s">
        <v>737</v>
      </c>
      <c r="G17" s="288">
        <v>21</v>
      </c>
    </row>
    <row r="18" spans="2:12" x14ac:dyDescent="0.2">
      <c r="B18" s="715" t="s">
        <v>20</v>
      </c>
      <c r="C18" s="1">
        <v>44</v>
      </c>
      <c r="D18" s="716">
        <f>GETPIVOTDATA("ANNUAL",$B$14,"ANNUAL","April")/GETPIVOTDATA("ANNUAL",$B$14)</f>
        <v>7.5471698113207544E-2</v>
      </c>
      <c r="F18" s="715" t="s">
        <v>999</v>
      </c>
      <c r="G18" s="288">
        <v>32</v>
      </c>
    </row>
    <row r="19" spans="2:12" x14ac:dyDescent="0.2">
      <c r="B19" s="715" t="s">
        <v>25</v>
      </c>
      <c r="C19" s="1">
        <v>65</v>
      </c>
      <c r="D19" s="716">
        <f>GETPIVOTDATA("ANNUAL",$B$14,"ANNUAL","May")/GETPIVOTDATA("ANNUAL",$B$14)</f>
        <v>0.11149228130360206</v>
      </c>
      <c r="F19" s="715" t="s">
        <v>606</v>
      </c>
      <c r="G19" s="288">
        <v>29</v>
      </c>
    </row>
    <row r="20" spans="2:12" x14ac:dyDescent="0.2">
      <c r="B20" s="715" t="s">
        <v>69</v>
      </c>
      <c r="C20" s="1">
        <v>45</v>
      </c>
      <c r="D20" s="716">
        <f>GETPIVOTDATA("ANNUAL",$B$14,"ANNUAL","June")/GETPIVOTDATA("ANNUAL",$B$14)</f>
        <v>7.7186963979416809E-2</v>
      </c>
      <c r="F20" s="715" t="s">
        <v>613</v>
      </c>
      <c r="G20" s="288">
        <v>27</v>
      </c>
    </row>
    <row r="21" spans="2:12" x14ac:dyDescent="0.2">
      <c r="B21" s="715" t="s">
        <v>50</v>
      </c>
      <c r="C21" s="1">
        <v>63</v>
      </c>
      <c r="D21" s="716">
        <f>GETPIVOTDATA("ANNUAL",$B$14,"ANNUAL","July")/GETPIVOTDATA("ANNUAL",$B$14)</f>
        <v>0.10806174957118353</v>
      </c>
      <c r="F21" s="715" t="s">
        <v>991</v>
      </c>
      <c r="G21" s="288">
        <v>13</v>
      </c>
    </row>
    <row r="22" spans="2:12" x14ac:dyDescent="0.2">
      <c r="B22" s="715" t="s">
        <v>100</v>
      </c>
      <c r="C22" s="1">
        <v>38</v>
      </c>
      <c r="D22" s="716">
        <f>GETPIVOTDATA("ANNUAL",$B$14,"ANNUAL","August")/GETPIVOTDATA("ANNUAL",$B$14)</f>
        <v>6.5180102915951971E-2</v>
      </c>
      <c r="F22" s="715" t="s">
        <v>621</v>
      </c>
      <c r="G22" s="288">
        <v>27</v>
      </c>
    </row>
    <row r="23" spans="2:12" x14ac:dyDescent="0.2">
      <c r="B23" s="715" t="s">
        <v>622</v>
      </c>
      <c r="C23" s="1">
        <v>63</v>
      </c>
      <c r="D23" s="716">
        <f>GETPIVOTDATA("ANNUAL",$B$14,"ANNUAL","September")/GETPIVOTDATA("ANNUAL",$B$14)</f>
        <v>0.10806174957118353</v>
      </c>
      <c r="F23" s="715" t="s">
        <v>1237</v>
      </c>
      <c r="G23" s="288">
        <v>23</v>
      </c>
    </row>
    <row r="24" spans="2:12" x14ac:dyDescent="0.2">
      <c r="B24" s="715" t="s">
        <v>610</v>
      </c>
      <c r="C24" s="1">
        <v>43</v>
      </c>
      <c r="D24" s="716">
        <f>GETPIVOTDATA("ANNUAL",$B$14,"ANNUAL","October")/GETPIVOTDATA("ANNUAL",$B$14)</f>
        <v>7.375643224699828E-2</v>
      </c>
      <c r="F24" s="715" t="s">
        <v>656</v>
      </c>
      <c r="G24" s="288">
        <v>32</v>
      </c>
    </row>
    <row r="25" spans="2:12" x14ac:dyDescent="0.2">
      <c r="B25" s="715" t="s">
        <v>657</v>
      </c>
      <c r="C25" s="1">
        <v>44</v>
      </c>
      <c r="D25" s="716">
        <f>GETPIVOTDATA("ANNUAL",$B$14,"ANNUAL","November")/GETPIVOTDATA("ANNUAL",$B$14)</f>
        <v>7.5471698113207544E-2</v>
      </c>
      <c r="F25" s="715" t="s">
        <v>877</v>
      </c>
      <c r="G25" s="288">
        <v>24</v>
      </c>
    </row>
    <row r="26" spans="2:12" x14ac:dyDescent="0.2">
      <c r="B26" s="715" t="s">
        <v>635</v>
      </c>
      <c r="C26" s="1">
        <v>30</v>
      </c>
      <c r="D26" s="716">
        <f>GETPIVOTDATA("ANNUAL",$B$14,"ANNUAL","December")/GETPIVOTDATA("ANNUAL",$B$14)</f>
        <v>5.1457975986277875E-2</v>
      </c>
      <c r="F26" s="715" t="s">
        <v>764</v>
      </c>
      <c r="G26" s="288">
        <v>15</v>
      </c>
    </row>
    <row r="27" spans="2:12" x14ac:dyDescent="0.2">
      <c r="B27" s="715" t="s">
        <v>1762</v>
      </c>
      <c r="C27" s="1">
        <v>1</v>
      </c>
      <c r="D27" s="716">
        <f>GETPIVOTDATA("ANNUAL",$B$14,"ANNUAL","  ")/GETPIVOTDATA("ANNUAL",$B$14)</f>
        <v>1.7152658662092624E-3</v>
      </c>
      <c r="F27" s="715" t="s">
        <v>1995</v>
      </c>
      <c r="G27" s="288">
        <v>583</v>
      </c>
    </row>
    <row r="28" spans="2:12" x14ac:dyDescent="0.2">
      <c r="B28" s="715" t="s">
        <v>960</v>
      </c>
      <c r="C28" s="1">
        <v>1</v>
      </c>
      <c r="D28" s="716">
        <f>GETPIVOTDATA("ANNUAL",$B$14,"ANNUAL","T.O")/GETPIVOTDATA("ANNUAL",$B$14)</f>
        <v>1.7152658662092624E-3</v>
      </c>
      <c r="L28"/>
    </row>
    <row r="29" spans="2:12" x14ac:dyDescent="0.2">
      <c r="B29" s="714" t="s">
        <v>1995</v>
      </c>
      <c r="C29">
        <v>583</v>
      </c>
      <c r="L29"/>
    </row>
    <row r="30" spans="2:12" x14ac:dyDescent="0.2">
      <c r="L30"/>
    </row>
    <row r="31" spans="2:12" x14ac:dyDescent="0.2">
      <c r="L31"/>
    </row>
    <row r="32" spans="2:12" x14ac:dyDescent="0.2">
      <c r="L32"/>
    </row>
    <row r="33" spans="12:12" x14ac:dyDescent="0.2">
      <c r="L33"/>
    </row>
    <row r="34" spans="12:12" x14ac:dyDescent="0.2">
      <c r="L34"/>
    </row>
    <row r="35" spans="12:12" x14ac:dyDescent="0.2">
      <c r="L35"/>
    </row>
    <row r="36" spans="12:12" x14ac:dyDescent="0.2">
      <c r="L36"/>
    </row>
    <row r="37" spans="12:12" x14ac:dyDescent="0.2">
      <c r="L37"/>
    </row>
    <row r="38" spans="12:12" x14ac:dyDescent="0.2">
      <c r="L38"/>
    </row>
    <row r="39" spans="12:12" x14ac:dyDescent="0.2">
      <c r="L39"/>
    </row>
    <row r="40" spans="12:12" x14ac:dyDescent="0.2">
      <c r="L40"/>
    </row>
    <row r="41" spans="12:12" x14ac:dyDescent="0.2">
      <c r="L41"/>
    </row>
    <row r="42" spans="12:12" x14ac:dyDescent="0.2">
      <c r="L42"/>
    </row>
    <row r="43" spans="12:12" x14ac:dyDescent="0.2">
      <c r="L43"/>
    </row>
    <row r="44" spans="12:12" x14ac:dyDescent="0.2">
      <c r="L44"/>
    </row>
    <row r="45" spans="12:12" x14ac:dyDescent="0.2">
      <c r="L45"/>
    </row>
    <row r="46" spans="12:12" x14ac:dyDescent="0.2">
      <c r="L46"/>
    </row>
    <row r="47" spans="12:12" x14ac:dyDescent="0.2">
      <c r="L47"/>
    </row>
    <row r="48" spans="12:12" x14ac:dyDescent="0.2">
      <c r="L48"/>
    </row>
    <row r="49" spans="12:12" x14ac:dyDescent="0.2">
      <c r="L49"/>
    </row>
    <row r="50" spans="12:12" x14ac:dyDescent="0.2">
      <c r="L50"/>
    </row>
    <row r="51" spans="12:12" x14ac:dyDescent="0.2">
      <c r="L51"/>
    </row>
    <row r="52" spans="12:12" x14ac:dyDescent="0.2">
      <c r="L52"/>
    </row>
    <row r="53" spans="12:12" x14ac:dyDescent="0.2">
      <c r="L53"/>
    </row>
    <row r="54" spans="12:12" x14ac:dyDescent="0.2">
      <c r="L54"/>
    </row>
    <row r="55" spans="12:12" x14ac:dyDescent="0.2">
      <c r="L55"/>
    </row>
    <row r="56" spans="12:12" x14ac:dyDescent="0.2">
      <c r="L56"/>
    </row>
    <row r="57" spans="12:12" x14ac:dyDescent="0.2">
      <c r="L57"/>
    </row>
    <row r="58" spans="12:12" x14ac:dyDescent="0.2">
      <c r="L58"/>
    </row>
    <row r="59" spans="12:12" x14ac:dyDescent="0.2">
      <c r="L59"/>
    </row>
    <row r="60" spans="12:12" x14ac:dyDescent="0.2">
      <c r="L60"/>
    </row>
    <row r="61" spans="12:12" x14ac:dyDescent="0.2">
      <c r="L61"/>
    </row>
    <row r="62" spans="12:12" x14ac:dyDescent="0.2">
      <c r="L62"/>
    </row>
    <row r="63" spans="12:12" x14ac:dyDescent="0.2">
      <c r="L63"/>
    </row>
    <row r="64" spans="12:12" x14ac:dyDescent="0.2">
      <c r="L64"/>
    </row>
    <row r="65" spans="12:12" x14ac:dyDescent="0.2">
      <c r="L65"/>
    </row>
    <row r="66" spans="12:12" x14ac:dyDescent="0.2">
      <c r="L66"/>
    </row>
    <row r="67" spans="12:12" x14ac:dyDescent="0.2">
      <c r="L67"/>
    </row>
    <row r="68" spans="12:12" x14ac:dyDescent="0.2">
      <c r="L68"/>
    </row>
    <row r="69" spans="12:12" x14ac:dyDescent="0.2">
      <c r="L69"/>
    </row>
    <row r="70" spans="12:12" x14ac:dyDescent="0.2">
      <c r="L70"/>
    </row>
    <row r="71" spans="12:12" x14ac:dyDescent="0.2">
      <c r="L71"/>
    </row>
    <row r="72" spans="12:12" x14ac:dyDescent="0.2">
      <c r="L72"/>
    </row>
    <row r="73" spans="12:12" x14ac:dyDescent="0.2">
      <c r="L73"/>
    </row>
    <row r="74" spans="12:12" x14ac:dyDescent="0.2">
      <c r="L74"/>
    </row>
    <row r="75" spans="12:12" x14ac:dyDescent="0.2">
      <c r="L75"/>
    </row>
    <row r="76" spans="12:12" x14ac:dyDescent="0.2">
      <c r="L76"/>
    </row>
    <row r="77" spans="12:12" x14ac:dyDescent="0.2">
      <c r="L77"/>
    </row>
    <row r="78" spans="12:12" x14ac:dyDescent="0.2">
      <c r="L78"/>
    </row>
    <row r="79" spans="12:12" x14ac:dyDescent="0.2">
      <c r="L79"/>
    </row>
    <row r="80" spans="12:12" x14ac:dyDescent="0.2">
      <c r="L80"/>
    </row>
    <row r="81" spans="12:12" x14ac:dyDescent="0.2">
      <c r="L81"/>
    </row>
    <row r="82" spans="12:12" x14ac:dyDescent="0.2">
      <c r="L82"/>
    </row>
    <row r="83" spans="12:12" x14ac:dyDescent="0.2">
      <c r="L83"/>
    </row>
    <row r="84" spans="12:12" x14ac:dyDescent="0.2">
      <c r="L84"/>
    </row>
    <row r="85" spans="12:12" x14ac:dyDescent="0.2">
      <c r="L85"/>
    </row>
    <row r="86" spans="12:12" x14ac:dyDescent="0.2">
      <c r="L86"/>
    </row>
    <row r="87" spans="12:12" x14ac:dyDescent="0.2">
      <c r="L87"/>
    </row>
    <row r="88" spans="12:12" x14ac:dyDescent="0.2">
      <c r="L88"/>
    </row>
    <row r="89" spans="12:12" x14ac:dyDescent="0.2">
      <c r="L89"/>
    </row>
    <row r="90" spans="12:12" x14ac:dyDescent="0.2">
      <c r="L90"/>
    </row>
    <row r="91" spans="12:12" x14ac:dyDescent="0.2">
      <c r="L91"/>
    </row>
    <row r="92" spans="12:12" x14ac:dyDescent="0.2">
      <c r="L92"/>
    </row>
    <row r="93" spans="12:12" x14ac:dyDescent="0.2">
      <c r="L93"/>
    </row>
    <row r="94" spans="12:12" x14ac:dyDescent="0.2">
      <c r="L94"/>
    </row>
    <row r="95" spans="12:12" x14ac:dyDescent="0.2">
      <c r="L95"/>
    </row>
    <row r="96" spans="12:12" x14ac:dyDescent="0.2">
      <c r="L96"/>
    </row>
    <row r="97" spans="12:12" x14ac:dyDescent="0.2">
      <c r="L97"/>
    </row>
    <row r="98" spans="12:12" x14ac:dyDescent="0.2">
      <c r="L98"/>
    </row>
    <row r="99" spans="12:12" x14ac:dyDescent="0.2">
      <c r="L99"/>
    </row>
    <row r="100" spans="12:12" x14ac:dyDescent="0.2">
      <c r="L100"/>
    </row>
    <row r="101" spans="12:12" x14ac:dyDescent="0.2">
      <c r="L101"/>
    </row>
    <row r="102" spans="12:12" x14ac:dyDescent="0.2">
      <c r="L102"/>
    </row>
    <row r="103" spans="12:12" x14ac:dyDescent="0.2">
      <c r="L103"/>
    </row>
    <row r="104" spans="12:12" x14ac:dyDescent="0.2">
      <c r="L104"/>
    </row>
    <row r="105" spans="12:12" x14ac:dyDescent="0.2">
      <c r="L105"/>
    </row>
    <row r="106" spans="12:12" x14ac:dyDescent="0.2">
      <c r="L106"/>
    </row>
    <row r="107" spans="12:12" x14ac:dyDescent="0.2">
      <c r="L107"/>
    </row>
    <row r="108" spans="12:12" x14ac:dyDescent="0.2">
      <c r="L108"/>
    </row>
    <row r="109" spans="12:12" x14ac:dyDescent="0.2">
      <c r="L109"/>
    </row>
    <row r="110" spans="12:12" x14ac:dyDescent="0.2">
      <c r="L110"/>
    </row>
    <row r="111" spans="12:12" x14ac:dyDescent="0.2">
      <c r="L111"/>
    </row>
    <row r="112" spans="12:12" x14ac:dyDescent="0.2">
      <c r="L112"/>
    </row>
    <row r="113" spans="12:12" x14ac:dyDescent="0.2">
      <c r="L113"/>
    </row>
    <row r="114" spans="12:12" x14ac:dyDescent="0.2">
      <c r="L114"/>
    </row>
    <row r="115" spans="12:12" x14ac:dyDescent="0.2">
      <c r="L115"/>
    </row>
    <row r="116" spans="12:12" x14ac:dyDescent="0.2">
      <c r="L116"/>
    </row>
    <row r="117" spans="12:12" x14ac:dyDescent="0.2">
      <c r="L117"/>
    </row>
    <row r="118" spans="12:12" x14ac:dyDescent="0.2">
      <c r="L118"/>
    </row>
    <row r="119" spans="12:12" x14ac:dyDescent="0.2">
      <c r="L119"/>
    </row>
    <row r="120" spans="12:12" x14ac:dyDescent="0.2">
      <c r="L120"/>
    </row>
    <row r="121" spans="12:12" x14ac:dyDescent="0.2">
      <c r="L121"/>
    </row>
    <row r="122" spans="12:12" x14ac:dyDescent="0.2">
      <c r="L122"/>
    </row>
    <row r="123" spans="12:12" x14ac:dyDescent="0.2">
      <c r="L123"/>
    </row>
    <row r="124" spans="12:12" x14ac:dyDescent="0.2">
      <c r="L124"/>
    </row>
    <row r="125" spans="12:12" x14ac:dyDescent="0.2">
      <c r="L125"/>
    </row>
    <row r="126" spans="12:12" x14ac:dyDescent="0.2">
      <c r="L126"/>
    </row>
    <row r="127" spans="12:12" x14ac:dyDescent="0.2">
      <c r="L127"/>
    </row>
    <row r="128" spans="12:12" x14ac:dyDescent="0.2">
      <c r="L128"/>
    </row>
    <row r="129" spans="12:12" x14ac:dyDescent="0.2">
      <c r="L129"/>
    </row>
    <row r="130" spans="12:12" x14ac:dyDescent="0.2">
      <c r="L130"/>
    </row>
    <row r="131" spans="12:12" x14ac:dyDescent="0.2">
      <c r="L131"/>
    </row>
    <row r="132" spans="12:12" x14ac:dyDescent="0.2">
      <c r="L132"/>
    </row>
    <row r="133" spans="12:12" x14ac:dyDescent="0.2">
      <c r="L133"/>
    </row>
    <row r="134" spans="12:12" x14ac:dyDescent="0.2">
      <c r="L134"/>
    </row>
    <row r="135" spans="12:12" x14ac:dyDescent="0.2">
      <c r="L135"/>
    </row>
    <row r="136" spans="12:12" x14ac:dyDescent="0.2">
      <c r="L136"/>
    </row>
    <row r="137" spans="12:12" x14ac:dyDescent="0.2">
      <c r="L137"/>
    </row>
    <row r="138" spans="12:12" x14ac:dyDescent="0.2">
      <c r="L138"/>
    </row>
    <row r="139" spans="12:12" x14ac:dyDescent="0.2">
      <c r="L139"/>
    </row>
    <row r="140" spans="12:12" x14ac:dyDescent="0.2">
      <c r="L140"/>
    </row>
    <row r="141" spans="12:12" x14ac:dyDescent="0.2">
      <c r="L141"/>
    </row>
    <row r="142" spans="12:12" x14ac:dyDescent="0.2">
      <c r="L142"/>
    </row>
    <row r="143" spans="12:12" x14ac:dyDescent="0.2">
      <c r="L143"/>
    </row>
    <row r="144" spans="12:12" x14ac:dyDescent="0.2">
      <c r="L144"/>
    </row>
    <row r="145" spans="12:12" x14ac:dyDescent="0.2">
      <c r="L145"/>
    </row>
    <row r="146" spans="12:12" x14ac:dyDescent="0.2">
      <c r="L146"/>
    </row>
    <row r="147" spans="12:12" x14ac:dyDescent="0.2">
      <c r="L147"/>
    </row>
    <row r="148" spans="12:12" x14ac:dyDescent="0.2">
      <c r="L148"/>
    </row>
    <row r="149" spans="12:12" x14ac:dyDescent="0.2">
      <c r="L149"/>
    </row>
    <row r="150" spans="12:12" x14ac:dyDescent="0.2">
      <c r="L150"/>
    </row>
    <row r="151" spans="12:12" x14ac:dyDescent="0.2">
      <c r="L151"/>
    </row>
    <row r="152" spans="12:12" x14ac:dyDescent="0.2">
      <c r="L152"/>
    </row>
    <row r="153" spans="12:12" x14ac:dyDescent="0.2">
      <c r="L153"/>
    </row>
    <row r="154" spans="12:12" x14ac:dyDescent="0.2">
      <c r="L154"/>
    </row>
    <row r="155" spans="12:12" x14ac:dyDescent="0.2">
      <c r="L155"/>
    </row>
    <row r="156" spans="12:12" x14ac:dyDescent="0.2">
      <c r="L156"/>
    </row>
    <row r="157" spans="12:12" x14ac:dyDescent="0.2">
      <c r="L157"/>
    </row>
    <row r="158" spans="12:12" x14ac:dyDescent="0.2">
      <c r="L158"/>
    </row>
    <row r="159" spans="12:12" x14ac:dyDescent="0.2">
      <c r="L159"/>
    </row>
    <row r="160" spans="12:12" x14ac:dyDescent="0.2">
      <c r="L160"/>
    </row>
    <row r="161" spans="12:12" x14ac:dyDescent="0.2">
      <c r="L161"/>
    </row>
    <row r="162" spans="12:12" x14ac:dyDescent="0.2">
      <c r="L162"/>
    </row>
    <row r="163" spans="12:12" x14ac:dyDescent="0.2">
      <c r="L163"/>
    </row>
    <row r="164" spans="12:12" x14ac:dyDescent="0.2">
      <c r="L164"/>
    </row>
    <row r="165" spans="12:12" x14ac:dyDescent="0.2">
      <c r="L165"/>
    </row>
    <row r="166" spans="12:12" x14ac:dyDescent="0.2">
      <c r="L166"/>
    </row>
    <row r="167" spans="12:12" x14ac:dyDescent="0.2">
      <c r="L167"/>
    </row>
    <row r="168" spans="12:12" x14ac:dyDescent="0.2">
      <c r="L168"/>
    </row>
    <row r="169" spans="12:12" x14ac:dyDescent="0.2">
      <c r="L169"/>
    </row>
    <row r="170" spans="12:12" x14ac:dyDescent="0.2">
      <c r="L170"/>
    </row>
    <row r="171" spans="12:12" x14ac:dyDescent="0.2">
      <c r="L171"/>
    </row>
    <row r="172" spans="12:12" x14ac:dyDescent="0.2">
      <c r="L172"/>
    </row>
    <row r="173" spans="12:12" x14ac:dyDescent="0.2">
      <c r="L173"/>
    </row>
    <row r="174" spans="12:12" x14ac:dyDescent="0.2">
      <c r="L174"/>
    </row>
    <row r="175" spans="12:12" x14ac:dyDescent="0.2">
      <c r="L175"/>
    </row>
    <row r="176" spans="12:12" x14ac:dyDescent="0.2">
      <c r="L176"/>
    </row>
    <row r="177" spans="12:12" x14ac:dyDescent="0.2">
      <c r="L177"/>
    </row>
    <row r="178" spans="12:12" x14ac:dyDescent="0.2">
      <c r="L178"/>
    </row>
    <row r="179" spans="12:12" x14ac:dyDescent="0.2">
      <c r="L179"/>
    </row>
    <row r="180" spans="12:12" x14ac:dyDescent="0.2">
      <c r="L180"/>
    </row>
    <row r="181" spans="12:12" x14ac:dyDescent="0.2">
      <c r="L181"/>
    </row>
    <row r="182" spans="12:12" x14ac:dyDescent="0.2">
      <c r="L182"/>
    </row>
    <row r="183" spans="12:12" x14ac:dyDescent="0.2">
      <c r="L183"/>
    </row>
    <row r="184" spans="12:12" x14ac:dyDescent="0.2">
      <c r="L184"/>
    </row>
    <row r="185" spans="12:12" x14ac:dyDescent="0.2">
      <c r="L185"/>
    </row>
    <row r="186" spans="12:12" x14ac:dyDescent="0.2">
      <c r="L186"/>
    </row>
    <row r="187" spans="12:12" x14ac:dyDescent="0.2">
      <c r="L187"/>
    </row>
    <row r="188" spans="12:12" x14ac:dyDescent="0.2">
      <c r="L188"/>
    </row>
    <row r="189" spans="12:12" x14ac:dyDescent="0.2">
      <c r="L189"/>
    </row>
    <row r="190" spans="12:12" x14ac:dyDescent="0.2">
      <c r="L190"/>
    </row>
    <row r="191" spans="12:12" x14ac:dyDescent="0.2">
      <c r="L191"/>
    </row>
    <row r="192" spans="12:12" x14ac:dyDescent="0.2">
      <c r="L192"/>
    </row>
    <row r="193" spans="12:12" x14ac:dyDescent="0.2">
      <c r="L193"/>
    </row>
    <row r="194" spans="12:12" x14ac:dyDescent="0.2">
      <c r="L194"/>
    </row>
    <row r="195" spans="12:12" x14ac:dyDescent="0.2">
      <c r="L195"/>
    </row>
    <row r="196" spans="12:12" x14ac:dyDescent="0.2">
      <c r="L196"/>
    </row>
    <row r="197" spans="12:12" x14ac:dyDescent="0.2">
      <c r="L197"/>
    </row>
    <row r="198" spans="12:12" x14ac:dyDescent="0.2">
      <c r="L198"/>
    </row>
    <row r="199" spans="12:12" x14ac:dyDescent="0.2">
      <c r="L199"/>
    </row>
    <row r="200" spans="12:12" x14ac:dyDescent="0.2">
      <c r="L200"/>
    </row>
    <row r="201" spans="12:12" x14ac:dyDescent="0.2">
      <c r="L201"/>
    </row>
    <row r="202" spans="12:12" x14ac:dyDescent="0.2">
      <c r="L202"/>
    </row>
    <row r="203" spans="12:12" x14ac:dyDescent="0.2">
      <c r="L203"/>
    </row>
    <row r="204" spans="12:12" x14ac:dyDescent="0.2">
      <c r="L204"/>
    </row>
    <row r="205" spans="12:12" x14ac:dyDescent="0.2">
      <c r="L205"/>
    </row>
    <row r="206" spans="12:12" x14ac:dyDescent="0.2">
      <c r="L206"/>
    </row>
    <row r="207" spans="12:12" x14ac:dyDescent="0.2">
      <c r="L207"/>
    </row>
    <row r="208" spans="12:12" x14ac:dyDescent="0.2">
      <c r="L208"/>
    </row>
    <row r="209" spans="12:12" x14ac:dyDescent="0.2">
      <c r="L209"/>
    </row>
    <row r="210" spans="12:12" x14ac:dyDescent="0.2">
      <c r="L210"/>
    </row>
    <row r="211" spans="12:12" x14ac:dyDescent="0.2">
      <c r="L211"/>
    </row>
    <row r="212" spans="12:12" x14ac:dyDescent="0.2">
      <c r="L212"/>
    </row>
    <row r="213" spans="12:12" x14ac:dyDescent="0.2">
      <c r="L213"/>
    </row>
    <row r="214" spans="12:12" x14ac:dyDescent="0.2">
      <c r="L214"/>
    </row>
    <row r="215" spans="12:12" x14ac:dyDescent="0.2">
      <c r="L215"/>
    </row>
    <row r="216" spans="12:12" x14ac:dyDescent="0.2">
      <c r="L216"/>
    </row>
    <row r="217" spans="12:12" x14ac:dyDescent="0.2">
      <c r="L217"/>
    </row>
    <row r="218" spans="12:12" x14ac:dyDescent="0.2">
      <c r="L218"/>
    </row>
    <row r="219" spans="12:12" x14ac:dyDescent="0.2">
      <c r="L219"/>
    </row>
    <row r="220" spans="12:12" x14ac:dyDescent="0.2">
      <c r="L220"/>
    </row>
    <row r="221" spans="12:12" x14ac:dyDescent="0.2">
      <c r="L221"/>
    </row>
    <row r="222" spans="12:12" x14ac:dyDescent="0.2">
      <c r="L222"/>
    </row>
    <row r="223" spans="12:12" x14ac:dyDescent="0.2">
      <c r="L223"/>
    </row>
    <row r="224" spans="12:12" x14ac:dyDescent="0.2">
      <c r="L224"/>
    </row>
    <row r="225" spans="12:12" x14ac:dyDescent="0.2">
      <c r="L225"/>
    </row>
    <row r="226" spans="12:12" x14ac:dyDescent="0.2">
      <c r="L226"/>
    </row>
    <row r="227" spans="12:12" x14ac:dyDescent="0.2">
      <c r="L227"/>
    </row>
    <row r="228" spans="12:12" x14ac:dyDescent="0.2">
      <c r="L228"/>
    </row>
    <row r="229" spans="12:12" x14ac:dyDescent="0.2">
      <c r="L229"/>
    </row>
    <row r="230" spans="12:12" x14ac:dyDescent="0.2">
      <c r="L230"/>
    </row>
    <row r="231" spans="12:12" x14ac:dyDescent="0.2">
      <c r="L231"/>
    </row>
    <row r="232" spans="12:12" x14ac:dyDescent="0.2">
      <c r="L232"/>
    </row>
    <row r="233" spans="12:12" x14ac:dyDescent="0.2">
      <c r="L233"/>
    </row>
    <row r="234" spans="12:12" x14ac:dyDescent="0.2">
      <c r="L234"/>
    </row>
    <row r="235" spans="12:12" x14ac:dyDescent="0.2">
      <c r="L235"/>
    </row>
    <row r="236" spans="12:12" x14ac:dyDescent="0.2">
      <c r="L236"/>
    </row>
    <row r="237" spans="12:12" x14ac:dyDescent="0.2">
      <c r="L237"/>
    </row>
    <row r="238" spans="12:12" x14ac:dyDescent="0.2">
      <c r="L238"/>
    </row>
    <row r="239" spans="12:12" x14ac:dyDescent="0.2">
      <c r="L239"/>
    </row>
    <row r="240" spans="12:12" x14ac:dyDescent="0.2">
      <c r="L240"/>
    </row>
    <row r="241" spans="12:12" x14ac:dyDescent="0.2">
      <c r="L241"/>
    </row>
    <row r="242" spans="12:12" x14ac:dyDescent="0.2">
      <c r="L242"/>
    </row>
    <row r="243" spans="12:12" x14ac:dyDescent="0.2">
      <c r="L243"/>
    </row>
    <row r="244" spans="12:12" x14ac:dyDescent="0.2">
      <c r="L244"/>
    </row>
    <row r="245" spans="12:12" x14ac:dyDescent="0.2">
      <c r="L245"/>
    </row>
    <row r="246" spans="12:12" x14ac:dyDescent="0.2">
      <c r="L246"/>
    </row>
    <row r="247" spans="12:12" x14ac:dyDescent="0.2">
      <c r="L247"/>
    </row>
    <row r="248" spans="12:12" x14ac:dyDescent="0.2">
      <c r="L248"/>
    </row>
    <row r="249" spans="12:12" x14ac:dyDescent="0.2">
      <c r="L249"/>
    </row>
  </sheetData>
  <conditionalFormatting sqref="D15:D28">
    <cfRule type="colorScale" priority="3">
      <colorScale>
        <cfvo type="min"/>
        <cfvo type="max"/>
        <color rgb="FFFCFCFF"/>
        <color rgb="FF63BE7B"/>
      </colorScale>
    </cfRule>
    <cfRule type="colorScale" priority="4">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3DC9C-1640-48CA-8E7D-31A6693D8A8F}">
  <dimension ref="A1:AQ38"/>
  <sheetViews>
    <sheetView zoomScaleNormal="100" workbookViewId="0">
      <pane xSplit="1" topLeftCell="B1" activePane="topRight" state="frozen"/>
      <selection activeCell="K25" sqref="K25"/>
      <selection pane="topRight" activeCell="Q11" sqref="O11:Q11"/>
    </sheetView>
  </sheetViews>
  <sheetFormatPr defaultColWidth="8.85546875" defaultRowHeight="12.75" x14ac:dyDescent="0.2"/>
  <cols>
    <col min="1" max="1" width="12.42578125" customWidth="1"/>
    <col min="2" max="2" width="8.28515625" customWidth="1"/>
    <col min="3" max="3" width="11.42578125" customWidth="1"/>
    <col min="4" max="5" width="9.85546875" customWidth="1"/>
    <col min="6" max="6" width="11.140625" customWidth="1"/>
    <col min="7" max="7" width="9.28515625" customWidth="1"/>
    <col min="8" max="8" width="8.140625" customWidth="1"/>
    <col min="9" max="9" width="9.85546875" customWidth="1"/>
    <col min="10" max="10" width="8.42578125" customWidth="1"/>
    <col min="11" max="11" width="8" customWidth="1"/>
    <col min="12" max="12" width="9.7109375" customWidth="1"/>
    <col min="13" max="13" width="8.85546875" customWidth="1"/>
    <col min="14" max="14" width="7.85546875" customWidth="1"/>
    <col min="15" max="15" width="9.7109375" customWidth="1"/>
    <col min="16" max="17" width="8.85546875" customWidth="1"/>
    <col min="18" max="18" width="9.7109375" customWidth="1"/>
    <col min="20" max="20" width="7.85546875" customWidth="1"/>
    <col min="21" max="21" width="9.7109375" customWidth="1"/>
    <col min="23" max="23" width="7.85546875" customWidth="1"/>
    <col min="24" max="24" width="9.7109375" customWidth="1"/>
    <col min="26" max="26" width="7.85546875" customWidth="1"/>
    <col min="27" max="27" width="9.7109375" customWidth="1"/>
    <col min="28" max="28" width="8.7109375" customWidth="1"/>
    <col min="29" max="29" width="7.85546875" customWidth="1"/>
    <col min="30" max="30" width="10" bestFit="1" customWidth="1"/>
    <col min="31" max="31" width="9" customWidth="1"/>
    <col min="32" max="32" width="7.85546875" customWidth="1"/>
    <col min="33" max="33" width="9.7109375" bestFit="1" customWidth="1"/>
    <col min="36" max="36" width="9.85546875" bestFit="1" customWidth="1"/>
    <col min="39" max="39" width="9.85546875" bestFit="1" customWidth="1"/>
  </cols>
  <sheetData>
    <row r="1" spans="1:41" ht="13.5" thickBot="1" x14ac:dyDescent="0.25"/>
    <row r="2" spans="1:41" ht="31.5" customHeight="1" thickBot="1" x14ac:dyDescent="0.25">
      <c r="A2" s="835" t="s">
        <v>1996</v>
      </c>
      <c r="B2" s="836"/>
      <c r="C2" s="836"/>
      <c r="D2" s="836"/>
      <c r="E2" s="836"/>
      <c r="F2" s="836"/>
      <c r="G2" s="836"/>
      <c r="H2" s="836"/>
      <c r="I2" s="836"/>
      <c r="J2" s="836"/>
      <c r="K2" s="836"/>
      <c r="L2" s="836"/>
      <c r="M2" s="836"/>
      <c r="N2" s="836"/>
      <c r="O2" s="836"/>
      <c r="P2" s="836"/>
      <c r="Q2" s="836"/>
      <c r="R2" s="836"/>
      <c r="S2" s="836"/>
      <c r="T2" s="836"/>
      <c r="U2" s="836"/>
      <c r="V2" s="836"/>
      <c r="W2" s="836"/>
      <c r="X2" s="836"/>
      <c r="Y2" s="836"/>
      <c r="Z2" s="836"/>
      <c r="AA2" s="836"/>
      <c r="AB2" s="836"/>
      <c r="AC2" s="836"/>
      <c r="AD2" s="836"/>
      <c r="AE2" s="836"/>
      <c r="AF2" s="836"/>
      <c r="AG2" s="836"/>
      <c r="AH2" s="836"/>
      <c r="AI2" s="836"/>
      <c r="AJ2" s="836"/>
      <c r="AK2" s="836"/>
      <c r="AL2" s="836"/>
      <c r="AM2" s="836"/>
      <c r="AN2" s="836"/>
      <c r="AO2" s="837"/>
    </row>
    <row r="3" spans="1:41" s="597" customFormat="1" ht="30.95" customHeight="1" x14ac:dyDescent="0.2">
      <c r="A3" s="838" t="s">
        <v>1997</v>
      </c>
      <c r="B3" s="840" t="s">
        <v>1998</v>
      </c>
      <c r="C3" s="842" t="s">
        <v>1999</v>
      </c>
      <c r="D3" s="844" t="s">
        <v>2000</v>
      </c>
      <c r="E3" s="846" t="s">
        <v>2001</v>
      </c>
      <c r="F3" s="829" t="s">
        <v>146</v>
      </c>
      <c r="G3" s="830"/>
      <c r="H3" s="831"/>
      <c r="I3" s="829" t="s">
        <v>614</v>
      </c>
      <c r="J3" s="830"/>
      <c r="K3" s="831"/>
      <c r="L3" s="829" t="s">
        <v>53</v>
      </c>
      <c r="M3" s="830"/>
      <c r="N3" s="831"/>
      <c r="O3" s="829" t="s">
        <v>20</v>
      </c>
      <c r="P3" s="830"/>
      <c r="Q3" s="831"/>
      <c r="R3" s="829" t="s">
        <v>25</v>
      </c>
      <c r="S3" s="830"/>
      <c r="T3" s="831"/>
      <c r="U3" s="829" t="s">
        <v>69</v>
      </c>
      <c r="V3" s="830"/>
      <c r="W3" s="831"/>
      <c r="X3" s="829" t="s">
        <v>50</v>
      </c>
      <c r="Y3" s="830"/>
      <c r="Z3" s="831"/>
      <c r="AA3" s="829" t="s">
        <v>100</v>
      </c>
      <c r="AB3" s="830"/>
      <c r="AC3" s="831"/>
      <c r="AD3" s="829" t="s">
        <v>622</v>
      </c>
      <c r="AE3" s="830"/>
      <c r="AF3" s="831"/>
      <c r="AG3" s="829" t="s">
        <v>610</v>
      </c>
      <c r="AH3" s="830"/>
      <c r="AI3" s="831"/>
      <c r="AJ3" s="829" t="s">
        <v>657</v>
      </c>
      <c r="AK3" s="830"/>
      <c r="AL3" s="831"/>
      <c r="AM3" s="829" t="s">
        <v>635</v>
      </c>
      <c r="AN3" s="830"/>
      <c r="AO3" s="831"/>
    </row>
    <row r="4" spans="1:41" s="47" customFormat="1" ht="32.25" customHeight="1" x14ac:dyDescent="0.2">
      <c r="A4" s="839"/>
      <c r="B4" s="841"/>
      <c r="C4" s="843"/>
      <c r="D4" s="845"/>
      <c r="E4" s="847"/>
      <c r="F4" s="726" t="s">
        <v>2002</v>
      </c>
      <c r="G4" s="726" t="s">
        <v>2003</v>
      </c>
      <c r="H4" s="727" t="s">
        <v>2004</v>
      </c>
      <c r="I4" s="728" t="s">
        <v>2002</v>
      </c>
      <c r="J4" s="728" t="s">
        <v>2003</v>
      </c>
      <c r="K4" s="729" t="s">
        <v>2004</v>
      </c>
      <c r="L4" s="728" t="s">
        <v>2002</v>
      </c>
      <c r="M4" s="728" t="s">
        <v>2003</v>
      </c>
      <c r="N4" s="729" t="s">
        <v>2004</v>
      </c>
      <c r="O4" s="726" t="s">
        <v>2002</v>
      </c>
      <c r="P4" s="726" t="s">
        <v>2003</v>
      </c>
      <c r="Q4" s="727" t="s">
        <v>2004</v>
      </c>
      <c r="R4" s="726" t="s">
        <v>2002</v>
      </c>
      <c r="S4" s="726" t="s">
        <v>2003</v>
      </c>
      <c r="T4" s="727" t="s">
        <v>2004</v>
      </c>
      <c r="U4" s="726" t="s">
        <v>2002</v>
      </c>
      <c r="V4" s="726" t="s">
        <v>2003</v>
      </c>
      <c r="W4" s="727" t="s">
        <v>2004</v>
      </c>
      <c r="X4" s="726" t="s">
        <v>2002</v>
      </c>
      <c r="Y4" s="726" t="s">
        <v>2003</v>
      </c>
      <c r="Z4" s="727" t="s">
        <v>2004</v>
      </c>
      <c r="AA4" s="726" t="s">
        <v>2002</v>
      </c>
      <c r="AB4" s="726" t="s">
        <v>2003</v>
      </c>
      <c r="AC4" s="727" t="s">
        <v>2004</v>
      </c>
      <c r="AD4" s="726" t="s">
        <v>2002</v>
      </c>
      <c r="AE4" s="726" t="s">
        <v>2003</v>
      </c>
      <c r="AF4" s="727" t="s">
        <v>2004</v>
      </c>
      <c r="AG4" s="726" t="s">
        <v>2002</v>
      </c>
      <c r="AH4" s="726" t="s">
        <v>2003</v>
      </c>
      <c r="AI4" s="727" t="s">
        <v>2004</v>
      </c>
      <c r="AJ4" s="726" t="s">
        <v>2002</v>
      </c>
      <c r="AK4" s="726" t="s">
        <v>2003</v>
      </c>
      <c r="AL4" s="727" t="s">
        <v>2004</v>
      </c>
      <c r="AM4" s="726" t="s">
        <v>2002</v>
      </c>
      <c r="AN4" s="726" t="s">
        <v>2003</v>
      </c>
      <c r="AO4" s="727" t="s">
        <v>2004</v>
      </c>
    </row>
    <row r="5" spans="1:41" x14ac:dyDescent="0.2">
      <c r="A5" s="713" t="s">
        <v>2005</v>
      </c>
      <c r="B5" s="573">
        <f>COUNTIF('Jan 2026 - Dec 2026'!J1:J743, "M1-R1")</f>
        <v>34</v>
      </c>
      <c r="C5" s="758">
        <f>AVERAGE(F5,I5,L5,O5,R5,U5,X5,AA5,AD5)</f>
        <v>0.65138888888888891</v>
      </c>
      <c r="D5" s="731" t="s">
        <v>2010</v>
      </c>
      <c r="E5" s="732">
        <f>SUM(H5,K5,N5,Q5,T5,W5,Z5,AC5,AF5,AI5,AL5,AO5)</f>
        <v>12</v>
      </c>
      <c r="F5" s="740">
        <v>0.64652777777777781</v>
      </c>
      <c r="G5" s="702" t="s">
        <v>443</v>
      </c>
      <c r="H5" s="573">
        <v>3</v>
      </c>
      <c r="I5" s="740">
        <v>0.64861111111111114</v>
      </c>
      <c r="J5" s="702" t="s">
        <v>443</v>
      </c>
      <c r="K5" s="573">
        <v>2</v>
      </c>
      <c r="L5" s="740">
        <v>0.65625</v>
      </c>
      <c r="M5" s="702" t="s">
        <v>443</v>
      </c>
      <c r="N5" s="573">
        <v>5</v>
      </c>
      <c r="O5" s="740">
        <v>0.65416666666666667</v>
      </c>
      <c r="P5" s="702" t="s">
        <v>443</v>
      </c>
      <c r="Q5" s="573">
        <v>2</v>
      </c>
      <c r="R5" s="740"/>
      <c r="S5" s="702"/>
      <c r="T5" s="573"/>
      <c r="U5" s="740"/>
      <c r="V5" s="702"/>
      <c r="W5" s="573"/>
      <c r="X5" s="740"/>
      <c r="Y5" s="702"/>
      <c r="Z5" s="573"/>
      <c r="AA5" s="740"/>
      <c r="AB5" s="702"/>
      <c r="AC5" s="573"/>
      <c r="AD5" s="740"/>
      <c r="AE5" s="702"/>
      <c r="AF5" s="573"/>
      <c r="AG5" s="740"/>
      <c r="AH5" s="702"/>
      <c r="AI5" s="573"/>
      <c r="AJ5" s="740"/>
      <c r="AK5" s="702"/>
      <c r="AL5" s="573"/>
      <c r="AM5" s="740"/>
      <c r="AN5" s="702"/>
      <c r="AO5" s="573"/>
    </row>
    <row r="6" spans="1:41" x14ac:dyDescent="0.2">
      <c r="A6" s="713" t="s">
        <v>2006</v>
      </c>
      <c r="B6" s="573">
        <f>COUNTIF('Jan 2026 - Dec 2026'!J1:J744, "M1-R2")</f>
        <v>31</v>
      </c>
      <c r="C6" s="736">
        <f t="shared" ref="C6:C28" si="0">AVERAGE(F6,I6,L6,O6,R6,U6,X6,AA6,AD6,AG6,AJ6,PJ6)</f>
        <v>0.63194444444444442</v>
      </c>
      <c r="D6" s="731" t="s">
        <v>2010</v>
      </c>
      <c r="E6" s="732">
        <f t="shared" ref="E6:E8" si="1">SUM(H6,K6,N6,Q6,T6,W6,Z6,AC6,AF6,AI6,AL6,AO6)</f>
        <v>18</v>
      </c>
      <c r="F6" s="734">
        <v>0.60277777777777775</v>
      </c>
      <c r="G6" s="702" t="s">
        <v>443</v>
      </c>
      <c r="H6" s="573">
        <v>3</v>
      </c>
      <c r="I6" s="734">
        <v>0.64583333333333337</v>
      </c>
      <c r="J6" s="702" t="s">
        <v>443</v>
      </c>
      <c r="K6" s="573">
        <v>2</v>
      </c>
      <c r="L6" s="734">
        <v>0.62152777777777779</v>
      </c>
      <c r="M6" s="702" t="s">
        <v>443</v>
      </c>
      <c r="N6" s="573">
        <v>7</v>
      </c>
      <c r="O6" s="734">
        <v>0.65763888888888888</v>
      </c>
      <c r="P6" s="702" t="s">
        <v>443</v>
      </c>
      <c r="Q6" s="573">
        <v>6</v>
      </c>
      <c r="R6" s="734"/>
      <c r="S6" s="702"/>
      <c r="T6" s="573"/>
      <c r="U6" s="734"/>
      <c r="V6" s="702"/>
      <c r="W6" s="573"/>
      <c r="X6" s="734"/>
      <c r="Y6" s="702"/>
      <c r="Z6" s="573"/>
      <c r="AA6" s="734"/>
      <c r="AB6" s="702"/>
      <c r="AC6" s="573"/>
      <c r="AD6" s="734"/>
      <c r="AE6" s="734"/>
      <c r="AF6" s="734"/>
      <c r="AG6" s="734"/>
      <c r="AH6" s="734"/>
      <c r="AI6" s="734"/>
      <c r="AJ6" s="734"/>
      <c r="AK6" s="734"/>
      <c r="AL6" s="734"/>
      <c r="AM6" s="734"/>
      <c r="AN6" s="734"/>
      <c r="AO6" s="573"/>
    </row>
    <row r="7" spans="1:41" x14ac:dyDescent="0.2">
      <c r="A7" s="713" t="s">
        <v>2007</v>
      </c>
      <c r="B7" s="573">
        <f>COUNTIF('Jan 2026 - Dec 2026'!J1:J745, "M1-R3")</f>
        <v>33</v>
      </c>
      <c r="C7" s="736">
        <f t="shared" si="0"/>
        <v>0.66284722222222214</v>
      </c>
      <c r="D7" s="731" t="s">
        <v>2010</v>
      </c>
      <c r="E7" s="732">
        <f t="shared" si="1"/>
        <v>14</v>
      </c>
      <c r="F7" s="740">
        <v>0.67708333333333337</v>
      </c>
      <c r="G7" s="702" t="s">
        <v>443</v>
      </c>
      <c r="H7" s="573">
        <v>2</v>
      </c>
      <c r="I7" s="740">
        <v>0.67361111111111116</v>
      </c>
      <c r="J7" s="702" t="s">
        <v>443</v>
      </c>
      <c r="K7" s="573">
        <v>3</v>
      </c>
      <c r="L7" s="740">
        <v>0.66597222222222219</v>
      </c>
      <c r="M7" s="702" t="s">
        <v>443</v>
      </c>
      <c r="N7" s="573">
        <v>4</v>
      </c>
      <c r="O7" s="740">
        <v>0.63472222222222219</v>
      </c>
      <c r="P7" s="702" t="s">
        <v>443</v>
      </c>
      <c r="Q7" s="573">
        <v>5</v>
      </c>
      <c r="R7" s="734"/>
      <c r="S7" s="702"/>
      <c r="T7" s="573"/>
      <c r="U7" s="734"/>
      <c r="V7" s="702"/>
      <c r="W7" s="573"/>
      <c r="X7" s="734"/>
      <c r="Y7" s="702"/>
      <c r="Z7" s="573"/>
      <c r="AA7" s="734"/>
      <c r="AB7" s="702"/>
      <c r="AC7" s="573"/>
      <c r="AD7" s="734"/>
      <c r="AE7" s="734"/>
      <c r="AF7" s="734"/>
      <c r="AG7" s="734"/>
      <c r="AH7" s="734"/>
      <c r="AI7" s="734"/>
      <c r="AJ7" s="734"/>
      <c r="AK7" s="734"/>
      <c r="AL7" s="734"/>
      <c r="AM7" s="734"/>
      <c r="AN7" s="734"/>
      <c r="AO7" s="573"/>
    </row>
    <row r="8" spans="1:41" x14ac:dyDescent="0.2">
      <c r="A8" s="713" t="s">
        <v>2008</v>
      </c>
      <c r="B8" s="573">
        <f>COUNTIF('Jan 2026 - Dec 2026'!J1:J746, "TU1-R4")</f>
        <v>16</v>
      </c>
      <c r="C8" s="735">
        <f t="shared" si="0"/>
        <v>0.57309027777777777</v>
      </c>
      <c r="D8" s="738"/>
      <c r="E8" s="739">
        <f t="shared" si="1"/>
        <v>4</v>
      </c>
      <c r="F8" s="740">
        <v>0.59930555555555554</v>
      </c>
      <c r="G8" s="702" t="s">
        <v>443</v>
      </c>
      <c r="H8" s="573">
        <v>1</v>
      </c>
      <c r="I8" s="740">
        <v>0.5625</v>
      </c>
      <c r="J8" s="702" t="s">
        <v>443</v>
      </c>
      <c r="K8" s="573">
        <v>1</v>
      </c>
      <c r="L8" s="740">
        <v>0.52569444444444446</v>
      </c>
      <c r="M8" s="702" t="s">
        <v>443</v>
      </c>
      <c r="N8" s="573">
        <v>0</v>
      </c>
      <c r="O8" s="740">
        <v>0.60486111111111107</v>
      </c>
      <c r="P8" s="702" t="s">
        <v>443</v>
      </c>
      <c r="Q8" s="573">
        <v>2</v>
      </c>
      <c r="R8" s="734"/>
      <c r="S8" s="734"/>
      <c r="T8" s="734"/>
      <c r="U8" s="734"/>
      <c r="V8" s="734"/>
      <c r="W8" s="734"/>
      <c r="X8" s="734"/>
      <c r="Y8" s="734"/>
      <c r="Z8" s="734"/>
      <c r="AA8" s="734"/>
      <c r="AB8" s="734"/>
      <c r="AC8" s="573"/>
      <c r="AD8" s="734"/>
      <c r="AE8" s="734"/>
      <c r="AF8" s="734"/>
      <c r="AG8" s="734"/>
      <c r="AH8" s="734"/>
      <c r="AI8" s="734"/>
      <c r="AJ8" s="734"/>
      <c r="AK8" s="734"/>
      <c r="AL8" s="734"/>
      <c r="AM8" s="734"/>
      <c r="AN8" s="734"/>
      <c r="AO8" s="573"/>
    </row>
    <row r="9" spans="1:41" x14ac:dyDescent="0.2">
      <c r="A9" s="713" t="s">
        <v>2009</v>
      </c>
      <c r="B9" s="573">
        <f>COUNTIF('Jan 2026 - Dec 2026'!J1:J731, "TU1-R5")</f>
        <v>26</v>
      </c>
      <c r="C9" s="735">
        <f t="shared" si="0"/>
        <v>0.65763888888888888</v>
      </c>
      <c r="D9" s="738"/>
      <c r="E9" s="739">
        <f>SUM(H9,K9,N9,Q9,T9,W9,Z9,AC9,AF9,AI9,AL9,AO9)</f>
        <v>1</v>
      </c>
      <c r="F9" s="740">
        <v>0.64930555555555558</v>
      </c>
      <c r="G9" s="702" t="s">
        <v>443</v>
      </c>
      <c r="H9" s="573">
        <v>0</v>
      </c>
      <c r="I9" s="740">
        <v>0.65138888888888891</v>
      </c>
      <c r="J9" s="702" t="s">
        <v>443</v>
      </c>
      <c r="K9" s="573">
        <v>0</v>
      </c>
      <c r="L9" s="740">
        <v>0.67013888888888884</v>
      </c>
      <c r="M9" s="702" t="s">
        <v>443</v>
      </c>
      <c r="N9" s="573">
        <v>1</v>
      </c>
      <c r="O9" s="740">
        <v>0.65972222222222221</v>
      </c>
      <c r="P9" s="702" t="s">
        <v>443</v>
      </c>
      <c r="Q9" s="573">
        <v>0</v>
      </c>
      <c r="R9" s="734"/>
      <c r="S9" s="734"/>
      <c r="T9" s="734"/>
      <c r="U9" s="734"/>
      <c r="V9" s="734"/>
      <c r="W9" s="734"/>
      <c r="X9" s="734"/>
      <c r="Y9" s="734"/>
      <c r="Z9" s="734"/>
      <c r="AA9" s="734"/>
      <c r="AB9" s="734"/>
      <c r="AC9" s="573"/>
      <c r="AD9" s="734"/>
      <c r="AE9" s="734"/>
      <c r="AF9" s="734"/>
      <c r="AG9" s="734"/>
      <c r="AH9" s="734"/>
      <c r="AI9" s="734"/>
      <c r="AJ9" s="734"/>
      <c r="AK9" s="734"/>
      <c r="AL9" s="734"/>
      <c r="AM9" s="734"/>
      <c r="AN9" s="734"/>
      <c r="AO9" s="573"/>
    </row>
    <row r="10" spans="1:41" x14ac:dyDescent="0.2">
      <c r="A10" s="713" t="s">
        <v>2011</v>
      </c>
      <c r="B10" s="573">
        <f>COUNTIF('Jan 2026 - Dec 2026'!J1:J732, "W1-R6")</f>
        <v>33</v>
      </c>
      <c r="C10" s="736">
        <f t="shared" si="0"/>
        <v>0.64704861111111112</v>
      </c>
      <c r="D10" s="731" t="s">
        <v>2010</v>
      </c>
      <c r="E10" s="732">
        <f t="shared" ref="E10:E24" si="2">SUM(H10,K10,N10,Q10,T10,W10,Z10,AC10,AF10,AI10,AL10,AO10)</f>
        <v>20</v>
      </c>
      <c r="F10" s="740">
        <v>0.65347222222222223</v>
      </c>
      <c r="G10" s="702" t="s">
        <v>443</v>
      </c>
      <c r="H10" s="573">
        <v>3</v>
      </c>
      <c r="I10" s="740">
        <v>0.62638888888888888</v>
      </c>
      <c r="J10" s="702" t="s">
        <v>443</v>
      </c>
      <c r="K10" s="573">
        <v>7</v>
      </c>
      <c r="L10" s="740">
        <v>0.63541666666666663</v>
      </c>
      <c r="M10" s="702" t="s">
        <v>443</v>
      </c>
      <c r="N10" s="573">
        <v>2</v>
      </c>
      <c r="O10" s="734">
        <v>0.67291666666666672</v>
      </c>
      <c r="P10" s="702" t="s">
        <v>35</v>
      </c>
      <c r="Q10" s="573">
        <v>8</v>
      </c>
      <c r="R10" s="734"/>
      <c r="S10" s="734"/>
      <c r="T10" s="734"/>
      <c r="U10" s="734"/>
      <c r="V10" s="734"/>
      <c r="W10" s="734"/>
      <c r="X10" s="734"/>
      <c r="Y10" s="734"/>
      <c r="Z10" s="734"/>
      <c r="AA10" s="734"/>
      <c r="AB10" s="734"/>
      <c r="AC10" s="573"/>
      <c r="AD10" s="734"/>
      <c r="AE10" s="734"/>
      <c r="AF10" s="734"/>
      <c r="AG10" s="734"/>
      <c r="AH10" s="734"/>
      <c r="AI10" s="734"/>
      <c r="AJ10" s="734"/>
      <c r="AK10" s="734"/>
      <c r="AL10" s="734"/>
      <c r="AM10" s="734"/>
      <c r="AN10" s="734"/>
      <c r="AO10" s="573"/>
    </row>
    <row r="11" spans="1:41" x14ac:dyDescent="0.2">
      <c r="A11" s="713" t="s">
        <v>2012</v>
      </c>
      <c r="B11" s="573">
        <f>COUNTIF('Jan 2026 - Dec 2026'!J2:J733, "w1-r7")</f>
        <v>30</v>
      </c>
      <c r="C11" s="736">
        <f t="shared" si="0"/>
        <v>0.67708333333333348</v>
      </c>
      <c r="D11" s="731" t="s">
        <v>2010</v>
      </c>
      <c r="E11" s="732">
        <f t="shared" si="2"/>
        <v>11</v>
      </c>
      <c r="F11" s="740">
        <v>0.67222222222222228</v>
      </c>
      <c r="G11" s="702" t="s">
        <v>443</v>
      </c>
      <c r="H11" s="573">
        <v>3</v>
      </c>
      <c r="I11" s="740">
        <v>0.70416666666666672</v>
      </c>
      <c r="J11" s="702" t="s">
        <v>443</v>
      </c>
      <c r="K11" s="573">
        <v>0</v>
      </c>
      <c r="L11" s="740">
        <v>0.65972222222222221</v>
      </c>
      <c r="M11" s="702" t="s">
        <v>443</v>
      </c>
      <c r="N11" s="573">
        <v>4</v>
      </c>
      <c r="O11" s="740">
        <v>0.67222222222222228</v>
      </c>
      <c r="P11" s="702" t="s">
        <v>443</v>
      </c>
      <c r="Q11" s="573">
        <v>4</v>
      </c>
      <c r="R11" s="734"/>
      <c r="S11" s="734"/>
      <c r="T11" s="734"/>
      <c r="U11" s="734"/>
      <c r="V11" s="734"/>
      <c r="W11" s="734"/>
      <c r="X11" s="734"/>
      <c r="Y11" s="734"/>
      <c r="Z11" s="734"/>
      <c r="AA11" s="734"/>
      <c r="AB11" s="734"/>
      <c r="AC11" s="573"/>
      <c r="AD11" s="734"/>
      <c r="AE11" s="734"/>
      <c r="AF11" s="734"/>
      <c r="AG11" s="734"/>
      <c r="AH11" s="734"/>
      <c r="AI11" s="734"/>
      <c r="AJ11" s="734"/>
      <c r="AK11" s="734"/>
      <c r="AL11" s="734"/>
      <c r="AM11" s="734"/>
      <c r="AN11" s="734"/>
      <c r="AO11" s="573"/>
    </row>
    <row r="12" spans="1:41" x14ac:dyDescent="0.2">
      <c r="A12" s="713" t="s">
        <v>2013</v>
      </c>
      <c r="B12" s="573">
        <f>COUNTIF('Jan 2026 - Dec 2026'!J1:J734, "TH1-R8")</f>
        <v>27</v>
      </c>
      <c r="C12" s="736">
        <f t="shared" si="0"/>
        <v>0.64444444444444438</v>
      </c>
      <c r="D12" s="731" t="s">
        <v>2010</v>
      </c>
      <c r="E12" s="732">
        <f t="shared" si="2"/>
        <v>10</v>
      </c>
      <c r="F12" s="740">
        <v>0.65416666666666667</v>
      </c>
      <c r="G12" s="702" t="s">
        <v>443</v>
      </c>
      <c r="H12" s="573">
        <v>3</v>
      </c>
      <c r="I12" s="740">
        <v>0.66666666666666663</v>
      </c>
      <c r="J12" s="702" t="s">
        <v>443</v>
      </c>
      <c r="K12" s="573">
        <v>0</v>
      </c>
      <c r="L12" s="740">
        <v>0.59027777777777779</v>
      </c>
      <c r="M12" s="702" t="s">
        <v>443</v>
      </c>
      <c r="N12" s="573">
        <v>2</v>
      </c>
      <c r="O12" s="734">
        <v>0.66666666666666663</v>
      </c>
      <c r="P12" s="702" t="s">
        <v>35</v>
      </c>
      <c r="Q12" s="573">
        <v>5</v>
      </c>
      <c r="R12" s="734"/>
      <c r="S12" s="734"/>
      <c r="T12" s="734"/>
      <c r="U12" s="734"/>
      <c r="V12" s="734"/>
      <c r="W12" s="734"/>
      <c r="X12" s="734"/>
      <c r="Y12" s="734"/>
      <c r="Z12" s="734"/>
      <c r="AA12" s="734"/>
      <c r="AB12" s="734"/>
      <c r="AC12" s="573"/>
      <c r="AD12" s="734"/>
      <c r="AE12" s="734"/>
      <c r="AF12" s="734"/>
      <c r="AG12" s="734"/>
      <c r="AH12" s="734"/>
      <c r="AI12" s="734"/>
      <c r="AJ12" s="734"/>
      <c r="AK12" s="734"/>
      <c r="AL12" s="734"/>
      <c r="AM12" s="734"/>
      <c r="AN12" s="734"/>
      <c r="AO12" s="573"/>
    </row>
    <row r="13" spans="1:41" x14ac:dyDescent="0.2">
      <c r="A13" s="713" t="s">
        <v>2014</v>
      </c>
      <c r="B13" s="573">
        <f>COUNTIF('Jan 2026 - Dec 2026'!J1:J735, "TH1-R9")</f>
        <v>32</v>
      </c>
      <c r="C13" s="736">
        <f t="shared" si="0"/>
        <v>0.67447916666666674</v>
      </c>
      <c r="D13" s="731" t="s">
        <v>2010</v>
      </c>
      <c r="E13" s="732">
        <f t="shared" si="2"/>
        <v>9</v>
      </c>
      <c r="F13" s="740">
        <v>0.67361111111111116</v>
      </c>
      <c r="G13" s="702" t="s">
        <v>443</v>
      </c>
      <c r="H13" s="573">
        <v>2</v>
      </c>
      <c r="I13" s="740">
        <v>0.66111111111111109</v>
      </c>
      <c r="J13" s="702" t="s">
        <v>443</v>
      </c>
      <c r="K13" s="573">
        <v>2</v>
      </c>
      <c r="L13" s="740">
        <v>0.68263888888888891</v>
      </c>
      <c r="M13" s="702" t="s">
        <v>443</v>
      </c>
      <c r="N13" s="573">
        <v>0</v>
      </c>
      <c r="O13" s="740">
        <v>0.68055555555555558</v>
      </c>
      <c r="P13" s="702" t="s">
        <v>443</v>
      </c>
      <c r="Q13" s="573">
        <v>5</v>
      </c>
      <c r="R13" s="734"/>
      <c r="S13" s="734"/>
      <c r="T13" s="734"/>
      <c r="U13" s="734"/>
      <c r="V13" s="734"/>
      <c r="W13" s="734"/>
      <c r="X13" s="734"/>
      <c r="Y13" s="734"/>
      <c r="Z13" s="734"/>
      <c r="AA13" s="734"/>
      <c r="AB13" s="734"/>
      <c r="AC13" s="573"/>
      <c r="AD13" s="734"/>
      <c r="AE13" s="734"/>
      <c r="AF13" s="734"/>
      <c r="AG13" s="734"/>
      <c r="AH13" s="734"/>
      <c r="AI13" s="734"/>
      <c r="AJ13" s="734"/>
      <c r="AK13" s="734"/>
      <c r="AL13" s="734"/>
      <c r="AM13" s="734"/>
      <c r="AN13" s="734"/>
      <c r="AO13" s="573"/>
    </row>
    <row r="14" spans="1:41" x14ac:dyDescent="0.2">
      <c r="A14" s="713" t="s">
        <v>2015</v>
      </c>
      <c r="B14" s="573">
        <f>COUNTIF('Jan 2026 - Dec 2026'!J1:J736, "F1-R10")</f>
        <v>29</v>
      </c>
      <c r="C14" s="735">
        <f t="shared" si="0"/>
        <v>0.64392361111111107</v>
      </c>
      <c r="D14" s="738"/>
      <c r="E14" s="739">
        <f t="shared" si="2"/>
        <v>15</v>
      </c>
      <c r="F14" s="740">
        <v>0.6694444444444444</v>
      </c>
      <c r="G14" s="702" t="s">
        <v>443</v>
      </c>
      <c r="H14" s="573">
        <v>2</v>
      </c>
      <c r="I14" s="740">
        <v>0.62152777777777779</v>
      </c>
      <c r="J14" s="702" t="s">
        <v>443</v>
      </c>
      <c r="K14" s="573">
        <v>5</v>
      </c>
      <c r="L14" s="740">
        <v>0.61111111111111116</v>
      </c>
      <c r="M14" s="702" t="s">
        <v>443</v>
      </c>
      <c r="N14" s="573">
        <v>4</v>
      </c>
      <c r="O14" s="740">
        <v>0.67361111111111116</v>
      </c>
      <c r="P14" s="702" t="s">
        <v>443</v>
      </c>
      <c r="Q14" s="573">
        <v>4</v>
      </c>
      <c r="R14" s="734"/>
      <c r="S14" s="734"/>
      <c r="T14" s="734"/>
      <c r="U14" s="734"/>
      <c r="V14" s="734"/>
      <c r="W14" s="734"/>
      <c r="X14" s="734"/>
      <c r="Y14" s="734"/>
      <c r="Z14" s="734"/>
      <c r="AA14" s="734"/>
      <c r="AB14" s="734"/>
      <c r="AC14" s="573"/>
      <c r="AD14" s="734"/>
      <c r="AE14" s="734"/>
      <c r="AF14" s="734"/>
      <c r="AG14" s="734"/>
      <c r="AH14" s="734"/>
      <c r="AI14" s="734"/>
      <c r="AJ14" s="734"/>
      <c r="AK14" s="734"/>
      <c r="AL14" s="734"/>
      <c r="AM14" s="734"/>
      <c r="AN14" s="734"/>
      <c r="AO14" s="573"/>
    </row>
    <row r="15" spans="1:41" x14ac:dyDescent="0.2">
      <c r="A15" s="713" t="s">
        <v>2016</v>
      </c>
      <c r="B15" s="573">
        <f>COUNTIF('Jan 2026 - Dec 2026'!J1:J731, "M2-R11")</f>
        <v>12</v>
      </c>
      <c r="C15" s="736">
        <f t="shared" si="0"/>
        <v>0.6411458333333333</v>
      </c>
      <c r="D15" s="731" t="s">
        <v>2010</v>
      </c>
      <c r="E15" s="732">
        <f t="shared" si="2"/>
        <v>7</v>
      </c>
      <c r="F15" s="740">
        <v>0.65625</v>
      </c>
      <c r="G15" s="702" t="s">
        <v>443</v>
      </c>
      <c r="H15" s="573">
        <v>1</v>
      </c>
      <c r="I15" s="740">
        <v>0.64236111111111116</v>
      </c>
      <c r="J15" s="702" t="s">
        <v>443</v>
      </c>
      <c r="K15" s="573">
        <v>1</v>
      </c>
      <c r="L15" s="740">
        <v>0.64236111111111116</v>
      </c>
      <c r="M15" s="702" t="s">
        <v>443</v>
      </c>
      <c r="N15" s="573">
        <v>3</v>
      </c>
      <c r="O15" s="740">
        <v>0.62361111111111112</v>
      </c>
      <c r="P15" s="702" t="s">
        <v>443</v>
      </c>
      <c r="Q15" s="573">
        <v>2</v>
      </c>
      <c r="R15" s="734"/>
      <c r="S15" s="734"/>
      <c r="T15" s="734"/>
      <c r="U15" s="734"/>
      <c r="V15" s="734"/>
      <c r="W15" s="734"/>
      <c r="X15" s="734"/>
      <c r="Y15" s="734"/>
      <c r="Z15" s="734"/>
      <c r="AA15" s="734"/>
      <c r="AB15" s="734"/>
      <c r="AC15" s="573"/>
      <c r="AD15" s="734"/>
      <c r="AE15" s="734"/>
      <c r="AF15" s="734"/>
      <c r="AG15" s="734"/>
      <c r="AH15" s="734"/>
      <c r="AI15" s="734"/>
      <c r="AJ15" s="734"/>
      <c r="AK15" s="734"/>
      <c r="AL15" s="734"/>
      <c r="AM15" s="734"/>
      <c r="AN15" s="734"/>
      <c r="AO15" s="573"/>
    </row>
    <row r="16" spans="1:41" x14ac:dyDescent="0.2">
      <c r="A16" s="713" t="s">
        <v>2017</v>
      </c>
      <c r="B16" s="573">
        <f>COUNTIF('Jan 2026 - Dec 2026'!J1:J731, "TU2-R12")</f>
        <v>30</v>
      </c>
      <c r="C16" s="736">
        <f t="shared" si="0"/>
        <v>0.65902777777777777</v>
      </c>
      <c r="D16" s="731" t="s">
        <v>2010</v>
      </c>
      <c r="E16" s="732">
        <f t="shared" si="2"/>
        <v>13</v>
      </c>
      <c r="F16" s="740">
        <v>0.65347222222222223</v>
      </c>
      <c r="G16" s="702" t="s">
        <v>443</v>
      </c>
      <c r="H16" s="573">
        <v>3</v>
      </c>
      <c r="I16" s="734">
        <v>0.64513888888888893</v>
      </c>
      <c r="J16" s="702" t="s">
        <v>35</v>
      </c>
      <c r="K16" s="573">
        <v>6</v>
      </c>
      <c r="L16" s="740">
        <v>0.67291666666666672</v>
      </c>
      <c r="M16" s="702" t="s">
        <v>443</v>
      </c>
      <c r="N16" s="573">
        <v>1</v>
      </c>
      <c r="O16" s="740">
        <v>0.6645833333333333</v>
      </c>
      <c r="P16" s="702" t="s">
        <v>443</v>
      </c>
      <c r="Q16" s="573">
        <v>3</v>
      </c>
      <c r="R16" s="734"/>
      <c r="S16" s="734"/>
      <c r="T16" s="734"/>
      <c r="U16" s="734"/>
      <c r="V16" s="734"/>
      <c r="W16" s="734"/>
      <c r="X16" s="734"/>
      <c r="Y16" s="734"/>
      <c r="Z16" s="734"/>
      <c r="AA16" s="734"/>
      <c r="AB16" s="734"/>
      <c r="AC16" s="573"/>
      <c r="AD16" s="734"/>
      <c r="AE16" s="734"/>
      <c r="AF16" s="734"/>
      <c r="AG16" s="734"/>
      <c r="AH16" s="734"/>
      <c r="AI16" s="734"/>
      <c r="AJ16" s="734"/>
      <c r="AK16" s="734"/>
      <c r="AL16" s="734"/>
      <c r="AM16" s="734"/>
      <c r="AN16" s="734"/>
      <c r="AO16" s="573"/>
    </row>
    <row r="17" spans="1:43" x14ac:dyDescent="0.2">
      <c r="A17" s="713" t="s">
        <v>2018</v>
      </c>
      <c r="B17" s="573">
        <f>COUNTIF('Jan 2026 - Dec 2026'!J1:J731, "TU2-R13")</f>
        <v>25</v>
      </c>
      <c r="C17" s="736">
        <f t="shared" si="0"/>
        <v>0.62523148148148155</v>
      </c>
      <c r="D17" s="731" t="s">
        <v>2010</v>
      </c>
      <c r="E17" s="732">
        <f t="shared" si="2"/>
        <v>27</v>
      </c>
      <c r="F17" s="740">
        <v>0.62430555555555556</v>
      </c>
      <c r="G17" s="702" t="s">
        <v>443</v>
      </c>
      <c r="H17" s="573">
        <v>1</v>
      </c>
      <c r="I17" s="740">
        <v>0.64444444444444449</v>
      </c>
      <c r="J17" s="702" t="s">
        <v>443</v>
      </c>
      <c r="K17" s="573">
        <v>0</v>
      </c>
      <c r="L17" s="734" t="s">
        <v>690</v>
      </c>
      <c r="M17" s="734" t="s">
        <v>35</v>
      </c>
      <c r="N17" s="573">
        <v>22</v>
      </c>
      <c r="O17" s="740">
        <v>0.6069444444444444</v>
      </c>
      <c r="P17" s="702" t="s">
        <v>443</v>
      </c>
      <c r="Q17" s="573">
        <v>4</v>
      </c>
      <c r="R17" s="734"/>
      <c r="S17" s="734"/>
      <c r="T17" s="734"/>
      <c r="U17" s="734"/>
      <c r="V17" s="734"/>
      <c r="W17" s="734"/>
      <c r="X17" s="734"/>
      <c r="Y17" s="734"/>
      <c r="Z17" s="734"/>
      <c r="AA17" s="734"/>
      <c r="AB17" s="734"/>
      <c r="AC17" s="573"/>
      <c r="AD17" s="734"/>
      <c r="AE17" s="734"/>
      <c r="AF17" s="734"/>
      <c r="AG17" s="734"/>
      <c r="AH17" s="734"/>
      <c r="AI17" s="734"/>
      <c r="AJ17" s="734"/>
      <c r="AK17" s="734"/>
      <c r="AL17" s="734"/>
      <c r="AM17" s="734"/>
      <c r="AN17" s="734"/>
      <c r="AO17" s="573"/>
    </row>
    <row r="18" spans="1:43" x14ac:dyDescent="0.2">
      <c r="A18" s="713" t="s">
        <v>2019</v>
      </c>
      <c r="B18" s="573">
        <f>COUNTIF('Jan 2026 - Dec 2026'!J1:J732, "W2-R14")</f>
        <v>31</v>
      </c>
      <c r="C18" s="736">
        <f t="shared" si="0"/>
        <v>0.63923611111111112</v>
      </c>
      <c r="D18" s="731" t="s">
        <v>2010</v>
      </c>
      <c r="E18" s="732">
        <f t="shared" si="2"/>
        <v>16</v>
      </c>
      <c r="F18" s="740">
        <v>0.65347222222222223</v>
      </c>
      <c r="G18" s="702" t="s">
        <v>443</v>
      </c>
      <c r="H18" s="573">
        <v>2</v>
      </c>
      <c r="I18" s="740">
        <v>0.64236111111111116</v>
      </c>
      <c r="J18" s="702" t="s">
        <v>443</v>
      </c>
      <c r="K18" s="573">
        <v>4</v>
      </c>
      <c r="L18" s="740">
        <v>0.64930555555555558</v>
      </c>
      <c r="M18" s="702" t="s">
        <v>443</v>
      </c>
      <c r="N18" s="573">
        <v>4</v>
      </c>
      <c r="O18" s="740">
        <v>0.6118055555555556</v>
      </c>
      <c r="P18" s="702" t="s">
        <v>443</v>
      </c>
      <c r="Q18" s="573">
        <v>6</v>
      </c>
      <c r="R18" s="734"/>
      <c r="S18" s="734"/>
      <c r="T18" s="734"/>
      <c r="U18" s="734"/>
      <c r="V18" s="734"/>
      <c r="W18" s="734"/>
      <c r="X18" s="734"/>
      <c r="Y18" s="734"/>
      <c r="Z18" s="734"/>
      <c r="AA18" s="734"/>
      <c r="AB18" s="734"/>
      <c r="AC18" s="573"/>
      <c r="AD18" s="734"/>
      <c r="AE18" s="734"/>
      <c r="AF18" s="734"/>
      <c r="AG18" s="734"/>
      <c r="AH18" s="734"/>
      <c r="AI18" s="734"/>
      <c r="AJ18" s="734"/>
      <c r="AK18" s="734"/>
      <c r="AL18" s="734"/>
      <c r="AM18" s="734"/>
      <c r="AN18" s="734"/>
      <c r="AO18" s="573"/>
    </row>
    <row r="19" spans="1:43" x14ac:dyDescent="0.2">
      <c r="A19" s="713" t="s">
        <v>2020</v>
      </c>
      <c r="B19" s="573">
        <f>COUNTIF('Jan 2026 - Dec 2026'!J1:J733, "TH2-R15")</f>
        <v>30</v>
      </c>
      <c r="C19" s="736">
        <f t="shared" si="0"/>
        <v>0.62656250000000002</v>
      </c>
      <c r="D19" s="731" t="s">
        <v>2010</v>
      </c>
      <c r="E19" s="732">
        <f t="shared" si="2"/>
        <v>20</v>
      </c>
      <c r="F19" s="740">
        <v>0.62083333333333335</v>
      </c>
      <c r="G19" s="702" t="s">
        <v>443</v>
      </c>
      <c r="H19" s="573">
        <v>7</v>
      </c>
      <c r="I19" s="740">
        <v>0.63888888888888884</v>
      </c>
      <c r="J19" s="702" t="s">
        <v>443</v>
      </c>
      <c r="K19" s="573">
        <v>5</v>
      </c>
      <c r="L19" s="740">
        <v>0.62708333333333333</v>
      </c>
      <c r="M19" s="702" t="s">
        <v>443</v>
      </c>
      <c r="N19" s="573">
        <v>4</v>
      </c>
      <c r="O19" s="740">
        <v>0.61944444444444446</v>
      </c>
      <c r="P19" s="702" t="s">
        <v>443</v>
      </c>
      <c r="Q19" s="573">
        <v>4</v>
      </c>
      <c r="R19" s="734"/>
      <c r="S19" s="734"/>
      <c r="T19" s="734"/>
      <c r="U19" s="734"/>
      <c r="V19" s="734"/>
      <c r="W19" s="734"/>
      <c r="X19" s="734"/>
      <c r="Y19" s="734"/>
      <c r="Z19" s="734"/>
      <c r="AA19" s="734"/>
      <c r="AB19" s="734"/>
      <c r="AC19" s="573"/>
      <c r="AD19" s="734"/>
      <c r="AE19" s="734"/>
      <c r="AF19" s="734"/>
      <c r="AG19" s="734"/>
      <c r="AH19" s="734"/>
      <c r="AI19" s="734"/>
      <c r="AJ19" s="734"/>
      <c r="AK19" s="734"/>
      <c r="AL19" s="734"/>
      <c r="AM19" s="734"/>
      <c r="AN19" s="734"/>
      <c r="AO19" s="573"/>
    </row>
    <row r="20" spans="1:43" x14ac:dyDescent="0.2">
      <c r="A20" s="713" t="s">
        <v>2021</v>
      </c>
      <c r="B20" s="573">
        <f>COUNTIF('Jan 2026 - Dec 2026'!J1:J734, "F2-R16")</f>
        <v>26</v>
      </c>
      <c r="C20" s="735">
        <f t="shared" si="0"/>
        <v>0.64218750000000002</v>
      </c>
      <c r="D20" s="738"/>
      <c r="E20" s="739">
        <f t="shared" si="2"/>
        <v>7</v>
      </c>
      <c r="F20" s="740">
        <v>0.65902777777777777</v>
      </c>
      <c r="G20" s="702" t="s">
        <v>443</v>
      </c>
      <c r="H20" s="573">
        <v>1</v>
      </c>
      <c r="I20" s="740">
        <v>0.625</v>
      </c>
      <c r="J20" s="702" t="s">
        <v>443</v>
      </c>
      <c r="K20" s="573">
        <v>2</v>
      </c>
      <c r="L20" s="740">
        <v>0.63888888888888884</v>
      </c>
      <c r="M20" s="702" t="s">
        <v>443</v>
      </c>
      <c r="N20" s="573">
        <v>3</v>
      </c>
      <c r="O20" s="740">
        <v>0.64583333333333337</v>
      </c>
      <c r="P20" s="702" t="s">
        <v>443</v>
      </c>
      <c r="Q20" s="573">
        <v>1</v>
      </c>
      <c r="R20" s="734"/>
      <c r="S20" s="734"/>
      <c r="T20" s="734"/>
      <c r="U20" s="734"/>
      <c r="V20" s="734"/>
      <c r="W20" s="734"/>
      <c r="X20" s="734"/>
      <c r="Y20" s="734"/>
      <c r="Z20" s="734"/>
      <c r="AA20" s="734"/>
      <c r="AB20" s="734"/>
      <c r="AC20" s="573"/>
      <c r="AD20" s="734"/>
      <c r="AE20" s="734"/>
      <c r="AF20" s="734"/>
      <c r="AG20" s="734"/>
      <c r="AH20" s="734"/>
      <c r="AI20" s="734"/>
      <c r="AJ20" s="734"/>
      <c r="AK20" s="734"/>
      <c r="AL20" s="734"/>
      <c r="AM20" s="734"/>
      <c r="AN20" s="734"/>
      <c r="AO20" s="573"/>
    </row>
    <row r="21" spans="1:43" x14ac:dyDescent="0.2">
      <c r="A21" s="713" t="s">
        <v>2022</v>
      </c>
      <c r="B21" s="573">
        <f>COUNTIF('Jan 2026 - Dec 2026'!J1:J731, "M3-R17")</f>
        <v>11</v>
      </c>
      <c r="C21" s="736">
        <f t="shared" si="0"/>
        <v>0.62222222222222223</v>
      </c>
      <c r="D21" s="731" t="s">
        <v>2010</v>
      </c>
      <c r="E21" s="732">
        <f t="shared" si="2"/>
        <v>9</v>
      </c>
      <c r="F21" s="734">
        <v>0.67222222222222228</v>
      </c>
      <c r="G21" s="702" t="s">
        <v>35</v>
      </c>
      <c r="H21" s="573">
        <v>4</v>
      </c>
      <c r="I21" s="740">
        <v>0.60902777777777772</v>
      </c>
      <c r="J21" s="702" t="s">
        <v>443</v>
      </c>
      <c r="K21" s="573">
        <v>1</v>
      </c>
      <c r="L21" s="740">
        <v>0.55694444444444446</v>
      </c>
      <c r="M21" s="702" t="s">
        <v>443</v>
      </c>
      <c r="N21" s="573">
        <v>3</v>
      </c>
      <c r="O21" s="740">
        <v>0.65069444444444446</v>
      </c>
      <c r="P21" s="702" t="s">
        <v>443</v>
      </c>
      <c r="Q21" s="573">
        <v>1</v>
      </c>
      <c r="R21" s="734"/>
      <c r="S21" s="734"/>
      <c r="T21" s="734"/>
      <c r="U21" s="734"/>
      <c r="V21" s="734"/>
      <c r="W21" s="734"/>
      <c r="X21" s="734"/>
      <c r="Y21" s="734"/>
      <c r="Z21" s="734"/>
      <c r="AA21" s="734"/>
      <c r="AB21" s="734"/>
      <c r="AC21" s="573"/>
      <c r="AD21" s="734"/>
      <c r="AE21" s="734"/>
      <c r="AF21" s="734"/>
      <c r="AG21" s="734"/>
      <c r="AH21" s="734"/>
      <c r="AI21" s="734"/>
      <c r="AJ21" s="734"/>
      <c r="AK21" s="734"/>
      <c r="AL21" s="734"/>
      <c r="AM21" s="734"/>
      <c r="AN21" s="734"/>
      <c r="AO21" s="573"/>
    </row>
    <row r="22" spans="1:43" x14ac:dyDescent="0.2">
      <c r="A22" s="713" t="s">
        <v>2023</v>
      </c>
      <c r="B22" s="573">
        <f>COUNTIF('Jan 2026 - Dec 2026'!J1:J732, "TU3-R18")</f>
        <v>27</v>
      </c>
      <c r="C22" s="735">
        <f t="shared" si="0"/>
        <v>0.6225694444444444</v>
      </c>
      <c r="D22" s="730"/>
      <c r="E22" s="733">
        <f t="shared" si="2"/>
        <v>8</v>
      </c>
      <c r="F22" s="740">
        <v>0.62569444444444444</v>
      </c>
      <c r="G22" s="702" t="s">
        <v>443</v>
      </c>
      <c r="H22" s="573">
        <v>2</v>
      </c>
      <c r="I22" s="740">
        <v>0.62916666666666665</v>
      </c>
      <c r="J22" s="702" t="s">
        <v>443</v>
      </c>
      <c r="K22" s="573">
        <v>2</v>
      </c>
      <c r="L22" s="740">
        <v>0.56874999999999998</v>
      </c>
      <c r="M22" s="702" t="s">
        <v>443</v>
      </c>
      <c r="N22" s="573">
        <v>1</v>
      </c>
      <c r="O22" s="740">
        <v>0.66666666666666663</v>
      </c>
      <c r="P22" s="702" t="s">
        <v>443</v>
      </c>
      <c r="Q22" s="573">
        <v>3</v>
      </c>
      <c r="R22" s="734"/>
      <c r="S22" s="734"/>
      <c r="T22" s="734"/>
      <c r="U22" s="734"/>
      <c r="V22" s="734"/>
      <c r="W22" s="734"/>
      <c r="X22" s="734"/>
      <c r="Y22" s="734"/>
      <c r="Z22" s="734"/>
      <c r="AA22" s="734"/>
      <c r="AB22" s="734"/>
      <c r="AC22" s="573"/>
      <c r="AD22" s="734"/>
      <c r="AE22" s="734"/>
      <c r="AF22" s="734"/>
      <c r="AG22" s="734"/>
      <c r="AH22" s="734"/>
      <c r="AI22" s="734"/>
      <c r="AJ22" s="734"/>
      <c r="AK22" s="734"/>
      <c r="AL22" s="734"/>
      <c r="AM22" s="734"/>
      <c r="AN22" s="734"/>
      <c r="AO22" s="573"/>
    </row>
    <row r="23" spans="1:43" x14ac:dyDescent="0.2">
      <c r="A23" s="713" t="s">
        <v>2024</v>
      </c>
      <c r="B23" s="573">
        <f>COUNTIF('Jan 2026 - Dec 2026'!J1:J733, "TU3-R19")</f>
        <v>26</v>
      </c>
      <c r="C23" s="735">
        <f t="shared" si="0"/>
        <v>0.64930555555555558</v>
      </c>
      <c r="D23" s="738"/>
      <c r="E23" s="733">
        <f>SUM(H23,K23,N23,Q23,T23,W23,Z23,AC23,AF23,AI23,AL23,AO23)</f>
        <v>6</v>
      </c>
      <c r="F23" s="740">
        <v>0.67291666666666672</v>
      </c>
      <c r="G23" s="702" t="s">
        <v>443</v>
      </c>
      <c r="H23" s="573">
        <v>2</v>
      </c>
      <c r="I23" s="740">
        <v>0.65486111111111112</v>
      </c>
      <c r="J23" s="702" t="s">
        <v>443</v>
      </c>
      <c r="K23" s="573">
        <v>1</v>
      </c>
      <c r="L23" s="740">
        <v>0.62986111111111109</v>
      </c>
      <c r="M23" s="702" t="s">
        <v>443</v>
      </c>
      <c r="N23" s="573">
        <v>2</v>
      </c>
      <c r="O23" s="740">
        <v>0.63958333333333328</v>
      </c>
      <c r="P23" s="702" t="s">
        <v>443</v>
      </c>
      <c r="Q23" s="573">
        <v>1</v>
      </c>
      <c r="R23" s="734"/>
      <c r="S23" s="734"/>
      <c r="T23" s="734"/>
      <c r="U23" s="734"/>
      <c r="V23" s="734"/>
      <c r="W23" s="734"/>
      <c r="X23" s="734"/>
      <c r="Y23" s="734"/>
      <c r="Z23" s="734"/>
      <c r="AA23" s="734"/>
      <c r="AB23" s="734"/>
      <c r="AC23" s="573"/>
      <c r="AD23" s="734"/>
      <c r="AE23" s="734"/>
      <c r="AF23" s="734"/>
      <c r="AG23" s="734"/>
      <c r="AH23" s="734"/>
      <c r="AI23" s="734"/>
      <c r="AJ23" s="734"/>
      <c r="AK23" s="734"/>
      <c r="AL23" s="734"/>
      <c r="AM23" s="734"/>
      <c r="AN23" s="734"/>
      <c r="AO23" s="573"/>
    </row>
    <row r="24" spans="1:43" x14ac:dyDescent="0.2">
      <c r="A24" s="713" t="s">
        <v>2025</v>
      </c>
      <c r="B24" s="573">
        <f>COUNTIF('Jan 2026 - Dec 2026'!J1:J734, "W3-R20")</f>
        <v>32</v>
      </c>
      <c r="C24" s="736">
        <f t="shared" si="0"/>
        <v>0.66574074074074074</v>
      </c>
      <c r="D24" s="731" t="s">
        <v>2010</v>
      </c>
      <c r="E24" s="732">
        <f t="shared" si="2"/>
        <v>36</v>
      </c>
      <c r="F24" s="740">
        <v>0.66111111111111109</v>
      </c>
      <c r="G24" s="702" t="s">
        <v>443</v>
      </c>
      <c r="H24" s="573">
        <v>0</v>
      </c>
      <c r="I24" s="740">
        <v>0.65972222222222221</v>
      </c>
      <c r="J24" s="702" t="s">
        <v>443</v>
      </c>
      <c r="K24" s="573">
        <v>0</v>
      </c>
      <c r="L24" s="734" t="s">
        <v>690</v>
      </c>
      <c r="M24" s="734" t="s">
        <v>35</v>
      </c>
      <c r="N24" s="573">
        <v>31</v>
      </c>
      <c r="O24" s="740">
        <v>0.67638888888888893</v>
      </c>
      <c r="P24" s="702" t="s">
        <v>35</v>
      </c>
      <c r="Q24" s="573">
        <v>5</v>
      </c>
      <c r="R24" s="734"/>
      <c r="S24" s="734"/>
      <c r="T24" s="734"/>
      <c r="U24" s="734"/>
      <c r="V24" s="734"/>
      <c r="W24" s="734"/>
      <c r="X24" s="734"/>
      <c r="Y24" s="734"/>
      <c r="Z24" s="734"/>
      <c r="AA24" s="734"/>
      <c r="AB24" s="734"/>
      <c r="AC24" s="573"/>
      <c r="AD24" s="734"/>
      <c r="AE24" s="734"/>
      <c r="AF24" s="734"/>
      <c r="AG24" s="734"/>
      <c r="AH24" s="734"/>
      <c r="AI24" s="734"/>
      <c r="AJ24" s="734"/>
      <c r="AK24" s="734"/>
      <c r="AL24" s="734"/>
      <c r="AM24" s="734"/>
      <c r="AN24" s="734"/>
      <c r="AO24" s="573"/>
    </row>
    <row r="25" spans="1:43" x14ac:dyDescent="0.2">
      <c r="A25" s="713" t="s">
        <v>2026</v>
      </c>
      <c r="B25" s="573">
        <f>COUNTIF('Jan 2026 - Dec 2026'!J1:J735, "TH3-R21")</f>
        <v>25</v>
      </c>
      <c r="C25" s="735">
        <f t="shared" si="0"/>
        <v>0.6605902777777779</v>
      </c>
      <c r="D25" s="738"/>
      <c r="E25" s="739">
        <f>SUM(H25,K25,N25,Q25,T25,W25,Z25,AC25,AF25,AI25,AL25,AO25)</f>
        <v>14</v>
      </c>
      <c r="F25" s="740">
        <v>0.64583333333333337</v>
      </c>
      <c r="G25" s="702" t="s">
        <v>443</v>
      </c>
      <c r="H25" s="573">
        <v>6</v>
      </c>
      <c r="I25" s="740">
        <v>0.6645833333333333</v>
      </c>
      <c r="J25" s="702" t="s">
        <v>443</v>
      </c>
      <c r="K25" s="573">
        <v>2</v>
      </c>
      <c r="L25" s="740">
        <v>0.65416666666666667</v>
      </c>
      <c r="M25" s="702" t="s">
        <v>443</v>
      </c>
      <c r="N25" s="573">
        <v>2</v>
      </c>
      <c r="O25" s="740">
        <v>0.67777777777777781</v>
      </c>
      <c r="P25" s="702" t="s">
        <v>443</v>
      </c>
      <c r="Q25" s="573">
        <v>4</v>
      </c>
      <c r="R25" s="734"/>
      <c r="S25" s="734"/>
      <c r="T25" s="734"/>
      <c r="U25" s="734"/>
      <c r="V25" s="734"/>
      <c r="W25" s="734"/>
      <c r="X25" s="734"/>
      <c r="Y25" s="734"/>
      <c r="Z25" s="734"/>
      <c r="AA25" s="734"/>
      <c r="AB25" s="734"/>
      <c r="AC25" s="573"/>
      <c r="AD25" s="734"/>
      <c r="AE25" s="734"/>
      <c r="AF25" s="734"/>
      <c r="AG25" s="734"/>
      <c r="AH25" s="734"/>
      <c r="AI25" s="734"/>
      <c r="AJ25" s="734"/>
      <c r="AK25" s="734"/>
      <c r="AL25" s="734"/>
      <c r="AM25" s="734"/>
      <c r="AN25" s="734"/>
      <c r="AO25" s="573"/>
    </row>
    <row r="26" spans="1:43" x14ac:dyDescent="0.2">
      <c r="A26" s="725" t="s">
        <v>2027</v>
      </c>
      <c r="B26" s="646">
        <f>COUNTIF('Jan 2026 - Dec 2026'!J1:J736, "W2-R22")</f>
        <v>32</v>
      </c>
      <c r="C26" s="736">
        <f t="shared" si="0"/>
        <v>0.66527777777777775</v>
      </c>
      <c r="D26" s="731" t="s">
        <v>2010</v>
      </c>
      <c r="E26" s="732">
        <f>SUM(H26,K26,N26,Q26,T26,W26,Z26,AC26,AF26,AI26,AL26,AO26)</f>
        <v>13</v>
      </c>
      <c r="F26" s="740">
        <v>0.67152777777777772</v>
      </c>
      <c r="G26" s="702" t="s">
        <v>443</v>
      </c>
      <c r="H26" s="573">
        <v>2</v>
      </c>
      <c r="I26" s="734">
        <v>0.67986111111111114</v>
      </c>
      <c r="J26" s="702" t="s">
        <v>35</v>
      </c>
      <c r="K26" s="573">
        <v>6</v>
      </c>
      <c r="L26" s="740">
        <v>0.66388888888888886</v>
      </c>
      <c r="M26" s="702" t="s">
        <v>443</v>
      </c>
      <c r="N26" s="573">
        <v>3</v>
      </c>
      <c r="O26" s="740">
        <v>0.64583333333333337</v>
      </c>
      <c r="P26" s="702" t="s">
        <v>443</v>
      </c>
      <c r="Q26" s="573">
        <v>2</v>
      </c>
      <c r="R26" s="734"/>
      <c r="S26" s="734"/>
      <c r="T26" s="734"/>
      <c r="U26" s="734"/>
      <c r="V26" s="734"/>
      <c r="W26" s="734"/>
      <c r="X26" s="734"/>
      <c r="Y26" s="734"/>
      <c r="Z26" s="734"/>
      <c r="AA26" s="734"/>
      <c r="AB26" s="734"/>
      <c r="AC26" s="734"/>
      <c r="AD26" s="734"/>
      <c r="AE26" s="734"/>
      <c r="AF26" s="734"/>
      <c r="AG26" s="734"/>
      <c r="AH26" s="734"/>
      <c r="AI26" s="734"/>
      <c r="AJ26" s="734"/>
      <c r="AK26" s="734"/>
      <c r="AL26" s="734"/>
      <c r="AM26" s="734"/>
      <c r="AN26" s="734"/>
      <c r="AO26" s="573"/>
    </row>
    <row r="27" spans="1:43" x14ac:dyDescent="0.2">
      <c r="A27" s="725" t="s">
        <v>2028</v>
      </c>
      <c r="B27" s="646">
        <f>COUNTIF('Jan 2026 - Dec 2026'!J1:J737, "TH2-R23")</f>
        <v>20</v>
      </c>
      <c r="C27" s="736">
        <f t="shared" si="0"/>
        <v>0.6225694444444444</v>
      </c>
      <c r="D27" s="731" t="s">
        <v>2010</v>
      </c>
      <c r="E27" s="732">
        <f>SUM(H27,K27,N27,Q27,T27,W27,Z27,AC27,AF27,AI27,AL27,AO27)</f>
        <v>8</v>
      </c>
      <c r="F27" s="740">
        <v>0.53125</v>
      </c>
      <c r="G27" s="702" t="s">
        <v>443</v>
      </c>
      <c r="H27" s="573">
        <v>2</v>
      </c>
      <c r="I27" s="740">
        <v>0.66180555555555554</v>
      </c>
      <c r="J27" s="702" t="s">
        <v>443</v>
      </c>
      <c r="K27" s="573">
        <v>3</v>
      </c>
      <c r="L27" s="740">
        <v>0.63194444444444442</v>
      </c>
      <c r="M27" s="702" t="s">
        <v>443</v>
      </c>
      <c r="N27" s="573">
        <v>2</v>
      </c>
      <c r="O27" s="740">
        <v>0.66527777777777775</v>
      </c>
      <c r="P27" s="702" t="s">
        <v>443</v>
      </c>
      <c r="Q27" s="573">
        <v>1</v>
      </c>
      <c r="R27" s="734"/>
      <c r="S27" s="734"/>
      <c r="T27" s="734"/>
      <c r="U27" s="734"/>
      <c r="V27" s="734"/>
      <c r="W27" s="734"/>
      <c r="X27" s="734"/>
      <c r="Y27" s="734"/>
      <c r="Z27" s="734"/>
      <c r="AA27" s="734"/>
      <c r="AB27" s="734"/>
      <c r="AC27" s="734"/>
      <c r="AD27" s="734"/>
      <c r="AE27" s="734"/>
      <c r="AF27" s="734"/>
      <c r="AG27" s="734"/>
      <c r="AH27" s="734"/>
      <c r="AI27" s="734"/>
      <c r="AJ27" s="734"/>
      <c r="AK27" s="734"/>
      <c r="AL27" s="734"/>
      <c r="AM27" s="734"/>
      <c r="AN27" s="734"/>
      <c r="AO27" s="573"/>
    </row>
    <row r="28" spans="1:43" x14ac:dyDescent="0.2">
      <c r="A28" s="725" t="s">
        <v>3218</v>
      </c>
      <c r="B28" s="646">
        <f>COUNTIF('Jan 2026 - Dec 2026'!J1:J738, "F1-R24")</f>
        <v>14</v>
      </c>
      <c r="C28" s="735">
        <f t="shared" si="0"/>
        <v>0.53819444444444442</v>
      </c>
      <c r="D28" s="730"/>
      <c r="E28" s="733">
        <f>SUM(H28,K28,N28,Q28,T28,W28,Z28,AC28,AF28,AI28,AL28,AO28)</f>
        <v>4</v>
      </c>
      <c r="F28" s="734" t="s">
        <v>690</v>
      </c>
      <c r="G28" s="734" t="s">
        <v>690</v>
      </c>
      <c r="H28" s="734" t="s">
        <v>690</v>
      </c>
      <c r="I28" s="740">
        <v>0.65277777777777779</v>
      </c>
      <c r="J28" s="702" t="s">
        <v>443</v>
      </c>
      <c r="K28" s="573">
        <v>0</v>
      </c>
      <c r="L28" s="740">
        <v>0.47222222222222221</v>
      </c>
      <c r="M28" s="702" t="s">
        <v>443</v>
      </c>
      <c r="N28" s="573">
        <v>3</v>
      </c>
      <c r="O28" s="740">
        <v>0.48958333333333331</v>
      </c>
      <c r="P28" s="702" t="s">
        <v>443</v>
      </c>
      <c r="Q28" s="573">
        <v>1</v>
      </c>
      <c r="R28" s="734"/>
      <c r="S28" s="734"/>
      <c r="T28" s="734"/>
      <c r="U28" s="734"/>
      <c r="V28" s="734"/>
      <c r="W28" s="734"/>
      <c r="X28" s="734"/>
      <c r="Y28" s="734"/>
      <c r="Z28" s="734"/>
      <c r="AA28" s="734"/>
      <c r="AB28" s="734"/>
      <c r="AC28" s="734"/>
      <c r="AD28" s="734"/>
      <c r="AE28" s="734"/>
      <c r="AF28" s="734"/>
      <c r="AG28" s="734"/>
      <c r="AH28" s="734"/>
      <c r="AI28" s="734"/>
      <c r="AJ28" s="734"/>
      <c r="AK28" s="734"/>
      <c r="AL28" s="734"/>
      <c r="AM28" s="734"/>
      <c r="AN28" s="734"/>
      <c r="AO28" s="573"/>
    </row>
    <row r="29" spans="1:43" ht="24" x14ac:dyDescent="0.2">
      <c r="A29" s="724" t="s">
        <v>2029</v>
      </c>
      <c r="B29" s="723">
        <f>SUM(B3:B28)</f>
        <v>632</v>
      </c>
      <c r="C29" s="719"/>
      <c r="D29" s="719" t="s">
        <v>3140</v>
      </c>
      <c r="E29" s="719">
        <f>SUM(E5:E27)</f>
        <v>298</v>
      </c>
    </row>
    <row r="30" spans="1:43" ht="27.95" customHeight="1" x14ac:dyDescent="0.2">
      <c r="A30" s="853" t="s">
        <v>3309</v>
      </c>
      <c r="B30" s="849"/>
      <c r="C30" s="849"/>
      <c r="D30" s="849"/>
      <c r="E30" s="850"/>
      <c r="F30" s="832" t="s">
        <v>146</v>
      </c>
      <c r="G30" s="832"/>
      <c r="H30" s="573">
        <f>SUM(H5:H28)</f>
        <v>55</v>
      </c>
      <c r="I30" s="832" t="s">
        <v>614</v>
      </c>
      <c r="J30" s="832"/>
      <c r="K30" s="573">
        <f>SUM(K5:K28)</f>
        <v>55</v>
      </c>
      <c r="L30" s="832" t="s">
        <v>53</v>
      </c>
      <c r="M30" s="832"/>
      <c r="N30" s="573">
        <f>SUM(N5:N28)</f>
        <v>113</v>
      </c>
      <c r="O30" s="832" t="s">
        <v>20</v>
      </c>
      <c r="P30" s="832"/>
      <c r="Q30" s="573">
        <f>SUM(Q5:Q28)</f>
        <v>79</v>
      </c>
      <c r="R30" s="832" t="s">
        <v>25</v>
      </c>
      <c r="S30" s="832"/>
      <c r="T30" s="573" t="s">
        <v>690</v>
      </c>
      <c r="U30" s="832" t="s">
        <v>69</v>
      </c>
      <c r="V30" s="832"/>
      <c r="W30" s="573" t="s">
        <v>690</v>
      </c>
      <c r="X30" s="832" t="s">
        <v>50</v>
      </c>
      <c r="Y30" s="832"/>
      <c r="Z30" s="573" t="s">
        <v>690</v>
      </c>
      <c r="AA30" s="832" t="s">
        <v>100</v>
      </c>
      <c r="AB30" s="832"/>
      <c r="AC30" s="573" t="s">
        <v>690</v>
      </c>
      <c r="AD30" s="832" t="s">
        <v>622</v>
      </c>
      <c r="AE30" s="832"/>
      <c r="AF30" s="573" t="s">
        <v>690</v>
      </c>
      <c r="AG30" s="833" t="s">
        <v>610</v>
      </c>
      <c r="AH30" s="833"/>
      <c r="AI30" s="573" t="s">
        <v>690</v>
      </c>
      <c r="AJ30" s="833" t="s">
        <v>657</v>
      </c>
      <c r="AK30" s="833"/>
      <c r="AL30" s="573" t="s">
        <v>690</v>
      </c>
      <c r="AM30" s="833" t="s">
        <v>635</v>
      </c>
      <c r="AN30" s="833"/>
      <c r="AO30" s="573" t="s">
        <v>690</v>
      </c>
      <c r="AP30" s="747" t="s">
        <v>3245</v>
      </c>
      <c r="AQ30" s="745">
        <f>H30</f>
        <v>55</v>
      </c>
    </row>
    <row r="31" spans="1:43" ht="39" customHeight="1" x14ac:dyDescent="0.2">
      <c r="A31" s="848" t="s">
        <v>3328</v>
      </c>
      <c r="B31" s="849"/>
      <c r="C31" s="849"/>
      <c r="D31" s="849"/>
      <c r="E31" s="850"/>
      <c r="F31" s="832" t="s">
        <v>146</v>
      </c>
      <c r="G31" s="832"/>
      <c r="H31" s="573">
        <v>3</v>
      </c>
      <c r="I31" s="832" t="s">
        <v>614</v>
      </c>
      <c r="J31" s="832"/>
      <c r="K31" s="573">
        <f>6+3</f>
        <v>9</v>
      </c>
      <c r="L31" s="832" t="s">
        <v>53</v>
      </c>
      <c r="M31" s="832"/>
      <c r="N31" s="573">
        <v>0</v>
      </c>
      <c r="O31" s="832" t="s">
        <v>20</v>
      </c>
      <c r="P31" s="832"/>
      <c r="Q31" s="573">
        <f>5+2+2</f>
        <v>9</v>
      </c>
      <c r="R31" s="832" t="s">
        <v>25</v>
      </c>
      <c r="S31" s="832"/>
      <c r="T31" s="573" t="s">
        <v>690</v>
      </c>
      <c r="U31" s="832" t="s">
        <v>69</v>
      </c>
      <c r="V31" s="832"/>
      <c r="W31" s="573" t="s">
        <v>690</v>
      </c>
      <c r="X31" s="832" t="s">
        <v>50</v>
      </c>
      <c r="Y31" s="832"/>
      <c r="Z31" s="573" t="s">
        <v>690</v>
      </c>
      <c r="AA31" s="832" t="s">
        <v>100</v>
      </c>
      <c r="AB31" s="832"/>
      <c r="AC31" s="573" t="s">
        <v>690</v>
      </c>
      <c r="AD31" s="832" t="s">
        <v>622</v>
      </c>
      <c r="AE31" s="832"/>
      <c r="AF31" s="573" t="s">
        <v>690</v>
      </c>
      <c r="AG31" s="833" t="s">
        <v>610</v>
      </c>
      <c r="AH31" s="833"/>
      <c r="AI31" s="573" t="s">
        <v>690</v>
      </c>
      <c r="AJ31" s="833" t="s">
        <v>657</v>
      </c>
      <c r="AK31" s="833"/>
      <c r="AL31" s="573" t="s">
        <v>690</v>
      </c>
      <c r="AM31" s="833" t="s">
        <v>635</v>
      </c>
      <c r="AN31" s="833"/>
      <c r="AO31" s="573" t="s">
        <v>690</v>
      </c>
      <c r="AP31" s="747" t="s">
        <v>3245</v>
      </c>
      <c r="AQ31" s="745">
        <f>H31</f>
        <v>3</v>
      </c>
    </row>
    <row r="32" spans="1:43" ht="39" customHeight="1" x14ac:dyDescent="0.2">
      <c r="A32" s="848" t="s">
        <v>3329</v>
      </c>
      <c r="B32" s="849"/>
      <c r="C32" s="849"/>
      <c r="D32" s="849"/>
      <c r="E32" s="850"/>
      <c r="F32" s="851" t="s">
        <v>146</v>
      </c>
      <c r="G32" s="852"/>
      <c r="H32" s="573">
        <v>38</v>
      </c>
      <c r="I32" s="832" t="s">
        <v>614</v>
      </c>
      <c r="J32" s="832"/>
      <c r="K32" s="573">
        <v>34</v>
      </c>
      <c r="L32" s="832" t="s">
        <v>53</v>
      </c>
      <c r="M32" s="832"/>
      <c r="N32" s="573">
        <v>52</v>
      </c>
      <c r="O32" s="832" t="s">
        <v>20</v>
      </c>
      <c r="P32" s="832"/>
      <c r="Q32" s="573">
        <v>57</v>
      </c>
      <c r="R32" s="832" t="s">
        <v>25</v>
      </c>
      <c r="S32" s="832"/>
      <c r="T32" s="573" t="s">
        <v>690</v>
      </c>
      <c r="U32" s="832" t="s">
        <v>69</v>
      </c>
      <c r="V32" s="832"/>
      <c r="W32" s="573" t="s">
        <v>690</v>
      </c>
      <c r="X32" s="832" t="s">
        <v>50</v>
      </c>
      <c r="Y32" s="832"/>
      <c r="Z32" s="573" t="s">
        <v>690</v>
      </c>
      <c r="AA32" s="832" t="s">
        <v>100</v>
      </c>
      <c r="AB32" s="832"/>
      <c r="AC32" s="573" t="s">
        <v>690</v>
      </c>
      <c r="AD32" s="832" t="s">
        <v>622</v>
      </c>
      <c r="AE32" s="832"/>
      <c r="AF32" s="573" t="s">
        <v>690</v>
      </c>
      <c r="AG32" s="833" t="s">
        <v>610</v>
      </c>
      <c r="AH32" s="833"/>
      <c r="AI32" s="573" t="s">
        <v>690</v>
      </c>
      <c r="AJ32" s="833" t="s">
        <v>657</v>
      </c>
      <c r="AK32" s="833"/>
      <c r="AL32" s="573" t="s">
        <v>690</v>
      </c>
      <c r="AM32" s="833" t="s">
        <v>635</v>
      </c>
      <c r="AN32" s="833"/>
      <c r="AO32" s="573" t="s">
        <v>690</v>
      </c>
      <c r="AP32" s="747" t="s">
        <v>3245</v>
      </c>
      <c r="AQ32" s="745">
        <f>H32</f>
        <v>38</v>
      </c>
    </row>
    <row r="33" spans="1:43" ht="39.75" customHeight="1" x14ac:dyDescent="0.2">
      <c r="A33" s="848" t="s">
        <v>3330</v>
      </c>
      <c r="B33" s="849"/>
      <c r="C33" s="849"/>
      <c r="D33" s="849"/>
      <c r="E33" s="850"/>
      <c r="F33" s="851" t="s">
        <v>146</v>
      </c>
      <c r="G33" s="852"/>
      <c r="H33" s="573">
        <v>3</v>
      </c>
      <c r="I33" s="832" t="s">
        <v>614</v>
      </c>
      <c r="J33" s="832"/>
      <c r="K33" s="573">
        <v>0</v>
      </c>
      <c r="L33" s="832" t="s">
        <v>53</v>
      </c>
      <c r="M33" s="832"/>
      <c r="N33" s="573">
        <v>2</v>
      </c>
      <c r="O33" s="832" t="s">
        <v>20</v>
      </c>
      <c r="P33" s="832"/>
      <c r="Q33" s="573">
        <v>2</v>
      </c>
      <c r="R33" s="832" t="s">
        <v>25</v>
      </c>
      <c r="S33" s="832"/>
      <c r="T33" s="573" t="s">
        <v>690</v>
      </c>
      <c r="U33" s="832" t="s">
        <v>69</v>
      </c>
      <c r="V33" s="832"/>
      <c r="W33" s="573" t="s">
        <v>690</v>
      </c>
      <c r="X33" s="832" t="s">
        <v>50</v>
      </c>
      <c r="Y33" s="832"/>
      <c r="Z33" s="573" t="s">
        <v>690</v>
      </c>
      <c r="AA33" s="832" t="s">
        <v>100</v>
      </c>
      <c r="AB33" s="832"/>
      <c r="AC33" s="573" t="s">
        <v>690</v>
      </c>
      <c r="AD33" s="832" t="s">
        <v>622</v>
      </c>
      <c r="AE33" s="832"/>
      <c r="AF33" s="573" t="s">
        <v>690</v>
      </c>
      <c r="AG33" s="833" t="s">
        <v>610</v>
      </c>
      <c r="AH33" s="833"/>
      <c r="AI33" s="573" t="s">
        <v>690</v>
      </c>
      <c r="AJ33" s="833" t="s">
        <v>657</v>
      </c>
      <c r="AK33" s="833"/>
      <c r="AL33" s="573" t="s">
        <v>690</v>
      </c>
      <c r="AM33" s="833" t="s">
        <v>635</v>
      </c>
      <c r="AN33" s="833"/>
      <c r="AO33" s="573" t="s">
        <v>690</v>
      </c>
      <c r="AP33" s="747" t="s">
        <v>3245</v>
      </c>
      <c r="AQ33" s="745">
        <f>H33</f>
        <v>3</v>
      </c>
    </row>
    <row r="34" spans="1:43" ht="39.75" customHeight="1" x14ac:dyDescent="0.2">
      <c r="A34" s="853" t="s">
        <v>3331</v>
      </c>
      <c r="B34" s="849"/>
      <c r="C34" s="849"/>
      <c r="D34" s="849"/>
      <c r="E34" s="850"/>
      <c r="F34" s="851" t="s">
        <v>146</v>
      </c>
      <c r="G34" s="852"/>
      <c r="H34" s="573">
        <v>11</v>
      </c>
      <c r="I34" s="832" t="s">
        <v>614</v>
      </c>
      <c r="J34" s="832"/>
      <c r="K34" s="573">
        <v>12</v>
      </c>
      <c r="L34" s="832" t="s">
        <v>53</v>
      </c>
      <c r="M34" s="832"/>
      <c r="N34" s="573">
        <f>12+49</f>
        <v>61</v>
      </c>
      <c r="O34" s="832" t="s">
        <v>20</v>
      </c>
      <c r="P34" s="832"/>
      <c r="Q34" s="573">
        <v>13</v>
      </c>
      <c r="R34" s="832" t="s">
        <v>25</v>
      </c>
      <c r="S34" s="832"/>
      <c r="T34" s="573" t="s">
        <v>690</v>
      </c>
      <c r="U34" s="832" t="s">
        <v>69</v>
      </c>
      <c r="V34" s="832"/>
      <c r="W34" s="573" t="s">
        <v>690</v>
      </c>
      <c r="X34" s="832" t="s">
        <v>50</v>
      </c>
      <c r="Y34" s="832"/>
      <c r="Z34" s="573" t="s">
        <v>690</v>
      </c>
      <c r="AA34" s="832" t="s">
        <v>100</v>
      </c>
      <c r="AB34" s="832"/>
      <c r="AC34" s="573" t="s">
        <v>690</v>
      </c>
      <c r="AD34" s="832" t="s">
        <v>622</v>
      </c>
      <c r="AE34" s="832"/>
      <c r="AF34" s="573" t="s">
        <v>690</v>
      </c>
      <c r="AG34" s="833" t="s">
        <v>610</v>
      </c>
      <c r="AH34" s="833"/>
      <c r="AI34" s="573" t="s">
        <v>690</v>
      </c>
      <c r="AJ34" s="833" t="s">
        <v>657</v>
      </c>
      <c r="AK34" s="833"/>
      <c r="AL34" s="573" t="s">
        <v>690</v>
      </c>
      <c r="AM34" s="833" t="s">
        <v>635</v>
      </c>
      <c r="AN34" s="833"/>
      <c r="AO34" s="573" t="s">
        <v>690</v>
      </c>
      <c r="AP34" s="747" t="s">
        <v>3245</v>
      </c>
      <c r="AQ34" s="745">
        <f>H34</f>
        <v>11</v>
      </c>
    </row>
    <row r="38" spans="1:43" x14ac:dyDescent="0.2">
      <c r="B38" s="834" t="s">
        <v>2034</v>
      </c>
      <c r="C38" s="834"/>
      <c r="D38" s="834"/>
      <c r="E38" s="834"/>
      <c r="F38" s="834"/>
      <c r="G38" s="834"/>
      <c r="H38" s="834"/>
      <c r="I38" s="834"/>
    </row>
  </sheetData>
  <mergeCells count="84">
    <mergeCell ref="R34:S34"/>
    <mergeCell ref="U34:V34"/>
    <mergeCell ref="X34:Y34"/>
    <mergeCell ref="AA34:AB34"/>
    <mergeCell ref="A34:E34"/>
    <mergeCell ref="F34:G34"/>
    <mergeCell ref="I34:J34"/>
    <mergeCell ref="L34:M34"/>
    <mergeCell ref="O34:P34"/>
    <mergeCell ref="AD33:AE33"/>
    <mergeCell ref="AD34:AE34"/>
    <mergeCell ref="AG34:AH34"/>
    <mergeCell ref="AJ34:AK34"/>
    <mergeCell ref="AM34:AN34"/>
    <mergeCell ref="AJ33:AK33"/>
    <mergeCell ref="R33:S33"/>
    <mergeCell ref="U33:V33"/>
    <mergeCell ref="X33:Y33"/>
    <mergeCell ref="AA33:AB33"/>
    <mergeCell ref="R31:S31"/>
    <mergeCell ref="U31:V31"/>
    <mergeCell ref="X31:Y31"/>
    <mergeCell ref="U32:V32"/>
    <mergeCell ref="X32:Y32"/>
    <mergeCell ref="AA32:AB32"/>
    <mergeCell ref="AA31:AB31"/>
    <mergeCell ref="A33:E33"/>
    <mergeCell ref="F33:G33"/>
    <mergeCell ref="I33:J33"/>
    <mergeCell ref="L33:M33"/>
    <mergeCell ref="O33:P33"/>
    <mergeCell ref="AD31:AE31"/>
    <mergeCell ref="A30:E30"/>
    <mergeCell ref="F30:G30"/>
    <mergeCell ref="I30:J30"/>
    <mergeCell ref="L30:M30"/>
    <mergeCell ref="A32:E32"/>
    <mergeCell ref="F32:G32"/>
    <mergeCell ref="I32:J32"/>
    <mergeCell ref="A31:E31"/>
    <mergeCell ref="F31:G31"/>
    <mergeCell ref="I31:J31"/>
    <mergeCell ref="AJ3:AL3"/>
    <mergeCell ref="AM3:AO3"/>
    <mergeCell ref="AM33:AN33"/>
    <mergeCell ref="AG30:AH30"/>
    <mergeCell ref="AG3:AI3"/>
    <mergeCell ref="AG32:AH32"/>
    <mergeCell ref="AJ32:AK32"/>
    <mergeCell ref="AM32:AN32"/>
    <mergeCell ref="AG33:AH33"/>
    <mergeCell ref="AG31:AH31"/>
    <mergeCell ref="B38:I38"/>
    <mergeCell ref="AA30:AB30"/>
    <mergeCell ref="AD30:AE30"/>
    <mergeCell ref="A2:AO2"/>
    <mergeCell ref="A3:A4"/>
    <mergeCell ref="B3:B4"/>
    <mergeCell ref="C3:C4"/>
    <mergeCell ref="D3:D4"/>
    <mergeCell ref="E3:E4"/>
    <mergeCell ref="F3:H3"/>
    <mergeCell ref="I3:K3"/>
    <mergeCell ref="L3:N3"/>
    <mergeCell ref="O3:Q3"/>
    <mergeCell ref="R3:T3"/>
    <mergeCell ref="U3:W3"/>
    <mergeCell ref="X3:Z3"/>
    <mergeCell ref="AA3:AC3"/>
    <mergeCell ref="R30:S30"/>
    <mergeCell ref="U30:V30"/>
    <mergeCell ref="AM31:AN31"/>
    <mergeCell ref="L32:M32"/>
    <mergeCell ref="O32:P32"/>
    <mergeCell ref="AD3:AF3"/>
    <mergeCell ref="AJ30:AK30"/>
    <mergeCell ref="AM30:AN30"/>
    <mergeCell ref="AJ31:AK31"/>
    <mergeCell ref="AD32:AE32"/>
    <mergeCell ref="L31:M31"/>
    <mergeCell ref="O31:P31"/>
    <mergeCell ref="O30:P30"/>
    <mergeCell ref="X30:Y30"/>
    <mergeCell ref="R32:S32"/>
  </mergeCells>
  <phoneticPr fontId="110" type="noConversion"/>
  <conditionalFormatting sqref="F28:H28 L17:M17 L24:M24 R5:AO28">
    <cfRule type="containsText" dxfId="5744" priority="379" operator="containsText" text="N/A">
      <formula>NOT(ISERROR(SEARCH("N/A",F5)))</formula>
    </cfRule>
    <cfRule type="containsText" dxfId="5743" priority="380" operator="containsText" text="X">
      <formula>NOT(ISERROR(SEARCH("X",F5)))</formula>
    </cfRule>
    <cfRule type="containsText" dxfId="5742" priority="381" operator="containsText" text="Y">
      <formula>NOT(ISERROR(SEARCH("Y",F5)))</formula>
    </cfRule>
  </conditionalFormatting>
  <conditionalFormatting sqref="H30:H34">
    <cfRule type="containsText" dxfId="5741" priority="376" operator="containsText" text="N/A">
      <formula>NOT(ISERROR(SEARCH("N/A",H30)))</formula>
    </cfRule>
    <cfRule type="containsText" dxfId="5740" priority="377" operator="containsText" text="X">
      <formula>NOT(ISERROR(SEARCH("X",H30)))</formula>
    </cfRule>
    <cfRule type="containsText" dxfId="5739" priority="378" operator="containsText" text="Y">
      <formula>NOT(ISERROR(SEARCH("Y",H30)))</formula>
    </cfRule>
  </conditionalFormatting>
  <conditionalFormatting sqref="F5:Q5">
    <cfRule type="containsText" dxfId="5738" priority="298" operator="containsText" text="N/A">
      <formula>NOT(ISERROR(SEARCH("N/A",F5)))</formula>
    </cfRule>
    <cfRule type="containsText" dxfId="5737" priority="299" operator="containsText" text="X">
      <formula>NOT(ISERROR(SEARCH("X",F5)))</formula>
    </cfRule>
    <cfRule type="containsText" dxfId="5736" priority="300" operator="containsText" text="Y">
      <formula>NOT(ISERROR(SEARCH("Y",F5)))</formula>
    </cfRule>
  </conditionalFormatting>
  <conditionalFormatting sqref="F7:Q7">
    <cfRule type="containsText" dxfId="5735" priority="295" operator="containsText" text="N/A">
      <formula>NOT(ISERROR(SEARCH("N/A",F7)))</formula>
    </cfRule>
    <cfRule type="containsText" dxfId="5734" priority="296" operator="containsText" text="X">
      <formula>NOT(ISERROR(SEARCH("X",F7)))</formula>
    </cfRule>
    <cfRule type="containsText" dxfId="5733" priority="297" operator="containsText" text="Y">
      <formula>NOT(ISERROR(SEARCH("Y",F7)))</formula>
    </cfRule>
  </conditionalFormatting>
  <conditionalFormatting sqref="F6:Q6">
    <cfRule type="containsText" dxfId="5732" priority="292" operator="containsText" text="N/A">
      <formula>NOT(ISERROR(SEARCH("N/A",F6)))</formula>
    </cfRule>
    <cfRule type="containsText" dxfId="5731" priority="293" operator="containsText" text="X">
      <formula>NOT(ISERROR(SEARCH("X",F6)))</formula>
    </cfRule>
    <cfRule type="containsText" dxfId="5730" priority="294" operator="containsText" text="Y">
      <formula>NOT(ISERROR(SEARCH("Y",F6)))</formula>
    </cfRule>
  </conditionalFormatting>
  <conditionalFormatting sqref="F8:Q8">
    <cfRule type="containsText" dxfId="5729" priority="289" operator="containsText" text="N/A">
      <formula>NOT(ISERROR(SEARCH("N/A",F8)))</formula>
    </cfRule>
    <cfRule type="containsText" dxfId="5728" priority="290" operator="containsText" text="X">
      <formula>NOT(ISERROR(SEARCH("X",F8)))</formula>
    </cfRule>
    <cfRule type="containsText" dxfId="5727" priority="291" operator="containsText" text="Y">
      <formula>NOT(ISERROR(SEARCH("Y",F8)))</formula>
    </cfRule>
  </conditionalFormatting>
  <conditionalFormatting sqref="F10:N10">
    <cfRule type="containsText" dxfId="5726" priority="286" operator="containsText" text="N/A">
      <formula>NOT(ISERROR(SEARCH("N/A",F10)))</formula>
    </cfRule>
    <cfRule type="containsText" dxfId="5725" priority="287" operator="containsText" text="X">
      <formula>NOT(ISERROR(SEARCH("X",F10)))</formula>
    </cfRule>
    <cfRule type="containsText" dxfId="5724" priority="288" operator="containsText" text="Y">
      <formula>NOT(ISERROR(SEARCH("Y",F10)))</formula>
    </cfRule>
  </conditionalFormatting>
  <conditionalFormatting sqref="F9:Q9">
    <cfRule type="containsText" dxfId="5723" priority="283" operator="containsText" text="N/A">
      <formula>NOT(ISERROR(SEARCH("N/A",F9)))</formula>
    </cfRule>
    <cfRule type="containsText" dxfId="5722" priority="284" operator="containsText" text="X">
      <formula>NOT(ISERROR(SEARCH("X",F9)))</formula>
    </cfRule>
    <cfRule type="containsText" dxfId="5721" priority="285" operator="containsText" text="Y">
      <formula>NOT(ISERROR(SEARCH("Y",F9)))</formula>
    </cfRule>
  </conditionalFormatting>
  <conditionalFormatting sqref="F11:Q11">
    <cfRule type="containsText" dxfId="5720" priority="280" operator="containsText" text="N/A">
      <formula>NOT(ISERROR(SEARCH("N/A",F11)))</formula>
    </cfRule>
    <cfRule type="containsText" dxfId="5719" priority="281" operator="containsText" text="X">
      <formula>NOT(ISERROR(SEARCH("X",F11)))</formula>
    </cfRule>
    <cfRule type="containsText" dxfId="5718" priority="282" operator="containsText" text="Y">
      <formula>NOT(ISERROR(SEARCH("Y",F11)))</formula>
    </cfRule>
  </conditionalFormatting>
  <conditionalFormatting sqref="F14:Q14">
    <cfRule type="containsText" dxfId="5717" priority="277" operator="containsText" text="N/A">
      <formula>NOT(ISERROR(SEARCH("N/A",F14)))</formula>
    </cfRule>
    <cfRule type="containsText" dxfId="5716" priority="278" operator="containsText" text="X">
      <formula>NOT(ISERROR(SEARCH("X",F14)))</formula>
    </cfRule>
    <cfRule type="containsText" dxfId="5715" priority="279" operator="containsText" text="Y">
      <formula>NOT(ISERROR(SEARCH("Y",F14)))</formula>
    </cfRule>
  </conditionalFormatting>
  <conditionalFormatting sqref="F12:N12">
    <cfRule type="containsText" dxfId="5714" priority="274" operator="containsText" text="N/A">
      <formula>NOT(ISERROR(SEARCH("N/A",F12)))</formula>
    </cfRule>
    <cfRule type="containsText" dxfId="5713" priority="275" operator="containsText" text="X">
      <formula>NOT(ISERROR(SEARCH("X",F12)))</formula>
    </cfRule>
    <cfRule type="containsText" dxfId="5712" priority="276" operator="containsText" text="Y">
      <formula>NOT(ISERROR(SEARCH("Y",F12)))</formula>
    </cfRule>
  </conditionalFormatting>
  <conditionalFormatting sqref="F13:Q13">
    <cfRule type="containsText" dxfId="5711" priority="271" operator="containsText" text="N/A">
      <formula>NOT(ISERROR(SEARCH("N/A",F13)))</formula>
    </cfRule>
    <cfRule type="containsText" dxfId="5710" priority="272" operator="containsText" text="X">
      <formula>NOT(ISERROR(SEARCH("X",F13)))</formula>
    </cfRule>
    <cfRule type="containsText" dxfId="5709" priority="273" operator="containsText" text="Y">
      <formula>NOT(ISERROR(SEARCH("Y",F13)))</formula>
    </cfRule>
  </conditionalFormatting>
  <conditionalFormatting sqref="F19:Q19">
    <cfRule type="containsText" dxfId="5708" priority="268" operator="containsText" text="N/A">
      <formula>NOT(ISERROR(SEARCH("N/A",F19)))</formula>
    </cfRule>
    <cfRule type="containsText" dxfId="5707" priority="269" operator="containsText" text="X">
      <formula>NOT(ISERROR(SEARCH("X",F19)))</formula>
    </cfRule>
    <cfRule type="containsText" dxfId="5706" priority="270" operator="containsText" text="Y">
      <formula>NOT(ISERROR(SEARCH("Y",F19)))</formula>
    </cfRule>
  </conditionalFormatting>
  <conditionalFormatting sqref="F27:Q27">
    <cfRule type="containsText" dxfId="5705" priority="265" operator="containsText" text="N/A">
      <formula>NOT(ISERROR(SEARCH("N/A",F27)))</formula>
    </cfRule>
    <cfRule type="containsText" dxfId="5704" priority="266" operator="containsText" text="X">
      <formula>NOT(ISERROR(SEARCH("X",F27)))</formula>
    </cfRule>
    <cfRule type="containsText" dxfId="5703" priority="267" operator="containsText" text="Y">
      <formula>NOT(ISERROR(SEARCH("Y",F27)))</formula>
    </cfRule>
  </conditionalFormatting>
  <conditionalFormatting sqref="F15:Q15">
    <cfRule type="containsText" dxfId="5702" priority="262" operator="containsText" text="N/A">
      <formula>NOT(ISERROR(SEARCH("N/A",F15)))</formula>
    </cfRule>
    <cfRule type="containsText" dxfId="5701" priority="263" operator="containsText" text="X">
      <formula>NOT(ISERROR(SEARCH("X",F15)))</formula>
    </cfRule>
    <cfRule type="containsText" dxfId="5700" priority="264" operator="containsText" text="Y">
      <formula>NOT(ISERROR(SEARCH("Y",F15)))</formula>
    </cfRule>
  </conditionalFormatting>
  <conditionalFormatting sqref="F20:Q20">
    <cfRule type="containsText" dxfId="5699" priority="259" operator="containsText" text="N/A">
      <formula>NOT(ISERROR(SEARCH("N/A",F20)))</formula>
    </cfRule>
    <cfRule type="containsText" dxfId="5698" priority="260" operator="containsText" text="X">
      <formula>NOT(ISERROR(SEARCH("X",F20)))</formula>
    </cfRule>
    <cfRule type="containsText" dxfId="5697" priority="261" operator="containsText" text="Y">
      <formula>NOT(ISERROR(SEARCH("Y",F20)))</formula>
    </cfRule>
  </conditionalFormatting>
  <conditionalFormatting sqref="F16:H16">
    <cfRule type="containsText" dxfId="5696" priority="256" operator="containsText" text="N/A">
      <formula>NOT(ISERROR(SEARCH("N/A",F16)))</formula>
    </cfRule>
    <cfRule type="containsText" dxfId="5695" priority="257" operator="containsText" text="X">
      <formula>NOT(ISERROR(SEARCH("X",F16)))</formula>
    </cfRule>
    <cfRule type="containsText" dxfId="5694" priority="258" operator="containsText" text="Y">
      <formula>NOT(ISERROR(SEARCH("Y",F16)))</formula>
    </cfRule>
  </conditionalFormatting>
  <conditionalFormatting sqref="F17:K17">
    <cfRule type="containsText" dxfId="5693" priority="253" operator="containsText" text="N/A">
      <formula>NOT(ISERROR(SEARCH("N/A",F17)))</formula>
    </cfRule>
    <cfRule type="containsText" dxfId="5692" priority="254" operator="containsText" text="X">
      <formula>NOT(ISERROR(SEARCH("X",F17)))</formula>
    </cfRule>
    <cfRule type="containsText" dxfId="5691" priority="255" operator="containsText" text="Y">
      <formula>NOT(ISERROR(SEARCH("Y",F17)))</formula>
    </cfRule>
  </conditionalFormatting>
  <conditionalFormatting sqref="F18:H18">
    <cfRule type="containsText" dxfId="5690" priority="250" operator="containsText" text="N/A">
      <formula>NOT(ISERROR(SEARCH("N/A",F18)))</formula>
    </cfRule>
    <cfRule type="containsText" dxfId="5689" priority="251" operator="containsText" text="X">
      <formula>NOT(ISERROR(SEARCH("X",F18)))</formula>
    </cfRule>
    <cfRule type="containsText" dxfId="5688" priority="252" operator="containsText" text="Y">
      <formula>NOT(ISERROR(SEARCH("Y",F18)))</formula>
    </cfRule>
  </conditionalFormatting>
  <conditionalFormatting sqref="F26:H26">
    <cfRule type="containsText" dxfId="5687" priority="247" operator="containsText" text="N/A">
      <formula>NOT(ISERROR(SEARCH("N/A",F26)))</formula>
    </cfRule>
    <cfRule type="containsText" dxfId="5686" priority="248" operator="containsText" text="X">
      <formula>NOT(ISERROR(SEARCH("X",F26)))</formula>
    </cfRule>
    <cfRule type="containsText" dxfId="5685" priority="249" operator="containsText" text="Y">
      <formula>NOT(ISERROR(SEARCH("Y",F26)))</formula>
    </cfRule>
  </conditionalFormatting>
  <conditionalFormatting sqref="F25:Q25">
    <cfRule type="containsText" dxfId="5684" priority="244" operator="containsText" text="N/A">
      <formula>NOT(ISERROR(SEARCH("N/A",F25)))</formula>
    </cfRule>
    <cfRule type="containsText" dxfId="5683" priority="245" operator="containsText" text="X">
      <formula>NOT(ISERROR(SEARCH("X",F25)))</formula>
    </cfRule>
    <cfRule type="containsText" dxfId="5682" priority="246" operator="containsText" text="Y">
      <formula>NOT(ISERROR(SEARCH("Y",F25)))</formula>
    </cfRule>
  </conditionalFormatting>
  <conditionalFormatting sqref="F21:H21">
    <cfRule type="containsText" dxfId="5681" priority="211" operator="containsText" text="N/A">
      <formula>NOT(ISERROR(SEARCH("N/A",F21)))</formula>
    </cfRule>
    <cfRule type="containsText" dxfId="5680" priority="212" operator="containsText" text="X">
      <formula>NOT(ISERROR(SEARCH("X",F21)))</formula>
    </cfRule>
    <cfRule type="containsText" dxfId="5679" priority="213" operator="containsText" text="Y">
      <formula>NOT(ISERROR(SEARCH("Y",F21)))</formula>
    </cfRule>
  </conditionalFormatting>
  <conditionalFormatting sqref="F22:Q22">
    <cfRule type="containsText" dxfId="5678" priority="208" operator="containsText" text="N/A">
      <formula>NOT(ISERROR(SEARCH("N/A",F22)))</formula>
    </cfRule>
    <cfRule type="containsText" dxfId="5677" priority="209" operator="containsText" text="X">
      <formula>NOT(ISERROR(SEARCH("X",F22)))</formula>
    </cfRule>
    <cfRule type="containsText" dxfId="5676" priority="210" operator="containsText" text="Y">
      <formula>NOT(ISERROR(SEARCH("Y",F22)))</formula>
    </cfRule>
  </conditionalFormatting>
  <conditionalFormatting sqref="F23:Q23">
    <cfRule type="containsText" dxfId="5675" priority="205" operator="containsText" text="N/A">
      <formula>NOT(ISERROR(SEARCH("N/A",F23)))</formula>
    </cfRule>
    <cfRule type="containsText" dxfId="5674" priority="206" operator="containsText" text="X">
      <formula>NOT(ISERROR(SEARCH("X",F23)))</formula>
    </cfRule>
    <cfRule type="containsText" dxfId="5673" priority="207" operator="containsText" text="Y">
      <formula>NOT(ISERROR(SEARCH("Y",F23)))</formula>
    </cfRule>
  </conditionalFormatting>
  <conditionalFormatting sqref="F24:K24">
    <cfRule type="containsText" dxfId="5672" priority="202" operator="containsText" text="N/A">
      <formula>NOT(ISERROR(SEARCH("N/A",F24)))</formula>
    </cfRule>
    <cfRule type="containsText" dxfId="5671" priority="203" operator="containsText" text="X">
      <formula>NOT(ISERROR(SEARCH("X",F24)))</formula>
    </cfRule>
    <cfRule type="containsText" dxfId="5670" priority="204" operator="containsText" text="Y">
      <formula>NOT(ISERROR(SEARCH("Y",F24)))</formula>
    </cfRule>
  </conditionalFormatting>
  <conditionalFormatting sqref="AO30:AO34">
    <cfRule type="containsText" dxfId="5669" priority="76" operator="containsText" text="N/A">
      <formula>NOT(ISERROR(SEARCH("N/A",AO30)))</formula>
    </cfRule>
    <cfRule type="containsText" dxfId="5668" priority="77" operator="containsText" text="X">
      <formula>NOT(ISERROR(SEARCH("X",AO30)))</formula>
    </cfRule>
    <cfRule type="containsText" dxfId="5667" priority="78" operator="containsText" text="Y">
      <formula>NOT(ISERROR(SEARCH("Y",AO30)))</formula>
    </cfRule>
  </conditionalFormatting>
  <conditionalFormatting sqref="AL30:AL34">
    <cfRule type="containsText" dxfId="5666" priority="73" operator="containsText" text="N/A">
      <formula>NOT(ISERROR(SEARCH("N/A",AL30)))</formula>
    </cfRule>
    <cfRule type="containsText" dxfId="5665" priority="74" operator="containsText" text="X">
      <formula>NOT(ISERROR(SEARCH("X",AL30)))</formula>
    </cfRule>
    <cfRule type="containsText" dxfId="5664" priority="75" operator="containsText" text="Y">
      <formula>NOT(ISERROR(SEARCH("Y",AL30)))</formula>
    </cfRule>
  </conditionalFormatting>
  <conditionalFormatting sqref="AI30:AI34">
    <cfRule type="containsText" dxfId="5663" priority="70" operator="containsText" text="N/A">
      <formula>NOT(ISERROR(SEARCH("N/A",AI30)))</formula>
    </cfRule>
    <cfRule type="containsText" dxfId="5662" priority="71" operator="containsText" text="X">
      <formula>NOT(ISERROR(SEARCH("X",AI30)))</formula>
    </cfRule>
    <cfRule type="containsText" dxfId="5661" priority="72" operator="containsText" text="Y">
      <formula>NOT(ISERROR(SEARCH("Y",AI30)))</formula>
    </cfRule>
  </conditionalFormatting>
  <conditionalFormatting sqref="AF30:AF34">
    <cfRule type="containsText" dxfId="5660" priority="67" operator="containsText" text="N/A">
      <formula>NOT(ISERROR(SEARCH("N/A",AF30)))</formula>
    </cfRule>
    <cfRule type="containsText" dxfId="5659" priority="68" operator="containsText" text="X">
      <formula>NOT(ISERROR(SEARCH("X",AF30)))</formula>
    </cfRule>
    <cfRule type="containsText" dxfId="5658" priority="69" operator="containsText" text="Y">
      <formula>NOT(ISERROR(SEARCH("Y",AF30)))</formula>
    </cfRule>
  </conditionalFormatting>
  <conditionalFormatting sqref="AC30:AC34">
    <cfRule type="containsText" dxfId="5657" priority="64" operator="containsText" text="N/A">
      <formula>NOT(ISERROR(SEARCH("N/A",AC30)))</formula>
    </cfRule>
    <cfRule type="containsText" dxfId="5656" priority="65" operator="containsText" text="X">
      <formula>NOT(ISERROR(SEARCH("X",AC30)))</formula>
    </cfRule>
    <cfRule type="containsText" dxfId="5655" priority="66" operator="containsText" text="Y">
      <formula>NOT(ISERROR(SEARCH("Y",AC30)))</formula>
    </cfRule>
  </conditionalFormatting>
  <conditionalFormatting sqref="Z30:Z34">
    <cfRule type="containsText" dxfId="5654" priority="61" operator="containsText" text="N/A">
      <formula>NOT(ISERROR(SEARCH("N/A",Z30)))</formula>
    </cfRule>
    <cfRule type="containsText" dxfId="5653" priority="62" operator="containsText" text="X">
      <formula>NOT(ISERROR(SEARCH("X",Z30)))</formula>
    </cfRule>
    <cfRule type="containsText" dxfId="5652" priority="63" operator="containsText" text="Y">
      <formula>NOT(ISERROR(SEARCH("Y",Z30)))</formula>
    </cfRule>
  </conditionalFormatting>
  <conditionalFormatting sqref="W30:W34">
    <cfRule type="containsText" dxfId="5651" priority="58" operator="containsText" text="N/A">
      <formula>NOT(ISERROR(SEARCH("N/A",W30)))</formula>
    </cfRule>
    <cfRule type="containsText" dxfId="5650" priority="59" operator="containsText" text="X">
      <formula>NOT(ISERROR(SEARCH("X",W30)))</formula>
    </cfRule>
    <cfRule type="containsText" dxfId="5649" priority="60" operator="containsText" text="Y">
      <formula>NOT(ISERROR(SEARCH("Y",W30)))</formula>
    </cfRule>
  </conditionalFormatting>
  <conditionalFormatting sqref="T30:T34">
    <cfRule type="containsText" dxfId="5648" priority="55" operator="containsText" text="N/A">
      <formula>NOT(ISERROR(SEARCH("N/A",T30)))</formula>
    </cfRule>
    <cfRule type="containsText" dxfId="5647" priority="56" operator="containsText" text="X">
      <formula>NOT(ISERROR(SEARCH("X",T30)))</formula>
    </cfRule>
    <cfRule type="containsText" dxfId="5646" priority="57" operator="containsText" text="Y">
      <formula>NOT(ISERROR(SEARCH("Y",T30)))</formula>
    </cfRule>
  </conditionalFormatting>
  <conditionalFormatting sqref="Q30:Q34">
    <cfRule type="containsText" dxfId="5645" priority="52" operator="containsText" text="N/A">
      <formula>NOT(ISERROR(SEARCH("N/A",Q30)))</formula>
    </cfRule>
    <cfRule type="containsText" dxfId="5644" priority="53" operator="containsText" text="X">
      <formula>NOT(ISERROR(SEARCH("X",Q30)))</formula>
    </cfRule>
    <cfRule type="containsText" dxfId="5643" priority="54" operator="containsText" text="Y">
      <formula>NOT(ISERROR(SEARCH("Y",Q30)))</formula>
    </cfRule>
  </conditionalFormatting>
  <conditionalFormatting sqref="N30:N34">
    <cfRule type="containsText" dxfId="5642" priority="49" operator="containsText" text="N/A">
      <formula>NOT(ISERROR(SEARCH("N/A",N30)))</formula>
    </cfRule>
    <cfRule type="containsText" dxfId="5641" priority="50" operator="containsText" text="X">
      <formula>NOT(ISERROR(SEARCH("X",N30)))</formula>
    </cfRule>
    <cfRule type="containsText" dxfId="5640" priority="51" operator="containsText" text="Y">
      <formula>NOT(ISERROR(SEARCH("Y",N30)))</formula>
    </cfRule>
  </conditionalFormatting>
  <conditionalFormatting sqref="K31:K34">
    <cfRule type="containsText" dxfId="5639" priority="46" operator="containsText" text="N/A">
      <formula>NOT(ISERROR(SEARCH("N/A",K31)))</formula>
    </cfRule>
    <cfRule type="containsText" dxfId="5638" priority="47" operator="containsText" text="X">
      <formula>NOT(ISERROR(SEARCH("X",K31)))</formula>
    </cfRule>
    <cfRule type="containsText" dxfId="5637" priority="48" operator="containsText" text="Y">
      <formula>NOT(ISERROR(SEARCH("Y",K31)))</formula>
    </cfRule>
  </conditionalFormatting>
  <conditionalFormatting sqref="K30">
    <cfRule type="containsText" dxfId="5636" priority="43" operator="containsText" text="N/A">
      <formula>NOT(ISERROR(SEARCH("N/A",K30)))</formula>
    </cfRule>
    <cfRule type="containsText" dxfId="5635" priority="44" operator="containsText" text="X">
      <formula>NOT(ISERROR(SEARCH("X",K30)))</formula>
    </cfRule>
    <cfRule type="containsText" dxfId="5634" priority="45" operator="containsText" text="Y">
      <formula>NOT(ISERROR(SEARCH("Y",K30)))</formula>
    </cfRule>
  </conditionalFormatting>
  <conditionalFormatting sqref="I28:K28">
    <cfRule type="containsText" dxfId="5633" priority="40" operator="containsText" text="N/A">
      <formula>NOT(ISERROR(SEARCH("N/A",I28)))</formula>
    </cfRule>
    <cfRule type="containsText" dxfId="5632" priority="41" operator="containsText" text="X">
      <formula>NOT(ISERROR(SEARCH("X",I28)))</formula>
    </cfRule>
    <cfRule type="containsText" dxfId="5631" priority="42" operator="containsText" text="Y">
      <formula>NOT(ISERROR(SEARCH("Y",I28)))</formula>
    </cfRule>
  </conditionalFormatting>
  <conditionalFormatting sqref="I16:K16">
    <cfRule type="containsText" dxfId="5630" priority="37" operator="containsText" text="N/A">
      <formula>NOT(ISERROR(SEARCH("N/A",I16)))</formula>
    </cfRule>
    <cfRule type="containsText" dxfId="5629" priority="38" operator="containsText" text="X">
      <formula>NOT(ISERROR(SEARCH("X",I16)))</formula>
    </cfRule>
    <cfRule type="containsText" dxfId="5628" priority="39" operator="containsText" text="Y">
      <formula>NOT(ISERROR(SEARCH("Y",I16)))</formula>
    </cfRule>
  </conditionalFormatting>
  <conditionalFormatting sqref="I26:K26">
    <cfRule type="containsText" dxfId="5627" priority="34" operator="containsText" text="N/A">
      <formula>NOT(ISERROR(SEARCH("N/A",I26)))</formula>
    </cfRule>
    <cfRule type="containsText" dxfId="5626" priority="35" operator="containsText" text="X">
      <formula>NOT(ISERROR(SEARCH("X",I26)))</formula>
    </cfRule>
    <cfRule type="containsText" dxfId="5625" priority="36" operator="containsText" text="Y">
      <formula>NOT(ISERROR(SEARCH("Y",I26)))</formula>
    </cfRule>
  </conditionalFormatting>
  <conditionalFormatting sqref="I18:Q18">
    <cfRule type="containsText" dxfId="5624" priority="31" operator="containsText" text="N/A">
      <formula>NOT(ISERROR(SEARCH("N/A",I18)))</formula>
    </cfRule>
    <cfRule type="containsText" dxfId="5623" priority="32" operator="containsText" text="X">
      <formula>NOT(ISERROR(SEARCH("X",I18)))</formula>
    </cfRule>
    <cfRule type="containsText" dxfId="5622" priority="33" operator="containsText" text="Y">
      <formula>NOT(ISERROR(SEARCH("Y",I18)))</formula>
    </cfRule>
  </conditionalFormatting>
  <conditionalFormatting sqref="I21:Q21">
    <cfRule type="containsText" dxfId="5621" priority="28" operator="containsText" text="N/A">
      <formula>NOT(ISERROR(SEARCH("N/A",I21)))</formula>
    </cfRule>
    <cfRule type="containsText" dxfId="5620" priority="29" operator="containsText" text="X">
      <formula>NOT(ISERROR(SEARCH("X",I21)))</formula>
    </cfRule>
    <cfRule type="containsText" dxfId="5619" priority="30" operator="containsText" text="Y">
      <formula>NOT(ISERROR(SEARCH("Y",I21)))</formula>
    </cfRule>
  </conditionalFormatting>
  <conditionalFormatting sqref="L28:Q28">
    <cfRule type="containsText" dxfId="5618" priority="25" operator="containsText" text="N/A">
      <formula>NOT(ISERROR(SEARCH("N/A",L28)))</formula>
    </cfRule>
    <cfRule type="containsText" dxfId="5617" priority="26" operator="containsText" text="X">
      <formula>NOT(ISERROR(SEARCH("X",L28)))</formula>
    </cfRule>
    <cfRule type="containsText" dxfId="5616" priority="27" operator="containsText" text="Y">
      <formula>NOT(ISERROR(SEARCH("Y",L28)))</formula>
    </cfRule>
  </conditionalFormatting>
  <conditionalFormatting sqref="N17 N24">
    <cfRule type="containsText" dxfId="5615" priority="22" operator="containsText" text="N/A">
      <formula>NOT(ISERROR(SEARCH("N/A",N17)))</formula>
    </cfRule>
    <cfRule type="containsText" dxfId="5614" priority="23" operator="containsText" text="X">
      <formula>NOT(ISERROR(SEARCH("X",N17)))</formula>
    </cfRule>
    <cfRule type="containsText" dxfId="5613" priority="24" operator="containsText" text="Y">
      <formula>NOT(ISERROR(SEARCH("Y",N17)))</formula>
    </cfRule>
  </conditionalFormatting>
  <conditionalFormatting sqref="L16:Q16">
    <cfRule type="containsText" dxfId="5612" priority="19" operator="containsText" text="N/A">
      <formula>NOT(ISERROR(SEARCH("N/A",L16)))</formula>
    </cfRule>
    <cfRule type="containsText" dxfId="5611" priority="20" operator="containsText" text="X">
      <formula>NOT(ISERROR(SEARCH("X",L16)))</formula>
    </cfRule>
    <cfRule type="containsText" dxfId="5610" priority="21" operator="containsText" text="Y">
      <formula>NOT(ISERROR(SEARCH("Y",L16)))</formula>
    </cfRule>
  </conditionalFormatting>
  <conditionalFormatting sqref="L26:Q26">
    <cfRule type="containsText" dxfId="5609" priority="16" operator="containsText" text="N/A">
      <formula>NOT(ISERROR(SEARCH("N/A",L26)))</formula>
    </cfRule>
    <cfRule type="containsText" dxfId="5608" priority="17" operator="containsText" text="X">
      <formula>NOT(ISERROR(SEARCH("X",L26)))</formula>
    </cfRule>
    <cfRule type="containsText" dxfId="5607" priority="18" operator="containsText" text="Y">
      <formula>NOT(ISERROR(SEARCH("Y",L26)))</formula>
    </cfRule>
  </conditionalFormatting>
  <conditionalFormatting sqref="O10:Q10">
    <cfRule type="containsText" dxfId="5606" priority="13" operator="containsText" text="N/A">
      <formula>NOT(ISERROR(SEARCH("N/A",O10)))</formula>
    </cfRule>
    <cfRule type="containsText" dxfId="5605" priority="14" operator="containsText" text="X">
      <formula>NOT(ISERROR(SEARCH("X",O10)))</formula>
    </cfRule>
    <cfRule type="containsText" dxfId="5604" priority="15" operator="containsText" text="Y">
      <formula>NOT(ISERROR(SEARCH("Y",O10)))</formula>
    </cfRule>
  </conditionalFormatting>
  <conditionalFormatting sqref="O12:Q12">
    <cfRule type="containsText" dxfId="5603" priority="10" operator="containsText" text="N/A">
      <formula>NOT(ISERROR(SEARCH("N/A",O12)))</formula>
    </cfRule>
    <cfRule type="containsText" dxfId="5602" priority="11" operator="containsText" text="X">
      <formula>NOT(ISERROR(SEARCH("X",O12)))</formula>
    </cfRule>
    <cfRule type="containsText" dxfId="5601" priority="12" operator="containsText" text="Y">
      <formula>NOT(ISERROR(SEARCH("Y",O12)))</formula>
    </cfRule>
  </conditionalFormatting>
  <conditionalFormatting sqref="O17:Q17">
    <cfRule type="containsText" dxfId="5600" priority="7" operator="containsText" text="N/A">
      <formula>NOT(ISERROR(SEARCH("N/A",O17)))</formula>
    </cfRule>
    <cfRule type="containsText" dxfId="5599" priority="8" operator="containsText" text="X">
      <formula>NOT(ISERROR(SEARCH("X",O17)))</formula>
    </cfRule>
    <cfRule type="containsText" dxfId="5598" priority="9" operator="containsText" text="Y">
      <formula>NOT(ISERROR(SEARCH("Y",O17)))</formula>
    </cfRule>
  </conditionalFormatting>
  <conditionalFormatting sqref="O24 Q24">
    <cfRule type="containsText" dxfId="5597" priority="4" operator="containsText" text="N/A">
      <formula>NOT(ISERROR(SEARCH("N/A",O24)))</formula>
    </cfRule>
    <cfRule type="containsText" dxfId="5596" priority="5" operator="containsText" text="X">
      <formula>NOT(ISERROR(SEARCH("X",O24)))</formula>
    </cfRule>
    <cfRule type="containsText" dxfId="5595" priority="6" operator="containsText" text="Y">
      <formula>NOT(ISERROR(SEARCH("Y",O24)))</formula>
    </cfRule>
  </conditionalFormatting>
  <conditionalFormatting sqref="P24">
    <cfRule type="containsText" dxfId="5594" priority="1" operator="containsText" text="N/A">
      <formula>NOT(ISERROR(SEARCH("N/A",P24)))</formula>
    </cfRule>
    <cfRule type="containsText" dxfId="5593" priority="2" operator="containsText" text="X">
      <formula>NOT(ISERROR(SEARCH("X",P24)))</formula>
    </cfRule>
    <cfRule type="containsText" dxfId="5592" priority="3" operator="containsText" text="Y">
      <formula>NOT(ISERROR(SEARCH("Y",P24)))</formula>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B2F36-E440-439D-8C6E-BE1C2DECA29C}">
  <dimension ref="A1:M39"/>
  <sheetViews>
    <sheetView zoomScale="85" zoomScaleNormal="85" workbookViewId="0">
      <selection activeCell="M8" sqref="M8"/>
    </sheetView>
  </sheetViews>
  <sheetFormatPr defaultColWidth="8.85546875" defaultRowHeight="15" x14ac:dyDescent="0.25"/>
  <cols>
    <col min="1" max="1" width="22.140625" style="501" customWidth="1"/>
    <col min="2" max="2" width="19.140625" style="501" customWidth="1"/>
    <col min="3" max="3" width="18.140625" style="503" customWidth="1"/>
    <col min="4" max="4" width="15.140625" style="407" customWidth="1"/>
    <col min="5" max="5" width="14.7109375" style="503" customWidth="1"/>
    <col min="6" max="6" width="11.42578125" style="505" customWidth="1"/>
  </cols>
  <sheetData>
    <row r="1" spans="1:13" ht="66" customHeight="1" x14ac:dyDescent="0.25">
      <c r="A1" s="463" t="s">
        <v>1</v>
      </c>
      <c r="B1" s="439" t="s">
        <v>581</v>
      </c>
      <c r="C1" s="439" t="s">
        <v>582</v>
      </c>
      <c r="D1" s="439" t="s">
        <v>3134</v>
      </c>
      <c r="E1" s="439" t="s">
        <v>217</v>
      </c>
      <c r="F1" s="439" t="s">
        <v>223</v>
      </c>
      <c r="G1" s="854" t="s">
        <v>3295</v>
      </c>
      <c r="H1" s="855"/>
      <c r="I1" s="855"/>
      <c r="J1" s="855"/>
      <c r="K1" s="855"/>
      <c r="L1" s="855"/>
      <c r="M1" s="855"/>
    </row>
    <row r="2" spans="1:13" x14ac:dyDescent="0.2">
      <c r="A2" s="382" t="s">
        <v>3269</v>
      </c>
      <c r="B2" s="382" t="s">
        <v>3293</v>
      </c>
      <c r="C2" s="408" t="s">
        <v>3294</v>
      </c>
      <c r="D2" s="711"/>
      <c r="E2" s="385" t="s">
        <v>590</v>
      </c>
      <c r="F2" s="386" t="s">
        <v>2005</v>
      </c>
    </row>
    <row r="3" spans="1:13" x14ac:dyDescent="0.2">
      <c r="A3" s="382" t="s">
        <v>3270</v>
      </c>
      <c r="B3" s="382" t="s">
        <v>3293</v>
      </c>
      <c r="C3" s="408" t="s">
        <v>3294</v>
      </c>
      <c r="D3" s="711"/>
      <c r="E3" s="385" t="s">
        <v>590</v>
      </c>
      <c r="F3" s="386" t="s">
        <v>2006</v>
      </c>
    </row>
    <row r="4" spans="1:13" x14ac:dyDescent="0.2">
      <c r="A4" s="382" t="s">
        <v>3271</v>
      </c>
      <c r="B4" s="382" t="s">
        <v>3293</v>
      </c>
      <c r="C4" s="408" t="s">
        <v>3294</v>
      </c>
      <c r="D4" s="711"/>
      <c r="E4" s="385" t="s">
        <v>590</v>
      </c>
      <c r="F4" s="560" t="s">
        <v>2007</v>
      </c>
    </row>
    <row r="5" spans="1:13" x14ac:dyDescent="0.2">
      <c r="A5" s="382" t="s">
        <v>3272</v>
      </c>
      <c r="B5" s="382" t="s">
        <v>3293</v>
      </c>
      <c r="C5" s="408" t="s">
        <v>3294</v>
      </c>
      <c r="D5" s="711"/>
      <c r="E5" s="385" t="s">
        <v>590</v>
      </c>
      <c r="F5" s="386" t="s">
        <v>2008</v>
      </c>
    </row>
    <row r="6" spans="1:13" x14ac:dyDescent="0.2">
      <c r="A6" s="382" t="s">
        <v>3273</v>
      </c>
      <c r="B6" s="382" t="s">
        <v>3293</v>
      </c>
      <c r="C6" s="408" t="s">
        <v>3294</v>
      </c>
      <c r="D6" s="711"/>
      <c r="E6" s="385" t="s">
        <v>590</v>
      </c>
      <c r="F6" s="386" t="s">
        <v>2009</v>
      </c>
    </row>
    <row r="7" spans="1:13" x14ac:dyDescent="0.2">
      <c r="A7" s="382" t="s">
        <v>3274</v>
      </c>
      <c r="B7" s="382" t="s">
        <v>3293</v>
      </c>
      <c r="C7" s="408" t="s">
        <v>3294</v>
      </c>
      <c r="D7" s="711"/>
      <c r="E7" s="385" t="s">
        <v>590</v>
      </c>
      <c r="F7" s="560" t="s">
        <v>2011</v>
      </c>
    </row>
    <row r="8" spans="1:13" x14ac:dyDescent="0.2">
      <c r="A8" s="382" t="s">
        <v>3275</v>
      </c>
      <c r="B8" s="382" t="s">
        <v>3293</v>
      </c>
      <c r="C8" s="408" t="s">
        <v>3294</v>
      </c>
      <c r="D8" s="711"/>
      <c r="E8" s="385" t="s">
        <v>590</v>
      </c>
      <c r="F8" s="386" t="s">
        <v>2012</v>
      </c>
    </row>
    <row r="9" spans="1:13" x14ac:dyDescent="0.2">
      <c r="A9" s="382" t="s">
        <v>3276</v>
      </c>
      <c r="B9" s="382" t="s">
        <v>3293</v>
      </c>
      <c r="C9" s="408" t="s">
        <v>3294</v>
      </c>
      <c r="D9" s="711"/>
      <c r="E9" s="385" t="s">
        <v>590</v>
      </c>
      <c r="F9" s="386" t="s">
        <v>2013</v>
      </c>
    </row>
    <row r="10" spans="1:13" x14ac:dyDescent="0.2">
      <c r="A10" s="382" t="s">
        <v>3277</v>
      </c>
      <c r="B10" s="382" t="s">
        <v>3293</v>
      </c>
      <c r="C10" s="408" t="s">
        <v>3294</v>
      </c>
      <c r="D10" s="711"/>
      <c r="E10" s="385" t="s">
        <v>590</v>
      </c>
      <c r="F10" s="560" t="s">
        <v>2014</v>
      </c>
    </row>
    <row r="11" spans="1:13" x14ac:dyDescent="0.2">
      <c r="A11" s="382" t="s">
        <v>3278</v>
      </c>
      <c r="B11" s="382" t="s">
        <v>3293</v>
      </c>
      <c r="C11" s="408" t="s">
        <v>3294</v>
      </c>
      <c r="D11" s="711"/>
      <c r="E11" s="385" t="s">
        <v>590</v>
      </c>
      <c r="F11" s="386" t="s">
        <v>2015</v>
      </c>
    </row>
    <row r="12" spans="1:13" x14ac:dyDescent="0.2">
      <c r="A12" s="382" t="s">
        <v>3279</v>
      </c>
      <c r="B12" s="382" t="s">
        <v>3293</v>
      </c>
      <c r="C12" s="408" t="s">
        <v>3294</v>
      </c>
      <c r="D12" s="711"/>
      <c r="E12" s="385" t="s">
        <v>590</v>
      </c>
      <c r="F12" s="386" t="s">
        <v>2016</v>
      </c>
    </row>
    <row r="13" spans="1:13" x14ac:dyDescent="0.2">
      <c r="A13" s="382" t="s">
        <v>3280</v>
      </c>
      <c r="B13" s="382" t="s">
        <v>3293</v>
      </c>
      <c r="C13" s="408" t="s">
        <v>3294</v>
      </c>
      <c r="D13" s="711"/>
      <c r="E13" s="385" t="s">
        <v>590</v>
      </c>
      <c r="F13" s="560" t="s">
        <v>2017</v>
      </c>
    </row>
    <row r="14" spans="1:13" x14ac:dyDescent="0.2">
      <c r="A14" s="382" t="s">
        <v>3281</v>
      </c>
      <c r="B14" s="382" t="s">
        <v>3293</v>
      </c>
      <c r="C14" s="408" t="s">
        <v>3294</v>
      </c>
      <c r="D14" s="711"/>
      <c r="E14" s="385" t="s">
        <v>590</v>
      </c>
      <c r="F14" s="386" t="s">
        <v>2018</v>
      </c>
    </row>
    <row r="15" spans="1:13" x14ac:dyDescent="0.2">
      <c r="A15" s="382" t="s">
        <v>3282</v>
      </c>
      <c r="B15" s="382" t="s">
        <v>3293</v>
      </c>
      <c r="C15" s="408" t="s">
        <v>3294</v>
      </c>
      <c r="D15" s="711"/>
      <c r="E15" s="385" t="s">
        <v>590</v>
      </c>
      <c r="F15" s="386" t="s">
        <v>2019</v>
      </c>
    </row>
    <row r="16" spans="1:13" x14ac:dyDescent="0.2">
      <c r="A16" s="382" t="s">
        <v>3283</v>
      </c>
      <c r="B16" s="382" t="s">
        <v>3293</v>
      </c>
      <c r="C16" s="408" t="s">
        <v>3294</v>
      </c>
      <c r="D16" s="711"/>
      <c r="E16" s="385" t="s">
        <v>590</v>
      </c>
      <c r="F16" s="560" t="s">
        <v>2020</v>
      </c>
    </row>
    <row r="17" spans="1:6" x14ac:dyDescent="0.2">
      <c r="A17" s="382" t="s">
        <v>3284</v>
      </c>
      <c r="B17" s="382" t="s">
        <v>3293</v>
      </c>
      <c r="C17" s="408" t="s">
        <v>3294</v>
      </c>
      <c r="D17" s="711"/>
      <c r="E17" s="385" t="s">
        <v>590</v>
      </c>
      <c r="F17" s="386" t="s">
        <v>2021</v>
      </c>
    </row>
    <row r="18" spans="1:6" x14ac:dyDescent="0.2">
      <c r="A18" s="382" t="s">
        <v>3285</v>
      </c>
      <c r="B18" s="382" t="s">
        <v>3293</v>
      </c>
      <c r="C18" s="408" t="s">
        <v>3294</v>
      </c>
      <c r="D18" s="711"/>
      <c r="E18" s="385" t="s">
        <v>590</v>
      </c>
      <c r="F18" s="386" t="s">
        <v>2022</v>
      </c>
    </row>
    <row r="19" spans="1:6" x14ac:dyDescent="0.2">
      <c r="A19" s="382" t="s">
        <v>3286</v>
      </c>
      <c r="B19" s="382" t="s">
        <v>3293</v>
      </c>
      <c r="C19" s="408" t="s">
        <v>3294</v>
      </c>
      <c r="D19" s="711"/>
      <c r="E19" s="385" t="s">
        <v>590</v>
      </c>
      <c r="F19" s="560" t="s">
        <v>2023</v>
      </c>
    </row>
    <row r="20" spans="1:6" x14ac:dyDescent="0.2">
      <c r="A20" s="382" t="s">
        <v>3287</v>
      </c>
      <c r="B20" s="382" t="s">
        <v>3293</v>
      </c>
      <c r="C20" s="408" t="s">
        <v>3294</v>
      </c>
      <c r="D20" s="711"/>
      <c r="E20" s="385" t="s">
        <v>590</v>
      </c>
      <c r="F20" s="386" t="s">
        <v>2024</v>
      </c>
    </row>
    <row r="21" spans="1:6" x14ac:dyDescent="0.2">
      <c r="A21" s="382" t="s">
        <v>3288</v>
      </c>
      <c r="B21" s="382" t="s">
        <v>3293</v>
      </c>
      <c r="C21" s="408" t="s">
        <v>3294</v>
      </c>
      <c r="D21" s="711"/>
      <c r="E21" s="385" t="s">
        <v>590</v>
      </c>
      <c r="F21" s="386" t="s">
        <v>2025</v>
      </c>
    </row>
    <row r="22" spans="1:6" x14ac:dyDescent="0.2">
      <c r="A22" s="382" t="s">
        <v>3289</v>
      </c>
      <c r="B22" s="382" t="s">
        <v>3293</v>
      </c>
      <c r="C22" s="408" t="s">
        <v>3294</v>
      </c>
      <c r="D22" s="711"/>
      <c r="E22" s="385" t="s">
        <v>590</v>
      </c>
      <c r="F22" s="560" t="s">
        <v>2026</v>
      </c>
    </row>
    <row r="23" spans="1:6" x14ac:dyDescent="0.2">
      <c r="A23" s="382" t="s">
        <v>3290</v>
      </c>
      <c r="B23" s="382" t="s">
        <v>3293</v>
      </c>
      <c r="C23" s="408" t="s">
        <v>3294</v>
      </c>
      <c r="D23" s="711"/>
      <c r="E23" s="385" t="s">
        <v>590</v>
      </c>
      <c r="F23" s="386" t="s">
        <v>2027</v>
      </c>
    </row>
    <row r="24" spans="1:6" x14ac:dyDescent="0.2">
      <c r="A24" s="382" t="s">
        <v>3291</v>
      </c>
      <c r="B24" s="382" t="s">
        <v>3293</v>
      </c>
      <c r="C24" s="408" t="s">
        <v>3294</v>
      </c>
      <c r="D24" s="711"/>
      <c r="E24" s="385" t="s">
        <v>590</v>
      </c>
      <c r="F24" s="386" t="s">
        <v>2028</v>
      </c>
    </row>
    <row r="25" spans="1:6" x14ac:dyDescent="0.2">
      <c r="A25" s="382" t="s">
        <v>3292</v>
      </c>
      <c r="B25" s="382" t="s">
        <v>3293</v>
      </c>
      <c r="C25" s="408" t="s">
        <v>3294</v>
      </c>
      <c r="D25" s="711"/>
      <c r="E25" s="385" t="s">
        <v>590</v>
      </c>
      <c r="F25" s="560" t="s">
        <v>3218</v>
      </c>
    </row>
    <row r="26" spans="1:6" x14ac:dyDescent="0.2">
      <c r="A26" s="382"/>
      <c r="B26" s="382"/>
      <c r="C26" s="408"/>
      <c r="D26" s="711"/>
      <c r="E26" s="385"/>
      <c r="F26" s="386"/>
    </row>
    <row r="27" spans="1:6" x14ac:dyDescent="0.2">
      <c r="A27" s="382"/>
      <c r="B27" s="382"/>
      <c r="C27" s="408"/>
      <c r="D27" s="711"/>
      <c r="E27" s="385"/>
      <c r="F27" s="386"/>
    </row>
    <row r="28" spans="1:6" x14ac:dyDescent="0.2">
      <c r="A28" s="382"/>
      <c r="B28" s="382"/>
      <c r="C28" s="408"/>
      <c r="D28" s="711"/>
      <c r="E28" s="385"/>
      <c r="F28" s="386"/>
    </row>
    <row r="29" spans="1:6" x14ac:dyDescent="0.2">
      <c r="A29" s="382"/>
      <c r="B29" s="382"/>
      <c r="C29" s="408"/>
      <c r="D29" s="711"/>
      <c r="E29" s="385"/>
      <c r="F29" s="386"/>
    </row>
    <row r="30" spans="1:6" x14ac:dyDescent="0.2">
      <c r="A30" s="382"/>
      <c r="B30" s="382"/>
      <c r="C30" s="408"/>
      <c r="D30" s="711"/>
      <c r="E30" s="385"/>
      <c r="F30" s="386"/>
    </row>
    <row r="31" spans="1:6" x14ac:dyDescent="0.2">
      <c r="A31" s="382"/>
      <c r="B31" s="382"/>
      <c r="C31" s="408"/>
      <c r="D31" s="711"/>
      <c r="E31" s="385"/>
      <c r="F31" s="386"/>
    </row>
    <row r="32" spans="1:6" x14ac:dyDescent="0.2">
      <c r="A32" s="382"/>
      <c r="B32" s="382"/>
      <c r="C32" s="408"/>
      <c r="D32" s="711"/>
      <c r="E32" s="385"/>
      <c r="F32" s="386"/>
    </row>
    <row r="33" spans="1:6" x14ac:dyDescent="0.2">
      <c r="A33" s="382"/>
      <c r="B33" s="382"/>
      <c r="C33" s="408"/>
      <c r="D33" s="711"/>
      <c r="E33" s="385"/>
      <c r="F33" s="386"/>
    </row>
    <row r="34" spans="1:6" x14ac:dyDescent="0.2">
      <c r="A34" s="382"/>
      <c r="B34" s="382"/>
      <c r="C34" s="408"/>
      <c r="D34" s="711"/>
      <c r="E34" s="385"/>
      <c r="F34" s="386"/>
    </row>
    <row r="35" spans="1:6" x14ac:dyDescent="0.2">
      <c r="A35" s="382"/>
      <c r="B35" s="382"/>
      <c r="C35" s="408"/>
      <c r="D35" s="711"/>
      <c r="E35" s="385"/>
      <c r="F35" s="386"/>
    </row>
    <row r="36" spans="1:6" x14ac:dyDescent="0.2">
      <c r="A36" s="382"/>
      <c r="B36" s="382"/>
      <c r="C36" s="408"/>
      <c r="D36" s="711"/>
      <c r="E36" s="385"/>
      <c r="F36" s="386"/>
    </row>
    <row r="37" spans="1:6" x14ac:dyDescent="0.2">
      <c r="A37" s="382"/>
      <c r="B37" s="382"/>
      <c r="C37" s="408"/>
      <c r="D37" s="711"/>
      <c r="E37" s="385"/>
      <c r="F37" s="386"/>
    </row>
    <row r="38" spans="1:6" x14ac:dyDescent="0.2">
      <c r="A38" s="382"/>
      <c r="B38" s="382"/>
      <c r="C38" s="408"/>
      <c r="D38" s="711"/>
      <c r="E38" s="385"/>
      <c r="F38" s="386"/>
    </row>
    <row r="39" spans="1:6" x14ac:dyDescent="0.2">
      <c r="A39" s="382"/>
      <c r="B39" s="382"/>
      <c r="C39" s="408"/>
      <c r="D39" s="711"/>
      <c r="E39" s="385"/>
      <c r="F39" s="386"/>
    </row>
  </sheetData>
  <mergeCells count="1">
    <mergeCell ref="G1:M1"/>
  </mergeCells>
  <phoneticPr fontId="109" type="noConversion"/>
  <conditionalFormatting sqref="A1:F1048576">
    <cfRule type="expression" dxfId="5591" priority="1">
      <formula>ROW()=CELL("row")</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993A-B451-4FE3-BEFE-2044D536F32A}">
  <dimension ref="B2:P42"/>
  <sheetViews>
    <sheetView topLeftCell="A3" zoomScale="91" zoomScaleNormal="91" workbookViewId="0">
      <selection activeCell="K22" sqref="K22"/>
    </sheetView>
  </sheetViews>
  <sheetFormatPr defaultColWidth="12.42578125" defaultRowHeight="15.75" x14ac:dyDescent="0.25"/>
  <cols>
    <col min="1" max="1" width="6.28515625" style="759" customWidth="1"/>
    <col min="2" max="2" width="16.7109375" style="759" customWidth="1"/>
    <col min="3" max="3" width="20.7109375" style="759" customWidth="1"/>
    <col min="4" max="4" width="24.140625" style="759" customWidth="1"/>
    <col min="5" max="5" width="14.28515625" style="759" customWidth="1"/>
    <col min="6" max="6" width="16.140625" style="759" customWidth="1"/>
    <col min="7" max="7" width="9.7109375" style="759" customWidth="1"/>
    <col min="8" max="8" width="23.85546875" style="759" customWidth="1"/>
    <col min="9" max="9" width="19.42578125" style="759" customWidth="1"/>
    <col min="10" max="10" width="18.42578125" style="759" customWidth="1"/>
    <col min="11" max="11" width="12.42578125" style="759"/>
    <col min="12" max="12" width="32" style="759" bestFit="1" customWidth="1"/>
    <col min="13" max="13" width="26.28515625" style="759" customWidth="1"/>
    <col min="14" max="14" width="12.42578125" style="759"/>
    <col min="15" max="15" width="22.42578125" style="759" customWidth="1"/>
    <col min="16" max="16" width="18.7109375" style="759" customWidth="1"/>
    <col min="17" max="16384" width="12.42578125" style="759"/>
  </cols>
  <sheetData>
    <row r="2" spans="2:16" ht="16.5" thickBot="1" x14ac:dyDescent="0.3"/>
    <row r="3" spans="2:16" ht="68.25" customHeight="1" thickBot="1" x14ac:dyDescent="0.3">
      <c r="B3" s="791" t="s">
        <v>3213</v>
      </c>
      <c r="C3" s="789" t="s">
        <v>3212</v>
      </c>
      <c r="D3" s="790" t="s">
        <v>3211</v>
      </c>
      <c r="E3" s="790" t="s">
        <v>3233</v>
      </c>
      <c r="F3" s="790" t="s">
        <v>3217</v>
      </c>
      <c r="G3" s="790" t="s">
        <v>3219</v>
      </c>
      <c r="H3" s="790" t="s">
        <v>3221</v>
      </c>
      <c r="I3" s="790" t="s">
        <v>3210</v>
      </c>
      <c r="J3" s="789" t="s">
        <v>3222</v>
      </c>
      <c r="K3" s="803" t="s">
        <v>3223</v>
      </c>
      <c r="L3" s="788" t="s">
        <v>3143</v>
      </c>
      <c r="M3" s="787" t="s">
        <v>3209</v>
      </c>
      <c r="O3" s="856" t="s">
        <v>3208</v>
      </c>
      <c r="P3" s="857"/>
    </row>
    <row r="4" spans="2:16" x14ac:dyDescent="0.25">
      <c r="B4" s="792" t="s">
        <v>3201</v>
      </c>
      <c r="C4" s="794" t="s">
        <v>3207</v>
      </c>
      <c r="D4" s="794" t="s">
        <v>3206</v>
      </c>
      <c r="E4" s="794">
        <f>COUNTIF('Jan 2026 - Dec 2026'!J1:J743, "M1-R1")</f>
        <v>34</v>
      </c>
      <c r="F4" s="800">
        <f>MAX(0,
 (MIN('2026 Completion Chart'!C5, TIME(16,30,0)) - TIME(8,0,0)) * 24
 - IF('2026 Completion Chart'!C5 &gt;= TIME(12,0,0), 0.5, 0)
)</f>
        <v>7.1333333333333346</v>
      </c>
      <c r="G4" s="794">
        <v>1</v>
      </c>
      <c r="H4" s="776">
        <f>F4*G4*45+(25)</f>
        <v>346.00000000000006</v>
      </c>
      <c r="I4" s="777">
        <f>SUMIF('Jan 2026 - Dec 2026'!$J$2:$J$993, "M1-R1", 'Jan 2026 - Dec 2026'!$E$2:$E$993)</f>
        <v>2050</v>
      </c>
      <c r="J4" s="775">
        <f t="shared" ref="J4:J26" si="0">(I4-H4)</f>
        <v>1704</v>
      </c>
      <c r="K4" s="774">
        <f t="shared" ref="K4:K26" si="1">(J4/I4)</f>
        <v>0.83121951219512191</v>
      </c>
      <c r="L4" s="773" t="s">
        <v>3203</v>
      </c>
      <c r="M4" s="824" t="s">
        <v>2010</v>
      </c>
      <c r="O4" s="786" t="s">
        <v>662</v>
      </c>
      <c r="P4" s="785">
        <f>'[1]Quotation Cheat Sheet'!$G$61</f>
        <v>65</v>
      </c>
    </row>
    <row r="5" spans="2:16" x14ac:dyDescent="0.25">
      <c r="B5" s="792" t="s">
        <v>3201</v>
      </c>
      <c r="C5" s="794" t="s">
        <v>3205</v>
      </c>
      <c r="D5" s="794" t="s">
        <v>3204</v>
      </c>
      <c r="E5" s="794">
        <f>COUNTIF('Jan 2026 - Dec 2026'!J1:J743, "M1-R2")</f>
        <v>31</v>
      </c>
      <c r="F5" s="800">
        <f>MAX(0,
 (MIN('2026 Completion Chart'!C6, TIME(16,30,0)) - TIME(8,0,0)) * 24
 - IF('2026 Completion Chart'!C6 &gt;= TIME(12,0,0), 0.5, 0)
)</f>
        <v>6.6666666666666661</v>
      </c>
      <c r="G5" s="794">
        <v>1</v>
      </c>
      <c r="H5" s="776">
        <f t="shared" ref="H5:H26" si="2">F5*G5*45+(25)</f>
        <v>325</v>
      </c>
      <c r="I5" s="777">
        <f>SUMIF('Jan 2026 - Dec 2026'!$J$2:$J$993, "M1-R2", 'Jan 2026 - Dec 2026'!$E$2:$E$993)</f>
        <v>1790</v>
      </c>
      <c r="J5" s="775">
        <f t="shared" si="0"/>
        <v>1465</v>
      </c>
      <c r="K5" s="774">
        <f t="shared" si="1"/>
        <v>0.81843575418994419</v>
      </c>
      <c r="L5" s="773" t="s">
        <v>3203</v>
      </c>
      <c r="M5" s="823" t="s">
        <v>2010</v>
      </c>
      <c r="O5" s="784" t="s">
        <v>3202</v>
      </c>
      <c r="P5" s="783">
        <f>'[1]Quotation Cheat Sheet'!$G$62</f>
        <v>75</v>
      </c>
    </row>
    <row r="6" spans="2:16" x14ac:dyDescent="0.25">
      <c r="B6" s="792" t="s">
        <v>3201</v>
      </c>
      <c r="C6" s="794" t="s">
        <v>3200</v>
      </c>
      <c r="D6" s="794" t="s">
        <v>3199</v>
      </c>
      <c r="E6" s="794">
        <f>COUNTIF('Jan 2026 - Dec 2026'!J1:J743, "M1-R3")</f>
        <v>33</v>
      </c>
      <c r="F6" s="800">
        <f>MAX(0,
 (MIN('2026 Completion Chart'!C7, TIME(16,30,0)) - TIME(8,0,0)) * 24
 - IF('2026 Completion Chart'!C7 &gt;= TIME(12,0,0), 0.5, 0)
)</f>
        <v>7.4083333333333314</v>
      </c>
      <c r="G6" s="794">
        <v>2</v>
      </c>
      <c r="H6" s="776">
        <f t="shared" si="2"/>
        <v>691.74999999999977</v>
      </c>
      <c r="I6" s="777">
        <f>SUMIF('Jan 2026 - Dec 2026'!$J$2:$J$993, "M1-R3", 'Jan 2026 - Dec 2026'!$E$2:$E$993)</f>
        <v>1995</v>
      </c>
      <c r="J6" s="775">
        <f t="shared" si="0"/>
        <v>1303.2500000000002</v>
      </c>
      <c r="K6" s="774">
        <f t="shared" si="1"/>
        <v>0.65325814536340865</v>
      </c>
      <c r="L6" s="773"/>
      <c r="M6" s="823" t="s">
        <v>2010</v>
      </c>
      <c r="O6" s="784" t="s">
        <v>3198</v>
      </c>
      <c r="P6" s="783">
        <f>'[1]Quotation Cheat Sheet'!$G$63</f>
        <v>125</v>
      </c>
    </row>
    <row r="7" spans="2:16" x14ac:dyDescent="0.25">
      <c r="B7" s="792" t="s">
        <v>3195</v>
      </c>
      <c r="C7" s="794" t="s">
        <v>3197</v>
      </c>
      <c r="D7" s="794" t="s">
        <v>571</v>
      </c>
      <c r="E7" s="794">
        <f>COUNTIF('Jan 2026 - Dec 2026'!J1:J743, "TU1-R4")</f>
        <v>16</v>
      </c>
      <c r="F7" s="800">
        <f>MAX(0,
 (MIN('2026 Completion Chart'!C8, TIME(16,30,0)) - TIME(8,0,0)) * 24
 - IF('2026 Completion Chart'!C8 &gt;= TIME(12,0,0), 0.5, 0)
)</f>
        <v>5.2541666666666664</v>
      </c>
      <c r="G7" s="794">
        <v>2</v>
      </c>
      <c r="H7" s="776">
        <f t="shared" si="2"/>
        <v>497.875</v>
      </c>
      <c r="I7" s="777">
        <f>SUMIF('Jan 2026 - Dec 2026'!$J$2:$J$993, "TU1-R4", 'Jan 2026 - Dec 2026'!$E$2:$E$993)</f>
        <v>935</v>
      </c>
      <c r="J7" s="775">
        <f t="shared" si="0"/>
        <v>437.125</v>
      </c>
      <c r="K7" s="774">
        <f t="shared" si="1"/>
        <v>0.46751336898395723</v>
      </c>
      <c r="L7" s="773"/>
      <c r="M7" s="772"/>
      <c r="O7" s="784" t="s">
        <v>3196</v>
      </c>
      <c r="P7" s="783">
        <f>'[1]Quotation Cheat Sheet'!$G$64</f>
        <v>250</v>
      </c>
    </row>
    <row r="8" spans="2:16" x14ac:dyDescent="0.25">
      <c r="B8" s="792" t="s">
        <v>3195</v>
      </c>
      <c r="C8" s="794" t="s">
        <v>3194</v>
      </c>
      <c r="D8" s="794" t="s">
        <v>3193</v>
      </c>
      <c r="E8" s="794">
        <f>COUNTIF('Jan 2026 - Dec 2026'!J1:J743, "TU1-R5")</f>
        <v>26</v>
      </c>
      <c r="F8" s="800">
        <f>MAX(0,
 (MIN('2026 Completion Chart'!C9, TIME(16,30,0)) - TIME(8,0,0)) * 24
 - IF('2026 Completion Chart'!C9 &gt;= TIME(12,0,0), 0.5, 0)
)</f>
        <v>7.2833333333333332</v>
      </c>
      <c r="G8" s="794">
        <v>2</v>
      </c>
      <c r="H8" s="776">
        <f t="shared" si="2"/>
        <v>680.5</v>
      </c>
      <c r="I8" s="777">
        <f>SUMIF('Jan 2026 - Dec 2026'!$J$2:$J$993, "TU1-R5", 'Jan 2026 - Dec 2026'!$E$2:$E$993)</f>
        <v>1690</v>
      </c>
      <c r="J8" s="775">
        <f t="shared" si="0"/>
        <v>1009.5</v>
      </c>
      <c r="K8" s="774">
        <f t="shared" si="1"/>
        <v>0.59733727810650883</v>
      </c>
      <c r="L8" s="773"/>
      <c r="M8" s="772"/>
      <c r="O8" s="782" t="s">
        <v>3192</v>
      </c>
      <c r="P8" s="781">
        <f>I29/E29</f>
        <v>64.952531645569621</v>
      </c>
    </row>
    <row r="9" spans="2:16" x14ac:dyDescent="0.25">
      <c r="B9" s="792" t="s">
        <v>319</v>
      </c>
      <c r="C9" s="794" t="s">
        <v>3191</v>
      </c>
      <c r="D9" s="794" t="s">
        <v>442</v>
      </c>
      <c r="E9" s="794">
        <f>COUNTIF('Jan 2026 - Dec 2026'!J1:J743, "W1-R6")</f>
        <v>33</v>
      </c>
      <c r="F9" s="800">
        <f>MAX(0,
 (MIN('2026 Completion Chart'!C10, TIME(16,30,0)) - TIME(8,0,0)) * 24
 - IF('2026 Completion Chart'!C10 &gt;= TIME(12,0,0), 0.5, 0)
)</f>
        <v>7.0291666666666668</v>
      </c>
      <c r="G9" s="794">
        <v>2</v>
      </c>
      <c r="H9" s="776">
        <f t="shared" si="2"/>
        <v>657.625</v>
      </c>
      <c r="I9" s="777">
        <f>SUMIF('Jan 2026 - Dec 2026'!$J$2:$J$993, "W1-R6", 'Jan 2026 - Dec 2026'!$E$2:$E$993)</f>
        <v>2075</v>
      </c>
      <c r="J9" s="775">
        <f t="shared" si="0"/>
        <v>1417.375</v>
      </c>
      <c r="K9" s="774">
        <f t="shared" si="1"/>
        <v>0.68307228915662654</v>
      </c>
      <c r="L9" s="773"/>
      <c r="M9" s="823" t="s">
        <v>2010</v>
      </c>
    </row>
    <row r="10" spans="2:16" x14ac:dyDescent="0.25">
      <c r="B10" s="792" t="s">
        <v>319</v>
      </c>
      <c r="C10" s="794" t="s">
        <v>3190</v>
      </c>
      <c r="D10" s="794" t="s">
        <v>3189</v>
      </c>
      <c r="E10" s="794">
        <f>COUNTIF('Jan 2026 - Dec 2026'!J1:J743, "W1-R7")</f>
        <v>30</v>
      </c>
      <c r="F10" s="800">
        <f>MAX(0,
 (MIN('2026 Completion Chart'!C11, TIME(16,30,0)) - TIME(8,0,0)) * 24
 - IF('2026 Completion Chart'!C11 &gt;= TIME(12,0,0), 0.5, 0)
)</f>
        <v>7.7500000000000036</v>
      </c>
      <c r="G10" s="794">
        <v>2</v>
      </c>
      <c r="H10" s="776">
        <f t="shared" si="2"/>
        <v>722.50000000000034</v>
      </c>
      <c r="I10" s="777">
        <f>SUMIF('Jan 2026 - Dec 2026'!$J$2:$J$993, "W1-R7", 'Jan 2026 - Dec 2026'!$E$2:$E$993)</f>
        <v>1770</v>
      </c>
      <c r="J10" s="775">
        <f t="shared" si="0"/>
        <v>1047.4999999999995</v>
      </c>
      <c r="K10" s="774">
        <f t="shared" si="1"/>
        <v>0.59180790960451957</v>
      </c>
      <c r="L10" s="773"/>
      <c r="M10" s="823" t="s">
        <v>2010</v>
      </c>
    </row>
    <row r="11" spans="2:16" x14ac:dyDescent="0.25">
      <c r="B11" s="792" t="s">
        <v>313</v>
      </c>
      <c r="C11" s="794" t="s">
        <v>3188</v>
      </c>
      <c r="D11" s="794" t="s">
        <v>3187</v>
      </c>
      <c r="E11" s="794">
        <f>COUNTIF('Jan 2026 - Dec 2026'!J1:J743, "TH1-R8")</f>
        <v>27</v>
      </c>
      <c r="F11" s="800">
        <f>MAX(0,
 (MIN('2026 Completion Chart'!C12, TIME(16,30,0)) - TIME(8,0,0)) * 24
 - IF('2026 Completion Chart'!C12 &gt;= TIME(12,0,0), 0.5, 0)
)</f>
        <v>6.966666666666665</v>
      </c>
      <c r="G11" s="794">
        <v>2</v>
      </c>
      <c r="H11" s="776">
        <f t="shared" si="2"/>
        <v>651.99999999999989</v>
      </c>
      <c r="I11" s="777">
        <f>SUMIF('Jan 2026 - Dec 2026'!$J$2:$J$993, "TH1-R8", 'Jan 2026 - Dec 2026'!$E$2:$E$993)</f>
        <v>1640</v>
      </c>
      <c r="J11" s="775">
        <f t="shared" si="0"/>
        <v>988.00000000000011</v>
      </c>
      <c r="K11" s="774">
        <f t="shared" si="1"/>
        <v>0.60243902439024399</v>
      </c>
      <c r="L11" s="773"/>
      <c r="M11" s="823" t="s">
        <v>2010</v>
      </c>
      <c r="N11" s="780"/>
    </row>
    <row r="12" spans="2:16" x14ac:dyDescent="0.25">
      <c r="B12" s="792" t="s">
        <v>313</v>
      </c>
      <c r="C12" s="794" t="s">
        <v>3186</v>
      </c>
      <c r="D12" s="794" t="s">
        <v>3185</v>
      </c>
      <c r="E12" s="794">
        <f>COUNTIF('Jan 2026 - Dec 2026'!J1:J743, "TH1-R9")</f>
        <v>32</v>
      </c>
      <c r="F12" s="800">
        <f>MAX(0,
 (MIN('2026 Completion Chart'!C13, TIME(16,30,0)) - TIME(8,0,0)) * 24
 - IF('2026 Completion Chart'!C13 &gt;= TIME(12,0,0), 0.5, 0)
)</f>
        <v>7.6875000000000018</v>
      </c>
      <c r="G12" s="794">
        <v>2</v>
      </c>
      <c r="H12" s="776">
        <f t="shared" si="2"/>
        <v>716.87500000000011</v>
      </c>
      <c r="I12" s="777">
        <f>SUMIF('Jan 2026 - Dec 2026'!$J$2:$J$993, "TH1-R9", 'Jan 2026 - Dec 2026'!$E$2:$E$993)</f>
        <v>1820</v>
      </c>
      <c r="J12" s="775">
        <f t="shared" si="0"/>
        <v>1103.125</v>
      </c>
      <c r="K12" s="774">
        <f t="shared" si="1"/>
        <v>0.60611263736263732</v>
      </c>
      <c r="L12" s="773"/>
      <c r="M12" s="823" t="s">
        <v>2010</v>
      </c>
    </row>
    <row r="13" spans="2:16" x14ac:dyDescent="0.25">
      <c r="B13" s="792" t="s">
        <v>3184</v>
      </c>
      <c r="C13" s="794" t="s">
        <v>3183</v>
      </c>
      <c r="D13" s="794" t="s">
        <v>3182</v>
      </c>
      <c r="E13" s="794">
        <f>COUNTIF('Jan 2026 - Dec 2026'!J1:J743, "F1-R10")</f>
        <v>29</v>
      </c>
      <c r="F13" s="800">
        <f>MAX(0,
 (MIN('2026 Completion Chart'!C14, TIME(16,30,0)) - TIME(8,0,0)) * 24
 - IF('2026 Completion Chart'!C14 &gt;= TIME(12,0,0), 0.5, 0)
)</f>
        <v>6.9541666666666657</v>
      </c>
      <c r="G13" s="794">
        <v>2</v>
      </c>
      <c r="H13" s="776">
        <f t="shared" si="2"/>
        <v>650.87499999999989</v>
      </c>
      <c r="I13" s="777">
        <f>SUMIF('Jan 2026 - Dec 2026'!$J$2:$J$993, "F1-R10", 'Jan 2026 - Dec 2026'!$E$2:$E$993)</f>
        <v>1660</v>
      </c>
      <c r="J13" s="775">
        <f t="shared" si="0"/>
        <v>1009.1250000000001</v>
      </c>
      <c r="K13" s="774">
        <f t="shared" si="1"/>
        <v>0.60790662650602412</v>
      </c>
      <c r="L13" s="773"/>
      <c r="M13" s="772"/>
    </row>
    <row r="14" spans="2:16" x14ac:dyDescent="0.25">
      <c r="B14" s="792" t="s">
        <v>3181</v>
      </c>
      <c r="C14" s="794" t="s">
        <v>3180</v>
      </c>
      <c r="D14" s="794" t="s">
        <v>3179</v>
      </c>
      <c r="E14" s="794">
        <f>COUNTIF('Jan 2026 - Dec 2026'!J1:J743, "M2-R11")</f>
        <v>12</v>
      </c>
      <c r="F14" s="800">
        <f>MAX(0,
 (MIN('2026 Completion Chart'!C15, TIME(16,30,0)) - TIME(8,0,0)) * 24
 - IF('2026 Completion Chart'!C15 &gt;= TIME(12,0,0), 0.5, 0)
)</f>
        <v>6.8874999999999993</v>
      </c>
      <c r="G14" s="794">
        <v>2</v>
      </c>
      <c r="H14" s="776">
        <f t="shared" si="2"/>
        <v>644.87499999999989</v>
      </c>
      <c r="I14" s="777">
        <f>SUMIF('Jan 2026 - Dec 2026'!$J$2:$J$993, "M2-R11", 'Jan 2026 - Dec 2026'!$E$2:$E$993)</f>
        <v>1400</v>
      </c>
      <c r="J14" s="775">
        <f t="shared" si="0"/>
        <v>755.12500000000011</v>
      </c>
      <c r="K14" s="774">
        <f t="shared" si="1"/>
        <v>0.53937500000000005</v>
      </c>
      <c r="L14" s="773" t="s">
        <v>3178</v>
      </c>
      <c r="M14" s="823" t="s">
        <v>2010</v>
      </c>
    </row>
    <row r="15" spans="2:16" x14ac:dyDescent="0.25">
      <c r="B15" s="792" t="s">
        <v>3175</v>
      </c>
      <c r="C15" s="794" t="s">
        <v>3177</v>
      </c>
      <c r="D15" s="794" t="s">
        <v>3176</v>
      </c>
      <c r="E15" s="794">
        <f>COUNTIF('Jan 2026 - Dec 2026'!J1:J743, "TU2-R12")</f>
        <v>30</v>
      </c>
      <c r="F15" s="800">
        <f>MAX(0,
 (MIN('2026 Completion Chart'!C16, TIME(16,30,0)) - TIME(8,0,0)) * 24
 - IF('2026 Completion Chart'!C16 &gt;= TIME(12,0,0), 0.5, 0)
)</f>
        <v>7.3166666666666664</v>
      </c>
      <c r="G15" s="794">
        <v>2</v>
      </c>
      <c r="H15" s="776">
        <f t="shared" si="2"/>
        <v>683.5</v>
      </c>
      <c r="I15" s="777">
        <f>SUMIF('Jan 2026 - Dec 2026'!$J$2:$J$993, "TU2-R12", 'Jan 2026 - Dec 2026'!$E$2:$E$993)</f>
        <v>1820</v>
      </c>
      <c r="J15" s="775">
        <f t="shared" si="0"/>
        <v>1136.5</v>
      </c>
      <c r="K15" s="774">
        <f t="shared" si="1"/>
        <v>0.62445054945054945</v>
      </c>
      <c r="L15" s="773"/>
      <c r="M15" s="823" t="s">
        <v>2010</v>
      </c>
    </row>
    <row r="16" spans="2:16" x14ac:dyDescent="0.25">
      <c r="B16" s="792" t="s">
        <v>3175</v>
      </c>
      <c r="C16" s="794" t="s">
        <v>3174</v>
      </c>
      <c r="D16" s="794" t="s">
        <v>3173</v>
      </c>
      <c r="E16" s="794">
        <f>COUNTIF('Jan 2026 - Dec 2026'!J1:J743, "TU2-R13")</f>
        <v>25</v>
      </c>
      <c r="F16" s="800">
        <f>MAX(0,
 (MIN('2026 Completion Chart'!C17, TIME(16,30,0)) - TIME(8,0,0)) * 24
 - IF('2026 Completion Chart'!C17 &gt;= TIME(12,0,0), 0.5, 0)
)</f>
        <v>6.5055555555555582</v>
      </c>
      <c r="G16" s="794">
        <v>2</v>
      </c>
      <c r="H16" s="776">
        <f t="shared" si="2"/>
        <v>610.50000000000023</v>
      </c>
      <c r="I16" s="777">
        <f>SUMIF('Jan 2026 - Dec 2026'!$J$2:$J$993, "TU2-R13", 'Jan 2026 - Dec 2026'!$E$2:$E$993)</f>
        <v>1510</v>
      </c>
      <c r="J16" s="775">
        <f t="shared" si="0"/>
        <v>899.49999999999977</v>
      </c>
      <c r="K16" s="774">
        <f t="shared" si="1"/>
        <v>0.59569536423841041</v>
      </c>
      <c r="L16" s="773" t="s">
        <v>3262</v>
      </c>
      <c r="M16" s="772"/>
    </row>
    <row r="17" spans="2:14" x14ac:dyDescent="0.25">
      <c r="B17" s="792" t="s">
        <v>315</v>
      </c>
      <c r="C17" s="794" t="s">
        <v>3172</v>
      </c>
      <c r="D17" s="794" t="s">
        <v>475</v>
      </c>
      <c r="E17" s="794">
        <f>COUNTIF('Jan 2026 - Dec 2026'!J1:J743, "W2-R14")</f>
        <v>31</v>
      </c>
      <c r="F17" s="800">
        <f>MAX(0,
 (MIN('2026 Completion Chart'!C18, TIME(16,30,0)) - TIME(8,0,0)) * 24
 - IF('2026 Completion Chart'!C18 &gt;= TIME(12,0,0), 0.5, 0)
)</f>
        <v>6.8416666666666668</v>
      </c>
      <c r="G17" s="794">
        <v>2</v>
      </c>
      <c r="H17" s="776">
        <f t="shared" si="2"/>
        <v>640.75</v>
      </c>
      <c r="I17" s="777">
        <f>SUMIF('Jan 2026 - Dec 2026'!$J$2:$J$993, "W2-R14", 'Jan 2026 - Dec 2026'!$E$2:$E$993)</f>
        <v>1690</v>
      </c>
      <c r="J17" s="775">
        <f t="shared" si="0"/>
        <v>1049.25</v>
      </c>
      <c r="K17" s="774">
        <f t="shared" si="1"/>
        <v>0.6208579881656805</v>
      </c>
      <c r="L17" s="773"/>
      <c r="M17" s="823" t="s">
        <v>2010</v>
      </c>
    </row>
    <row r="18" spans="2:14" x14ac:dyDescent="0.25">
      <c r="B18" s="792" t="s">
        <v>3171</v>
      </c>
      <c r="C18" s="794" t="s">
        <v>3170</v>
      </c>
      <c r="D18" s="794" t="s">
        <v>3169</v>
      </c>
      <c r="E18" s="794">
        <f>COUNTIF('Jan 2026 - Dec 2026'!J1:J743, "TH2-R15")</f>
        <v>30</v>
      </c>
      <c r="F18" s="800">
        <f>MAX(0,
 (MIN('2026 Completion Chart'!C19, TIME(16,30,0)) - TIME(8,0,0)) * 24
 - IF('2026 Completion Chart'!C19 &gt;= TIME(12,0,0), 0.5, 0)
)</f>
        <v>6.5375000000000014</v>
      </c>
      <c r="G18" s="794">
        <v>2</v>
      </c>
      <c r="H18" s="776">
        <f t="shared" si="2"/>
        <v>613.37500000000011</v>
      </c>
      <c r="I18" s="777">
        <f>SUMIF('Jan 2026 - Dec 2026'!$J$2:$J$993, "TH2-R15", 'Jan 2026 - Dec 2026'!$E$2:$E$993)</f>
        <v>1745</v>
      </c>
      <c r="J18" s="775">
        <f t="shared" si="0"/>
        <v>1131.625</v>
      </c>
      <c r="K18" s="774">
        <f t="shared" si="1"/>
        <v>0.6484957020057307</v>
      </c>
      <c r="L18" s="773" t="s">
        <v>3168</v>
      </c>
      <c r="M18" s="823" t="s">
        <v>2010</v>
      </c>
    </row>
    <row r="19" spans="2:14" x14ac:dyDescent="0.25">
      <c r="B19" s="792" t="s">
        <v>3167</v>
      </c>
      <c r="C19" s="794" t="s">
        <v>3166</v>
      </c>
      <c r="D19" s="794" t="s">
        <v>3165</v>
      </c>
      <c r="E19" s="794">
        <f>COUNTIF('Jan 2026 - Dec 2026'!J1:J743, "F2-R16")</f>
        <v>26</v>
      </c>
      <c r="F19" s="800">
        <f>MAX(0,
 (MIN('2026 Completion Chart'!C20, TIME(16,30,0)) - TIME(8,0,0)) * 24
 - IF('2026 Completion Chart'!C20 &gt;= TIME(12,0,0), 0.5, 0)
)</f>
        <v>6.9125000000000014</v>
      </c>
      <c r="G19" s="794">
        <v>2</v>
      </c>
      <c r="H19" s="776">
        <f t="shared" si="2"/>
        <v>647.12500000000011</v>
      </c>
      <c r="I19" s="777">
        <f>SUMIF('Jan 2026 - Dec 2026'!$J$2:$J$993, "F2-R16", 'Jan 2026 - Dec 2026'!$E$2:$E$993)</f>
        <v>1510</v>
      </c>
      <c r="J19" s="775">
        <f t="shared" si="0"/>
        <v>862.87499999999989</v>
      </c>
      <c r="K19" s="774">
        <f t="shared" si="1"/>
        <v>0.57144039735099328</v>
      </c>
      <c r="L19" s="773"/>
      <c r="M19" s="772"/>
    </row>
    <row r="20" spans="2:14" x14ac:dyDescent="0.25">
      <c r="B20" s="792" t="s">
        <v>3164</v>
      </c>
      <c r="C20" s="794" t="s">
        <v>3163</v>
      </c>
      <c r="D20" s="794" t="s">
        <v>3162</v>
      </c>
      <c r="E20" s="794">
        <f>COUNTIF('Jan 2026 - Dec 2026'!J1:J743, "M3-R17")</f>
        <v>11</v>
      </c>
      <c r="F20" s="800">
        <f>MAX(0,
 (MIN('2026 Completion Chart'!C21, TIME(16,30,0)) - TIME(8,0,0)) * 24
 - IF('2026 Completion Chart'!C21 &gt;= TIME(12,0,0), 0.5, 0)
)</f>
        <v>6.4333333333333336</v>
      </c>
      <c r="G20" s="794">
        <v>2</v>
      </c>
      <c r="H20" s="776">
        <f t="shared" si="2"/>
        <v>604</v>
      </c>
      <c r="I20" s="777">
        <f>SUMIF('Jan 2026 - Dec 2026'!$J$2:$J$993, "M3-R17", 'Jan 2026 - Dec 2026'!$E$2:$E$993)</f>
        <v>2380</v>
      </c>
      <c r="J20" s="775">
        <f t="shared" si="0"/>
        <v>1776</v>
      </c>
      <c r="K20" s="774">
        <f t="shared" si="1"/>
        <v>0.746218487394958</v>
      </c>
      <c r="L20" s="773"/>
      <c r="M20" s="823" t="s">
        <v>2010</v>
      </c>
    </row>
    <row r="21" spans="2:14" x14ac:dyDescent="0.25">
      <c r="B21" s="792" t="s">
        <v>3158</v>
      </c>
      <c r="C21" s="794" t="s">
        <v>3161</v>
      </c>
      <c r="D21" s="794" t="s">
        <v>3160</v>
      </c>
      <c r="E21" s="794">
        <f>COUNTIF('Jan 2026 - Dec 2026'!J1:J743, "TU3-R18")</f>
        <v>27</v>
      </c>
      <c r="F21" s="800">
        <f>MAX(0,
 (MIN('2026 Completion Chart'!C22, TIME(16,30,0)) - TIME(8,0,0)) * 24
 - IF('2026 Completion Chart'!C22 &gt;= TIME(12,0,0), 0.5, 0)
)</f>
        <v>6.4416666666666664</v>
      </c>
      <c r="G21" s="794">
        <v>2</v>
      </c>
      <c r="H21" s="776">
        <f t="shared" si="2"/>
        <v>604.75</v>
      </c>
      <c r="I21" s="777">
        <f>SUMIF('Jan 2026 - Dec 2026'!$J$2:$J$993, "TU3-R18", 'Jan 2026 - Dec 2026'!$E$2:$E$993)</f>
        <v>1485</v>
      </c>
      <c r="J21" s="775">
        <f t="shared" si="0"/>
        <v>880.25</v>
      </c>
      <c r="K21" s="774">
        <f t="shared" si="1"/>
        <v>0.59276094276094271</v>
      </c>
      <c r="L21" s="773" t="s">
        <v>3262</v>
      </c>
      <c r="M21" s="772"/>
    </row>
    <row r="22" spans="2:14" x14ac:dyDescent="0.25">
      <c r="B22" s="792" t="s">
        <v>3158</v>
      </c>
      <c r="C22" s="794" t="s">
        <v>3157</v>
      </c>
      <c r="D22" s="794" t="s">
        <v>3156</v>
      </c>
      <c r="E22" s="794">
        <f>COUNTIF('Jan 2026 - Dec 2026'!J1:J743, "TU3-R19")</f>
        <v>26</v>
      </c>
      <c r="F22" s="800">
        <f>MAX(0,
 (MIN('2026 Completion Chart'!C23, TIME(16,30,0)) - TIME(8,0,0)) * 24
 - IF('2026 Completion Chart'!C23 &gt;= TIME(12,0,0), 0.5, 0)
)</f>
        <v>7.0833333333333339</v>
      </c>
      <c r="G22" s="794">
        <v>2</v>
      </c>
      <c r="H22" s="776">
        <f t="shared" si="2"/>
        <v>662.5</v>
      </c>
      <c r="I22" s="777">
        <f>SUMIF('Jan 2026 - Dec 2026'!$J$2:$J$993, "TU3-R19", 'Jan 2026 - Dec 2026'!$E$2:$E$993)</f>
        <v>1475</v>
      </c>
      <c r="J22" s="775">
        <f t="shared" si="0"/>
        <v>812.5</v>
      </c>
      <c r="K22" s="774">
        <f t="shared" si="1"/>
        <v>0.55084745762711862</v>
      </c>
      <c r="L22" s="773"/>
      <c r="M22" s="772"/>
    </row>
    <row r="23" spans="2:14" x14ac:dyDescent="0.25">
      <c r="B23" s="792" t="s">
        <v>3155</v>
      </c>
      <c r="C23" s="794" t="s">
        <v>3154</v>
      </c>
      <c r="D23" s="794" t="s">
        <v>3153</v>
      </c>
      <c r="E23" s="794">
        <f>COUNTIF('Jan 2026 - Dec 2026'!J1:J743, "W3-R20")</f>
        <v>32</v>
      </c>
      <c r="F23" s="800">
        <f>MAX(0,
 (MIN('2026 Completion Chart'!C24, TIME(16,30,0)) - TIME(8,0,0)) * 24
 - IF('2026 Completion Chart'!C24 &gt;= TIME(12,0,0), 0.5, 0)
)</f>
        <v>7.4777777777777779</v>
      </c>
      <c r="G23" s="794">
        <v>2</v>
      </c>
      <c r="H23" s="776">
        <f t="shared" si="2"/>
        <v>698</v>
      </c>
      <c r="I23" s="777">
        <f>SUMIF('Jan 2026 - Dec 2026'!$J$2:$J$993, "W3-R20", 'Jan 2026 - Dec 2026'!$E$2:$E$993)</f>
        <v>1975</v>
      </c>
      <c r="J23" s="775">
        <f t="shared" si="0"/>
        <v>1277</v>
      </c>
      <c r="K23" s="774">
        <f t="shared" si="1"/>
        <v>0.64658227848101268</v>
      </c>
      <c r="L23" s="773"/>
      <c r="M23" s="823" t="s">
        <v>2010</v>
      </c>
    </row>
    <row r="24" spans="2:14" x14ac:dyDescent="0.25">
      <c r="B24" s="792" t="s">
        <v>3152</v>
      </c>
      <c r="C24" s="794" t="s">
        <v>3151</v>
      </c>
      <c r="D24" s="794" t="s">
        <v>3150</v>
      </c>
      <c r="E24" s="794">
        <f>COUNTIF('Jan 2026 - Dec 2026'!J1:J743, "TH3-R21")</f>
        <v>25</v>
      </c>
      <c r="F24" s="800">
        <f>MAX(0,
 (MIN('2026 Completion Chart'!C25, TIME(16,30,0)) - TIME(8,0,0)) * 24
 - IF('2026 Completion Chart'!C25 &gt;= TIME(12,0,0), 0.5, 0)
)</f>
        <v>7.3541666666666696</v>
      </c>
      <c r="G24" s="794">
        <v>2</v>
      </c>
      <c r="H24" s="776">
        <f t="shared" si="2"/>
        <v>686.87500000000023</v>
      </c>
      <c r="I24" s="777">
        <f>SUMIF('Jan 2026 - Dec 2026'!$J$2:$J$993, "TH3-R21", 'Jan 2026 - Dec 2026'!$E$2:$E$993)</f>
        <v>1485</v>
      </c>
      <c r="J24" s="775">
        <f t="shared" si="0"/>
        <v>798.12499999999977</v>
      </c>
      <c r="K24" s="774">
        <f t="shared" si="1"/>
        <v>0.5374579124579123</v>
      </c>
      <c r="L24" s="773"/>
      <c r="M24" s="772"/>
    </row>
    <row r="25" spans="2:14" x14ac:dyDescent="0.25">
      <c r="B25" s="792" t="s">
        <v>315</v>
      </c>
      <c r="C25" s="794" t="s">
        <v>3149</v>
      </c>
      <c r="D25" s="794" t="s">
        <v>422</v>
      </c>
      <c r="E25" s="794">
        <f>COUNTIF('Jan 2026 - Dec 2026'!J1:J743, "W2-R22")</f>
        <v>32</v>
      </c>
      <c r="F25" s="800">
        <f>MAX(0,
 (MIN('2026 Completion Chart'!C26, TIME(16,30,0)) - TIME(8,0,0)) * 24
 - IF('2026 Completion Chart'!C26 &gt;= TIME(12,0,0), 0.5, 0)
)</f>
        <v>7.4666666666666668</v>
      </c>
      <c r="G25" s="794">
        <v>2</v>
      </c>
      <c r="H25" s="776">
        <f t="shared" si="2"/>
        <v>697</v>
      </c>
      <c r="I25" s="777">
        <f>SUMIF('Jan 2026 - Dec 2026'!$J$2:$J$993, "W2-R22", 'Jan 2026 - Dec 2026'!$E$2:$E$993)</f>
        <v>2010</v>
      </c>
      <c r="J25" s="775">
        <f t="shared" si="0"/>
        <v>1313</v>
      </c>
      <c r="K25" s="774">
        <f t="shared" si="1"/>
        <v>0.65323383084577114</v>
      </c>
      <c r="L25" s="773" t="s">
        <v>3146</v>
      </c>
      <c r="M25" s="823" t="s">
        <v>2010</v>
      </c>
    </row>
    <row r="26" spans="2:14" x14ac:dyDescent="0.25">
      <c r="B26" s="792" t="s">
        <v>3171</v>
      </c>
      <c r="C26" s="794" t="s">
        <v>3148</v>
      </c>
      <c r="D26" s="794" t="s">
        <v>3147</v>
      </c>
      <c r="E26" s="794">
        <f>COUNTIF('Jan 2026 - Dec 2026'!J1:J743, "TH2-R23")</f>
        <v>20</v>
      </c>
      <c r="F26" s="800">
        <f>MAX(0,
 (MIN('2026 Completion Chart'!C27, TIME(16,30,0)) - TIME(8,0,0)) * 24
 - IF('2026 Completion Chart'!C27 &gt;= TIME(12,0,0), 0.5, 0)
)</f>
        <v>6.4416666666666664</v>
      </c>
      <c r="G26" s="794">
        <v>2</v>
      </c>
      <c r="H26" s="776">
        <f t="shared" si="2"/>
        <v>604.75</v>
      </c>
      <c r="I26" s="777">
        <f>SUMIF('Jan 2026 - Dec 2026'!$J$2:$J$993, "TH2-R23", 'Jan 2026 - Dec 2026'!$E$2:$E$993)</f>
        <v>1570</v>
      </c>
      <c r="J26" s="775">
        <f t="shared" si="0"/>
        <v>965.25</v>
      </c>
      <c r="K26" s="774">
        <f t="shared" si="1"/>
        <v>0.61480891719745223</v>
      </c>
      <c r="L26" s="773" t="s">
        <v>3214</v>
      </c>
      <c r="M26" s="823" t="s">
        <v>2010</v>
      </c>
    </row>
    <row r="27" spans="2:14" ht="16.5" thickBot="1" x14ac:dyDescent="0.3">
      <c r="B27" s="793" t="s">
        <v>3184</v>
      </c>
      <c r="C27" s="795" t="s">
        <v>3215</v>
      </c>
      <c r="D27" s="795" t="s">
        <v>3216</v>
      </c>
      <c r="E27" s="817">
        <f>COUNTIF('Jan 2026 - Dec 2026'!J2:J744, "F1-R24")</f>
        <v>14</v>
      </c>
      <c r="F27" s="818">
        <f>MAX(0,
 (MIN('2026 Completion Chart'!C28, TIME(16,30,0)) - TIME(8,0,0)) * 24
 - IF('2026 Completion Chart'!C28 &gt;= TIME(12,0,0), 0.5, 0)
)</f>
        <v>4.4166666666666661</v>
      </c>
      <c r="G27" s="795">
        <v>2</v>
      </c>
      <c r="H27" s="819">
        <f>F27*G27*45+(25)</f>
        <v>422.49999999999994</v>
      </c>
      <c r="I27" s="820">
        <f>SUMIF('Jan 2026 - Dec 2026'!$J$2:$J$993, "TH2-R23", 'Jan 2026 - Dec 2026'!$E$2:$E$993)</f>
        <v>1570</v>
      </c>
      <c r="J27" s="821">
        <f>(I27-H27)</f>
        <v>1147.5</v>
      </c>
      <c r="K27" s="822">
        <f>(J27/I27)</f>
        <v>0.73089171974522293</v>
      </c>
      <c r="L27" s="769" t="s">
        <v>3228</v>
      </c>
      <c r="M27" s="768"/>
    </row>
    <row r="28" spans="2:14" x14ac:dyDescent="0.25">
      <c r="B28" s="762"/>
      <c r="C28" s="762"/>
      <c r="D28" s="762"/>
      <c r="E28" s="762"/>
      <c r="F28" s="762"/>
      <c r="G28" s="762"/>
      <c r="H28" s="767"/>
      <c r="I28" s="767"/>
      <c r="J28" s="767"/>
      <c r="K28" s="762"/>
    </row>
    <row r="29" spans="2:14" ht="16.5" thickBot="1" x14ac:dyDescent="0.3">
      <c r="B29" s="761"/>
      <c r="D29" s="761" t="s">
        <v>3145</v>
      </c>
      <c r="E29" s="766">
        <f>SUM(E4:E27)</f>
        <v>632</v>
      </c>
      <c r="F29" s="766"/>
      <c r="G29" s="766"/>
      <c r="H29" s="765">
        <f>SUM(H4:H27)</f>
        <v>14761.5</v>
      </c>
      <c r="I29" s="765">
        <f>SUM(I4:I27)</f>
        <v>41050</v>
      </c>
      <c r="J29" s="765">
        <f>(I29-H29)</f>
        <v>26288.5</v>
      </c>
      <c r="K29" s="764">
        <f>AVERAGE(K4:K27)</f>
        <v>0.63050912889919786</v>
      </c>
      <c r="N29" s="763"/>
    </row>
    <row r="30" spans="2:14" ht="16.5" thickTop="1" x14ac:dyDescent="0.25">
      <c r="B30" s="762"/>
      <c r="D30" s="762"/>
      <c r="E30" s="762"/>
      <c r="F30" s="762"/>
      <c r="G30" s="762"/>
      <c r="H30" s="762"/>
      <c r="I30" s="762"/>
      <c r="J30" s="762"/>
      <c r="K30" s="762"/>
    </row>
    <row r="31" spans="2:14" x14ac:dyDescent="0.25">
      <c r="B31" s="762"/>
      <c r="D31" s="762"/>
      <c r="E31" s="762"/>
      <c r="F31" s="762"/>
      <c r="G31" s="762"/>
      <c r="H31" s="762" t="s">
        <v>3229</v>
      </c>
      <c r="I31" s="762" t="s">
        <v>3230</v>
      </c>
      <c r="J31" s="762" t="s">
        <v>3231</v>
      </c>
      <c r="K31" s="762"/>
    </row>
    <row r="32" spans="2:14" ht="16.5" thickBot="1" x14ac:dyDescent="0.3">
      <c r="B32" s="761"/>
      <c r="D32" s="761" t="s">
        <v>3144</v>
      </c>
      <c r="E32" s="760"/>
      <c r="F32" s="760"/>
      <c r="G32" s="760"/>
      <c r="H32" s="760">
        <f>(H29*12)</f>
        <v>177138</v>
      </c>
      <c r="I32" s="760">
        <f>(I29*11)</f>
        <v>451550</v>
      </c>
      <c r="J32" s="760">
        <f>(J29*11)</f>
        <v>289173.5</v>
      </c>
    </row>
    <row r="33" spans="3:11" ht="16.5" thickTop="1" x14ac:dyDescent="0.25"/>
    <row r="34" spans="3:11" x14ac:dyDescent="0.25">
      <c r="D34" s="804" t="s">
        <v>3224</v>
      </c>
      <c r="E34" s="806">
        <f>'2026 Completion Chart'!E29</f>
        <v>298</v>
      </c>
      <c r="I34" s="780" t="s">
        <v>3230</v>
      </c>
      <c r="J34" s="780" t="s">
        <v>3231</v>
      </c>
      <c r="K34" s="780" t="s">
        <v>3234</v>
      </c>
    </row>
    <row r="35" spans="3:11" ht="16.5" thickBot="1" x14ac:dyDescent="0.3">
      <c r="D35" s="804" t="s">
        <v>3225</v>
      </c>
      <c r="E35" s="806">
        <f>'2026 Completion Chart'!B29</f>
        <v>632</v>
      </c>
      <c r="H35" s="808" t="s">
        <v>3235</v>
      </c>
      <c r="I35" s="809">
        <f>I32-E37</f>
        <v>473244.14556962025</v>
      </c>
      <c r="J35" s="809">
        <f>I35-H32</f>
        <v>296106.14556962025</v>
      </c>
      <c r="K35" s="810">
        <f>J35/I35</f>
        <v>0.62569426022843266</v>
      </c>
    </row>
    <row r="36" spans="3:11" ht="16.5" thickTop="1" x14ac:dyDescent="0.25">
      <c r="D36" s="804" t="s">
        <v>3226</v>
      </c>
      <c r="E36" s="806">
        <f>E34-E35</f>
        <v>-334</v>
      </c>
      <c r="H36" s="759" t="s">
        <v>3236</v>
      </c>
    </row>
    <row r="37" spans="3:11" ht="47.25" x14ac:dyDescent="0.25">
      <c r="D37" s="805" t="s">
        <v>3227</v>
      </c>
      <c r="E37" s="807">
        <f>P8*E36</f>
        <v>-21694.145569620254</v>
      </c>
    </row>
    <row r="40" spans="3:11" x14ac:dyDescent="0.25">
      <c r="C40" s="759" t="s">
        <v>3143</v>
      </c>
      <c r="D40" s="759" t="s">
        <v>3142</v>
      </c>
    </row>
    <row r="41" spans="3:11" x14ac:dyDescent="0.25">
      <c r="D41" s="759" t="s">
        <v>3232</v>
      </c>
    </row>
    <row r="42" spans="3:11" x14ac:dyDescent="0.25">
      <c r="D42" s="759" t="s">
        <v>3380</v>
      </c>
    </row>
  </sheetData>
  <mergeCells count="1">
    <mergeCell ref="O3:P3"/>
  </mergeCells>
  <conditionalFormatting sqref="K4:K27">
    <cfRule type="colorScale" priority="2">
      <colorScale>
        <cfvo type="min"/>
        <cfvo type="percentile" val="50"/>
        <cfvo type="max"/>
        <color rgb="FFF8696B"/>
        <color rgb="FFFFEB84"/>
        <color rgb="FF63BE7B"/>
      </colorScale>
    </cfRule>
  </conditionalFormatting>
  <conditionalFormatting sqref="J4:J27">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B01A3-6700-4019-8F12-C268D1419136}">
  <sheetPr>
    <tabColor theme="1" tint="4.9989318521683403E-2"/>
    <pageSetUpPr fitToPage="1"/>
  </sheetPr>
  <dimension ref="A1:AB654"/>
  <sheetViews>
    <sheetView showGridLines="0" view="pageBreakPreview" zoomScale="85" zoomScaleNormal="85" zoomScaleSheetLayoutView="85" workbookViewId="0">
      <pane xSplit="11" ySplit="1" topLeftCell="L230" activePane="bottomRight" state="frozen"/>
      <selection pane="topRight" activeCell="BF1" sqref="BF1"/>
      <selection pane="bottomLeft" activeCell="A2" sqref="A2"/>
      <selection pane="bottomRight" activeCell="A236" sqref="A236"/>
    </sheetView>
  </sheetViews>
  <sheetFormatPr defaultColWidth="9.140625" defaultRowHeight="12.75" x14ac:dyDescent="0.2"/>
  <cols>
    <col min="1" max="1" width="22.140625" style="501" customWidth="1"/>
    <col min="2" max="2" width="19.140625" style="501" customWidth="1"/>
    <col min="3" max="3" width="18.140625" style="503" customWidth="1"/>
    <col min="4" max="4" width="15.28515625" style="503" hidden="1" customWidth="1"/>
    <col min="5" max="5" width="8.7109375" style="630" customWidth="1"/>
    <col min="6" max="6" width="13.42578125" style="503" hidden="1" customWidth="1"/>
    <col min="7" max="7" width="12.42578125" style="504" customWidth="1"/>
    <col min="8" max="8" width="14.7109375" style="503" customWidth="1"/>
    <col min="9" max="9" width="11.42578125" style="505" bestFit="1" customWidth="1"/>
    <col min="10" max="10" width="8" style="506" bestFit="1" customWidth="1"/>
    <col min="11" max="11" width="11.7109375" style="501" customWidth="1"/>
    <col min="12" max="12" width="9.42578125" style="501" customWidth="1"/>
    <col min="13" max="13" width="9.140625" style="506" customWidth="1"/>
    <col min="14" max="14" width="9.28515625" style="506" customWidth="1"/>
    <col min="15" max="15" width="9.42578125" style="506" customWidth="1"/>
    <col min="16" max="20" width="9.28515625" style="506" customWidth="1"/>
    <col min="21" max="23" width="9.28515625" style="506" bestFit="1" customWidth="1"/>
    <col min="24" max="16384" width="9.140625" style="501"/>
  </cols>
  <sheetData>
    <row r="1" spans="1:23" ht="60" customHeight="1" x14ac:dyDescent="0.25">
      <c r="A1" s="463" t="s">
        <v>1</v>
      </c>
      <c r="B1" s="439" t="s">
        <v>581</v>
      </c>
      <c r="C1" s="439" t="s">
        <v>582</v>
      </c>
      <c r="D1" s="439" t="s">
        <v>3134</v>
      </c>
      <c r="E1" s="439" t="s">
        <v>583</v>
      </c>
      <c r="F1" s="439" t="s">
        <v>584</v>
      </c>
      <c r="G1" s="439" t="s">
        <v>585</v>
      </c>
      <c r="H1" s="439" t="s">
        <v>217</v>
      </c>
      <c r="I1" s="439" t="s">
        <v>223</v>
      </c>
      <c r="J1" s="439" t="s">
        <v>3</v>
      </c>
      <c r="K1" s="463" t="s">
        <v>4</v>
      </c>
      <c r="L1" s="476">
        <v>45658</v>
      </c>
      <c r="M1" s="476">
        <v>45689</v>
      </c>
      <c r="N1" s="476">
        <v>45717</v>
      </c>
      <c r="O1" s="476">
        <v>45748</v>
      </c>
      <c r="P1" s="476">
        <v>45778</v>
      </c>
      <c r="Q1" s="476">
        <v>45809</v>
      </c>
      <c r="R1" s="476">
        <v>45839</v>
      </c>
      <c r="S1" s="476">
        <v>45870</v>
      </c>
      <c r="T1" s="476">
        <v>45901</v>
      </c>
      <c r="U1" s="476">
        <v>45931</v>
      </c>
      <c r="V1" s="476">
        <v>45962</v>
      </c>
      <c r="W1" s="476">
        <v>45992</v>
      </c>
    </row>
    <row r="2" spans="1:23" s="381" customFormat="1" ht="63" customHeight="1" x14ac:dyDescent="0.25">
      <c r="A2" s="382" t="s">
        <v>586</v>
      </c>
      <c r="B2" s="382" t="s">
        <v>587</v>
      </c>
      <c r="C2" s="409" t="s">
        <v>1869</v>
      </c>
      <c r="D2" s="409"/>
      <c r="E2" s="631">
        <v>75</v>
      </c>
      <c r="F2" s="408" t="s">
        <v>589</v>
      </c>
      <c r="G2" s="401">
        <v>45559</v>
      </c>
      <c r="H2" s="532" t="s">
        <v>66</v>
      </c>
      <c r="I2" s="386" t="s">
        <v>591</v>
      </c>
      <c r="J2" s="573" t="s">
        <v>690</v>
      </c>
      <c r="K2" s="449" t="s">
        <v>25</v>
      </c>
      <c r="L2" s="379" t="s">
        <v>443</v>
      </c>
      <c r="M2" s="379" t="s">
        <v>443</v>
      </c>
      <c r="N2" s="379" t="s">
        <v>443</v>
      </c>
      <c r="O2" s="379" t="s">
        <v>443</v>
      </c>
      <c r="P2" s="379" t="s">
        <v>4</v>
      </c>
      <c r="Q2" s="379" t="s">
        <v>443</v>
      </c>
      <c r="R2" s="379" t="s">
        <v>443</v>
      </c>
      <c r="S2" s="379" t="s">
        <v>443</v>
      </c>
      <c r="T2" s="379" t="s">
        <v>443</v>
      </c>
      <c r="U2" s="379" t="s">
        <v>443</v>
      </c>
      <c r="V2" s="379" t="s">
        <v>35</v>
      </c>
      <c r="W2" s="379" t="s">
        <v>690</v>
      </c>
    </row>
    <row r="3" spans="1:23" s="381" customFormat="1" ht="45" customHeight="1" x14ac:dyDescent="0.25">
      <c r="A3" s="382" t="s">
        <v>593</v>
      </c>
      <c r="B3" s="382" t="s">
        <v>152</v>
      </c>
      <c r="C3" s="408"/>
      <c r="D3" s="408"/>
      <c r="E3" s="631">
        <v>55</v>
      </c>
      <c r="F3" s="408" t="s">
        <v>594</v>
      </c>
      <c r="G3" s="401">
        <v>41730</v>
      </c>
      <c r="H3" s="385" t="s">
        <v>590</v>
      </c>
      <c r="I3" s="386" t="s">
        <v>595</v>
      </c>
      <c r="J3" s="609" t="s">
        <v>596</v>
      </c>
      <c r="K3" s="449" t="s">
        <v>25</v>
      </c>
      <c r="L3" s="379" t="s">
        <v>443</v>
      </c>
      <c r="M3" s="379" t="s">
        <v>35</v>
      </c>
      <c r="N3" s="379" t="s">
        <v>443</v>
      </c>
      <c r="O3" s="379" t="s">
        <v>443</v>
      </c>
      <c r="P3" s="379" t="s">
        <v>4</v>
      </c>
      <c r="Q3" s="379" t="s">
        <v>35</v>
      </c>
      <c r="R3" s="379" t="s">
        <v>443</v>
      </c>
      <c r="S3" s="379" t="s">
        <v>443</v>
      </c>
      <c r="T3" s="379" t="s">
        <v>443</v>
      </c>
      <c r="U3" s="379" t="s">
        <v>443</v>
      </c>
      <c r="V3" s="379" t="s">
        <v>443</v>
      </c>
      <c r="W3" s="379" t="s">
        <v>35</v>
      </c>
    </row>
    <row r="4" spans="1:23" s="381" customFormat="1" ht="45" customHeight="1" x14ac:dyDescent="0.25">
      <c r="A4" s="408" t="s">
        <v>597</v>
      </c>
      <c r="B4" s="382" t="s">
        <v>598</v>
      </c>
      <c r="C4" s="408"/>
      <c r="D4" s="408"/>
      <c r="E4" s="631">
        <v>55</v>
      </c>
      <c r="F4" s="408" t="s">
        <v>589</v>
      </c>
      <c r="G4" s="434">
        <v>45559</v>
      </c>
      <c r="H4" s="465" t="s">
        <v>590</v>
      </c>
      <c r="I4" s="560" t="s">
        <v>600</v>
      </c>
      <c r="J4" s="573" t="s">
        <v>601</v>
      </c>
      <c r="K4" s="524" t="s">
        <v>25</v>
      </c>
      <c r="L4" s="379" t="s">
        <v>443</v>
      </c>
      <c r="M4" s="379" t="s">
        <v>443</v>
      </c>
      <c r="N4" s="379" t="s">
        <v>443</v>
      </c>
      <c r="O4" s="379" t="s">
        <v>443</v>
      </c>
      <c r="P4" s="379" t="s">
        <v>443</v>
      </c>
      <c r="Q4" s="379" t="s">
        <v>4</v>
      </c>
      <c r="R4" s="379" t="s">
        <v>35</v>
      </c>
      <c r="S4" s="379" t="s">
        <v>35</v>
      </c>
      <c r="T4" s="379" t="s">
        <v>443</v>
      </c>
      <c r="U4" s="379" t="s">
        <v>443</v>
      </c>
      <c r="V4" s="379" t="s">
        <v>443</v>
      </c>
      <c r="W4" s="379" t="s">
        <v>443</v>
      </c>
    </row>
    <row r="5" spans="1:23" s="381" customFormat="1" ht="45" customHeight="1" x14ac:dyDescent="0.25">
      <c r="A5" s="382" t="s">
        <v>602</v>
      </c>
      <c r="B5" s="382" t="s">
        <v>603</v>
      </c>
      <c r="C5" s="408"/>
      <c r="D5" s="408"/>
      <c r="E5" s="631">
        <v>60</v>
      </c>
      <c r="F5" s="408" t="s">
        <v>604</v>
      </c>
      <c r="G5" s="401">
        <v>45589</v>
      </c>
      <c r="H5" s="385" t="s">
        <v>590</v>
      </c>
      <c r="I5" s="386" t="s">
        <v>605</v>
      </c>
      <c r="J5" s="609" t="s">
        <v>606</v>
      </c>
      <c r="K5" s="449" t="s">
        <v>69</v>
      </c>
      <c r="L5" s="379" t="s">
        <v>443</v>
      </c>
      <c r="M5" s="379" t="s">
        <v>443</v>
      </c>
      <c r="N5" s="379" t="s">
        <v>443</v>
      </c>
      <c r="O5" s="379" t="s">
        <v>443</v>
      </c>
      <c r="P5" s="379" t="s">
        <v>443</v>
      </c>
      <c r="Q5" s="379" t="s">
        <v>443</v>
      </c>
      <c r="R5" s="379" t="s">
        <v>443</v>
      </c>
      <c r="S5" s="379" t="s">
        <v>443</v>
      </c>
      <c r="T5" s="379" t="s">
        <v>443</v>
      </c>
      <c r="U5" s="379" t="s">
        <v>443</v>
      </c>
      <c r="V5" s="379" t="s">
        <v>443</v>
      </c>
      <c r="W5" s="379" t="s">
        <v>443</v>
      </c>
    </row>
    <row r="6" spans="1:23" s="381" customFormat="1" ht="45" customHeight="1" x14ac:dyDescent="0.25">
      <c r="A6" s="382" t="s">
        <v>607</v>
      </c>
      <c r="B6" s="382" t="s">
        <v>608</v>
      </c>
      <c r="C6" s="408"/>
      <c r="D6" s="408"/>
      <c r="E6" s="631">
        <v>55</v>
      </c>
      <c r="F6" s="408" t="s">
        <v>604</v>
      </c>
      <c r="G6" s="401">
        <v>43313</v>
      </c>
      <c r="H6" s="385" t="s">
        <v>590</v>
      </c>
      <c r="I6" s="386" t="s">
        <v>609</v>
      </c>
      <c r="J6" s="573" t="s">
        <v>606</v>
      </c>
      <c r="K6" s="449" t="s">
        <v>610</v>
      </c>
      <c r="L6" s="379" t="s">
        <v>443</v>
      </c>
      <c r="M6" s="379" t="s">
        <v>443</v>
      </c>
      <c r="N6" s="379" t="s">
        <v>443</v>
      </c>
      <c r="O6" s="379" t="s">
        <v>443</v>
      </c>
      <c r="P6" s="379" t="s">
        <v>443</v>
      </c>
      <c r="Q6" s="379" t="s">
        <v>443</v>
      </c>
      <c r="R6" s="379" t="s">
        <v>443</v>
      </c>
      <c r="S6" s="379" t="s">
        <v>443</v>
      </c>
      <c r="T6" s="379" t="s">
        <v>4</v>
      </c>
      <c r="U6" s="379" t="s">
        <v>443</v>
      </c>
      <c r="V6" s="379" t="s">
        <v>443</v>
      </c>
      <c r="W6" s="379" t="s">
        <v>443</v>
      </c>
    </row>
    <row r="7" spans="1:23" s="381" customFormat="1" ht="45" customHeight="1" x14ac:dyDescent="0.25">
      <c r="A7" s="382" t="s">
        <v>611</v>
      </c>
      <c r="B7" s="382" t="s">
        <v>89</v>
      </c>
      <c r="C7" s="636"/>
      <c r="D7" s="636"/>
      <c r="E7" s="631">
        <v>50</v>
      </c>
      <c r="F7" s="408" t="s">
        <v>612</v>
      </c>
      <c r="G7" s="401">
        <v>44949</v>
      </c>
      <c r="H7" s="385" t="s">
        <v>590</v>
      </c>
      <c r="I7" s="386">
        <v>358</v>
      </c>
      <c r="J7" s="573" t="s">
        <v>613</v>
      </c>
      <c r="K7" s="449" t="s">
        <v>614</v>
      </c>
      <c r="L7" s="379" t="s">
        <v>443</v>
      </c>
      <c r="M7" s="379" t="s">
        <v>443</v>
      </c>
      <c r="N7" s="379" t="s">
        <v>4</v>
      </c>
      <c r="O7" s="379" t="s">
        <v>443</v>
      </c>
      <c r="P7" s="379" t="s">
        <v>443</v>
      </c>
      <c r="Q7" s="379" t="s">
        <v>443</v>
      </c>
      <c r="R7" s="379" t="s">
        <v>443</v>
      </c>
      <c r="S7" s="379" t="s">
        <v>443</v>
      </c>
      <c r="T7" s="379" t="s">
        <v>443</v>
      </c>
      <c r="U7" s="462" t="s">
        <v>443</v>
      </c>
      <c r="V7" s="462" t="s">
        <v>443</v>
      </c>
      <c r="W7" s="462" t="s">
        <v>443</v>
      </c>
    </row>
    <row r="8" spans="1:23" s="381" customFormat="1" ht="45" customHeight="1" x14ac:dyDescent="0.25">
      <c r="A8" s="382" t="s">
        <v>615</v>
      </c>
      <c r="B8" s="382" t="s">
        <v>616</v>
      </c>
      <c r="C8" s="602"/>
      <c r="D8" s="602"/>
      <c r="E8" s="631">
        <v>75</v>
      </c>
      <c r="F8" s="408" t="s">
        <v>612</v>
      </c>
      <c r="G8" s="401">
        <v>45863</v>
      </c>
      <c r="H8" s="385" t="s">
        <v>590</v>
      </c>
      <c r="I8" s="386" t="s">
        <v>617</v>
      </c>
      <c r="J8" s="573" t="s">
        <v>613</v>
      </c>
      <c r="K8" s="449" t="s">
        <v>610</v>
      </c>
      <c r="L8" s="379" t="s">
        <v>690</v>
      </c>
      <c r="M8" s="379" t="s">
        <v>690</v>
      </c>
      <c r="N8" s="379" t="s">
        <v>690</v>
      </c>
      <c r="O8" s="379" t="s">
        <v>690</v>
      </c>
      <c r="P8" s="379" t="s">
        <v>690</v>
      </c>
      <c r="Q8" s="379" t="s">
        <v>690</v>
      </c>
      <c r="R8" s="379" t="s">
        <v>35</v>
      </c>
      <c r="S8" s="379" t="s">
        <v>443</v>
      </c>
      <c r="T8" s="379" t="s">
        <v>443</v>
      </c>
      <c r="U8" s="379" t="s">
        <v>4</v>
      </c>
      <c r="V8" s="462" t="s">
        <v>443</v>
      </c>
      <c r="W8" s="462" t="s">
        <v>443</v>
      </c>
    </row>
    <row r="9" spans="1:23" s="397" customFormat="1" ht="45" customHeight="1" x14ac:dyDescent="0.25">
      <c r="A9" s="408" t="s">
        <v>618</v>
      </c>
      <c r="B9" s="382" t="s">
        <v>598</v>
      </c>
      <c r="C9" s="408"/>
      <c r="D9" s="408"/>
      <c r="E9" s="631">
        <v>55</v>
      </c>
      <c r="F9" s="408" t="s">
        <v>589</v>
      </c>
      <c r="G9" s="434">
        <v>45559</v>
      </c>
      <c r="H9" s="465" t="s">
        <v>590</v>
      </c>
      <c r="I9" s="560" t="s">
        <v>600</v>
      </c>
      <c r="J9" s="573" t="s">
        <v>601</v>
      </c>
      <c r="K9" s="524" t="s">
        <v>25</v>
      </c>
      <c r="L9" s="379" t="s">
        <v>443</v>
      </c>
      <c r="M9" s="379" t="s">
        <v>443</v>
      </c>
      <c r="N9" s="379" t="s">
        <v>443</v>
      </c>
      <c r="O9" s="379" t="s">
        <v>443</v>
      </c>
      <c r="P9" s="379" t="s">
        <v>443</v>
      </c>
      <c r="Q9" s="379" t="s">
        <v>4</v>
      </c>
      <c r="R9" s="379" t="s">
        <v>35</v>
      </c>
      <c r="S9" s="379" t="s">
        <v>443</v>
      </c>
      <c r="T9" s="379" t="s">
        <v>443</v>
      </c>
      <c r="U9" s="379" t="s">
        <v>443</v>
      </c>
      <c r="V9" s="379" t="s">
        <v>443</v>
      </c>
      <c r="W9" s="379" t="s">
        <v>443</v>
      </c>
    </row>
    <row r="10" spans="1:23" s="397" customFormat="1" ht="45" customHeight="1" x14ac:dyDescent="0.25">
      <c r="A10" s="382" t="s">
        <v>619</v>
      </c>
      <c r="B10" s="382" t="s">
        <v>620</v>
      </c>
      <c r="C10" s="636"/>
      <c r="D10" s="636"/>
      <c r="E10" s="631">
        <v>50</v>
      </c>
      <c r="F10" s="408" t="s">
        <v>604</v>
      </c>
      <c r="G10" s="401">
        <v>44949</v>
      </c>
      <c r="H10" s="385" t="s">
        <v>590</v>
      </c>
      <c r="I10" s="386">
        <v>146</v>
      </c>
      <c r="J10" s="573" t="s">
        <v>621</v>
      </c>
      <c r="K10" s="449" t="s">
        <v>622</v>
      </c>
      <c r="L10" s="379" t="s">
        <v>443</v>
      </c>
      <c r="M10" s="379" t="s">
        <v>443</v>
      </c>
      <c r="N10" s="379" t="s">
        <v>443</v>
      </c>
      <c r="O10" s="379" t="s">
        <v>443</v>
      </c>
      <c r="P10" s="379" t="s">
        <v>443</v>
      </c>
      <c r="Q10" s="379" t="s">
        <v>443</v>
      </c>
      <c r="R10" s="379" t="s">
        <v>443</v>
      </c>
      <c r="S10" s="379" t="s">
        <v>443</v>
      </c>
      <c r="T10" s="379" t="s">
        <v>4</v>
      </c>
      <c r="U10" s="379" t="s">
        <v>443</v>
      </c>
      <c r="V10" s="379" t="s">
        <v>443</v>
      </c>
      <c r="W10" s="379" t="s">
        <v>443</v>
      </c>
    </row>
    <row r="11" spans="1:23" s="397" customFormat="1" ht="45" customHeight="1" x14ac:dyDescent="0.25">
      <c r="A11" s="382" t="s">
        <v>623</v>
      </c>
      <c r="B11" s="382" t="s">
        <v>624</v>
      </c>
      <c r="C11" s="408"/>
      <c r="D11" s="408"/>
      <c r="E11" s="631">
        <v>55</v>
      </c>
      <c r="F11" s="408" t="s">
        <v>604</v>
      </c>
      <c r="G11" s="401">
        <v>44174</v>
      </c>
      <c r="H11" s="385" t="s">
        <v>590</v>
      </c>
      <c r="I11" s="386" t="s">
        <v>625</v>
      </c>
      <c r="J11" s="573" t="s">
        <v>606</v>
      </c>
      <c r="K11" s="449" t="s">
        <v>146</v>
      </c>
      <c r="L11" s="379" t="s">
        <v>443</v>
      </c>
      <c r="M11" s="379" t="s">
        <v>4</v>
      </c>
      <c r="N11" s="379" t="s">
        <v>443</v>
      </c>
      <c r="O11" s="379" t="s">
        <v>443</v>
      </c>
      <c r="P11" s="379" t="s">
        <v>443</v>
      </c>
      <c r="Q11" s="379" t="s">
        <v>443</v>
      </c>
      <c r="R11" s="379" t="s">
        <v>443</v>
      </c>
      <c r="S11" s="379" t="s">
        <v>443</v>
      </c>
      <c r="T11" s="379" t="s">
        <v>443</v>
      </c>
      <c r="U11" s="379" t="s">
        <v>443</v>
      </c>
      <c r="V11" s="379" t="s">
        <v>443</v>
      </c>
      <c r="W11" s="379" t="s">
        <v>443</v>
      </c>
    </row>
    <row r="12" spans="1:23" s="502" customFormat="1" ht="45" customHeight="1" x14ac:dyDescent="0.25">
      <c r="A12" s="382" t="s">
        <v>626</v>
      </c>
      <c r="B12" s="382" t="s">
        <v>627</v>
      </c>
      <c r="C12" s="636"/>
      <c r="D12" s="636"/>
      <c r="E12" s="631">
        <v>50</v>
      </c>
      <c r="F12" s="408" t="s">
        <v>612</v>
      </c>
      <c r="G12" s="401">
        <v>44949</v>
      </c>
      <c r="H12" s="385" t="s">
        <v>590</v>
      </c>
      <c r="I12" s="386">
        <v>349</v>
      </c>
      <c r="J12" s="573" t="s">
        <v>613</v>
      </c>
      <c r="K12" s="449" t="s">
        <v>614</v>
      </c>
      <c r="L12" s="379" t="s">
        <v>443</v>
      </c>
      <c r="M12" s="379" t="s">
        <v>4</v>
      </c>
      <c r="N12" s="379" t="s">
        <v>35</v>
      </c>
      <c r="O12" s="379" t="s">
        <v>443</v>
      </c>
      <c r="P12" s="379" t="s">
        <v>443</v>
      </c>
      <c r="Q12" s="379" t="s">
        <v>443</v>
      </c>
      <c r="R12" s="379" t="s">
        <v>443</v>
      </c>
      <c r="S12" s="379" t="s">
        <v>443</v>
      </c>
      <c r="T12" s="379" t="s">
        <v>443</v>
      </c>
      <c r="U12" s="462" t="s">
        <v>443</v>
      </c>
      <c r="V12" s="462" t="s">
        <v>443</v>
      </c>
      <c r="W12" s="462" t="s">
        <v>443</v>
      </c>
    </row>
    <row r="13" spans="1:23" s="502" customFormat="1" ht="45" customHeight="1" x14ac:dyDescent="0.25">
      <c r="A13" s="391" t="s">
        <v>628</v>
      </c>
      <c r="B13" s="391" t="s">
        <v>629</v>
      </c>
      <c r="C13" s="409"/>
      <c r="D13" s="409"/>
      <c r="E13" s="631">
        <v>75</v>
      </c>
      <c r="F13" s="408" t="s">
        <v>612</v>
      </c>
      <c r="G13" s="401">
        <v>44228</v>
      </c>
      <c r="H13" s="375" t="s">
        <v>590</v>
      </c>
      <c r="I13" s="394" t="s">
        <v>630</v>
      </c>
      <c r="J13" s="573" t="s">
        <v>613</v>
      </c>
      <c r="K13" s="449" t="s">
        <v>25</v>
      </c>
      <c r="L13" s="379" t="s">
        <v>443</v>
      </c>
      <c r="M13" s="379" t="s">
        <v>443</v>
      </c>
      <c r="N13" s="379" t="s">
        <v>443</v>
      </c>
      <c r="O13" s="379" t="s">
        <v>443</v>
      </c>
      <c r="P13" s="379" t="s">
        <v>443</v>
      </c>
      <c r="Q13" s="379" t="s">
        <v>4</v>
      </c>
      <c r="R13" s="379" t="s">
        <v>443</v>
      </c>
      <c r="S13" s="379" t="s">
        <v>443</v>
      </c>
      <c r="T13" s="379" t="s">
        <v>443</v>
      </c>
      <c r="U13" s="462" t="s">
        <v>443</v>
      </c>
      <c r="V13" s="462" t="s">
        <v>443</v>
      </c>
      <c r="W13" s="462" t="s">
        <v>443</v>
      </c>
    </row>
    <row r="14" spans="1:23" s="381" customFormat="1" ht="45" customHeight="1" x14ac:dyDescent="0.25">
      <c r="A14" s="429" t="s">
        <v>631</v>
      </c>
      <c r="B14" s="382" t="s">
        <v>632</v>
      </c>
      <c r="C14" s="636"/>
      <c r="D14" s="636"/>
      <c r="E14" s="631">
        <v>70</v>
      </c>
      <c r="F14" s="408" t="s">
        <v>604</v>
      </c>
      <c r="G14" s="430">
        <v>45161</v>
      </c>
      <c r="H14" s="402" t="s">
        <v>590</v>
      </c>
      <c r="I14" s="403" t="s">
        <v>633</v>
      </c>
      <c r="J14" s="573" t="s">
        <v>634</v>
      </c>
      <c r="K14" s="606" t="s">
        <v>635</v>
      </c>
      <c r="L14" s="448" t="s">
        <v>4</v>
      </c>
      <c r="M14" s="379" t="s">
        <v>443</v>
      </c>
      <c r="N14" s="379" t="s">
        <v>443</v>
      </c>
      <c r="O14" s="379" t="s">
        <v>443</v>
      </c>
      <c r="P14" s="379" t="s">
        <v>443</v>
      </c>
      <c r="Q14" s="379" t="s">
        <v>443</v>
      </c>
      <c r="R14" s="379" t="s">
        <v>443</v>
      </c>
      <c r="S14" s="379" t="s">
        <v>443</v>
      </c>
      <c r="T14" s="379" t="s">
        <v>443</v>
      </c>
      <c r="U14" s="379" t="s">
        <v>443</v>
      </c>
      <c r="V14" s="379" t="s">
        <v>443</v>
      </c>
      <c r="W14" s="379" t="s">
        <v>4</v>
      </c>
    </row>
    <row r="15" spans="1:23" ht="45" customHeight="1" x14ac:dyDescent="0.25">
      <c r="A15" s="382" t="s">
        <v>636</v>
      </c>
      <c r="B15" s="706" t="s">
        <v>99</v>
      </c>
      <c r="C15" s="409"/>
      <c r="D15" s="409"/>
      <c r="E15" s="631">
        <v>60</v>
      </c>
      <c r="F15" s="408" t="s">
        <v>589</v>
      </c>
      <c r="G15" s="445"/>
      <c r="H15" s="465" t="s">
        <v>590</v>
      </c>
      <c r="I15" s="441" t="s">
        <v>465</v>
      </c>
      <c r="J15" s="573" t="s">
        <v>592</v>
      </c>
      <c r="K15" s="449" t="s">
        <v>25</v>
      </c>
      <c r="L15" s="379" t="s">
        <v>35</v>
      </c>
      <c r="M15" s="379" t="s">
        <v>35</v>
      </c>
      <c r="N15" s="379" t="s">
        <v>35</v>
      </c>
      <c r="O15" s="379" t="s">
        <v>35</v>
      </c>
      <c r="P15" s="379" t="s">
        <v>35</v>
      </c>
      <c r="Q15" s="379" t="s">
        <v>4</v>
      </c>
      <c r="R15" s="379" t="s">
        <v>443</v>
      </c>
      <c r="S15" s="379" t="s">
        <v>443</v>
      </c>
      <c r="T15" s="379" t="s">
        <v>443</v>
      </c>
      <c r="U15" s="379" t="s">
        <v>443</v>
      </c>
      <c r="V15" s="379" t="s">
        <v>443</v>
      </c>
      <c r="W15" s="379" t="s">
        <v>443</v>
      </c>
    </row>
    <row r="16" spans="1:23" s="381" customFormat="1" ht="45" customHeight="1" x14ac:dyDescent="0.25">
      <c r="A16" s="382" t="s">
        <v>637</v>
      </c>
      <c r="B16" s="382" t="s">
        <v>638</v>
      </c>
      <c r="C16" s="408"/>
      <c r="D16" s="408"/>
      <c r="E16" s="631">
        <v>55</v>
      </c>
      <c r="F16" s="408" t="s">
        <v>604</v>
      </c>
      <c r="G16" s="384"/>
      <c r="H16" s="385" t="s">
        <v>590</v>
      </c>
      <c r="I16" s="386" t="s">
        <v>639</v>
      </c>
      <c r="J16" s="573" t="s">
        <v>606</v>
      </c>
      <c r="K16" s="524" t="s">
        <v>53</v>
      </c>
      <c r="L16" s="379" t="s">
        <v>443</v>
      </c>
      <c r="M16" s="379" t="s">
        <v>443</v>
      </c>
      <c r="N16" s="379" t="s">
        <v>4</v>
      </c>
      <c r="O16" s="379" t="s">
        <v>443</v>
      </c>
      <c r="P16" s="379" t="s">
        <v>443</v>
      </c>
      <c r="Q16" s="379" t="s">
        <v>443</v>
      </c>
      <c r="R16" s="379" t="s">
        <v>443</v>
      </c>
      <c r="S16" s="379" t="s">
        <v>443</v>
      </c>
      <c r="T16" s="379" t="s">
        <v>443</v>
      </c>
      <c r="U16" s="379" t="s">
        <v>443</v>
      </c>
      <c r="V16" s="379" t="s">
        <v>443</v>
      </c>
      <c r="W16" s="379" t="s">
        <v>443</v>
      </c>
    </row>
    <row r="17" spans="1:23" s="381" customFormat="1" ht="45" customHeight="1" x14ac:dyDescent="0.25">
      <c r="A17" s="382" t="s">
        <v>640</v>
      </c>
      <c r="B17" s="382" t="s">
        <v>641</v>
      </c>
      <c r="C17" s="602"/>
      <c r="D17" s="602"/>
      <c r="E17" s="631">
        <v>50</v>
      </c>
      <c r="F17" s="408" t="s">
        <v>604</v>
      </c>
      <c r="G17" s="401">
        <v>44949</v>
      </c>
      <c r="H17" s="385" t="s">
        <v>590</v>
      </c>
      <c r="I17" s="386">
        <v>171</v>
      </c>
      <c r="J17" s="573" t="s">
        <v>621</v>
      </c>
      <c r="K17" s="449" t="s">
        <v>100</v>
      </c>
      <c r="L17" s="379" t="s">
        <v>443</v>
      </c>
      <c r="M17" s="379" t="s">
        <v>443</v>
      </c>
      <c r="N17" s="379" t="s">
        <v>443</v>
      </c>
      <c r="O17" s="379" t="s">
        <v>443</v>
      </c>
      <c r="P17" s="379" t="s">
        <v>443</v>
      </c>
      <c r="Q17" s="379" t="s">
        <v>443</v>
      </c>
      <c r="R17" s="379" t="s">
        <v>443</v>
      </c>
      <c r="S17" s="379" t="s">
        <v>443</v>
      </c>
      <c r="T17" s="379" t="s">
        <v>4</v>
      </c>
      <c r="U17" s="379" t="s">
        <v>443</v>
      </c>
      <c r="V17" s="379" t="s">
        <v>443</v>
      </c>
      <c r="W17" s="379" t="s">
        <v>443</v>
      </c>
    </row>
    <row r="18" spans="1:23" ht="45" customHeight="1" x14ac:dyDescent="0.25">
      <c r="A18" s="382" t="s">
        <v>642</v>
      </c>
      <c r="B18" s="382" t="s">
        <v>643</v>
      </c>
      <c r="C18" s="602"/>
      <c r="D18" s="602"/>
      <c r="E18" s="631">
        <v>55</v>
      </c>
      <c r="F18" s="408" t="s">
        <v>604</v>
      </c>
      <c r="G18" s="401">
        <v>45713</v>
      </c>
      <c r="H18" s="385" t="s">
        <v>590</v>
      </c>
      <c r="I18" s="386" t="s">
        <v>644</v>
      </c>
      <c r="J18" s="573" t="s">
        <v>645</v>
      </c>
      <c r="K18" s="449" t="s">
        <v>25</v>
      </c>
      <c r="L18" s="584" t="s">
        <v>35</v>
      </c>
      <c r="M18" s="379" t="s">
        <v>443</v>
      </c>
      <c r="N18" s="379" t="s">
        <v>443</v>
      </c>
      <c r="O18" s="379" t="s">
        <v>443</v>
      </c>
      <c r="P18" s="379" t="s">
        <v>443</v>
      </c>
      <c r="Q18" s="379" t="s">
        <v>4</v>
      </c>
      <c r="R18" s="379" t="s">
        <v>443</v>
      </c>
      <c r="S18" s="379" t="s">
        <v>443</v>
      </c>
      <c r="T18" s="379" t="s">
        <v>443</v>
      </c>
      <c r="U18" s="379" t="s">
        <v>443</v>
      </c>
      <c r="V18" s="379" t="s">
        <v>443</v>
      </c>
      <c r="W18" s="379" t="s">
        <v>443</v>
      </c>
    </row>
    <row r="19" spans="1:23" ht="45" customHeight="1" x14ac:dyDescent="0.25">
      <c r="A19" s="382" t="s">
        <v>646</v>
      </c>
      <c r="B19" s="382" t="s">
        <v>60</v>
      </c>
      <c r="C19" s="409"/>
      <c r="D19" s="409"/>
      <c r="E19" s="631">
        <v>75</v>
      </c>
      <c r="F19" s="408" t="s">
        <v>604</v>
      </c>
      <c r="G19" s="401">
        <v>41214</v>
      </c>
      <c r="H19" s="385" t="s">
        <v>590</v>
      </c>
      <c r="I19" s="386" t="s">
        <v>647</v>
      </c>
      <c r="J19" s="573" t="s">
        <v>648</v>
      </c>
      <c r="K19" s="449" t="s">
        <v>622</v>
      </c>
      <c r="L19" s="379" t="s">
        <v>443</v>
      </c>
      <c r="M19" s="379" t="s">
        <v>443</v>
      </c>
      <c r="N19" s="379" t="s">
        <v>443</v>
      </c>
      <c r="O19" s="379" t="s">
        <v>443</v>
      </c>
      <c r="P19" s="379" t="s">
        <v>443</v>
      </c>
      <c r="Q19" s="379" t="s">
        <v>443</v>
      </c>
      <c r="R19" s="379" t="s">
        <v>443</v>
      </c>
      <c r="S19" s="379" t="s">
        <v>4</v>
      </c>
      <c r="T19" s="379" t="s">
        <v>443</v>
      </c>
      <c r="U19" s="379" t="s">
        <v>443</v>
      </c>
      <c r="V19" s="379" t="s">
        <v>443</v>
      </c>
      <c r="W19" s="379" t="s">
        <v>443</v>
      </c>
    </row>
    <row r="20" spans="1:23" s="381" customFormat="1" ht="45" customHeight="1" x14ac:dyDescent="0.25">
      <c r="A20" s="599" t="s">
        <v>649</v>
      </c>
      <c r="B20" s="382" t="s">
        <v>641</v>
      </c>
      <c r="C20" s="599"/>
      <c r="D20" s="599"/>
      <c r="E20" s="632">
        <v>60</v>
      </c>
      <c r="F20" s="408" t="s">
        <v>604</v>
      </c>
      <c r="G20" s="441"/>
      <c r="H20" s="385" t="s">
        <v>590</v>
      </c>
      <c r="I20" s="441">
        <v>163</v>
      </c>
      <c r="J20" s="573" t="s">
        <v>634</v>
      </c>
      <c r="K20" s="449" t="s">
        <v>146</v>
      </c>
      <c r="L20" s="462" t="s">
        <v>443</v>
      </c>
      <c r="M20" s="539" t="s">
        <v>4</v>
      </c>
      <c r="N20" s="379" t="s">
        <v>443</v>
      </c>
      <c r="O20" s="379" t="s">
        <v>443</v>
      </c>
      <c r="P20" s="379" t="s">
        <v>443</v>
      </c>
      <c r="Q20" s="379" t="s">
        <v>443</v>
      </c>
      <c r="R20" s="379" t="s">
        <v>443</v>
      </c>
      <c r="S20" s="379" t="s">
        <v>443</v>
      </c>
      <c r="T20" s="379" t="s">
        <v>443</v>
      </c>
      <c r="U20" s="379" t="s">
        <v>443</v>
      </c>
      <c r="V20" s="379" t="s">
        <v>443</v>
      </c>
      <c r="W20" s="379" t="s">
        <v>443</v>
      </c>
    </row>
    <row r="21" spans="1:23" s="381" customFormat="1" ht="45" customHeight="1" x14ac:dyDescent="0.25">
      <c r="A21" s="382" t="s">
        <v>650</v>
      </c>
      <c r="B21" s="382" t="s">
        <v>651</v>
      </c>
      <c r="C21" s="408"/>
      <c r="D21" s="408"/>
      <c r="E21" s="631">
        <v>50</v>
      </c>
      <c r="F21" s="408" t="s">
        <v>594</v>
      </c>
      <c r="G21" s="401"/>
      <c r="H21" s="385" t="s">
        <v>590</v>
      </c>
      <c r="I21" s="386" t="s">
        <v>652</v>
      </c>
      <c r="J21" s="573" t="s">
        <v>596</v>
      </c>
      <c r="K21" s="449" t="s">
        <v>25</v>
      </c>
      <c r="L21" s="379" t="s">
        <v>443</v>
      </c>
      <c r="M21" s="379" t="s">
        <v>443</v>
      </c>
      <c r="N21" s="379" t="s">
        <v>443</v>
      </c>
      <c r="O21" s="379" t="s">
        <v>443</v>
      </c>
      <c r="P21" s="379" t="s">
        <v>4</v>
      </c>
      <c r="Q21" s="379" t="s">
        <v>35</v>
      </c>
      <c r="R21" s="379" t="s">
        <v>443</v>
      </c>
      <c r="S21" s="379" t="s">
        <v>443</v>
      </c>
      <c r="T21" s="379" t="s">
        <v>443</v>
      </c>
      <c r="U21" s="379" t="s">
        <v>443</v>
      </c>
      <c r="V21" s="379" t="s">
        <v>443</v>
      </c>
      <c r="W21" s="379" t="s">
        <v>35</v>
      </c>
    </row>
    <row r="22" spans="1:23" s="381" customFormat="1" ht="45" customHeight="1" x14ac:dyDescent="0.25">
      <c r="A22" s="382" t="s">
        <v>653</v>
      </c>
      <c r="B22" s="382" t="s">
        <v>654</v>
      </c>
      <c r="C22" s="409"/>
      <c r="D22" s="409"/>
      <c r="E22" s="631">
        <v>55</v>
      </c>
      <c r="F22" s="408" t="s">
        <v>604</v>
      </c>
      <c r="G22" s="401">
        <v>45712</v>
      </c>
      <c r="H22" s="385" t="s">
        <v>590</v>
      </c>
      <c r="I22" s="386" t="s">
        <v>3137</v>
      </c>
      <c r="J22" s="573" t="s">
        <v>656</v>
      </c>
      <c r="K22" s="449" t="s">
        <v>657</v>
      </c>
      <c r="L22" s="379" t="s">
        <v>690</v>
      </c>
      <c r="M22" s="379" t="s">
        <v>443</v>
      </c>
      <c r="N22" s="379" t="s">
        <v>443</v>
      </c>
      <c r="O22" s="379" t="s">
        <v>443</v>
      </c>
      <c r="P22" s="379" t="s">
        <v>443</v>
      </c>
      <c r="Q22" s="379" t="s">
        <v>443</v>
      </c>
      <c r="R22" s="379" t="s">
        <v>443</v>
      </c>
      <c r="S22" s="379" t="s">
        <v>443</v>
      </c>
      <c r="T22" s="379" t="s">
        <v>443</v>
      </c>
      <c r="U22" s="462" t="s">
        <v>443</v>
      </c>
      <c r="V22" s="462" t="s">
        <v>443</v>
      </c>
      <c r="W22" s="462" t="s">
        <v>443</v>
      </c>
    </row>
    <row r="23" spans="1:23" s="381" customFormat="1" ht="45" customHeight="1" x14ac:dyDescent="0.25">
      <c r="A23" s="408" t="s">
        <v>658</v>
      </c>
      <c r="B23" s="382" t="s">
        <v>598</v>
      </c>
      <c r="C23" s="408"/>
      <c r="D23" s="408"/>
      <c r="E23" s="631">
        <v>55</v>
      </c>
      <c r="F23" s="408" t="s">
        <v>589</v>
      </c>
      <c r="G23" s="434">
        <v>45559</v>
      </c>
      <c r="H23" s="465" t="s">
        <v>590</v>
      </c>
      <c r="I23" s="560" t="s">
        <v>600</v>
      </c>
      <c r="J23" s="573" t="s">
        <v>601</v>
      </c>
      <c r="K23" s="524" t="s">
        <v>614</v>
      </c>
      <c r="L23" s="379" t="s">
        <v>443</v>
      </c>
      <c r="M23" s="379" t="s">
        <v>4</v>
      </c>
      <c r="N23" s="379" t="s">
        <v>443</v>
      </c>
      <c r="O23" s="379" t="s">
        <v>443</v>
      </c>
      <c r="P23" s="379" t="s">
        <v>443</v>
      </c>
      <c r="Q23" s="379" t="s">
        <v>35</v>
      </c>
      <c r="R23" s="379" t="s">
        <v>35</v>
      </c>
      <c r="S23" s="379" t="s">
        <v>443</v>
      </c>
      <c r="T23" s="379" t="s">
        <v>443</v>
      </c>
      <c r="U23" s="379" t="s">
        <v>443</v>
      </c>
      <c r="V23" s="379" t="s">
        <v>443</v>
      </c>
      <c r="W23" s="379" t="s">
        <v>443</v>
      </c>
    </row>
    <row r="24" spans="1:23" s="381" customFormat="1" ht="45" customHeight="1" x14ac:dyDescent="0.25">
      <c r="A24" s="382" t="s">
        <v>659</v>
      </c>
      <c r="B24" s="382" t="s">
        <v>119</v>
      </c>
      <c r="C24" s="408"/>
      <c r="D24" s="408"/>
      <c r="E24" s="631">
        <v>55</v>
      </c>
      <c r="F24" s="408" t="s">
        <v>604</v>
      </c>
      <c r="G24" s="384"/>
      <c r="H24" s="385" t="s">
        <v>590</v>
      </c>
      <c r="I24" s="386" t="s">
        <v>660</v>
      </c>
      <c r="J24" s="573" t="s">
        <v>645</v>
      </c>
      <c r="K24" s="449" t="s">
        <v>610</v>
      </c>
      <c r="L24" s="379" t="s">
        <v>443</v>
      </c>
      <c r="M24" s="379" t="s">
        <v>443</v>
      </c>
      <c r="N24" s="379" t="s">
        <v>443</v>
      </c>
      <c r="O24" s="379" t="s">
        <v>443</v>
      </c>
      <c r="P24" s="379" t="s">
        <v>443</v>
      </c>
      <c r="Q24" s="379" t="s">
        <v>443</v>
      </c>
      <c r="R24" s="379" t="s">
        <v>443</v>
      </c>
      <c r="S24" s="379" t="s">
        <v>443</v>
      </c>
      <c r="T24" s="379" t="s">
        <v>443</v>
      </c>
      <c r="U24" s="379" t="s">
        <v>4</v>
      </c>
      <c r="V24" s="379" t="s">
        <v>443</v>
      </c>
      <c r="W24" s="379" t="s">
        <v>443</v>
      </c>
    </row>
    <row r="25" spans="1:23" s="381" customFormat="1" ht="45" customHeight="1" x14ac:dyDescent="0.25">
      <c r="A25" s="382" t="s">
        <v>661</v>
      </c>
      <c r="B25" s="382" t="s">
        <v>662</v>
      </c>
      <c r="C25" s="636"/>
      <c r="D25" s="636"/>
      <c r="E25" s="631">
        <v>50</v>
      </c>
      <c r="F25" s="408" t="s">
        <v>604</v>
      </c>
      <c r="G25" s="401">
        <v>44949</v>
      </c>
      <c r="H25" s="385" t="s">
        <v>590</v>
      </c>
      <c r="I25" s="386">
        <v>183</v>
      </c>
      <c r="J25" s="573" t="s">
        <v>663</v>
      </c>
      <c r="K25" s="449" t="s">
        <v>25</v>
      </c>
      <c r="L25" s="379" t="s">
        <v>443</v>
      </c>
      <c r="M25" s="379" t="s">
        <v>443</v>
      </c>
      <c r="N25" s="379" t="s">
        <v>443</v>
      </c>
      <c r="O25" s="379" t="s">
        <v>443</v>
      </c>
      <c r="P25" s="379" t="s">
        <v>35</v>
      </c>
      <c r="Q25" s="379" t="s">
        <v>443</v>
      </c>
      <c r="R25" s="379" t="s">
        <v>443</v>
      </c>
      <c r="S25" s="379" t="s">
        <v>443</v>
      </c>
      <c r="T25" s="379" t="s">
        <v>443</v>
      </c>
      <c r="U25" s="379" t="s">
        <v>443</v>
      </c>
      <c r="V25" s="379" t="s">
        <v>443</v>
      </c>
      <c r="W25" s="379" t="s">
        <v>443</v>
      </c>
    </row>
    <row r="26" spans="1:23" s="381" customFormat="1" ht="45" customHeight="1" x14ac:dyDescent="0.25">
      <c r="A26" s="382" t="s">
        <v>664</v>
      </c>
      <c r="B26" s="382" t="s">
        <v>665</v>
      </c>
      <c r="C26" s="408"/>
      <c r="D26" s="408"/>
      <c r="E26" s="631">
        <v>55</v>
      </c>
      <c r="F26" s="408" t="s">
        <v>604</v>
      </c>
      <c r="G26" s="401">
        <v>44075</v>
      </c>
      <c r="H26" s="385" t="s">
        <v>590</v>
      </c>
      <c r="I26" s="386" t="s">
        <v>666</v>
      </c>
      <c r="J26" s="573" t="s">
        <v>667</v>
      </c>
      <c r="K26" s="449" t="s">
        <v>69</v>
      </c>
      <c r="L26" s="379" t="s">
        <v>443</v>
      </c>
      <c r="M26" s="379" t="s">
        <v>443</v>
      </c>
      <c r="N26" s="379" t="s">
        <v>443</v>
      </c>
      <c r="O26" s="379" t="s">
        <v>443</v>
      </c>
      <c r="P26" s="462" t="s">
        <v>443</v>
      </c>
      <c r="Q26" s="703" t="s">
        <v>4</v>
      </c>
      <c r="R26" s="379" t="s">
        <v>443</v>
      </c>
      <c r="S26" s="379" t="s">
        <v>443</v>
      </c>
      <c r="T26" s="379" t="s">
        <v>443</v>
      </c>
      <c r="U26" s="379" t="s">
        <v>443</v>
      </c>
      <c r="V26" s="379" t="s">
        <v>443</v>
      </c>
      <c r="W26" s="379" t="s">
        <v>443</v>
      </c>
    </row>
    <row r="27" spans="1:23" s="381" customFormat="1" ht="45" customHeight="1" x14ac:dyDescent="0.25">
      <c r="A27" s="382" t="s">
        <v>668</v>
      </c>
      <c r="B27" s="382" t="s">
        <v>669</v>
      </c>
      <c r="C27" s="408"/>
      <c r="D27" s="408"/>
      <c r="E27" s="631">
        <v>55</v>
      </c>
      <c r="F27" s="408" t="s">
        <v>612</v>
      </c>
      <c r="G27" s="401"/>
      <c r="H27" s="385" t="s">
        <v>590</v>
      </c>
      <c r="I27" s="386">
        <v>93</v>
      </c>
      <c r="J27" s="573" t="s">
        <v>613</v>
      </c>
      <c r="K27" s="449" t="s">
        <v>610</v>
      </c>
      <c r="L27" s="379" t="s">
        <v>443</v>
      </c>
      <c r="M27" s="379" t="s">
        <v>443</v>
      </c>
      <c r="N27" s="379" t="s">
        <v>443</v>
      </c>
      <c r="O27" s="379" t="s">
        <v>443</v>
      </c>
      <c r="P27" s="379" t="s">
        <v>443</v>
      </c>
      <c r="Q27" s="379" t="s">
        <v>443</v>
      </c>
      <c r="R27" s="379" t="s">
        <v>443</v>
      </c>
      <c r="S27" s="379" t="s">
        <v>443</v>
      </c>
      <c r="T27" s="379" t="s">
        <v>443</v>
      </c>
      <c r="U27" s="379" t="s">
        <v>4</v>
      </c>
      <c r="V27" s="462" t="s">
        <v>443</v>
      </c>
      <c r="W27" s="462" t="s">
        <v>443</v>
      </c>
    </row>
    <row r="28" spans="1:23" s="381" customFormat="1" ht="64.5" customHeight="1" x14ac:dyDescent="0.25">
      <c r="A28" s="382" t="s">
        <v>670</v>
      </c>
      <c r="B28" s="382" t="s">
        <v>598</v>
      </c>
      <c r="C28" s="636"/>
      <c r="D28" s="636"/>
      <c r="E28" s="631">
        <v>50</v>
      </c>
      <c r="F28" s="408" t="s">
        <v>604</v>
      </c>
      <c r="G28" s="401">
        <v>44949</v>
      </c>
      <c r="H28" s="385" t="s">
        <v>590</v>
      </c>
      <c r="I28" s="386">
        <v>111</v>
      </c>
      <c r="J28" s="573" t="s">
        <v>667</v>
      </c>
      <c r="K28" s="449" t="s">
        <v>53</v>
      </c>
      <c r="L28" s="379" t="s">
        <v>443</v>
      </c>
      <c r="M28" s="379" t="s">
        <v>443</v>
      </c>
      <c r="N28" s="379" t="s">
        <v>443</v>
      </c>
      <c r="O28" s="539" t="s">
        <v>4</v>
      </c>
      <c r="P28" s="379" t="s">
        <v>443</v>
      </c>
      <c r="Q28" s="379" t="s">
        <v>443</v>
      </c>
      <c r="R28" s="379" t="s">
        <v>443</v>
      </c>
      <c r="S28" s="379" t="s">
        <v>443</v>
      </c>
      <c r="T28" s="379" t="s">
        <v>443</v>
      </c>
      <c r="U28" s="379" t="s">
        <v>443</v>
      </c>
      <c r="V28" s="379" t="s">
        <v>443</v>
      </c>
      <c r="W28" s="379" t="s">
        <v>443</v>
      </c>
    </row>
    <row r="29" spans="1:23" s="381" customFormat="1" ht="45" customHeight="1" x14ac:dyDescent="0.25">
      <c r="A29" s="382" t="s">
        <v>671</v>
      </c>
      <c r="B29" s="382" t="s">
        <v>672</v>
      </c>
      <c r="C29" s="636"/>
      <c r="D29" s="636"/>
      <c r="E29" s="631">
        <v>65</v>
      </c>
      <c r="F29" s="408" t="s">
        <v>604</v>
      </c>
      <c r="G29" s="401">
        <v>45253</v>
      </c>
      <c r="H29" s="385" t="s">
        <v>590</v>
      </c>
      <c r="I29" s="386" t="s">
        <v>673</v>
      </c>
      <c r="J29" s="573" t="s">
        <v>645</v>
      </c>
      <c r="K29" s="626" t="s">
        <v>20</v>
      </c>
      <c r="L29" s="379" t="s">
        <v>443</v>
      </c>
      <c r="M29" s="379" t="s">
        <v>443</v>
      </c>
      <c r="N29" s="379" t="s">
        <v>443</v>
      </c>
      <c r="O29" s="379" t="s">
        <v>4</v>
      </c>
      <c r="P29" s="379" t="s">
        <v>443</v>
      </c>
      <c r="Q29" s="379" t="s">
        <v>443</v>
      </c>
      <c r="R29" s="379" t="s">
        <v>443</v>
      </c>
      <c r="S29" s="379" t="s">
        <v>443</v>
      </c>
      <c r="T29" s="379" t="s">
        <v>443</v>
      </c>
      <c r="U29" s="379" t="s">
        <v>443</v>
      </c>
      <c r="V29" s="379" t="s">
        <v>443</v>
      </c>
      <c r="W29" s="379" t="s">
        <v>443</v>
      </c>
    </row>
    <row r="30" spans="1:23" s="381" customFormat="1" ht="45" customHeight="1" x14ac:dyDescent="0.25">
      <c r="A30" s="382" t="s">
        <v>674</v>
      </c>
      <c r="B30" s="382" t="s">
        <v>969</v>
      </c>
      <c r="C30" s="408"/>
      <c r="D30" s="408"/>
      <c r="E30" s="631">
        <v>55</v>
      </c>
      <c r="F30" s="408" t="s">
        <v>604</v>
      </c>
      <c r="G30" s="401">
        <v>42186</v>
      </c>
      <c r="H30" s="385" t="s">
        <v>590</v>
      </c>
      <c r="I30" s="386" t="s">
        <v>675</v>
      </c>
      <c r="J30" s="605" t="s">
        <v>648</v>
      </c>
      <c r="K30" s="606" t="s">
        <v>635</v>
      </c>
      <c r="L30" s="379" t="s">
        <v>443</v>
      </c>
      <c r="M30" s="379" t="s">
        <v>443</v>
      </c>
      <c r="N30" s="379" t="s">
        <v>443</v>
      </c>
      <c r="O30" s="379" t="s">
        <v>4</v>
      </c>
      <c r="P30" s="379" t="s">
        <v>443</v>
      </c>
      <c r="Q30" s="379" t="s">
        <v>443</v>
      </c>
      <c r="R30" s="379" t="s">
        <v>443</v>
      </c>
      <c r="S30" s="379" t="s">
        <v>443</v>
      </c>
      <c r="T30" s="379" t="s">
        <v>443</v>
      </c>
      <c r="U30" s="379" t="s">
        <v>443</v>
      </c>
      <c r="V30" s="379" t="s">
        <v>443</v>
      </c>
      <c r="W30" s="379" t="s">
        <v>443</v>
      </c>
    </row>
    <row r="31" spans="1:23" ht="45" customHeight="1" x14ac:dyDescent="0.25">
      <c r="A31" s="382" t="s">
        <v>676</v>
      </c>
      <c r="B31" s="408" t="s">
        <v>140</v>
      </c>
      <c r="C31" s="636"/>
      <c r="D31" s="636"/>
      <c r="E31" s="631">
        <v>50</v>
      </c>
      <c r="F31" s="408" t="s">
        <v>604</v>
      </c>
      <c r="G31" s="401">
        <v>44949</v>
      </c>
      <c r="H31" s="385" t="s">
        <v>590</v>
      </c>
      <c r="I31" s="386">
        <v>92</v>
      </c>
      <c r="J31" s="573" t="s">
        <v>621</v>
      </c>
      <c r="K31" s="449" t="s">
        <v>610</v>
      </c>
      <c r="L31" s="379" t="s">
        <v>443</v>
      </c>
      <c r="M31" s="379" t="s">
        <v>443</v>
      </c>
      <c r="N31" s="379" t="s">
        <v>443</v>
      </c>
      <c r="O31" s="379" t="s">
        <v>443</v>
      </c>
      <c r="P31" s="379" t="s">
        <v>443</v>
      </c>
      <c r="Q31" s="379" t="s">
        <v>443</v>
      </c>
      <c r="R31" s="379" t="s">
        <v>443</v>
      </c>
      <c r="S31" s="379" t="s">
        <v>443</v>
      </c>
      <c r="T31" s="379" t="s">
        <v>443</v>
      </c>
      <c r="U31" s="379" t="s">
        <v>4</v>
      </c>
      <c r="V31" s="379" t="s">
        <v>443</v>
      </c>
      <c r="W31" s="379" t="s">
        <v>443</v>
      </c>
    </row>
    <row r="32" spans="1:23" s="381" customFormat="1" ht="60.75" customHeight="1" x14ac:dyDescent="0.25">
      <c r="A32" s="382" t="s">
        <v>677</v>
      </c>
      <c r="B32" s="382" t="s">
        <v>212</v>
      </c>
      <c r="C32" s="408"/>
      <c r="D32" s="408"/>
      <c r="E32" s="631">
        <v>55</v>
      </c>
      <c r="F32" s="408" t="s">
        <v>604</v>
      </c>
      <c r="G32" s="401">
        <v>42476</v>
      </c>
      <c r="H32" s="385" t="s">
        <v>590</v>
      </c>
      <c r="I32" s="386" t="s">
        <v>678</v>
      </c>
      <c r="J32" s="573" t="s">
        <v>667</v>
      </c>
      <c r="K32" s="524" t="s">
        <v>50</v>
      </c>
      <c r="L32" s="379" t="s">
        <v>443</v>
      </c>
      <c r="M32" s="379" t="s">
        <v>443</v>
      </c>
      <c r="N32" s="379" t="s">
        <v>443</v>
      </c>
      <c r="O32" s="379" t="s">
        <v>443</v>
      </c>
      <c r="P32" s="379" t="s">
        <v>443</v>
      </c>
      <c r="Q32" s="379" t="s">
        <v>443</v>
      </c>
      <c r="R32" s="379" t="s">
        <v>4</v>
      </c>
      <c r="S32" s="379" t="s">
        <v>443</v>
      </c>
      <c r="T32" s="379" t="s">
        <v>443</v>
      </c>
      <c r="U32" s="379" t="s">
        <v>35</v>
      </c>
      <c r="V32" s="379" t="s">
        <v>443</v>
      </c>
      <c r="W32" s="379" t="s">
        <v>443</v>
      </c>
    </row>
    <row r="33" spans="1:23" ht="45" customHeight="1" x14ac:dyDescent="0.25">
      <c r="A33" s="382" t="s">
        <v>679</v>
      </c>
      <c r="B33" s="382" t="s">
        <v>99</v>
      </c>
      <c r="C33" s="408"/>
      <c r="D33" s="408"/>
      <c r="E33" s="631">
        <v>55</v>
      </c>
      <c r="F33" s="408" t="s">
        <v>604</v>
      </c>
      <c r="G33" s="401">
        <v>41791</v>
      </c>
      <c r="H33" s="385" t="s">
        <v>590</v>
      </c>
      <c r="I33" s="386" t="s">
        <v>680</v>
      </c>
      <c r="J33" s="573" t="s">
        <v>645</v>
      </c>
      <c r="K33" s="606" t="s">
        <v>657</v>
      </c>
      <c r="L33" s="379" t="s">
        <v>443</v>
      </c>
      <c r="M33" s="379" t="s">
        <v>443</v>
      </c>
      <c r="N33" s="379" t="s">
        <v>443</v>
      </c>
      <c r="O33" s="379" t="s">
        <v>443</v>
      </c>
      <c r="P33" s="379" t="s">
        <v>4</v>
      </c>
      <c r="Q33" s="379" t="s">
        <v>443</v>
      </c>
      <c r="R33" s="379" t="s">
        <v>443</v>
      </c>
      <c r="S33" s="379" t="s">
        <v>443</v>
      </c>
      <c r="T33" s="379" t="s">
        <v>443</v>
      </c>
      <c r="U33" s="379" t="s">
        <v>443</v>
      </c>
      <c r="V33" s="379" t="s">
        <v>4</v>
      </c>
      <c r="W33" s="379" t="s">
        <v>443</v>
      </c>
    </row>
    <row r="34" spans="1:23" ht="45" customHeight="1" x14ac:dyDescent="0.25">
      <c r="A34" s="382" t="s">
        <v>681</v>
      </c>
      <c r="B34" s="382" t="s">
        <v>662</v>
      </c>
      <c r="C34" s="408"/>
      <c r="D34" s="408"/>
      <c r="E34" s="631">
        <v>60</v>
      </c>
      <c r="F34" s="408" t="s">
        <v>604</v>
      </c>
      <c r="G34" s="401">
        <v>45017</v>
      </c>
      <c r="H34" s="385" t="s">
        <v>590</v>
      </c>
      <c r="I34" s="386" t="s">
        <v>682</v>
      </c>
      <c r="J34" s="573" t="s">
        <v>663</v>
      </c>
      <c r="K34" s="449" t="s">
        <v>146</v>
      </c>
      <c r="L34" s="379" t="s">
        <v>4</v>
      </c>
      <c r="M34" s="379" t="s">
        <v>443</v>
      </c>
      <c r="N34" s="379" t="s">
        <v>443</v>
      </c>
      <c r="O34" s="379" t="s">
        <v>443</v>
      </c>
      <c r="P34" s="379" t="s">
        <v>443</v>
      </c>
      <c r="Q34" s="379" t="s">
        <v>443</v>
      </c>
      <c r="R34" s="379" t="s">
        <v>443</v>
      </c>
      <c r="S34" s="379" t="s">
        <v>443</v>
      </c>
      <c r="T34" s="379" t="s">
        <v>443</v>
      </c>
      <c r="U34" s="379" t="s">
        <v>443</v>
      </c>
      <c r="V34" s="379" t="s">
        <v>443</v>
      </c>
      <c r="W34" s="379" t="s">
        <v>443</v>
      </c>
    </row>
    <row r="35" spans="1:23" ht="45" customHeight="1" x14ac:dyDescent="0.25">
      <c r="A35" s="408" t="s">
        <v>683</v>
      </c>
      <c r="B35" s="382" t="s">
        <v>99</v>
      </c>
      <c r="C35" s="408"/>
      <c r="D35" s="408"/>
      <c r="E35" s="631">
        <v>55</v>
      </c>
      <c r="F35" s="408" t="s">
        <v>604</v>
      </c>
      <c r="G35" s="401">
        <v>41821</v>
      </c>
      <c r="H35" s="385" t="s">
        <v>590</v>
      </c>
      <c r="I35" s="386" t="s">
        <v>684</v>
      </c>
      <c r="J35" s="573" t="s">
        <v>663</v>
      </c>
      <c r="K35" s="449" t="s">
        <v>50</v>
      </c>
      <c r="L35" s="379" t="s">
        <v>443</v>
      </c>
      <c r="M35" s="379" t="s">
        <v>443</v>
      </c>
      <c r="N35" s="379" t="s">
        <v>443</v>
      </c>
      <c r="O35" s="379" t="s">
        <v>443</v>
      </c>
      <c r="P35" s="379" t="s">
        <v>443</v>
      </c>
      <c r="Q35" s="448" t="s">
        <v>443</v>
      </c>
      <c r="R35" s="379" t="s">
        <v>443</v>
      </c>
      <c r="S35" s="379" t="s">
        <v>443</v>
      </c>
      <c r="T35" s="379" t="s">
        <v>443</v>
      </c>
      <c r="U35" s="379" t="s">
        <v>443</v>
      </c>
      <c r="V35" s="379" t="s">
        <v>443</v>
      </c>
      <c r="W35" s="379" t="s">
        <v>443</v>
      </c>
    </row>
    <row r="36" spans="1:23" ht="45" customHeight="1" x14ac:dyDescent="0.25">
      <c r="A36" s="408" t="s">
        <v>685</v>
      </c>
      <c r="B36" s="382" t="s">
        <v>598</v>
      </c>
      <c r="C36" s="524"/>
      <c r="D36" s="524"/>
      <c r="E36" s="631">
        <v>70</v>
      </c>
      <c r="F36" s="408" t="s">
        <v>604</v>
      </c>
      <c r="G36" s="401">
        <v>45192</v>
      </c>
      <c r="H36" s="385" t="s">
        <v>590</v>
      </c>
      <c r="I36" s="386" t="s">
        <v>686</v>
      </c>
      <c r="J36" s="573" t="s">
        <v>621</v>
      </c>
      <c r="K36" s="524" t="s">
        <v>50</v>
      </c>
      <c r="L36" s="379" t="s">
        <v>443</v>
      </c>
      <c r="M36" s="379" t="s">
        <v>443</v>
      </c>
      <c r="N36" s="379" t="s">
        <v>443</v>
      </c>
      <c r="O36" s="379" t="s">
        <v>443</v>
      </c>
      <c r="P36" s="379" t="s">
        <v>443</v>
      </c>
      <c r="Q36" s="379" t="s">
        <v>443</v>
      </c>
      <c r="R36" s="379" t="s">
        <v>4</v>
      </c>
      <c r="S36" s="379" t="s">
        <v>443</v>
      </c>
      <c r="T36" s="379" t="s">
        <v>443</v>
      </c>
      <c r="U36" s="379" t="s">
        <v>35</v>
      </c>
      <c r="V36" s="379" t="s">
        <v>443</v>
      </c>
      <c r="W36" s="379" t="s">
        <v>443</v>
      </c>
    </row>
    <row r="37" spans="1:23" ht="45" customHeight="1" x14ac:dyDescent="0.25">
      <c r="A37" s="382" t="s">
        <v>687</v>
      </c>
      <c r="B37" s="382" t="s">
        <v>119</v>
      </c>
      <c r="C37" s="409" t="s">
        <v>688</v>
      </c>
      <c r="D37" s="409"/>
      <c r="E37" s="631">
        <v>55</v>
      </c>
      <c r="F37" s="408" t="s">
        <v>604</v>
      </c>
      <c r="G37" s="401">
        <v>42256</v>
      </c>
      <c r="H37" s="532" t="s">
        <v>66</v>
      </c>
      <c r="I37" s="386" t="s">
        <v>689</v>
      </c>
      <c r="J37" s="573" t="s">
        <v>690</v>
      </c>
      <c r="K37" s="606" t="s">
        <v>635</v>
      </c>
      <c r="L37" s="379" t="s">
        <v>690</v>
      </c>
      <c r="M37" s="379" t="s">
        <v>690</v>
      </c>
      <c r="N37" s="379" t="s">
        <v>690</v>
      </c>
      <c r="O37" s="379" t="s">
        <v>690</v>
      </c>
      <c r="P37" s="379" t="s">
        <v>690</v>
      </c>
      <c r="Q37" s="379" t="s">
        <v>690</v>
      </c>
      <c r="R37" s="379" t="s">
        <v>690</v>
      </c>
      <c r="S37" s="379" t="s">
        <v>690</v>
      </c>
      <c r="T37" s="379" t="s">
        <v>690</v>
      </c>
      <c r="U37" s="379" t="s">
        <v>690</v>
      </c>
      <c r="V37" s="379" t="s">
        <v>690</v>
      </c>
      <c r="W37" s="379" t="s">
        <v>690</v>
      </c>
    </row>
    <row r="38" spans="1:23" ht="45" customHeight="1" x14ac:dyDescent="0.25">
      <c r="A38" s="382" t="s">
        <v>691</v>
      </c>
      <c r="B38" s="382" t="s">
        <v>800</v>
      </c>
      <c r="C38" s="408"/>
      <c r="D38" s="408"/>
      <c r="E38" s="631">
        <v>55</v>
      </c>
      <c r="F38" s="408" t="s">
        <v>604</v>
      </c>
      <c r="G38" s="401">
        <v>45039</v>
      </c>
      <c r="H38" s="385" t="s">
        <v>590</v>
      </c>
      <c r="I38" s="386">
        <v>435</v>
      </c>
      <c r="J38" s="573" t="s">
        <v>667</v>
      </c>
      <c r="K38" s="524" t="s">
        <v>53</v>
      </c>
      <c r="L38" s="379" t="s">
        <v>35</v>
      </c>
      <c r="M38" s="379" t="s">
        <v>443</v>
      </c>
      <c r="N38" s="379" t="s">
        <v>35</v>
      </c>
      <c r="O38" s="379" t="s">
        <v>4</v>
      </c>
      <c r="P38" s="379" t="s">
        <v>35</v>
      </c>
      <c r="Q38" s="379" t="s">
        <v>35</v>
      </c>
      <c r="R38" s="379" t="s">
        <v>35</v>
      </c>
      <c r="S38" s="379" t="s">
        <v>443</v>
      </c>
      <c r="T38" s="379" t="s">
        <v>443</v>
      </c>
      <c r="U38" s="379" t="s">
        <v>443</v>
      </c>
      <c r="V38" s="379" t="s">
        <v>443</v>
      </c>
      <c r="W38" s="379" t="s">
        <v>443</v>
      </c>
    </row>
    <row r="39" spans="1:23" customFormat="1" ht="39" customHeight="1" x14ac:dyDescent="0.25">
      <c r="A39" s="599" t="s">
        <v>693</v>
      </c>
      <c r="B39" s="382" t="s">
        <v>694</v>
      </c>
      <c r="C39" s="636" t="s">
        <v>3240</v>
      </c>
      <c r="D39" s="408"/>
      <c r="E39" s="631">
        <v>55</v>
      </c>
      <c r="F39" s="408" t="s">
        <v>604</v>
      </c>
      <c r="G39" s="401">
        <v>45017</v>
      </c>
      <c r="H39" s="385" t="s">
        <v>590</v>
      </c>
      <c r="I39" s="441">
        <v>445</v>
      </c>
      <c r="J39" s="573" t="s">
        <v>645</v>
      </c>
      <c r="K39" s="449" t="s">
        <v>100</v>
      </c>
      <c r="L39" s="379" t="s">
        <v>443</v>
      </c>
      <c r="M39" s="379" t="s">
        <v>443</v>
      </c>
      <c r="N39" s="379" t="s">
        <v>443</v>
      </c>
      <c r="O39" s="379" t="s">
        <v>443</v>
      </c>
      <c r="P39" s="379" t="s">
        <v>443</v>
      </c>
      <c r="Q39" s="379" t="s">
        <v>443</v>
      </c>
      <c r="R39" s="379" t="s">
        <v>443</v>
      </c>
      <c r="S39" s="379" t="s">
        <v>443</v>
      </c>
      <c r="T39" s="379" t="s">
        <v>4</v>
      </c>
      <c r="U39" s="379" t="s">
        <v>443</v>
      </c>
      <c r="V39" s="379" t="s">
        <v>443</v>
      </c>
      <c r="W39" s="379" t="s">
        <v>443</v>
      </c>
    </row>
    <row r="40" spans="1:23" customFormat="1" ht="35.25" customHeight="1" x14ac:dyDescent="0.25">
      <c r="A40" s="408" t="s">
        <v>695</v>
      </c>
      <c r="B40" s="382" t="s">
        <v>598</v>
      </c>
      <c r="C40" s="524"/>
      <c r="D40" s="524"/>
      <c r="E40" s="631">
        <v>70</v>
      </c>
      <c r="F40" s="408" t="s">
        <v>604</v>
      </c>
      <c r="G40" s="401">
        <v>45192</v>
      </c>
      <c r="H40" s="411" t="s">
        <v>590</v>
      </c>
      <c r="I40" s="386" t="s">
        <v>686</v>
      </c>
      <c r="J40" s="573" t="s">
        <v>621</v>
      </c>
      <c r="K40" s="524" t="s">
        <v>50</v>
      </c>
      <c r="L40" s="379" t="s">
        <v>443</v>
      </c>
      <c r="M40" s="379" t="s">
        <v>443</v>
      </c>
      <c r="N40" s="379" t="s">
        <v>443</v>
      </c>
      <c r="O40" s="379" t="s">
        <v>443</v>
      </c>
      <c r="P40" s="379" t="s">
        <v>443</v>
      </c>
      <c r="Q40" s="379" t="s">
        <v>443</v>
      </c>
      <c r="R40" s="379" t="s">
        <v>4</v>
      </c>
      <c r="S40" s="379" t="s">
        <v>443</v>
      </c>
      <c r="T40" s="379" t="s">
        <v>443</v>
      </c>
      <c r="U40" s="379" t="s">
        <v>35</v>
      </c>
      <c r="V40" s="379" t="s">
        <v>443</v>
      </c>
      <c r="W40" s="379" t="s">
        <v>443</v>
      </c>
    </row>
    <row r="41" spans="1:23" s="381" customFormat="1" ht="45" customHeight="1" x14ac:dyDescent="0.25">
      <c r="A41" s="382" t="s">
        <v>696</v>
      </c>
      <c r="B41" s="382" t="s">
        <v>662</v>
      </c>
      <c r="C41" s="602"/>
      <c r="D41" s="602"/>
      <c r="E41" s="631">
        <v>50</v>
      </c>
      <c r="F41" s="408" t="s">
        <v>697</v>
      </c>
      <c r="G41" s="401"/>
      <c r="H41" s="385" t="s">
        <v>590</v>
      </c>
      <c r="I41" s="386">
        <v>424</v>
      </c>
      <c r="J41" s="573" t="s">
        <v>698</v>
      </c>
      <c r="K41" s="606" t="s">
        <v>635</v>
      </c>
      <c r="L41" s="379" t="s">
        <v>443</v>
      </c>
      <c r="M41" s="379" t="s">
        <v>443</v>
      </c>
      <c r="N41" s="379" t="s">
        <v>443</v>
      </c>
      <c r="O41" s="379" t="s">
        <v>443</v>
      </c>
      <c r="P41" s="379" t="s">
        <v>443</v>
      </c>
      <c r="Q41" s="379" t="s">
        <v>443</v>
      </c>
      <c r="R41" s="379" t="s">
        <v>443</v>
      </c>
      <c r="S41" s="379" t="s">
        <v>443</v>
      </c>
      <c r="T41" s="379" t="s">
        <v>443</v>
      </c>
      <c r="U41" s="379" t="s">
        <v>443</v>
      </c>
      <c r="V41" s="379" t="s">
        <v>443</v>
      </c>
      <c r="W41" s="379" t="s">
        <v>4</v>
      </c>
    </row>
    <row r="42" spans="1:23" ht="45" customHeight="1" x14ac:dyDescent="0.25">
      <c r="A42" s="590" t="s">
        <v>699</v>
      </c>
      <c r="B42" s="382" t="s">
        <v>700</v>
      </c>
      <c r="C42" s="408"/>
      <c r="D42" s="408"/>
      <c r="E42" s="631">
        <v>55</v>
      </c>
      <c r="F42" s="408" t="s">
        <v>604</v>
      </c>
      <c r="G42" s="434">
        <v>43891</v>
      </c>
      <c r="H42" s="411" t="s">
        <v>590</v>
      </c>
      <c r="I42" s="394" t="s">
        <v>701</v>
      </c>
      <c r="J42" s="573" t="s">
        <v>656</v>
      </c>
      <c r="K42" s="708" t="s">
        <v>100</v>
      </c>
      <c r="L42" s="379" t="s">
        <v>443</v>
      </c>
      <c r="M42" s="379" t="s">
        <v>443</v>
      </c>
      <c r="N42" s="379" t="s">
        <v>443</v>
      </c>
      <c r="O42" s="379" t="s">
        <v>443</v>
      </c>
      <c r="P42" s="379" t="s">
        <v>443</v>
      </c>
      <c r="Q42" s="379" t="s">
        <v>443</v>
      </c>
      <c r="R42" s="379" t="s">
        <v>443</v>
      </c>
      <c r="S42" s="379" t="s">
        <v>4</v>
      </c>
      <c r="T42" s="379" t="s">
        <v>443</v>
      </c>
      <c r="U42" s="462" t="s">
        <v>443</v>
      </c>
      <c r="V42" s="462" t="s">
        <v>443</v>
      </c>
      <c r="W42" s="462" t="s">
        <v>443</v>
      </c>
    </row>
    <row r="43" spans="1:23" s="381" customFormat="1" ht="45" customHeight="1" x14ac:dyDescent="0.25">
      <c r="A43" s="391" t="s">
        <v>702</v>
      </c>
      <c r="B43" s="382" t="s">
        <v>662</v>
      </c>
      <c r="C43" s="602"/>
      <c r="D43" s="602"/>
      <c r="E43" s="631">
        <v>50</v>
      </c>
      <c r="F43" s="408" t="s">
        <v>697</v>
      </c>
      <c r="G43" s="401"/>
      <c r="H43" s="411" t="s">
        <v>590</v>
      </c>
      <c r="I43" s="394">
        <v>424</v>
      </c>
      <c r="J43" s="573" t="s">
        <v>698</v>
      </c>
      <c r="K43" s="606" t="s">
        <v>635</v>
      </c>
      <c r="L43" s="379" t="s">
        <v>443</v>
      </c>
      <c r="M43" s="379" t="s">
        <v>443</v>
      </c>
      <c r="N43" s="379" t="s">
        <v>443</v>
      </c>
      <c r="O43" s="379" t="s">
        <v>443</v>
      </c>
      <c r="P43" s="379" t="s">
        <v>443</v>
      </c>
      <c r="Q43" s="379" t="s">
        <v>443</v>
      </c>
      <c r="R43" s="379" t="s">
        <v>443</v>
      </c>
      <c r="S43" s="379" t="s">
        <v>443</v>
      </c>
      <c r="T43" s="379" t="s">
        <v>443</v>
      </c>
      <c r="U43" s="379" t="s">
        <v>443</v>
      </c>
      <c r="V43" s="379" t="s">
        <v>443</v>
      </c>
      <c r="W43" s="379" t="s">
        <v>4</v>
      </c>
    </row>
    <row r="44" spans="1:23" customFormat="1" ht="45" customHeight="1" x14ac:dyDescent="0.25">
      <c r="A44" s="599" t="s">
        <v>703</v>
      </c>
      <c r="B44" s="408" t="s">
        <v>140</v>
      </c>
      <c r="C44" s="599"/>
      <c r="D44" s="599"/>
      <c r="E44" s="631">
        <v>50</v>
      </c>
      <c r="F44" s="408" t="s">
        <v>604</v>
      </c>
      <c r="G44" s="441"/>
      <c r="H44" s="385" t="s">
        <v>590</v>
      </c>
      <c r="I44" s="441">
        <v>68</v>
      </c>
      <c r="J44" s="605" t="s">
        <v>648</v>
      </c>
      <c r="K44" s="449" t="s">
        <v>20</v>
      </c>
      <c r="L44" s="379" t="s">
        <v>443</v>
      </c>
      <c r="M44" s="379" t="s">
        <v>443</v>
      </c>
      <c r="N44" s="379" t="s">
        <v>443</v>
      </c>
      <c r="O44" s="379" t="s">
        <v>4</v>
      </c>
      <c r="P44" s="379" t="s">
        <v>443</v>
      </c>
      <c r="Q44" s="379" t="s">
        <v>443</v>
      </c>
      <c r="R44" s="379" t="s">
        <v>443</v>
      </c>
      <c r="S44" s="379" t="s">
        <v>443</v>
      </c>
      <c r="T44" s="379" t="s">
        <v>443</v>
      </c>
      <c r="U44" s="379" t="s">
        <v>443</v>
      </c>
      <c r="V44" s="379" t="s">
        <v>443</v>
      </c>
      <c r="W44" s="379" t="s">
        <v>443</v>
      </c>
    </row>
    <row r="45" spans="1:23" customFormat="1" ht="45" customHeight="1" x14ac:dyDescent="0.25">
      <c r="A45" s="599" t="s">
        <v>704</v>
      </c>
      <c r="B45" s="408" t="s">
        <v>705</v>
      </c>
      <c r="C45" s="599"/>
      <c r="D45" s="599"/>
      <c r="E45" s="632">
        <v>60</v>
      </c>
      <c r="F45" s="408" t="s">
        <v>604</v>
      </c>
      <c r="G45" s="434">
        <v>45078</v>
      </c>
      <c r="H45" s="385" t="s">
        <v>590</v>
      </c>
      <c r="I45" s="441" t="s">
        <v>706</v>
      </c>
      <c r="J45" s="573" t="s">
        <v>645</v>
      </c>
      <c r="K45" s="449" t="s">
        <v>69</v>
      </c>
      <c r="L45" s="379" t="s">
        <v>443</v>
      </c>
      <c r="M45" s="379" t="s">
        <v>443</v>
      </c>
      <c r="N45" s="379" t="s">
        <v>443</v>
      </c>
      <c r="O45" s="379" t="s">
        <v>443</v>
      </c>
      <c r="P45" s="379" t="s">
        <v>4</v>
      </c>
      <c r="Q45" s="379" t="s">
        <v>443</v>
      </c>
      <c r="R45" s="379" t="s">
        <v>443</v>
      </c>
      <c r="S45" s="379" t="s">
        <v>443</v>
      </c>
      <c r="T45" s="379" t="s">
        <v>443</v>
      </c>
      <c r="U45" s="379" t="s">
        <v>443</v>
      </c>
      <c r="V45" s="379" t="s">
        <v>443</v>
      </c>
      <c r="W45" s="379" t="s">
        <v>443</v>
      </c>
    </row>
    <row r="46" spans="1:23" customFormat="1" ht="45" customHeight="1" x14ac:dyDescent="0.25">
      <c r="A46" s="599" t="s">
        <v>707</v>
      </c>
      <c r="B46" s="382" t="s">
        <v>212</v>
      </c>
      <c r="C46" s="599"/>
      <c r="D46" s="599"/>
      <c r="E46" s="631">
        <v>50</v>
      </c>
      <c r="F46" s="408" t="s">
        <v>604</v>
      </c>
      <c r="G46" s="441"/>
      <c r="H46" s="411" t="s">
        <v>590</v>
      </c>
      <c r="I46" s="441">
        <v>332</v>
      </c>
      <c r="J46" s="605" t="s">
        <v>648</v>
      </c>
      <c r="K46" s="606" t="s">
        <v>635</v>
      </c>
      <c r="L46" s="379" t="s">
        <v>443</v>
      </c>
      <c r="M46" s="379" t="s">
        <v>443</v>
      </c>
      <c r="N46" s="379" t="s">
        <v>443</v>
      </c>
      <c r="O46" s="379" t="s">
        <v>443</v>
      </c>
      <c r="P46" s="379" t="s">
        <v>443</v>
      </c>
      <c r="Q46" s="379" t="s">
        <v>443</v>
      </c>
      <c r="R46" s="379" t="s">
        <v>443</v>
      </c>
      <c r="S46" s="379" t="s">
        <v>443</v>
      </c>
      <c r="T46" s="379" t="s">
        <v>443</v>
      </c>
      <c r="U46" s="379" t="s">
        <v>443</v>
      </c>
      <c r="V46" s="379" t="s">
        <v>443</v>
      </c>
      <c r="W46" s="379" t="s">
        <v>443</v>
      </c>
    </row>
    <row r="47" spans="1:23" customFormat="1" ht="45" customHeight="1" x14ac:dyDescent="0.25">
      <c r="A47" s="382" t="s">
        <v>708</v>
      </c>
      <c r="B47" s="382" t="s">
        <v>152</v>
      </c>
      <c r="C47" s="636"/>
      <c r="D47" s="636"/>
      <c r="E47" s="631">
        <v>50</v>
      </c>
      <c r="F47" s="408" t="s">
        <v>612</v>
      </c>
      <c r="G47" s="401">
        <v>44949</v>
      </c>
      <c r="H47" s="411" t="s">
        <v>590</v>
      </c>
      <c r="I47" s="386">
        <v>392</v>
      </c>
      <c r="J47" s="573" t="s">
        <v>613</v>
      </c>
      <c r="K47" s="449" t="s">
        <v>25</v>
      </c>
      <c r="L47" s="379" t="s">
        <v>443</v>
      </c>
      <c r="M47" s="379" t="s">
        <v>443</v>
      </c>
      <c r="N47" s="379" t="s">
        <v>443</v>
      </c>
      <c r="O47" s="379" t="s">
        <v>443</v>
      </c>
      <c r="P47" s="379" t="s">
        <v>443</v>
      </c>
      <c r="Q47" s="379" t="s">
        <v>4</v>
      </c>
      <c r="R47" s="379" t="s">
        <v>443</v>
      </c>
      <c r="S47" s="379" t="s">
        <v>443</v>
      </c>
      <c r="T47" s="379" t="s">
        <v>443</v>
      </c>
      <c r="U47" s="462" t="s">
        <v>443</v>
      </c>
      <c r="V47" s="462" t="s">
        <v>443</v>
      </c>
      <c r="W47" s="462" t="s">
        <v>443</v>
      </c>
    </row>
    <row r="48" spans="1:23" customFormat="1" ht="45" customHeight="1" x14ac:dyDescent="0.25">
      <c r="A48" s="382" t="s">
        <v>709</v>
      </c>
      <c r="B48" s="382" t="s">
        <v>152</v>
      </c>
      <c r="C48" s="636"/>
      <c r="D48" s="636"/>
      <c r="E48" s="631">
        <v>50</v>
      </c>
      <c r="F48" s="408" t="s">
        <v>612</v>
      </c>
      <c r="G48" s="401">
        <v>44949</v>
      </c>
      <c r="H48" s="411" t="s">
        <v>590</v>
      </c>
      <c r="I48" s="386">
        <v>392</v>
      </c>
      <c r="J48" s="573" t="s">
        <v>613</v>
      </c>
      <c r="K48" s="449" t="s">
        <v>25</v>
      </c>
      <c r="L48" s="379" t="s">
        <v>443</v>
      </c>
      <c r="M48" s="379" t="s">
        <v>443</v>
      </c>
      <c r="N48" s="379" t="s">
        <v>443</v>
      </c>
      <c r="O48" s="379" t="s">
        <v>443</v>
      </c>
      <c r="P48" s="379" t="s">
        <v>443</v>
      </c>
      <c r="Q48" s="379" t="s">
        <v>4</v>
      </c>
      <c r="R48" s="379" t="s">
        <v>443</v>
      </c>
      <c r="S48" s="379" t="s">
        <v>443</v>
      </c>
      <c r="T48" s="379" t="s">
        <v>443</v>
      </c>
      <c r="U48" s="462" t="s">
        <v>443</v>
      </c>
      <c r="V48" s="462" t="s">
        <v>443</v>
      </c>
      <c r="W48" s="462" t="s">
        <v>443</v>
      </c>
    </row>
    <row r="49" spans="1:23" customFormat="1" ht="45" customHeight="1" x14ac:dyDescent="0.25">
      <c r="A49" s="382" t="s">
        <v>710</v>
      </c>
      <c r="B49" s="382" t="s">
        <v>662</v>
      </c>
      <c r="C49" s="636"/>
      <c r="D49" s="636"/>
      <c r="E49" s="631">
        <v>50</v>
      </c>
      <c r="F49" s="408" t="s">
        <v>604</v>
      </c>
      <c r="G49" s="401">
        <v>44949</v>
      </c>
      <c r="H49" s="411" t="s">
        <v>590</v>
      </c>
      <c r="I49" s="386">
        <v>186</v>
      </c>
      <c r="J49" s="573" t="s">
        <v>621</v>
      </c>
      <c r="K49" s="449" t="s">
        <v>622</v>
      </c>
      <c r="L49" s="379" t="s">
        <v>443</v>
      </c>
      <c r="M49" s="379" t="s">
        <v>443</v>
      </c>
      <c r="N49" s="379" t="s">
        <v>443</v>
      </c>
      <c r="O49" s="379" t="s">
        <v>443</v>
      </c>
      <c r="P49" s="379" t="s">
        <v>443</v>
      </c>
      <c r="Q49" s="379" t="s">
        <v>443</v>
      </c>
      <c r="R49" s="379" t="s">
        <v>443</v>
      </c>
      <c r="S49" s="379" t="s">
        <v>443</v>
      </c>
      <c r="T49" s="379" t="s">
        <v>4</v>
      </c>
      <c r="U49" s="379" t="s">
        <v>443</v>
      </c>
      <c r="V49" s="379" t="s">
        <v>443</v>
      </c>
      <c r="W49" s="379" t="s">
        <v>443</v>
      </c>
    </row>
    <row r="50" spans="1:23" s="381" customFormat="1" ht="45" customHeight="1" x14ac:dyDescent="0.25">
      <c r="A50" s="382" t="s">
        <v>711</v>
      </c>
      <c r="B50" s="382" t="s">
        <v>712</v>
      </c>
      <c r="C50" s="408"/>
      <c r="D50" s="408"/>
      <c r="E50" s="631">
        <v>65</v>
      </c>
      <c r="F50" s="408" t="s">
        <v>594</v>
      </c>
      <c r="G50" s="401">
        <v>45505</v>
      </c>
      <c r="H50" s="411" t="s">
        <v>590</v>
      </c>
      <c r="I50" s="386" t="s">
        <v>713</v>
      </c>
      <c r="J50" s="605" t="s">
        <v>596</v>
      </c>
      <c r="K50" s="449" t="s">
        <v>50</v>
      </c>
      <c r="L50" s="379" t="s">
        <v>443</v>
      </c>
      <c r="M50" s="379" t="s">
        <v>35</v>
      </c>
      <c r="N50" s="379" t="s">
        <v>443</v>
      </c>
      <c r="O50" s="379" t="s">
        <v>443</v>
      </c>
      <c r="P50" s="379" t="s">
        <v>443</v>
      </c>
      <c r="Q50" s="379" t="s">
        <v>443</v>
      </c>
      <c r="R50" s="462" t="s">
        <v>443</v>
      </c>
      <c r="S50" s="539" t="s">
        <v>4</v>
      </c>
      <c r="T50" s="379" t="s">
        <v>443</v>
      </c>
      <c r="U50" s="379" t="s">
        <v>443</v>
      </c>
      <c r="V50" s="379" t="s">
        <v>443</v>
      </c>
      <c r="W50" s="379" t="s">
        <v>35</v>
      </c>
    </row>
    <row r="51" spans="1:23" s="381" customFormat="1" ht="45" customHeight="1" x14ac:dyDescent="0.25">
      <c r="A51" s="408" t="s">
        <v>714</v>
      </c>
      <c r="B51" s="382" t="s">
        <v>119</v>
      </c>
      <c r="C51" s="408" t="s">
        <v>715</v>
      </c>
      <c r="D51" s="408"/>
      <c r="E51" s="631">
        <v>60</v>
      </c>
      <c r="F51" s="408" t="s">
        <v>604</v>
      </c>
      <c r="G51" s="434">
        <v>44559</v>
      </c>
      <c r="H51" s="411" t="s">
        <v>590</v>
      </c>
      <c r="I51" s="560" t="s">
        <v>716</v>
      </c>
      <c r="J51" s="573" t="s">
        <v>717</v>
      </c>
      <c r="K51" s="524" t="s">
        <v>53</v>
      </c>
      <c r="L51" s="379" t="s">
        <v>443</v>
      </c>
      <c r="M51" s="379" t="s">
        <v>443</v>
      </c>
      <c r="N51" s="379" t="s">
        <v>4</v>
      </c>
      <c r="O51" s="379" t="s">
        <v>35</v>
      </c>
      <c r="P51" s="379" t="s">
        <v>443</v>
      </c>
      <c r="Q51" s="379" t="s">
        <v>443</v>
      </c>
      <c r="R51" s="379" t="s">
        <v>443</v>
      </c>
      <c r="S51" s="379" t="s">
        <v>443</v>
      </c>
      <c r="T51" s="379" t="s">
        <v>443</v>
      </c>
      <c r="U51" s="462" t="s">
        <v>443</v>
      </c>
      <c r="V51" s="462" t="s">
        <v>443</v>
      </c>
      <c r="W51" s="462" t="s">
        <v>443</v>
      </c>
    </row>
    <row r="52" spans="1:23" s="381" customFormat="1" ht="45" customHeight="1" x14ac:dyDescent="0.25">
      <c r="A52" s="382" t="s">
        <v>718</v>
      </c>
      <c r="B52" s="382" t="s">
        <v>719</v>
      </c>
      <c r="C52" s="602"/>
      <c r="D52" s="602"/>
      <c r="E52" s="631">
        <v>75</v>
      </c>
      <c r="F52" s="408" t="s">
        <v>612</v>
      </c>
      <c r="G52" s="401">
        <v>45772</v>
      </c>
      <c r="H52" s="411" t="s">
        <v>590</v>
      </c>
      <c r="I52" s="386" t="s">
        <v>720</v>
      </c>
      <c r="J52" s="573" t="s">
        <v>613</v>
      </c>
      <c r="K52" s="449" t="s">
        <v>610</v>
      </c>
      <c r="L52" s="584" t="s">
        <v>690</v>
      </c>
      <c r="M52" s="584" t="s">
        <v>690</v>
      </c>
      <c r="N52" s="584" t="s">
        <v>690</v>
      </c>
      <c r="O52" s="379" t="s">
        <v>443</v>
      </c>
      <c r="P52" s="379" t="s">
        <v>443</v>
      </c>
      <c r="Q52" s="379" t="s">
        <v>443</v>
      </c>
      <c r="R52" s="379" t="s">
        <v>443</v>
      </c>
      <c r="S52" s="379" t="s">
        <v>443</v>
      </c>
      <c r="T52" s="379" t="s">
        <v>443</v>
      </c>
      <c r="U52" s="462" t="s">
        <v>443</v>
      </c>
      <c r="V52" s="462" t="s">
        <v>4</v>
      </c>
      <c r="W52" s="462" t="s">
        <v>443</v>
      </c>
    </row>
    <row r="53" spans="1:23" s="381" customFormat="1" ht="45" customHeight="1" x14ac:dyDescent="0.25">
      <c r="A53" s="444" t="s">
        <v>721</v>
      </c>
      <c r="B53" s="444" t="s">
        <v>99</v>
      </c>
      <c r="C53" s="408"/>
      <c r="D53" s="408"/>
      <c r="E53" s="631">
        <v>55</v>
      </c>
      <c r="F53" s="408" t="s">
        <v>604</v>
      </c>
      <c r="G53" s="401">
        <v>42689</v>
      </c>
      <c r="H53" s="577" t="s">
        <v>590</v>
      </c>
      <c r="I53" s="441" t="s">
        <v>722</v>
      </c>
      <c r="J53" s="573" t="s">
        <v>601</v>
      </c>
      <c r="K53" s="449" t="s">
        <v>146</v>
      </c>
      <c r="L53" s="379" t="s">
        <v>4</v>
      </c>
      <c r="M53" s="379" t="s">
        <v>443</v>
      </c>
      <c r="N53" s="379" t="s">
        <v>443</v>
      </c>
      <c r="O53" s="379" t="s">
        <v>443</v>
      </c>
      <c r="P53" s="379" t="s">
        <v>443</v>
      </c>
      <c r="Q53" s="379" t="s">
        <v>443</v>
      </c>
      <c r="R53" s="379" t="s">
        <v>443</v>
      </c>
      <c r="S53" s="379" t="s">
        <v>443</v>
      </c>
      <c r="T53" s="379" t="s">
        <v>443</v>
      </c>
      <c r="U53" s="379" t="s">
        <v>443</v>
      </c>
      <c r="V53" s="379" t="s">
        <v>443</v>
      </c>
      <c r="W53" s="379" t="s">
        <v>443</v>
      </c>
    </row>
    <row r="54" spans="1:23" s="381" customFormat="1" ht="45" customHeight="1" x14ac:dyDescent="0.25">
      <c r="A54" s="444" t="s">
        <v>723</v>
      </c>
      <c r="B54" s="444" t="s">
        <v>724</v>
      </c>
      <c r="C54" s="408" t="s">
        <v>725</v>
      </c>
      <c r="D54" s="408"/>
      <c r="E54" s="631">
        <v>60</v>
      </c>
      <c r="F54" s="408" t="s">
        <v>604</v>
      </c>
      <c r="G54" s="401">
        <v>45346</v>
      </c>
      <c r="H54" s="577" t="s">
        <v>590</v>
      </c>
      <c r="I54" s="441" t="s">
        <v>726</v>
      </c>
      <c r="J54" s="573" t="s">
        <v>645</v>
      </c>
      <c r="K54" s="449" t="s">
        <v>622</v>
      </c>
      <c r="L54" s="379" t="s">
        <v>443</v>
      </c>
      <c r="M54" s="379" t="s">
        <v>443</v>
      </c>
      <c r="N54" s="379" t="s">
        <v>443</v>
      </c>
      <c r="O54" s="379" t="s">
        <v>443</v>
      </c>
      <c r="P54" s="379" t="s">
        <v>443</v>
      </c>
      <c r="Q54" s="379" t="s">
        <v>443</v>
      </c>
      <c r="R54" s="379" t="s">
        <v>443</v>
      </c>
      <c r="S54" s="379" t="s">
        <v>443</v>
      </c>
      <c r="T54" s="379" t="s">
        <v>4</v>
      </c>
      <c r="U54" s="379" t="s">
        <v>443</v>
      </c>
      <c r="V54" s="379" t="s">
        <v>443</v>
      </c>
      <c r="W54" s="379" t="s">
        <v>443</v>
      </c>
    </row>
    <row r="55" spans="1:23" s="381" customFormat="1" ht="45" customHeight="1" x14ac:dyDescent="0.25">
      <c r="A55" s="599" t="s">
        <v>727</v>
      </c>
      <c r="B55" s="408" t="s">
        <v>140</v>
      </c>
      <c r="C55" s="599"/>
      <c r="D55" s="599"/>
      <c r="E55" s="631">
        <v>50</v>
      </c>
      <c r="F55" s="599" t="s">
        <v>594</v>
      </c>
      <c r="G55" s="441"/>
      <c r="H55" s="411" t="s">
        <v>590</v>
      </c>
      <c r="I55" s="441">
        <v>373</v>
      </c>
      <c r="J55" s="605" t="s">
        <v>645</v>
      </c>
      <c r="K55" s="449" t="s">
        <v>53</v>
      </c>
      <c r="L55" s="379" t="s">
        <v>443</v>
      </c>
      <c r="M55" s="379" t="s">
        <v>443</v>
      </c>
      <c r="N55" s="379" t="s">
        <v>443</v>
      </c>
      <c r="O55" s="379" t="s">
        <v>443</v>
      </c>
      <c r="P55" s="379" t="s">
        <v>443</v>
      </c>
      <c r="Q55" s="379" t="s">
        <v>443</v>
      </c>
      <c r="R55" s="379" t="s">
        <v>443</v>
      </c>
      <c r="S55" s="379" t="s">
        <v>443</v>
      </c>
      <c r="T55" s="379" t="s">
        <v>443</v>
      </c>
      <c r="U55" s="379" t="s">
        <v>35</v>
      </c>
      <c r="V55" s="379" t="s">
        <v>443</v>
      </c>
      <c r="W55" s="379" t="s">
        <v>443</v>
      </c>
    </row>
    <row r="56" spans="1:23" s="381" customFormat="1" ht="45" customHeight="1" x14ac:dyDescent="0.25">
      <c r="A56" s="444" t="s">
        <v>728</v>
      </c>
      <c r="B56" s="444" t="s">
        <v>729</v>
      </c>
      <c r="C56" s="524" t="s">
        <v>3241</v>
      </c>
      <c r="D56" s="524"/>
      <c r="E56" s="631">
        <v>55</v>
      </c>
      <c r="F56" s="408" t="s">
        <v>731</v>
      </c>
      <c r="G56" s="401">
        <v>44949</v>
      </c>
      <c r="H56" s="577" t="s">
        <v>590</v>
      </c>
      <c r="I56" s="441">
        <v>412</v>
      </c>
      <c r="J56" s="573" t="s">
        <v>732</v>
      </c>
      <c r="K56" s="449" t="s">
        <v>622</v>
      </c>
      <c r="L56" s="379" t="s">
        <v>443</v>
      </c>
      <c r="M56" s="379" t="s">
        <v>443</v>
      </c>
      <c r="N56" s="379" t="s">
        <v>443</v>
      </c>
      <c r="O56" s="379" t="s">
        <v>443</v>
      </c>
      <c r="P56" s="379" t="s">
        <v>443</v>
      </c>
      <c r="Q56" s="379" t="s">
        <v>443</v>
      </c>
      <c r="R56" s="379" t="s">
        <v>443</v>
      </c>
      <c r="S56" s="379" t="s">
        <v>443</v>
      </c>
      <c r="T56" s="379" t="s">
        <v>4</v>
      </c>
      <c r="U56" s="379" t="s">
        <v>443</v>
      </c>
      <c r="V56" s="379" t="s">
        <v>443</v>
      </c>
      <c r="W56" s="379" t="s">
        <v>443</v>
      </c>
    </row>
    <row r="57" spans="1:23" s="381" customFormat="1" ht="45" customHeight="1" x14ac:dyDescent="0.25">
      <c r="A57" s="382" t="s">
        <v>733</v>
      </c>
      <c r="B57" s="382" t="s">
        <v>734</v>
      </c>
      <c r="C57" s="636"/>
      <c r="D57" s="636"/>
      <c r="E57" s="631">
        <v>50</v>
      </c>
      <c r="F57" s="408" t="s">
        <v>604</v>
      </c>
      <c r="G57" s="401">
        <v>44949</v>
      </c>
      <c r="H57" s="411" t="s">
        <v>590</v>
      </c>
      <c r="I57" s="386">
        <v>42</v>
      </c>
      <c r="J57" s="573" t="s">
        <v>621</v>
      </c>
      <c r="K57" s="449" t="s">
        <v>622</v>
      </c>
      <c r="L57" s="379" t="s">
        <v>443</v>
      </c>
      <c r="M57" s="379" t="s">
        <v>443</v>
      </c>
      <c r="N57" s="379" t="s">
        <v>443</v>
      </c>
      <c r="O57" s="379" t="s">
        <v>443</v>
      </c>
      <c r="P57" s="379" t="s">
        <v>443</v>
      </c>
      <c r="Q57" s="379" t="s">
        <v>443</v>
      </c>
      <c r="R57" s="379" t="s">
        <v>443</v>
      </c>
      <c r="S57" s="379" t="s">
        <v>443</v>
      </c>
      <c r="T57" s="379" t="s">
        <v>443</v>
      </c>
      <c r="U57" s="379" t="s">
        <v>4</v>
      </c>
      <c r="V57" s="379" t="s">
        <v>443</v>
      </c>
      <c r="W57" s="379" t="s">
        <v>443</v>
      </c>
    </row>
    <row r="58" spans="1:23" s="381" customFormat="1" ht="45" customHeight="1" x14ac:dyDescent="0.25">
      <c r="A58" s="382" t="s">
        <v>735</v>
      </c>
      <c r="B58" s="382" t="s">
        <v>736</v>
      </c>
      <c r="C58" s="636"/>
      <c r="D58" s="636"/>
      <c r="E58" s="631">
        <v>50</v>
      </c>
      <c r="F58" s="408" t="s">
        <v>604</v>
      </c>
      <c r="G58" s="401">
        <v>44949</v>
      </c>
      <c r="H58" s="411" t="s">
        <v>590</v>
      </c>
      <c r="I58" s="386">
        <v>124</v>
      </c>
      <c r="J58" s="573" t="s">
        <v>737</v>
      </c>
      <c r="K58" s="524" t="s">
        <v>50</v>
      </c>
      <c r="L58" s="379" t="s">
        <v>443</v>
      </c>
      <c r="M58" s="379" t="s">
        <v>443</v>
      </c>
      <c r="N58" s="379" t="s">
        <v>443</v>
      </c>
      <c r="O58" s="379" t="s">
        <v>443</v>
      </c>
      <c r="P58" s="462" t="s">
        <v>443</v>
      </c>
      <c r="Q58" s="703" t="s">
        <v>4</v>
      </c>
      <c r="R58" s="379" t="s">
        <v>443</v>
      </c>
      <c r="S58" s="379" t="s">
        <v>443</v>
      </c>
      <c r="T58" s="379" t="s">
        <v>443</v>
      </c>
      <c r="U58" s="379" t="s">
        <v>443</v>
      </c>
      <c r="V58" s="379" t="s">
        <v>443</v>
      </c>
      <c r="W58" s="379" t="s">
        <v>443</v>
      </c>
    </row>
    <row r="59" spans="1:23" ht="45" customHeight="1" x14ac:dyDescent="0.25">
      <c r="A59" s="599" t="s">
        <v>738</v>
      </c>
      <c r="B59" s="408" t="s">
        <v>739</v>
      </c>
      <c r="C59" s="599"/>
      <c r="D59" s="599"/>
      <c r="E59" s="631">
        <v>50</v>
      </c>
      <c r="F59" s="408" t="s">
        <v>604</v>
      </c>
      <c r="G59" s="441"/>
      <c r="H59" s="411" t="s">
        <v>590</v>
      </c>
      <c r="I59" s="441">
        <v>307</v>
      </c>
      <c r="J59" s="605" t="s">
        <v>648</v>
      </c>
      <c r="K59" s="449" t="s">
        <v>53</v>
      </c>
      <c r="L59" s="379" t="s">
        <v>443</v>
      </c>
      <c r="M59" s="379" t="s">
        <v>443</v>
      </c>
      <c r="N59" s="379" t="s">
        <v>443</v>
      </c>
      <c r="O59" s="379" t="s">
        <v>443</v>
      </c>
      <c r="P59" s="379" t="s">
        <v>443</v>
      </c>
      <c r="Q59" s="379" t="s">
        <v>443</v>
      </c>
      <c r="R59" s="379" t="s">
        <v>443</v>
      </c>
      <c r="S59" s="379" t="s">
        <v>443</v>
      </c>
      <c r="T59" s="379" t="s">
        <v>443</v>
      </c>
      <c r="U59" s="379" t="s">
        <v>443</v>
      </c>
      <c r="V59" s="379" t="s">
        <v>443</v>
      </c>
      <c r="W59" s="379" t="s">
        <v>443</v>
      </c>
    </row>
    <row r="60" spans="1:23" ht="45" customHeight="1" x14ac:dyDescent="0.25">
      <c r="A60" s="382" t="s">
        <v>740</v>
      </c>
      <c r="B60" s="382" t="s">
        <v>741</v>
      </c>
      <c r="C60" s="636" t="s">
        <v>1524</v>
      </c>
      <c r="D60" s="602"/>
      <c r="E60" s="631">
        <v>125</v>
      </c>
      <c r="F60" s="408" t="s">
        <v>604</v>
      </c>
      <c r="G60" s="401">
        <v>45833</v>
      </c>
      <c r="H60" s="385" t="s">
        <v>590</v>
      </c>
      <c r="I60" s="386" t="s">
        <v>742</v>
      </c>
      <c r="J60" s="573" t="s">
        <v>663</v>
      </c>
      <c r="K60" s="449" t="s">
        <v>25</v>
      </c>
      <c r="L60" s="379" t="s">
        <v>690</v>
      </c>
      <c r="M60" s="379" t="s">
        <v>690</v>
      </c>
      <c r="N60" s="379" t="s">
        <v>690</v>
      </c>
      <c r="O60" s="379" t="s">
        <v>35</v>
      </c>
      <c r="P60" s="379" t="s">
        <v>443</v>
      </c>
      <c r="Q60" s="379" t="s">
        <v>35</v>
      </c>
      <c r="R60" s="379" t="s">
        <v>443</v>
      </c>
      <c r="S60" s="379" t="s">
        <v>443</v>
      </c>
      <c r="T60" s="379" t="s">
        <v>443</v>
      </c>
      <c r="U60" s="379" t="s">
        <v>443</v>
      </c>
      <c r="V60" s="379" t="s">
        <v>443</v>
      </c>
      <c r="W60" s="379" t="s">
        <v>443</v>
      </c>
    </row>
    <row r="61" spans="1:23" s="381" customFormat="1" ht="45" customHeight="1" x14ac:dyDescent="0.25">
      <c r="A61" s="382" t="s">
        <v>743</v>
      </c>
      <c r="B61" s="382" t="s">
        <v>712</v>
      </c>
      <c r="C61" s="408"/>
      <c r="D61" s="408"/>
      <c r="E61" s="631">
        <v>65</v>
      </c>
      <c r="F61" s="408" t="s">
        <v>594</v>
      </c>
      <c r="G61" s="401">
        <v>45505</v>
      </c>
      <c r="H61" s="385" t="s">
        <v>590</v>
      </c>
      <c r="I61" s="386" t="s">
        <v>744</v>
      </c>
      <c r="J61" s="605" t="s">
        <v>596</v>
      </c>
      <c r="K61" s="449" t="s">
        <v>50</v>
      </c>
      <c r="L61" s="379" t="s">
        <v>443</v>
      </c>
      <c r="M61" s="379" t="s">
        <v>35</v>
      </c>
      <c r="N61" s="379" t="s">
        <v>443</v>
      </c>
      <c r="O61" s="379" t="s">
        <v>443</v>
      </c>
      <c r="P61" s="379" t="s">
        <v>443</v>
      </c>
      <c r="Q61" s="379" t="s">
        <v>443</v>
      </c>
      <c r="R61" s="462" t="s">
        <v>443</v>
      </c>
      <c r="S61" s="539" t="s">
        <v>4</v>
      </c>
      <c r="T61" s="379" t="s">
        <v>443</v>
      </c>
      <c r="U61" s="379" t="s">
        <v>443</v>
      </c>
      <c r="V61" s="379" t="s">
        <v>443</v>
      </c>
      <c r="W61" s="379" t="s">
        <v>35</v>
      </c>
    </row>
    <row r="62" spans="1:23" s="381" customFormat="1" ht="45" customHeight="1" x14ac:dyDescent="0.25">
      <c r="A62" s="382" t="s">
        <v>745</v>
      </c>
      <c r="B62" s="382" t="s">
        <v>99</v>
      </c>
      <c r="C62" s="602"/>
      <c r="D62" s="602"/>
      <c r="E62" s="631">
        <v>60</v>
      </c>
      <c r="F62" s="408" t="s">
        <v>604</v>
      </c>
      <c r="G62" s="401">
        <v>45017</v>
      </c>
      <c r="H62" s="385" t="s">
        <v>590</v>
      </c>
      <c r="I62" s="386" t="s">
        <v>746</v>
      </c>
      <c r="J62" s="573" t="s">
        <v>663</v>
      </c>
      <c r="K62" s="449" t="s">
        <v>53</v>
      </c>
      <c r="L62" s="379" t="s">
        <v>443</v>
      </c>
      <c r="M62" s="379" t="s">
        <v>443</v>
      </c>
      <c r="N62" s="379" t="s">
        <v>443</v>
      </c>
      <c r="O62" s="379" t="s">
        <v>443</v>
      </c>
      <c r="P62" s="379" t="s">
        <v>443</v>
      </c>
      <c r="Q62" s="379" t="s">
        <v>443</v>
      </c>
      <c r="R62" s="379" t="s">
        <v>443</v>
      </c>
      <c r="S62" s="379" t="s">
        <v>443</v>
      </c>
      <c r="T62" s="379" t="s">
        <v>443</v>
      </c>
      <c r="U62" s="379" t="s">
        <v>443</v>
      </c>
      <c r="V62" s="379" t="s">
        <v>443</v>
      </c>
      <c r="W62" s="379" t="s">
        <v>443</v>
      </c>
    </row>
    <row r="63" spans="1:23" ht="45" customHeight="1" x14ac:dyDescent="0.25">
      <c r="A63" s="382" t="s">
        <v>747</v>
      </c>
      <c r="B63" s="382" t="s">
        <v>748</v>
      </c>
      <c r="C63" s="409"/>
      <c r="D63" s="409"/>
      <c r="E63" s="631">
        <v>125</v>
      </c>
      <c r="F63" s="408" t="s">
        <v>604</v>
      </c>
      <c r="G63" s="401">
        <v>45346</v>
      </c>
      <c r="H63" s="385" t="s">
        <v>590</v>
      </c>
      <c r="I63" s="386" t="s">
        <v>749</v>
      </c>
      <c r="J63" s="573" t="s">
        <v>645</v>
      </c>
      <c r="K63" s="449" t="s">
        <v>25</v>
      </c>
      <c r="L63" s="379" t="s">
        <v>443</v>
      </c>
      <c r="M63" s="379" t="s">
        <v>443</v>
      </c>
      <c r="N63" s="379" t="s">
        <v>443</v>
      </c>
      <c r="O63" s="379" t="s">
        <v>443</v>
      </c>
      <c r="P63" s="379" t="s">
        <v>443</v>
      </c>
      <c r="Q63" s="379" t="s">
        <v>443</v>
      </c>
      <c r="R63" s="379" t="s">
        <v>443</v>
      </c>
      <c r="S63" s="379" t="s">
        <v>443</v>
      </c>
      <c r="T63" s="379" t="s">
        <v>443</v>
      </c>
      <c r="U63" s="379" t="s">
        <v>443</v>
      </c>
      <c r="V63" s="379" t="s">
        <v>443</v>
      </c>
      <c r="W63" s="379" t="s">
        <v>4</v>
      </c>
    </row>
    <row r="64" spans="1:23" ht="45" customHeight="1" x14ac:dyDescent="0.25">
      <c r="A64" s="599" t="s">
        <v>750</v>
      </c>
      <c r="B64" s="599" t="s">
        <v>662</v>
      </c>
      <c r="C64" s="599"/>
      <c r="D64" s="599"/>
      <c r="E64" s="631">
        <v>50</v>
      </c>
      <c r="F64" s="408" t="s">
        <v>604</v>
      </c>
      <c r="G64" s="441"/>
      <c r="H64" s="385" t="s">
        <v>590</v>
      </c>
      <c r="I64" s="441">
        <v>344</v>
      </c>
      <c r="J64" s="605" t="s">
        <v>621</v>
      </c>
      <c r="K64" s="449" t="s">
        <v>100</v>
      </c>
      <c r="L64" s="379" t="s">
        <v>443</v>
      </c>
      <c r="M64" s="379" t="s">
        <v>443</v>
      </c>
      <c r="N64" s="379" t="s">
        <v>443</v>
      </c>
      <c r="O64" s="379" t="s">
        <v>443</v>
      </c>
      <c r="P64" s="379" t="s">
        <v>443</v>
      </c>
      <c r="Q64" s="379" t="s">
        <v>443</v>
      </c>
      <c r="R64" s="379" t="s">
        <v>443</v>
      </c>
      <c r="S64" s="379" t="s">
        <v>443</v>
      </c>
      <c r="T64" s="379" t="s">
        <v>443</v>
      </c>
      <c r="U64" s="379" t="s">
        <v>4</v>
      </c>
      <c r="V64" s="379" t="s">
        <v>443</v>
      </c>
      <c r="W64" s="379" t="s">
        <v>443</v>
      </c>
    </row>
    <row r="65" spans="1:23" s="381" customFormat="1" ht="45" customHeight="1" x14ac:dyDescent="0.25">
      <c r="A65" s="382" t="s">
        <v>751</v>
      </c>
      <c r="B65" s="382" t="s">
        <v>752</v>
      </c>
      <c r="C65" s="636"/>
      <c r="D65" s="636"/>
      <c r="E65" s="631">
        <v>50</v>
      </c>
      <c r="F65" s="408" t="s">
        <v>604</v>
      </c>
      <c r="G65" s="401">
        <v>44949</v>
      </c>
      <c r="H65" s="385" t="s">
        <v>590</v>
      </c>
      <c r="I65" s="386">
        <v>127</v>
      </c>
      <c r="J65" s="573" t="s">
        <v>667</v>
      </c>
      <c r="K65" s="449" t="s">
        <v>53</v>
      </c>
      <c r="L65" s="379" t="s">
        <v>443</v>
      </c>
      <c r="M65" s="379" t="s">
        <v>443</v>
      </c>
      <c r="N65" s="379" t="s">
        <v>443</v>
      </c>
      <c r="O65" s="539" t="s">
        <v>4</v>
      </c>
      <c r="P65" s="379" t="s">
        <v>443</v>
      </c>
      <c r="Q65" s="379" t="s">
        <v>443</v>
      </c>
      <c r="R65" s="379" t="s">
        <v>443</v>
      </c>
      <c r="S65" s="379" t="s">
        <v>443</v>
      </c>
      <c r="T65" s="379" t="s">
        <v>443</v>
      </c>
      <c r="U65" s="379" t="s">
        <v>443</v>
      </c>
      <c r="V65" s="379" t="s">
        <v>443</v>
      </c>
      <c r="W65" s="379" t="s">
        <v>443</v>
      </c>
    </row>
    <row r="66" spans="1:23" s="381" customFormat="1" ht="45" customHeight="1" x14ac:dyDescent="0.25">
      <c r="A66" s="382" t="s">
        <v>753</v>
      </c>
      <c r="B66" s="382" t="s">
        <v>754</v>
      </c>
      <c r="C66" s="602" t="s">
        <v>755</v>
      </c>
      <c r="D66" s="602"/>
      <c r="E66" s="631">
        <v>75</v>
      </c>
      <c r="F66" s="408" t="s">
        <v>731</v>
      </c>
      <c r="G66" s="401">
        <v>45833</v>
      </c>
      <c r="H66" s="385" t="s">
        <v>590</v>
      </c>
      <c r="I66" s="386" t="s">
        <v>756</v>
      </c>
      <c r="J66" s="573" t="s">
        <v>732</v>
      </c>
      <c r="K66" s="449" t="s">
        <v>657</v>
      </c>
      <c r="L66" s="441" t="s">
        <v>690</v>
      </c>
      <c r="M66" s="441" t="s">
        <v>690</v>
      </c>
      <c r="N66" s="441" t="s">
        <v>690</v>
      </c>
      <c r="O66" s="441" t="s">
        <v>690</v>
      </c>
      <c r="P66" s="441" t="s">
        <v>690</v>
      </c>
      <c r="Q66" s="379" t="s">
        <v>443</v>
      </c>
      <c r="R66" s="379" t="s">
        <v>443</v>
      </c>
      <c r="S66" s="379" t="s">
        <v>443</v>
      </c>
      <c r="T66" s="379" t="s">
        <v>443</v>
      </c>
      <c r="U66" s="379" t="s">
        <v>443</v>
      </c>
      <c r="V66" s="379" t="s">
        <v>4</v>
      </c>
      <c r="W66" s="379" t="s">
        <v>443</v>
      </c>
    </row>
    <row r="67" spans="1:23" s="381" customFormat="1" ht="45" customHeight="1" x14ac:dyDescent="0.25">
      <c r="A67" s="382" t="s">
        <v>757</v>
      </c>
      <c r="B67" s="382" t="s">
        <v>758</v>
      </c>
      <c r="C67" s="408"/>
      <c r="D67" s="408"/>
      <c r="E67" s="631">
        <v>55</v>
      </c>
      <c r="F67" s="408" t="s">
        <v>604</v>
      </c>
      <c r="G67" s="384"/>
      <c r="H67" s="465" t="s">
        <v>590</v>
      </c>
      <c r="I67" s="386" t="s">
        <v>444</v>
      </c>
      <c r="J67" s="573" t="s">
        <v>634</v>
      </c>
      <c r="K67" s="449" t="s">
        <v>50</v>
      </c>
      <c r="L67" s="379" t="s">
        <v>443</v>
      </c>
      <c r="M67" s="379" t="s">
        <v>443</v>
      </c>
      <c r="N67" s="379" t="s">
        <v>443</v>
      </c>
      <c r="O67" s="379" t="s">
        <v>443</v>
      </c>
      <c r="P67" s="379" t="s">
        <v>443</v>
      </c>
      <c r="Q67" s="379" t="s">
        <v>443</v>
      </c>
      <c r="R67" s="462" t="s">
        <v>443</v>
      </c>
      <c r="S67" s="539" t="s">
        <v>4</v>
      </c>
      <c r="T67" s="379" t="s">
        <v>443</v>
      </c>
      <c r="U67" s="379" t="s">
        <v>443</v>
      </c>
      <c r="V67" s="379" t="s">
        <v>443</v>
      </c>
      <c r="W67" s="379" t="s">
        <v>443</v>
      </c>
    </row>
    <row r="68" spans="1:23" s="381" customFormat="1" ht="45" customHeight="1" x14ac:dyDescent="0.25">
      <c r="A68" s="382" t="s">
        <v>759</v>
      </c>
      <c r="B68" s="382" t="s">
        <v>754</v>
      </c>
      <c r="C68" s="602" t="s">
        <v>760</v>
      </c>
      <c r="D68" s="602"/>
      <c r="E68" s="631">
        <v>75</v>
      </c>
      <c r="F68" s="408" t="s">
        <v>731</v>
      </c>
      <c r="G68" s="401">
        <v>45833</v>
      </c>
      <c r="H68" s="385" t="s">
        <v>590</v>
      </c>
      <c r="I68" s="386" t="s">
        <v>756</v>
      </c>
      <c r="J68" s="573" t="s">
        <v>732</v>
      </c>
      <c r="K68" s="449" t="s">
        <v>657</v>
      </c>
      <c r="L68" s="441" t="s">
        <v>690</v>
      </c>
      <c r="M68" s="441" t="s">
        <v>690</v>
      </c>
      <c r="N68" s="441" t="s">
        <v>690</v>
      </c>
      <c r="O68" s="441" t="s">
        <v>690</v>
      </c>
      <c r="P68" s="441" t="s">
        <v>690</v>
      </c>
      <c r="Q68" s="379" t="s">
        <v>443</v>
      </c>
      <c r="R68" s="379" t="s">
        <v>443</v>
      </c>
      <c r="S68" s="379" t="s">
        <v>443</v>
      </c>
      <c r="T68" s="379" t="s">
        <v>443</v>
      </c>
      <c r="U68" s="379" t="s">
        <v>443</v>
      </c>
      <c r="V68" s="379" t="s">
        <v>4</v>
      </c>
      <c r="W68" s="379" t="s">
        <v>443</v>
      </c>
    </row>
    <row r="69" spans="1:23" s="381" customFormat="1" ht="45" customHeight="1" x14ac:dyDescent="0.25">
      <c r="A69" s="382" t="s">
        <v>761</v>
      </c>
      <c r="B69" s="382" t="s">
        <v>152</v>
      </c>
      <c r="C69" s="409" t="s">
        <v>762</v>
      </c>
      <c r="D69" s="409"/>
      <c r="E69" s="631">
        <v>65</v>
      </c>
      <c r="F69" s="408" t="s">
        <v>594</v>
      </c>
      <c r="G69" s="401">
        <v>44378</v>
      </c>
      <c r="H69" s="385" t="s">
        <v>590</v>
      </c>
      <c r="I69" s="386" t="s">
        <v>763</v>
      </c>
      <c r="J69" s="609" t="s">
        <v>764</v>
      </c>
      <c r="K69" s="449" t="s">
        <v>100</v>
      </c>
      <c r="L69" s="379" t="s">
        <v>443</v>
      </c>
      <c r="M69" s="379" t="s">
        <v>443</v>
      </c>
      <c r="N69" s="379" t="s">
        <v>443</v>
      </c>
      <c r="O69" s="379" t="s">
        <v>443</v>
      </c>
      <c r="P69" s="379" t="s">
        <v>443</v>
      </c>
      <c r="Q69" s="379" t="s">
        <v>443</v>
      </c>
      <c r="R69" s="379" t="s">
        <v>443</v>
      </c>
      <c r="S69" s="379" t="s">
        <v>443</v>
      </c>
      <c r="T69" s="379" t="s">
        <v>4</v>
      </c>
      <c r="U69" s="379" t="s">
        <v>443</v>
      </c>
      <c r="V69" s="379" t="s">
        <v>35</v>
      </c>
      <c r="W69" s="379" t="s">
        <v>443</v>
      </c>
    </row>
    <row r="70" spans="1:23" ht="45" customHeight="1" x14ac:dyDescent="0.25">
      <c r="A70" s="382" t="s">
        <v>765</v>
      </c>
      <c r="B70" s="382" t="s">
        <v>766</v>
      </c>
      <c r="C70" s="636"/>
      <c r="D70" s="636"/>
      <c r="E70" s="631">
        <v>50</v>
      </c>
      <c r="F70" s="408" t="s">
        <v>604</v>
      </c>
      <c r="G70" s="401">
        <v>44949</v>
      </c>
      <c r="H70" s="385" t="s">
        <v>590</v>
      </c>
      <c r="I70" s="386" t="s">
        <v>767</v>
      </c>
      <c r="J70" s="609" t="s">
        <v>606</v>
      </c>
      <c r="K70" s="449" t="s">
        <v>614</v>
      </c>
      <c r="L70" s="379" t="s">
        <v>35</v>
      </c>
      <c r="M70" s="379" t="s">
        <v>443</v>
      </c>
      <c r="N70" s="379" t="s">
        <v>4</v>
      </c>
      <c r="O70" s="379" t="s">
        <v>443</v>
      </c>
      <c r="P70" s="379" t="s">
        <v>443</v>
      </c>
      <c r="Q70" s="379" t="s">
        <v>443</v>
      </c>
      <c r="R70" s="379" t="s">
        <v>443</v>
      </c>
      <c r="S70" s="379" t="s">
        <v>443</v>
      </c>
      <c r="T70" s="379" t="s">
        <v>443</v>
      </c>
      <c r="U70" s="379" t="s">
        <v>443</v>
      </c>
      <c r="V70" s="379" t="s">
        <v>443</v>
      </c>
      <c r="W70" s="379" t="s">
        <v>443</v>
      </c>
    </row>
    <row r="71" spans="1:23" ht="45" customHeight="1" x14ac:dyDescent="0.25">
      <c r="A71" s="382" t="s">
        <v>768</v>
      </c>
      <c r="B71" s="382" t="s">
        <v>662</v>
      </c>
      <c r="C71" s="636"/>
      <c r="D71" s="636"/>
      <c r="E71" s="631">
        <v>55</v>
      </c>
      <c r="F71" s="408" t="s">
        <v>604</v>
      </c>
      <c r="G71" s="401">
        <v>45589</v>
      </c>
      <c r="H71" s="385" t="s">
        <v>590</v>
      </c>
      <c r="I71" s="386" t="s">
        <v>769</v>
      </c>
      <c r="J71" s="573" t="s">
        <v>645</v>
      </c>
      <c r="K71" s="449" t="s">
        <v>610</v>
      </c>
      <c r="L71" s="379" t="s">
        <v>443</v>
      </c>
      <c r="M71" s="379" t="s">
        <v>443</v>
      </c>
      <c r="N71" s="379" t="s">
        <v>443</v>
      </c>
      <c r="O71" s="379" t="s">
        <v>443</v>
      </c>
      <c r="P71" s="379" t="s">
        <v>443</v>
      </c>
      <c r="Q71" s="379" t="s">
        <v>443</v>
      </c>
      <c r="R71" s="379" t="s">
        <v>443</v>
      </c>
      <c r="S71" s="379" t="s">
        <v>443</v>
      </c>
      <c r="T71" s="379" t="s">
        <v>443</v>
      </c>
      <c r="U71" s="379" t="s">
        <v>4</v>
      </c>
      <c r="V71" s="379" t="s">
        <v>443</v>
      </c>
      <c r="W71" s="379" t="s">
        <v>443</v>
      </c>
    </row>
    <row r="72" spans="1:23" s="381" customFormat="1" ht="45" customHeight="1" x14ac:dyDescent="0.25">
      <c r="A72" s="382" t="s">
        <v>770</v>
      </c>
      <c r="B72" s="382" t="s">
        <v>771</v>
      </c>
      <c r="C72" s="636"/>
      <c r="D72" s="636"/>
      <c r="E72" s="631">
        <v>50</v>
      </c>
      <c r="F72" s="408" t="s">
        <v>604</v>
      </c>
      <c r="G72" s="401">
        <v>44949</v>
      </c>
      <c r="H72" s="385" t="s">
        <v>590</v>
      </c>
      <c r="I72" s="386">
        <v>4</v>
      </c>
      <c r="J72" s="573" t="s">
        <v>645</v>
      </c>
      <c r="K72" s="449" t="s">
        <v>622</v>
      </c>
      <c r="L72" s="379" t="s">
        <v>443</v>
      </c>
      <c r="M72" s="379" t="s">
        <v>443</v>
      </c>
      <c r="N72" s="379" t="s">
        <v>443</v>
      </c>
      <c r="O72" s="379" t="s">
        <v>443</v>
      </c>
      <c r="P72" s="379" t="s">
        <v>443</v>
      </c>
      <c r="Q72" s="379" t="s">
        <v>443</v>
      </c>
      <c r="R72" s="379" t="s">
        <v>443</v>
      </c>
      <c r="S72" s="379" t="s">
        <v>443</v>
      </c>
      <c r="T72" s="379" t="s">
        <v>443</v>
      </c>
      <c r="U72" s="379" t="s">
        <v>443</v>
      </c>
      <c r="V72" s="379" t="s">
        <v>443</v>
      </c>
      <c r="W72" s="379" t="s">
        <v>443</v>
      </c>
    </row>
    <row r="73" spans="1:23" s="381" customFormat="1" ht="45" customHeight="1" x14ac:dyDescent="0.25">
      <c r="A73" s="382" t="s">
        <v>772</v>
      </c>
      <c r="B73" s="382" t="s">
        <v>60</v>
      </c>
      <c r="C73" s="636"/>
      <c r="D73" s="636"/>
      <c r="E73" s="631">
        <v>50</v>
      </c>
      <c r="F73" s="408" t="s">
        <v>604</v>
      </c>
      <c r="G73" s="401">
        <v>44949</v>
      </c>
      <c r="H73" s="385" t="s">
        <v>590</v>
      </c>
      <c r="I73" s="386">
        <v>321</v>
      </c>
      <c r="J73" s="573" t="s">
        <v>663</v>
      </c>
      <c r="K73" s="449" t="s">
        <v>657</v>
      </c>
      <c r="L73" s="379" t="s">
        <v>443</v>
      </c>
      <c r="M73" s="379" t="s">
        <v>443</v>
      </c>
      <c r="N73" s="379" t="s">
        <v>443</v>
      </c>
      <c r="O73" s="379" t="s">
        <v>443</v>
      </c>
      <c r="P73" s="379" t="s">
        <v>443</v>
      </c>
      <c r="Q73" s="379" t="s">
        <v>35</v>
      </c>
      <c r="R73" s="379" t="s">
        <v>35</v>
      </c>
      <c r="S73" s="379" t="s">
        <v>443</v>
      </c>
      <c r="T73" s="379" t="s">
        <v>35</v>
      </c>
      <c r="U73" s="737" t="s">
        <v>35</v>
      </c>
      <c r="V73" s="379" t="s">
        <v>4</v>
      </c>
      <c r="W73" s="379" t="s">
        <v>443</v>
      </c>
    </row>
    <row r="74" spans="1:23" s="381" customFormat="1" ht="45" customHeight="1" x14ac:dyDescent="0.25">
      <c r="A74" s="599" t="s">
        <v>773</v>
      </c>
      <c r="B74" s="408" t="s">
        <v>774</v>
      </c>
      <c r="C74" s="599"/>
      <c r="D74" s="599"/>
      <c r="E74" s="631">
        <v>50</v>
      </c>
      <c r="F74" s="408" t="s">
        <v>604</v>
      </c>
      <c r="G74" s="441"/>
      <c r="H74" s="385" t="s">
        <v>590</v>
      </c>
      <c r="I74" s="441">
        <v>427</v>
      </c>
      <c r="J74" s="573" t="s">
        <v>737</v>
      </c>
      <c r="K74" s="449" t="s">
        <v>657</v>
      </c>
      <c r="L74" s="379" t="s">
        <v>443</v>
      </c>
      <c r="M74" s="379" t="s">
        <v>443</v>
      </c>
      <c r="N74" s="379" t="s">
        <v>443</v>
      </c>
      <c r="O74" s="379" t="s">
        <v>443</v>
      </c>
      <c r="P74" s="379" t="s">
        <v>443</v>
      </c>
      <c r="Q74" s="379" t="s">
        <v>443</v>
      </c>
      <c r="R74" s="379" t="s">
        <v>443</v>
      </c>
      <c r="S74" s="379" t="s">
        <v>443</v>
      </c>
      <c r="T74" s="379" t="s">
        <v>443</v>
      </c>
      <c r="U74" s="379" t="s">
        <v>443</v>
      </c>
      <c r="V74" s="379" t="s">
        <v>4</v>
      </c>
      <c r="W74" s="379" t="s">
        <v>443</v>
      </c>
    </row>
    <row r="75" spans="1:23" s="381" customFormat="1" ht="45" customHeight="1" x14ac:dyDescent="0.25">
      <c r="A75" s="599" t="s">
        <v>775</v>
      </c>
      <c r="B75" s="408" t="s">
        <v>140</v>
      </c>
      <c r="C75" s="599"/>
      <c r="D75" s="599"/>
      <c r="E75" s="631">
        <v>50</v>
      </c>
      <c r="F75" s="408" t="s">
        <v>604</v>
      </c>
      <c r="G75" s="441"/>
      <c r="H75" s="385" t="s">
        <v>590</v>
      </c>
      <c r="I75" s="441">
        <v>100</v>
      </c>
      <c r="J75" s="605" t="s">
        <v>648</v>
      </c>
      <c r="K75" s="449" t="s">
        <v>53</v>
      </c>
      <c r="L75" s="379" t="s">
        <v>443</v>
      </c>
      <c r="M75" s="379" t="s">
        <v>443</v>
      </c>
      <c r="N75" s="379" t="s">
        <v>4</v>
      </c>
      <c r="O75" s="379" t="s">
        <v>443</v>
      </c>
      <c r="P75" s="379" t="s">
        <v>443</v>
      </c>
      <c r="Q75" s="379" t="s">
        <v>443</v>
      </c>
      <c r="R75" s="379" t="s">
        <v>443</v>
      </c>
      <c r="S75" s="379" t="s">
        <v>443</v>
      </c>
      <c r="T75" s="379" t="s">
        <v>443</v>
      </c>
      <c r="U75" s="379" t="s">
        <v>443</v>
      </c>
      <c r="V75" s="379" t="s">
        <v>443</v>
      </c>
      <c r="W75" s="379" t="s">
        <v>443</v>
      </c>
    </row>
    <row r="76" spans="1:23" ht="45" customHeight="1" x14ac:dyDescent="0.25">
      <c r="A76" s="408" t="s">
        <v>776</v>
      </c>
      <c r="B76" s="382" t="s">
        <v>777</v>
      </c>
      <c r="C76" s="408" t="s">
        <v>778</v>
      </c>
      <c r="D76" s="408"/>
      <c r="E76" s="631">
        <v>65</v>
      </c>
      <c r="F76" s="408" t="s">
        <v>604</v>
      </c>
      <c r="G76" s="401">
        <v>41153</v>
      </c>
      <c r="H76" s="385" t="s">
        <v>590</v>
      </c>
      <c r="I76" s="386" t="s">
        <v>779</v>
      </c>
      <c r="J76" s="573" t="s">
        <v>606</v>
      </c>
      <c r="K76" s="524" t="s">
        <v>20</v>
      </c>
      <c r="L76" s="379" t="s">
        <v>443</v>
      </c>
      <c r="M76" s="379" t="s">
        <v>443</v>
      </c>
      <c r="N76" s="379" t="s">
        <v>443</v>
      </c>
      <c r="O76" s="379" t="s">
        <v>443</v>
      </c>
      <c r="P76" s="379" t="s">
        <v>443</v>
      </c>
      <c r="Q76" s="379" t="s">
        <v>4</v>
      </c>
      <c r="R76" s="379" t="s">
        <v>443</v>
      </c>
      <c r="S76" s="379" t="s">
        <v>35</v>
      </c>
      <c r="T76" s="379" t="s">
        <v>443</v>
      </c>
      <c r="U76" s="379" t="s">
        <v>443</v>
      </c>
      <c r="V76" s="379" t="s">
        <v>443</v>
      </c>
      <c r="W76" s="379" t="s">
        <v>443</v>
      </c>
    </row>
    <row r="77" spans="1:23" ht="45" customHeight="1" x14ac:dyDescent="0.25">
      <c r="A77" s="382" t="s">
        <v>780</v>
      </c>
      <c r="B77" s="382" t="s">
        <v>662</v>
      </c>
      <c r="C77" s="602"/>
      <c r="D77" s="602"/>
      <c r="E77" s="631">
        <v>55</v>
      </c>
      <c r="F77" s="408" t="s">
        <v>604</v>
      </c>
      <c r="G77" s="401">
        <v>45539</v>
      </c>
      <c r="H77" s="663" t="s">
        <v>66</v>
      </c>
      <c r="I77" s="386" t="s">
        <v>781</v>
      </c>
      <c r="J77" s="573" t="s">
        <v>690</v>
      </c>
      <c r="K77" s="449" t="s">
        <v>100</v>
      </c>
      <c r="L77" s="379" t="s">
        <v>443</v>
      </c>
      <c r="M77" s="379" t="s">
        <v>443</v>
      </c>
      <c r="N77" s="379" t="s">
        <v>443</v>
      </c>
      <c r="O77" s="379" t="s">
        <v>443</v>
      </c>
      <c r="P77" s="379" t="s">
        <v>690</v>
      </c>
      <c r="Q77" s="379" t="s">
        <v>690</v>
      </c>
      <c r="R77" s="379" t="s">
        <v>690</v>
      </c>
      <c r="S77" s="379" t="s">
        <v>690</v>
      </c>
      <c r="T77" s="379" t="s">
        <v>690</v>
      </c>
      <c r="U77" s="379" t="s">
        <v>690</v>
      </c>
      <c r="V77" s="379" t="s">
        <v>690</v>
      </c>
      <c r="W77" s="379" t="s">
        <v>690</v>
      </c>
    </row>
    <row r="78" spans="1:23" s="381" customFormat="1" ht="45" customHeight="1" x14ac:dyDescent="0.25">
      <c r="A78" s="599" t="s">
        <v>782</v>
      </c>
      <c r="B78" s="382" t="s">
        <v>598</v>
      </c>
      <c r="C78" s="524"/>
      <c r="D78" s="524"/>
      <c r="E78" s="631">
        <v>70</v>
      </c>
      <c r="F78" s="408" t="s">
        <v>604</v>
      </c>
      <c r="G78" s="401">
        <v>45170</v>
      </c>
      <c r="H78" s="385" t="s">
        <v>590</v>
      </c>
      <c r="I78" s="441" t="s">
        <v>783</v>
      </c>
      <c r="J78" s="573" t="s">
        <v>645</v>
      </c>
      <c r="K78" s="449" t="s">
        <v>69</v>
      </c>
      <c r="L78" s="379" t="s">
        <v>443</v>
      </c>
      <c r="M78" s="379" t="s">
        <v>443</v>
      </c>
      <c r="N78" s="379" t="s">
        <v>443</v>
      </c>
      <c r="O78" s="379" t="s">
        <v>443</v>
      </c>
      <c r="P78" s="379" t="s">
        <v>443</v>
      </c>
      <c r="Q78" s="379" t="s">
        <v>4</v>
      </c>
      <c r="R78" s="379" t="s">
        <v>443</v>
      </c>
      <c r="S78" s="379" t="s">
        <v>443</v>
      </c>
      <c r="T78" s="379" t="s">
        <v>443</v>
      </c>
      <c r="U78" s="379" t="s">
        <v>443</v>
      </c>
      <c r="V78" s="379" t="s">
        <v>443</v>
      </c>
      <c r="W78" s="379" t="s">
        <v>443</v>
      </c>
    </row>
    <row r="79" spans="1:23" s="381" customFormat="1" ht="45" customHeight="1" x14ac:dyDescent="0.25">
      <c r="A79" s="382" t="s">
        <v>784</v>
      </c>
      <c r="B79" s="382" t="s">
        <v>785</v>
      </c>
      <c r="C79" s="408"/>
      <c r="D79" s="408"/>
      <c r="E79" s="631">
        <v>55</v>
      </c>
      <c r="F79" s="408" t="s">
        <v>604</v>
      </c>
      <c r="G79" s="401">
        <v>41791</v>
      </c>
      <c r="H79" s="385" t="s">
        <v>590</v>
      </c>
      <c r="I79" s="386" t="s">
        <v>300</v>
      </c>
      <c r="J79" s="573" t="s">
        <v>606</v>
      </c>
      <c r="K79" s="449" t="s">
        <v>20</v>
      </c>
      <c r="L79" s="379" t="s">
        <v>443</v>
      </c>
      <c r="M79" s="379" t="s">
        <v>443</v>
      </c>
      <c r="N79" s="379" t="s">
        <v>443</v>
      </c>
      <c r="O79" s="379" t="s">
        <v>443</v>
      </c>
      <c r="P79" s="379" t="s">
        <v>4</v>
      </c>
      <c r="Q79" s="379" t="s">
        <v>443</v>
      </c>
      <c r="R79" s="379" t="s">
        <v>443</v>
      </c>
      <c r="S79" s="379" t="s">
        <v>443</v>
      </c>
      <c r="T79" s="379" t="s">
        <v>443</v>
      </c>
      <c r="U79" s="379" t="s">
        <v>443</v>
      </c>
      <c r="V79" s="379" t="s">
        <v>443</v>
      </c>
      <c r="W79" s="379" t="s">
        <v>443</v>
      </c>
    </row>
    <row r="80" spans="1:23" s="381" customFormat="1" ht="45" customHeight="1" x14ac:dyDescent="0.25">
      <c r="A80" s="599" t="s">
        <v>786</v>
      </c>
      <c r="B80" s="408" t="s">
        <v>712</v>
      </c>
      <c r="C80" s="599"/>
      <c r="D80" s="599"/>
      <c r="E80" s="632">
        <v>65</v>
      </c>
      <c r="F80" s="408" t="s">
        <v>604</v>
      </c>
      <c r="G80" s="401">
        <v>45527</v>
      </c>
      <c r="H80" s="385" t="s">
        <v>590</v>
      </c>
      <c r="I80" s="441" t="s">
        <v>787</v>
      </c>
      <c r="J80" s="573" t="s">
        <v>645</v>
      </c>
      <c r="K80" s="449" t="s">
        <v>50</v>
      </c>
      <c r="L80" s="379" t="s">
        <v>443</v>
      </c>
      <c r="M80" s="379" t="s">
        <v>443</v>
      </c>
      <c r="N80" s="379" t="s">
        <v>443</v>
      </c>
      <c r="O80" s="379" t="s">
        <v>35</v>
      </c>
      <c r="P80" s="379" t="s">
        <v>443</v>
      </c>
      <c r="Q80" s="379" t="s">
        <v>443</v>
      </c>
      <c r="R80" s="379" t="s">
        <v>4</v>
      </c>
      <c r="S80" s="379" t="s">
        <v>443</v>
      </c>
      <c r="T80" s="379" t="s">
        <v>443</v>
      </c>
      <c r="U80" s="379" t="s">
        <v>443</v>
      </c>
      <c r="V80" s="379" t="s">
        <v>35</v>
      </c>
      <c r="W80" s="379" t="s">
        <v>443</v>
      </c>
    </row>
    <row r="81" spans="1:23" ht="45" customHeight="1" x14ac:dyDescent="0.25">
      <c r="A81" s="382" t="s">
        <v>788</v>
      </c>
      <c r="B81" s="382" t="s">
        <v>662</v>
      </c>
      <c r="C81" s="636"/>
      <c r="D81" s="636"/>
      <c r="E81" s="631">
        <v>50</v>
      </c>
      <c r="F81" s="408" t="s">
        <v>604</v>
      </c>
      <c r="G81" s="401">
        <v>44949</v>
      </c>
      <c r="H81" s="385" t="s">
        <v>590</v>
      </c>
      <c r="I81" s="386">
        <v>162</v>
      </c>
      <c r="J81" s="573" t="s">
        <v>645</v>
      </c>
      <c r="K81" s="449" t="s">
        <v>100</v>
      </c>
      <c r="L81" s="379" t="s">
        <v>443</v>
      </c>
      <c r="M81" s="379" t="s">
        <v>443</v>
      </c>
      <c r="N81" s="379" t="s">
        <v>443</v>
      </c>
      <c r="O81" s="379" t="s">
        <v>443</v>
      </c>
      <c r="P81" s="379" t="s">
        <v>443</v>
      </c>
      <c r="Q81" s="379" t="s">
        <v>443</v>
      </c>
      <c r="R81" s="379" t="s">
        <v>443</v>
      </c>
      <c r="S81" s="379" t="s">
        <v>443</v>
      </c>
      <c r="T81" s="379" t="s">
        <v>4</v>
      </c>
      <c r="U81" s="379" t="s">
        <v>443</v>
      </c>
      <c r="V81" s="379" t="s">
        <v>443</v>
      </c>
      <c r="W81" s="379" t="s">
        <v>443</v>
      </c>
    </row>
    <row r="82" spans="1:23" ht="45" customHeight="1" x14ac:dyDescent="0.25">
      <c r="A82" s="382" t="s">
        <v>789</v>
      </c>
      <c r="B82" s="382" t="s">
        <v>790</v>
      </c>
      <c r="C82" s="408"/>
      <c r="D82" s="408"/>
      <c r="E82" s="631">
        <v>55</v>
      </c>
      <c r="F82" s="408" t="s">
        <v>589</v>
      </c>
      <c r="G82" s="384"/>
      <c r="H82" s="385" t="s">
        <v>590</v>
      </c>
      <c r="I82" s="386" t="s">
        <v>503</v>
      </c>
      <c r="J82" s="573" t="s">
        <v>592</v>
      </c>
      <c r="K82" s="449" t="s">
        <v>614</v>
      </c>
      <c r="L82" s="379" t="s">
        <v>443</v>
      </c>
      <c r="M82" s="379" t="s">
        <v>443</v>
      </c>
      <c r="N82" s="379" t="s">
        <v>443</v>
      </c>
      <c r="O82" s="379" t="s">
        <v>443</v>
      </c>
      <c r="P82" s="379" t="s">
        <v>35</v>
      </c>
      <c r="Q82" s="379" t="s">
        <v>35</v>
      </c>
      <c r="R82" s="379" t="s">
        <v>35</v>
      </c>
      <c r="S82" s="379" t="s">
        <v>35</v>
      </c>
      <c r="T82" s="379" t="s">
        <v>443</v>
      </c>
      <c r="U82" s="379" t="s">
        <v>443</v>
      </c>
      <c r="V82" s="379" t="s">
        <v>443</v>
      </c>
      <c r="W82" s="379" t="s">
        <v>443</v>
      </c>
    </row>
    <row r="83" spans="1:23" ht="45" customHeight="1" x14ac:dyDescent="0.25">
      <c r="A83" s="382" t="s">
        <v>791</v>
      </c>
      <c r="B83" s="382" t="s">
        <v>792</v>
      </c>
      <c r="C83" s="602"/>
      <c r="D83" s="602"/>
      <c r="E83" s="631">
        <v>75</v>
      </c>
      <c r="F83" s="408" t="s">
        <v>604</v>
      </c>
      <c r="G83" s="401">
        <v>45863</v>
      </c>
      <c r="H83" s="385" t="s">
        <v>590</v>
      </c>
      <c r="I83" s="386" t="s">
        <v>794</v>
      </c>
      <c r="J83" s="573" t="s">
        <v>634</v>
      </c>
      <c r="K83" s="449" t="s">
        <v>610</v>
      </c>
      <c r="L83" s="379" t="s">
        <v>690</v>
      </c>
      <c r="M83" s="379" t="s">
        <v>690</v>
      </c>
      <c r="N83" s="379" t="s">
        <v>690</v>
      </c>
      <c r="O83" s="379" t="s">
        <v>690</v>
      </c>
      <c r="P83" s="379" t="s">
        <v>690</v>
      </c>
      <c r="Q83" s="379" t="s">
        <v>690</v>
      </c>
      <c r="R83" s="379" t="s">
        <v>443</v>
      </c>
      <c r="S83" s="379" t="s">
        <v>443</v>
      </c>
      <c r="T83" s="379" t="s">
        <v>443</v>
      </c>
      <c r="U83" s="379" t="s">
        <v>443</v>
      </c>
      <c r="V83" s="379" t="s">
        <v>443</v>
      </c>
      <c r="W83" s="379" t="s">
        <v>443</v>
      </c>
    </row>
    <row r="84" spans="1:23" ht="45" customHeight="1" x14ac:dyDescent="0.25">
      <c r="A84" s="382" t="s">
        <v>795</v>
      </c>
      <c r="B84" s="382" t="s">
        <v>796</v>
      </c>
      <c r="C84" s="636"/>
      <c r="D84" s="636"/>
      <c r="E84" s="631">
        <v>50</v>
      </c>
      <c r="F84" s="408" t="s">
        <v>604</v>
      </c>
      <c r="G84" s="401">
        <v>44949</v>
      </c>
      <c r="H84" s="385" t="s">
        <v>590</v>
      </c>
      <c r="I84" s="386">
        <v>322</v>
      </c>
      <c r="J84" s="573" t="s">
        <v>667</v>
      </c>
      <c r="K84" s="449" t="s">
        <v>622</v>
      </c>
      <c r="L84" s="379" t="s">
        <v>443</v>
      </c>
      <c r="M84" s="379" t="s">
        <v>443</v>
      </c>
      <c r="N84" s="379" t="s">
        <v>443</v>
      </c>
      <c r="O84" s="379" t="s">
        <v>443</v>
      </c>
      <c r="P84" s="379" t="s">
        <v>443</v>
      </c>
      <c r="Q84" s="379" t="s">
        <v>443</v>
      </c>
      <c r="R84" s="379" t="s">
        <v>443</v>
      </c>
      <c r="S84" s="379" t="s">
        <v>4</v>
      </c>
      <c r="T84" s="379" t="s">
        <v>443</v>
      </c>
      <c r="U84" s="379" t="s">
        <v>443</v>
      </c>
      <c r="V84" s="379" t="s">
        <v>443</v>
      </c>
      <c r="W84" s="379" t="s">
        <v>443</v>
      </c>
    </row>
    <row r="85" spans="1:23" ht="45" customHeight="1" x14ac:dyDescent="0.25">
      <c r="A85" s="382" t="s">
        <v>797</v>
      </c>
      <c r="B85" s="382" t="s">
        <v>662</v>
      </c>
      <c r="C85" s="636"/>
      <c r="D85" s="636"/>
      <c r="E85" s="631">
        <v>60</v>
      </c>
      <c r="F85" s="408" t="s">
        <v>604</v>
      </c>
      <c r="G85" s="401">
        <v>45448</v>
      </c>
      <c r="H85" s="385" t="s">
        <v>590</v>
      </c>
      <c r="I85" s="386" t="s">
        <v>798</v>
      </c>
      <c r="J85" s="605" t="s">
        <v>648</v>
      </c>
      <c r="K85" s="449" t="s">
        <v>100</v>
      </c>
      <c r="L85" s="379" t="s">
        <v>443</v>
      </c>
      <c r="M85" s="379" t="s">
        <v>443</v>
      </c>
      <c r="N85" s="379" t="s">
        <v>443</v>
      </c>
      <c r="O85" s="379" t="s">
        <v>443</v>
      </c>
      <c r="P85" s="379" t="s">
        <v>443</v>
      </c>
      <c r="Q85" s="379" t="s">
        <v>443</v>
      </c>
      <c r="R85" s="379" t="s">
        <v>4</v>
      </c>
      <c r="S85" s="379" t="s">
        <v>443</v>
      </c>
      <c r="T85" s="379" t="s">
        <v>443</v>
      </c>
      <c r="U85" s="379" t="s">
        <v>443</v>
      </c>
      <c r="V85" s="379" t="s">
        <v>443</v>
      </c>
      <c r="W85" s="379" t="s">
        <v>443</v>
      </c>
    </row>
    <row r="86" spans="1:23" s="381" customFormat="1" ht="45" customHeight="1" x14ac:dyDescent="0.25">
      <c r="A86" s="599" t="s">
        <v>799</v>
      </c>
      <c r="B86" s="408" t="s">
        <v>800</v>
      </c>
      <c r="C86" s="599"/>
      <c r="D86" s="599"/>
      <c r="E86" s="632">
        <v>65</v>
      </c>
      <c r="F86" s="408" t="s">
        <v>604</v>
      </c>
      <c r="G86" s="441"/>
      <c r="H86" s="385" t="s">
        <v>590</v>
      </c>
      <c r="I86" s="441">
        <v>406</v>
      </c>
      <c r="J86" s="573" t="s">
        <v>634</v>
      </c>
      <c r="K86" s="449" t="s">
        <v>146</v>
      </c>
      <c r="L86" s="379" t="s">
        <v>443</v>
      </c>
      <c r="M86" s="379" t="s">
        <v>4</v>
      </c>
      <c r="N86" s="379" t="s">
        <v>443</v>
      </c>
      <c r="O86" s="379" t="s">
        <v>443</v>
      </c>
      <c r="P86" s="379" t="s">
        <v>443</v>
      </c>
      <c r="Q86" s="379" t="s">
        <v>443</v>
      </c>
      <c r="R86" s="379" t="s">
        <v>443</v>
      </c>
      <c r="S86" s="379" t="s">
        <v>443</v>
      </c>
      <c r="T86" s="379" t="s">
        <v>443</v>
      </c>
      <c r="U86" s="379" t="s">
        <v>443</v>
      </c>
      <c r="V86" s="379" t="s">
        <v>443</v>
      </c>
      <c r="W86" s="379" t="s">
        <v>443</v>
      </c>
    </row>
    <row r="87" spans="1:23" s="381" customFormat="1" ht="45" customHeight="1" x14ac:dyDescent="0.25">
      <c r="A87" s="599" t="s">
        <v>801</v>
      </c>
      <c r="B87" s="408" t="s">
        <v>140</v>
      </c>
      <c r="C87" s="599"/>
      <c r="D87" s="599"/>
      <c r="E87" s="631">
        <v>50</v>
      </c>
      <c r="F87" s="408" t="s">
        <v>604</v>
      </c>
      <c r="G87" s="441"/>
      <c r="H87" s="385" t="s">
        <v>590</v>
      </c>
      <c r="I87" s="441">
        <v>346</v>
      </c>
      <c r="J87" s="605" t="s">
        <v>648</v>
      </c>
      <c r="K87" s="449" t="s">
        <v>622</v>
      </c>
      <c r="L87" s="379" t="s">
        <v>443</v>
      </c>
      <c r="M87" s="379" t="s">
        <v>443</v>
      </c>
      <c r="N87" s="379" t="s">
        <v>443</v>
      </c>
      <c r="O87" s="379" t="s">
        <v>443</v>
      </c>
      <c r="P87" s="379" t="s">
        <v>443</v>
      </c>
      <c r="Q87" s="379" t="s">
        <v>443</v>
      </c>
      <c r="R87" s="379" t="s">
        <v>443</v>
      </c>
      <c r="S87" s="379" t="s">
        <v>443</v>
      </c>
      <c r="T87" s="379" t="s">
        <v>4</v>
      </c>
      <c r="U87" s="379" t="s">
        <v>443</v>
      </c>
      <c r="V87" s="379" t="s">
        <v>443</v>
      </c>
      <c r="W87" s="379" t="s">
        <v>443</v>
      </c>
    </row>
    <row r="88" spans="1:23" ht="45" customHeight="1" x14ac:dyDescent="0.25">
      <c r="A88" s="382" t="s">
        <v>802</v>
      </c>
      <c r="B88" s="382" t="s">
        <v>598</v>
      </c>
      <c r="C88" s="409"/>
      <c r="D88" s="409"/>
      <c r="E88" s="631">
        <v>55</v>
      </c>
      <c r="F88" s="408" t="s">
        <v>604</v>
      </c>
      <c r="G88" s="401">
        <v>45620</v>
      </c>
      <c r="H88" s="385" t="s">
        <v>590</v>
      </c>
      <c r="I88" s="386" t="s">
        <v>803</v>
      </c>
      <c r="J88" s="573" t="s">
        <v>596</v>
      </c>
      <c r="K88" s="606" t="s">
        <v>635</v>
      </c>
      <c r="L88" s="379" t="s">
        <v>4</v>
      </c>
      <c r="M88" s="379" t="s">
        <v>443</v>
      </c>
      <c r="N88" s="379" t="s">
        <v>35</v>
      </c>
      <c r="O88" s="379" t="s">
        <v>443</v>
      </c>
      <c r="P88" s="379" t="s">
        <v>443</v>
      </c>
      <c r="Q88" s="379" t="s">
        <v>35</v>
      </c>
      <c r="R88" s="379" t="s">
        <v>443</v>
      </c>
      <c r="S88" s="379" t="s">
        <v>443</v>
      </c>
      <c r="T88" s="379" t="s">
        <v>443</v>
      </c>
      <c r="U88" s="379" t="s">
        <v>443</v>
      </c>
      <c r="V88" s="379" t="s">
        <v>443</v>
      </c>
      <c r="W88" s="379" t="s">
        <v>35</v>
      </c>
    </row>
    <row r="89" spans="1:23" ht="45" customHeight="1" x14ac:dyDescent="0.25">
      <c r="A89" s="599" t="s">
        <v>804</v>
      </c>
      <c r="B89" s="408" t="s">
        <v>805</v>
      </c>
      <c r="C89" s="409"/>
      <c r="D89" s="409"/>
      <c r="E89" s="631">
        <v>50</v>
      </c>
      <c r="F89" s="408" t="s">
        <v>604</v>
      </c>
      <c r="G89" s="441"/>
      <c r="H89" s="385" t="s">
        <v>590</v>
      </c>
      <c r="I89" s="441">
        <v>164</v>
      </c>
      <c r="J89" s="605" t="s">
        <v>648</v>
      </c>
      <c r="K89" s="449" t="s">
        <v>53</v>
      </c>
      <c r="L89" s="379" t="s">
        <v>443</v>
      </c>
      <c r="M89" s="379" t="s">
        <v>443</v>
      </c>
      <c r="N89" s="379" t="s">
        <v>443</v>
      </c>
      <c r="O89" s="448" t="s">
        <v>4</v>
      </c>
      <c r="P89" s="379" t="s">
        <v>443</v>
      </c>
      <c r="Q89" s="379" t="s">
        <v>443</v>
      </c>
      <c r="R89" s="379" t="s">
        <v>443</v>
      </c>
      <c r="S89" s="379" t="s">
        <v>443</v>
      </c>
      <c r="T89" s="379" t="s">
        <v>443</v>
      </c>
      <c r="U89" s="379" t="s">
        <v>443</v>
      </c>
      <c r="V89" s="379" t="s">
        <v>443</v>
      </c>
      <c r="W89" s="379" t="s">
        <v>443</v>
      </c>
    </row>
    <row r="90" spans="1:23" ht="45" customHeight="1" x14ac:dyDescent="0.25">
      <c r="A90" s="382" t="s">
        <v>806</v>
      </c>
      <c r="B90" s="382" t="s">
        <v>807</v>
      </c>
      <c r="C90" s="668"/>
      <c r="D90" s="668"/>
      <c r="E90" s="631">
        <v>55</v>
      </c>
      <c r="F90" s="408" t="s">
        <v>604</v>
      </c>
      <c r="G90" s="401">
        <v>42005</v>
      </c>
      <c r="H90" s="385" t="s">
        <v>590</v>
      </c>
      <c r="I90" s="386" t="s">
        <v>808</v>
      </c>
      <c r="J90" s="605" t="s">
        <v>648</v>
      </c>
      <c r="K90" s="449" t="s">
        <v>50</v>
      </c>
      <c r="L90" s="379" t="s">
        <v>443</v>
      </c>
      <c r="M90" s="379" t="s">
        <v>443</v>
      </c>
      <c r="N90" s="379" t="s">
        <v>443</v>
      </c>
      <c r="O90" s="462" t="s">
        <v>443</v>
      </c>
      <c r="P90" s="379" t="s">
        <v>443</v>
      </c>
      <c r="Q90" s="379" t="s">
        <v>4</v>
      </c>
      <c r="R90" s="379" t="s">
        <v>443</v>
      </c>
      <c r="S90" s="379" t="s">
        <v>443</v>
      </c>
      <c r="T90" s="379" t="s">
        <v>443</v>
      </c>
      <c r="U90" s="379" t="s">
        <v>443</v>
      </c>
      <c r="V90" s="379" t="s">
        <v>443</v>
      </c>
      <c r="W90" s="379" t="s">
        <v>443</v>
      </c>
    </row>
    <row r="91" spans="1:23" s="381" customFormat="1" ht="45" customHeight="1" x14ac:dyDescent="0.25">
      <c r="A91" s="599" t="s">
        <v>809</v>
      </c>
      <c r="B91" s="408" t="s">
        <v>810</v>
      </c>
      <c r="C91" s="599"/>
      <c r="D91" s="599"/>
      <c r="E91" s="631">
        <v>50</v>
      </c>
      <c r="F91" s="408" t="s">
        <v>604</v>
      </c>
      <c r="G91" s="441"/>
      <c r="H91" s="411" t="s">
        <v>590</v>
      </c>
      <c r="I91" s="441">
        <v>340</v>
      </c>
      <c r="J91" s="605" t="s">
        <v>634</v>
      </c>
      <c r="K91" s="449" t="s">
        <v>614</v>
      </c>
      <c r="L91" s="379" t="s">
        <v>443</v>
      </c>
      <c r="M91" s="539" t="s">
        <v>1870</v>
      </c>
      <c r="N91" s="379" t="s">
        <v>443</v>
      </c>
      <c r="O91" s="379" t="s">
        <v>443</v>
      </c>
      <c r="P91" s="379" t="s">
        <v>443</v>
      </c>
      <c r="Q91" s="379" t="s">
        <v>443</v>
      </c>
      <c r="R91" s="379" t="s">
        <v>443</v>
      </c>
      <c r="S91" s="379" t="s">
        <v>443</v>
      </c>
      <c r="T91" s="379" t="s">
        <v>443</v>
      </c>
      <c r="U91" s="379" t="s">
        <v>443</v>
      </c>
      <c r="V91" s="379" t="s">
        <v>443</v>
      </c>
      <c r="W91" s="379" t="s">
        <v>443</v>
      </c>
    </row>
    <row r="92" spans="1:23" s="381" customFormat="1" ht="45" customHeight="1" x14ac:dyDescent="0.25">
      <c r="A92" s="408" t="s">
        <v>811</v>
      </c>
      <c r="B92" s="382" t="s">
        <v>107</v>
      </c>
      <c r="C92" s="408"/>
      <c r="D92" s="408"/>
      <c r="E92" s="631">
        <v>55</v>
      </c>
      <c r="F92" s="408" t="s">
        <v>604</v>
      </c>
      <c r="G92" s="384"/>
      <c r="H92" s="385" t="s">
        <v>590</v>
      </c>
      <c r="I92" s="386" t="s">
        <v>812</v>
      </c>
      <c r="J92" s="573" t="s">
        <v>645</v>
      </c>
      <c r="K92" s="608" t="s">
        <v>622</v>
      </c>
      <c r="L92" s="379" t="s">
        <v>443</v>
      </c>
      <c r="M92" s="379" t="s">
        <v>443</v>
      </c>
      <c r="N92" s="379" t="s">
        <v>443</v>
      </c>
      <c r="O92" s="379" t="s">
        <v>443</v>
      </c>
      <c r="P92" s="379" t="s">
        <v>443</v>
      </c>
      <c r="Q92" s="379" t="s">
        <v>443</v>
      </c>
      <c r="R92" s="379" t="s">
        <v>443</v>
      </c>
      <c r="S92" s="379" t="s">
        <v>443</v>
      </c>
      <c r="T92" s="379" t="s">
        <v>4</v>
      </c>
      <c r="U92" s="379" t="s">
        <v>443</v>
      </c>
      <c r="V92" s="379" t="s">
        <v>443</v>
      </c>
      <c r="W92" s="379" t="s">
        <v>443</v>
      </c>
    </row>
    <row r="93" spans="1:23" s="381" customFormat="1" ht="45" customHeight="1" x14ac:dyDescent="0.25">
      <c r="A93" s="408" t="s">
        <v>813</v>
      </c>
      <c r="B93" s="382" t="s">
        <v>662</v>
      </c>
      <c r="C93" s="636"/>
      <c r="D93" s="636"/>
      <c r="E93" s="631">
        <v>50</v>
      </c>
      <c r="F93" s="408" t="s">
        <v>594</v>
      </c>
      <c r="G93" s="401">
        <v>44949</v>
      </c>
      <c r="H93" s="385" t="s">
        <v>590</v>
      </c>
      <c r="I93" s="386">
        <v>368</v>
      </c>
      <c r="J93" s="573" t="s">
        <v>596</v>
      </c>
      <c r="K93" s="449" t="s">
        <v>20</v>
      </c>
      <c r="L93" s="379" t="s">
        <v>443</v>
      </c>
      <c r="M93" s="379" t="s">
        <v>443</v>
      </c>
      <c r="N93" s="379" t="s">
        <v>443</v>
      </c>
      <c r="O93" s="379" t="s">
        <v>4</v>
      </c>
      <c r="P93" s="379" t="s">
        <v>443</v>
      </c>
      <c r="Q93" s="379" t="s">
        <v>443</v>
      </c>
      <c r="R93" s="379" t="s">
        <v>443</v>
      </c>
      <c r="S93" s="379" t="s">
        <v>443</v>
      </c>
      <c r="T93" s="379" t="s">
        <v>443</v>
      </c>
      <c r="U93" s="379" t="s">
        <v>443</v>
      </c>
      <c r="V93" s="379" t="s">
        <v>443</v>
      </c>
      <c r="W93" s="379" t="s">
        <v>35</v>
      </c>
    </row>
    <row r="94" spans="1:23" s="381" customFormat="1" ht="45" customHeight="1" x14ac:dyDescent="0.25">
      <c r="A94" s="382" t="s">
        <v>814</v>
      </c>
      <c r="B94" s="382" t="s">
        <v>662</v>
      </c>
      <c r="C94" s="636"/>
      <c r="D94" s="636"/>
      <c r="E94" s="631">
        <v>50</v>
      </c>
      <c r="F94" s="408" t="s">
        <v>815</v>
      </c>
      <c r="G94" s="401">
        <v>44949</v>
      </c>
      <c r="H94" s="385" t="s">
        <v>590</v>
      </c>
      <c r="I94" s="386">
        <v>108</v>
      </c>
      <c r="J94" s="573" t="s">
        <v>737</v>
      </c>
      <c r="K94" s="524" t="s">
        <v>50</v>
      </c>
      <c r="L94" s="379" t="s">
        <v>443</v>
      </c>
      <c r="M94" s="379" t="s">
        <v>443</v>
      </c>
      <c r="N94" s="379" t="s">
        <v>443</v>
      </c>
      <c r="O94" s="379" t="s">
        <v>443</v>
      </c>
      <c r="P94" s="379" t="s">
        <v>443</v>
      </c>
      <c r="Q94" s="379" t="s">
        <v>443</v>
      </c>
      <c r="R94" s="379" t="s">
        <v>4</v>
      </c>
      <c r="S94" s="379" t="s">
        <v>443</v>
      </c>
      <c r="T94" s="379" t="s">
        <v>443</v>
      </c>
      <c r="U94" s="379" t="s">
        <v>443</v>
      </c>
      <c r="V94" s="379" t="s">
        <v>443</v>
      </c>
      <c r="W94" s="379" t="s">
        <v>443</v>
      </c>
    </row>
    <row r="95" spans="1:23" s="381" customFormat="1" ht="45" customHeight="1" x14ac:dyDescent="0.25">
      <c r="A95" s="382" t="s">
        <v>816</v>
      </c>
      <c r="B95" s="382" t="s">
        <v>212</v>
      </c>
      <c r="C95" s="408"/>
      <c r="D95" s="408"/>
      <c r="E95" s="631">
        <v>50</v>
      </c>
      <c r="F95" s="408" t="s">
        <v>604</v>
      </c>
      <c r="G95" s="401"/>
      <c r="H95" s="385" t="s">
        <v>590</v>
      </c>
      <c r="I95" s="386">
        <v>366</v>
      </c>
      <c r="J95" s="573" t="s">
        <v>656</v>
      </c>
      <c r="K95" s="449" t="s">
        <v>25</v>
      </c>
      <c r="L95" s="379" t="s">
        <v>443</v>
      </c>
      <c r="M95" s="379" t="s">
        <v>443</v>
      </c>
      <c r="N95" s="379" t="s">
        <v>443</v>
      </c>
      <c r="O95" s="379" t="s">
        <v>443</v>
      </c>
      <c r="P95" s="379" t="s">
        <v>4</v>
      </c>
      <c r="Q95" s="379" t="s">
        <v>443</v>
      </c>
      <c r="R95" s="379" t="s">
        <v>443</v>
      </c>
      <c r="S95" s="379" t="s">
        <v>443</v>
      </c>
      <c r="T95" s="379" t="s">
        <v>443</v>
      </c>
      <c r="U95" s="462" t="s">
        <v>443</v>
      </c>
      <c r="V95" s="462" t="s">
        <v>443</v>
      </c>
      <c r="W95" s="462" t="s">
        <v>443</v>
      </c>
    </row>
    <row r="96" spans="1:23" s="381" customFormat="1" ht="45" customHeight="1" x14ac:dyDescent="0.25">
      <c r="A96" s="382" t="s">
        <v>817</v>
      </c>
      <c r="B96" s="382" t="s">
        <v>818</v>
      </c>
      <c r="C96" s="409"/>
      <c r="D96" s="409"/>
      <c r="E96" s="631">
        <v>65</v>
      </c>
      <c r="F96" s="408" t="s">
        <v>594</v>
      </c>
      <c r="G96" s="401">
        <v>45253</v>
      </c>
      <c r="H96" s="385" t="s">
        <v>590</v>
      </c>
      <c r="I96" s="386" t="s">
        <v>819</v>
      </c>
      <c r="J96" s="573" t="s">
        <v>764</v>
      </c>
      <c r="K96" s="449" t="s">
        <v>622</v>
      </c>
      <c r="L96" s="379" t="s">
        <v>443</v>
      </c>
      <c r="M96" s="379" t="s">
        <v>443</v>
      </c>
      <c r="N96" s="379" t="s">
        <v>443</v>
      </c>
      <c r="O96" s="379" t="s">
        <v>443</v>
      </c>
      <c r="P96" s="448" t="s">
        <v>443</v>
      </c>
      <c r="Q96" s="379" t="s">
        <v>443</v>
      </c>
      <c r="R96" s="379" t="s">
        <v>443</v>
      </c>
      <c r="S96" s="379" t="s">
        <v>443</v>
      </c>
      <c r="T96" s="379" t="s">
        <v>443</v>
      </c>
      <c r="U96" s="379" t="s">
        <v>443</v>
      </c>
      <c r="V96" s="379" t="s">
        <v>35</v>
      </c>
      <c r="W96" s="379" t="s">
        <v>443</v>
      </c>
    </row>
    <row r="97" spans="1:23" s="381" customFormat="1" ht="45" customHeight="1" x14ac:dyDescent="0.25">
      <c r="A97" s="599" t="s">
        <v>820</v>
      </c>
      <c r="B97" s="408" t="s">
        <v>662</v>
      </c>
      <c r="C97" s="599"/>
      <c r="D97" s="599"/>
      <c r="E97" s="631">
        <v>50</v>
      </c>
      <c r="F97" s="408" t="s">
        <v>604</v>
      </c>
      <c r="G97" s="441"/>
      <c r="H97" s="385" t="s">
        <v>590</v>
      </c>
      <c r="I97" s="441">
        <v>404</v>
      </c>
      <c r="J97" s="605" t="s">
        <v>634</v>
      </c>
      <c r="K97" s="449" t="s">
        <v>50</v>
      </c>
      <c r="L97" s="379" t="s">
        <v>443</v>
      </c>
      <c r="M97" s="379" t="s">
        <v>443</v>
      </c>
      <c r="N97" s="379" t="s">
        <v>443</v>
      </c>
      <c r="O97" s="379" t="s">
        <v>443</v>
      </c>
      <c r="P97" s="462" t="s">
        <v>443</v>
      </c>
      <c r="Q97" s="448" t="s">
        <v>4</v>
      </c>
      <c r="R97" s="379" t="s">
        <v>443</v>
      </c>
      <c r="S97" s="379" t="s">
        <v>443</v>
      </c>
      <c r="T97" s="379" t="s">
        <v>443</v>
      </c>
      <c r="U97" s="379" t="s">
        <v>443</v>
      </c>
      <c r="V97" s="379" t="s">
        <v>443</v>
      </c>
      <c r="W97" s="379" t="s">
        <v>443</v>
      </c>
    </row>
    <row r="98" spans="1:23" s="381" customFormat="1" ht="45" customHeight="1" x14ac:dyDescent="0.25">
      <c r="A98" s="382" t="s">
        <v>821</v>
      </c>
      <c r="B98" s="382" t="s">
        <v>662</v>
      </c>
      <c r="C98" s="636"/>
      <c r="D98" s="636"/>
      <c r="E98" s="631">
        <v>50</v>
      </c>
      <c r="F98" s="408" t="s">
        <v>604</v>
      </c>
      <c r="G98" s="401">
        <v>44949</v>
      </c>
      <c r="H98" s="385" t="s">
        <v>590</v>
      </c>
      <c r="I98" s="386">
        <v>386</v>
      </c>
      <c r="J98" s="573" t="s">
        <v>645</v>
      </c>
      <c r="K98" s="449" t="s">
        <v>25</v>
      </c>
      <c r="L98" s="379" t="s">
        <v>443</v>
      </c>
      <c r="M98" s="379" t="s">
        <v>443</v>
      </c>
      <c r="N98" s="379" t="s">
        <v>443</v>
      </c>
      <c r="O98" s="379" t="s">
        <v>443</v>
      </c>
      <c r="P98" s="379" t="s">
        <v>4</v>
      </c>
      <c r="Q98" s="379" t="s">
        <v>443</v>
      </c>
      <c r="R98" s="379" t="s">
        <v>35</v>
      </c>
      <c r="S98" s="379" t="s">
        <v>443</v>
      </c>
      <c r="T98" s="379" t="s">
        <v>443</v>
      </c>
      <c r="U98" s="379" t="s">
        <v>443</v>
      </c>
      <c r="V98" s="379" t="s">
        <v>443</v>
      </c>
      <c r="W98" s="379" t="s">
        <v>443</v>
      </c>
    </row>
    <row r="99" spans="1:23" s="381" customFormat="1" ht="45" customHeight="1" x14ac:dyDescent="0.25">
      <c r="A99" s="382" t="s">
        <v>822</v>
      </c>
      <c r="B99" s="382" t="s">
        <v>662</v>
      </c>
      <c r="C99" s="636"/>
      <c r="D99" s="636"/>
      <c r="E99" s="631">
        <v>50</v>
      </c>
      <c r="F99" s="408" t="s">
        <v>604</v>
      </c>
      <c r="G99" s="401">
        <v>44949</v>
      </c>
      <c r="H99" s="385" t="s">
        <v>590</v>
      </c>
      <c r="I99" s="386">
        <v>409</v>
      </c>
      <c r="J99" s="573" t="s">
        <v>737</v>
      </c>
      <c r="K99" s="449" t="s">
        <v>614</v>
      </c>
      <c r="L99" s="379" t="s">
        <v>443</v>
      </c>
      <c r="M99" s="379" t="s">
        <v>4</v>
      </c>
      <c r="N99" s="379" t="s">
        <v>443</v>
      </c>
      <c r="O99" s="379" t="s">
        <v>443</v>
      </c>
      <c r="P99" s="379" t="s">
        <v>443</v>
      </c>
      <c r="Q99" s="379" t="s">
        <v>443</v>
      </c>
      <c r="R99" s="379" t="s">
        <v>35</v>
      </c>
      <c r="S99" s="379" t="s">
        <v>443</v>
      </c>
      <c r="T99" s="379" t="s">
        <v>443</v>
      </c>
      <c r="U99" s="379" t="s">
        <v>443</v>
      </c>
      <c r="V99" s="379" t="s">
        <v>443</v>
      </c>
      <c r="W99" s="379" t="s">
        <v>443</v>
      </c>
    </row>
    <row r="100" spans="1:23" s="381" customFormat="1" ht="45" customHeight="1" x14ac:dyDescent="0.25">
      <c r="A100" s="382" t="s">
        <v>823</v>
      </c>
      <c r="B100" s="382" t="s">
        <v>705</v>
      </c>
      <c r="C100" s="602"/>
      <c r="D100" s="602"/>
      <c r="E100" s="631">
        <v>60</v>
      </c>
      <c r="F100" s="408" t="s">
        <v>594</v>
      </c>
      <c r="G100" s="401">
        <v>45078</v>
      </c>
      <c r="H100" s="385" t="s">
        <v>590</v>
      </c>
      <c r="I100" s="386" t="s">
        <v>824</v>
      </c>
      <c r="J100" s="573" t="s">
        <v>596</v>
      </c>
      <c r="K100" s="449" t="s">
        <v>53</v>
      </c>
      <c r="L100" s="379" t="s">
        <v>443</v>
      </c>
      <c r="M100" s="379" t="s">
        <v>443</v>
      </c>
      <c r="N100" s="379" t="s">
        <v>443</v>
      </c>
      <c r="O100" s="379" t="s">
        <v>443</v>
      </c>
      <c r="P100" s="379" t="s">
        <v>443</v>
      </c>
      <c r="Q100" s="379" t="s">
        <v>443</v>
      </c>
      <c r="R100" s="379" t="s">
        <v>443</v>
      </c>
      <c r="S100" s="379" t="s">
        <v>443</v>
      </c>
      <c r="T100" s="379" t="s">
        <v>443</v>
      </c>
      <c r="U100" s="379" t="s">
        <v>443</v>
      </c>
      <c r="V100" s="379" t="s">
        <v>443</v>
      </c>
      <c r="W100" s="379" t="s">
        <v>35</v>
      </c>
    </row>
    <row r="101" spans="1:23" ht="45" customHeight="1" x14ac:dyDescent="0.25">
      <c r="A101" s="419" t="s">
        <v>825</v>
      </c>
      <c r="B101" s="382" t="s">
        <v>826</v>
      </c>
      <c r="C101" s="408"/>
      <c r="D101" s="408"/>
      <c r="E101" s="631">
        <v>55</v>
      </c>
      <c r="F101" s="408" t="s">
        <v>604</v>
      </c>
      <c r="G101" s="401">
        <v>44287</v>
      </c>
      <c r="H101" s="375" t="s">
        <v>590</v>
      </c>
      <c r="I101" s="376" t="s">
        <v>827</v>
      </c>
      <c r="J101" s="573" t="s">
        <v>601</v>
      </c>
      <c r="K101" s="449" t="s">
        <v>53</v>
      </c>
      <c r="L101" s="379" t="s">
        <v>443</v>
      </c>
      <c r="M101" s="379" t="s">
        <v>443</v>
      </c>
      <c r="N101" s="379" t="s">
        <v>4</v>
      </c>
      <c r="O101" s="379" t="s">
        <v>35</v>
      </c>
      <c r="P101" s="379" t="s">
        <v>35</v>
      </c>
      <c r="Q101" s="379" t="s">
        <v>35</v>
      </c>
      <c r="R101" s="379" t="s">
        <v>443</v>
      </c>
      <c r="S101" s="379" t="s">
        <v>443</v>
      </c>
      <c r="T101" s="379" t="s">
        <v>443</v>
      </c>
      <c r="U101" s="379" t="s">
        <v>443</v>
      </c>
      <c r="V101" s="379" t="s">
        <v>443</v>
      </c>
      <c r="W101" s="379" t="s">
        <v>443</v>
      </c>
    </row>
    <row r="102" spans="1:23" ht="45" customHeight="1" x14ac:dyDescent="0.25">
      <c r="A102" s="408" t="s">
        <v>828</v>
      </c>
      <c r="B102" s="382" t="s">
        <v>99</v>
      </c>
      <c r="C102" s="408"/>
      <c r="D102" s="408"/>
      <c r="E102" s="631">
        <v>55</v>
      </c>
      <c r="F102" s="408" t="s">
        <v>697</v>
      </c>
      <c r="G102" s="401">
        <v>44348</v>
      </c>
      <c r="H102" s="385" t="s">
        <v>590</v>
      </c>
      <c r="I102" s="386" t="s">
        <v>829</v>
      </c>
      <c r="J102" s="573" t="s">
        <v>698</v>
      </c>
      <c r="K102" s="606" t="s">
        <v>100</v>
      </c>
      <c r="L102" s="379" t="s">
        <v>443</v>
      </c>
      <c r="M102" s="379" t="s">
        <v>443</v>
      </c>
      <c r="N102" s="379" t="s">
        <v>443</v>
      </c>
      <c r="O102" s="379" t="s">
        <v>35</v>
      </c>
      <c r="P102" s="379" t="s">
        <v>443</v>
      </c>
      <c r="Q102" s="379" t="s">
        <v>443</v>
      </c>
      <c r="R102" s="379" t="s">
        <v>443</v>
      </c>
      <c r="S102" s="379" t="s">
        <v>443</v>
      </c>
      <c r="T102" s="379" t="s">
        <v>4</v>
      </c>
      <c r="U102" s="379" t="s">
        <v>443</v>
      </c>
      <c r="V102" s="379" t="s">
        <v>443</v>
      </c>
      <c r="W102" s="379" t="s">
        <v>443</v>
      </c>
    </row>
    <row r="103" spans="1:23" s="381" customFormat="1" ht="45" customHeight="1" x14ac:dyDescent="0.25">
      <c r="A103" s="382" t="s">
        <v>830</v>
      </c>
      <c r="B103" s="382" t="s">
        <v>831</v>
      </c>
      <c r="C103" s="408"/>
      <c r="D103" s="408"/>
      <c r="E103" s="631">
        <v>55</v>
      </c>
      <c r="F103" s="408" t="s">
        <v>604</v>
      </c>
      <c r="G103" s="401"/>
      <c r="H103" s="385" t="s">
        <v>590</v>
      </c>
      <c r="I103" s="386" t="s">
        <v>832</v>
      </c>
      <c r="J103" s="573" t="s">
        <v>621</v>
      </c>
      <c r="K103" s="449" t="s">
        <v>622</v>
      </c>
      <c r="L103" s="379" t="s">
        <v>443</v>
      </c>
      <c r="M103" s="379" t="s">
        <v>443</v>
      </c>
      <c r="N103" s="379" t="s">
        <v>443</v>
      </c>
      <c r="O103" s="379" t="s">
        <v>443</v>
      </c>
      <c r="P103" s="379" t="s">
        <v>443</v>
      </c>
      <c r="Q103" s="379" t="s">
        <v>443</v>
      </c>
      <c r="R103" s="379" t="s">
        <v>443</v>
      </c>
      <c r="S103" s="379" t="s">
        <v>443</v>
      </c>
      <c r="T103" s="379" t="s">
        <v>443</v>
      </c>
      <c r="U103" s="379" t="s">
        <v>443</v>
      </c>
      <c r="V103" s="379" t="s">
        <v>4</v>
      </c>
      <c r="W103" s="379" t="s">
        <v>443</v>
      </c>
    </row>
    <row r="104" spans="1:23" s="381" customFormat="1" ht="45" customHeight="1" x14ac:dyDescent="0.25">
      <c r="A104" s="382" t="s">
        <v>833</v>
      </c>
      <c r="B104" s="382" t="s">
        <v>834</v>
      </c>
      <c r="C104" s="602"/>
      <c r="D104" s="602"/>
      <c r="E104" s="631">
        <v>55</v>
      </c>
      <c r="F104" s="408" t="s">
        <v>604</v>
      </c>
      <c r="G104" s="401">
        <v>45894</v>
      </c>
      <c r="H104" s="385" t="s">
        <v>590</v>
      </c>
      <c r="I104" s="386"/>
      <c r="J104" s="573" t="s">
        <v>764</v>
      </c>
      <c r="K104" s="449" t="s">
        <v>614</v>
      </c>
      <c r="L104" s="379" t="s">
        <v>690</v>
      </c>
      <c r="M104" s="379" t="s">
        <v>690</v>
      </c>
      <c r="N104" s="379" t="s">
        <v>690</v>
      </c>
      <c r="O104" s="379" t="s">
        <v>690</v>
      </c>
      <c r="P104" s="379" t="s">
        <v>690</v>
      </c>
      <c r="Q104" s="379" t="s">
        <v>690</v>
      </c>
      <c r="R104" s="379" t="s">
        <v>690</v>
      </c>
      <c r="S104" s="379" t="s">
        <v>443</v>
      </c>
      <c r="T104" s="379" t="s">
        <v>443</v>
      </c>
      <c r="U104" s="379" t="s">
        <v>443</v>
      </c>
      <c r="V104" s="379" t="s">
        <v>35</v>
      </c>
      <c r="W104" s="379" t="s">
        <v>443</v>
      </c>
    </row>
    <row r="105" spans="1:23" ht="45" customHeight="1" x14ac:dyDescent="0.25">
      <c r="A105" s="382" t="s">
        <v>835</v>
      </c>
      <c r="B105" s="382" t="s">
        <v>834</v>
      </c>
      <c r="C105" s="602"/>
      <c r="D105" s="602"/>
      <c r="E105" s="631">
        <v>55</v>
      </c>
      <c r="F105" s="408" t="s">
        <v>604</v>
      </c>
      <c r="G105" s="401">
        <v>45894</v>
      </c>
      <c r="H105" s="385" t="s">
        <v>590</v>
      </c>
      <c r="I105" s="386"/>
      <c r="J105" s="573" t="s">
        <v>764</v>
      </c>
      <c r="K105" s="449" t="s">
        <v>614</v>
      </c>
      <c r="L105" s="379" t="s">
        <v>690</v>
      </c>
      <c r="M105" s="379" t="s">
        <v>690</v>
      </c>
      <c r="N105" s="379" t="s">
        <v>690</v>
      </c>
      <c r="O105" s="379" t="s">
        <v>690</v>
      </c>
      <c r="P105" s="379" t="s">
        <v>690</v>
      </c>
      <c r="Q105" s="379" t="s">
        <v>690</v>
      </c>
      <c r="R105" s="379" t="s">
        <v>690</v>
      </c>
      <c r="S105" s="379" t="s">
        <v>443</v>
      </c>
      <c r="T105" s="379" t="s">
        <v>443</v>
      </c>
      <c r="U105" s="379" t="s">
        <v>443</v>
      </c>
      <c r="V105" s="379" t="s">
        <v>35</v>
      </c>
      <c r="W105" s="379" t="s">
        <v>443</v>
      </c>
    </row>
    <row r="106" spans="1:23" ht="45" customHeight="1" x14ac:dyDescent="0.25">
      <c r="A106" s="382" t="s">
        <v>838</v>
      </c>
      <c r="B106" s="382" t="s">
        <v>662</v>
      </c>
      <c r="C106" s="636"/>
      <c r="D106" s="636"/>
      <c r="E106" s="631">
        <v>50</v>
      </c>
      <c r="F106" s="408" t="s">
        <v>604</v>
      </c>
      <c r="G106" s="401">
        <v>44949</v>
      </c>
      <c r="H106" s="385" t="s">
        <v>590</v>
      </c>
      <c r="I106" s="386">
        <v>133</v>
      </c>
      <c r="J106" s="573" t="s">
        <v>645</v>
      </c>
      <c r="K106" s="449" t="s">
        <v>53</v>
      </c>
      <c r="L106" s="379" t="s">
        <v>443</v>
      </c>
      <c r="M106" s="379" t="s">
        <v>443</v>
      </c>
      <c r="N106" s="379" t="s">
        <v>443</v>
      </c>
      <c r="O106" s="379" t="s">
        <v>4</v>
      </c>
      <c r="P106" s="379" t="s">
        <v>443</v>
      </c>
      <c r="Q106" s="379" t="s">
        <v>443</v>
      </c>
      <c r="R106" s="379" t="s">
        <v>443</v>
      </c>
      <c r="S106" s="379" t="s">
        <v>443</v>
      </c>
      <c r="T106" s="379" t="s">
        <v>443</v>
      </c>
      <c r="U106" s="379" t="s">
        <v>443</v>
      </c>
      <c r="V106" s="379" t="s">
        <v>443</v>
      </c>
      <c r="W106" s="379" t="s">
        <v>443</v>
      </c>
    </row>
    <row r="107" spans="1:23" ht="45" customHeight="1" x14ac:dyDescent="0.25">
      <c r="A107" s="382" t="s">
        <v>839</v>
      </c>
      <c r="B107" s="382" t="s">
        <v>840</v>
      </c>
      <c r="C107" s="409" t="s">
        <v>841</v>
      </c>
      <c r="D107" s="409"/>
      <c r="E107" s="631">
        <v>65</v>
      </c>
      <c r="F107" s="408" t="s">
        <v>697</v>
      </c>
      <c r="G107" s="401">
        <v>44185</v>
      </c>
      <c r="H107" s="385" t="s">
        <v>590</v>
      </c>
      <c r="I107" s="386" t="s">
        <v>842</v>
      </c>
      <c r="J107" s="573" t="s">
        <v>698</v>
      </c>
      <c r="K107" s="449" t="s">
        <v>20</v>
      </c>
      <c r="L107" s="379" t="s">
        <v>443</v>
      </c>
      <c r="M107" s="379" t="s">
        <v>443</v>
      </c>
      <c r="N107" s="379" t="s">
        <v>443</v>
      </c>
      <c r="O107" s="379" t="s">
        <v>4</v>
      </c>
      <c r="P107" s="379" t="s">
        <v>443</v>
      </c>
      <c r="Q107" s="379" t="s">
        <v>443</v>
      </c>
      <c r="R107" s="379" t="s">
        <v>443</v>
      </c>
      <c r="S107" s="379" t="s">
        <v>443</v>
      </c>
      <c r="T107" s="379" t="s">
        <v>443</v>
      </c>
      <c r="U107" s="379" t="s">
        <v>443</v>
      </c>
      <c r="V107" s="379" t="s">
        <v>443</v>
      </c>
      <c r="W107" s="379" t="s">
        <v>443</v>
      </c>
    </row>
    <row r="108" spans="1:23" ht="45" customHeight="1" x14ac:dyDescent="0.25">
      <c r="A108" s="382" t="s">
        <v>843</v>
      </c>
      <c r="B108" s="382" t="s">
        <v>643</v>
      </c>
      <c r="C108" s="602"/>
      <c r="D108" s="602"/>
      <c r="E108" s="631">
        <v>55</v>
      </c>
      <c r="F108" s="408" t="s">
        <v>604</v>
      </c>
      <c r="G108" s="401">
        <v>45713</v>
      </c>
      <c r="H108" s="385" t="s">
        <v>590</v>
      </c>
      <c r="I108" s="386" t="s">
        <v>844</v>
      </c>
      <c r="J108" s="573" t="s">
        <v>601</v>
      </c>
      <c r="K108" s="449" t="s">
        <v>69</v>
      </c>
      <c r="L108" s="379" t="s">
        <v>35</v>
      </c>
      <c r="M108" s="379" t="s">
        <v>443</v>
      </c>
      <c r="N108" s="379" t="s">
        <v>443</v>
      </c>
      <c r="O108" s="379" t="s">
        <v>443</v>
      </c>
      <c r="P108" s="379" t="s">
        <v>35</v>
      </c>
      <c r="Q108" s="379" t="s">
        <v>4</v>
      </c>
      <c r="R108" s="379" t="s">
        <v>35</v>
      </c>
      <c r="S108" s="379" t="s">
        <v>35</v>
      </c>
      <c r="T108" s="379" t="s">
        <v>443</v>
      </c>
      <c r="U108" s="379" t="s">
        <v>443</v>
      </c>
      <c r="V108" s="379" t="s">
        <v>443</v>
      </c>
      <c r="W108" s="379" t="s">
        <v>443</v>
      </c>
    </row>
    <row r="109" spans="1:23" ht="45" customHeight="1" x14ac:dyDescent="0.25">
      <c r="A109" s="382" t="s">
        <v>845</v>
      </c>
      <c r="B109" s="382" t="s">
        <v>662</v>
      </c>
      <c r="C109" s="636" t="s">
        <v>846</v>
      </c>
      <c r="D109" s="636"/>
      <c r="E109" s="631">
        <v>50</v>
      </c>
      <c r="F109" s="408" t="s">
        <v>604</v>
      </c>
      <c r="G109" s="401">
        <v>44949</v>
      </c>
      <c r="H109" s="385" t="s">
        <v>590</v>
      </c>
      <c r="I109" s="386">
        <v>180</v>
      </c>
      <c r="J109" s="573" t="s">
        <v>645</v>
      </c>
      <c r="K109" s="449" t="s">
        <v>146</v>
      </c>
      <c r="L109" s="379" t="s">
        <v>4</v>
      </c>
      <c r="M109" s="379" t="s">
        <v>443</v>
      </c>
      <c r="N109" s="379" t="s">
        <v>443</v>
      </c>
      <c r="O109" s="379" t="s">
        <v>443</v>
      </c>
      <c r="P109" s="379" t="s">
        <v>443</v>
      </c>
      <c r="Q109" s="379" t="s">
        <v>35</v>
      </c>
      <c r="R109" s="379" t="s">
        <v>443</v>
      </c>
      <c r="S109" s="379" t="s">
        <v>443</v>
      </c>
      <c r="T109" s="379" t="s">
        <v>443</v>
      </c>
      <c r="U109" s="379" t="s">
        <v>443</v>
      </c>
      <c r="V109" s="379" t="s">
        <v>443</v>
      </c>
      <c r="W109" s="379" t="s">
        <v>443</v>
      </c>
    </row>
    <row r="110" spans="1:23" s="381" customFormat="1" ht="45" customHeight="1" x14ac:dyDescent="0.25">
      <c r="A110" s="382" t="s">
        <v>847</v>
      </c>
      <c r="B110" s="382" t="s">
        <v>848</v>
      </c>
      <c r="C110" s="636"/>
      <c r="D110" s="636"/>
      <c r="E110" s="631">
        <v>55</v>
      </c>
      <c r="F110" s="408" t="s">
        <v>604</v>
      </c>
      <c r="G110" s="401">
        <v>45658</v>
      </c>
      <c r="H110" s="385" t="s">
        <v>590</v>
      </c>
      <c r="I110" s="386" t="s">
        <v>849</v>
      </c>
      <c r="J110" s="573" t="s">
        <v>663</v>
      </c>
      <c r="K110" s="449" t="s">
        <v>657</v>
      </c>
      <c r="L110" s="379" t="s">
        <v>35</v>
      </c>
      <c r="M110" s="379" t="s">
        <v>443</v>
      </c>
      <c r="N110" s="379" t="s">
        <v>443</v>
      </c>
      <c r="O110" s="379" t="s">
        <v>443</v>
      </c>
      <c r="P110" s="379" t="s">
        <v>35</v>
      </c>
      <c r="Q110" s="379" t="s">
        <v>443</v>
      </c>
      <c r="R110" s="379" t="s">
        <v>443</v>
      </c>
      <c r="S110" s="379" t="s">
        <v>443</v>
      </c>
      <c r="T110" s="379" t="s">
        <v>443</v>
      </c>
      <c r="U110" s="379" t="s">
        <v>443</v>
      </c>
      <c r="V110" s="379" t="s">
        <v>4</v>
      </c>
      <c r="W110" s="379" t="s">
        <v>443</v>
      </c>
    </row>
    <row r="111" spans="1:23" ht="45" customHeight="1" x14ac:dyDescent="0.25">
      <c r="A111" s="382" t="s">
        <v>850</v>
      </c>
      <c r="B111" s="382" t="s">
        <v>662</v>
      </c>
      <c r="C111" s="636"/>
      <c r="D111" s="636"/>
      <c r="E111" s="631">
        <v>50</v>
      </c>
      <c r="F111" s="408" t="s">
        <v>604</v>
      </c>
      <c r="G111" s="401">
        <v>44949</v>
      </c>
      <c r="H111" s="385" t="s">
        <v>590</v>
      </c>
      <c r="I111" s="386">
        <v>136</v>
      </c>
      <c r="J111" s="573" t="s">
        <v>667</v>
      </c>
      <c r="K111" s="449" t="s">
        <v>657</v>
      </c>
      <c r="L111" s="379" t="s">
        <v>443</v>
      </c>
      <c r="M111" s="379" t="s">
        <v>443</v>
      </c>
      <c r="N111" s="379" t="s">
        <v>443</v>
      </c>
      <c r="O111" s="379" t="s">
        <v>35</v>
      </c>
      <c r="P111" s="379" t="s">
        <v>443</v>
      </c>
      <c r="Q111" s="379" t="s">
        <v>443</v>
      </c>
      <c r="R111" s="379" t="s">
        <v>443</v>
      </c>
      <c r="S111" s="379" t="s">
        <v>443</v>
      </c>
      <c r="T111" s="379" t="s">
        <v>443</v>
      </c>
      <c r="U111" s="379" t="s">
        <v>4</v>
      </c>
      <c r="V111" s="379" t="s">
        <v>443</v>
      </c>
      <c r="W111" s="379" t="s">
        <v>443</v>
      </c>
    </row>
    <row r="112" spans="1:23" ht="45" customHeight="1" x14ac:dyDescent="0.25">
      <c r="A112" s="382" t="s">
        <v>851</v>
      </c>
      <c r="B112" s="382" t="s">
        <v>99</v>
      </c>
      <c r="C112" s="636"/>
      <c r="D112" s="636"/>
      <c r="E112" s="631">
        <v>50</v>
      </c>
      <c r="F112" s="408" t="s">
        <v>604</v>
      </c>
      <c r="G112" s="401">
        <v>44949</v>
      </c>
      <c r="H112" s="385" t="s">
        <v>590</v>
      </c>
      <c r="I112" s="386" t="s">
        <v>852</v>
      </c>
      <c r="J112" s="609" t="s">
        <v>606</v>
      </c>
      <c r="K112" s="449" t="s">
        <v>610</v>
      </c>
      <c r="L112" s="379" t="s">
        <v>443</v>
      </c>
      <c r="M112" s="379" t="s">
        <v>443</v>
      </c>
      <c r="N112" s="379" t="s">
        <v>443</v>
      </c>
      <c r="O112" s="379" t="s">
        <v>443</v>
      </c>
      <c r="P112" s="379" t="s">
        <v>443</v>
      </c>
      <c r="Q112" s="379" t="s">
        <v>443</v>
      </c>
      <c r="R112" s="379" t="s">
        <v>443</v>
      </c>
      <c r="S112" s="379" t="s">
        <v>443</v>
      </c>
      <c r="T112" s="379" t="s">
        <v>443</v>
      </c>
      <c r="U112" s="379" t="s">
        <v>4</v>
      </c>
      <c r="V112" s="379" t="s">
        <v>443</v>
      </c>
      <c r="W112" s="379" t="s">
        <v>443</v>
      </c>
    </row>
    <row r="113" spans="1:23" s="381" customFormat="1" ht="45" customHeight="1" x14ac:dyDescent="0.25">
      <c r="A113" s="382" t="s">
        <v>853</v>
      </c>
      <c r="B113" s="382" t="s">
        <v>3242</v>
      </c>
      <c r="C113" s="602"/>
      <c r="D113" s="602"/>
      <c r="E113" s="631">
        <v>55</v>
      </c>
      <c r="F113" s="408" t="s">
        <v>604</v>
      </c>
      <c r="G113" s="401">
        <v>45619</v>
      </c>
      <c r="H113" s="385" t="s">
        <v>590</v>
      </c>
      <c r="I113" s="386" t="s">
        <v>854</v>
      </c>
      <c r="J113" s="573" t="s">
        <v>667</v>
      </c>
      <c r="K113" s="449" t="s">
        <v>69</v>
      </c>
      <c r="L113" s="379" t="s">
        <v>443</v>
      </c>
      <c r="M113" s="379" t="s">
        <v>443</v>
      </c>
      <c r="N113" s="379" t="s">
        <v>443</v>
      </c>
      <c r="O113" s="379" t="s">
        <v>443</v>
      </c>
      <c r="P113" s="379" t="s">
        <v>443</v>
      </c>
      <c r="Q113" s="379" t="s">
        <v>443</v>
      </c>
      <c r="R113" s="379" t="s">
        <v>443</v>
      </c>
      <c r="S113" s="379" t="s">
        <v>4</v>
      </c>
      <c r="T113" s="379" t="s">
        <v>443</v>
      </c>
      <c r="U113" s="379" t="s">
        <v>443</v>
      </c>
      <c r="V113" s="379" t="s">
        <v>443</v>
      </c>
      <c r="W113" s="379" t="s">
        <v>443</v>
      </c>
    </row>
    <row r="114" spans="1:23" s="381" customFormat="1" ht="45" customHeight="1" x14ac:dyDescent="0.25">
      <c r="A114" s="382" t="s">
        <v>855</v>
      </c>
      <c r="B114" s="382" t="s">
        <v>856</v>
      </c>
      <c r="C114" s="636" t="s">
        <v>846</v>
      </c>
      <c r="D114" s="636"/>
      <c r="E114" s="631">
        <v>65</v>
      </c>
      <c r="F114" s="408" t="s">
        <v>604</v>
      </c>
      <c r="G114" s="401">
        <v>45863</v>
      </c>
      <c r="H114" s="385" t="s">
        <v>590</v>
      </c>
      <c r="I114" s="386" t="s">
        <v>857</v>
      </c>
      <c r="J114" s="573" t="s">
        <v>645</v>
      </c>
      <c r="K114" s="449" t="s">
        <v>69</v>
      </c>
      <c r="L114" s="584" t="s">
        <v>690</v>
      </c>
      <c r="M114" s="584" t="s">
        <v>690</v>
      </c>
      <c r="N114" s="584" t="s">
        <v>690</v>
      </c>
      <c r="O114" s="584" t="s">
        <v>690</v>
      </c>
      <c r="P114" s="584" t="s">
        <v>690</v>
      </c>
      <c r="Q114" s="379" t="s">
        <v>4</v>
      </c>
      <c r="R114" s="379" t="s">
        <v>443</v>
      </c>
      <c r="S114" s="379" t="s">
        <v>35</v>
      </c>
      <c r="T114" s="420" t="s">
        <v>35</v>
      </c>
      <c r="U114" s="379" t="s">
        <v>443</v>
      </c>
      <c r="V114" s="379" t="s">
        <v>443</v>
      </c>
      <c r="W114" s="379" t="s">
        <v>443</v>
      </c>
    </row>
    <row r="115" spans="1:23" s="381" customFormat="1" ht="45" customHeight="1" x14ac:dyDescent="0.25">
      <c r="A115" s="382" t="s">
        <v>858</v>
      </c>
      <c r="B115" s="382" t="s">
        <v>859</v>
      </c>
      <c r="C115" s="408"/>
      <c r="D115" s="408"/>
      <c r="E115" s="631">
        <v>55</v>
      </c>
      <c r="F115" s="408" t="s">
        <v>594</v>
      </c>
      <c r="G115" s="401">
        <v>44337</v>
      </c>
      <c r="H115" s="385" t="s">
        <v>590</v>
      </c>
      <c r="I115" s="386" t="s">
        <v>827</v>
      </c>
      <c r="J115" s="573" t="s">
        <v>596</v>
      </c>
      <c r="K115" s="449" t="s">
        <v>25</v>
      </c>
      <c r="L115" s="379" t="s">
        <v>443</v>
      </c>
      <c r="M115" s="379" t="s">
        <v>443</v>
      </c>
      <c r="N115" s="379" t="s">
        <v>443</v>
      </c>
      <c r="O115" s="379" t="s">
        <v>443</v>
      </c>
      <c r="P115" s="379" t="s">
        <v>4</v>
      </c>
      <c r="Q115" s="379" t="s">
        <v>443</v>
      </c>
      <c r="R115" s="379" t="s">
        <v>443</v>
      </c>
      <c r="S115" s="379" t="s">
        <v>443</v>
      </c>
      <c r="T115" s="379" t="s">
        <v>443</v>
      </c>
      <c r="U115" s="379" t="s">
        <v>443</v>
      </c>
      <c r="V115" s="379" t="s">
        <v>443</v>
      </c>
      <c r="W115" s="379" t="s">
        <v>35</v>
      </c>
    </row>
    <row r="116" spans="1:23" s="381" customFormat="1" ht="45" customHeight="1" x14ac:dyDescent="0.25">
      <c r="A116" s="382" t="s">
        <v>296</v>
      </c>
      <c r="B116" s="382" t="s">
        <v>800</v>
      </c>
      <c r="C116" s="408" t="s">
        <v>3239</v>
      </c>
      <c r="D116" s="408"/>
      <c r="E116" s="631">
        <v>50</v>
      </c>
      <c r="F116" s="408" t="s">
        <v>604</v>
      </c>
      <c r="G116" s="401">
        <v>44949</v>
      </c>
      <c r="H116" s="532" t="s">
        <v>66</v>
      </c>
      <c r="I116" s="386">
        <v>405</v>
      </c>
      <c r="J116" s="573" t="s">
        <v>690</v>
      </c>
      <c r="K116" s="449" t="s">
        <v>53</v>
      </c>
      <c r="L116" s="379" t="s">
        <v>443</v>
      </c>
      <c r="M116" s="379" t="s">
        <v>443</v>
      </c>
      <c r="N116" s="379" t="s">
        <v>443</v>
      </c>
      <c r="O116" s="379" t="s">
        <v>4</v>
      </c>
      <c r="P116" s="379" t="s">
        <v>443</v>
      </c>
      <c r="Q116" s="379" t="s">
        <v>443</v>
      </c>
      <c r="R116" s="379" t="s">
        <v>443</v>
      </c>
      <c r="S116" s="379" t="s">
        <v>443</v>
      </c>
      <c r="T116" s="379" t="s">
        <v>443</v>
      </c>
      <c r="U116" s="379" t="s">
        <v>443</v>
      </c>
      <c r="V116" s="379" t="s">
        <v>690</v>
      </c>
      <c r="W116" s="379" t="s">
        <v>690</v>
      </c>
    </row>
    <row r="117" spans="1:23" ht="45" customHeight="1" x14ac:dyDescent="0.25">
      <c r="A117" s="382" t="s">
        <v>861</v>
      </c>
      <c r="B117" s="382" t="s">
        <v>598</v>
      </c>
      <c r="C117" s="636" t="s">
        <v>599</v>
      </c>
      <c r="D117" s="636"/>
      <c r="E117" s="631">
        <v>50</v>
      </c>
      <c r="F117" s="408" t="s">
        <v>697</v>
      </c>
      <c r="G117" s="401">
        <v>44949</v>
      </c>
      <c r="H117" s="385" t="s">
        <v>590</v>
      </c>
      <c r="I117" s="386">
        <v>440</v>
      </c>
      <c r="J117" s="573" t="s">
        <v>698</v>
      </c>
      <c r="K117" s="449" t="s">
        <v>146</v>
      </c>
      <c r="L117" s="379" t="s">
        <v>4</v>
      </c>
      <c r="M117" s="379" t="s">
        <v>443</v>
      </c>
      <c r="N117" s="379" t="s">
        <v>443</v>
      </c>
      <c r="O117" s="379" t="s">
        <v>443</v>
      </c>
      <c r="P117" s="379" t="s">
        <v>443</v>
      </c>
      <c r="Q117" s="379" t="s">
        <v>443</v>
      </c>
      <c r="R117" s="379" t="s">
        <v>443</v>
      </c>
      <c r="S117" s="379" t="s">
        <v>443</v>
      </c>
      <c r="T117" s="379" t="s">
        <v>443</v>
      </c>
      <c r="U117" s="379" t="s">
        <v>443</v>
      </c>
      <c r="V117" s="379" t="s">
        <v>443</v>
      </c>
      <c r="W117" s="379" t="s">
        <v>443</v>
      </c>
    </row>
    <row r="118" spans="1:23" s="381" customFormat="1" ht="45" customHeight="1" x14ac:dyDescent="0.25">
      <c r="A118" s="382" t="s">
        <v>862</v>
      </c>
      <c r="B118" s="382" t="s">
        <v>598</v>
      </c>
      <c r="C118" s="575"/>
      <c r="D118" s="575"/>
      <c r="E118" s="631">
        <v>50</v>
      </c>
      <c r="F118" s="408" t="s">
        <v>604</v>
      </c>
      <c r="G118" s="401">
        <v>44949</v>
      </c>
      <c r="H118" s="385" t="s">
        <v>590</v>
      </c>
      <c r="I118" s="386">
        <v>178</v>
      </c>
      <c r="J118" s="573" t="s">
        <v>737</v>
      </c>
      <c r="K118" s="449" t="s">
        <v>53</v>
      </c>
      <c r="L118" s="379" t="s">
        <v>443</v>
      </c>
      <c r="M118" s="379" t="s">
        <v>443</v>
      </c>
      <c r="N118" s="379" t="s">
        <v>4</v>
      </c>
      <c r="O118" s="379" t="s">
        <v>443</v>
      </c>
      <c r="P118" s="379" t="s">
        <v>443</v>
      </c>
      <c r="Q118" s="379" t="s">
        <v>443</v>
      </c>
      <c r="R118" s="379" t="s">
        <v>443</v>
      </c>
      <c r="S118" s="379" t="s">
        <v>443</v>
      </c>
      <c r="T118" s="379" t="s">
        <v>443</v>
      </c>
      <c r="U118" s="379" t="s">
        <v>443</v>
      </c>
      <c r="V118" s="379" t="s">
        <v>443</v>
      </c>
      <c r="W118" s="379" t="s">
        <v>443</v>
      </c>
    </row>
    <row r="119" spans="1:23" s="381" customFormat="1" ht="45" customHeight="1" x14ac:dyDescent="0.25">
      <c r="A119" s="382" t="s">
        <v>863</v>
      </c>
      <c r="B119" s="382" t="s">
        <v>119</v>
      </c>
      <c r="C119" s="408" t="s">
        <v>864</v>
      </c>
      <c r="D119" s="408"/>
      <c r="E119" s="631">
        <v>55</v>
      </c>
      <c r="F119" s="408" t="s">
        <v>604</v>
      </c>
      <c r="G119" s="401">
        <v>44185</v>
      </c>
      <c r="H119" s="385" t="s">
        <v>590</v>
      </c>
      <c r="I119" s="386" t="s">
        <v>865</v>
      </c>
      <c r="J119" s="573" t="s">
        <v>645</v>
      </c>
      <c r="K119" s="449" t="s">
        <v>614</v>
      </c>
      <c r="L119" s="379" t="s">
        <v>443</v>
      </c>
      <c r="M119" s="379" t="s">
        <v>4</v>
      </c>
      <c r="N119" s="379" t="s">
        <v>35</v>
      </c>
      <c r="O119" s="379" t="s">
        <v>35</v>
      </c>
      <c r="P119" s="379" t="s">
        <v>443</v>
      </c>
      <c r="Q119" s="379" t="s">
        <v>443</v>
      </c>
      <c r="R119" s="379" t="s">
        <v>443</v>
      </c>
      <c r="S119" s="379" t="s">
        <v>443</v>
      </c>
      <c r="T119" s="379" t="s">
        <v>443</v>
      </c>
      <c r="U119" s="379" t="s">
        <v>443</v>
      </c>
      <c r="V119" s="379" t="s">
        <v>443</v>
      </c>
      <c r="W119" s="379" t="s">
        <v>443</v>
      </c>
    </row>
    <row r="120" spans="1:23" s="381" customFormat="1" ht="46.5" customHeight="1" x14ac:dyDescent="0.25">
      <c r="A120" s="382" t="s">
        <v>866</v>
      </c>
      <c r="B120" s="382" t="s">
        <v>758</v>
      </c>
      <c r="C120" s="408"/>
      <c r="D120" s="408"/>
      <c r="E120" s="631">
        <v>55</v>
      </c>
      <c r="F120" s="408" t="s">
        <v>604</v>
      </c>
      <c r="G120" s="401">
        <v>43497</v>
      </c>
      <c r="H120" s="532" t="s">
        <v>66</v>
      </c>
      <c r="I120" s="386" t="s">
        <v>867</v>
      </c>
      <c r="J120" s="573" t="s">
        <v>690</v>
      </c>
      <c r="K120" s="449" t="s">
        <v>100</v>
      </c>
      <c r="L120" s="379" t="s">
        <v>690</v>
      </c>
      <c r="M120" s="379" t="s">
        <v>690</v>
      </c>
      <c r="N120" s="379" t="s">
        <v>690</v>
      </c>
      <c r="O120" s="379" t="s">
        <v>690</v>
      </c>
      <c r="P120" s="379" t="s">
        <v>690</v>
      </c>
      <c r="Q120" s="379" t="s">
        <v>690</v>
      </c>
      <c r="R120" s="379" t="s">
        <v>690</v>
      </c>
      <c r="S120" s="379" t="s">
        <v>690</v>
      </c>
      <c r="T120" s="379" t="s">
        <v>690</v>
      </c>
      <c r="U120" s="379" t="s">
        <v>690</v>
      </c>
      <c r="V120" s="379" t="s">
        <v>690</v>
      </c>
      <c r="W120" s="379" t="s">
        <v>690</v>
      </c>
    </row>
    <row r="121" spans="1:23" s="381" customFormat="1" ht="45" customHeight="1" x14ac:dyDescent="0.25">
      <c r="A121" s="382" t="s">
        <v>868</v>
      </c>
      <c r="B121" s="382" t="s">
        <v>598</v>
      </c>
      <c r="C121" s="636"/>
      <c r="D121" s="636"/>
      <c r="E121" s="631">
        <v>50</v>
      </c>
      <c r="F121" s="408" t="s">
        <v>604</v>
      </c>
      <c r="G121" s="401">
        <v>44949</v>
      </c>
      <c r="H121" s="385" t="s">
        <v>590</v>
      </c>
      <c r="I121" s="386">
        <v>136</v>
      </c>
      <c r="J121" s="573" t="s">
        <v>667</v>
      </c>
      <c r="K121" s="449" t="s">
        <v>657</v>
      </c>
      <c r="L121" s="379" t="s">
        <v>443</v>
      </c>
      <c r="M121" s="379" t="s">
        <v>443</v>
      </c>
      <c r="N121" s="379" t="s">
        <v>443</v>
      </c>
      <c r="O121" s="379" t="s">
        <v>443</v>
      </c>
      <c r="P121" s="379" t="s">
        <v>443</v>
      </c>
      <c r="Q121" s="379" t="s">
        <v>443</v>
      </c>
      <c r="R121" s="379" t="s">
        <v>443</v>
      </c>
      <c r="S121" s="379" t="s">
        <v>443</v>
      </c>
      <c r="T121" s="379" t="s">
        <v>443</v>
      </c>
      <c r="U121" s="379" t="s">
        <v>4</v>
      </c>
      <c r="V121" s="379" t="s">
        <v>443</v>
      </c>
      <c r="W121" s="379" t="s">
        <v>443</v>
      </c>
    </row>
    <row r="122" spans="1:23" s="381" customFormat="1" ht="45" customHeight="1" x14ac:dyDescent="0.25">
      <c r="A122" s="382" t="s">
        <v>869</v>
      </c>
      <c r="B122" s="382" t="s">
        <v>598</v>
      </c>
      <c r="C122" s="636" t="s">
        <v>599</v>
      </c>
      <c r="D122" s="636"/>
      <c r="E122" s="631">
        <v>50</v>
      </c>
      <c r="F122" s="408" t="s">
        <v>697</v>
      </c>
      <c r="G122" s="401">
        <v>44949</v>
      </c>
      <c r="H122" s="385" t="s">
        <v>590</v>
      </c>
      <c r="I122" s="386">
        <v>440</v>
      </c>
      <c r="J122" s="646" t="s">
        <v>698</v>
      </c>
      <c r="K122" s="449" t="s">
        <v>146</v>
      </c>
      <c r="L122" s="379" t="s">
        <v>4</v>
      </c>
      <c r="M122" s="379" t="s">
        <v>443</v>
      </c>
      <c r="N122" s="379" t="s">
        <v>443</v>
      </c>
      <c r="O122" s="379" t="s">
        <v>443</v>
      </c>
      <c r="P122" s="379" t="s">
        <v>443</v>
      </c>
      <c r="Q122" s="379" t="s">
        <v>443</v>
      </c>
      <c r="R122" s="379" t="s">
        <v>443</v>
      </c>
      <c r="S122" s="379" t="s">
        <v>443</v>
      </c>
      <c r="T122" s="379" t="s">
        <v>443</v>
      </c>
      <c r="U122" s="379" t="s">
        <v>443</v>
      </c>
      <c r="V122" s="379" t="s">
        <v>443</v>
      </c>
      <c r="W122" s="379" t="s">
        <v>443</v>
      </c>
    </row>
    <row r="123" spans="1:23" s="381" customFormat="1" ht="45" customHeight="1" x14ac:dyDescent="0.25">
      <c r="A123" s="599" t="s">
        <v>870</v>
      </c>
      <c r="B123" s="408" t="s">
        <v>3243</v>
      </c>
      <c r="C123" s="599"/>
      <c r="D123" s="599"/>
      <c r="E123" s="632">
        <v>50</v>
      </c>
      <c r="F123" s="408" t="s">
        <v>604</v>
      </c>
      <c r="G123" s="441"/>
      <c r="H123" s="385" t="s">
        <v>590</v>
      </c>
      <c r="I123" s="441">
        <v>137</v>
      </c>
      <c r="J123" s="612" t="s">
        <v>648</v>
      </c>
      <c r="K123" s="449" t="s">
        <v>622</v>
      </c>
      <c r="L123" s="379" t="s">
        <v>443</v>
      </c>
      <c r="M123" s="379" t="s">
        <v>443</v>
      </c>
      <c r="N123" s="379" t="s">
        <v>443</v>
      </c>
      <c r="O123" s="379" t="s">
        <v>443</v>
      </c>
      <c r="P123" s="379" t="s">
        <v>443</v>
      </c>
      <c r="Q123" s="379" t="s">
        <v>443</v>
      </c>
      <c r="R123" s="379" t="s">
        <v>443</v>
      </c>
      <c r="S123" s="379" t="s">
        <v>443</v>
      </c>
      <c r="T123" s="379" t="s">
        <v>443</v>
      </c>
      <c r="U123" s="379" t="s">
        <v>4</v>
      </c>
      <c r="V123" s="379" t="s">
        <v>443</v>
      </c>
      <c r="W123" s="379" t="s">
        <v>443</v>
      </c>
    </row>
    <row r="124" spans="1:23" s="381" customFormat="1" ht="45" customHeight="1" x14ac:dyDescent="0.25">
      <c r="A124" s="599" t="s">
        <v>871</v>
      </c>
      <c r="B124" s="408" t="s">
        <v>872</v>
      </c>
      <c r="C124" s="599"/>
      <c r="D124" s="599"/>
      <c r="E124" s="632">
        <v>60</v>
      </c>
      <c r="F124" s="408" t="s">
        <v>604</v>
      </c>
      <c r="G124" s="434">
        <v>45436</v>
      </c>
      <c r="H124" s="385" t="s">
        <v>590</v>
      </c>
      <c r="I124" s="441" t="s">
        <v>873</v>
      </c>
      <c r="J124" s="646" t="s">
        <v>656</v>
      </c>
      <c r="K124" s="449" t="s">
        <v>146</v>
      </c>
      <c r="L124" s="379" t="s">
        <v>4</v>
      </c>
      <c r="M124" s="379" t="s">
        <v>443</v>
      </c>
      <c r="N124" s="379" t="s">
        <v>443</v>
      </c>
      <c r="O124" s="379" t="s">
        <v>443</v>
      </c>
      <c r="P124" s="379" t="s">
        <v>443</v>
      </c>
      <c r="Q124" s="379" t="s">
        <v>443</v>
      </c>
      <c r="R124" s="379" t="s">
        <v>443</v>
      </c>
      <c r="S124" s="379" t="s">
        <v>443</v>
      </c>
      <c r="T124" s="379" t="s">
        <v>443</v>
      </c>
      <c r="U124" s="462" t="s">
        <v>443</v>
      </c>
      <c r="V124" s="462" t="s">
        <v>443</v>
      </c>
      <c r="W124" s="462" t="s">
        <v>443</v>
      </c>
    </row>
    <row r="125" spans="1:23" s="381" customFormat="1" ht="45" customHeight="1" x14ac:dyDescent="0.25">
      <c r="A125" s="382" t="s">
        <v>874</v>
      </c>
      <c r="B125" s="382" t="s">
        <v>875</v>
      </c>
      <c r="C125" s="408"/>
      <c r="D125" s="408"/>
      <c r="E125" s="631">
        <v>55</v>
      </c>
      <c r="F125" s="408" t="s">
        <v>604</v>
      </c>
      <c r="G125" s="401">
        <v>44167</v>
      </c>
      <c r="H125" s="385" t="s">
        <v>590</v>
      </c>
      <c r="I125" s="386" t="s">
        <v>876</v>
      </c>
      <c r="J125" s="646" t="s">
        <v>877</v>
      </c>
      <c r="K125" s="449" t="s">
        <v>146</v>
      </c>
      <c r="L125" s="539" t="s">
        <v>1870</v>
      </c>
      <c r="M125" s="379" t="s">
        <v>443</v>
      </c>
      <c r="N125" s="379" t="s">
        <v>443</v>
      </c>
      <c r="O125" s="379" t="s">
        <v>443</v>
      </c>
      <c r="P125" s="379" t="s">
        <v>35</v>
      </c>
      <c r="Q125" s="379" t="s">
        <v>443</v>
      </c>
      <c r="R125" s="379" t="s">
        <v>443</v>
      </c>
      <c r="S125" s="379" t="s">
        <v>443</v>
      </c>
      <c r="T125" s="379" t="s">
        <v>443</v>
      </c>
      <c r="U125" s="379" t="s">
        <v>443</v>
      </c>
      <c r="V125" s="379" t="s">
        <v>443</v>
      </c>
      <c r="W125" s="379" t="s">
        <v>443</v>
      </c>
    </row>
    <row r="126" spans="1:23" s="381" customFormat="1" ht="45" customHeight="1" x14ac:dyDescent="0.25">
      <c r="A126" s="408" t="s">
        <v>878</v>
      </c>
      <c r="B126" s="382" t="s">
        <v>212</v>
      </c>
      <c r="C126" s="408"/>
      <c r="D126" s="408"/>
      <c r="E126" s="631">
        <v>55</v>
      </c>
      <c r="F126" s="408" t="s">
        <v>604</v>
      </c>
      <c r="G126" s="401">
        <v>40483</v>
      </c>
      <c r="H126" s="385" t="s">
        <v>590</v>
      </c>
      <c r="I126" s="386" t="s">
        <v>879</v>
      </c>
      <c r="J126" s="646" t="s">
        <v>667</v>
      </c>
      <c r="K126" s="606" t="s">
        <v>635</v>
      </c>
      <c r="L126" s="379" t="s">
        <v>4</v>
      </c>
      <c r="M126" s="379" t="s">
        <v>443</v>
      </c>
      <c r="N126" s="379" t="s">
        <v>443</v>
      </c>
      <c r="O126" s="379" t="s">
        <v>443</v>
      </c>
      <c r="P126" s="379" t="s">
        <v>443</v>
      </c>
      <c r="Q126" s="379" t="s">
        <v>443</v>
      </c>
      <c r="R126" s="379" t="s">
        <v>443</v>
      </c>
      <c r="S126" s="379" t="s">
        <v>443</v>
      </c>
      <c r="T126" s="379" t="s">
        <v>443</v>
      </c>
      <c r="U126" s="379" t="s">
        <v>443</v>
      </c>
      <c r="V126" s="379" t="s">
        <v>443</v>
      </c>
      <c r="W126" s="379" t="s">
        <v>443</v>
      </c>
    </row>
    <row r="127" spans="1:23" s="381" customFormat="1" ht="45" customHeight="1" x14ac:dyDescent="0.25">
      <c r="A127" s="382" t="s">
        <v>880</v>
      </c>
      <c r="B127" s="382" t="s">
        <v>662</v>
      </c>
      <c r="C127" s="408"/>
      <c r="D127" s="408"/>
      <c r="E127" s="631">
        <v>50</v>
      </c>
      <c r="F127" s="408" t="s">
        <v>604</v>
      </c>
      <c r="G127" s="401"/>
      <c r="H127" s="385" t="s">
        <v>590</v>
      </c>
      <c r="I127" s="386">
        <v>408</v>
      </c>
      <c r="J127" s="573" t="s">
        <v>667</v>
      </c>
      <c r="K127" s="606" t="s">
        <v>53</v>
      </c>
      <c r="L127" s="379" t="s">
        <v>443</v>
      </c>
      <c r="M127" s="379" t="s">
        <v>443</v>
      </c>
      <c r="N127" s="379" t="s">
        <v>443</v>
      </c>
      <c r="O127" s="539" t="s">
        <v>4</v>
      </c>
      <c r="P127" s="379" t="s">
        <v>443</v>
      </c>
      <c r="Q127" s="379" t="s">
        <v>443</v>
      </c>
      <c r="R127" s="379" t="s">
        <v>443</v>
      </c>
      <c r="S127" s="379" t="s">
        <v>443</v>
      </c>
      <c r="T127" s="379" t="s">
        <v>443</v>
      </c>
      <c r="U127" s="379" t="s">
        <v>443</v>
      </c>
      <c r="V127" s="379" t="s">
        <v>443</v>
      </c>
      <c r="W127" s="379" t="s">
        <v>443</v>
      </c>
    </row>
    <row r="128" spans="1:23" s="381" customFormat="1" ht="45" customHeight="1" x14ac:dyDescent="0.25">
      <c r="A128" s="382" t="s">
        <v>881</v>
      </c>
      <c r="B128" s="382" t="s">
        <v>736</v>
      </c>
      <c r="C128" s="636"/>
      <c r="D128" s="636"/>
      <c r="E128" s="631">
        <v>50</v>
      </c>
      <c r="F128" s="408" t="s">
        <v>604</v>
      </c>
      <c r="G128" s="401">
        <v>44949</v>
      </c>
      <c r="H128" s="385" t="s">
        <v>590</v>
      </c>
      <c r="I128" s="386">
        <v>101</v>
      </c>
      <c r="J128" s="573" t="s">
        <v>737</v>
      </c>
      <c r="K128" s="449" t="s">
        <v>622</v>
      </c>
      <c r="L128" s="379" t="s">
        <v>443</v>
      </c>
      <c r="M128" s="379" t="s">
        <v>443</v>
      </c>
      <c r="N128" s="379" t="s">
        <v>443</v>
      </c>
      <c r="O128" s="379" t="s">
        <v>443</v>
      </c>
      <c r="P128" s="379" t="s">
        <v>443</v>
      </c>
      <c r="Q128" s="379" t="s">
        <v>443</v>
      </c>
      <c r="R128" s="379" t="s">
        <v>443</v>
      </c>
      <c r="S128" s="379" t="s">
        <v>4</v>
      </c>
      <c r="T128" s="379" t="s">
        <v>443</v>
      </c>
      <c r="U128" s="379" t="s">
        <v>443</v>
      </c>
      <c r="V128" s="379" t="s">
        <v>443</v>
      </c>
      <c r="W128" s="379" t="s">
        <v>443</v>
      </c>
    </row>
    <row r="129" spans="1:23" s="381" customFormat="1" ht="45" customHeight="1" x14ac:dyDescent="0.25">
      <c r="A129" s="382" t="s">
        <v>882</v>
      </c>
      <c r="B129" s="382" t="s">
        <v>3244</v>
      </c>
      <c r="C129" s="636"/>
      <c r="D129" s="636"/>
      <c r="E129" s="631">
        <v>50</v>
      </c>
      <c r="F129" s="408" t="s">
        <v>815</v>
      </c>
      <c r="G129" s="401">
        <v>44949</v>
      </c>
      <c r="H129" s="385" t="s">
        <v>590</v>
      </c>
      <c r="I129" s="386">
        <v>306</v>
      </c>
      <c r="J129" s="573" t="s">
        <v>737</v>
      </c>
      <c r="K129" s="524" t="s">
        <v>50</v>
      </c>
      <c r="L129" s="379" t="s">
        <v>443</v>
      </c>
      <c r="M129" s="379" t="s">
        <v>443</v>
      </c>
      <c r="N129" s="379" t="s">
        <v>443</v>
      </c>
      <c r="O129" s="379" t="s">
        <v>443</v>
      </c>
      <c r="P129" s="379" t="s">
        <v>443</v>
      </c>
      <c r="Q129" s="379" t="s">
        <v>443</v>
      </c>
      <c r="R129" s="379" t="s">
        <v>4</v>
      </c>
      <c r="S129" s="379" t="s">
        <v>443</v>
      </c>
      <c r="T129" s="379" t="s">
        <v>443</v>
      </c>
      <c r="U129" s="379" t="s">
        <v>443</v>
      </c>
      <c r="V129" s="379" t="s">
        <v>443</v>
      </c>
      <c r="W129" s="379" t="s">
        <v>443</v>
      </c>
    </row>
    <row r="130" spans="1:23" s="381" customFormat="1" ht="45" customHeight="1" x14ac:dyDescent="0.25">
      <c r="A130" s="408" t="s">
        <v>883</v>
      </c>
      <c r="B130" s="382" t="s">
        <v>884</v>
      </c>
      <c r="C130" s="408"/>
      <c r="D130" s="408"/>
      <c r="E130" s="631">
        <v>55</v>
      </c>
      <c r="F130" s="408" t="s">
        <v>604</v>
      </c>
      <c r="G130" s="401">
        <v>44774</v>
      </c>
      <c r="H130" s="385" t="s">
        <v>590</v>
      </c>
      <c r="I130" s="386" t="s">
        <v>885</v>
      </c>
      <c r="J130" s="573" t="s">
        <v>737</v>
      </c>
      <c r="K130" s="449" t="s">
        <v>20</v>
      </c>
      <c r="L130" s="379" t="s">
        <v>443</v>
      </c>
      <c r="M130" s="379" t="s">
        <v>443</v>
      </c>
      <c r="N130" s="379" t="s">
        <v>443</v>
      </c>
      <c r="O130" s="379" t="s">
        <v>4</v>
      </c>
      <c r="P130" s="379" t="s">
        <v>443</v>
      </c>
      <c r="Q130" s="379" t="s">
        <v>443</v>
      </c>
      <c r="R130" s="379" t="s">
        <v>443</v>
      </c>
      <c r="S130" s="379" t="s">
        <v>443</v>
      </c>
      <c r="T130" s="379" t="s">
        <v>443</v>
      </c>
      <c r="U130" s="379" t="s">
        <v>443</v>
      </c>
      <c r="V130" s="379" t="s">
        <v>443</v>
      </c>
      <c r="W130" s="379" t="s">
        <v>443</v>
      </c>
    </row>
    <row r="131" spans="1:23" s="381" customFormat="1" ht="45" customHeight="1" x14ac:dyDescent="0.25">
      <c r="A131" s="382" t="s">
        <v>886</v>
      </c>
      <c r="B131" s="382" t="s">
        <v>694</v>
      </c>
      <c r="C131" s="408" t="s">
        <v>887</v>
      </c>
      <c r="D131" s="408"/>
      <c r="E131" s="631">
        <v>55</v>
      </c>
      <c r="F131" s="408" t="s">
        <v>604</v>
      </c>
      <c r="G131" s="401">
        <v>45017</v>
      </c>
      <c r="H131" s="385" t="s">
        <v>590</v>
      </c>
      <c r="I131" s="386">
        <v>453</v>
      </c>
      <c r="J131" s="646" t="s">
        <v>764</v>
      </c>
      <c r="K131" s="449" t="s">
        <v>69</v>
      </c>
      <c r="L131" s="379" t="s">
        <v>443</v>
      </c>
      <c r="M131" s="379" t="s">
        <v>443</v>
      </c>
      <c r="N131" s="379" t="s">
        <v>443</v>
      </c>
      <c r="O131" s="379" t="s">
        <v>443</v>
      </c>
      <c r="P131" s="379" t="s">
        <v>443</v>
      </c>
      <c r="Q131" s="379" t="s">
        <v>443</v>
      </c>
      <c r="R131" s="379" t="s">
        <v>4</v>
      </c>
      <c r="S131" s="379" t="s">
        <v>443</v>
      </c>
      <c r="T131" s="379" t="s">
        <v>443</v>
      </c>
      <c r="U131" s="379" t="s">
        <v>443</v>
      </c>
      <c r="V131" s="379" t="s">
        <v>35</v>
      </c>
      <c r="W131" s="379" t="s">
        <v>443</v>
      </c>
    </row>
    <row r="132" spans="1:23" s="381" customFormat="1" ht="45" customHeight="1" x14ac:dyDescent="0.25">
      <c r="A132" s="408" t="s">
        <v>888</v>
      </c>
      <c r="B132" s="382" t="s">
        <v>662</v>
      </c>
      <c r="C132" s="636"/>
      <c r="D132" s="636"/>
      <c r="E132" s="631">
        <v>50</v>
      </c>
      <c r="F132" s="408" t="s">
        <v>594</v>
      </c>
      <c r="G132" s="401">
        <v>44949</v>
      </c>
      <c r="H132" s="385" t="s">
        <v>590</v>
      </c>
      <c r="I132" s="386">
        <v>413</v>
      </c>
      <c r="J132" s="573" t="s">
        <v>764</v>
      </c>
      <c r="K132" s="449" t="s">
        <v>69</v>
      </c>
      <c r="L132" s="379" t="s">
        <v>443</v>
      </c>
      <c r="M132" s="379" t="s">
        <v>443</v>
      </c>
      <c r="N132" s="379" t="s">
        <v>443</v>
      </c>
      <c r="O132" s="379" t="s">
        <v>443</v>
      </c>
      <c r="P132" s="379" t="s">
        <v>443</v>
      </c>
      <c r="Q132" s="379" t="s">
        <v>4</v>
      </c>
      <c r="R132" s="379" t="s">
        <v>443</v>
      </c>
      <c r="S132" s="379" t="s">
        <v>443</v>
      </c>
      <c r="T132" s="379" t="s">
        <v>443</v>
      </c>
      <c r="U132" s="379" t="s">
        <v>443</v>
      </c>
      <c r="V132" s="379" t="s">
        <v>35</v>
      </c>
      <c r="W132" s="379" t="s">
        <v>443</v>
      </c>
    </row>
    <row r="133" spans="1:23" s="381" customFormat="1" ht="45" customHeight="1" x14ac:dyDescent="0.25">
      <c r="A133" s="408" t="s">
        <v>889</v>
      </c>
      <c r="B133" s="382" t="s">
        <v>662</v>
      </c>
      <c r="C133" s="636"/>
      <c r="D133" s="636"/>
      <c r="E133" s="631">
        <v>50</v>
      </c>
      <c r="F133" s="408" t="s">
        <v>594</v>
      </c>
      <c r="G133" s="401">
        <v>44949</v>
      </c>
      <c r="H133" s="385" t="s">
        <v>590</v>
      </c>
      <c r="I133" s="386">
        <v>413</v>
      </c>
      <c r="J133" s="573" t="s">
        <v>764</v>
      </c>
      <c r="K133" s="449" t="s">
        <v>69</v>
      </c>
      <c r="L133" s="379" t="s">
        <v>443</v>
      </c>
      <c r="M133" s="379" t="s">
        <v>443</v>
      </c>
      <c r="N133" s="379" t="s">
        <v>443</v>
      </c>
      <c r="O133" s="379" t="s">
        <v>443</v>
      </c>
      <c r="P133" s="379" t="s">
        <v>443</v>
      </c>
      <c r="Q133" s="379" t="s">
        <v>4</v>
      </c>
      <c r="R133" s="379" t="s">
        <v>443</v>
      </c>
      <c r="S133" s="379" t="s">
        <v>443</v>
      </c>
      <c r="T133" s="379" t="s">
        <v>443</v>
      </c>
      <c r="U133" s="379" t="s">
        <v>443</v>
      </c>
      <c r="V133" s="379" t="s">
        <v>35</v>
      </c>
      <c r="W133" s="379" t="s">
        <v>443</v>
      </c>
    </row>
    <row r="134" spans="1:23" s="381" customFormat="1" ht="45" customHeight="1" x14ac:dyDescent="0.25">
      <c r="A134" s="398" t="s">
        <v>890</v>
      </c>
      <c r="B134" s="429" t="s">
        <v>662</v>
      </c>
      <c r="C134" s="636"/>
      <c r="D134" s="636"/>
      <c r="E134" s="631">
        <v>50</v>
      </c>
      <c r="F134" s="408" t="s">
        <v>594</v>
      </c>
      <c r="G134" s="430">
        <v>44949</v>
      </c>
      <c r="H134" s="385" t="s">
        <v>590</v>
      </c>
      <c r="I134" s="403">
        <v>413</v>
      </c>
      <c r="J134" s="646" t="s">
        <v>764</v>
      </c>
      <c r="K134" s="449" t="s">
        <v>25</v>
      </c>
      <c r="L134" s="379" t="s">
        <v>443</v>
      </c>
      <c r="M134" s="379" t="s">
        <v>443</v>
      </c>
      <c r="N134" s="379" t="s">
        <v>443</v>
      </c>
      <c r="O134" s="379" t="s">
        <v>443</v>
      </c>
      <c r="P134" s="379" t="s">
        <v>443</v>
      </c>
      <c r="Q134" s="379" t="s">
        <v>4</v>
      </c>
      <c r="R134" s="379" t="s">
        <v>443</v>
      </c>
      <c r="S134" s="379" t="s">
        <v>443</v>
      </c>
      <c r="T134" s="379" t="s">
        <v>443</v>
      </c>
      <c r="U134" s="379" t="s">
        <v>443</v>
      </c>
      <c r="V134" s="379" t="s">
        <v>35</v>
      </c>
      <c r="W134" s="379" t="s">
        <v>443</v>
      </c>
    </row>
    <row r="135" spans="1:23" s="381" customFormat="1" ht="45" customHeight="1" x14ac:dyDescent="0.25">
      <c r="A135" s="398" t="s">
        <v>891</v>
      </c>
      <c r="B135" s="382" t="s">
        <v>662</v>
      </c>
      <c r="C135" s="636"/>
      <c r="D135" s="636"/>
      <c r="E135" s="631">
        <v>50</v>
      </c>
      <c r="F135" s="408" t="s">
        <v>594</v>
      </c>
      <c r="G135" s="430">
        <v>44949</v>
      </c>
      <c r="H135" s="385" t="s">
        <v>590</v>
      </c>
      <c r="I135" s="386">
        <v>413</v>
      </c>
      <c r="J135" s="646" t="s">
        <v>764</v>
      </c>
      <c r="K135" s="606" t="s">
        <v>25</v>
      </c>
      <c r="L135" s="379" t="s">
        <v>443</v>
      </c>
      <c r="M135" s="379" t="s">
        <v>443</v>
      </c>
      <c r="N135" s="379" t="s">
        <v>443</v>
      </c>
      <c r="O135" s="379" t="s">
        <v>443</v>
      </c>
      <c r="P135" s="379" t="s">
        <v>443</v>
      </c>
      <c r="Q135" s="379" t="s">
        <v>4</v>
      </c>
      <c r="R135" s="379" t="s">
        <v>443</v>
      </c>
      <c r="S135" s="379" t="s">
        <v>443</v>
      </c>
      <c r="T135" s="379" t="s">
        <v>443</v>
      </c>
      <c r="U135" s="379" t="s">
        <v>443</v>
      </c>
      <c r="V135" s="379" t="s">
        <v>35</v>
      </c>
      <c r="W135" s="379" t="s">
        <v>443</v>
      </c>
    </row>
    <row r="136" spans="1:23" s="381" customFormat="1" ht="45" customHeight="1" x14ac:dyDescent="0.25">
      <c r="A136" s="398" t="s">
        <v>892</v>
      </c>
      <c r="B136" s="382" t="s">
        <v>872</v>
      </c>
      <c r="C136" s="408"/>
      <c r="D136" s="408"/>
      <c r="E136" s="631">
        <v>55</v>
      </c>
      <c r="F136" s="408" t="s">
        <v>604</v>
      </c>
      <c r="G136" s="401">
        <v>44228</v>
      </c>
      <c r="H136" s="385" t="s">
        <v>590</v>
      </c>
      <c r="I136" s="386" t="s">
        <v>893</v>
      </c>
      <c r="J136" s="573" t="s">
        <v>663</v>
      </c>
      <c r="K136" s="449" t="s">
        <v>610</v>
      </c>
      <c r="L136" s="379" t="s">
        <v>443</v>
      </c>
      <c r="M136" s="379" t="s">
        <v>443</v>
      </c>
      <c r="N136" s="379" t="s">
        <v>443</v>
      </c>
      <c r="O136" s="379" t="s">
        <v>443</v>
      </c>
      <c r="P136" s="379" t="s">
        <v>443</v>
      </c>
      <c r="Q136" s="379" t="s">
        <v>35</v>
      </c>
      <c r="R136" s="379" t="s">
        <v>443</v>
      </c>
      <c r="S136" s="379" t="s">
        <v>443</v>
      </c>
      <c r="T136" s="379" t="s">
        <v>443</v>
      </c>
      <c r="U136" s="737" t="s">
        <v>35</v>
      </c>
      <c r="V136" s="737" t="s">
        <v>35</v>
      </c>
      <c r="W136" s="379" t="s">
        <v>4</v>
      </c>
    </row>
    <row r="137" spans="1:23" s="381" customFormat="1" ht="45" customHeight="1" x14ac:dyDescent="0.25">
      <c r="A137" s="382" t="s">
        <v>894</v>
      </c>
      <c r="B137" s="382" t="s">
        <v>152</v>
      </c>
      <c r="C137" s="408"/>
      <c r="D137" s="408"/>
      <c r="E137" s="631">
        <v>55</v>
      </c>
      <c r="F137" s="408" t="s">
        <v>604</v>
      </c>
      <c r="G137" s="401">
        <v>42036</v>
      </c>
      <c r="H137" s="385" t="s">
        <v>590</v>
      </c>
      <c r="I137" s="386" t="s">
        <v>895</v>
      </c>
      <c r="J137" s="605" t="s">
        <v>648</v>
      </c>
      <c r="K137" s="449" t="s">
        <v>610</v>
      </c>
      <c r="L137" s="379" t="s">
        <v>443</v>
      </c>
      <c r="M137" s="379" t="s">
        <v>443</v>
      </c>
      <c r="N137" s="379" t="s">
        <v>443</v>
      </c>
      <c r="O137" s="379" t="s">
        <v>443</v>
      </c>
      <c r="P137" s="379" t="s">
        <v>443</v>
      </c>
      <c r="Q137" s="379" t="s">
        <v>443</v>
      </c>
      <c r="R137" s="379" t="s">
        <v>443</v>
      </c>
      <c r="S137" s="379" t="s">
        <v>443</v>
      </c>
      <c r="T137" s="379" t="s">
        <v>443</v>
      </c>
      <c r="U137" s="379" t="s">
        <v>4</v>
      </c>
      <c r="V137" s="379" t="s">
        <v>443</v>
      </c>
      <c r="W137" s="379" t="s">
        <v>443</v>
      </c>
    </row>
    <row r="138" spans="1:23" s="381" customFormat="1" ht="45" customHeight="1" x14ac:dyDescent="0.25">
      <c r="A138" s="382" t="s">
        <v>896</v>
      </c>
      <c r="B138" s="382" t="s">
        <v>662</v>
      </c>
      <c r="C138" s="636"/>
      <c r="D138" s="636"/>
      <c r="E138" s="631">
        <v>50</v>
      </c>
      <c r="F138" s="408" t="s">
        <v>604</v>
      </c>
      <c r="G138" s="401">
        <v>44949</v>
      </c>
      <c r="H138" s="385" t="s">
        <v>590</v>
      </c>
      <c r="I138" s="386">
        <v>153</v>
      </c>
      <c r="J138" s="573" t="s">
        <v>663</v>
      </c>
      <c r="K138" s="449" t="s">
        <v>20</v>
      </c>
      <c r="L138" s="379" t="s">
        <v>443</v>
      </c>
      <c r="M138" s="379" t="s">
        <v>443</v>
      </c>
      <c r="N138" s="379" t="s">
        <v>443</v>
      </c>
      <c r="O138" s="448" t="s">
        <v>4</v>
      </c>
      <c r="P138" s="379" t="s">
        <v>443</v>
      </c>
      <c r="Q138" s="379" t="s">
        <v>443</v>
      </c>
      <c r="R138" s="379" t="s">
        <v>443</v>
      </c>
      <c r="S138" s="379" t="s">
        <v>443</v>
      </c>
      <c r="T138" s="379" t="s">
        <v>443</v>
      </c>
      <c r="U138" s="379" t="s">
        <v>443</v>
      </c>
      <c r="V138" s="379" t="s">
        <v>443</v>
      </c>
      <c r="W138" s="379" t="s">
        <v>443</v>
      </c>
    </row>
    <row r="139" spans="1:23" s="381" customFormat="1" ht="45" customHeight="1" x14ac:dyDescent="0.25">
      <c r="A139" s="382" t="s">
        <v>897</v>
      </c>
      <c r="B139" s="382" t="s">
        <v>898</v>
      </c>
      <c r="C139" s="636"/>
      <c r="D139" s="636"/>
      <c r="E139" s="631">
        <v>50</v>
      </c>
      <c r="F139" s="408" t="s">
        <v>604</v>
      </c>
      <c r="G139" s="401">
        <v>44949</v>
      </c>
      <c r="H139" s="385" t="s">
        <v>590</v>
      </c>
      <c r="I139" s="386">
        <v>339</v>
      </c>
      <c r="J139" s="573" t="s">
        <v>877</v>
      </c>
      <c r="K139" s="449" t="s">
        <v>25</v>
      </c>
      <c r="L139" s="379" t="s">
        <v>443</v>
      </c>
      <c r="M139" s="379" t="s">
        <v>443</v>
      </c>
      <c r="N139" s="379" t="s">
        <v>443</v>
      </c>
      <c r="O139" s="379" t="s">
        <v>443</v>
      </c>
      <c r="P139" s="379" t="s">
        <v>443</v>
      </c>
      <c r="Q139" s="379" t="s">
        <v>443</v>
      </c>
      <c r="R139" s="379" t="s">
        <v>443</v>
      </c>
      <c r="S139" s="379" t="s">
        <v>4</v>
      </c>
      <c r="T139" s="379" t="s">
        <v>443</v>
      </c>
      <c r="U139" s="379" t="s">
        <v>443</v>
      </c>
      <c r="V139" s="379" t="s">
        <v>443</v>
      </c>
      <c r="W139" s="379" t="s">
        <v>443</v>
      </c>
    </row>
    <row r="140" spans="1:23" s="381" customFormat="1" ht="45" customHeight="1" x14ac:dyDescent="0.25">
      <c r="A140" s="382" t="s">
        <v>899</v>
      </c>
      <c r="B140" s="391" t="s">
        <v>694</v>
      </c>
      <c r="C140" s="408" t="s">
        <v>887</v>
      </c>
      <c r="D140" s="408"/>
      <c r="E140" s="631">
        <v>55</v>
      </c>
      <c r="F140" s="408" t="s">
        <v>604</v>
      </c>
      <c r="G140" s="401">
        <v>45017</v>
      </c>
      <c r="H140" s="385" t="s">
        <v>590</v>
      </c>
      <c r="I140" s="386">
        <v>453</v>
      </c>
      <c r="J140" s="573" t="s">
        <v>764</v>
      </c>
      <c r="K140" s="449" t="s">
        <v>69</v>
      </c>
      <c r="L140" s="379" t="s">
        <v>443</v>
      </c>
      <c r="M140" s="379" t="s">
        <v>443</v>
      </c>
      <c r="N140" s="379" t="s">
        <v>443</v>
      </c>
      <c r="O140" s="379" t="s">
        <v>443</v>
      </c>
      <c r="P140" s="379" t="s">
        <v>443</v>
      </c>
      <c r="Q140" s="379" t="s">
        <v>443</v>
      </c>
      <c r="R140" s="379" t="s">
        <v>443</v>
      </c>
      <c r="S140" s="379" t="s">
        <v>4</v>
      </c>
      <c r="T140" s="379" t="s">
        <v>443</v>
      </c>
      <c r="U140" s="379" t="s">
        <v>443</v>
      </c>
      <c r="V140" s="379" t="s">
        <v>35</v>
      </c>
      <c r="W140" s="379" t="s">
        <v>443</v>
      </c>
    </row>
    <row r="141" spans="1:23" s="381" customFormat="1" ht="45" customHeight="1" x14ac:dyDescent="0.25">
      <c r="A141" s="382" t="s">
        <v>900</v>
      </c>
      <c r="B141" s="382" t="s">
        <v>901</v>
      </c>
      <c r="C141" s="408"/>
      <c r="D141" s="408"/>
      <c r="E141" s="631">
        <v>50</v>
      </c>
      <c r="F141" s="408" t="s">
        <v>815</v>
      </c>
      <c r="G141" s="401"/>
      <c r="H141" s="385" t="s">
        <v>590</v>
      </c>
      <c r="I141" s="386">
        <v>3</v>
      </c>
      <c r="J141" s="573" t="s">
        <v>737</v>
      </c>
      <c r="K141" s="449" t="s">
        <v>25</v>
      </c>
      <c r="L141" s="379" t="s">
        <v>443</v>
      </c>
      <c r="M141" s="379" t="s">
        <v>443</v>
      </c>
      <c r="N141" s="379" t="s">
        <v>443</v>
      </c>
      <c r="O141" s="379" t="s">
        <v>443</v>
      </c>
      <c r="P141" s="379" t="s">
        <v>4</v>
      </c>
      <c r="Q141" s="379" t="s">
        <v>443</v>
      </c>
      <c r="R141" s="379" t="s">
        <v>443</v>
      </c>
      <c r="S141" s="379" t="s">
        <v>443</v>
      </c>
      <c r="T141" s="420" t="s">
        <v>35</v>
      </c>
      <c r="U141" s="379" t="s">
        <v>443</v>
      </c>
      <c r="V141" s="379" t="s">
        <v>443</v>
      </c>
      <c r="W141" s="379" t="s">
        <v>443</v>
      </c>
    </row>
    <row r="142" spans="1:23" s="381" customFormat="1" ht="45" customHeight="1" x14ac:dyDescent="0.25">
      <c r="A142" s="382" t="s">
        <v>902</v>
      </c>
      <c r="B142" s="382" t="s">
        <v>638</v>
      </c>
      <c r="C142" s="408"/>
      <c r="D142" s="408"/>
      <c r="E142" s="631">
        <v>55</v>
      </c>
      <c r="F142" s="408" t="s">
        <v>604</v>
      </c>
      <c r="G142" s="401">
        <v>44743</v>
      </c>
      <c r="H142" s="385" t="s">
        <v>590</v>
      </c>
      <c r="I142" s="386" t="s">
        <v>903</v>
      </c>
      <c r="J142" s="646" t="s">
        <v>877</v>
      </c>
      <c r="K142" s="449" t="s">
        <v>69</v>
      </c>
      <c r="L142" s="379" t="s">
        <v>443</v>
      </c>
      <c r="M142" s="379" t="s">
        <v>443</v>
      </c>
      <c r="N142" s="379" t="s">
        <v>443</v>
      </c>
      <c r="O142" s="379" t="s">
        <v>443</v>
      </c>
      <c r="P142" s="379" t="s">
        <v>443</v>
      </c>
      <c r="Q142" s="379" t="s">
        <v>443</v>
      </c>
      <c r="R142" s="379" t="s">
        <v>4</v>
      </c>
      <c r="S142" s="379" t="s">
        <v>443</v>
      </c>
      <c r="T142" s="379" t="s">
        <v>443</v>
      </c>
      <c r="U142" s="379" t="s">
        <v>443</v>
      </c>
      <c r="V142" s="379" t="s">
        <v>443</v>
      </c>
      <c r="W142" s="379" t="s">
        <v>443</v>
      </c>
    </row>
    <row r="143" spans="1:23" s="381" customFormat="1" ht="45" customHeight="1" x14ac:dyDescent="0.25">
      <c r="A143" s="382" t="s">
        <v>904</v>
      </c>
      <c r="B143" s="382" t="s">
        <v>905</v>
      </c>
      <c r="C143" s="408"/>
      <c r="D143" s="408"/>
      <c r="E143" s="631">
        <v>55</v>
      </c>
      <c r="F143" s="408" t="s">
        <v>604</v>
      </c>
      <c r="G143" s="401">
        <v>44002</v>
      </c>
      <c r="H143" s="385" t="s">
        <v>590</v>
      </c>
      <c r="I143" s="386" t="s">
        <v>906</v>
      </c>
      <c r="J143" s="573" t="s">
        <v>634</v>
      </c>
      <c r="K143" s="449" t="s">
        <v>53</v>
      </c>
      <c r="L143" s="379" t="s">
        <v>443</v>
      </c>
      <c r="M143" s="379" t="s">
        <v>443</v>
      </c>
      <c r="N143" s="379" t="s">
        <v>4</v>
      </c>
      <c r="O143" s="379" t="s">
        <v>443</v>
      </c>
      <c r="P143" s="379" t="s">
        <v>443</v>
      </c>
      <c r="Q143" s="379" t="s">
        <v>443</v>
      </c>
      <c r="R143" s="379" t="s">
        <v>443</v>
      </c>
      <c r="S143" s="379" t="s">
        <v>443</v>
      </c>
      <c r="T143" s="379" t="s">
        <v>443</v>
      </c>
      <c r="U143" s="379" t="s">
        <v>443</v>
      </c>
      <c r="V143" s="379" t="s">
        <v>443</v>
      </c>
      <c r="W143" s="379" t="s">
        <v>443</v>
      </c>
    </row>
    <row r="144" spans="1:23" s="381" customFormat="1" ht="45" customHeight="1" x14ac:dyDescent="0.25">
      <c r="A144" s="382" t="s">
        <v>907</v>
      </c>
      <c r="B144" s="382" t="s">
        <v>908</v>
      </c>
      <c r="C144" s="636"/>
      <c r="D144" s="636"/>
      <c r="E144" s="631">
        <v>65</v>
      </c>
      <c r="F144" s="408" t="s">
        <v>815</v>
      </c>
      <c r="G144" s="401">
        <v>45266</v>
      </c>
      <c r="H144" s="385" t="s">
        <v>590</v>
      </c>
      <c r="I144" s="386" t="s">
        <v>909</v>
      </c>
      <c r="J144" s="573" t="s">
        <v>737</v>
      </c>
      <c r="K144" s="449" t="s">
        <v>100</v>
      </c>
      <c r="L144" s="379" t="s">
        <v>443</v>
      </c>
      <c r="M144" s="379" t="s">
        <v>443</v>
      </c>
      <c r="N144" s="379" t="s">
        <v>443</v>
      </c>
      <c r="O144" s="379" t="s">
        <v>443</v>
      </c>
      <c r="P144" s="379" t="s">
        <v>443</v>
      </c>
      <c r="Q144" s="379" t="s">
        <v>443</v>
      </c>
      <c r="R144" s="379" t="s">
        <v>443</v>
      </c>
      <c r="S144" s="379" t="s">
        <v>4</v>
      </c>
      <c r="T144" s="379" t="s">
        <v>443</v>
      </c>
      <c r="U144" s="379" t="s">
        <v>443</v>
      </c>
      <c r="V144" s="379" t="s">
        <v>443</v>
      </c>
      <c r="W144" s="379" t="s">
        <v>443</v>
      </c>
    </row>
    <row r="145" spans="1:23" s="381" customFormat="1" ht="45" customHeight="1" x14ac:dyDescent="0.25">
      <c r="A145" s="382" t="s">
        <v>910</v>
      </c>
      <c r="B145" s="382" t="s">
        <v>212</v>
      </c>
      <c r="C145" s="408" t="s">
        <v>911</v>
      </c>
      <c r="D145" s="408"/>
      <c r="E145" s="631">
        <v>50</v>
      </c>
      <c r="F145" s="408" t="s">
        <v>604</v>
      </c>
      <c r="G145" s="401">
        <v>45283</v>
      </c>
      <c r="H145" s="385" t="s">
        <v>590</v>
      </c>
      <c r="I145" s="386">
        <v>161</v>
      </c>
      <c r="J145" s="605" t="s">
        <v>645</v>
      </c>
      <c r="K145" s="449" t="s">
        <v>50</v>
      </c>
      <c r="L145" s="379" t="s">
        <v>443</v>
      </c>
      <c r="M145" s="379" t="s">
        <v>443</v>
      </c>
      <c r="N145" s="379" t="s">
        <v>443</v>
      </c>
      <c r="O145" s="379" t="s">
        <v>443</v>
      </c>
      <c r="P145" s="379" t="s">
        <v>443</v>
      </c>
      <c r="Q145" s="379" t="s">
        <v>4</v>
      </c>
      <c r="R145" s="379" t="s">
        <v>443</v>
      </c>
      <c r="S145" s="379" t="s">
        <v>443</v>
      </c>
      <c r="T145" s="379" t="s">
        <v>443</v>
      </c>
      <c r="U145" s="379" t="s">
        <v>443</v>
      </c>
      <c r="V145" s="379" t="s">
        <v>443</v>
      </c>
      <c r="W145" s="379" t="s">
        <v>443</v>
      </c>
    </row>
    <row r="146" spans="1:23" s="381" customFormat="1" ht="45" customHeight="1" x14ac:dyDescent="0.25">
      <c r="A146" s="382" t="s">
        <v>912</v>
      </c>
      <c r="B146" s="382" t="s">
        <v>913</v>
      </c>
      <c r="C146" s="602"/>
      <c r="D146" s="602"/>
      <c r="E146" s="631">
        <v>75</v>
      </c>
      <c r="F146" s="408" t="s">
        <v>604</v>
      </c>
      <c r="G146" s="401">
        <v>45986</v>
      </c>
      <c r="H146" s="385" t="s">
        <v>590</v>
      </c>
      <c r="I146" s="386">
        <v>378</v>
      </c>
      <c r="J146" s="573" t="s">
        <v>877</v>
      </c>
      <c r="K146" s="449" t="s">
        <v>20</v>
      </c>
      <c r="L146" s="379" t="s">
        <v>690</v>
      </c>
      <c r="M146" s="379" t="s">
        <v>690</v>
      </c>
      <c r="N146" s="379" t="s">
        <v>690</v>
      </c>
      <c r="O146" s="379" t="s">
        <v>690</v>
      </c>
      <c r="P146" s="379" t="s">
        <v>690</v>
      </c>
      <c r="Q146" s="379" t="s">
        <v>690</v>
      </c>
      <c r="R146" s="379" t="s">
        <v>690</v>
      </c>
      <c r="S146" s="379" t="s">
        <v>690</v>
      </c>
      <c r="T146" s="379" t="s">
        <v>690</v>
      </c>
      <c r="U146" s="405" t="s">
        <v>690</v>
      </c>
      <c r="V146" s="379" t="s">
        <v>443</v>
      </c>
      <c r="W146" s="379" t="s">
        <v>443</v>
      </c>
    </row>
    <row r="147" spans="1:23" s="381" customFormat="1" ht="45" customHeight="1" x14ac:dyDescent="0.25">
      <c r="A147" s="391" t="s">
        <v>914</v>
      </c>
      <c r="B147" s="391" t="s">
        <v>915</v>
      </c>
      <c r="C147" s="602"/>
      <c r="D147" s="602"/>
      <c r="E147" s="631">
        <v>75</v>
      </c>
      <c r="F147" s="408" t="s">
        <v>604</v>
      </c>
      <c r="G147" s="393">
        <v>45833</v>
      </c>
      <c r="H147" s="385" t="s">
        <v>590</v>
      </c>
      <c r="I147" s="394" t="s">
        <v>916</v>
      </c>
      <c r="J147" s="573" t="s">
        <v>663</v>
      </c>
      <c r="K147" s="449" t="s">
        <v>53</v>
      </c>
      <c r="L147" s="379" t="s">
        <v>690</v>
      </c>
      <c r="M147" s="379" t="s">
        <v>690</v>
      </c>
      <c r="N147" s="379" t="s">
        <v>690</v>
      </c>
      <c r="O147" s="379" t="s">
        <v>690</v>
      </c>
      <c r="P147" s="379" t="s">
        <v>690</v>
      </c>
      <c r="Q147" s="379" t="s">
        <v>443</v>
      </c>
      <c r="R147" s="379" t="s">
        <v>443</v>
      </c>
      <c r="S147" s="379" t="s">
        <v>443</v>
      </c>
      <c r="T147" s="379" t="s">
        <v>443</v>
      </c>
      <c r="U147" s="737" t="s">
        <v>35</v>
      </c>
      <c r="V147" s="737" t="s">
        <v>35</v>
      </c>
      <c r="W147" s="737" t="s">
        <v>35</v>
      </c>
    </row>
    <row r="148" spans="1:23" s="381" customFormat="1" ht="45" customHeight="1" x14ac:dyDescent="0.25">
      <c r="A148" s="391" t="s">
        <v>917</v>
      </c>
      <c r="B148" s="391" t="s">
        <v>662</v>
      </c>
      <c r="C148" s="636"/>
      <c r="D148" s="636"/>
      <c r="E148" s="631">
        <v>50</v>
      </c>
      <c r="F148" s="408" t="s">
        <v>604</v>
      </c>
      <c r="G148" s="393">
        <v>44949</v>
      </c>
      <c r="H148" s="411" t="s">
        <v>590</v>
      </c>
      <c r="I148" s="394">
        <v>382</v>
      </c>
      <c r="J148" s="573" t="s">
        <v>877</v>
      </c>
      <c r="K148" s="449" t="s">
        <v>25</v>
      </c>
      <c r="L148" s="379" t="s">
        <v>443</v>
      </c>
      <c r="M148" s="379" t="s">
        <v>443</v>
      </c>
      <c r="N148" s="379" t="s">
        <v>443</v>
      </c>
      <c r="O148" s="379" t="s">
        <v>443</v>
      </c>
      <c r="P148" s="379" t="s">
        <v>4</v>
      </c>
      <c r="Q148" s="379" t="s">
        <v>443</v>
      </c>
      <c r="R148" s="379" t="s">
        <v>443</v>
      </c>
      <c r="S148" s="379" t="s">
        <v>35</v>
      </c>
      <c r="T148" s="379" t="s">
        <v>443</v>
      </c>
      <c r="U148" s="379" t="s">
        <v>443</v>
      </c>
      <c r="V148" s="379" t="s">
        <v>443</v>
      </c>
      <c r="W148" s="379" t="s">
        <v>443</v>
      </c>
    </row>
    <row r="149" spans="1:23" s="381" customFormat="1" ht="45" customHeight="1" x14ac:dyDescent="0.25">
      <c r="A149" s="520" t="s">
        <v>918</v>
      </c>
      <c r="B149" s="590" t="s">
        <v>739</v>
      </c>
      <c r="C149" s="599"/>
      <c r="D149" s="599"/>
      <c r="E149" s="631">
        <v>50</v>
      </c>
      <c r="F149" s="408" t="s">
        <v>604</v>
      </c>
      <c r="G149" s="578"/>
      <c r="H149" s="411" t="s">
        <v>590</v>
      </c>
      <c r="I149" s="578">
        <v>173</v>
      </c>
      <c r="J149" s="605" t="s">
        <v>648</v>
      </c>
      <c r="K149" s="517" t="s">
        <v>622</v>
      </c>
      <c r="L149" s="379" t="s">
        <v>443</v>
      </c>
      <c r="M149" s="379" t="s">
        <v>443</v>
      </c>
      <c r="N149" s="379" t="s">
        <v>443</v>
      </c>
      <c r="O149" s="379" t="s">
        <v>443</v>
      </c>
      <c r="P149" s="379" t="s">
        <v>443</v>
      </c>
      <c r="Q149" s="379" t="s">
        <v>443</v>
      </c>
      <c r="R149" s="379" t="s">
        <v>443</v>
      </c>
      <c r="S149" s="379" t="s">
        <v>443</v>
      </c>
      <c r="T149" s="379" t="s">
        <v>4</v>
      </c>
      <c r="U149" s="379" t="s">
        <v>443</v>
      </c>
      <c r="V149" s="379" t="s">
        <v>443</v>
      </c>
      <c r="W149" s="379" t="s">
        <v>443</v>
      </c>
    </row>
    <row r="150" spans="1:23" s="381" customFormat="1" ht="45" customHeight="1" x14ac:dyDescent="0.25">
      <c r="A150" s="382" t="s">
        <v>919</v>
      </c>
      <c r="B150" s="382" t="s">
        <v>920</v>
      </c>
      <c r="C150" s="602"/>
      <c r="D150" s="602"/>
      <c r="E150" s="631">
        <v>65</v>
      </c>
      <c r="F150" s="408" t="s">
        <v>604</v>
      </c>
      <c r="G150" s="401">
        <v>45833</v>
      </c>
      <c r="H150" s="411" t="s">
        <v>590</v>
      </c>
      <c r="I150" s="386" t="s">
        <v>921</v>
      </c>
      <c r="J150" s="573" t="s">
        <v>877</v>
      </c>
      <c r="K150" s="449" t="s">
        <v>20</v>
      </c>
      <c r="L150" s="379" t="s">
        <v>690</v>
      </c>
      <c r="M150" s="379" t="s">
        <v>690</v>
      </c>
      <c r="N150" s="379" t="s">
        <v>690</v>
      </c>
      <c r="O150" s="379" t="s">
        <v>690</v>
      </c>
      <c r="P150" s="379" t="s">
        <v>690</v>
      </c>
      <c r="Q150" s="379" t="s">
        <v>443</v>
      </c>
      <c r="R150" s="379" t="s">
        <v>35</v>
      </c>
      <c r="S150" s="379" t="s">
        <v>443</v>
      </c>
      <c r="T150" s="379" t="s">
        <v>443</v>
      </c>
      <c r="U150" s="379" t="s">
        <v>443</v>
      </c>
      <c r="V150" s="379" t="s">
        <v>443</v>
      </c>
      <c r="W150" s="379" t="s">
        <v>443</v>
      </c>
    </row>
    <row r="151" spans="1:23" s="381" customFormat="1" ht="45" customHeight="1" x14ac:dyDescent="0.25">
      <c r="A151" s="382" t="s">
        <v>922</v>
      </c>
      <c r="B151" s="382" t="s">
        <v>694</v>
      </c>
      <c r="C151" s="636" t="s">
        <v>923</v>
      </c>
      <c r="D151" s="636"/>
      <c r="E151" s="631">
        <v>50</v>
      </c>
      <c r="F151" s="408" t="s">
        <v>604</v>
      </c>
      <c r="G151" s="401">
        <v>45017</v>
      </c>
      <c r="H151" s="707" t="s">
        <v>66</v>
      </c>
      <c r="I151" s="386">
        <v>454</v>
      </c>
      <c r="J151" s="573" t="s">
        <v>690</v>
      </c>
      <c r="K151" s="449" t="s">
        <v>69</v>
      </c>
      <c r="L151" s="379" t="s">
        <v>690</v>
      </c>
      <c r="M151" s="379" t="s">
        <v>690</v>
      </c>
      <c r="N151" s="379" t="s">
        <v>690</v>
      </c>
      <c r="O151" s="379" t="s">
        <v>690</v>
      </c>
      <c r="P151" s="379" t="s">
        <v>690</v>
      </c>
      <c r="Q151" s="379" t="s">
        <v>690</v>
      </c>
      <c r="R151" s="379" t="s">
        <v>690</v>
      </c>
      <c r="S151" s="379" t="s">
        <v>690</v>
      </c>
      <c r="T151" s="379" t="s">
        <v>690</v>
      </c>
      <c r="U151" s="379" t="s">
        <v>690</v>
      </c>
      <c r="V151" s="379" t="s">
        <v>690</v>
      </c>
      <c r="W151" s="379" t="s">
        <v>690</v>
      </c>
    </row>
    <row r="152" spans="1:23" s="381" customFormat="1" ht="45" customHeight="1" x14ac:dyDescent="0.25">
      <c r="A152" s="382" t="s">
        <v>924</v>
      </c>
      <c r="B152" s="382" t="s">
        <v>694</v>
      </c>
      <c r="C152" s="408" t="s">
        <v>887</v>
      </c>
      <c r="D152" s="408"/>
      <c r="E152" s="631">
        <v>55</v>
      </c>
      <c r="F152" s="408" t="s">
        <v>594</v>
      </c>
      <c r="G152" s="401">
        <v>45192</v>
      </c>
      <c r="H152" s="385" t="s">
        <v>590</v>
      </c>
      <c r="I152" s="386" t="s">
        <v>925</v>
      </c>
      <c r="J152" s="605" t="s">
        <v>596</v>
      </c>
      <c r="K152" s="686" t="s">
        <v>610</v>
      </c>
      <c r="L152" s="379" t="s">
        <v>443</v>
      </c>
      <c r="M152" s="379" t="s">
        <v>443</v>
      </c>
      <c r="N152" s="379" t="s">
        <v>443</v>
      </c>
      <c r="O152" s="379" t="s">
        <v>443</v>
      </c>
      <c r="P152" s="379" t="s">
        <v>443</v>
      </c>
      <c r="Q152" s="379" t="s">
        <v>443</v>
      </c>
      <c r="R152" s="379" t="s">
        <v>443</v>
      </c>
      <c r="S152" s="379" t="s">
        <v>443</v>
      </c>
      <c r="T152" s="379" t="s">
        <v>443</v>
      </c>
      <c r="U152" s="379" t="s">
        <v>4</v>
      </c>
      <c r="V152" s="379" t="s">
        <v>443</v>
      </c>
      <c r="W152" s="379" t="s">
        <v>35</v>
      </c>
    </row>
    <row r="153" spans="1:23" s="381" customFormat="1" ht="45" customHeight="1" x14ac:dyDescent="0.25">
      <c r="A153" s="599" t="s">
        <v>926</v>
      </c>
      <c r="B153" s="382" t="s">
        <v>694</v>
      </c>
      <c r="C153" s="408" t="s">
        <v>887</v>
      </c>
      <c r="D153" s="408"/>
      <c r="E153" s="631">
        <v>55</v>
      </c>
      <c r="F153" s="408" t="s">
        <v>594</v>
      </c>
      <c r="G153" s="401">
        <v>45017</v>
      </c>
      <c r="H153" s="385" t="s">
        <v>590</v>
      </c>
      <c r="I153" s="441">
        <v>447</v>
      </c>
      <c r="J153" s="605" t="s">
        <v>596</v>
      </c>
      <c r="K153" s="449" t="s">
        <v>635</v>
      </c>
      <c r="L153" s="379" t="s">
        <v>443</v>
      </c>
      <c r="M153" s="379" t="s">
        <v>443</v>
      </c>
      <c r="N153" s="379" t="s">
        <v>443</v>
      </c>
      <c r="O153" s="379" t="s">
        <v>443</v>
      </c>
      <c r="P153" s="379" t="s">
        <v>4</v>
      </c>
      <c r="Q153" s="379" t="s">
        <v>443</v>
      </c>
      <c r="R153" s="379" t="s">
        <v>443</v>
      </c>
      <c r="S153" s="379" t="s">
        <v>443</v>
      </c>
      <c r="T153" s="379" t="s">
        <v>443</v>
      </c>
      <c r="U153" s="379" t="s">
        <v>443</v>
      </c>
      <c r="V153" s="379" t="s">
        <v>443</v>
      </c>
      <c r="W153" s="379" t="s">
        <v>35</v>
      </c>
    </row>
    <row r="154" spans="1:23" ht="45" customHeight="1" x14ac:dyDescent="0.25">
      <c r="A154" s="382" t="s">
        <v>927</v>
      </c>
      <c r="B154" s="382" t="s">
        <v>694</v>
      </c>
      <c r="C154" s="408" t="s">
        <v>887</v>
      </c>
      <c r="D154" s="408"/>
      <c r="E154" s="631">
        <v>55</v>
      </c>
      <c r="F154" s="408" t="s">
        <v>604</v>
      </c>
      <c r="G154" s="401">
        <v>45017</v>
      </c>
      <c r="H154" s="385" t="s">
        <v>590</v>
      </c>
      <c r="I154" s="386">
        <v>453</v>
      </c>
      <c r="J154" s="573" t="s">
        <v>764</v>
      </c>
      <c r="K154" s="449" t="s">
        <v>69</v>
      </c>
      <c r="L154" s="379" t="s">
        <v>443</v>
      </c>
      <c r="M154" s="379" t="s">
        <v>443</v>
      </c>
      <c r="N154" s="379" t="s">
        <v>443</v>
      </c>
      <c r="O154" s="379" t="s">
        <v>443</v>
      </c>
      <c r="P154" s="379" t="s">
        <v>443</v>
      </c>
      <c r="Q154" s="379" t="s">
        <v>443</v>
      </c>
      <c r="R154" s="379" t="s">
        <v>443</v>
      </c>
      <c r="S154" s="379" t="s">
        <v>4</v>
      </c>
      <c r="T154" s="379" t="s">
        <v>443</v>
      </c>
      <c r="U154" s="379" t="s">
        <v>443</v>
      </c>
      <c r="V154" s="379" t="s">
        <v>35</v>
      </c>
      <c r="W154" s="379" t="s">
        <v>443</v>
      </c>
    </row>
    <row r="155" spans="1:23" ht="45" customHeight="1" x14ac:dyDescent="0.25">
      <c r="A155" s="382" t="s">
        <v>928</v>
      </c>
      <c r="B155" s="382" t="s">
        <v>705</v>
      </c>
      <c r="C155" s="408"/>
      <c r="D155" s="408"/>
      <c r="E155" s="631">
        <v>60</v>
      </c>
      <c r="F155" s="408" t="s">
        <v>604</v>
      </c>
      <c r="G155" s="401">
        <v>45078</v>
      </c>
      <c r="H155" s="385" t="s">
        <v>590</v>
      </c>
      <c r="I155" s="386" t="s">
        <v>929</v>
      </c>
      <c r="J155" s="573" t="s">
        <v>663</v>
      </c>
      <c r="K155" s="449" t="s">
        <v>53</v>
      </c>
      <c r="L155" s="379" t="s">
        <v>443</v>
      </c>
      <c r="M155" s="379" t="s">
        <v>443</v>
      </c>
      <c r="N155" s="379" t="s">
        <v>443</v>
      </c>
      <c r="O155" s="379" t="s">
        <v>443</v>
      </c>
      <c r="P155" s="379" t="s">
        <v>443</v>
      </c>
      <c r="Q155" s="379" t="s">
        <v>443</v>
      </c>
      <c r="R155" s="379" t="s">
        <v>443</v>
      </c>
      <c r="S155" s="379" t="s">
        <v>4</v>
      </c>
      <c r="T155" s="379" t="s">
        <v>443</v>
      </c>
      <c r="U155" s="379" t="s">
        <v>443</v>
      </c>
      <c r="V155" s="379" t="s">
        <v>443</v>
      </c>
      <c r="W155" s="379" t="s">
        <v>443</v>
      </c>
    </row>
    <row r="156" spans="1:23" ht="45" customHeight="1" x14ac:dyDescent="0.25">
      <c r="A156" s="599" t="s">
        <v>930</v>
      </c>
      <c r="B156" s="408" t="s">
        <v>931</v>
      </c>
      <c r="C156" s="599"/>
      <c r="D156" s="599"/>
      <c r="E156" s="631">
        <v>50</v>
      </c>
      <c r="F156" s="599" t="s">
        <v>594</v>
      </c>
      <c r="G156" s="441"/>
      <c r="H156" s="385" t="s">
        <v>590</v>
      </c>
      <c r="I156" s="441">
        <v>174</v>
      </c>
      <c r="J156" s="605" t="s">
        <v>634</v>
      </c>
      <c r="K156" s="449" t="s">
        <v>25</v>
      </c>
      <c r="L156" s="379" t="s">
        <v>443</v>
      </c>
      <c r="M156" s="379" t="s">
        <v>443</v>
      </c>
      <c r="N156" s="379" t="s">
        <v>443</v>
      </c>
      <c r="O156" s="379" t="s">
        <v>443</v>
      </c>
      <c r="P156" s="379" t="s">
        <v>4</v>
      </c>
      <c r="Q156" s="379" t="s">
        <v>443</v>
      </c>
      <c r="R156" s="379" t="s">
        <v>443</v>
      </c>
      <c r="S156" s="379" t="s">
        <v>443</v>
      </c>
      <c r="T156" s="379" t="s">
        <v>443</v>
      </c>
      <c r="U156" s="379" t="s">
        <v>443</v>
      </c>
      <c r="V156" s="379" t="s">
        <v>443</v>
      </c>
      <c r="W156" s="379" t="s">
        <v>443</v>
      </c>
    </row>
    <row r="157" spans="1:23" ht="51.75" customHeight="1" x14ac:dyDescent="0.25">
      <c r="A157" s="520" t="s">
        <v>932</v>
      </c>
      <c r="B157" s="408" t="s">
        <v>705</v>
      </c>
      <c r="C157" s="599"/>
      <c r="D157" s="599"/>
      <c r="E157" s="631">
        <v>60</v>
      </c>
      <c r="F157" s="408" t="s">
        <v>604</v>
      </c>
      <c r="G157" s="434">
        <v>45078</v>
      </c>
      <c r="H157" s="385" t="s">
        <v>590</v>
      </c>
      <c r="I157" s="441" t="s">
        <v>933</v>
      </c>
      <c r="J157" s="573" t="s">
        <v>667</v>
      </c>
      <c r="K157" s="449" t="s">
        <v>610</v>
      </c>
      <c r="L157" s="379" t="s">
        <v>443</v>
      </c>
      <c r="M157" s="379" t="s">
        <v>443</v>
      </c>
      <c r="N157" s="379" t="s">
        <v>443</v>
      </c>
      <c r="O157" s="379" t="s">
        <v>443</v>
      </c>
      <c r="P157" s="379" t="s">
        <v>443</v>
      </c>
      <c r="Q157" s="379" t="s">
        <v>443</v>
      </c>
      <c r="R157" s="379" t="s">
        <v>443</v>
      </c>
      <c r="S157" s="379" t="s">
        <v>443</v>
      </c>
      <c r="T157" s="379" t="s">
        <v>443</v>
      </c>
      <c r="U157" s="379" t="s">
        <v>443</v>
      </c>
      <c r="V157" s="379" t="s">
        <v>443</v>
      </c>
      <c r="W157" s="379" t="s">
        <v>4</v>
      </c>
    </row>
    <row r="158" spans="1:23" ht="45" customHeight="1" x14ac:dyDescent="0.25">
      <c r="A158" s="391" t="s">
        <v>934</v>
      </c>
      <c r="B158" s="382" t="s">
        <v>935</v>
      </c>
      <c r="C158" s="408"/>
      <c r="D158" s="408"/>
      <c r="E158" s="631">
        <v>55</v>
      </c>
      <c r="F158" s="408" t="s">
        <v>815</v>
      </c>
      <c r="G158" s="401">
        <v>44501</v>
      </c>
      <c r="H158" s="385" t="s">
        <v>590</v>
      </c>
      <c r="I158" s="386" t="s">
        <v>936</v>
      </c>
      <c r="J158" s="573" t="s">
        <v>737</v>
      </c>
      <c r="K158" s="449" t="s">
        <v>146</v>
      </c>
      <c r="L158" s="379" t="s">
        <v>4</v>
      </c>
      <c r="M158" s="379" t="s">
        <v>443</v>
      </c>
      <c r="N158" s="379" t="s">
        <v>443</v>
      </c>
      <c r="O158" s="379" t="s">
        <v>443</v>
      </c>
      <c r="P158" s="379" t="s">
        <v>443</v>
      </c>
      <c r="Q158" s="379" t="s">
        <v>443</v>
      </c>
      <c r="R158" s="379" t="s">
        <v>443</v>
      </c>
      <c r="S158" s="379" t="s">
        <v>443</v>
      </c>
      <c r="T158" s="379" t="s">
        <v>443</v>
      </c>
      <c r="U158" s="379" t="s">
        <v>443</v>
      </c>
      <c r="V158" s="379" t="s">
        <v>443</v>
      </c>
      <c r="W158" s="379" t="s">
        <v>443</v>
      </c>
    </row>
    <row r="159" spans="1:23" ht="75" customHeight="1" x14ac:dyDescent="0.25">
      <c r="A159" s="599" t="s">
        <v>937</v>
      </c>
      <c r="B159" s="382" t="s">
        <v>113</v>
      </c>
      <c r="C159" s="599"/>
      <c r="D159" s="599"/>
      <c r="E159" s="631">
        <v>50</v>
      </c>
      <c r="F159" s="408" t="s">
        <v>604</v>
      </c>
      <c r="G159" s="441"/>
      <c r="H159" s="385" t="s">
        <v>590</v>
      </c>
      <c r="I159" s="441">
        <v>30</v>
      </c>
      <c r="J159" s="605" t="s">
        <v>634</v>
      </c>
      <c r="K159" s="449" t="s">
        <v>635</v>
      </c>
      <c r="L159" s="379" t="s">
        <v>443</v>
      </c>
      <c r="M159" s="379" t="s">
        <v>443</v>
      </c>
      <c r="N159" s="379" t="s">
        <v>443</v>
      </c>
      <c r="O159" s="379" t="s">
        <v>443</v>
      </c>
      <c r="P159" s="379" t="s">
        <v>443</v>
      </c>
      <c r="Q159" s="379" t="s">
        <v>443</v>
      </c>
      <c r="R159" s="379" t="s">
        <v>443</v>
      </c>
      <c r="S159" s="379" t="s">
        <v>443</v>
      </c>
      <c r="T159" s="379" t="s">
        <v>443</v>
      </c>
      <c r="U159" s="379" t="s">
        <v>443</v>
      </c>
      <c r="V159" s="379" t="s">
        <v>443</v>
      </c>
      <c r="W159" s="379" t="s">
        <v>4</v>
      </c>
    </row>
    <row r="160" spans="1:23" ht="45" customHeight="1" x14ac:dyDescent="0.25">
      <c r="A160" s="382" t="s">
        <v>938</v>
      </c>
      <c r="B160" s="382" t="s">
        <v>694</v>
      </c>
      <c r="C160" s="409" t="s">
        <v>939</v>
      </c>
      <c r="D160" s="409"/>
      <c r="E160" s="631">
        <v>55</v>
      </c>
      <c r="F160" s="408" t="s">
        <v>604</v>
      </c>
      <c r="G160" s="401">
        <v>45017</v>
      </c>
      <c r="H160" s="385" t="s">
        <v>590</v>
      </c>
      <c r="I160" s="386">
        <v>452</v>
      </c>
      <c r="J160" s="573" t="s">
        <v>663</v>
      </c>
      <c r="K160" s="449" t="s">
        <v>100</v>
      </c>
      <c r="L160" s="379" t="s">
        <v>443</v>
      </c>
      <c r="M160" s="379" t="s">
        <v>443</v>
      </c>
      <c r="N160" s="379" t="s">
        <v>443</v>
      </c>
      <c r="O160" s="379" t="s">
        <v>443</v>
      </c>
      <c r="P160" s="379" t="s">
        <v>443</v>
      </c>
      <c r="Q160" s="379" t="s">
        <v>443</v>
      </c>
      <c r="R160" s="379" t="s">
        <v>443</v>
      </c>
      <c r="S160" s="379" t="s">
        <v>35</v>
      </c>
      <c r="T160" s="379" t="s">
        <v>443</v>
      </c>
      <c r="U160" s="379" t="s">
        <v>443</v>
      </c>
      <c r="V160" s="379" t="s">
        <v>443</v>
      </c>
      <c r="W160" s="379" t="s">
        <v>443</v>
      </c>
    </row>
    <row r="161" spans="1:23" s="381" customFormat="1" ht="45" customHeight="1" x14ac:dyDescent="0.25">
      <c r="A161" s="382" t="s">
        <v>940</v>
      </c>
      <c r="B161" s="382" t="s">
        <v>705</v>
      </c>
      <c r="C161" s="408"/>
      <c r="D161" s="408"/>
      <c r="E161" s="631">
        <v>60</v>
      </c>
      <c r="F161" s="408" t="s">
        <v>815</v>
      </c>
      <c r="G161" s="401">
        <v>45078</v>
      </c>
      <c r="H161" s="385" t="s">
        <v>590</v>
      </c>
      <c r="I161" s="386" t="s">
        <v>941</v>
      </c>
      <c r="J161" s="573" t="s">
        <v>737</v>
      </c>
      <c r="K161" s="449" t="s">
        <v>610</v>
      </c>
      <c r="L161" s="379" t="s">
        <v>443</v>
      </c>
      <c r="M161" s="379" t="s">
        <v>443</v>
      </c>
      <c r="N161" s="379" t="s">
        <v>443</v>
      </c>
      <c r="O161" s="379" t="s">
        <v>443</v>
      </c>
      <c r="P161" s="379" t="s">
        <v>443</v>
      </c>
      <c r="Q161" s="379" t="s">
        <v>443</v>
      </c>
      <c r="R161" s="379" t="s">
        <v>443</v>
      </c>
      <c r="S161" s="379" t="s">
        <v>443</v>
      </c>
      <c r="T161" s="379" t="s">
        <v>443</v>
      </c>
      <c r="U161" s="379" t="s">
        <v>443</v>
      </c>
      <c r="V161" s="379" t="s">
        <v>443</v>
      </c>
      <c r="W161" s="379" t="s">
        <v>4</v>
      </c>
    </row>
    <row r="162" spans="1:23" s="381" customFormat="1" ht="45" customHeight="1" x14ac:dyDescent="0.25">
      <c r="A162" s="382" t="s">
        <v>942</v>
      </c>
      <c r="B162" s="382" t="s">
        <v>837</v>
      </c>
      <c r="C162" s="409" t="s">
        <v>943</v>
      </c>
      <c r="D162" s="409"/>
      <c r="E162" s="631">
        <v>125</v>
      </c>
      <c r="F162" s="408" t="s">
        <v>604</v>
      </c>
      <c r="G162" s="401">
        <v>45802</v>
      </c>
      <c r="H162" s="385" t="s">
        <v>590</v>
      </c>
      <c r="I162" s="386" t="s">
        <v>944</v>
      </c>
      <c r="J162" s="573" t="s">
        <v>663</v>
      </c>
      <c r="K162" s="449" t="s">
        <v>53</v>
      </c>
      <c r="L162" s="584" t="s">
        <v>690</v>
      </c>
      <c r="M162" s="584" t="s">
        <v>690</v>
      </c>
      <c r="N162" s="584" t="s">
        <v>690</v>
      </c>
      <c r="O162" s="584" t="s">
        <v>690</v>
      </c>
      <c r="P162" s="379" t="s">
        <v>443</v>
      </c>
      <c r="Q162" s="379" t="s">
        <v>443</v>
      </c>
      <c r="R162" s="379" t="s">
        <v>35</v>
      </c>
      <c r="S162" s="379" t="s">
        <v>443</v>
      </c>
      <c r="T162" s="379" t="s">
        <v>443</v>
      </c>
      <c r="U162" s="379" t="s">
        <v>443</v>
      </c>
      <c r="V162" s="379" t="s">
        <v>443</v>
      </c>
      <c r="W162" s="379" t="s">
        <v>443</v>
      </c>
    </row>
    <row r="163" spans="1:23" s="381" customFormat="1" ht="45" customHeight="1" x14ac:dyDescent="0.25">
      <c r="A163" s="382" t="s">
        <v>945</v>
      </c>
      <c r="B163" s="382" t="s">
        <v>152</v>
      </c>
      <c r="C163" s="408"/>
      <c r="D163" s="408"/>
      <c r="E163" s="631">
        <v>55</v>
      </c>
      <c r="F163" s="408" t="s">
        <v>604</v>
      </c>
      <c r="G163" s="401">
        <v>42036</v>
      </c>
      <c r="H163" s="385" t="s">
        <v>590</v>
      </c>
      <c r="I163" s="386" t="s">
        <v>946</v>
      </c>
      <c r="J163" s="573" t="s">
        <v>663</v>
      </c>
      <c r="K163" s="449" t="s">
        <v>610</v>
      </c>
      <c r="L163" s="379" t="s">
        <v>443</v>
      </c>
      <c r="M163" s="379" t="s">
        <v>443</v>
      </c>
      <c r="N163" s="379" t="s">
        <v>443</v>
      </c>
      <c r="O163" s="379" t="s">
        <v>443</v>
      </c>
      <c r="P163" s="379" t="s">
        <v>443</v>
      </c>
      <c r="Q163" s="379" t="s">
        <v>35</v>
      </c>
      <c r="R163" s="379" t="s">
        <v>35</v>
      </c>
      <c r="S163" s="379" t="s">
        <v>35</v>
      </c>
      <c r="T163" s="420" t="s">
        <v>35</v>
      </c>
      <c r="U163" s="379" t="s">
        <v>443</v>
      </c>
      <c r="V163" s="379" t="s">
        <v>443</v>
      </c>
      <c r="W163" s="379" t="s">
        <v>443</v>
      </c>
    </row>
    <row r="164" spans="1:23" s="381" customFormat="1" ht="45" customHeight="1" x14ac:dyDescent="0.25">
      <c r="A164" s="382" t="s">
        <v>947</v>
      </c>
      <c r="B164" s="382" t="s">
        <v>948</v>
      </c>
      <c r="C164" s="408"/>
      <c r="D164" s="590"/>
      <c r="E164" s="633">
        <v>55</v>
      </c>
      <c r="F164" s="590" t="s">
        <v>604</v>
      </c>
      <c r="G164" s="393">
        <v>42248</v>
      </c>
      <c r="H164" s="385" t="s">
        <v>590</v>
      </c>
      <c r="I164" s="386" t="s">
        <v>949</v>
      </c>
      <c r="J164" s="573" t="s">
        <v>877</v>
      </c>
      <c r="K164" s="517" t="s">
        <v>69</v>
      </c>
      <c r="L164" s="379" t="s">
        <v>443</v>
      </c>
      <c r="M164" s="379" t="s">
        <v>443</v>
      </c>
      <c r="N164" s="379" t="s">
        <v>443</v>
      </c>
      <c r="O164" s="379" t="s">
        <v>443</v>
      </c>
      <c r="P164" s="379" t="s">
        <v>4</v>
      </c>
      <c r="Q164" s="379" t="s">
        <v>443</v>
      </c>
      <c r="R164" s="379" t="s">
        <v>443</v>
      </c>
      <c r="S164" s="379" t="s">
        <v>443</v>
      </c>
      <c r="T164" s="405" t="s">
        <v>35</v>
      </c>
      <c r="U164" s="379" t="s">
        <v>443</v>
      </c>
      <c r="V164" s="379" t="s">
        <v>443</v>
      </c>
      <c r="W164" s="379" t="s">
        <v>443</v>
      </c>
    </row>
    <row r="165" spans="1:23" ht="45" customHeight="1" x14ac:dyDescent="0.25">
      <c r="A165" s="382" t="s">
        <v>950</v>
      </c>
      <c r="B165" s="382" t="s">
        <v>951</v>
      </c>
      <c r="C165" s="602"/>
      <c r="D165" s="602"/>
      <c r="E165" s="631">
        <v>55</v>
      </c>
      <c r="F165" s="408" t="s">
        <v>604</v>
      </c>
      <c r="G165" s="401">
        <v>45559</v>
      </c>
      <c r="H165" s="385" t="s">
        <v>590</v>
      </c>
      <c r="I165" s="386" t="s">
        <v>952</v>
      </c>
      <c r="J165" s="573" t="s">
        <v>648</v>
      </c>
      <c r="K165" s="449" t="s">
        <v>622</v>
      </c>
      <c r="L165" s="379" t="s">
        <v>443</v>
      </c>
      <c r="M165" s="379" t="s">
        <v>443</v>
      </c>
      <c r="N165" s="379" t="s">
        <v>443</v>
      </c>
      <c r="O165" s="379" t="s">
        <v>443</v>
      </c>
      <c r="P165" s="379" t="s">
        <v>443</v>
      </c>
      <c r="Q165" s="379" t="s">
        <v>443</v>
      </c>
      <c r="R165" s="379" t="s">
        <v>443</v>
      </c>
      <c r="S165" s="379" t="s">
        <v>35</v>
      </c>
      <c r="T165" s="379" t="s">
        <v>4</v>
      </c>
      <c r="U165" s="379" t="s">
        <v>443</v>
      </c>
      <c r="V165" s="379" t="s">
        <v>443</v>
      </c>
      <c r="W165" s="379" t="s">
        <v>443</v>
      </c>
    </row>
    <row r="166" spans="1:23" s="381" customFormat="1" ht="45" customHeight="1" x14ac:dyDescent="0.25">
      <c r="A166" s="599" t="s">
        <v>953</v>
      </c>
      <c r="B166" s="382" t="s">
        <v>212</v>
      </c>
      <c r="C166" s="599"/>
      <c r="D166" s="599"/>
      <c r="E166" s="631">
        <v>50</v>
      </c>
      <c r="F166" s="408" t="s">
        <v>604</v>
      </c>
      <c r="G166" s="441"/>
      <c r="H166" s="385" t="s">
        <v>590</v>
      </c>
      <c r="I166" s="441">
        <v>461</v>
      </c>
      <c r="J166" s="573" t="s">
        <v>601</v>
      </c>
      <c r="K166" s="606" t="s">
        <v>69</v>
      </c>
      <c r="L166" s="379" t="s">
        <v>443</v>
      </c>
      <c r="M166" s="379" t="s">
        <v>443</v>
      </c>
      <c r="N166" s="379" t="s">
        <v>443</v>
      </c>
      <c r="O166" s="379" t="s">
        <v>443</v>
      </c>
      <c r="P166" s="462" t="s">
        <v>443</v>
      </c>
      <c r="Q166" s="703" t="s">
        <v>4</v>
      </c>
      <c r="R166" s="379" t="s">
        <v>443</v>
      </c>
      <c r="S166" s="379" t="s">
        <v>443</v>
      </c>
      <c r="T166" s="379" t="s">
        <v>443</v>
      </c>
      <c r="U166" s="379" t="s">
        <v>443</v>
      </c>
      <c r="V166" s="379" t="s">
        <v>443</v>
      </c>
      <c r="W166" s="379" t="s">
        <v>443</v>
      </c>
    </row>
    <row r="167" spans="1:23" s="381" customFormat="1" ht="45" customHeight="1" x14ac:dyDescent="0.25">
      <c r="A167" s="599" t="s">
        <v>954</v>
      </c>
      <c r="B167" s="408" t="s">
        <v>736</v>
      </c>
      <c r="C167" s="599"/>
      <c r="D167" s="599"/>
      <c r="E167" s="632">
        <v>65</v>
      </c>
      <c r="F167" s="408" t="s">
        <v>604</v>
      </c>
      <c r="G167" s="441"/>
      <c r="H167" s="385" t="s">
        <v>590</v>
      </c>
      <c r="I167" s="441" t="s">
        <v>767</v>
      </c>
      <c r="J167" s="573" t="s">
        <v>634</v>
      </c>
      <c r="K167" s="449" t="s">
        <v>50</v>
      </c>
      <c r="L167" s="379" t="s">
        <v>443</v>
      </c>
      <c r="M167" s="379" t="s">
        <v>443</v>
      </c>
      <c r="N167" s="379" t="s">
        <v>443</v>
      </c>
      <c r="O167" s="379" t="s">
        <v>443</v>
      </c>
      <c r="P167" s="379" t="s">
        <v>443</v>
      </c>
      <c r="Q167" s="379" t="s">
        <v>443</v>
      </c>
      <c r="R167" s="379" t="s">
        <v>4</v>
      </c>
      <c r="S167" s="379" t="s">
        <v>443</v>
      </c>
      <c r="T167" s="379" t="s">
        <v>443</v>
      </c>
      <c r="U167" s="379" t="s">
        <v>443</v>
      </c>
      <c r="V167" s="379" t="s">
        <v>443</v>
      </c>
      <c r="W167" s="379" t="s">
        <v>443</v>
      </c>
    </row>
    <row r="168" spans="1:23" s="381" customFormat="1" ht="45" customHeight="1" x14ac:dyDescent="0.25">
      <c r="A168" s="408" t="s">
        <v>955</v>
      </c>
      <c r="B168" s="382" t="s">
        <v>1196</v>
      </c>
      <c r="C168" s="408"/>
      <c r="D168" s="408"/>
      <c r="E168" s="631">
        <v>55</v>
      </c>
      <c r="F168" s="408" t="s">
        <v>604</v>
      </c>
      <c r="G168" s="401">
        <v>42719</v>
      </c>
      <c r="H168" s="385" t="s">
        <v>590</v>
      </c>
      <c r="I168" s="386" t="s">
        <v>957</v>
      </c>
      <c r="J168" s="573" t="s">
        <v>667</v>
      </c>
      <c r="K168" s="449" t="s">
        <v>25</v>
      </c>
      <c r="L168" s="379" t="s">
        <v>443</v>
      </c>
      <c r="M168" s="379" t="s">
        <v>443</v>
      </c>
      <c r="N168" s="379" t="s">
        <v>443</v>
      </c>
      <c r="O168" s="379" t="s">
        <v>443</v>
      </c>
      <c r="P168" s="379" t="s">
        <v>443</v>
      </c>
      <c r="Q168" s="379" t="s">
        <v>443</v>
      </c>
      <c r="R168" s="379" t="s">
        <v>443</v>
      </c>
      <c r="S168" s="379" t="s">
        <v>443</v>
      </c>
      <c r="T168" s="379" t="s">
        <v>4</v>
      </c>
      <c r="U168" s="379" t="s">
        <v>443</v>
      </c>
      <c r="V168" s="379" t="s">
        <v>443</v>
      </c>
      <c r="W168" s="379" t="s">
        <v>443</v>
      </c>
    </row>
    <row r="169" spans="1:23" s="381" customFormat="1" ht="45" customHeight="1" x14ac:dyDescent="0.25">
      <c r="A169" s="599" t="s">
        <v>958</v>
      </c>
      <c r="B169" s="408" t="s">
        <v>598</v>
      </c>
      <c r="C169" s="599"/>
      <c r="D169" s="599"/>
      <c r="E169" s="632">
        <v>60</v>
      </c>
      <c r="F169" s="408" t="s">
        <v>604</v>
      </c>
      <c r="G169" s="441"/>
      <c r="H169" s="385" t="s">
        <v>590</v>
      </c>
      <c r="I169" s="441">
        <v>396</v>
      </c>
      <c r="J169" s="573" t="s">
        <v>634</v>
      </c>
      <c r="K169" s="449" t="s">
        <v>960</v>
      </c>
      <c r="L169" s="379" t="s">
        <v>443</v>
      </c>
      <c r="M169" s="379" t="s">
        <v>443</v>
      </c>
      <c r="N169" s="379" t="s">
        <v>443</v>
      </c>
      <c r="O169" s="379" t="s">
        <v>443</v>
      </c>
      <c r="P169" s="379" t="s">
        <v>35</v>
      </c>
      <c r="Q169" s="379" t="s">
        <v>443</v>
      </c>
      <c r="R169" s="379" t="s">
        <v>443</v>
      </c>
      <c r="S169" s="379" t="s">
        <v>443</v>
      </c>
      <c r="T169" s="379" t="s">
        <v>443</v>
      </c>
      <c r="U169" s="379" t="s">
        <v>443</v>
      </c>
      <c r="V169" s="379" t="s">
        <v>443</v>
      </c>
      <c r="W169" s="379" t="s">
        <v>443</v>
      </c>
    </row>
    <row r="170" spans="1:23" s="381" customFormat="1" ht="45" customHeight="1" x14ac:dyDescent="0.25">
      <c r="A170" s="408" t="s">
        <v>961</v>
      </c>
      <c r="B170" s="382" t="s">
        <v>831</v>
      </c>
      <c r="C170" s="409"/>
      <c r="D170" s="409"/>
      <c r="E170" s="631">
        <v>55</v>
      </c>
      <c r="F170" s="408" t="s">
        <v>604</v>
      </c>
      <c r="G170" s="401">
        <v>42826</v>
      </c>
      <c r="H170" s="385" t="s">
        <v>590</v>
      </c>
      <c r="I170" s="386" t="s">
        <v>962</v>
      </c>
      <c r="J170" s="605" t="s">
        <v>737</v>
      </c>
      <c r="K170" s="449" t="s">
        <v>657</v>
      </c>
      <c r="L170" s="379" t="s">
        <v>443</v>
      </c>
      <c r="M170" s="379" t="s">
        <v>443</v>
      </c>
      <c r="N170" s="379" t="s">
        <v>443</v>
      </c>
      <c r="O170" s="379" t="s">
        <v>443</v>
      </c>
      <c r="P170" s="379" t="s">
        <v>443</v>
      </c>
      <c r="Q170" s="379" t="s">
        <v>443</v>
      </c>
      <c r="R170" s="379" t="s">
        <v>443</v>
      </c>
      <c r="S170" s="379" t="s">
        <v>443</v>
      </c>
      <c r="T170" s="379" t="s">
        <v>4</v>
      </c>
      <c r="U170" s="379" t="s">
        <v>443</v>
      </c>
      <c r="V170" s="379" t="s">
        <v>443</v>
      </c>
      <c r="W170" s="379" t="s">
        <v>443</v>
      </c>
    </row>
    <row r="171" spans="1:23" s="381" customFormat="1" ht="45" customHeight="1" x14ac:dyDescent="0.25">
      <c r="A171" s="599" t="s">
        <v>963</v>
      </c>
      <c r="B171" s="408" t="s">
        <v>964</v>
      </c>
      <c r="C171" s="599"/>
      <c r="D171" s="599"/>
      <c r="E171" s="632">
        <v>65</v>
      </c>
      <c r="F171" s="408" t="s">
        <v>604</v>
      </c>
      <c r="G171" s="441"/>
      <c r="H171" s="385" t="s">
        <v>590</v>
      </c>
      <c r="I171" s="441">
        <v>395</v>
      </c>
      <c r="J171" s="573" t="s">
        <v>634</v>
      </c>
      <c r="K171" s="449" t="s">
        <v>50</v>
      </c>
      <c r="L171" s="379" t="s">
        <v>443</v>
      </c>
      <c r="M171" s="379" t="s">
        <v>443</v>
      </c>
      <c r="N171" s="379" t="s">
        <v>443</v>
      </c>
      <c r="O171" s="379" t="s">
        <v>443</v>
      </c>
      <c r="P171" s="379" t="s">
        <v>443</v>
      </c>
      <c r="Q171" s="379" t="s">
        <v>443</v>
      </c>
      <c r="R171" s="379" t="s">
        <v>443</v>
      </c>
      <c r="S171" s="379" t="s">
        <v>443</v>
      </c>
      <c r="T171" s="379" t="s">
        <v>443</v>
      </c>
      <c r="U171" s="379" t="s">
        <v>443</v>
      </c>
      <c r="V171" s="379" t="s">
        <v>443</v>
      </c>
      <c r="W171" s="379" t="s">
        <v>443</v>
      </c>
    </row>
    <row r="172" spans="1:23" s="381" customFormat="1" ht="45" customHeight="1" x14ac:dyDescent="0.25">
      <c r="A172" s="382" t="s">
        <v>965</v>
      </c>
      <c r="B172" s="382" t="s">
        <v>99</v>
      </c>
      <c r="C172" s="408"/>
      <c r="D172" s="408"/>
      <c r="E172" s="631">
        <v>55</v>
      </c>
      <c r="F172" s="408" t="s">
        <v>604</v>
      </c>
      <c r="G172" s="401">
        <v>44774</v>
      </c>
      <c r="H172" s="385" t="s">
        <v>590</v>
      </c>
      <c r="I172" s="386" t="s">
        <v>966</v>
      </c>
      <c r="J172" s="573" t="s">
        <v>663</v>
      </c>
      <c r="K172" s="524" t="s">
        <v>53</v>
      </c>
      <c r="L172" s="379" t="s">
        <v>443</v>
      </c>
      <c r="M172" s="379" t="s">
        <v>443</v>
      </c>
      <c r="N172" s="379" t="s">
        <v>4</v>
      </c>
      <c r="O172" s="379" t="s">
        <v>443</v>
      </c>
      <c r="P172" s="379" t="s">
        <v>443</v>
      </c>
      <c r="Q172" s="379" t="s">
        <v>443</v>
      </c>
      <c r="R172" s="379" t="s">
        <v>443</v>
      </c>
      <c r="S172" s="379" t="s">
        <v>443</v>
      </c>
      <c r="T172" s="379" t="s">
        <v>443</v>
      </c>
      <c r="U172" s="379" t="s">
        <v>443</v>
      </c>
      <c r="V172" s="379" t="s">
        <v>443</v>
      </c>
      <c r="W172" s="379" t="s">
        <v>443</v>
      </c>
    </row>
    <row r="173" spans="1:23" s="381" customFormat="1" ht="45" customHeight="1" x14ac:dyDescent="0.25">
      <c r="A173" s="382" t="s">
        <v>967</v>
      </c>
      <c r="B173" s="382" t="s">
        <v>212</v>
      </c>
      <c r="C173" s="636"/>
      <c r="D173" s="636"/>
      <c r="E173" s="631">
        <v>50</v>
      </c>
      <c r="F173" s="408" t="s">
        <v>604</v>
      </c>
      <c r="G173" s="401">
        <v>44949</v>
      </c>
      <c r="H173" s="385" t="s">
        <v>590</v>
      </c>
      <c r="I173" s="386">
        <v>141</v>
      </c>
      <c r="J173" s="573" t="s">
        <v>663</v>
      </c>
      <c r="K173" s="449" t="s">
        <v>146</v>
      </c>
      <c r="L173" s="379" t="s">
        <v>4</v>
      </c>
      <c r="M173" s="379" t="s">
        <v>443</v>
      </c>
      <c r="N173" s="379" t="s">
        <v>443</v>
      </c>
      <c r="O173" s="379" t="s">
        <v>443</v>
      </c>
      <c r="P173" s="379" t="s">
        <v>443</v>
      </c>
      <c r="Q173" s="379" t="s">
        <v>443</v>
      </c>
      <c r="R173" s="379" t="s">
        <v>443</v>
      </c>
      <c r="S173" s="379" t="s">
        <v>443</v>
      </c>
      <c r="T173" s="379" t="s">
        <v>443</v>
      </c>
      <c r="U173" s="379" t="s">
        <v>443</v>
      </c>
      <c r="V173" s="379" t="s">
        <v>443</v>
      </c>
      <c r="W173" s="379" t="s">
        <v>443</v>
      </c>
    </row>
    <row r="174" spans="1:23" ht="45" customHeight="1" x14ac:dyDescent="0.25">
      <c r="A174" s="382" t="s">
        <v>968</v>
      </c>
      <c r="B174" s="382" t="s">
        <v>969</v>
      </c>
      <c r="C174" s="636"/>
      <c r="D174" s="636"/>
      <c r="E174" s="631">
        <v>50</v>
      </c>
      <c r="F174" s="408" t="s">
        <v>604</v>
      </c>
      <c r="G174" s="401">
        <v>44949</v>
      </c>
      <c r="H174" s="385" t="s">
        <v>590</v>
      </c>
      <c r="I174" s="386">
        <v>112</v>
      </c>
      <c r="J174" s="573" t="s">
        <v>656</v>
      </c>
      <c r="K174" s="449" t="s">
        <v>622</v>
      </c>
      <c r="L174" s="379" t="s">
        <v>443</v>
      </c>
      <c r="M174" s="379" t="s">
        <v>443</v>
      </c>
      <c r="N174" s="379" t="s">
        <v>443</v>
      </c>
      <c r="O174" s="379" t="s">
        <v>443</v>
      </c>
      <c r="P174" s="379" t="s">
        <v>443</v>
      </c>
      <c r="Q174" s="379" t="s">
        <v>443</v>
      </c>
      <c r="R174" s="379" t="s">
        <v>443</v>
      </c>
      <c r="S174" s="379" t="s">
        <v>443</v>
      </c>
      <c r="T174" s="379" t="s">
        <v>4</v>
      </c>
      <c r="U174" s="462" t="s">
        <v>443</v>
      </c>
      <c r="V174" s="462" t="s">
        <v>443</v>
      </c>
      <c r="W174" s="462" t="s">
        <v>443</v>
      </c>
    </row>
    <row r="175" spans="1:23" ht="45" customHeight="1" x14ac:dyDescent="0.25">
      <c r="A175" s="382" t="s">
        <v>970</v>
      </c>
      <c r="B175" s="382" t="s">
        <v>971</v>
      </c>
      <c r="C175" s="636"/>
      <c r="D175" s="636"/>
      <c r="E175" s="631">
        <v>60</v>
      </c>
      <c r="F175" s="408" t="s">
        <v>604</v>
      </c>
      <c r="G175" s="401">
        <v>45283</v>
      </c>
      <c r="H175" s="385" t="s">
        <v>590</v>
      </c>
      <c r="I175" s="386" t="s">
        <v>972</v>
      </c>
      <c r="J175" s="573" t="s">
        <v>663</v>
      </c>
      <c r="K175" s="449" t="s">
        <v>146</v>
      </c>
      <c r="L175" s="539" t="s">
        <v>1870</v>
      </c>
      <c r="M175" s="379" t="s">
        <v>443</v>
      </c>
      <c r="N175" s="379" t="s">
        <v>443</v>
      </c>
      <c r="O175" s="379" t="s">
        <v>443</v>
      </c>
      <c r="P175" s="379" t="s">
        <v>443</v>
      </c>
      <c r="Q175" s="379" t="s">
        <v>443</v>
      </c>
      <c r="R175" s="379" t="s">
        <v>35</v>
      </c>
      <c r="S175" s="379" t="s">
        <v>35</v>
      </c>
      <c r="T175" s="379" t="s">
        <v>443</v>
      </c>
      <c r="U175" s="448" t="s">
        <v>35</v>
      </c>
      <c r="V175" s="379" t="s">
        <v>443</v>
      </c>
      <c r="W175" s="379" t="s">
        <v>443</v>
      </c>
    </row>
    <row r="176" spans="1:23" s="381" customFormat="1" ht="42" customHeight="1" x14ac:dyDescent="0.25">
      <c r="A176" s="382" t="s">
        <v>973</v>
      </c>
      <c r="B176" s="382" t="s">
        <v>974</v>
      </c>
      <c r="C176" s="602"/>
      <c r="D176" s="602"/>
      <c r="E176" s="631">
        <v>75</v>
      </c>
      <c r="F176" s="408" t="s">
        <v>604</v>
      </c>
      <c r="G176" s="401">
        <v>45863</v>
      </c>
      <c r="H176" s="385" t="s">
        <v>590</v>
      </c>
      <c r="I176" s="386" t="s">
        <v>975</v>
      </c>
      <c r="J176" s="573" t="s">
        <v>634</v>
      </c>
      <c r="K176" s="449" t="s">
        <v>635</v>
      </c>
      <c r="L176" s="379" t="s">
        <v>690</v>
      </c>
      <c r="M176" s="379" t="s">
        <v>690</v>
      </c>
      <c r="N176" s="379" t="s">
        <v>690</v>
      </c>
      <c r="O176" s="379" t="s">
        <v>690</v>
      </c>
      <c r="P176" s="379" t="s">
        <v>690</v>
      </c>
      <c r="Q176" s="379" t="s">
        <v>690</v>
      </c>
      <c r="R176" s="379" t="s">
        <v>443</v>
      </c>
      <c r="S176" s="379" t="s">
        <v>443</v>
      </c>
      <c r="T176" s="379" t="s">
        <v>443</v>
      </c>
      <c r="U176" s="379" t="s">
        <v>443</v>
      </c>
      <c r="V176" s="379" t="s">
        <v>443</v>
      </c>
      <c r="W176" s="379" t="s">
        <v>443</v>
      </c>
    </row>
    <row r="177" spans="1:23" ht="42" customHeight="1" x14ac:dyDescent="0.25">
      <c r="A177" s="382" t="s">
        <v>976</v>
      </c>
      <c r="B177" s="382" t="s">
        <v>977</v>
      </c>
      <c r="C177" s="602"/>
      <c r="D177" s="602"/>
      <c r="E177" s="631">
        <v>125</v>
      </c>
      <c r="F177" s="408" t="s">
        <v>604</v>
      </c>
      <c r="G177" s="401">
        <v>45986</v>
      </c>
      <c r="H177" s="385" t="s">
        <v>590</v>
      </c>
      <c r="I177" s="386" t="s">
        <v>978</v>
      </c>
      <c r="J177" s="573" t="s">
        <v>606</v>
      </c>
      <c r="K177" s="449" t="s">
        <v>69</v>
      </c>
      <c r="L177" s="379" t="s">
        <v>690</v>
      </c>
      <c r="M177" s="379" t="s">
        <v>690</v>
      </c>
      <c r="N177" s="379" t="s">
        <v>690</v>
      </c>
      <c r="O177" s="379" t="s">
        <v>690</v>
      </c>
      <c r="P177" s="379" t="s">
        <v>690</v>
      </c>
      <c r="Q177" s="379" t="s">
        <v>690</v>
      </c>
      <c r="R177" s="379" t="s">
        <v>690</v>
      </c>
      <c r="S177" s="379" t="s">
        <v>690</v>
      </c>
      <c r="T177" s="379" t="s">
        <v>690</v>
      </c>
      <c r="U177" s="379" t="s">
        <v>690</v>
      </c>
      <c r="V177" s="379" t="s">
        <v>443</v>
      </c>
      <c r="W177" s="379" t="s">
        <v>443</v>
      </c>
    </row>
    <row r="178" spans="1:23" s="381" customFormat="1" ht="42" customHeight="1" x14ac:dyDescent="0.25">
      <c r="A178" s="391" t="s">
        <v>979</v>
      </c>
      <c r="B178" s="391" t="s">
        <v>980</v>
      </c>
      <c r="C178" s="590"/>
      <c r="D178" s="590"/>
      <c r="E178" s="633">
        <v>55</v>
      </c>
      <c r="F178" s="408" t="s">
        <v>604</v>
      </c>
      <c r="G178" s="393">
        <v>43862</v>
      </c>
      <c r="H178" s="402" t="s">
        <v>590</v>
      </c>
      <c r="I178" s="394" t="s">
        <v>981</v>
      </c>
      <c r="J178" s="573" t="s">
        <v>877</v>
      </c>
      <c r="K178" s="449" t="s">
        <v>25</v>
      </c>
      <c r="L178" s="379" t="s">
        <v>443</v>
      </c>
      <c r="M178" s="379" t="s">
        <v>443</v>
      </c>
      <c r="N178" s="379" t="s">
        <v>443</v>
      </c>
      <c r="O178" s="379" t="s">
        <v>443</v>
      </c>
      <c r="P178" s="379" t="s">
        <v>4</v>
      </c>
      <c r="Q178" s="379" t="s">
        <v>443</v>
      </c>
      <c r="R178" s="379" t="s">
        <v>443</v>
      </c>
      <c r="S178" s="379" t="s">
        <v>443</v>
      </c>
      <c r="T178" s="379" t="s">
        <v>443</v>
      </c>
      <c r="U178" s="379" t="s">
        <v>443</v>
      </c>
      <c r="V178" s="379" t="s">
        <v>443</v>
      </c>
      <c r="W178" s="379" t="s">
        <v>443</v>
      </c>
    </row>
    <row r="179" spans="1:23" s="381" customFormat="1" ht="45" customHeight="1" x14ac:dyDescent="0.25">
      <c r="A179" s="599" t="s">
        <v>982</v>
      </c>
      <c r="B179" s="408" t="s">
        <v>752</v>
      </c>
      <c r="C179" s="599"/>
      <c r="D179" s="599"/>
      <c r="E179" s="632">
        <v>65</v>
      </c>
      <c r="F179" s="398" t="s">
        <v>604</v>
      </c>
      <c r="G179" s="601"/>
      <c r="H179" s="402" t="s">
        <v>590</v>
      </c>
      <c r="I179" s="441">
        <v>138</v>
      </c>
      <c r="J179" s="573" t="s">
        <v>634</v>
      </c>
      <c r="K179" s="449" t="s">
        <v>146</v>
      </c>
      <c r="L179" s="379" t="s">
        <v>443</v>
      </c>
      <c r="M179" s="379" t="s">
        <v>443</v>
      </c>
      <c r="N179" s="379" t="s">
        <v>443</v>
      </c>
      <c r="O179" s="703" t="s">
        <v>4</v>
      </c>
      <c r="P179" s="379" t="s">
        <v>443</v>
      </c>
      <c r="Q179" s="379" t="s">
        <v>443</v>
      </c>
      <c r="R179" s="379" t="s">
        <v>443</v>
      </c>
      <c r="S179" s="379" t="s">
        <v>443</v>
      </c>
      <c r="T179" s="379" t="s">
        <v>443</v>
      </c>
      <c r="U179" s="379" t="s">
        <v>443</v>
      </c>
      <c r="V179" s="379" t="s">
        <v>443</v>
      </c>
      <c r="W179" s="379" t="s">
        <v>443</v>
      </c>
    </row>
    <row r="180" spans="1:23" s="381" customFormat="1" ht="45" customHeight="1" x14ac:dyDescent="0.25">
      <c r="A180" s="658" t="s">
        <v>983</v>
      </c>
      <c r="B180" s="382" t="s">
        <v>729</v>
      </c>
      <c r="C180" s="636" t="s">
        <v>984</v>
      </c>
      <c r="D180" s="524"/>
      <c r="E180" s="631">
        <v>85</v>
      </c>
      <c r="F180" s="408" t="s">
        <v>604</v>
      </c>
      <c r="G180" s="401">
        <v>44949</v>
      </c>
      <c r="H180" s="385" t="s">
        <v>590</v>
      </c>
      <c r="I180" s="386">
        <v>347</v>
      </c>
      <c r="J180" s="573" t="s">
        <v>663</v>
      </c>
      <c r="K180" s="449" t="s">
        <v>20</v>
      </c>
      <c r="L180" s="379" t="s">
        <v>443</v>
      </c>
      <c r="M180" s="379" t="s">
        <v>443</v>
      </c>
      <c r="N180" s="379" t="s">
        <v>443</v>
      </c>
      <c r="O180" s="379" t="s">
        <v>443</v>
      </c>
      <c r="P180" s="379" t="s">
        <v>4</v>
      </c>
      <c r="Q180" s="379" t="s">
        <v>35</v>
      </c>
      <c r="R180" s="379" t="s">
        <v>443</v>
      </c>
      <c r="S180" s="379" t="s">
        <v>443</v>
      </c>
      <c r="T180" s="379" t="s">
        <v>443</v>
      </c>
      <c r="U180" s="379" t="s">
        <v>443</v>
      </c>
      <c r="V180" s="379" t="s">
        <v>443</v>
      </c>
      <c r="W180" s="379" t="s">
        <v>443</v>
      </c>
    </row>
    <row r="181" spans="1:23" s="381" customFormat="1" ht="45" customHeight="1" x14ac:dyDescent="0.25">
      <c r="A181" s="658" t="s">
        <v>985</v>
      </c>
      <c r="B181" s="391" t="s">
        <v>758</v>
      </c>
      <c r="C181" s="590"/>
      <c r="D181" s="590"/>
      <c r="E181" s="633">
        <v>55</v>
      </c>
      <c r="F181" s="408" t="s">
        <v>589</v>
      </c>
      <c r="G181" s="430">
        <v>43422</v>
      </c>
      <c r="H181" s="385" t="s">
        <v>590</v>
      </c>
      <c r="I181" s="394" t="s">
        <v>986</v>
      </c>
      <c r="J181" s="646" t="s">
        <v>987</v>
      </c>
      <c r="K181" s="449" t="s">
        <v>614</v>
      </c>
      <c r="L181" s="379" t="s">
        <v>443</v>
      </c>
      <c r="M181" s="448" t="s">
        <v>4</v>
      </c>
      <c r="N181" s="423" t="s">
        <v>443</v>
      </c>
      <c r="O181" s="423" t="s">
        <v>443</v>
      </c>
      <c r="P181" s="379" t="s">
        <v>443</v>
      </c>
      <c r="Q181" s="379" t="s">
        <v>443</v>
      </c>
      <c r="R181" s="379" t="s">
        <v>443</v>
      </c>
      <c r="S181" s="379" t="s">
        <v>443</v>
      </c>
      <c r="T181" s="379" t="s">
        <v>443</v>
      </c>
      <c r="U181" s="379" t="s">
        <v>443</v>
      </c>
      <c r="V181" s="379" t="s">
        <v>443</v>
      </c>
      <c r="W181" s="379" t="s">
        <v>443</v>
      </c>
    </row>
    <row r="182" spans="1:23" s="381" customFormat="1" ht="45" customHeight="1" x14ac:dyDescent="0.25">
      <c r="A182" s="658" t="s">
        <v>988</v>
      </c>
      <c r="B182" s="391" t="s">
        <v>989</v>
      </c>
      <c r="C182" s="590" t="s">
        <v>990</v>
      </c>
      <c r="D182" s="590"/>
      <c r="E182" s="633">
        <v>275</v>
      </c>
      <c r="F182" s="408" t="s">
        <v>594</v>
      </c>
      <c r="G182" s="401">
        <v>44278</v>
      </c>
      <c r="H182" s="385" t="s">
        <v>590</v>
      </c>
      <c r="I182" s="394" t="s">
        <v>827</v>
      </c>
      <c r="J182" s="573" t="s">
        <v>991</v>
      </c>
      <c r="K182" s="449" t="s">
        <v>610</v>
      </c>
      <c r="L182" s="379" t="s">
        <v>443</v>
      </c>
      <c r="M182" s="379" t="s">
        <v>443</v>
      </c>
      <c r="N182" s="379" t="s">
        <v>443</v>
      </c>
      <c r="O182" s="379" t="s">
        <v>443</v>
      </c>
      <c r="P182" s="423" t="s">
        <v>443</v>
      </c>
      <c r="Q182" s="379" t="s">
        <v>443</v>
      </c>
      <c r="R182" s="379" t="s">
        <v>443</v>
      </c>
      <c r="S182" s="379" t="s">
        <v>443</v>
      </c>
      <c r="T182" s="379" t="s">
        <v>443</v>
      </c>
      <c r="U182" s="379" t="s">
        <v>4</v>
      </c>
      <c r="V182" s="379" t="s">
        <v>35</v>
      </c>
      <c r="W182" s="379" t="s">
        <v>443</v>
      </c>
    </row>
    <row r="183" spans="1:23" s="381" customFormat="1" ht="45" customHeight="1" x14ac:dyDescent="0.25">
      <c r="A183" s="382" t="s">
        <v>992</v>
      </c>
      <c r="B183" s="391" t="s">
        <v>993</v>
      </c>
      <c r="C183" s="590"/>
      <c r="D183" s="590"/>
      <c r="E183" s="633">
        <v>55</v>
      </c>
      <c r="F183" s="590" t="s">
        <v>604</v>
      </c>
      <c r="G183" s="393">
        <v>44774</v>
      </c>
      <c r="H183" s="411" t="s">
        <v>590</v>
      </c>
      <c r="I183" s="394" t="s">
        <v>994</v>
      </c>
      <c r="J183" s="683" t="s">
        <v>645</v>
      </c>
      <c r="K183" s="449" t="s">
        <v>50</v>
      </c>
      <c r="L183" s="379" t="s">
        <v>443</v>
      </c>
      <c r="M183" s="379" t="s">
        <v>443</v>
      </c>
      <c r="N183" s="379" t="s">
        <v>443</v>
      </c>
      <c r="O183" s="379" t="s">
        <v>443</v>
      </c>
      <c r="P183" s="379" t="s">
        <v>443</v>
      </c>
      <c r="Q183" s="379" t="s">
        <v>443</v>
      </c>
      <c r="R183" s="379" t="s">
        <v>4</v>
      </c>
      <c r="S183" s="379" t="s">
        <v>443</v>
      </c>
      <c r="T183" s="379" t="s">
        <v>443</v>
      </c>
      <c r="U183" s="379" t="s">
        <v>443</v>
      </c>
      <c r="V183" s="379" t="s">
        <v>443</v>
      </c>
      <c r="W183" s="379" t="s">
        <v>443</v>
      </c>
    </row>
    <row r="184" spans="1:23" s="381" customFormat="1" ht="42" customHeight="1" x14ac:dyDescent="0.25">
      <c r="A184" s="382" t="s">
        <v>995</v>
      </c>
      <c r="B184" s="382" t="s">
        <v>996</v>
      </c>
      <c r="C184" s="602"/>
      <c r="D184" s="602"/>
      <c r="E184" s="631">
        <v>75</v>
      </c>
      <c r="F184" s="408" t="s">
        <v>604</v>
      </c>
      <c r="G184" s="401">
        <v>45986</v>
      </c>
      <c r="H184" s="385" t="s">
        <v>590</v>
      </c>
      <c r="I184" s="386" t="s">
        <v>997</v>
      </c>
      <c r="J184" s="573" t="s">
        <v>987</v>
      </c>
      <c r="K184" s="449" t="s">
        <v>610</v>
      </c>
      <c r="L184" s="379" t="s">
        <v>690</v>
      </c>
      <c r="M184" s="379" t="s">
        <v>690</v>
      </c>
      <c r="N184" s="379" t="s">
        <v>690</v>
      </c>
      <c r="O184" s="379" t="s">
        <v>690</v>
      </c>
      <c r="P184" s="379" t="s">
        <v>690</v>
      </c>
      <c r="Q184" s="379" t="s">
        <v>690</v>
      </c>
      <c r="R184" s="379" t="s">
        <v>690</v>
      </c>
      <c r="S184" s="379" t="s">
        <v>690</v>
      </c>
      <c r="T184" s="379" t="s">
        <v>690</v>
      </c>
      <c r="U184" s="379" t="s">
        <v>690</v>
      </c>
      <c r="V184" s="379" t="s">
        <v>443</v>
      </c>
      <c r="W184" s="379" t="s">
        <v>443</v>
      </c>
    </row>
    <row r="185" spans="1:23" s="381" customFormat="1" ht="42" customHeight="1" x14ac:dyDescent="0.25">
      <c r="A185" s="382" t="s">
        <v>998</v>
      </c>
      <c r="B185" s="382" t="s">
        <v>212</v>
      </c>
      <c r="C185" s="636"/>
      <c r="D185" s="636"/>
      <c r="E185" s="631">
        <v>50</v>
      </c>
      <c r="F185" s="408" t="s">
        <v>604</v>
      </c>
      <c r="G185" s="401">
        <v>44949</v>
      </c>
      <c r="H185" s="385" t="s">
        <v>590</v>
      </c>
      <c r="I185" s="386">
        <v>140</v>
      </c>
      <c r="J185" s="573" t="s">
        <v>999</v>
      </c>
      <c r="K185" s="449" t="s">
        <v>100</v>
      </c>
      <c r="L185" s="379" t="s">
        <v>443</v>
      </c>
      <c r="M185" s="379" t="s">
        <v>443</v>
      </c>
      <c r="N185" s="379" t="s">
        <v>443</v>
      </c>
      <c r="O185" s="379" t="s">
        <v>443</v>
      </c>
      <c r="P185" s="379" t="s">
        <v>443</v>
      </c>
      <c r="Q185" s="379" t="s">
        <v>443</v>
      </c>
      <c r="R185" s="379" t="s">
        <v>443</v>
      </c>
      <c r="S185" s="379" t="s">
        <v>4</v>
      </c>
      <c r="T185" s="379" t="s">
        <v>443</v>
      </c>
      <c r="U185" s="462" t="s">
        <v>443</v>
      </c>
      <c r="V185" s="462" t="s">
        <v>443</v>
      </c>
      <c r="W185" s="462" t="s">
        <v>443</v>
      </c>
    </row>
    <row r="186" spans="1:23" s="381" customFormat="1" ht="42" customHeight="1" x14ac:dyDescent="0.25">
      <c r="A186" s="599" t="s">
        <v>1000</v>
      </c>
      <c r="B186" s="408" t="s">
        <v>931</v>
      </c>
      <c r="C186" s="599"/>
      <c r="D186" s="599"/>
      <c r="E186" s="631">
        <v>50</v>
      </c>
      <c r="F186" s="408" t="s">
        <v>604</v>
      </c>
      <c r="G186" s="441"/>
      <c r="H186" s="385" t="s">
        <v>590</v>
      </c>
      <c r="I186" s="595" t="s">
        <v>1001</v>
      </c>
      <c r="J186" s="605" t="s">
        <v>634</v>
      </c>
      <c r="K186" s="449" t="s">
        <v>614</v>
      </c>
      <c r="L186" s="379" t="s">
        <v>443</v>
      </c>
      <c r="M186" s="448" t="s">
        <v>4</v>
      </c>
      <c r="N186" s="379" t="s">
        <v>443</v>
      </c>
      <c r="O186" s="379" t="s">
        <v>443</v>
      </c>
      <c r="P186" s="379" t="s">
        <v>443</v>
      </c>
      <c r="Q186" s="379" t="s">
        <v>443</v>
      </c>
      <c r="R186" s="379" t="s">
        <v>443</v>
      </c>
      <c r="S186" s="379" t="s">
        <v>443</v>
      </c>
      <c r="T186" s="379" t="s">
        <v>443</v>
      </c>
      <c r="U186" s="379" t="s">
        <v>443</v>
      </c>
      <c r="V186" s="379" t="s">
        <v>443</v>
      </c>
      <c r="W186" s="379" t="s">
        <v>443</v>
      </c>
    </row>
    <row r="187" spans="1:23" s="381" customFormat="1" ht="42" customHeight="1" x14ac:dyDescent="0.25">
      <c r="A187" s="382" t="s">
        <v>1002</v>
      </c>
      <c r="B187" s="382" t="s">
        <v>662</v>
      </c>
      <c r="C187" s="636"/>
      <c r="D187" s="636"/>
      <c r="E187" s="631">
        <v>50</v>
      </c>
      <c r="F187" s="408" t="s">
        <v>604</v>
      </c>
      <c r="G187" s="401">
        <v>44949</v>
      </c>
      <c r="H187" s="385" t="s">
        <v>590</v>
      </c>
      <c r="I187" s="386">
        <v>147</v>
      </c>
      <c r="J187" s="573" t="s">
        <v>621</v>
      </c>
      <c r="K187" s="524" t="s">
        <v>50</v>
      </c>
      <c r="L187" s="379" t="s">
        <v>443</v>
      </c>
      <c r="M187" s="379" t="s">
        <v>443</v>
      </c>
      <c r="N187" s="379" t="s">
        <v>443</v>
      </c>
      <c r="O187" s="379" t="s">
        <v>443</v>
      </c>
      <c r="P187" s="379" t="s">
        <v>443</v>
      </c>
      <c r="Q187" s="379" t="s">
        <v>443</v>
      </c>
      <c r="R187" s="379" t="s">
        <v>4</v>
      </c>
      <c r="S187" s="379" t="s">
        <v>443</v>
      </c>
      <c r="T187" s="379" t="s">
        <v>443</v>
      </c>
      <c r="U187" s="379" t="s">
        <v>443</v>
      </c>
      <c r="V187" s="379" t="s">
        <v>443</v>
      </c>
      <c r="W187" s="379" t="s">
        <v>443</v>
      </c>
    </row>
    <row r="188" spans="1:23" ht="70.5" customHeight="1" x14ac:dyDescent="0.25">
      <c r="A188" s="382" t="s">
        <v>1003</v>
      </c>
      <c r="B188" s="382" t="s">
        <v>1004</v>
      </c>
      <c r="C188" s="602"/>
      <c r="D188" s="602"/>
      <c r="E188" s="631">
        <v>75</v>
      </c>
      <c r="F188" s="408" t="s">
        <v>589</v>
      </c>
      <c r="G188" s="401">
        <v>45986</v>
      </c>
      <c r="H188" s="385" t="s">
        <v>590</v>
      </c>
      <c r="I188" s="386" t="s">
        <v>1871</v>
      </c>
      <c r="J188" s="573" t="s">
        <v>987</v>
      </c>
      <c r="K188" s="449" t="s">
        <v>69</v>
      </c>
      <c r="L188" s="379" t="s">
        <v>690</v>
      </c>
      <c r="M188" s="379" t="s">
        <v>690</v>
      </c>
      <c r="N188" s="379" t="s">
        <v>690</v>
      </c>
      <c r="O188" s="379" t="s">
        <v>690</v>
      </c>
      <c r="P188" s="379" t="s">
        <v>690</v>
      </c>
      <c r="Q188" s="379" t="s">
        <v>690</v>
      </c>
      <c r="R188" s="379" t="s">
        <v>690</v>
      </c>
      <c r="S188" s="379" t="s">
        <v>690</v>
      </c>
      <c r="T188" s="379" t="s">
        <v>690</v>
      </c>
      <c r="U188" s="379" t="s">
        <v>690</v>
      </c>
      <c r="V188" s="379" t="s">
        <v>443</v>
      </c>
      <c r="W188" s="379" t="s">
        <v>443</v>
      </c>
    </row>
    <row r="189" spans="1:23" s="381" customFormat="1" ht="45" customHeight="1" x14ac:dyDescent="0.25">
      <c r="A189" s="382" t="s">
        <v>1006</v>
      </c>
      <c r="B189" s="382" t="s">
        <v>948</v>
      </c>
      <c r="C189" s="408"/>
      <c r="D189" s="408"/>
      <c r="E189" s="631">
        <v>55</v>
      </c>
      <c r="F189" s="408" t="s">
        <v>604</v>
      </c>
      <c r="G189" s="384"/>
      <c r="H189" s="385" t="s">
        <v>590</v>
      </c>
      <c r="I189" s="386" t="s">
        <v>1007</v>
      </c>
      <c r="J189" s="573" t="s">
        <v>601</v>
      </c>
      <c r="K189" s="449" t="s">
        <v>100</v>
      </c>
      <c r="L189" s="379" t="s">
        <v>443</v>
      </c>
      <c r="M189" s="379" t="s">
        <v>443</v>
      </c>
      <c r="N189" s="379" t="s">
        <v>443</v>
      </c>
      <c r="O189" s="379" t="s">
        <v>443</v>
      </c>
      <c r="P189" s="379" t="s">
        <v>443</v>
      </c>
      <c r="Q189" s="379" t="s">
        <v>443</v>
      </c>
      <c r="R189" s="379" t="s">
        <v>443</v>
      </c>
      <c r="S189" s="379" t="s">
        <v>443</v>
      </c>
      <c r="T189" s="379" t="s">
        <v>443</v>
      </c>
      <c r="U189" s="379" t="s">
        <v>443</v>
      </c>
      <c r="V189" s="379" t="s">
        <v>443</v>
      </c>
      <c r="W189" s="379" t="s">
        <v>4</v>
      </c>
    </row>
    <row r="190" spans="1:23" s="381" customFormat="1" ht="45" customHeight="1" x14ac:dyDescent="0.25">
      <c r="A190" s="599" t="s">
        <v>1008</v>
      </c>
      <c r="B190" s="408" t="s">
        <v>140</v>
      </c>
      <c r="C190" s="599"/>
      <c r="D190" s="599"/>
      <c r="E190" s="631">
        <v>50</v>
      </c>
      <c r="F190" s="408" t="s">
        <v>604</v>
      </c>
      <c r="G190" s="441"/>
      <c r="H190" s="385" t="s">
        <v>590</v>
      </c>
      <c r="I190" s="441">
        <v>95</v>
      </c>
      <c r="J190" s="605" t="s">
        <v>634</v>
      </c>
      <c r="K190" s="449" t="s">
        <v>50</v>
      </c>
      <c r="L190" s="379" t="s">
        <v>443</v>
      </c>
      <c r="M190" s="379" t="s">
        <v>443</v>
      </c>
      <c r="N190" s="379" t="s">
        <v>443</v>
      </c>
      <c r="O190" s="379" t="s">
        <v>443</v>
      </c>
      <c r="P190" s="379" t="s">
        <v>443</v>
      </c>
      <c r="Q190" s="379" t="s">
        <v>443</v>
      </c>
      <c r="R190" s="379" t="s">
        <v>4</v>
      </c>
      <c r="S190" s="379" t="s">
        <v>443</v>
      </c>
      <c r="T190" s="379" t="s">
        <v>443</v>
      </c>
      <c r="U190" s="379" t="s">
        <v>443</v>
      </c>
      <c r="V190" s="379" t="s">
        <v>443</v>
      </c>
      <c r="W190" s="379" t="s">
        <v>443</v>
      </c>
    </row>
    <row r="191" spans="1:23" s="381" customFormat="1" ht="45" customHeight="1" x14ac:dyDescent="0.25">
      <c r="A191" s="382" t="s">
        <v>1009</v>
      </c>
      <c r="B191" s="382" t="s">
        <v>840</v>
      </c>
      <c r="C191" s="409" t="s">
        <v>1010</v>
      </c>
      <c r="D191" s="409"/>
      <c r="E191" s="631">
        <v>65</v>
      </c>
      <c r="F191" s="408" t="s">
        <v>1011</v>
      </c>
      <c r="G191" s="401">
        <v>43831</v>
      </c>
      <c r="H191" s="385" t="s">
        <v>590</v>
      </c>
      <c r="I191" s="386" t="s">
        <v>1012</v>
      </c>
      <c r="J191" s="573" t="s">
        <v>698</v>
      </c>
      <c r="K191" s="449" t="s">
        <v>69</v>
      </c>
      <c r="L191" s="379" t="s">
        <v>443</v>
      </c>
      <c r="M191" s="379" t="s">
        <v>443</v>
      </c>
      <c r="N191" s="379" t="s">
        <v>443</v>
      </c>
      <c r="O191" s="379" t="s">
        <v>443</v>
      </c>
      <c r="P191" s="379" t="s">
        <v>443</v>
      </c>
      <c r="Q191" s="379" t="s">
        <v>443</v>
      </c>
      <c r="R191" s="379" t="s">
        <v>4</v>
      </c>
      <c r="S191" s="379" t="s">
        <v>443</v>
      </c>
      <c r="T191" s="379" t="s">
        <v>443</v>
      </c>
      <c r="U191" s="379" t="s">
        <v>443</v>
      </c>
      <c r="V191" s="379" t="s">
        <v>443</v>
      </c>
      <c r="W191" s="379" t="s">
        <v>443</v>
      </c>
    </row>
    <row r="192" spans="1:23" s="381" customFormat="1" ht="45" customHeight="1" x14ac:dyDescent="0.25">
      <c r="A192" s="382" t="s">
        <v>1013</v>
      </c>
      <c r="B192" s="408" t="s">
        <v>140</v>
      </c>
      <c r="C192" s="636" t="s">
        <v>1014</v>
      </c>
      <c r="D192" s="636"/>
      <c r="E192" s="631">
        <v>50</v>
      </c>
      <c r="F192" s="408" t="s">
        <v>604</v>
      </c>
      <c r="G192" s="401">
        <v>44949</v>
      </c>
      <c r="H192" s="385" t="s">
        <v>590</v>
      </c>
      <c r="I192" s="386">
        <v>97</v>
      </c>
      <c r="J192" s="573" t="s">
        <v>999</v>
      </c>
      <c r="K192" s="449" t="s">
        <v>53</v>
      </c>
      <c r="L192" s="379" t="s">
        <v>443</v>
      </c>
      <c r="M192" s="379" t="s">
        <v>443</v>
      </c>
      <c r="N192" s="405" t="s">
        <v>4</v>
      </c>
      <c r="O192" s="379" t="s">
        <v>443</v>
      </c>
      <c r="P192" s="379" t="s">
        <v>443</v>
      </c>
      <c r="Q192" s="379" t="s">
        <v>35</v>
      </c>
      <c r="R192" s="379" t="s">
        <v>35</v>
      </c>
      <c r="S192" s="379" t="s">
        <v>35</v>
      </c>
      <c r="T192" s="420" t="s">
        <v>35</v>
      </c>
      <c r="U192" s="379" t="s">
        <v>443</v>
      </c>
      <c r="V192" s="379" t="s">
        <v>443</v>
      </c>
      <c r="W192" s="379" t="s">
        <v>443</v>
      </c>
    </row>
    <row r="193" spans="1:23" s="381" customFormat="1" ht="45" customHeight="1" x14ac:dyDescent="0.25">
      <c r="A193" s="382" t="s">
        <v>1015</v>
      </c>
      <c r="B193" s="408" t="s">
        <v>140</v>
      </c>
      <c r="C193" s="636"/>
      <c r="D193" s="636"/>
      <c r="E193" s="631">
        <v>50</v>
      </c>
      <c r="F193" s="408" t="s">
        <v>604</v>
      </c>
      <c r="G193" s="401">
        <v>44949</v>
      </c>
      <c r="H193" s="385" t="s">
        <v>590</v>
      </c>
      <c r="I193" s="386">
        <v>96</v>
      </c>
      <c r="J193" s="573" t="s">
        <v>999</v>
      </c>
      <c r="K193" s="449" t="s">
        <v>69</v>
      </c>
      <c r="L193" s="379" t="s">
        <v>443</v>
      </c>
      <c r="M193" s="379" t="s">
        <v>443</v>
      </c>
      <c r="N193" s="379" t="s">
        <v>443</v>
      </c>
      <c r="O193" s="379" t="s">
        <v>443</v>
      </c>
      <c r="P193" s="379" t="s">
        <v>443</v>
      </c>
      <c r="Q193" s="379" t="s">
        <v>4</v>
      </c>
      <c r="R193" s="379" t="s">
        <v>443</v>
      </c>
      <c r="S193" s="379" t="s">
        <v>443</v>
      </c>
      <c r="T193" s="420" t="s">
        <v>35</v>
      </c>
      <c r="U193" s="462" t="s">
        <v>443</v>
      </c>
      <c r="V193" s="462" t="s">
        <v>443</v>
      </c>
      <c r="W193" s="462" t="s">
        <v>443</v>
      </c>
    </row>
    <row r="194" spans="1:23" s="381" customFormat="1" ht="45" customHeight="1" x14ac:dyDescent="0.25">
      <c r="A194" s="371" t="s">
        <v>1016</v>
      </c>
      <c r="B194" s="371" t="s">
        <v>662</v>
      </c>
      <c r="C194" s="636"/>
      <c r="D194" s="636"/>
      <c r="E194" s="631">
        <v>50</v>
      </c>
      <c r="F194" s="408" t="s">
        <v>604</v>
      </c>
      <c r="G194" s="401">
        <v>44949</v>
      </c>
      <c r="H194" s="375" t="s">
        <v>590</v>
      </c>
      <c r="I194" s="376">
        <v>107</v>
      </c>
      <c r="J194" s="573" t="s">
        <v>987</v>
      </c>
      <c r="K194" s="442" t="s">
        <v>657</v>
      </c>
      <c r="L194" s="379" t="s">
        <v>443</v>
      </c>
      <c r="M194" s="379" t="s">
        <v>443</v>
      </c>
      <c r="N194" s="379" t="s">
        <v>443</v>
      </c>
      <c r="O194" s="379" t="s">
        <v>443</v>
      </c>
      <c r="P194" s="379" t="s">
        <v>443</v>
      </c>
      <c r="Q194" s="379" t="s">
        <v>443</v>
      </c>
      <c r="R194" s="379" t="s">
        <v>35</v>
      </c>
      <c r="S194" s="379" t="s">
        <v>443</v>
      </c>
      <c r="T194" s="420" t="s">
        <v>35</v>
      </c>
      <c r="U194" s="379" t="s">
        <v>443</v>
      </c>
      <c r="V194" s="379" t="s">
        <v>4</v>
      </c>
      <c r="W194" s="379" t="s">
        <v>443</v>
      </c>
    </row>
    <row r="195" spans="1:23" s="381" customFormat="1" ht="45" customHeight="1" x14ac:dyDescent="0.25">
      <c r="A195" s="382" t="s">
        <v>1017</v>
      </c>
      <c r="B195" s="429" t="s">
        <v>1018</v>
      </c>
      <c r="C195" s="689"/>
      <c r="D195" s="689"/>
      <c r="E195" s="631">
        <v>65</v>
      </c>
      <c r="F195" s="398" t="s">
        <v>604</v>
      </c>
      <c r="G195" s="430">
        <v>45741</v>
      </c>
      <c r="H195" s="402" t="s">
        <v>590</v>
      </c>
      <c r="I195" s="403" t="s">
        <v>1019</v>
      </c>
      <c r="J195" s="646" t="s">
        <v>634</v>
      </c>
      <c r="K195" s="449" t="s">
        <v>50</v>
      </c>
      <c r="L195" s="379" t="s">
        <v>690</v>
      </c>
      <c r="M195" s="379" t="s">
        <v>690</v>
      </c>
      <c r="N195" s="379" t="s">
        <v>443</v>
      </c>
      <c r="O195" s="379" t="s">
        <v>443</v>
      </c>
      <c r="P195" s="379" t="s">
        <v>443</v>
      </c>
      <c r="Q195" s="379" t="s">
        <v>443</v>
      </c>
      <c r="R195" s="379" t="s">
        <v>443</v>
      </c>
      <c r="S195" s="379" t="s">
        <v>4</v>
      </c>
      <c r="T195" s="379" t="s">
        <v>443</v>
      </c>
      <c r="U195" s="379" t="s">
        <v>443</v>
      </c>
      <c r="V195" s="379" t="s">
        <v>443</v>
      </c>
      <c r="W195" s="379" t="s">
        <v>443</v>
      </c>
    </row>
    <row r="196" spans="1:23" s="381" customFormat="1" ht="45" customHeight="1" x14ac:dyDescent="0.25">
      <c r="A196" s="658" t="s">
        <v>1020</v>
      </c>
      <c r="B196" s="382" t="s">
        <v>1021</v>
      </c>
      <c r="C196" s="636"/>
      <c r="D196" s="636"/>
      <c r="E196" s="631">
        <v>50</v>
      </c>
      <c r="F196" s="408" t="s">
        <v>604</v>
      </c>
      <c r="G196" s="401">
        <v>44949</v>
      </c>
      <c r="H196" s="532" t="s">
        <v>66</v>
      </c>
      <c r="I196" s="386">
        <v>60</v>
      </c>
      <c r="J196" s="573" t="s">
        <v>690</v>
      </c>
      <c r="K196" s="449" t="s">
        <v>610</v>
      </c>
      <c r="L196" s="379" t="s">
        <v>443</v>
      </c>
      <c r="M196" s="379" t="s">
        <v>690</v>
      </c>
      <c r="N196" s="379" t="s">
        <v>690</v>
      </c>
      <c r="O196" s="379" t="s">
        <v>690</v>
      </c>
      <c r="P196" s="379" t="s">
        <v>690</v>
      </c>
      <c r="Q196" s="379" t="s">
        <v>690</v>
      </c>
      <c r="R196" s="379" t="s">
        <v>690</v>
      </c>
      <c r="S196" s="379" t="s">
        <v>690</v>
      </c>
      <c r="T196" s="379" t="s">
        <v>690</v>
      </c>
      <c r="U196" s="379" t="s">
        <v>690</v>
      </c>
      <c r="V196" s="379" t="s">
        <v>690</v>
      </c>
      <c r="W196" s="379" t="s">
        <v>690</v>
      </c>
    </row>
    <row r="197" spans="1:23" s="381" customFormat="1" ht="45" customHeight="1" x14ac:dyDescent="0.25">
      <c r="A197" s="599" t="s">
        <v>1022</v>
      </c>
      <c r="B197" s="590" t="s">
        <v>1023</v>
      </c>
      <c r="C197" s="520"/>
      <c r="D197" s="520"/>
      <c r="E197" s="633">
        <v>75</v>
      </c>
      <c r="F197" s="590" t="s">
        <v>604</v>
      </c>
      <c r="G197" s="393">
        <v>45955</v>
      </c>
      <c r="H197" s="411" t="s">
        <v>590</v>
      </c>
      <c r="I197" s="578" t="s">
        <v>1024</v>
      </c>
      <c r="J197" s="605" t="s">
        <v>634</v>
      </c>
      <c r="K197" s="449" t="s">
        <v>100</v>
      </c>
      <c r="L197" s="709" t="s">
        <v>690</v>
      </c>
      <c r="M197" s="709" t="s">
        <v>690</v>
      </c>
      <c r="N197" s="709" t="s">
        <v>690</v>
      </c>
      <c r="O197" s="709" t="s">
        <v>690</v>
      </c>
      <c r="P197" s="709" t="s">
        <v>690</v>
      </c>
      <c r="Q197" s="709" t="s">
        <v>690</v>
      </c>
      <c r="R197" s="709" t="s">
        <v>690</v>
      </c>
      <c r="S197" s="709" t="s">
        <v>690</v>
      </c>
      <c r="T197" s="709" t="s">
        <v>690</v>
      </c>
      <c r="U197" s="379" t="s">
        <v>443</v>
      </c>
      <c r="V197" s="379" t="s">
        <v>443</v>
      </c>
      <c r="W197" s="379" t="s">
        <v>443</v>
      </c>
    </row>
    <row r="198" spans="1:23" s="381" customFormat="1" ht="45" customHeight="1" x14ac:dyDescent="0.25">
      <c r="A198" s="382" t="s">
        <v>1025</v>
      </c>
      <c r="B198" s="382" t="s">
        <v>1026</v>
      </c>
      <c r="C198" s="602"/>
      <c r="D198" s="602"/>
      <c r="E198" s="631">
        <v>75</v>
      </c>
      <c r="F198" s="408" t="s">
        <v>604</v>
      </c>
      <c r="G198" s="401">
        <v>45955</v>
      </c>
      <c r="H198" s="385" t="s">
        <v>590</v>
      </c>
      <c r="I198" s="386"/>
      <c r="J198" s="573" t="s">
        <v>737</v>
      </c>
      <c r="K198" s="449" t="s">
        <v>622</v>
      </c>
      <c r="L198" s="709" t="s">
        <v>690</v>
      </c>
      <c r="M198" s="709" t="s">
        <v>690</v>
      </c>
      <c r="N198" s="709" t="s">
        <v>690</v>
      </c>
      <c r="O198" s="709" t="s">
        <v>690</v>
      </c>
      <c r="P198" s="709" t="s">
        <v>690</v>
      </c>
      <c r="Q198" s="709" t="s">
        <v>690</v>
      </c>
      <c r="R198" s="709" t="s">
        <v>690</v>
      </c>
      <c r="S198" s="709" t="s">
        <v>690</v>
      </c>
      <c r="T198" s="709" t="s">
        <v>690</v>
      </c>
      <c r="U198" s="379" t="s">
        <v>443</v>
      </c>
      <c r="V198" s="379" t="s">
        <v>443</v>
      </c>
      <c r="W198" s="379" t="s">
        <v>443</v>
      </c>
    </row>
    <row r="199" spans="1:23" s="381" customFormat="1" ht="45" customHeight="1" x14ac:dyDescent="0.25">
      <c r="A199" s="382" t="s">
        <v>1027</v>
      </c>
      <c r="B199" s="382" t="s">
        <v>1028</v>
      </c>
      <c r="C199" s="408"/>
      <c r="D199" s="408"/>
      <c r="E199" s="631">
        <v>55</v>
      </c>
      <c r="F199" s="408" t="s">
        <v>604</v>
      </c>
      <c r="G199" s="401">
        <v>41730</v>
      </c>
      <c r="H199" s="385" t="s">
        <v>590</v>
      </c>
      <c r="I199" s="386" t="s">
        <v>1029</v>
      </c>
      <c r="J199" s="605" t="s">
        <v>999</v>
      </c>
      <c r="K199" s="449" t="s">
        <v>100</v>
      </c>
      <c r="L199" s="379" t="s">
        <v>443</v>
      </c>
      <c r="M199" s="379" t="s">
        <v>443</v>
      </c>
      <c r="N199" s="405" t="s">
        <v>35</v>
      </c>
      <c r="O199" s="379" t="s">
        <v>35</v>
      </c>
      <c r="P199" s="405" t="s">
        <v>35</v>
      </c>
      <c r="Q199" s="379" t="s">
        <v>443</v>
      </c>
      <c r="R199" s="379" t="s">
        <v>443</v>
      </c>
      <c r="S199" s="379" t="s">
        <v>4</v>
      </c>
      <c r="T199" s="379" t="s">
        <v>443</v>
      </c>
      <c r="U199" s="462" t="s">
        <v>443</v>
      </c>
      <c r="V199" s="462" t="s">
        <v>443</v>
      </c>
      <c r="W199" s="462" t="s">
        <v>443</v>
      </c>
    </row>
    <row r="200" spans="1:23" s="381" customFormat="1" ht="45" customHeight="1" x14ac:dyDescent="0.25">
      <c r="A200" s="382" t="s">
        <v>1030</v>
      </c>
      <c r="B200" s="382" t="s">
        <v>662</v>
      </c>
      <c r="C200" s="408"/>
      <c r="D200" s="408"/>
      <c r="E200" s="631">
        <v>55</v>
      </c>
      <c r="F200" s="408" t="s">
        <v>604</v>
      </c>
      <c r="G200" s="401">
        <v>45375</v>
      </c>
      <c r="H200" s="385" t="s">
        <v>590</v>
      </c>
      <c r="I200" s="386" t="s">
        <v>1031</v>
      </c>
      <c r="J200" s="573" t="s">
        <v>987</v>
      </c>
      <c r="K200" s="449" t="s">
        <v>622</v>
      </c>
      <c r="L200" s="379" t="s">
        <v>443</v>
      </c>
      <c r="M200" s="379" t="s">
        <v>443</v>
      </c>
      <c r="N200" s="379" t="s">
        <v>443</v>
      </c>
      <c r="O200" s="379" t="s">
        <v>443</v>
      </c>
      <c r="P200" s="379" t="s">
        <v>443</v>
      </c>
      <c r="Q200" s="379" t="s">
        <v>443</v>
      </c>
      <c r="R200" s="379" t="s">
        <v>443</v>
      </c>
      <c r="S200" s="379" t="s">
        <v>443</v>
      </c>
      <c r="T200" s="379" t="s">
        <v>443</v>
      </c>
      <c r="U200" s="379" t="s">
        <v>4</v>
      </c>
      <c r="V200" s="379" t="s">
        <v>443</v>
      </c>
      <c r="W200" s="379" t="s">
        <v>443</v>
      </c>
    </row>
    <row r="201" spans="1:23" s="381" customFormat="1" ht="45" customHeight="1" x14ac:dyDescent="0.25">
      <c r="A201" s="382" t="s">
        <v>1032</v>
      </c>
      <c r="B201" s="382" t="s">
        <v>662</v>
      </c>
      <c r="C201" s="408"/>
      <c r="D201" s="408"/>
      <c r="E201" s="631">
        <v>60</v>
      </c>
      <c r="F201" s="408" t="s">
        <v>604</v>
      </c>
      <c r="G201" s="401">
        <v>45047</v>
      </c>
      <c r="H201" s="385" t="s">
        <v>590</v>
      </c>
      <c r="I201" s="386" t="s">
        <v>1033</v>
      </c>
      <c r="J201" s="573" t="s">
        <v>634</v>
      </c>
      <c r="K201" s="449" t="s">
        <v>614</v>
      </c>
      <c r="L201" s="379" t="s">
        <v>443</v>
      </c>
      <c r="M201" s="379" t="s">
        <v>443</v>
      </c>
      <c r="N201" s="379" t="s">
        <v>4</v>
      </c>
      <c r="O201" s="379" t="s">
        <v>443</v>
      </c>
      <c r="P201" s="379" t="s">
        <v>443</v>
      </c>
      <c r="Q201" s="379" t="s">
        <v>443</v>
      </c>
      <c r="R201" s="379" t="s">
        <v>443</v>
      </c>
      <c r="S201" s="379" t="s">
        <v>443</v>
      </c>
      <c r="T201" s="379" t="s">
        <v>443</v>
      </c>
      <c r="U201" s="379" t="s">
        <v>443</v>
      </c>
      <c r="V201" s="379" t="s">
        <v>443</v>
      </c>
      <c r="W201" s="379" t="s">
        <v>443</v>
      </c>
    </row>
    <row r="202" spans="1:23" s="381" customFormat="1" ht="45" customHeight="1" x14ac:dyDescent="0.25">
      <c r="A202" s="382" t="s">
        <v>1034</v>
      </c>
      <c r="B202" s="382" t="s">
        <v>662</v>
      </c>
      <c r="C202" s="636"/>
      <c r="D202" s="636"/>
      <c r="E202" s="631">
        <v>50</v>
      </c>
      <c r="F202" s="408" t="s">
        <v>604</v>
      </c>
      <c r="G202" s="401">
        <v>44949</v>
      </c>
      <c r="H202" s="385" t="s">
        <v>590</v>
      </c>
      <c r="I202" s="386">
        <v>329</v>
      </c>
      <c r="J202" s="573" t="s">
        <v>999</v>
      </c>
      <c r="K202" s="449" t="s">
        <v>657</v>
      </c>
      <c r="L202" s="379" t="s">
        <v>443</v>
      </c>
      <c r="M202" s="379" t="s">
        <v>443</v>
      </c>
      <c r="N202" s="379" t="s">
        <v>443</v>
      </c>
      <c r="O202" s="379" t="s">
        <v>443</v>
      </c>
      <c r="P202" s="379" t="s">
        <v>443</v>
      </c>
      <c r="Q202" s="379" t="s">
        <v>443</v>
      </c>
      <c r="R202" s="379" t="s">
        <v>443</v>
      </c>
      <c r="S202" s="379" t="s">
        <v>443</v>
      </c>
      <c r="T202" s="379" t="s">
        <v>443</v>
      </c>
      <c r="U202" s="462" t="s">
        <v>443</v>
      </c>
      <c r="V202" s="462" t="s">
        <v>443</v>
      </c>
      <c r="W202" s="462" t="s">
        <v>443</v>
      </c>
    </row>
    <row r="203" spans="1:23" s="381" customFormat="1" ht="45" customHeight="1" x14ac:dyDescent="0.25">
      <c r="A203" s="382" t="s">
        <v>1035</v>
      </c>
      <c r="B203" s="382" t="s">
        <v>662</v>
      </c>
      <c r="C203" s="636"/>
      <c r="D203" s="636"/>
      <c r="E203" s="631">
        <v>50</v>
      </c>
      <c r="F203" s="408" t="s">
        <v>604</v>
      </c>
      <c r="G203" s="401">
        <v>44949</v>
      </c>
      <c r="H203" s="385" t="s">
        <v>590</v>
      </c>
      <c r="I203" s="386">
        <v>74</v>
      </c>
      <c r="J203" s="573" t="s">
        <v>667</v>
      </c>
      <c r="K203" s="449" t="s">
        <v>25</v>
      </c>
      <c r="L203" s="379" t="s">
        <v>443</v>
      </c>
      <c r="M203" s="379" t="s">
        <v>443</v>
      </c>
      <c r="N203" s="379" t="s">
        <v>443</v>
      </c>
      <c r="O203" s="379" t="s">
        <v>443</v>
      </c>
      <c r="P203" s="379" t="s">
        <v>443</v>
      </c>
      <c r="Q203" s="379" t="s">
        <v>4</v>
      </c>
      <c r="R203" s="379" t="s">
        <v>443</v>
      </c>
      <c r="S203" s="379" t="s">
        <v>35</v>
      </c>
      <c r="T203" s="379" t="s">
        <v>443</v>
      </c>
      <c r="U203" s="379" t="s">
        <v>443</v>
      </c>
      <c r="V203" s="379" t="s">
        <v>443</v>
      </c>
      <c r="W203" s="379" t="s">
        <v>443</v>
      </c>
    </row>
    <row r="204" spans="1:23" s="381" customFormat="1" ht="45" customHeight="1" x14ac:dyDescent="0.25">
      <c r="A204" s="382" t="s">
        <v>1036</v>
      </c>
      <c r="B204" s="382" t="s">
        <v>989</v>
      </c>
      <c r="C204" s="408" t="s">
        <v>1037</v>
      </c>
      <c r="D204" s="408"/>
      <c r="E204" s="631">
        <v>275</v>
      </c>
      <c r="F204" s="408" t="s">
        <v>604</v>
      </c>
      <c r="G204" s="401">
        <v>44287</v>
      </c>
      <c r="H204" s="385" t="s">
        <v>590</v>
      </c>
      <c r="I204" s="386" t="s">
        <v>827</v>
      </c>
      <c r="J204" s="573" t="s">
        <v>991</v>
      </c>
      <c r="K204" s="449" t="s">
        <v>53</v>
      </c>
      <c r="L204" s="379" t="s">
        <v>443</v>
      </c>
      <c r="M204" s="379" t="s">
        <v>443</v>
      </c>
      <c r="N204" s="379" t="s">
        <v>4</v>
      </c>
      <c r="O204" s="379" t="s">
        <v>443</v>
      </c>
      <c r="P204" s="379" t="s">
        <v>443</v>
      </c>
      <c r="Q204" s="379" t="s">
        <v>443</v>
      </c>
      <c r="R204" s="379" t="s">
        <v>443</v>
      </c>
      <c r="S204" s="379" t="s">
        <v>443</v>
      </c>
      <c r="T204" s="379" t="s">
        <v>443</v>
      </c>
      <c r="U204" s="379" t="s">
        <v>443</v>
      </c>
      <c r="V204" s="379" t="s">
        <v>443</v>
      </c>
      <c r="W204" s="379" t="s">
        <v>443</v>
      </c>
    </row>
    <row r="205" spans="1:23" s="381" customFormat="1" ht="45" customHeight="1" x14ac:dyDescent="0.25">
      <c r="A205" s="419" t="s">
        <v>1038</v>
      </c>
      <c r="B205" s="371" t="s">
        <v>974</v>
      </c>
      <c r="C205" s="409"/>
      <c r="D205" s="409"/>
      <c r="E205" s="631">
        <v>55</v>
      </c>
      <c r="F205" s="408" t="s">
        <v>604</v>
      </c>
      <c r="G205" s="384"/>
      <c r="H205" s="385" t="s">
        <v>590</v>
      </c>
      <c r="I205" s="386" t="s">
        <v>1039</v>
      </c>
      <c r="J205" s="573" t="s">
        <v>601</v>
      </c>
      <c r="K205" s="449" t="s">
        <v>146</v>
      </c>
      <c r="L205" s="539" t="s">
        <v>1870</v>
      </c>
      <c r="M205" s="379" t="s">
        <v>443</v>
      </c>
      <c r="N205" s="379" t="s">
        <v>443</v>
      </c>
      <c r="O205" s="379" t="s">
        <v>443</v>
      </c>
      <c r="P205" s="379" t="s">
        <v>443</v>
      </c>
      <c r="Q205" s="379" t="s">
        <v>443</v>
      </c>
      <c r="R205" s="379" t="s">
        <v>443</v>
      </c>
      <c r="S205" s="379" t="s">
        <v>443</v>
      </c>
      <c r="T205" s="379" t="s">
        <v>443</v>
      </c>
      <c r="U205" s="379" t="s">
        <v>443</v>
      </c>
      <c r="V205" s="379" t="s">
        <v>443</v>
      </c>
      <c r="W205" s="379" t="s">
        <v>443</v>
      </c>
    </row>
    <row r="206" spans="1:23" s="381" customFormat="1" ht="45" customHeight="1" x14ac:dyDescent="0.25">
      <c r="A206" s="599" t="s">
        <v>1040</v>
      </c>
      <c r="B206" s="408" t="s">
        <v>140</v>
      </c>
      <c r="C206" s="599"/>
      <c r="D206" s="599"/>
      <c r="E206" s="631">
        <v>50</v>
      </c>
      <c r="F206" s="408" t="s">
        <v>815</v>
      </c>
      <c r="G206" s="441"/>
      <c r="H206" s="385" t="s">
        <v>590</v>
      </c>
      <c r="I206" s="441">
        <v>364</v>
      </c>
      <c r="J206" s="605" t="s">
        <v>634</v>
      </c>
      <c r="K206" s="449" t="s">
        <v>50</v>
      </c>
      <c r="L206" s="379" t="s">
        <v>443</v>
      </c>
      <c r="M206" s="379" t="s">
        <v>443</v>
      </c>
      <c r="N206" s="379" t="s">
        <v>443</v>
      </c>
      <c r="O206" s="379" t="s">
        <v>443</v>
      </c>
      <c r="P206" s="379" t="s">
        <v>443</v>
      </c>
      <c r="Q206" s="379" t="s">
        <v>443</v>
      </c>
      <c r="R206" s="379" t="s">
        <v>4</v>
      </c>
      <c r="S206" s="379" t="s">
        <v>443</v>
      </c>
      <c r="T206" s="379" t="s">
        <v>443</v>
      </c>
      <c r="U206" s="379" t="s">
        <v>443</v>
      </c>
      <c r="V206" s="379" t="s">
        <v>443</v>
      </c>
      <c r="W206" s="379" t="s">
        <v>443</v>
      </c>
    </row>
    <row r="207" spans="1:23" s="381" customFormat="1" ht="45" customHeight="1" x14ac:dyDescent="0.25">
      <c r="A207" s="408" t="s">
        <v>1041</v>
      </c>
      <c r="B207" s="382" t="s">
        <v>989</v>
      </c>
      <c r="C207" s="408" t="s">
        <v>1042</v>
      </c>
      <c r="D207" s="408"/>
      <c r="E207" s="631">
        <v>275</v>
      </c>
      <c r="F207" s="408" t="s">
        <v>604</v>
      </c>
      <c r="G207" s="471">
        <v>44185</v>
      </c>
      <c r="H207" s="385" t="s">
        <v>590</v>
      </c>
      <c r="I207" s="386" t="s">
        <v>827</v>
      </c>
      <c r="J207" s="573" t="s">
        <v>717</v>
      </c>
      <c r="K207" s="449" t="s">
        <v>614</v>
      </c>
      <c r="L207" s="379" t="s">
        <v>443</v>
      </c>
      <c r="M207" s="379" t="s">
        <v>443</v>
      </c>
      <c r="N207" s="379" t="s">
        <v>443</v>
      </c>
      <c r="O207" s="379" t="s">
        <v>35</v>
      </c>
      <c r="P207" s="379" t="s">
        <v>443</v>
      </c>
      <c r="Q207" s="379" t="s">
        <v>443</v>
      </c>
      <c r="R207" s="379" t="s">
        <v>443</v>
      </c>
      <c r="S207" s="379" t="s">
        <v>443</v>
      </c>
      <c r="T207" s="405" t="s">
        <v>35</v>
      </c>
      <c r="U207" s="462" t="s">
        <v>443</v>
      </c>
      <c r="V207" s="462" t="s">
        <v>443</v>
      </c>
      <c r="W207" s="462" t="s">
        <v>443</v>
      </c>
    </row>
    <row r="208" spans="1:23" s="381" customFormat="1" ht="45" customHeight="1" x14ac:dyDescent="0.25">
      <c r="A208" s="382" t="s">
        <v>1043</v>
      </c>
      <c r="B208" s="382" t="s">
        <v>1044</v>
      </c>
      <c r="C208" s="408"/>
      <c r="D208" s="408"/>
      <c r="E208" s="631">
        <v>55</v>
      </c>
      <c r="F208" s="408" t="s">
        <v>604</v>
      </c>
      <c r="G208" s="401">
        <v>44044</v>
      </c>
      <c r="H208" s="385" t="s">
        <v>590</v>
      </c>
      <c r="I208" s="386" t="s">
        <v>1045</v>
      </c>
      <c r="J208" s="605" t="s">
        <v>634</v>
      </c>
      <c r="K208" s="449" t="s">
        <v>20</v>
      </c>
      <c r="L208" s="379" t="s">
        <v>443</v>
      </c>
      <c r="M208" s="379" t="s">
        <v>443</v>
      </c>
      <c r="N208" s="379" t="s">
        <v>443</v>
      </c>
      <c r="O208" s="448" t="s">
        <v>443</v>
      </c>
      <c r="P208" s="379" t="s">
        <v>4</v>
      </c>
      <c r="Q208" s="379" t="s">
        <v>443</v>
      </c>
      <c r="R208" s="379" t="s">
        <v>443</v>
      </c>
      <c r="S208" s="379" t="s">
        <v>443</v>
      </c>
      <c r="T208" s="379" t="s">
        <v>443</v>
      </c>
      <c r="U208" s="379" t="s">
        <v>443</v>
      </c>
      <c r="V208" s="379" t="s">
        <v>443</v>
      </c>
      <c r="W208" s="379" t="s">
        <v>443</v>
      </c>
    </row>
    <row r="209" spans="1:23" ht="45" customHeight="1" x14ac:dyDescent="0.25">
      <c r="A209" s="382" t="s">
        <v>1046</v>
      </c>
      <c r="B209" s="382" t="s">
        <v>152</v>
      </c>
      <c r="C209" s="408"/>
      <c r="D209" s="408"/>
      <c r="E209" s="631">
        <v>55</v>
      </c>
      <c r="F209" s="408" t="s">
        <v>604</v>
      </c>
      <c r="G209" s="401">
        <v>41852</v>
      </c>
      <c r="H209" s="385" t="s">
        <v>590</v>
      </c>
      <c r="I209" s="394" t="s">
        <v>1047</v>
      </c>
      <c r="J209" s="609" t="s">
        <v>596</v>
      </c>
      <c r="K209" s="449" t="s">
        <v>53</v>
      </c>
      <c r="L209" s="379" t="s">
        <v>443</v>
      </c>
      <c r="M209" s="379" t="s">
        <v>35</v>
      </c>
      <c r="N209" s="379" t="s">
        <v>443</v>
      </c>
      <c r="O209" s="379" t="s">
        <v>4</v>
      </c>
      <c r="P209" s="379" t="s">
        <v>443</v>
      </c>
      <c r="Q209" s="379" t="s">
        <v>443</v>
      </c>
      <c r="R209" s="379" t="s">
        <v>443</v>
      </c>
      <c r="S209" s="379" t="s">
        <v>443</v>
      </c>
      <c r="T209" s="379" t="s">
        <v>443</v>
      </c>
      <c r="U209" s="379" t="s">
        <v>443</v>
      </c>
      <c r="V209" s="379" t="s">
        <v>443</v>
      </c>
      <c r="W209" s="379" t="s">
        <v>35</v>
      </c>
    </row>
    <row r="210" spans="1:23" ht="45" customHeight="1" x14ac:dyDescent="0.25">
      <c r="A210" s="520" t="s">
        <v>1048</v>
      </c>
      <c r="B210" s="590" t="s">
        <v>1049</v>
      </c>
      <c r="C210" s="575" t="s">
        <v>1050</v>
      </c>
      <c r="D210" s="575"/>
      <c r="E210" s="632">
        <v>65</v>
      </c>
      <c r="F210" s="408" t="s">
        <v>604</v>
      </c>
      <c r="G210" s="441"/>
      <c r="H210" s="411" t="s">
        <v>590</v>
      </c>
      <c r="I210" s="578">
        <v>56</v>
      </c>
      <c r="J210" s="573" t="s">
        <v>648</v>
      </c>
      <c r="K210" s="449" t="s">
        <v>25</v>
      </c>
      <c r="L210" s="379" t="s">
        <v>443</v>
      </c>
      <c r="M210" s="379" t="s">
        <v>443</v>
      </c>
      <c r="N210" s="379" t="s">
        <v>443</v>
      </c>
      <c r="O210" s="379" t="s">
        <v>443</v>
      </c>
      <c r="P210" s="539" t="s">
        <v>4</v>
      </c>
      <c r="Q210" s="379" t="s">
        <v>443</v>
      </c>
      <c r="R210" s="379" t="s">
        <v>443</v>
      </c>
      <c r="S210" s="379" t="s">
        <v>443</v>
      </c>
      <c r="T210" s="379" t="s">
        <v>443</v>
      </c>
      <c r="U210" s="379" t="s">
        <v>443</v>
      </c>
      <c r="V210" s="379" t="s">
        <v>443</v>
      </c>
      <c r="W210" s="379" t="s">
        <v>443</v>
      </c>
    </row>
    <row r="211" spans="1:23" ht="45" customHeight="1" x14ac:dyDescent="0.25">
      <c r="A211" s="382" t="s">
        <v>1051</v>
      </c>
      <c r="B211" s="382" t="s">
        <v>1052</v>
      </c>
      <c r="C211" s="602"/>
      <c r="D211" s="602"/>
      <c r="E211" s="631">
        <v>65</v>
      </c>
      <c r="F211" s="408" t="s">
        <v>604</v>
      </c>
      <c r="G211" s="401">
        <v>45713</v>
      </c>
      <c r="H211" s="385" t="s">
        <v>590</v>
      </c>
      <c r="I211" s="386" t="s">
        <v>1053</v>
      </c>
      <c r="J211" s="573" t="s">
        <v>999</v>
      </c>
      <c r="K211" s="449" t="s">
        <v>20</v>
      </c>
      <c r="L211" s="584" t="s">
        <v>35</v>
      </c>
      <c r="M211" s="379" t="s">
        <v>443</v>
      </c>
      <c r="N211" s="379" t="s">
        <v>443</v>
      </c>
      <c r="O211" s="379" t="s">
        <v>4</v>
      </c>
      <c r="P211" s="379" t="s">
        <v>443</v>
      </c>
      <c r="Q211" s="379" t="s">
        <v>443</v>
      </c>
      <c r="R211" s="379" t="s">
        <v>443</v>
      </c>
      <c r="S211" s="379" t="s">
        <v>443</v>
      </c>
      <c r="T211" s="379" t="s">
        <v>443</v>
      </c>
      <c r="U211" s="462" t="s">
        <v>443</v>
      </c>
      <c r="V211" s="462" t="s">
        <v>443</v>
      </c>
      <c r="W211" s="462" t="s">
        <v>443</v>
      </c>
    </row>
    <row r="212" spans="1:23" ht="45" customHeight="1" x14ac:dyDescent="0.25">
      <c r="A212" s="382" t="s">
        <v>1054</v>
      </c>
      <c r="B212" s="382" t="s">
        <v>662</v>
      </c>
      <c r="C212" s="636"/>
      <c r="D212" s="636"/>
      <c r="E212" s="631">
        <v>50</v>
      </c>
      <c r="F212" s="408" t="s">
        <v>604</v>
      </c>
      <c r="G212" s="401">
        <v>44949</v>
      </c>
      <c r="H212" s="385" t="s">
        <v>590</v>
      </c>
      <c r="I212" s="386">
        <v>330</v>
      </c>
      <c r="J212" s="573" t="s">
        <v>999</v>
      </c>
      <c r="K212" s="449" t="s">
        <v>657</v>
      </c>
      <c r="L212" s="379" t="s">
        <v>443</v>
      </c>
      <c r="M212" s="379" t="s">
        <v>443</v>
      </c>
      <c r="N212" s="379" t="s">
        <v>443</v>
      </c>
      <c r="O212" s="379" t="s">
        <v>443</v>
      </c>
      <c r="P212" s="379" t="s">
        <v>443</v>
      </c>
      <c r="Q212" s="379" t="s">
        <v>35</v>
      </c>
      <c r="R212" s="379" t="s">
        <v>443</v>
      </c>
      <c r="S212" s="379" t="s">
        <v>443</v>
      </c>
      <c r="T212" s="379" t="s">
        <v>443</v>
      </c>
      <c r="U212" s="462" t="s">
        <v>443</v>
      </c>
      <c r="V212" s="462" t="s">
        <v>443</v>
      </c>
      <c r="W212" s="379" t="s">
        <v>4</v>
      </c>
    </row>
    <row r="213" spans="1:23" ht="45" customHeight="1" x14ac:dyDescent="0.25">
      <c r="A213" s="382" t="s">
        <v>1055</v>
      </c>
      <c r="B213" s="382" t="s">
        <v>1056</v>
      </c>
      <c r="C213" s="636"/>
      <c r="D213" s="636"/>
      <c r="E213" s="631">
        <v>70</v>
      </c>
      <c r="F213" s="408" t="s">
        <v>604</v>
      </c>
      <c r="G213" s="401">
        <v>45467</v>
      </c>
      <c r="H213" s="411" t="s">
        <v>590</v>
      </c>
      <c r="I213" s="386" t="s">
        <v>1058</v>
      </c>
      <c r="J213" s="573" t="s">
        <v>634</v>
      </c>
      <c r="K213" s="449" t="s">
        <v>53</v>
      </c>
      <c r="L213" s="379" t="s">
        <v>443</v>
      </c>
      <c r="M213" s="379" t="s">
        <v>443</v>
      </c>
      <c r="N213" s="379" t="s">
        <v>443</v>
      </c>
      <c r="O213" s="448" t="s">
        <v>4</v>
      </c>
      <c r="P213" s="379" t="s">
        <v>443</v>
      </c>
      <c r="Q213" s="379" t="s">
        <v>443</v>
      </c>
      <c r="R213" s="379" t="s">
        <v>443</v>
      </c>
      <c r="S213" s="379" t="s">
        <v>443</v>
      </c>
      <c r="T213" s="379" t="s">
        <v>443</v>
      </c>
      <c r="U213" s="379" t="s">
        <v>443</v>
      </c>
      <c r="V213" s="379" t="s">
        <v>443</v>
      </c>
      <c r="W213" s="379" t="s">
        <v>443</v>
      </c>
    </row>
    <row r="214" spans="1:23" ht="45" customHeight="1" x14ac:dyDescent="0.25">
      <c r="A214" s="382" t="s">
        <v>1059</v>
      </c>
      <c r="B214" s="382" t="s">
        <v>152</v>
      </c>
      <c r="C214" s="408"/>
      <c r="D214" s="408"/>
      <c r="E214" s="631">
        <v>55</v>
      </c>
      <c r="F214" s="408" t="s">
        <v>604</v>
      </c>
      <c r="G214" s="384"/>
      <c r="H214" s="385" t="s">
        <v>590</v>
      </c>
      <c r="I214" s="386" t="s">
        <v>1060</v>
      </c>
      <c r="J214" s="573" t="s">
        <v>667</v>
      </c>
      <c r="K214" s="449" t="s">
        <v>614</v>
      </c>
      <c r="L214" s="379" t="s">
        <v>443</v>
      </c>
      <c r="M214" s="379" t="s">
        <v>4</v>
      </c>
      <c r="N214" s="379" t="s">
        <v>443</v>
      </c>
      <c r="O214" s="379" t="s">
        <v>443</v>
      </c>
      <c r="P214" s="379" t="s">
        <v>443</v>
      </c>
      <c r="Q214" s="379" t="s">
        <v>443</v>
      </c>
      <c r="R214" s="379" t="s">
        <v>443</v>
      </c>
      <c r="S214" s="379" t="s">
        <v>443</v>
      </c>
      <c r="T214" s="379" t="s">
        <v>443</v>
      </c>
      <c r="U214" s="379" t="s">
        <v>443</v>
      </c>
      <c r="V214" s="379" t="s">
        <v>443</v>
      </c>
      <c r="W214" s="379" t="s">
        <v>443</v>
      </c>
    </row>
    <row r="215" spans="1:23" ht="45" customHeight="1" x14ac:dyDescent="0.25">
      <c r="A215" s="382" t="s">
        <v>1061</v>
      </c>
      <c r="B215" s="382" t="s">
        <v>1062</v>
      </c>
      <c r="C215" s="408"/>
      <c r="D215" s="408"/>
      <c r="E215" s="631">
        <v>65</v>
      </c>
      <c r="F215" s="408" t="s">
        <v>604</v>
      </c>
      <c r="G215" s="401">
        <v>45346</v>
      </c>
      <c r="H215" s="385" t="s">
        <v>590</v>
      </c>
      <c r="I215" s="386" t="s">
        <v>1063</v>
      </c>
      <c r="J215" s="573" t="s">
        <v>667</v>
      </c>
      <c r="K215" s="449" t="s">
        <v>20</v>
      </c>
      <c r="L215" s="379" t="s">
        <v>443</v>
      </c>
      <c r="M215" s="379" t="s">
        <v>443</v>
      </c>
      <c r="N215" s="379" t="s">
        <v>443</v>
      </c>
      <c r="O215" s="379" t="s">
        <v>4</v>
      </c>
      <c r="P215" s="379" t="s">
        <v>443</v>
      </c>
      <c r="Q215" s="379" t="s">
        <v>443</v>
      </c>
      <c r="R215" s="379" t="s">
        <v>443</v>
      </c>
      <c r="S215" s="379" t="s">
        <v>443</v>
      </c>
      <c r="T215" s="420" t="s">
        <v>35</v>
      </c>
      <c r="U215" s="379" t="s">
        <v>443</v>
      </c>
      <c r="V215" s="379" t="s">
        <v>443</v>
      </c>
      <c r="W215" s="379" t="s">
        <v>443</v>
      </c>
    </row>
    <row r="216" spans="1:23" ht="45" customHeight="1" x14ac:dyDescent="0.25">
      <c r="A216" s="599" t="s">
        <v>1064</v>
      </c>
      <c r="B216" s="408" t="s">
        <v>969</v>
      </c>
      <c r="C216" s="599"/>
      <c r="D216" s="599"/>
      <c r="E216" s="631">
        <v>50</v>
      </c>
      <c r="F216" s="408" t="s">
        <v>604</v>
      </c>
      <c r="G216" s="441"/>
      <c r="H216" s="385" t="s">
        <v>590</v>
      </c>
      <c r="I216" s="441">
        <v>167</v>
      </c>
      <c r="J216" s="605" t="s">
        <v>634</v>
      </c>
      <c r="K216" s="449" t="s">
        <v>610</v>
      </c>
      <c r="L216" s="379" t="s">
        <v>443</v>
      </c>
      <c r="M216" s="379" t="s">
        <v>443</v>
      </c>
      <c r="N216" s="379" t="s">
        <v>443</v>
      </c>
      <c r="O216" s="379" t="s">
        <v>443</v>
      </c>
      <c r="P216" s="379" t="s">
        <v>443</v>
      </c>
      <c r="Q216" s="379" t="s">
        <v>443</v>
      </c>
      <c r="R216" s="379" t="s">
        <v>443</v>
      </c>
      <c r="S216" s="379" t="s">
        <v>443</v>
      </c>
      <c r="T216" s="379" t="s">
        <v>443</v>
      </c>
      <c r="U216" s="379" t="s">
        <v>4</v>
      </c>
      <c r="V216" s="379" t="s">
        <v>443</v>
      </c>
      <c r="W216" s="379" t="s">
        <v>443</v>
      </c>
    </row>
    <row r="217" spans="1:23" customFormat="1" ht="40.5" customHeight="1" x14ac:dyDescent="0.25">
      <c r="A217" s="599" t="s">
        <v>1065</v>
      </c>
      <c r="B217" s="408" t="s">
        <v>739</v>
      </c>
      <c r="C217" s="599"/>
      <c r="D217" s="599"/>
      <c r="E217" s="631">
        <v>50</v>
      </c>
      <c r="F217" s="408" t="s">
        <v>604</v>
      </c>
      <c r="G217" s="441"/>
      <c r="H217" s="385" t="s">
        <v>590</v>
      </c>
      <c r="I217" s="441">
        <v>336</v>
      </c>
      <c r="J217" s="605" t="s">
        <v>634</v>
      </c>
      <c r="K217" s="449" t="s">
        <v>25</v>
      </c>
      <c r="L217" s="379" t="s">
        <v>443</v>
      </c>
      <c r="M217" s="379" t="s">
        <v>443</v>
      </c>
      <c r="N217" s="379" t="s">
        <v>443</v>
      </c>
      <c r="O217" s="379" t="s">
        <v>443</v>
      </c>
      <c r="P217" s="379" t="s">
        <v>4</v>
      </c>
      <c r="Q217" s="379" t="s">
        <v>443</v>
      </c>
      <c r="R217" s="379" t="s">
        <v>443</v>
      </c>
      <c r="S217" s="379" t="s">
        <v>443</v>
      </c>
      <c r="T217" s="379" t="s">
        <v>443</v>
      </c>
      <c r="U217" s="379" t="s">
        <v>443</v>
      </c>
      <c r="V217" s="379" t="s">
        <v>443</v>
      </c>
      <c r="W217" s="379" t="s">
        <v>443</v>
      </c>
    </row>
    <row r="218" spans="1:23" customFormat="1" ht="40.5" customHeight="1" x14ac:dyDescent="0.25">
      <c r="A218" s="382" t="s">
        <v>1066</v>
      </c>
      <c r="B218" s="382" t="s">
        <v>736</v>
      </c>
      <c r="C218" s="602"/>
      <c r="D218" s="602"/>
      <c r="E218" s="631">
        <v>50</v>
      </c>
      <c r="F218" s="408" t="s">
        <v>604</v>
      </c>
      <c r="G218" s="401">
        <v>44949</v>
      </c>
      <c r="H218" s="385" t="s">
        <v>590</v>
      </c>
      <c r="I218" s="386">
        <v>335</v>
      </c>
      <c r="J218" s="573" t="s">
        <v>717</v>
      </c>
      <c r="K218" s="449" t="s">
        <v>53</v>
      </c>
      <c r="L218" s="379" t="s">
        <v>443</v>
      </c>
      <c r="M218" s="379" t="s">
        <v>443</v>
      </c>
      <c r="N218" s="379" t="s">
        <v>4</v>
      </c>
      <c r="O218" s="379" t="s">
        <v>35</v>
      </c>
      <c r="P218" s="379" t="s">
        <v>443</v>
      </c>
      <c r="Q218" s="379" t="s">
        <v>443</v>
      </c>
      <c r="R218" s="379" t="s">
        <v>443</v>
      </c>
      <c r="S218" s="379" t="s">
        <v>443</v>
      </c>
      <c r="T218" s="405" t="s">
        <v>35</v>
      </c>
      <c r="U218" s="462" t="s">
        <v>443</v>
      </c>
      <c r="V218" s="462" t="s">
        <v>443</v>
      </c>
      <c r="W218" s="462" t="s">
        <v>443</v>
      </c>
    </row>
    <row r="219" spans="1:23" s="381" customFormat="1" ht="45" customHeight="1" x14ac:dyDescent="0.25">
      <c r="A219" s="408" t="s">
        <v>1067</v>
      </c>
      <c r="B219" s="382" t="s">
        <v>1068</v>
      </c>
      <c r="C219" s="408"/>
      <c r="D219" s="408"/>
      <c r="E219" s="631">
        <v>55</v>
      </c>
      <c r="F219" s="408" t="s">
        <v>604</v>
      </c>
      <c r="G219" s="434">
        <v>44866</v>
      </c>
      <c r="H219" s="385" t="s">
        <v>590</v>
      </c>
      <c r="I219" s="386" t="s">
        <v>1069</v>
      </c>
      <c r="J219" s="573" t="s">
        <v>667</v>
      </c>
      <c r="K219" s="449" t="s">
        <v>622</v>
      </c>
      <c r="L219" s="379" t="s">
        <v>443</v>
      </c>
      <c r="M219" s="379" t="s">
        <v>443</v>
      </c>
      <c r="N219" s="379" t="s">
        <v>443</v>
      </c>
      <c r="O219" s="379" t="s">
        <v>443</v>
      </c>
      <c r="P219" s="379" t="s">
        <v>443</v>
      </c>
      <c r="Q219" s="379" t="s">
        <v>443</v>
      </c>
      <c r="R219" s="379" t="s">
        <v>443</v>
      </c>
      <c r="S219" s="379" t="s">
        <v>443</v>
      </c>
      <c r="T219" s="379" t="s">
        <v>4</v>
      </c>
      <c r="U219" s="379" t="s">
        <v>443</v>
      </c>
      <c r="V219" s="379" t="s">
        <v>443</v>
      </c>
      <c r="W219" s="379" t="s">
        <v>443</v>
      </c>
    </row>
    <row r="220" spans="1:23" s="381" customFormat="1" ht="45" customHeight="1" x14ac:dyDescent="0.25">
      <c r="A220" s="382" t="s">
        <v>1070</v>
      </c>
      <c r="B220" s="382" t="s">
        <v>152</v>
      </c>
      <c r="C220" s="408"/>
      <c r="D220" s="408"/>
      <c r="E220" s="631">
        <v>55</v>
      </c>
      <c r="F220" s="408" t="s">
        <v>604</v>
      </c>
      <c r="G220" s="401">
        <v>43800</v>
      </c>
      <c r="H220" s="385" t="s">
        <v>590</v>
      </c>
      <c r="I220" s="386" t="s">
        <v>1071</v>
      </c>
      <c r="J220" s="605" t="s">
        <v>634</v>
      </c>
      <c r="K220" s="449" t="s">
        <v>622</v>
      </c>
      <c r="L220" s="379" t="s">
        <v>443</v>
      </c>
      <c r="M220" s="379" t="s">
        <v>443</v>
      </c>
      <c r="N220" s="379" t="s">
        <v>443</v>
      </c>
      <c r="O220" s="379" t="s">
        <v>443</v>
      </c>
      <c r="P220" s="379" t="s">
        <v>443</v>
      </c>
      <c r="Q220" s="379" t="s">
        <v>443</v>
      </c>
      <c r="R220" s="379" t="s">
        <v>443</v>
      </c>
      <c r="S220" s="379" t="s">
        <v>443</v>
      </c>
      <c r="T220" s="379" t="s">
        <v>4</v>
      </c>
      <c r="U220" s="379" t="s">
        <v>443</v>
      </c>
      <c r="V220" s="379" t="s">
        <v>443</v>
      </c>
      <c r="W220" s="379" t="s">
        <v>443</v>
      </c>
    </row>
    <row r="221" spans="1:23" s="381" customFormat="1" ht="45" customHeight="1" x14ac:dyDescent="0.25">
      <c r="A221" s="382" t="s">
        <v>1072</v>
      </c>
      <c r="B221" s="382" t="s">
        <v>185</v>
      </c>
      <c r="C221" s="408"/>
      <c r="D221" s="408"/>
      <c r="E221" s="631">
        <v>55</v>
      </c>
      <c r="F221" s="408" t="s">
        <v>604</v>
      </c>
      <c r="G221" s="401">
        <v>42558</v>
      </c>
      <c r="H221" s="385" t="s">
        <v>590</v>
      </c>
      <c r="I221" s="386" t="s">
        <v>1073</v>
      </c>
      <c r="J221" s="573" t="s">
        <v>667</v>
      </c>
      <c r="K221" s="524" t="s">
        <v>53</v>
      </c>
      <c r="L221" s="379" t="s">
        <v>443</v>
      </c>
      <c r="M221" s="379" t="s">
        <v>443</v>
      </c>
      <c r="N221" s="379" t="s">
        <v>443</v>
      </c>
      <c r="O221" s="379" t="s">
        <v>443</v>
      </c>
      <c r="P221" s="379" t="s">
        <v>4</v>
      </c>
      <c r="Q221" s="379" t="s">
        <v>443</v>
      </c>
      <c r="R221" s="379" t="s">
        <v>443</v>
      </c>
      <c r="S221" s="379" t="s">
        <v>443</v>
      </c>
      <c r="T221" s="379" t="s">
        <v>443</v>
      </c>
      <c r="U221" s="379" t="s">
        <v>443</v>
      </c>
      <c r="V221" s="379" t="s">
        <v>443</v>
      </c>
      <c r="W221" s="379" t="s">
        <v>443</v>
      </c>
    </row>
    <row r="222" spans="1:23" s="381" customFormat="1" ht="61.5" customHeight="1" x14ac:dyDescent="0.25">
      <c r="A222" s="382" t="s">
        <v>1074</v>
      </c>
      <c r="B222" s="382" t="s">
        <v>1075</v>
      </c>
      <c r="C222" s="602"/>
      <c r="D222" s="602"/>
      <c r="E222" s="631">
        <v>50</v>
      </c>
      <c r="F222" s="408" t="s">
        <v>604</v>
      </c>
      <c r="G222" s="401">
        <v>44949</v>
      </c>
      <c r="H222" s="385" t="s">
        <v>590</v>
      </c>
      <c r="I222" s="386">
        <v>52</v>
      </c>
      <c r="J222" s="573" t="s">
        <v>667</v>
      </c>
      <c r="K222" s="524" t="s">
        <v>50</v>
      </c>
      <c r="L222" s="379" t="s">
        <v>443</v>
      </c>
      <c r="M222" s="379" t="s">
        <v>443</v>
      </c>
      <c r="N222" s="379" t="s">
        <v>443</v>
      </c>
      <c r="O222" s="379" t="s">
        <v>443</v>
      </c>
      <c r="P222" s="379" t="s">
        <v>443</v>
      </c>
      <c r="Q222" s="379" t="s">
        <v>443</v>
      </c>
      <c r="R222" s="379" t="s">
        <v>4</v>
      </c>
      <c r="S222" s="379" t="s">
        <v>443</v>
      </c>
      <c r="T222" s="379" t="s">
        <v>443</v>
      </c>
      <c r="U222" s="379" t="s">
        <v>443</v>
      </c>
      <c r="V222" s="379" t="s">
        <v>443</v>
      </c>
      <c r="W222" s="379" t="s">
        <v>443</v>
      </c>
    </row>
    <row r="223" spans="1:23" s="381" customFormat="1" ht="44.25" customHeight="1" x14ac:dyDescent="0.25">
      <c r="A223" s="599" t="s">
        <v>1076</v>
      </c>
      <c r="B223" s="382" t="s">
        <v>140</v>
      </c>
      <c r="C223" s="599"/>
      <c r="D223" s="599"/>
      <c r="E223" s="631">
        <v>50</v>
      </c>
      <c r="F223" s="408" t="s">
        <v>604</v>
      </c>
      <c r="G223" s="441"/>
      <c r="H223" s="385" t="s">
        <v>590</v>
      </c>
      <c r="I223" s="441">
        <v>157</v>
      </c>
      <c r="J223" s="605" t="s">
        <v>634</v>
      </c>
      <c r="K223" s="449" t="s">
        <v>100</v>
      </c>
      <c r="L223" s="379" t="s">
        <v>443</v>
      </c>
      <c r="M223" s="379" t="s">
        <v>443</v>
      </c>
      <c r="N223" s="379" t="s">
        <v>443</v>
      </c>
      <c r="O223" s="379" t="s">
        <v>443</v>
      </c>
      <c r="P223" s="379" t="s">
        <v>443</v>
      </c>
      <c r="Q223" s="379" t="s">
        <v>443</v>
      </c>
      <c r="R223" s="379" t="s">
        <v>4</v>
      </c>
      <c r="S223" s="379" t="s">
        <v>443</v>
      </c>
      <c r="T223" s="379" t="s">
        <v>443</v>
      </c>
      <c r="U223" s="379" t="s">
        <v>443</v>
      </c>
      <c r="V223" s="379" t="s">
        <v>443</v>
      </c>
      <c r="W223" s="379" t="s">
        <v>443</v>
      </c>
    </row>
    <row r="224" spans="1:23" s="381" customFormat="1" ht="45" customHeight="1" x14ac:dyDescent="0.25">
      <c r="A224" s="382" t="s">
        <v>1077</v>
      </c>
      <c r="B224" s="382" t="s">
        <v>662</v>
      </c>
      <c r="C224" s="602"/>
      <c r="D224" s="602"/>
      <c r="E224" s="631">
        <v>50</v>
      </c>
      <c r="F224" s="408" t="s">
        <v>604</v>
      </c>
      <c r="G224" s="401">
        <v>44949</v>
      </c>
      <c r="H224" s="385" t="s">
        <v>590</v>
      </c>
      <c r="I224" s="386">
        <v>158</v>
      </c>
      <c r="J224" s="573" t="s">
        <v>999</v>
      </c>
      <c r="K224" s="449" t="s">
        <v>53</v>
      </c>
      <c r="L224" s="379" t="s">
        <v>443</v>
      </c>
      <c r="M224" s="379" t="s">
        <v>4</v>
      </c>
      <c r="N224" s="379" t="s">
        <v>443</v>
      </c>
      <c r="O224" s="379" t="s">
        <v>443</v>
      </c>
      <c r="P224" s="379" t="s">
        <v>443</v>
      </c>
      <c r="Q224" s="379" t="s">
        <v>443</v>
      </c>
      <c r="R224" s="379" t="s">
        <v>443</v>
      </c>
      <c r="S224" s="379" t="s">
        <v>443</v>
      </c>
      <c r="T224" s="420" t="s">
        <v>35</v>
      </c>
      <c r="U224" s="462" t="s">
        <v>443</v>
      </c>
      <c r="V224" s="462" t="s">
        <v>443</v>
      </c>
      <c r="W224" s="462" t="s">
        <v>443</v>
      </c>
    </row>
    <row r="225" spans="1:23" s="381" customFormat="1" ht="45" customHeight="1" x14ac:dyDescent="0.25">
      <c r="A225" s="382" t="s">
        <v>1078</v>
      </c>
      <c r="B225" s="382" t="s">
        <v>662</v>
      </c>
      <c r="C225" s="602"/>
      <c r="D225" s="602"/>
      <c r="E225" s="631">
        <v>50</v>
      </c>
      <c r="F225" s="408" t="s">
        <v>604</v>
      </c>
      <c r="G225" s="401">
        <v>44949</v>
      </c>
      <c r="H225" s="385" t="s">
        <v>590</v>
      </c>
      <c r="I225" s="386">
        <v>379</v>
      </c>
      <c r="J225" s="573" t="s">
        <v>877</v>
      </c>
      <c r="K225" s="449" t="s">
        <v>20</v>
      </c>
      <c r="L225" s="379" t="s">
        <v>443</v>
      </c>
      <c r="M225" s="379" t="s">
        <v>443</v>
      </c>
      <c r="N225" s="379" t="s">
        <v>443</v>
      </c>
      <c r="O225" s="379" t="s">
        <v>4</v>
      </c>
      <c r="P225" s="379" t="s">
        <v>443</v>
      </c>
      <c r="Q225" s="379" t="s">
        <v>443</v>
      </c>
      <c r="R225" s="379" t="s">
        <v>443</v>
      </c>
      <c r="S225" s="379" t="s">
        <v>443</v>
      </c>
      <c r="T225" s="379" t="s">
        <v>443</v>
      </c>
      <c r="U225" s="379" t="s">
        <v>443</v>
      </c>
      <c r="V225" s="379" t="s">
        <v>443</v>
      </c>
      <c r="W225" s="379" t="s">
        <v>443</v>
      </c>
    </row>
    <row r="226" spans="1:23" s="381" customFormat="1" ht="45" customHeight="1" x14ac:dyDescent="0.25">
      <c r="A226" s="382" t="s">
        <v>1079</v>
      </c>
      <c r="B226" s="382" t="s">
        <v>1080</v>
      </c>
      <c r="C226" s="409"/>
      <c r="D226" s="409"/>
      <c r="E226" s="631">
        <v>65</v>
      </c>
      <c r="F226" s="408" t="s">
        <v>1011</v>
      </c>
      <c r="G226" s="401">
        <v>44189</v>
      </c>
      <c r="H226" s="385" t="s">
        <v>590</v>
      </c>
      <c r="I226" s="386" t="s">
        <v>1081</v>
      </c>
      <c r="J226" s="573" t="s">
        <v>698</v>
      </c>
      <c r="K226" s="606" t="s">
        <v>635</v>
      </c>
      <c r="L226" s="379" t="s">
        <v>443</v>
      </c>
      <c r="M226" s="379" t="s">
        <v>35</v>
      </c>
      <c r="N226" s="379" t="s">
        <v>443</v>
      </c>
      <c r="O226" s="379" t="s">
        <v>443</v>
      </c>
      <c r="P226" s="379" t="s">
        <v>443</v>
      </c>
      <c r="Q226" s="379" t="s">
        <v>443</v>
      </c>
      <c r="R226" s="379" t="s">
        <v>443</v>
      </c>
      <c r="S226" s="379" t="s">
        <v>443</v>
      </c>
      <c r="T226" s="379" t="s">
        <v>443</v>
      </c>
      <c r="U226" s="379" t="s">
        <v>443</v>
      </c>
      <c r="V226" s="379" t="s">
        <v>443</v>
      </c>
      <c r="W226" s="379" t="s">
        <v>4</v>
      </c>
    </row>
    <row r="227" spans="1:23" s="381" customFormat="1" ht="45" customHeight="1" x14ac:dyDescent="0.25">
      <c r="A227" s="590" t="s">
        <v>1082</v>
      </c>
      <c r="B227" s="391" t="s">
        <v>89</v>
      </c>
      <c r="C227" s="408"/>
      <c r="D227" s="408"/>
      <c r="E227" s="631">
        <v>55</v>
      </c>
      <c r="F227" s="408" t="s">
        <v>604</v>
      </c>
      <c r="G227" s="401">
        <v>41426</v>
      </c>
      <c r="H227" s="385" t="s">
        <v>590</v>
      </c>
      <c r="I227" s="394" t="s">
        <v>1083</v>
      </c>
      <c r="J227" s="573" t="s">
        <v>667</v>
      </c>
      <c r="K227" s="517" t="s">
        <v>610</v>
      </c>
      <c r="L227" s="379" t="s">
        <v>443</v>
      </c>
      <c r="M227" s="379" t="s">
        <v>443</v>
      </c>
      <c r="N227" s="379" t="s">
        <v>443</v>
      </c>
      <c r="O227" s="379" t="s">
        <v>443</v>
      </c>
      <c r="P227" s="379" t="s">
        <v>443</v>
      </c>
      <c r="Q227" s="379" t="s">
        <v>443</v>
      </c>
      <c r="R227" s="379" t="s">
        <v>443</v>
      </c>
      <c r="S227" s="379" t="s">
        <v>443</v>
      </c>
      <c r="T227" s="379" t="s">
        <v>443</v>
      </c>
      <c r="U227" s="379" t="s">
        <v>443</v>
      </c>
      <c r="V227" s="379" t="s">
        <v>4</v>
      </c>
      <c r="W227" s="379" t="s">
        <v>443</v>
      </c>
    </row>
    <row r="228" spans="1:23" s="381" customFormat="1" ht="39" customHeight="1" x14ac:dyDescent="0.25">
      <c r="A228" s="590" t="s">
        <v>1084</v>
      </c>
      <c r="B228" s="391" t="s">
        <v>638</v>
      </c>
      <c r="C228" s="408" t="s">
        <v>1085</v>
      </c>
      <c r="D228" s="408"/>
      <c r="E228" s="631">
        <v>65</v>
      </c>
      <c r="F228" s="408" t="s">
        <v>815</v>
      </c>
      <c r="G228" s="401">
        <v>45436</v>
      </c>
      <c r="H228" s="385" t="s">
        <v>590</v>
      </c>
      <c r="I228" s="394" t="s">
        <v>1086</v>
      </c>
      <c r="J228" s="573" t="s">
        <v>606</v>
      </c>
      <c r="K228" s="449" t="s">
        <v>100</v>
      </c>
      <c r="L228" s="379" t="s">
        <v>443</v>
      </c>
      <c r="M228" s="379" t="s">
        <v>443</v>
      </c>
      <c r="N228" s="379" t="s">
        <v>443</v>
      </c>
      <c r="O228" s="379" t="s">
        <v>443</v>
      </c>
      <c r="P228" s="379" t="s">
        <v>443</v>
      </c>
      <c r="Q228" s="379" t="s">
        <v>443</v>
      </c>
      <c r="R228" s="379" t="s">
        <v>443</v>
      </c>
      <c r="S228" s="379" t="s">
        <v>443</v>
      </c>
      <c r="T228" s="379" t="s">
        <v>443</v>
      </c>
      <c r="U228" s="379" t="s">
        <v>443</v>
      </c>
      <c r="V228" s="379" t="s">
        <v>443</v>
      </c>
      <c r="W228" s="379" t="s">
        <v>443</v>
      </c>
    </row>
    <row r="229" spans="1:23" s="381" customFormat="1" ht="48" customHeight="1" x14ac:dyDescent="0.25">
      <c r="A229" s="590" t="s">
        <v>1087</v>
      </c>
      <c r="B229" s="391" t="s">
        <v>818</v>
      </c>
      <c r="C229" s="620"/>
      <c r="D229" s="620"/>
      <c r="E229" s="631">
        <v>70</v>
      </c>
      <c r="F229" s="408" t="s">
        <v>815</v>
      </c>
      <c r="G229" s="401">
        <v>45161</v>
      </c>
      <c r="H229" s="385" t="s">
        <v>590</v>
      </c>
      <c r="I229" s="617" t="s">
        <v>1088</v>
      </c>
      <c r="J229" s="573" t="s">
        <v>999</v>
      </c>
      <c r="K229" s="524" t="s">
        <v>50</v>
      </c>
      <c r="L229" s="379" t="s">
        <v>443</v>
      </c>
      <c r="M229" s="379" t="s">
        <v>443</v>
      </c>
      <c r="N229" s="379" t="s">
        <v>443</v>
      </c>
      <c r="O229" s="379" t="s">
        <v>443</v>
      </c>
      <c r="P229" s="379" t="s">
        <v>443</v>
      </c>
      <c r="Q229" s="379" t="s">
        <v>443</v>
      </c>
      <c r="R229" s="379" t="s">
        <v>4</v>
      </c>
      <c r="S229" s="379" t="s">
        <v>443</v>
      </c>
      <c r="T229" s="379" t="s">
        <v>443</v>
      </c>
      <c r="U229" s="462" t="s">
        <v>443</v>
      </c>
      <c r="V229" s="462" t="s">
        <v>443</v>
      </c>
      <c r="W229" s="462" t="s">
        <v>443</v>
      </c>
    </row>
    <row r="230" spans="1:23" s="381" customFormat="1" ht="45" customHeight="1" x14ac:dyDescent="0.25">
      <c r="A230" s="398" t="s">
        <v>1089</v>
      </c>
      <c r="B230" s="429" t="s">
        <v>989</v>
      </c>
      <c r="C230" s="408" t="s">
        <v>1037</v>
      </c>
      <c r="D230" s="398"/>
      <c r="E230" s="635">
        <v>275</v>
      </c>
      <c r="F230" s="398" t="s">
        <v>731</v>
      </c>
      <c r="G230" s="401">
        <v>44287</v>
      </c>
      <c r="H230" s="402" t="s">
        <v>590</v>
      </c>
      <c r="I230" s="403" t="s">
        <v>827</v>
      </c>
      <c r="J230" s="573" t="s">
        <v>991</v>
      </c>
      <c r="K230" s="449" t="s">
        <v>622</v>
      </c>
      <c r="L230" s="379" t="s">
        <v>443</v>
      </c>
      <c r="M230" s="379" t="s">
        <v>443</v>
      </c>
      <c r="N230" s="379" t="s">
        <v>4</v>
      </c>
      <c r="O230" s="379" t="s">
        <v>443</v>
      </c>
      <c r="P230" s="379" t="s">
        <v>443</v>
      </c>
      <c r="Q230" s="379" t="s">
        <v>443</v>
      </c>
      <c r="R230" s="379" t="s">
        <v>443</v>
      </c>
      <c r="S230" s="379" t="s">
        <v>443</v>
      </c>
      <c r="T230" s="379" t="s">
        <v>443</v>
      </c>
      <c r="U230" s="379" t="s">
        <v>443</v>
      </c>
      <c r="V230" s="379" t="s">
        <v>443</v>
      </c>
      <c r="W230" s="379" t="s">
        <v>443</v>
      </c>
    </row>
    <row r="231" spans="1:23" s="381" customFormat="1" ht="45" customHeight="1" x14ac:dyDescent="0.25">
      <c r="A231" s="408" t="s">
        <v>1090</v>
      </c>
      <c r="B231" s="382" t="s">
        <v>119</v>
      </c>
      <c r="C231" s="408"/>
      <c r="D231" s="408"/>
      <c r="E231" s="631">
        <v>55</v>
      </c>
      <c r="F231" s="408" t="s">
        <v>604</v>
      </c>
      <c r="G231" s="384"/>
      <c r="H231" s="532" t="s">
        <v>66</v>
      </c>
      <c r="I231" s="386" t="s">
        <v>1091</v>
      </c>
      <c r="J231" s="573" t="s">
        <v>690</v>
      </c>
      <c r="K231" s="449" t="s">
        <v>610</v>
      </c>
      <c r="L231" s="379" t="s">
        <v>690</v>
      </c>
      <c r="M231" s="379" t="s">
        <v>690</v>
      </c>
      <c r="N231" s="379" t="s">
        <v>690</v>
      </c>
      <c r="O231" s="379" t="s">
        <v>690</v>
      </c>
      <c r="P231" s="379" t="s">
        <v>690</v>
      </c>
      <c r="Q231" s="379" t="s">
        <v>690</v>
      </c>
      <c r="R231" s="379" t="s">
        <v>690</v>
      </c>
      <c r="S231" s="379" t="s">
        <v>690</v>
      </c>
      <c r="T231" s="379" t="s">
        <v>690</v>
      </c>
      <c r="U231" s="379" t="s">
        <v>690</v>
      </c>
      <c r="V231" s="379" t="s">
        <v>690</v>
      </c>
      <c r="W231" s="379" t="s">
        <v>690</v>
      </c>
    </row>
    <row r="232" spans="1:23" s="381" customFormat="1" ht="45" customHeight="1" x14ac:dyDescent="0.25">
      <c r="A232" s="382" t="s">
        <v>1092</v>
      </c>
      <c r="B232" s="382" t="s">
        <v>1093</v>
      </c>
      <c r="C232" s="408"/>
      <c r="D232" s="408"/>
      <c r="E232" s="631">
        <v>55</v>
      </c>
      <c r="F232" s="408" t="s">
        <v>1094</v>
      </c>
      <c r="G232" s="401"/>
      <c r="H232" s="385" t="s">
        <v>590</v>
      </c>
      <c r="I232" s="386" t="s">
        <v>827</v>
      </c>
      <c r="J232" s="573" t="s">
        <v>613</v>
      </c>
      <c r="K232" s="449" t="s">
        <v>146</v>
      </c>
      <c r="L232" s="379" t="s">
        <v>443</v>
      </c>
      <c r="M232" s="539" t="s">
        <v>4</v>
      </c>
      <c r="N232" s="379" t="s">
        <v>443</v>
      </c>
      <c r="O232" s="379" t="s">
        <v>35</v>
      </c>
      <c r="P232" s="379" t="s">
        <v>35</v>
      </c>
      <c r="Q232" s="379" t="s">
        <v>35</v>
      </c>
      <c r="R232" s="379" t="s">
        <v>35</v>
      </c>
      <c r="S232" s="379" t="s">
        <v>443</v>
      </c>
      <c r="T232" s="379" t="s">
        <v>443</v>
      </c>
      <c r="U232" s="462" t="s">
        <v>443</v>
      </c>
      <c r="V232" s="462" t="s">
        <v>443</v>
      </c>
      <c r="W232" s="462" t="s">
        <v>443</v>
      </c>
    </row>
    <row r="233" spans="1:23" ht="45" customHeight="1" x14ac:dyDescent="0.25">
      <c r="A233" s="408" t="s">
        <v>1095</v>
      </c>
      <c r="B233" s="382" t="s">
        <v>840</v>
      </c>
      <c r="C233" s="408" t="s">
        <v>1096</v>
      </c>
      <c r="D233" s="408"/>
      <c r="E233" s="631">
        <v>65</v>
      </c>
      <c r="F233" s="408" t="s">
        <v>1011</v>
      </c>
      <c r="G233" s="401">
        <v>44189</v>
      </c>
      <c r="H233" s="385" t="s">
        <v>590</v>
      </c>
      <c r="I233" s="386" t="s">
        <v>1097</v>
      </c>
      <c r="J233" s="573" t="s">
        <v>698</v>
      </c>
      <c r="K233" s="449" t="s">
        <v>20</v>
      </c>
      <c r="L233" s="379" t="s">
        <v>443</v>
      </c>
      <c r="M233" s="379" t="s">
        <v>443</v>
      </c>
      <c r="N233" s="379" t="s">
        <v>443</v>
      </c>
      <c r="O233" s="379" t="s">
        <v>4</v>
      </c>
      <c r="P233" s="379" t="s">
        <v>443</v>
      </c>
      <c r="Q233" s="379" t="s">
        <v>443</v>
      </c>
      <c r="R233" s="379" t="s">
        <v>443</v>
      </c>
      <c r="S233" s="379" t="s">
        <v>443</v>
      </c>
      <c r="T233" s="379" t="s">
        <v>443</v>
      </c>
      <c r="U233" s="379" t="s">
        <v>443</v>
      </c>
      <c r="V233" s="379" t="s">
        <v>443</v>
      </c>
      <c r="W233" s="379" t="s">
        <v>443</v>
      </c>
    </row>
    <row r="234" spans="1:23" ht="45" customHeight="1" x14ac:dyDescent="0.25">
      <c r="A234" s="382" t="s">
        <v>1098</v>
      </c>
      <c r="B234" s="382" t="s">
        <v>840</v>
      </c>
      <c r="C234" s="409" t="s">
        <v>841</v>
      </c>
      <c r="D234" s="409"/>
      <c r="E234" s="631">
        <v>65</v>
      </c>
      <c r="F234" s="408" t="s">
        <v>1011</v>
      </c>
      <c r="G234" s="401">
        <v>43881</v>
      </c>
      <c r="H234" s="385" t="s">
        <v>590</v>
      </c>
      <c r="I234" s="386" t="s">
        <v>1099</v>
      </c>
      <c r="J234" s="573" t="s">
        <v>698</v>
      </c>
      <c r="K234" s="449" t="s">
        <v>20</v>
      </c>
      <c r="L234" s="379" t="s">
        <v>443</v>
      </c>
      <c r="M234" s="379" t="s">
        <v>443</v>
      </c>
      <c r="N234" s="379" t="s">
        <v>443</v>
      </c>
      <c r="O234" s="379" t="s">
        <v>4</v>
      </c>
      <c r="P234" s="379" t="s">
        <v>443</v>
      </c>
      <c r="Q234" s="379" t="s">
        <v>443</v>
      </c>
      <c r="R234" s="379" t="s">
        <v>443</v>
      </c>
      <c r="S234" s="379" t="s">
        <v>443</v>
      </c>
      <c r="T234" s="379" t="s">
        <v>443</v>
      </c>
      <c r="U234" s="379" t="s">
        <v>443</v>
      </c>
      <c r="V234" s="379" t="s">
        <v>443</v>
      </c>
      <c r="W234" s="379" t="s">
        <v>443</v>
      </c>
    </row>
    <row r="235" spans="1:23" ht="45" customHeight="1" x14ac:dyDescent="0.25">
      <c r="A235" s="382" t="s">
        <v>1100</v>
      </c>
      <c r="B235" s="382" t="s">
        <v>598</v>
      </c>
      <c r="C235" s="602"/>
      <c r="D235" s="602"/>
      <c r="E235" s="631">
        <v>50</v>
      </c>
      <c r="F235" s="408" t="s">
        <v>604</v>
      </c>
      <c r="G235" s="401">
        <v>44949</v>
      </c>
      <c r="H235" s="385" t="s">
        <v>590</v>
      </c>
      <c r="I235" s="386">
        <v>175</v>
      </c>
      <c r="J235" s="573" t="s">
        <v>999</v>
      </c>
      <c r="K235" s="449" t="s">
        <v>25</v>
      </c>
      <c r="L235" s="379" t="s">
        <v>443</v>
      </c>
      <c r="M235" s="379" t="s">
        <v>443</v>
      </c>
      <c r="N235" s="379" t="s">
        <v>443</v>
      </c>
      <c r="O235" s="379" t="s">
        <v>443</v>
      </c>
      <c r="P235" s="379" t="s">
        <v>443</v>
      </c>
      <c r="Q235" s="379" t="s">
        <v>443</v>
      </c>
      <c r="R235" s="379" t="s">
        <v>4</v>
      </c>
      <c r="S235" s="379" t="s">
        <v>443</v>
      </c>
      <c r="T235" s="379" t="s">
        <v>443</v>
      </c>
      <c r="U235" s="462" t="s">
        <v>443</v>
      </c>
      <c r="V235" s="462" t="s">
        <v>443</v>
      </c>
      <c r="W235" s="462" t="s">
        <v>443</v>
      </c>
    </row>
    <row r="236" spans="1:23" s="381" customFormat="1" ht="45" customHeight="1" x14ac:dyDescent="0.25">
      <c r="A236" s="599" t="s">
        <v>1101</v>
      </c>
      <c r="B236" s="408" t="s">
        <v>1102</v>
      </c>
      <c r="C236" s="599"/>
      <c r="D236" s="599"/>
      <c r="E236" s="631">
        <v>50</v>
      </c>
      <c r="F236" s="408" t="s">
        <v>604</v>
      </c>
      <c r="G236" s="441"/>
      <c r="H236" s="385" t="s">
        <v>590</v>
      </c>
      <c r="I236" s="441">
        <v>384</v>
      </c>
      <c r="J236" s="605" t="s">
        <v>999</v>
      </c>
      <c r="K236" s="449" t="s">
        <v>69</v>
      </c>
      <c r="L236" s="379" t="s">
        <v>35</v>
      </c>
      <c r="M236" s="379" t="s">
        <v>443</v>
      </c>
      <c r="N236" s="379" t="s">
        <v>443</v>
      </c>
      <c r="O236" s="379" t="s">
        <v>443</v>
      </c>
      <c r="P236" s="379" t="s">
        <v>443</v>
      </c>
      <c r="Q236" s="379" t="s">
        <v>4</v>
      </c>
      <c r="R236" s="379" t="s">
        <v>443</v>
      </c>
      <c r="S236" s="379" t="s">
        <v>443</v>
      </c>
      <c r="T236" s="379" t="s">
        <v>443</v>
      </c>
      <c r="U236" s="462" t="s">
        <v>443</v>
      </c>
      <c r="V236" s="462" t="s">
        <v>443</v>
      </c>
      <c r="W236" s="462" t="s">
        <v>443</v>
      </c>
    </row>
    <row r="237" spans="1:23" s="381" customFormat="1" ht="45" customHeight="1" x14ac:dyDescent="0.25">
      <c r="A237" s="382" t="s">
        <v>1103</v>
      </c>
      <c r="B237" s="382" t="s">
        <v>1104</v>
      </c>
      <c r="C237" s="408"/>
      <c r="D237" s="408"/>
      <c r="E237" s="631">
        <v>55</v>
      </c>
      <c r="F237" s="408" t="s">
        <v>604</v>
      </c>
      <c r="G237" s="401">
        <v>43391</v>
      </c>
      <c r="H237" s="385" t="s">
        <v>590</v>
      </c>
      <c r="I237" s="386" t="s">
        <v>1105</v>
      </c>
      <c r="J237" s="573" t="s">
        <v>877</v>
      </c>
      <c r="K237" s="606" t="s">
        <v>657</v>
      </c>
      <c r="L237" s="379" t="s">
        <v>443</v>
      </c>
      <c r="M237" s="379" t="s">
        <v>443</v>
      </c>
      <c r="N237" s="379" t="s">
        <v>443</v>
      </c>
      <c r="O237" s="379" t="s">
        <v>443</v>
      </c>
      <c r="P237" s="379" t="s">
        <v>443</v>
      </c>
      <c r="Q237" s="379" t="s">
        <v>443</v>
      </c>
      <c r="R237" s="379" t="s">
        <v>443</v>
      </c>
      <c r="S237" s="379" t="s">
        <v>443</v>
      </c>
      <c r="T237" s="379" t="s">
        <v>443</v>
      </c>
      <c r="U237" s="379" t="s">
        <v>443</v>
      </c>
      <c r="V237" s="379" t="s">
        <v>443</v>
      </c>
      <c r="W237" s="379" t="s">
        <v>4</v>
      </c>
    </row>
    <row r="238" spans="1:23" s="397" customFormat="1" ht="45" customHeight="1" x14ac:dyDescent="0.25">
      <c r="A238" s="382" t="s">
        <v>1106</v>
      </c>
      <c r="B238" s="382" t="s">
        <v>119</v>
      </c>
      <c r="C238" s="602"/>
      <c r="D238" s="602"/>
      <c r="E238" s="631">
        <v>50</v>
      </c>
      <c r="F238" s="408" t="s">
        <v>604</v>
      </c>
      <c r="G238" s="401">
        <v>44949</v>
      </c>
      <c r="H238" s="385" t="s">
        <v>590</v>
      </c>
      <c r="I238" s="386">
        <v>181</v>
      </c>
      <c r="J238" s="573" t="s">
        <v>999</v>
      </c>
      <c r="K238" s="449" t="s">
        <v>146</v>
      </c>
      <c r="L238" s="379" t="s">
        <v>4</v>
      </c>
      <c r="M238" s="379" t="s">
        <v>443</v>
      </c>
      <c r="N238" s="379" t="s">
        <v>443</v>
      </c>
      <c r="O238" s="379" t="s">
        <v>443</v>
      </c>
      <c r="P238" s="379" t="s">
        <v>443</v>
      </c>
      <c r="Q238" s="379" t="s">
        <v>443</v>
      </c>
      <c r="R238" s="379" t="s">
        <v>443</v>
      </c>
      <c r="S238" s="379" t="s">
        <v>443</v>
      </c>
      <c r="T238" s="379" t="s">
        <v>443</v>
      </c>
      <c r="U238" s="462" t="s">
        <v>443</v>
      </c>
      <c r="V238" s="462" t="s">
        <v>443</v>
      </c>
      <c r="W238" s="379" t="s">
        <v>35</v>
      </c>
    </row>
    <row r="239" spans="1:23" s="397" customFormat="1" ht="45" customHeight="1" x14ac:dyDescent="0.25">
      <c r="A239" s="382" t="s">
        <v>1107</v>
      </c>
      <c r="B239" s="382" t="s">
        <v>119</v>
      </c>
      <c r="C239" s="408"/>
      <c r="D239" s="408"/>
      <c r="E239" s="631">
        <v>55</v>
      </c>
      <c r="F239" s="408" t="s">
        <v>604</v>
      </c>
      <c r="G239" s="401">
        <v>41456</v>
      </c>
      <c r="H239" s="385" t="s">
        <v>590</v>
      </c>
      <c r="I239" s="386" t="s">
        <v>1108</v>
      </c>
      <c r="J239" s="573" t="s">
        <v>999</v>
      </c>
      <c r="K239" s="449" t="s">
        <v>614</v>
      </c>
      <c r="L239" s="379" t="s">
        <v>443</v>
      </c>
      <c r="M239" s="379" t="s">
        <v>4</v>
      </c>
      <c r="N239" s="379" t="s">
        <v>443</v>
      </c>
      <c r="O239" s="379" t="s">
        <v>443</v>
      </c>
      <c r="P239" s="379" t="s">
        <v>443</v>
      </c>
      <c r="Q239" s="379" t="s">
        <v>443</v>
      </c>
      <c r="R239" s="379" t="s">
        <v>443</v>
      </c>
      <c r="S239" s="379" t="s">
        <v>443</v>
      </c>
      <c r="T239" s="379" t="s">
        <v>443</v>
      </c>
      <c r="U239" s="462" t="s">
        <v>443</v>
      </c>
      <c r="V239" s="462" t="s">
        <v>443</v>
      </c>
      <c r="W239" s="462" t="s">
        <v>443</v>
      </c>
    </row>
    <row r="240" spans="1:23" s="397" customFormat="1" ht="45" customHeight="1" x14ac:dyDescent="0.25">
      <c r="A240" s="382" t="s">
        <v>1109</v>
      </c>
      <c r="B240" s="382" t="s">
        <v>662</v>
      </c>
      <c r="C240" s="532"/>
      <c r="D240" s="532"/>
      <c r="E240" s="631">
        <v>55</v>
      </c>
      <c r="F240" s="408" t="s">
        <v>604</v>
      </c>
      <c r="G240" s="401">
        <v>45650</v>
      </c>
      <c r="H240" s="385" t="s">
        <v>590</v>
      </c>
      <c r="I240" s="386" t="s">
        <v>1110</v>
      </c>
      <c r="J240" s="573" t="s">
        <v>999</v>
      </c>
      <c r="K240" s="449" t="s">
        <v>622</v>
      </c>
      <c r="L240" s="379" t="s">
        <v>35</v>
      </c>
      <c r="M240" s="379" t="s">
        <v>35</v>
      </c>
      <c r="N240" s="379" t="s">
        <v>443</v>
      </c>
      <c r="O240" s="379" t="s">
        <v>443</v>
      </c>
      <c r="P240" s="379" t="s">
        <v>443</v>
      </c>
      <c r="Q240" s="379" t="s">
        <v>443</v>
      </c>
      <c r="R240" s="379" t="s">
        <v>443</v>
      </c>
      <c r="S240" s="379" t="s">
        <v>4</v>
      </c>
      <c r="T240" s="379" t="s">
        <v>443</v>
      </c>
      <c r="U240" s="462" t="s">
        <v>443</v>
      </c>
      <c r="V240" s="462" t="s">
        <v>443</v>
      </c>
      <c r="W240" s="462" t="s">
        <v>443</v>
      </c>
    </row>
    <row r="241" spans="1:23" s="397" customFormat="1" ht="45" customHeight="1" x14ac:dyDescent="0.25">
      <c r="A241" s="391" t="s">
        <v>1111</v>
      </c>
      <c r="B241" s="391" t="s">
        <v>662</v>
      </c>
      <c r="C241" s="636"/>
      <c r="D241" s="636"/>
      <c r="E241" s="631">
        <v>50</v>
      </c>
      <c r="F241" s="408" t="s">
        <v>604</v>
      </c>
      <c r="G241" s="401">
        <v>44949</v>
      </c>
      <c r="H241" s="385" t="s">
        <v>590</v>
      </c>
      <c r="I241" s="394">
        <v>177</v>
      </c>
      <c r="J241" s="573" t="s">
        <v>656</v>
      </c>
      <c r="K241" s="517" t="s">
        <v>25</v>
      </c>
      <c r="L241" s="379" t="s">
        <v>443</v>
      </c>
      <c r="M241" s="379" t="s">
        <v>443</v>
      </c>
      <c r="N241" s="379" t="s">
        <v>443</v>
      </c>
      <c r="O241" s="379" t="s">
        <v>443</v>
      </c>
      <c r="P241" s="379" t="s">
        <v>4</v>
      </c>
      <c r="Q241" s="379" t="s">
        <v>443</v>
      </c>
      <c r="R241" s="379" t="s">
        <v>443</v>
      </c>
      <c r="S241" s="379" t="s">
        <v>443</v>
      </c>
      <c r="T241" s="379" t="s">
        <v>443</v>
      </c>
      <c r="U241" s="462" t="s">
        <v>443</v>
      </c>
      <c r="V241" s="379" t="s">
        <v>35</v>
      </c>
      <c r="W241" s="462" t="s">
        <v>443</v>
      </c>
    </row>
    <row r="242" spans="1:23" s="381" customFormat="1" ht="45" customHeight="1" x14ac:dyDescent="0.25">
      <c r="A242" s="391" t="s">
        <v>1112</v>
      </c>
      <c r="B242" s="391" t="s">
        <v>662</v>
      </c>
      <c r="C242" s="602"/>
      <c r="D242" s="602"/>
      <c r="E242" s="631">
        <v>50</v>
      </c>
      <c r="F242" s="408" t="s">
        <v>604</v>
      </c>
      <c r="G242" s="401">
        <v>44949</v>
      </c>
      <c r="H242" s="385" t="s">
        <v>590</v>
      </c>
      <c r="I242" s="394">
        <v>362</v>
      </c>
      <c r="J242" s="573" t="s">
        <v>656</v>
      </c>
      <c r="K242" s="517" t="s">
        <v>25</v>
      </c>
      <c r="L242" s="379" t="s">
        <v>443</v>
      </c>
      <c r="M242" s="379" t="s">
        <v>443</v>
      </c>
      <c r="N242" s="379" t="s">
        <v>443</v>
      </c>
      <c r="O242" s="379" t="s">
        <v>443</v>
      </c>
      <c r="P242" s="379" t="s">
        <v>443</v>
      </c>
      <c r="Q242" s="379" t="s">
        <v>4</v>
      </c>
      <c r="R242" s="379" t="s">
        <v>443</v>
      </c>
      <c r="S242" s="379" t="s">
        <v>443</v>
      </c>
      <c r="T242" s="379" t="s">
        <v>443</v>
      </c>
      <c r="U242" s="462" t="s">
        <v>443</v>
      </c>
      <c r="V242" s="462" t="s">
        <v>443</v>
      </c>
      <c r="W242" s="462" t="s">
        <v>443</v>
      </c>
    </row>
    <row r="243" spans="1:23" s="381" customFormat="1" ht="43.5" customHeight="1" x14ac:dyDescent="0.25">
      <c r="A243" s="391" t="s">
        <v>1113</v>
      </c>
      <c r="B243" s="391" t="s">
        <v>712</v>
      </c>
      <c r="C243" s="408" t="s">
        <v>1114</v>
      </c>
      <c r="D243" s="408"/>
      <c r="E243" s="631">
        <v>65</v>
      </c>
      <c r="F243" s="408" t="s">
        <v>731</v>
      </c>
      <c r="G243" s="401">
        <v>45528</v>
      </c>
      <c r="H243" s="465" t="s">
        <v>590</v>
      </c>
      <c r="I243" s="394" t="s">
        <v>1115</v>
      </c>
      <c r="J243" s="573" t="s">
        <v>764</v>
      </c>
      <c r="K243" s="517" t="s">
        <v>635</v>
      </c>
      <c r="L243" s="379" t="s">
        <v>35</v>
      </c>
      <c r="M243" s="379" t="s">
        <v>443</v>
      </c>
      <c r="N243" s="379" t="s">
        <v>443</v>
      </c>
      <c r="O243" s="379" t="s">
        <v>443</v>
      </c>
      <c r="P243" s="379" t="s">
        <v>443</v>
      </c>
      <c r="Q243" s="379" t="s">
        <v>443</v>
      </c>
      <c r="R243" s="379" t="s">
        <v>35</v>
      </c>
      <c r="S243" s="379" t="s">
        <v>4</v>
      </c>
      <c r="T243" s="379" t="s">
        <v>443</v>
      </c>
      <c r="U243" s="379" t="s">
        <v>443</v>
      </c>
      <c r="V243" s="379" t="s">
        <v>35</v>
      </c>
      <c r="W243" s="379" t="s">
        <v>443</v>
      </c>
    </row>
    <row r="244" spans="1:23" s="381" customFormat="1" ht="45" customHeight="1" x14ac:dyDescent="0.25">
      <c r="A244" s="382" t="s">
        <v>1116</v>
      </c>
      <c r="B244" s="382" t="s">
        <v>212</v>
      </c>
      <c r="C244" s="408"/>
      <c r="D244" s="408"/>
      <c r="E244" s="631">
        <v>55</v>
      </c>
      <c r="F244" s="408" t="s">
        <v>604</v>
      </c>
      <c r="G244" s="384"/>
      <c r="H244" s="385" t="s">
        <v>590</v>
      </c>
      <c r="I244" s="386" t="s">
        <v>300</v>
      </c>
      <c r="J244" s="573" t="s">
        <v>606</v>
      </c>
      <c r="K244" s="517" t="s">
        <v>657</v>
      </c>
      <c r="L244" s="379" t="s">
        <v>443</v>
      </c>
      <c r="M244" s="379" t="s">
        <v>443</v>
      </c>
      <c r="N244" s="379" t="s">
        <v>443</v>
      </c>
      <c r="O244" s="379" t="s">
        <v>443</v>
      </c>
      <c r="P244" s="379" t="s">
        <v>443</v>
      </c>
      <c r="Q244" s="379" t="s">
        <v>35</v>
      </c>
      <c r="R244" s="379" t="s">
        <v>443</v>
      </c>
      <c r="S244" s="379" t="s">
        <v>443</v>
      </c>
      <c r="T244" s="379" t="s">
        <v>443</v>
      </c>
      <c r="U244" s="379" t="s">
        <v>443</v>
      </c>
      <c r="V244" s="379" t="s">
        <v>443</v>
      </c>
      <c r="W244" s="379" t="s">
        <v>4</v>
      </c>
    </row>
    <row r="245" spans="1:23" ht="45" customHeight="1" x14ac:dyDescent="0.25">
      <c r="A245" s="382" t="s">
        <v>1117</v>
      </c>
      <c r="B245" s="382" t="s">
        <v>99</v>
      </c>
      <c r="C245" s="408"/>
      <c r="D245" s="408"/>
      <c r="E245" s="631">
        <v>40</v>
      </c>
      <c r="F245" s="408" t="s">
        <v>604</v>
      </c>
      <c r="G245" s="401">
        <v>44429</v>
      </c>
      <c r="H245" s="385" t="s">
        <v>590</v>
      </c>
      <c r="I245" s="386" t="s">
        <v>1118</v>
      </c>
      <c r="J245" s="573" t="s">
        <v>596</v>
      </c>
      <c r="K245" s="517" t="s">
        <v>20</v>
      </c>
      <c r="L245" s="379" t="s">
        <v>443</v>
      </c>
      <c r="M245" s="379" t="s">
        <v>443</v>
      </c>
      <c r="N245" s="379" t="s">
        <v>35</v>
      </c>
      <c r="O245" s="379" t="s">
        <v>443</v>
      </c>
      <c r="P245" s="379" t="s">
        <v>4</v>
      </c>
      <c r="Q245" s="379" t="s">
        <v>443</v>
      </c>
      <c r="R245" s="379" t="s">
        <v>443</v>
      </c>
      <c r="S245" s="379" t="s">
        <v>443</v>
      </c>
      <c r="T245" s="379" t="s">
        <v>443</v>
      </c>
      <c r="U245" s="379" t="s">
        <v>443</v>
      </c>
      <c r="V245" s="379" t="s">
        <v>443</v>
      </c>
      <c r="W245" s="379" t="s">
        <v>35</v>
      </c>
    </row>
    <row r="246" spans="1:23" ht="45" customHeight="1" x14ac:dyDescent="0.25">
      <c r="A246" s="382" t="s">
        <v>1119</v>
      </c>
      <c r="B246" s="382" t="s">
        <v>1120</v>
      </c>
      <c r="C246" s="602"/>
      <c r="D246" s="602"/>
      <c r="E246" s="631">
        <v>50</v>
      </c>
      <c r="F246" s="408" t="s">
        <v>612</v>
      </c>
      <c r="G246" s="401">
        <v>44949</v>
      </c>
      <c r="H246" s="385" t="s">
        <v>590</v>
      </c>
      <c r="I246" s="386" t="s">
        <v>827</v>
      </c>
      <c r="J246" s="573" t="s">
        <v>613</v>
      </c>
      <c r="K246" s="449" t="s">
        <v>146</v>
      </c>
      <c r="L246" s="379" t="s">
        <v>443</v>
      </c>
      <c r="M246" s="539" t="s">
        <v>4</v>
      </c>
      <c r="N246" s="379" t="s">
        <v>443</v>
      </c>
      <c r="O246" s="379" t="s">
        <v>443</v>
      </c>
      <c r="P246" s="379" t="s">
        <v>443</v>
      </c>
      <c r="Q246" s="379" t="s">
        <v>443</v>
      </c>
      <c r="R246" s="379" t="s">
        <v>443</v>
      </c>
      <c r="S246" s="379" t="s">
        <v>443</v>
      </c>
      <c r="T246" s="379" t="s">
        <v>443</v>
      </c>
      <c r="U246" s="462" t="s">
        <v>443</v>
      </c>
      <c r="V246" s="462" t="s">
        <v>443</v>
      </c>
      <c r="W246" s="462" t="s">
        <v>443</v>
      </c>
    </row>
    <row r="247" spans="1:23" ht="45" customHeight="1" x14ac:dyDescent="0.25">
      <c r="A247" s="382" t="s">
        <v>1121</v>
      </c>
      <c r="B247" s="382" t="s">
        <v>1122</v>
      </c>
      <c r="C247" s="602"/>
      <c r="D247" s="602"/>
      <c r="E247" s="631">
        <v>60</v>
      </c>
      <c r="F247" s="408" t="s">
        <v>612</v>
      </c>
      <c r="G247" s="401">
        <v>45017</v>
      </c>
      <c r="H247" s="385" t="s">
        <v>590</v>
      </c>
      <c r="I247" s="386" t="s">
        <v>767</v>
      </c>
      <c r="J247" s="573" t="s">
        <v>991</v>
      </c>
      <c r="K247" s="449" t="s">
        <v>53</v>
      </c>
      <c r="L247" s="379" t="s">
        <v>443</v>
      </c>
      <c r="M247" s="379" t="s">
        <v>443</v>
      </c>
      <c r="N247" s="379" t="s">
        <v>4</v>
      </c>
      <c r="O247" s="379" t="s">
        <v>443</v>
      </c>
      <c r="P247" s="379" t="s">
        <v>443</v>
      </c>
      <c r="Q247" s="379" t="s">
        <v>443</v>
      </c>
      <c r="R247" s="379" t="s">
        <v>443</v>
      </c>
      <c r="S247" s="379" t="s">
        <v>443</v>
      </c>
      <c r="T247" s="379" t="s">
        <v>443</v>
      </c>
      <c r="U247" s="379" t="s">
        <v>443</v>
      </c>
      <c r="V247" s="379" t="s">
        <v>443</v>
      </c>
      <c r="W247" s="379" t="s">
        <v>35</v>
      </c>
    </row>
    <row r="248" spans="1:23" s="381" customFormat="1" ht="45" customHeight="1" x14ac:dyDescent="0.25">
      <c r="A248" s="382" t="s">
        <v>1123</v>
      </c>
      <c r="B248" s="382" t="s">
        <v>1124</v>
      </c>
      <c r="C248" s="602"/>
      <c r="D248" s="602"/>
      <c r="E248" s="631">
        <v>55</v>
      </c>
      <c r="F248" s="408" t="s">
        <v>612</v>
      </c>
      <c r="G248" s="401">
        <v>45017</v>
      </c>
      <c r="H248" s="385" t="s">
        <v>590</v>
      </c>
      <c r="I248" s="386" t="s">
        <v>1125</v>
      </c>
      <c r="J248" s="573" t="s">
        <v>613</v>
      </c>
      <c r="K248" s="449" t="s">
        <v>622</v>
      </c>
      <c r="L248" s="379" t="s">
        <v>443</v>
      </c>
      <c r="M248" s="379" t="s">
        <v>443</v>
      </c>
      <c r="N248" s="379" t="s">
        <v>443</v>
      </c>
      <c r="O248" s="379" t="s">
        <v>443</v>
      </c>
      <c r="P248" s="379" t="s">
        <v>443</v>
      </c>
      <c r="Q248" s="379" t="s">
        <v>443</v>
      </c>
      <c r="R248" s="379" t="s">
        <v>443</v>
      </c>
      <c r="S248" s="379" t="s">
        <v>4</v>
      </c>
      <c r="T248" s="379" t="s">
        <v>443</v>
      </c>
      <c r="U248" s="462" t="s">
        <v>443</v>
      </c>
      <c r="V248" s="462" t="s">
        <v>443</v>
      </c>
      <c r="W248" s="462" t="s">
        <v>443</v>
      </c>
    </row>
    <row r="249" spans="1:23" s="381" customFormat="1" ht="45" customHeight="1" x14ac:dyDescent="0.25">
      <c r="A249" s="382" t="s">
        <v>1126</v>
      </c>
      <c r="B249" s="382" t="s">
        <v>1127</v>
      </c>
      <c r="C249" s="408" t="s">
        <v>1128</v>
      </c>
      <c r="D249" s="408"/>
      <c r="E249" s="631">
        <v>55</v>
      </c>
      <c r="F249" s="408" t="s">
        <v>604</v>
      </c>
      <c r="G249" s="401">
        <v>44409</v>
      </c>
      <c r="H249" s="385" t="s">
        <v>590</v>
      </c>
      <c r="I249" s="386" t="s">
        <v>1129</v>
      </c>
      <c r="J249" s="573" t="s">
        <v>999</v>
      </c>
      <c r="K249" s="449" t="s">
        <v>20</v>
      </c>
      <c r="L249" s="379" t="s">
        <v>443</v>
      </c>
      <c r="M249" s="379" t="s">
        <v>443</v>
      </c>
      <c r="N249" s="379" t="s">
        <v>443</v>
      </c>
      <c r="O249" s="379" t="s">
        <v>443</v>
      </c>
      <c r="P249" s="379" t="s">
        <v>4</v>
      </c>
      <c r="Q249" s="379" t="s">
        <v>443</v>
      </c>
      <c r="R249" s="379" t="s">
        <v>443</v>
      </c>
      <c r="S249" s="379" t="s">
        <v>443</v>
      </c>
      <c r="T249" s="379" t="s">
        <v>443</v>
      </c>
      <c r="U249" s="462" t="s">
        <v>443</v>
      </c>
      <c r="V249" s="462" t="s">
        <v>443</v>
      </c>
      <c r="W249" s="462" t="s">
        <v>443</v>
      </c>
    </row>
    <row r="250" spans="1:23" s="381" customFormat="1" ht="45" customHeight="1" x14ac:dyDescent="0.25">
      <c r="A250" s="382" t="s">
        <v>1130</v>
      </c>
      <c r="B250" s="382" t="s">
        <v>99</v>
      </c>
      <c r="C250" s="408"/>
      <c r="D250" s="408"/>
      <c r="E250" s="631">
        <v>40</v>
      </c>
      <c r="F250" s="408" t="s">
        <v>604</v>
      </c>
      <c r="G250" s="401">
        <v>44460</v>
      </c>
      <c r="H250" s="385" t="s">
        <v>590</v>
      </c>
      <c r="I250" s="386" t="s">
        <v>1118</v>
      </c>
      <c r="J250" s="573" t="s">
        <v>596</v>
      </c>
      <c r="K250" s="449" t="s">
        <v>25</v>
      </c>
      <c r="L250" s="379" t="s">
        <v>443</v>
      </c>
      <c r="M250" s="379" t="s">
        <v>443</v>
      </c>
      <c r="N250" s="379" t="s">
        <v>35</v>
      </c>
      <c r="O250" s="379" t="s">
        <v>443</v>
      </c>
      <c r="P250" s="379" t="s">
        <v>4</v>
      </c>
      <c r="Q250" s="379" t="s">
        <v>443</v>
      </c>
      <c r="R250" s="379" t="s">
        <v>443</v>
      </c>
      <c r="S250" s="379" t="s">
        <v>443</v>
      </c>
      <c r="T250" s="379" t="s">
        <v>443</v>
      </c>
      <c r="U250" s="379" t="s">
        <v>443</v>
      </c>
      <c r="V250" s="379" t="s">
        <v>443</v>
      </c>
      <c r="W250" s="379" t="s">
        <v>35</v>
      </c>
    </row>
    <row r="251" spans="1:23" s="381" customFormat="1" ht="45" customHeight="1" x14ac:dyDescent="0.25">
      <c r="A251" s="382" t="s">
        <v>1131</v>
      </c>
      <c r="B251" s="382" t="s">
        <v>1124</v>
      </c>
      <c r="C251" s="602"/>
      <c r="D251" s="602"/>
      <c r="E251" s="631">
        <v>55</v>
      </c>
      <c r="F251" s="408" t="s">
        <v>612</v>
      </c>
      <c r="G251" s="401">
        <v>45017</v>
      </c>
      <c r="H251" s="385" t="s">
        <v>590</v>
      </c>
      <c r="I251" s="386" t="s">
        <v>1125</v>
      </c>
      <c r="J251" s="573" t="s">
        <v>613</v>
      </c>
      <c r="K251" s="449" t="s">
        <v>622</v>
      </c>
      <c r="L251" s="379" t="s">
        <v>443</v>
      </c>
      <c r="M251" s="379" t="s">
        <v>443</v>
      </c>
      <c r="N251" s="379" t="s">
        <v>443</v>
      </c>
      <c r="O251" s="379" t="s">
        <v>443</v>
      </c>
      <c r="P251" s="379" t="s">
        <v>443</v>
      </c>
      <c r="Q251" s="379" t="s">
        <v>443</v>
      </c>
      <c r="R251" s="379" t="s">
        <v>443</v>
      </c>
      <c r="S251" s="379" t="s">
        <v>4</v>
      </c>
      <c r="T251" s="379" t="s">
        <v>443</v>
      </c>
      <c r="U251" s="462" t="s">
        <v>443</v>
      </c>
      <c r="V251" s="462" t="s">
        <v>443</v>
      </c>
      <c r="W251" s="462" t="s">
        <v>443</v>
      </c>
    </row>
    <row r="252" spans="1:23" s="381" customFormat="1" ht="45" customHeight="1" x14ac:dyDescent="0.25">
      <c r="A252" s="382" t="s">
        <v>1132</v>
      </c>
      <c r="B252" s="382" t="s">
        <v>1133</v>
      </c>
      <c r="C252" s="408"/>
      <c r="D252" s="408"/>
      <c r="E252" s="631">
        <v>55</v>
      </c>
      <c r="F252" s="408" t="s">
        <v>604</v>
      </c>
      <c r="G252" s="401">
        <v>42005</v>
      </c>
      <c r="H252" s="385" t="s">
        <v>590</v>
      </c>
      <c r="I252" s="386" t="s">
        <v>1134</v>
      </c>
      <c r="J252" s="605" t="s">
        <v>648</v>
      </c>
      <c r="K252" s="449" t="s">
        <v>20</v>
      </c>
      <c r="L252" s="379" t="s">
        <v>443</v>
      </c>
      <c r="M252" s="379" t="s">
        <v>443</v>
      </c>
      <c r="N252" s="379" t="s">
        <v>443</v>
      </c>
      <c r="O252" s="379" t="s">
        <v>443</v>
      </c>
      <c r="P252" s="539" t="s">
        <v>4</v>
      </c>
      <c r="Q252" s="379" t="s">
        <v>443</v>
      </c>
      <c r="R252" s="379" t="s">
        <v>443</v>
      </c>
      <c r="S252" s="379" t="s">
        <v>443</v>
      </c>
      <c r="T252" s="379" t="s">
        <v>443</v>
      </c>
      <c r="U252" s="379" t="s">
        <v>443</v>
      </c>
      <c r="V252" s="379" t="s">
        <v>443</v>
      </c>
      <c r="W252" s="379" t="s">
        <v>443</v>
      </c>
    </row>
    <row r="253" spans="1:23" s="381" customFormat="1" ht="45" customHeight="1" x14ac:dyDescent="0.25">
      <c r="A253" s="382" t="s">
        <v>1135</v>
      </c>
      <c r="B253" s="382" t="s">
        <v>212</v>
      </c>
      <c r="C253" s="409"/>
      <c r="D253" s="409"/>
      <c r="E253" s="631">
        <v>55</v>
      </c>
      <c r="F253" s="408" t="s">
        <v>815</v>
      </c>
      <c r="G253" s="401"/>
      <c r="H253" s="385" t="s">
        <v>590</v>
      </c>
      <c r="I253" s="386">
        <v>428</v>
      </c>
      <c r="J253" s="573" t="s">
        <v>737</v>
      </c>
      <c r="K253" s="449" t="s">
        <v>146</v>
      </c>
      <c r="L253" s="379" t="s">
        <v>443</v>
      </c>
      <c r="M253" s="379" t="s">
        <v>443</v>
      </c>
      <c r="N253" s="379" t="s">
        <v>443</v>
      </c>
      <c r="O253" s="379" t="s">
        <v>443</v>
      </c>
      <c r="P253" s="379" t="s">
        <v>4</v>
      </c>
      <c r="Q253" s="379" t="s">
        <v>443</v>
      </c>
      <c r="R253" s="379" t="s">
        <v>443</v>
      </c>
      <c r="S253" s="379" t="s">
        <v>443</v>
      </c>
      <c r="T253" s="420" t="s">
        <v>35</v>
      </c>
      <c r="U253" s="379" t="s">
        <v>443</v>
      </c>
      <c r="V253" s="379" t="s">
        <v>443</v>
      </c>
      <c r="W253" s="379" t="s">
        <v>443</v>
      </c>
    </row>
    <row r="254" spans="1:23" s="381" customFormat="1" ht="45" customHeight="1" x14ac:dyDescent="0.25">
      <c r="A254" s="382" t="s">
        <v>1136</v>
      </c>
      <c r="B254" s="382" t="s">
        <v>662</v>
      </c>
      <c r="C254" s="602"/>
      <c r="D254" s="602"/>
      <c r="E254" s="631">
        <v>50</v>
      </c>
      <c r="F254" s="408" t="s">
        <v>815</v>
      </c>
      <c r="G254" s="401">
        <v>44949</v>
      </c>
      <c r="H254" s="385" t="s">
        <v>590</v>
      </c>
      <c r="I254" s="386">
        <v>338</v>
      </c>
      <c r="J254" s="573" t="s">
        <v>999</v>
      </c>
      <c r="K254" s="449" t="s">
        <v>610</v>
      </c>
      <c r="L254" s="379" t="s">
        <v>443</v>
      </c>
      <c r="M254" s="379" t="s">
        <v>443</v>
      </c>
      <c r="N254" s="379" t="s">
        <v>443</v>
      </c>
      <c r="O254" s="379" t="s">
        <v>443</v>
      </c>
      <c r="P254" s="379" t="s">
        <v>443</v>
      </c>
      <c r="Q254" s="379" t="s">
        <v>443</v>
      </c>
      <c r="R254" s="379" t="s">
        <v>443</v>
      </c>
      <c r="S254" s="379" t="s">
        <v>443</v>
      </c>
      <c r="T254" s="379" t="s">
        <v>443</v>
      </c>
      <c r="U254" s="462" t="s">
        <v>443</v>
      </c>
      <c r="V254" s="379" t="s">
        <v>4</v>
      </c>
      <c r="W254" s="462" t="s">
        <v>443</v>
      </c>
    </row>
    <row r="255" spans="1:23" s="381" customFormat="1" ht="45" customHeight="1" x14ac:dyDescent="0.25">
      <c r="A255" s="382" t="s">
        <v>1137</v>
      </c>
      <c r="B255" s="382" t="s">
        <v>140</v>
      </c>
      <c r="C255" s="408"/>
      <c r="D255" s="408"/>
      <c r="E255" s="631">
        <v>55</v>
      </c>
      <c r="F255" s="408" t="s">
        <v>604</v>
      </c>
      <c r="G255" s="384"/>
      <c r="H255" s="385" t="s">
        <v>590</v>
      </c>
      <c r="I255" s="386" t="s">
        <v>1138</v>
      </c>
      <c r="J255" s="573" t="s">
        <v>621</v>
      </c>
      <c r="K255" s="449" t="s">
        <v>20</v>
      </c>
      <c r="L255" s="379" t="s">
        <v>443</v>
      </c>
      <c r="M255" s="379" t="s">
        <v>443</v>
      </c>
      <c r="N255" s="379" t="s">
        <v>443</v>
      </c>
      <c r="O255" s="379" t="s">
        <v>4</v>
      </c>
      <c r="P255" s="379" t="s">
        <v>443</v>
      </c>
      <c r="Q255" s="379" t="s">
        <v>443</v>
      </c>
      <c r="R255" s="379" t="s">
        <v>443</v>
      </c>
      <c r="S255" s="379" t="s">
        <v>443</v>
      </c>
      <c r="T255" s="379" t="s">
        <v>443</v>
      </c>
      <c r="U255" s="379" t="s">
        <v>443</v>
      </c>
      <c r="V255" s="379" t="s">
        <v>443</v>
      </c>
      <c r="W255" s="379" t="s">
        <v>443</v>
      </c>
    </row>
    <row r="256" spans="1:23" ht="45" customHeight="1" x14ac:dyDescent="0.25">
      <c r="A256" s="382" t="s">
        <v>1139</v>
      </c>
      <c r="B256" s="382" t="s">
        <v>140</v>
      </c>
      <c r="C256" s="408"/>
      <c r="D256" s="408"/>
      <c r="E256" s="631">
        <v>50</v>
      </c>
      <c r="F256" s="408" t="s">
        <v>815</v>
      </c>
      <c r="G256" s="401"/>
      <c r="H256" s="385" t="s">
        <v>590</v>
      </c>
      <c r="I256" s="386">
        <v>419</v>
      </c>
      <c r="J256" s="573" t="s">
        <v>999</v>
      </c>
      <c r="K256" s="449" t="s">
        <v>610</v>
      </c>
      <c r="L256" s="379" t="s">
        <v>443</v>
      </c>
      <c r="M256" s="379" t="s">
        <v>443</v>
      </c>
      <c r="N256" s="379" t="s">
        <v>443</v>
      </c>
      <c r="O256" s="379" t="s">
        <v>443</v>
      </c>
      <c r="P256" s="379" t="s">
        <v>443</v>
      </c>
      <c r="Q256" s="379" t="s">
        <v>443</v>
      </c>
      <c r="R256" s="379" t="s">
        <v>443</v>
      </c>
      <c r="S256" s="379" t="s">
        <v>443</v>
      </c>
      <c r="T256" s="379" t="s">
        <v>443</v>
      </c>
      <c r="U256" s="379" t="s">
        <v>4</v>
      </c>
      <c r="V256" s="462" t="s">
        <v>443</v>
      </c>
      <c r="W256" s="462" t="s">
        <v>443</v>
      </c>
    </row>
    <row r="257" spans="1:23" ht="45" customHeight="1" x14ac:dyDescent="0.25">
      <c r="A257" s="382" t="s">
        <v>1140</v>
      </c>
      <c r="B257" s="382" t="s">
        <v>1141</v>
      </c>
      <c r="C257" s="602"/>
      <c r="D257" s="602"/>
      <c r="E257" s="631">
        <v>50</v>
      </c>
      <c r="F257" s="408" t="s">
        <v>815</v>
      </c>
      <c r="G257" s="401">
        <v>44949</v>
      </c>
      <c r="H257" s="385" t="s">
        <v>590</v>
      </c>
      <c r="I257" s="386">
        <v>390</v>
      </c>
      <c r="J257" s="573" t="s">
        <v>999</v>
      </c>
      <c r="K257" s="524" t="s">
        <v>50</v>
      </c>
      <c r="L257" s="379" t="s">
        <v>443</v>
      </c>
      <c r="M257" s="379" t="s">
        <v>443</v>
      </c>
      <c r="N257" s="379" t="s">
        <v>443</v>
      </c>
      <c r="O257" s="379" t="s">
        <v>443</v>
      </c>
      <c r="P257" s="379" t="s">
        <v>443</v>
      </c>
      <c r="Q257" s="379" t="s">
        <v>443</v>
      </c>
      <c r="R257" s="379" t="s">
        <v>4</v>
      </c>
      <c r="S257" s="379" t="s">
        <v>443</v>
      </c>
      <c r="T257" s="379" t="s">
        <v>443</v>
      </c>
      <c r="U257" s="462" t="s">
        <v>443</v>
      </c>
      <c r="V257" s="462" t="s">
        <v>443</v>
      </c>
      <c r="W257" s="462" t="s">
        <v>443</v>
      </c>
    </row>
    <row r="258" spans="1:23" ht="45" customHeight="1" x14ac:dyDescent="0.25">
      <c r="A258" s="382" t="s">
        <v>1142</v>
      </c>
      <c r="B258" s="382" t="s">
        <v>662</v>
      </c>
      <c r="C258" s="602"/>
      <c r="D258" s="602"/>
      <c r="E258" s="631">
        <v>50</v>
      </c>
      <c r="F258" s="408" t="s">
        <v>604</v>
      </c>
      <c r="G258" s="401">
        <v>44949</v>
      </c>
      <c r="H258" s="385" t="s">
        <v>590</v>
      </c>
      <c r="I258" s="386">
        <v>305</v>
      </c>
      <c r="J258" s="573" t="s">
        <v>999</v>
      </c>
      <c r="K258" s="449" t="s">
        <v>146</v>
      </c>
      <c r="L258" s="379" t="s">
        <v>443</v>
      </c>
      <c r="M258" s="379" t="s">
        <v>443</v>
      </c>
      <c r="N258" s="405" t="s">
        <v>4</v>
      </c>
      <c r="O258" s="379" t="s">
        <v>443</v>
      </c>
      <c r="P258" s="379" t="s">
        <v>443</v>
      </c>
      <c r="Q258" s="379" t="s">
        <v>443</v>
      </c>
      <c r="R258" s="379" t="s">
        <v>443</v>
      </c>
      <c r="S258" s="379" t="s">
        <v>443</v>
      </c>
      <c r="T258" s="379" t="s">
        <v>443</v>
      </c>
      <c r="U258" s="462" t="s">
        <v>443</v>
      </c>
      <c r="V258" s="462" t="s">
        <v>443</v>
      </c>
      <c r="W258" s="462" t="s">
        <v>443</v>
      </c>
    </row>
    <row r="259" spans="1:23" ht="45" customHeight="1" x14ac:dyDescent="0.25">
      <c r="A259" s="382" t="s">
        <v>1143</v>
      </c>
      <c r="B259" s="382" t="s">
        <v>212</v>
      </c>
      <c r="C259" s="602"/>
      <c r="D259" s="602"/>
      <c r="E259" s="631">
        <v>70</v>
      </c>
      <c r="F259" s="408" t="s">
        <v>604</v>
      </c>
      <c r="G259" s="401">
        <v>45130</v>
      </c>
      <c r="H259" s="385" t="s">
        <v>590</v>
      </c>
      <c r="I259" s="616" t="s">
        <v>1144</v>
      </c>
      <c r="J259" s="573" t="s">
        <v>634</v>
      </c>
      <c r="K259" s="449" t="s">
        <v>610</v>
      </c>
      <c r="L259" s="379" t="s">
        <v>443</v>
      </c>
      <c r="M259" s="379" t="s">
        <v>443</v>
      </c>
      <c r="N259" s="379" t="s">
        <v>443</v>
      </c>
      <c r="O259" s="379" t="s">
        <v>443</v>
      </c>
      <c r="P259" s="379" t="s">
        <v>443</v>
      </c>
      <c r="Q259" s="379" t="s">
        <v>443</v>
      </c>
      <c r="R259" s="379" t="s">
        <v>443</v>
      </c>
      <c r="S259" s="379" t="s">
        <v>443</v>
      </c>
      <c r="T259" s="379" t="s">
        <v>443</v>
      </c>
      <c r="U259" s="462" t="s">
        <v>443</v>
      </c>
      <c r="V259" s="539" t="s">
        <v>4</v>
      </c>
      <c r="W259" s="379" t="s">
        <v>443</v>
      </c>
    </row>
    <row r="260" spans="1:23" ht="45" customHeight="1" x14ac:dyDescent="0.25">
      <c r="A260" s="382" t="s">
        <v>1145</v>
      </c>
      <c r="B260" s="382" t="s">
        <v>641</v>
      </c>
      <c r="C260" s="602"/>
      <c r="D260" s="602"/>
      <c r="E260" s="631">
        <v>50</v>
      </c>
      <c r="F260" s="408" t="s">
        <v>604</v>
      </c>
      <c r="G260" s="401">
        <v>44949</v>
      </c>
      <c r="H260" s="385" t="s">
        <v>590</v>
      </c>
      <c r="I260" s="386">
        <v>165</v>
      </c>
      <c r="J260" s="573" t="s">
        <v>737</v>
      </c>
      <c r="K260" s="449" t="s">
        <v>657</v>
      </c>
      <c r="L260" s="379" t="s">
        <v>35</v>
      </c>
      <c r="M260" s="379" t="s">
        <v>443</v>
      </c>
      <c r="N260" s="379" t="s">
        <v>443</v>
      </c>
      <c r="O260" s="379" t="s">
        <v>443</v>
      </c>
      <c r="P260" s="379" t="s">
        <v>443</v>
      </c>
      <c r="Q260" s="379" t="s">
        <v>443</v>
      </c>
      <c r="R260" s="379" t="s">
        <v>443</v>
      </c>
      <c r="S260" s="379" t="s">
        <v>443</v>
      </c>
      <c r="T260" s="405" t="s">
        <v>443</v>
      </c>
      <c r="U260" s="379" t="s">
        <v>443</v>
      </c>
      <c r="V260" s="379" t="s">
        <v>443</v>
      </c>
      <c r="W260" s="379" t="s">
        <v>4</v>
      </c>
    </row>
    <row r="261" spans="1:23" ht="45" customHeight="1" x14ac:dyDescent="0.25">
      <c r="A261" s="382" t="s">
        <v>1146</v>
      </c>
      <c r="B261" s="382" t="s">
        <v>1141</v>
      </c>
      <c r="C261" s="602"/>
      <c r="D261" s="602"/>
      <c r="E261" s="631">
        <v>50</v>
      </c>
      <c r="F261" s="408" t="s">
        <v>815</v>
      </c>
      <c r="G261" s="401">
        <v>44949</v>
      </c>
      <c r="H261" s="385" t="s">
        <v>590</v>
      </c>
      <c r="I261" s="386">
        <v>390</v>
      </c>
      <c r="J261" s="573" t="s">
        <v>999</v>
      </c>
      <c r="K261" s="524" t="s">
        <v>50</v>
      </c>
      <c r="L261" s="379" t="s">
        <v>443</v>
      </c>
      <c r="M261" s="379" t="s">
        <v>443</v>
      </c>
      <c r="N261" s="379" t="s">
        <v>443</v>
      </c>
      <c r="O261" s="379" t="s">
        <v>443</v>
      </c>
      <c r="P261" s="379" t="s">
        <v>443</v>
      </c>
      <c r="Q261" s="379" t="s">
        <v>443</v>
      </c>
      <c r="R261" s="379" t="s">
        <v>4</v>
      </c>
      <c r="S261" s="379" t="s">
        <v>443</v>
      </c>
      <c r="T261" s="405" t="s">
        <v>443</v>
      </c>
      <c r="U261" s="462" t="s">
        <v>443</v>
      </c>
      <c r="V261" s="462" t="s">
        <v>443</v>
      </c>
      <c r="W261" s="462" t="s">
        <v>443</v>
      </c>
    </row>
    <row r="262" spans="1:23" ht="45" customHeight="1" x14ac:dyDescent="0.25">
      <c r="A262" s="599" t="s">
        <v>1147</v>
      </c>
      <c r="B262" s="382" t="s">
        <v>694</v>
      </c>
      <c r="C262" s="636" t="s">
        <v>1148</v>
      </c>
      <c r="D262" s="636"/>
      <c r="E262" s="631">
        <v>60</v>
      </c>
      <c r="F262" s="408" t="s">
        <v>604</v>
      </c>
      <c r="G262" s="401">
        <v>45017</v>
      </c>
      <c r="H262" s="385" t="s">
        <v>590</v>
      </c>
      <c r="I262" s="386" t="s">
        <v>1149</v>
      </c>
      <c r="J262" s="573" t="s">
        <v>656</v>
      </c>
      <c r="K262" s="449" t="s">
        <v>69</v>
      </c>
      <c r="L262" s="379" t="s">
        <v>443</v>
      </c>
      <c r="M262" s="379" t="s">
        <v>443</v>
      </c>
      <c r="N262" s="379" t="s">
        <v>443</v>
      </c>
      <c r="O262" s="379" t="s">
        <v>443</v>
      </c>
      <c r="P262" s="379" t="s">
        <v>443</v>
      </c>
      <c r="Q262" s="379" t="s">
        <v>443</v>
      </c>
      <c r="R262" s="379" t="s">
        <v>443</v>
      </c>
      <c r="S262" s="379" t="s">
        <v>4</v>
      </c>
      <c r="T262" s="405" t="s">
        <v>443</v>
      </c>
      <c r="U262" s="462" t="s">
        <v>443</v>
      </c>
      <c r="V262" s="462" t="s">
        <v>443</v>
      </c>
      <c r="W262" s="462" t="s">
        <v>443</v>
      </c>
    </row>
    <row r="263" spans="1:23" ht="45" customHeight="1" x14ac:dyDescent="0.25">
      <c r="A263" s="382" t="s">
        <v>1150</v>
      </c>
      <c r="B263" s="382" t="s">
        <v>641</v>
      </c>
      <c r="C263" s="602"/>
      <c r="D263" s="602"/>
      <c r="E263" s="631">
        <v>50</v>
      </c>
      <c r="F263" s="408" t="s">
        <v>815</v>
      </c>
      <c r="G263" s="401">
        <v>44949</v>
      </c>
      <c r="H263" s="385" t="s">
        <v>590</v>
      </c>
      <c r="I263" s="386">
        <v>170</v>
      </c>
      <c r="J263" s="573" t="s">
        <v>999</v>
      </c>
      <c r="K263" s="449" t="s">
        <v>614</v>
      </c>
      <c r="L263" s="379" t="s">
        <v>443</v>
      </c>
      <c r="M263" s="379" t="s">
        <v>4</v>
      </c>
      <c r="N263" s="379" t="s">
        <v>443</v>
      </c>
      <c r="O263" s="379" t="s">
        <v>443</v>
      </c>
      <c r="P263" s="379" t="s">
        <v>443</v>
      </c>
      <c r="Q263" s="379" t="s">
        <v>443</v>
      </c>
      <c r="R263" s="379" t="s">
        <v>443</v>
      </c>
      <c r="S263" s="379" t="s">
        <v>443</v>
      </c>
      <c r="T263" s="405" t="s">
        <v>443</v>
      </c>
      <c r="U263" s="462" t="s">
        <v>443</v>
      </c>
      <c r="V263" s="462" t="s">
        <v>443</v>
      </c>
      <c r="W263" s="462" t="s">
        <v>443</v>
      </c>
    </row>
    <row r="264" spans="1:23" ht="45" customHeight="1" x14ac:dyDescent="0.25">
      <c r="A264" s="382" t="s">
        <v>1151</v>
      </c>
      <c r="B264" s="382" t="s">
        <v>662</v>
      </c>
      <c r="C264" s="602"/>
      <c r="D264" s="602"/>
      <c r="E264" s="631">
        <v>50</v>
      </c>
      <c r="F264" s="408" t="s">
        <v>604</v>
      </c>
      <c r="G264" s="401">
        <v>44949</v>
      </c>
      <c r="H264" s="385" t="s">
        <v>590</v>
      </c>
      <c r="I264" s="386">
        <v>155</v>
      </c>
      <c r="J264" s="573" t="s">
        <v>999</v>
      </c>
      <c r="K264" s="449" t="s">
        <v>622</v>
      </c>
      <c r="L264" s="379" t="s">
        <v>443</v>
      </c>
      <c r="M264" s="379" t="s">
        <v>443</v>
      </c>
      <c r="N264" s="379" t="s">
        <v>443</v>
      </c>
      <c r="O264" s="379" t="s">
        <v>443</v>
      </c>
      <c r="P264" s="379" t="s">
        <v>443</v>
      </c>
      <c r="Q264" s="379" t="s">
        <v>443</v>
      </c>
      <c r="R264" s="379" t="s">
        <v>4</v>
      </c>
      <c r="S264" s="379" t="s">
        <v>443</v>
      </c>
      <c r="T264" s="405" t="s">
        <v>443</v>
      </c>
      <c r="U264" s="462" t="s">
        <v>443</v>
      </c>
      <c r="V264" s="462" t="s">
        <v>443</v>
      </c>
      <c r="W264" s="462" t="s">
        <v>443</v>
      </c>
    </row>
    <row r="265" spans="1:23" ht="45" customHeight="1" x14ac:dyDescent="0.25">
      <c r="A265" s="382" t="s">
        <v>1152</v>
      </c>
      <c r="B265" s="382" t="s">
        <v>1093</v>
      </c>
      <c r="C265" s="408"/>
      <c r="D265" s="408"/>
      <c r="E265" s="631">
        <v>55</v>
      </c>
      <c r="F265" s="408" t="s">
        <v>612</v>
      </c>
      <c r="G265" s="401"/>
      <c r="H265" s="385" t="s">
        <v>590</v>
      </c>
      <c r="I265" s="386" t="s">
        <v>827</v>
      </c>
      <c r="J265" s="573" t="s">
        <v>613</v>
      </c>
      <c r="K265" s="524" t="s">
        <v>53</v>
      </c>
      <c r="L265" s="379" t="s">
        <v>443</v>
      </c>
      <c r="M265" s="379" t="s">
        <v>443</v>
      </c>
      <c r="N265" s="379" t="s">
        <v>4</v>
      </c>
      <c r="O265" s="379" t="s">
        <v>35</v>
      </c>
      <c r="P265" s="379" t="s">
        <v>35</v>
      </c>
      <c r="Q265" s="379" t="s">
        <v>443</v>
      </c>
      <c r="R265" s="379" t="s">
        <v>35</v>
      </c>
      <c r="S265" s="379" t="s">
        <v>443</v>
      </c>
      <c r="T265" s="405" t="s">
        <v>443</v>
      </c>
      <c r="U265" s="462" t="s">
        <v>443</v>
      </c>
      <c r="V265" s="462" t="s">
        <v>443</v>
      </c>
      <c r="W265" s="462" t="s">
        <v>443</v>
      </c>
    </row>
    <row r="266" spans="1:23" ht="45" customHeight="1" x14ac:dyDescent="0.25">
      <c r="A266" s="382" t="s">
        <v>1153</v>
      </c>
      <c r="B266" s="382" t="s">
        <v>1154</v>
      </c>
      <c r="C266" s="704"/>
      <c r="D266" s="704"/>
      <c r="E266" s="631">
        <v>60</v>
      </c>
      <c r="F266" s="408" t="s">
        <v>604</v>
      </c>
      <c r="G266" s="401">
        <v>45559</v>
      </c>
      <c r="H266" s="532" t="s">
        <v>1899</v>
      </c>
      <c r="I266" s="386" t="s">
        <v>1155</v>
      </c>
      <c r="J266" s="573" t="s">
        <v>999</v>
      </c>
      <c r="K266" s="449" t="s">
        <v>69</v>
      </c>
      <c r="L266" s="379" t="s">
        <v>443</v>
      </c>
      <c r="M266" s="379" t="s">
        <v>443</v>
      </c>
      <c r="N266" s="379" t="s">
        <v>443</v>
      </c>
      <c r="O266" s="379" t="s">
        <v>443</v>
      </c>
      <c r="P266" s="379" t="s">
        <v>443</v>
      </c>
      <c r="Q266" s="379" t="s">
        <v>443</v>
      </c>
      <c r="R266" s="379" t="s">
        <v>443</v>
      </c>
      <c r="S266" s="379" t="s">
        <v>443</v>
      </c>
      <c r="T266" s="405" t="s">
        <v>443</v>
      </c>
      <c r="U266" s="462" t="s">
        <v>443</v>
      </c>
      <c r="V266" s="462" t="s">
        <v>443</v>
      </c>
      <c r="W266" s="379" t="s">
        <v>35</v>
      </c>
    </row>
    <row r="267" spans="1:23" ht="45" customHeight="1" x14ac:dyDescent="0.25">
      <c r="A267" s="382" t="s">
        <v>1156</v>
      </c>
      <c r="B267" s="382" t="s">
        <v>212</v>
      </c>
      <c r="C267" s="602"/>
      <c r="D267" s="602"/>
      <c r="E267" s="631">
        <v>42</v>
      </c>
      <c r="F267" s="408" t="s">
        <v>604</v>
      </c>
      <c r="G267" s="401"/>
      <c r="H267" s="532" t="s">
        <v>66</v>
      </c>
      <c r="I267" s="386" t="s">
        <v>1157</v>
      </c>
      <c r="J267" s="573" t="s">
        <v>690</v>
      </c>
      <c r="K267" s="449"/>
      <c r="L267" s="379" t="s">
        <v>690</v>
      </c>
      <c r="M267" s="379" t="s">
        <v>690</v>
      </c>
      <c r="N267" s="379" t="s">
        <v>690</v>
      </c>
      <c r="O267" s="379" t="s">
        <v>690</v>
      </c>
      <c r="P267" s="379" t="s">
        <v>690</v>
      </c>
      <c r="Q267" s="379" t="s">
        <v>690</v>
      </c>
      <c r="R267" s="379" t="s">
        <v>690</v>
      </c>
      <c r="S267" s="379" t="s">
        <v>690</v>
      </c>
      <c r="T267" s="379" t="s">
        <v>690</v>
      </c>
      <c r="U267" s="379" t="s">
        <v>690</v>
      </c>
      <c r="V267" s="379" t="s">
        <v>690</v>
      </c>
      <c r="W267" s="379" t="s">
        <v>690</v>
      </c>
    </row>
    <row r="268" spans="1:23" ht="45" customHeight="1" x14ac:dyDescent="0.25">
      <c r="A268" s="382" t="s">
        <v>1158</v>
      </c>
      <c r="B268" s="382" t="s">
        <v>1159</v>
      </c>
      <c r="C268" s="409"/>
      <c r="D268" s="409"/>
      <c r="E268" s="631">
        <v>50</v>
      </c>
      <c r="F268" s="408" t="s">
        <v>604</v>
      </c>
      <c r="G268" s="401">
        <v>44949</v>
      </c>
      <c r="H268" s="385" t="s">
        <v>590</v>
      </c>
      <c r="I268" s="386">
        <v>367</v>
      </c>
      <c r="J268" s="573" t="s">
        <v>999</v>
      </c>
      <c r="K268" s="449" t="s">
        <v>25</v>
      </c>
      <c r="L268" s="379" t="s">
        <v>443</v>
      </c>
      <c r="M268" s="379" t="s">
        <v>443</v>
      </c>
      <c r="N268" s="405" t="s">
        <v>35</v>
      </c>
      <c r="O268" s="379" t="s">
        <v>443</v>
      </c>
      <c r="P268" s="379" t="s">
        <v>4</v>
      </c>
      <c r="Q268" s="379" t="s">
        <v>443</v>
      </c>
      <c r="R268" s="379" t="s">
        <v>443</v>
      </c>
      <c r="S268" s="379" t="s">
        <v>443</v>
      </c>
      <c r="T268" s="405" t="s">
        <v>443</v>
      </c>
      <c r="U268" s="462" t="s">
        <v>443</v>
      </c>
      <c r="V268" s="462" t="s">
        <v>443</v>
      </c>
      <c r="W268" s="462" t="s">
        <v>443</v>
      </c>
    </row>
    <row r="269" spans="1:23" ht="45" customHeight="1" x14ac:dyDescent="0.25">
      <c r="A269" s="382" t="s">
        <v>1160</v>
      </c>
      <c r="B269" s="382" t="s">
        <v>694</v>
      </c>
      <c r="C269" s="636" t="s">
        <v>1161</v>
      </c>
      <c r="D269" s="636"/>
      <c r="E269" s="631">
        <v>55</v>
      </c>
      <c r="F269" s="408" t="s">
        <v>604</v>
      </c>
      <c r="G269" s="401">
        <v>45017</v>
      </c>
      <c r="H269" s="385" t="s">
        <v>590</v>
      </c>
      <c r="I269" s="386">
        <v>446</v>
      </c>
      <c r="J269" s="573" t="s">
        <v>999</v>
      </c>
      <c r="K269" s="449" t="s">
        <v>614</v>
      </c>
      <c r="L269" s="379" t="s">
        <v>443</v>
      </c>
      <c r="M269" s="379" t="s">
        <v>443</v>
      </c>
      <c r="N269" s="379" t="s">
        <v>443</v>
      </c>
      <c r="O269" s="379" t="s">
        <v>4</v>
      </c>
      <c r="P269" s="379" t="s">
        <v>35</v>
      </c>
      <c r="Q269" s="379" t="s">
        <v>443</v>
      </c>
      <c r="R269" s="379" t="s">
        <v>443</v>
      </c>
      <c r="S269" s="379" t="s">
        <v>443</v>
      </c>
      <c r="T269" s="405" t="s">
        <v>443</v>
      </c>
      <c r="U269" s="462" t="s">
        <v>443</v>
      </c>
      <c r="V269" s="462" t="s">
        <v>443</v>
      </c>
      <c r="W269" s="379" t="s">
        <v>35</v>
      </c>
    </row>
    <row r="270" spans="1:23" ht="45" customHeight="1" x14ac:dyDescent="0.25">
      <c r="A270" s="382" t="s">
        <v>1162</v>
      </c>
      <c r="B270" s="382" t="s">
        <v>662</v>
      </c>
      <c r="C270" s="602"/>
      <c r="D270" s="602"/>
      <c r="E270" s="631">
        <v>50</v>
      </c>
      <c r="F270" s="408" t="s">
        <v>815</v>
      </c>
      <c r="G270" s="401">
        <v>44949</v>
      </c>
      <c r="H270" s="385" t="s">
        <v>590</v>
      </c>
      <c r="I270" s="386">
        <v>134</v>
      </c>
      <c r="J270" s="573" t="s">
        <v>999</v>
      </c>
      <c r="K270" s="449" t="s">
        <v>100</v>
      </c>
      <c r="L270" s="379" t="s">
        <v>443</v>
      </c>
      <c r="M270" s="379" t="s">
        <v>443</v>
      </c>
      <c r="N270" s="379" t="s">
        <v>443</v>
      </c>
      <c r="O270" s="379" t="s">
        <v>443</v>
      </c>
      <c r="P270" s="379" t="s">
        <v>443</v>
      </c>
      <c r="Q270" s="379" t="s">
        <v>443</v>
      </c>
      <c r="R270" s="379" t="s">
        <v>443</v>
      </c>
      <c r="S270" s="379" t="s">
        <v>4</v>
      </c>
      <c r="T270" s="405" t="s">
        <v>443</v>
      </c>
      <c r="U270" s="462" t="s">
        <v>443</v>
      </c>
      <c r="V270" s="462" t="s">
        <v>443</v>
      </c>
      <c r="W270" s="462" t="s">
        <v>443</v>
      </c>
    </row>
    <row r="271" spans="1:23" ht="45" customHeight="1" x14ac:dyDescent="0.25">
      <c r="A271" s="382" t="s">
        <v>1163</v>
      </c>
      <c r="B271" s="382" t="s">
        <v>662</v>
      </c>
      <c r="C271" s="602"/>
      <c r="D271" s="602"/>
      <c r="E271" s="631">
        <v>50</v>
      </c>
      <c r="F271" s="408" t="s">
        <v>604</v>
      </c>
      <c r="G271" s="401">
        <v>44949</v>
      </c>
      <c r="H271" s="385" t="s">
        <v>590</v>
      </c>
      <c r="I271" s="386">
        <v>62</v>
      </c>
      <c r="J271" s="573" t="s">
        <v>621</v>
      </c>
      <c r="K271" s="449" t="s">
        <v>53</v>
      </c>
      <c r="L271" s="379" t="s">
        <v>443</v>
      </c>
      <c r="M271" s="379" t="s">
        <v>443</v>
      </c>
      <c r="N271" s="379" t="s">
        <v>4</v>
      </c>
      <c r="O271" s="379" t="s">
        <v>443</v>
      </c>
      <c r="P271" s="379" t="s">
        <v>443</v>
      </c>
      <c r="Q271" s="379" t="s">
        <v>443</v>
      </c>
      <c r="R271" s="379" t="s">
        <v>443</v>
      </c>
      <c r="S271" s="379" t="s">
        <v>443</v>
      </c>
      <c r="T271" s="405" t="s">
        <v>443</v>
      </c>
      <c r="U271" s="379" t="s">
        <v>443</v>
      </c>
      <c r="V271" s="379" t="s">
        <v>443</v>
      </c>
      <c r="W271" s="379" t="s">
        <v>443</v>
      </c>
    </row>
    <row r="272" spans="1:23" ht="45" customHeight="1" x14ac:dyDescent="0.25">
      <c r="A272" s="382" t="s">
        <v>1164</v>
      </c>
      <c r="B272" s="382" t="s">
        <v>212</v>
      </c>
      <c r="C272" s="602"/>
      <c r="D272" s="602"/>
      <c r="E272" s="631">
        <v>65</v>
      </c>
      <c r="F272" s="408" t="s">
        <v>815</v>
      </c>
      <c r="G272" s="401">
        <v>45406</v>
      </c>
      <c r="H272" s="385" t="s">
        <v>590</v>
      </c>
      <c r="I272" s="386" t="s">
        <v>1165</v>
      </c>
      <c r="J272" s="573" t="s">
        <v>999</v>
      </c>
      <c r="K272" s="449" t="s">
        <v>146</v>
      </c>
      <c r="L272" s="379" t="s">
        <v>4</v>
      </c>
      <c r="M272" s="379" t="s">
        <v>443</v>
      </c>
      <c r="N272" s="379" t="s">
        <v>443</v>
      </c>
      <c r="O272" s="379" t="s">
        <v>443</v>
      </c>
      <c r="P272" s="379" t="s">
        <v>443</v>
      </c>
      <c r="Q272" s="379" t="s">
        <v>443</v>
      </c>
      <c r="R272" s="379" t="s">
        <v>443</v>
      </c>
      <c r="S272" s="379" t="s">
        <v>443</v>
      </c>
      <c r="T272" s="405" t="s">
        <v>443</v>
      </c>
      <c r="U272" s="462" t="s">
        <v>443</v>
      </c>
      <c r="V272" s="462" t="s">
        <v>443</v>
      </c>
      <c r="W272" s="462" t="s">
        <v>443</v>
      </c>
    </row>
    <row r="273" spans="1:23" ht="45" customHeight="1" x14ac:dyDescent="0.25">
      <c r="A273" s="382" t="s">
        <v>1166</v>
      </c>
      <c r="B273" s="382" t="s">
        <v>948</v>
      </c>
      <c r="C273" s="408"/>
      <c r="D273" s="408"/>
      <c r="E273" s="631">
        <v>55</v>
      </c>
      <c r="F273" s="408" t="s">
        <v>604</v>
      </c>
      <c r="G273" s="401">
        <v>41214</v>
      </c>
      <c r="H273" s="385" t="s">
        <v>590</v>
      </c>
      <c r="I273" s="386" t="s">
        <v>1167</v>
      </c>
      <c r="J273" s="573" t="s">
        <v>667</v>
      </c>
      <c r="K273" s="449" t="s">
        <v>50</v>
      </c>
      <c r="L273" s="379" t="s">
        <v>443</v>
      </c>
      <c r="M273" s="379" t="s">
        <v>443</v>
      </c>
      <c r="N273" s="379" t="s">
        <v>443</v>
      </c>
      <c r="O273" s="379" t="s">
        <v>443</v>
      </c>
      <c r="P273" s="379" t="s">
        <v>443</v>
      </c>
      <c r="Q273" s="379" t="s">
        <v>443</v>
      </c>
      <c r="R273" s="379" t="s">
        <v>4</v>
      </c>
      <c r="S273" s="379" t="s">
        <v>443</v>
      </c>
      <c r="T273" s="405" t="s">
        <v>443</v>
      </c>
      <c r="U273" s="379" t="s">
        <v>443</v>
      </c>
      <c r="V273" s="379" t="s">
        <v>443</v>
      </c>
      <c r="W273" s="379" t="s">
        <v>443</v>
      </c>
    </row>
    <row r="274" spans="1:23" ht="45" customHeight="1" x14ac:dyDescent="0.25">
      <c r="A274" s="382" t="s">
        <v>1168</v>
      </c>
      <c r="B274" s="382" t="s">
        <v>662</v>
      </c>
      <c r="C274" s="602"/>
      <c r="D274" s="602"/>
      <c r="E274" s="631">
        <v>50</v>
      </c>
      <c r="F274" s="408" t="s">
        <v>815</v>
      </c>
      <c r="G274" s="401">
        <v>44949</v>
      </c>
      <c r="H274" s="385" t="s">
        <v>590</v>
      </c>
      <c r="I274" s="386">
        <v>156</v>
      </c>
      <c r="J274" s="573" t="s">
        <v>999</v>
      </c>
      <c r="K274" s="449" t="s">
        <v>25</v>
      </c>
      <c r="L274" s="379" t="s">
        <v>443</v>
      </c>
      <c r="M274" s="379" t="s">
        <v>443</v>
      </c>
      <c r="N274" s="379" t="s">
        <v>443</v>
      </c>
      <c r="O274" s="379" t="s">
        <v>443</v>
      </c>
      <c r="P274" s="379" t="s">
        <v>443</v>
      </c>
      <c r="Q274" s="379" t="s">
        <v>4</v>
      </c>
      <c r="R274" s="379" t="s">
        <v>443</v>
      </c>
      <c r="S274" s="379" t="s">
        <v>443</v>
      </c>
      <c r="T274" s="405" t="s">
        <v>443</v>
      </c>
      <c r="U274" s="462" t="s">
        <v>443</v>
      </c>
      <c r="V274" s="462" t="s">
        <v>443</v>
      </c>
      <c r="W274" s="462" t="s">
        <v>443</v>
      </c>
    </row>
    <row r="275" spans="1:23" ht="45" customHeight="1" x14ac:dyDescent="0.25">
      <c r="A275" s="382" t="s">
        <v>1169</v>
      </c>
      <c r="B275" s="382" t="s">
        <v>662</v>
      </c>
      <c r="C275" s="602"/>
      <c r="D275" s="602"/>
      <c r="E275" s="631">
        <v>50</v>
      </c>
      <c r="F275" s="408" t="s">
        <v>604</v>
      </c>
      <c r="G275" s="401">
        <v>44949</v>
      </c>
      <c r="H275" s="385" t="s">
        <v>590</v>
      </c>
      <c r="I275" s="386">
        <v>301</v>
      </c>
      <c r="J275" s="573" t="s">
        <v>999</v>
      </c>
      <c r="K275" s="449" t="s">
        <v>622</v>
      </c>
      <c r="L275" s="379" t="s">
        <v>443</v>
      </c>
      <c r="M275" s="379" t="s">
        <v>443</v>
      </c>
      <c r="N275" s="379" t="s">
        <v>443</v>
      </c>
      <c r="O275" s="379" t="s">
        <v>35</v>
      </c>
      <c r="P275" s="379" t="s">
        <v>443</v>
      </c>
      <c r="Q275" s="379" t="s">
        <v>443</v>
      </c>
      <c r="R275" s="379" t="s">
        <v>4</v>
      </c>
      <c r="S275" s="379" t="s">
        <v>443</v>
      </c>
      <c r="T275" s="405" t="s">
        <v>443</v>
      </c>
      <c r="U275" s="462" t="s">
        <v>443</v>
      </c>
      <c r="V275" s="462" t="s">
        <v>443</v>
      </c>
      <c r="W275" s="462" t="s">
        <v>443</v>
      </c>
    </row>
    <row r="276" spans="1:23" ht="45" customHeight="1" x14ac:dyDescent="0.25">
      <c r="A276" s="382" t="s">
        <v>1170</v>
      </c>
      <c r="B276" s="382" t="s">
        <v>1171</v>
      </c>
      <c r="C276" s="602"/>
      <c r="D276" s="602"/>
      <c r="E276" s="631">
        <v>50</v>
      </c>
      <c r="F276" s="408" t="s">
        <v>612</v>
      </c>
      <c r="G276" s="401">
        <v>44949</v>
      </c>
      <c r="H276" s="385" t="s">
        <v>590</v>
      </c>
      <c r="I276" s="386" t="s">
        <v>827</v>
      </c>
      <c r="J276" s="573" t="s">
        <v>1172</v>
      </c>
      <c r="K276" s="449" t="s">
        <v>146</v>
      </c>
      <c r="L276" s="379" t="s">
        <v>443</v>
      </c>
      <c r="M276" s="379" t="s">
        <v>4</v>
      </c>
      <c r="N276" s="379" t="s">
        <v>35</v>
      </c>
      <c r="O276" s="379" t="s">
        <v>35</v>
      </c>
      <c r="P276" s="379" t="s">
        <v>443</v>
      </c>
      <c r="Q276" s="379" t="s">
        <v>443</v>
      </c>
      <c r="R276" s="379" t="s">
        <v>443</v>
      </c>
      <c r="S276" s="379" t="s">
        <v>443</v>
      </c>
      <c r="T276" s="405" t="s">
        <v>443</v>
      </c>
      <c r="U276" s="405" t="s">
        <v>443</v>
      </c>
      <c r="V276" s="405" t="s">
        <v>443</v>
      </c>
      <c r="W276" s="405" t="s">
        <v>443</v>
      </c>
    </row>
    <row r="277" spans="1:23" ht="45" customHeight="1" x14ac:dyDescent="0.25">
      <c r="A277" s="408" t="s">
        <v>3139</v>
      </c>
      <c r="B277" s="444" t="s">
        <v>212</v>
      </c>
      <c r="C277" s="748"/>
      <c r="D277" s="748"/>
      <c r="E277" s="631">
        <v>125</v>
      </c>
      <c r="F277" s="408" t="s">
        <v>604</v>
      </c>
      <c r="G277" s="446">
        <v>45444</v>
      </c>
      <c r="H277" s="385" t="s">
        <v>590</v>
      </c>
      <c r="I277" s="386" t="s">
        <v>1174</v>
      </c>
      <c r="J277" s="573" t="s">
        <v>656</v>
      </c>
      <c r="K277" s="449" t="s">
        <v>622</v>
      </c>
      <c r="L277" s="379" t="s">
        <v>443</v>
      </c>
      <c r="M277" s="379" t="s">
        <v>443</v>
      </c>
      <c r="N277" s="379" t="s">
        <v>443</v>
      </c>
      <c r="O277" s="379" t="s">
        <v>443</v>
      </c>
      <c r="P277" s="379" t="s">
        <v>443</v>
      </c>
      <c r="Q277" s="379" t="s">
        <v>443</v>
      </c>
      <c r="R277" s="379" t="s">
        <v>443</v>
      </c>
      <c r="S277" s="379" t="s">
        <v>443</v>
      </c>
      <c r="T277" s="405" t="s">
        <v>443</v>
      </c>
      <c r="U277" s="462" t="s">
        <v>443</v>
      </c>
      <c r="V277" s="462" t="s">
        <v>443</v>
      </c>
      <c r="W277" s="379" t="s">
        <v>4</v>
      </c>
    </row>
    <row r="278" spans="1:23" ht="30" x14ac:dyDescent="0.25">
      <c r="A278" s="408" t="s">
        <v>1175</v>
      </c>
      <c r="B278" s="444" t="s">
        <v>60</v>
      </c>
      <c r="C278" s="409" t="s">
        <v>1176</v>
      </c>
      <c r="D278" s="409"/>
      <c r="E278" s="631">
        <v>55</v>
      </c>
      <c r="F278" s="408" t="s">
        <v>604</v>
      </c>
      <c r="G278" s="445"/>
      <c r="H278" s="385" t="s">
        <v>590</v>
      </c>
      <c r="I278" s="386" t="s">
        <v>1177</v>
      </c>
      <c r="J278" s="573" t="s">
        <v>737</v>
      </c>
      <c r="K278" s="449" t="s">
        <v>25</v>
      </c>
      <c r="L278" s="379" t="s">
        <v>443</v>
      </c>
      <c r="M278" s="379" t="s">
        <v>443</v>
      </c>
      <c r="N278" s="379" t="s">
        <v>443</v>
      </c>
      <c r="O278" s="379" t="s">
        <v>443</v>
      </c>
      <c r="P278" s="379" t="s">
        <v>443</v>
      </c>
      <c r="Q278" s="379" t="s">
        <v>4</v>
      </c>
      <c r="R278" s="379" t="s">
        <v>443</v>
      </c>
      <c r="S278" s="379" t="s">
        <v>443</v>
      </c>
      <c r="T278" s="405" t="s">
        <v>443</v>
      </c>
      <c r="U278" s="379" t="s">
        <v>443</v>
      </c>
      <c r="V278" s="379" t="s">
        <v>443</v>
      </c>
      <c r="W278" s="379" t="s">
        <v>443</v>
      </c>
    </row>
    <row r="279" spans="1:23" ht="45" customHeight="1" x14ac:dyDescent="0.25">
      <c r="A279" s="408" t="s">
        <v>1178</v>
      </c>
      <c r="B279" s="382" t="s">
        <v>1179</v>
      </c>
      <c r="C279" s="408" t="s">
        <v>762</v>
      </c>
      <c r="D279" s="408"/>
      <c r="E279" s="631">
        <v>65</v>
      </c>
      <c r="F279" s="408" t="s">
        <v>589</v>
      </c>
      <c r="G279" s="434">
        <v>43709</v>
      </c>
      <c r="H279" s="385" t="s">
        <v>590</v>
      </c>
      <c r="I279" s="386" t="s">
        <v>1180</v>
      </c>
      <c r="J279" s="573" t="s">
        <v>698</v>
      </c>
      <c r="K279" s="449" t="s">
        <v>614</v>
      </c>
      <c r="L279" s="379" t="s">
        <v>35</v>
      </c>
      <c r="M279" s="379" t="s">
        <v>4</v>
      </c>
      <c r="N279" s="379" t="s">
        <v>443</v>
      </c>
      <c r="O279" s="379" t="s">
        <v>443</v>
      </c>
      <c r="P279" s="379" t="s">
        <v>443</v>
      </c>
      <c r="Q279" s="379" t="s">
        <v>443</v>
      </c>
      <c r="R279" s="379" t="s">
        <v>443</v>
      </c>
      <c r="S279" s="379" t="s">
        <v>35</v>
      </c>
      <c r="T279" s="405" t="s">
        <v>443</v>
      </c>
      <c r="U279" s="379" t="s">
        <v>443</v>
      </c>
      <c r="V279" s="379" t="s">
        <v>443</v>
      </c>
      <c r="W279" s="379" t="s">
        <v>443</v>
      </c>
    </row>
    <row r="280" spans="1:23" ht="45" customHeight="1" x14ac:dyDescent="0.25">
      <c r="A280" s="382" t="s">
        <v>1181</v>
      </c>
      <c r="B280" s="382" t="s">
        <v>1182</v>
      </c>
      <c r="C280" s="602"/>
      <c r="D280" s="602"/>
      <c r="E280" s="631">
        <v>65</v>
      </c>
      <c r="F280" s="408" t="s">
        <v>612</v>
      </c>
      <c r="G280" s="401">
        <v>45986</v>
      </c>
      <c r="H280" s="385" t="s">
        <v>590</v>
      </c>
      <c r="I280" s="386" t="s">
        <v>3103</v>
      </c>
      <c r="J280" s="573" t="s">
        <v>613</v>
      </c>
      <c r="K280" s="449" t="s">
        <v>69</v>
      </c>
      <c r="L280" s="379" t="s">
        <v>690</v>
      </c>
      <c r="M280" s="379" t="s">
        <v>690</v>
      </c>
      <c r="N280" s="379" t="s">
        <v>690</v>
      </c>
      <c r="O280" s="379" t="s">
        <v>690</v>
      </c>
      <c r="P280" s="379" t="s">
        <v>690</v>
      </c>
      <c r="Q280" s="379" t="s">
        <v>690</v>
      </c>
      <c r="R280" s="379" t="s">
        <v>690</v>
      </c>
      <c r="S280" s="379" t="s">
        <v>690</v>
      </c>
      <c r="T280" s="379" t="s">
        <v>690</v>
      </c>
      <c r="U280" s="379" t="s">
        <v>690</v>
      </c>
      <c r="V280" s="462" t="s">
        <v>443</v>
      </c>
      <c r="W280" s="462" t="s">
        <v>443</v>
      </c>
    </row>
    <row r="281" spans="1:23" ht="45" customHeight="1" x14ac:dyDescent="0.25">
      <c r="A281" s="382" t="s">
        <v>1183</v>
      </c>
      <c r="B281" s="382" t="s">
        <v>1184</v>
      </c>
      <c r="C281" s="408"/>
      <c r="D281" s="408"/>
      <c r="E281" s="631">
        <v>50</v>
      </c>
      <c r="F281" s="408" t="s">
        <v>612</v>
      </c>
      <c r="G281" s="441"/>
      <c r="H281" s="385" t="s">
        <v>590</v>
      </c>
      <c r="I281" s="386">
        <v>429</v>
      </c>
      <c r="J281" s="573" t="s">
        <v>613</v>
      </c>
      <c r="K281" s="449" t="s">
        <v>69</v>
      </c>
      <c r="L281" s="379" t="s">
        <v>443</v>
      </c>
      <c r="M281" s="379" t="s">
        <v>443</v>
      </c>
      <c r="N281" s="379" t="s">
        <v>443</v>
      </c>
      <c r="O281" s="379" t="s">
        <v>443</v>
      </c>
      <c r="P281" s="379" t="s">
        <v>443</v>
      </c>
      <c r="Q281" s="379" t="s">
        <v>443</v>
      </c>
      <c r="R281" s="379" t="s">
        <v>4</v>
      </c>
      <c r="S281" s="379" t="s">
        <v>443</v>
      </c>
      <c r="T281" s="405" t="s">
        <v>443</v>
      </c>
      <c r="U281" s="462" t="s">
        <v>443</v>
      </c>
      <c r="V281" s="462" t="s">
        <v>443</v>
      </c>
      <c r="W281" s="462" t="s">
        <v>443</v>
      </c>
    </row>
    <row r="282" spans="1:23" ht="45" customHeight="1" x14ac:dyDescent="0.25">
      <c r="A282" s="382" t="s">
        <v>1185</v>
      </c>
      <c r="B282" s="382" t="s">
        <v>1186</v>
      </c>
      <c r="C282" s="408" t="s">
        <v>3104</v>
      </c>
      <c r="D282" s="408"/>
      <c r="E282" s="631">
        <v>60</v>
      </c>
      <c r="F282" s="408" t="s">
        <v>612</v>
      </c>
      <c r="G282" s="401" t="s">
        <v>20</v>
      </c>
      <c r="H282" s="385" t="s">
        <v>590</v>
      </c>
      <c r="I282" s="386" t="s">
        <v>767</v>
      </c>
      <c r="J282" s="573" t="s">
        <v>613</v>
      </c>
      <c r="K282" s="449" t="s">
        <v>614</v>
      </c>
      <c r="L282" s="379" t="s">
        <v>443</v>
      </c>
      <c r="M282" s="379" t="s">
        <v>4</v>
      </c>
      <c r="N282" s="379" t="s">
        <v>443</v>
      </c>
      <c r="O282" s="379" t="s">
        <v>443</v>
      </c>
      <c r="P282" s="379" t="s">
        <v>443</v>
      </c>
      <c r="Q282" s="379" t="s">
        <v>35</v>
      </c>
      <c r="R282" s="379" t="s">
        <v>443</v>
      </c>
      <c r="S282" s="379" t="s">
        <v>443</v>
      </c>
      <c r="T282" s="405" t="s">
        <v>443</v>
      </c>
      <c r="U282" s="462" t="s">
        <v>443</v>
      </c>
      <c r="V282" s="462" t="s">
        <v>443</v>
      </c>
      <c r="W282" s="462" t="s">
        <v>443</v>
      </c>
    </row>
    <row r="283" spans="1:23" ht="45" customHeight="1" x14ac:dyDescent="0.25">
      <c r="A283" s="408" t="s">
        <v>1187</v>
      </c>
      <c r="B283" s="382" t="s">
        <v>638</v>
      </c>
      <c r="C283" s="408"/>
      <c r="D283" s="408"/>
      <c r="E283" s="631">
        <v>55</v>
      </c>
      <c r="F283" s="408" t="s">
        <v>604</v>
      </c>
      <c r="G283" s="384"/>
      <c r="H283" s="385" t="s">
        <v>590</v>
      </c>
      <c r="I283" s="386" t="s">
        <v>1188</v>
      </c>
      <c r="J283" s="573" t="s">
        <v>621</v>
      </c>
      <c r="K283" s="652" t="s">
        <v>50</v>
      </c>
      <c r="L283" s="379" t="s">
        <v>443</v>
      </c>
      <c r="M283" s="379" t="s">
        <v>443</v>
      </c>
      <c r="N283" s="379" t="s">
        <v>443</v>
      </c>
      <c r="O283" s="379" t="s">
        <v>443</v>
      </c>
      <c r="P283" s="379" t="s">
        <v>443</v>
      </c>
      <c r="Q283" s="379" t="s">
        <v>443</v>
      </c>
      <c r="R283" s="379" t="s">
        <v>4</v>
      </c>
      <c r="S283" s="379" t="s">
        <v>443</v>
      </c>
      <c r="T283" s="405" t="s">
        <v>443</v>
      </c>
      <c r="U283" s="379" t="s">
        <v>443</v>
      </c>
      <c r="V283" s="379" t="s">
        <v>443</v>
      </c>
      <c r="W283" s="379" t="s">
        <v>443</v>
      </c>
    </row>
    <row r="284" spans="1:23" ht="45" customHeight="1" x14ac:dyDescent="0.25">
      <c r="A284" s="382" t="s">
        <v>1189</v>
      </c>
      <c r="B284" s="382" t="s">
        <v>1133</v>
      </c>
      <c r="C284" s="408"/>
      <c r="D284" s="408"/>
      <c r="E284" s="631">
        <v>55</v>
      </c>
      <c r="F284" s="408" t="s">
        <v>604</v>
      </c>
      <c r="G284" s="401">
        <v>42005</v>
      </c>
      <c r="H284" s="385" t="s">
        <v>590</v>
      </c>
      <c r="I284" s="386" t="s">
        <v>1190</v>
      </c>
      <c r="J284" s="605" t="s">
        <v>648</v>
      </c>
      <c r="K284" s="449" t="s">
        <v>20</v>
      </c>
      <c r="L284" s="379" t="s">
        <v>443</v>
      </c>
      <c r="M284" s="379" t="s">
        <v>443</v>
      </c>
      <c r="N284" s="379" t="s">
        <v>443</v>
      </c>
      <c r="O284" s="379" t="s">
        <v>443</v>
      </c>
      <c r="P284" s="539" t="s">
        <v>4</v>
      </c>
      <c r="Q284" s="379" t="s">
        <v>443</v>
      </c>
      <c r="R284" s="379" t="s">
        <v>443</v>
      </c>
      <c r="S284" s="379" t="s">
        <v>443</v>
      </c>
      <c r="T284" s="405" t="s">
        <v>443</v>
      </c>
      <c r="U284" s="379" t="s">
        <v>443</v>
      </c>
      <c r="V284" s="379" t="s">
        <v>443</v>
      </c>
      <c r="W284" s="379" t="s">
        <v>443</v>
      </c>
    </row>
    <row r="285" spans="1:23" ht="45" customHeight="1" x14ac:dyDescent="0.25">
      <c r="A285" s="382" t="s">
        <v>1191</v>
      </c>
      <c r="B285" s="382" t="s">
        <v>1186</v>
      </c>
      <c r="C285" s="408" t="s">
        <v>3104</v>
      </c>
      <c r="D285" s="408"/>
      <c r="E285" s="631">
        <v>60</v>
      </c>
      <c r="F285" s="408" t="s">
        <v>612</v>
      </c>
      <c r="G285" s="441" t="s">
        <v>20</v>
      </c>
      <c r="H285" s="385" t="s">
        <v>590</v>
      </c>
      <c r="I285" s="386" t="s">
        <v>767</v>
      </c>
      <c r="J285" s="573" t="s">
        <v>613</v>
      </c>
      <c r="K285" s="449" t="s">
        <v>614</v>
      </c>
      <c r="L285" s="379" t="s">
        <v>443</v>
      </c>
      <c r="M285" s="379" t="s">
        <v>4</v>
      </c>
      <c r="N285" s="379" t="s">
        <v>443</v>
      </c>
      <c r="O285" s="379" t="s">
        <v>443</v>
      </c>
      <c r="P285" s="379" t="s">
        <v>443</v>
      </c>
      <c r="Q285" s="379" t="s">
        <v>443</v>
      </c>
      <c r="R285" s="379" t="s">
        <v>443</v>
      </c>
      <c r="S285" s="379" t="s">
        <v>443</v>
      </c>
      <c r="T285" s="405" t="s">
        <v>443</v>
      </c>
      <c r="U285" s="462" t="s">
        <v>443</v>
      </c>
      <c r="V285" s="462" t="s">
        <v>443</v>
      </c>
      <c r="W285" s="462" t="s">
        <v>443</v>
      </c>
    </row>
    <row r="286" spans="1:23" ht="45" customHeight="1" x14ac:dyDescent="0.25">
      <c r="A286" s="382" t="s">
        <v>1192</v>
      </c>
      <c r="B286" s="382" t="s">
        <v>915</v>
      </c>
      <c r="C286" s="602"/>
      <c r="D286" s="602"/>
      <c r="E286" s="631">
        <v>130</v>
      </c>
      <c r="F286" s="408" t="s">
        <v>604</v>
      </c>
      <c r="G286" s="401">
        <v>45986</v>
      </c>
      <c r="H286" s="385" t="s">
        <v>590</v>
      </c>
      <c r="I286" s="386" t="s">
        <v>921</v>
      </c>
      <c r="J286" s="573" t="s">
        <v>764</v>
      </c>
      <c r="K286" s="449" t="s">
        <v>53</v>
      </c>
      <c r="L286" s="709" t="s">
        <v>690</v>
      </c>
      <c r="M286" s="709" t="s">
        <v>690</v>
      </c>
      <c r="N286" s="709" t="s">
        <v>690</v>
      </c>
      <c r="O286" s="709" t="s">
        <v>690</v>
      </c>
      <c r="P286" s="709" t="s">
        <v>690</v>
      </c>
      <c r="Q286" s="709" t="s">
        <v>690</v>
      </c>
      <c r="R286" s="709" t="s">
        <v>690</v>
      </c>
      <c r="S286" s="709" t="s">
        <v>690</v>
      </c>
      <c r="T286" s="709" t="s">
        <v>690</v>
      </c>
      <c r="U286" s="709" t="s">
        <v>690</v>
      </c>
      <c r="V286" s="379" t="s">
        <v>35</v>
      </c>
      <c r="W286" s="379" t="s">
        <v>443</v>
      </c>
    </row>
    <row r="287" spans="1:23" ht="45" customHeight="1" x14ac:dyDescent="0.25">
      <c r="A287" s="382" t="s">
        <v>1193</v>
      </c>
      <c r="B287" s="382" t="s">
        <v>758</v>
      </c>
      <c r="C287" s="408" t="s">
        <v>762</v>
      </c>
      <c r="D287" s="408"/>
      <c r="E287" s="631">
        <v>65</v>
      </c>
      <c r="F287" s="408" t="s">
        <v>612</v>
      </c>
      <c r="G287" s="401">
        <v>44063</v>
      </c>
      <c r="H287" s="385" t="s">
        <v>590</v>
      </c>
      <c r="I287" s="386" t="s">
        <v>1194</v>
      </c>
      <c r="J287" s="573" t="s">
        <v>613</v>
      </c>
      <c r="K287" s="449" t="s">
        <v>53</v>
      </c>
      <c r="L287" s="379" t="s">
        <v>443</v>
      </c>
      <c r="M287" s="379" t="s">
        <v>443</v>
      </c>
      <c r="N287" s="448" t="s">
        <v>4</v>
      </c>
      <c r="O287" s="420" t="s">
        <v>35</v>
      </c>
      <c r="P287" s="379" t="s">
        <v>443</v>
      </c>
      <c r="Q287" s="379" t="s">
        <v>443</v>
      </c>
      <c r="R287" s="379" t="s">
        <v>443</v>
      </c>
      <c r="S287" s="379" t="s">
        <v>443</v>
      </c>
      <c r="T287" s="405" t="s">
        <v>443</v>
      </c>
      <c r="U287" s="462" t="s">
        <v>443</v>
      </c>
      <c r="V287" s="462" t="s">
        <v>443</v>
      </c>
      <c r="W287" s="462" t="s">
        <v>443</v>
      </c>
    </row>
    <row r="288" spans="1:23" ht="45" customHeight="1" x14ac:dyDescent="0.25">
      <c r="A288" s="382" t="s">
        <v>1195</v>
      </c>
      <c r="B288" s="382" t="s">
        <v>1196</v>
      </c>
      <c r="C288" s="409" t="s">
        <v>1197</v>
      </c>
      <c r="D288" s="409"/>
      <c r="E288" s="631">
        <v>50</v>
      </c>
      <c r="F288" s="408" t="s">
        <v>612</v>
      </c>
      <c r="G288" s="401">
        <v>44949</v>
      </c>
      <c r="H288" s="385" t="s">
        <v>590</v>
      </c>
      <c r="I288" s="386">
        <v>377</v>
      </c>
      <c r="J288" s="573" t="s">
        <v>1172</v>
      </c>
      <c r="K288" s="449" t="s">
        <v>610</v>
      </c>
      <c r="L288" s="379" t="s">
        <v>443</v>
      </c>
      <c r="M288" s="379" t="s">
        <v>443</v>
      </c>
      <c r="N288" s="379" t="s">
        <v>443</v>
      </c>
      <c r="O288" s="379" t="s">
        <v>443</v>
      </c>
      <c r="P288" s="379" t="s">
        <v>443</v>
      </c>
      <c r="Q288" s="379" t="s">
        <v>443</v>
      </c>
      <c r="R288" s="379" t="s">
        <v>443</v>
      </c>
      <c r="S288" s="379" t="s">
        <v>443</v>
      </c>
      <c r="T288" s="405" t="s">
        <v>443</v>
      </c>
      <c r="U288" s="379" t="s">
        <v>4</v>
      </c>
      <c r="V288" s="379" t="s">
        <v>443</v>
      </c>
      <c r="W288" s="379" t="s">
        <v>443</v>
      </c>
    </row>
    <row r="289" spans="1:23" ht="45" customHeight="1" x14ac:dyDescent="0.25">
      <c r="A289" s="382" t="s">
        <v>1198</v>
      </c>
      <c r="B289" s="382" t="s">
        <v>1199</v>
      </c>
      <c r="C289" s="408"/>
      <c r="D289" s="408"/>
      <c r="E289" s="631">
        <v>50</v>
      </c>
      <c r="F289" s="408" t="s">
        <v>612</v>
      </c>
      <c r="G289" s="401"/>
      <c r="H289" s="385" t="s">
        <v>590</v>
      </c>
      <c r="I289" s="386">
        <v>425</v>
      </c>
      <c r="J289" s="573" t="s">
        <v>613</v>
      </c>
      <c r="K289" s="606" t="s">
        <v>622</v>
      </c>
      <c r="L289" s="379" t="s">
        <v>443</v>
      </c>
      <c r="M289" s="379" t="s">
        <v>443</v>
      </c>
      <c r="N289" s="379" t="s">
        <v>443</v>
      </c>
      <c r="O289" s="379" t="s">
        <v>443</v>
      </c>
      <c r="P289" s="379" t="s">
        <v>443</v>
      </c>
      <c r="Q289" s="379" t="s">
        <v>443</v>
      </c>
      <c r="R289" s="379" t="s">
        <v>443</v>
      </c>
      <c r="S289" s="379" t="s">
        <v>443</v>
      </c>
      <c r="T289" s="405" t="s">
        <v>443</v>
      </c>
      <c r="U289" s="462" t="s">
        <v>443</v>
      </c>
      <c r="V289" s="379" t="s">
        <v>4</v>
      </c>
      <c r="W289" s="462" t="s">
        <v>443</v>
      </c>
    </row>
    <row r="290" spans="1:23" ht="45" customHeight="1" x14ac:dyDescent="0.25">
      <c r="A290" s="382" t="s">
        <v>1200</v>
      </c>
      <c r="B290" s="382" t="s">
        <v>662</v>
      </c>
      <c r="C290" s="409"/>
      <c r="D290" s="409"/>
      <c r="E290" s="631">
        <v>60</v>
      </c>
      <c r="F290" s="408" t="s">
        <v>604</v>
      </c>
      <c r="G290" s="401">
        <v>44950</v>
      </c>
      <c r="H290" s="385" t="s">
        <v>590</v>
      </c>
      <c r="I290" s="386" t="s">
        <v>1201</v>
      </c>
      <c r="J290" s="573" t="s">
        <v>667</v>
      </c>
      <c r="K290" s="449" t="s">
        <v>614</v>
      </c>
      <c r="L290" s="379" t="s">
        <v>443</v>
      </c>
      <c r="M290" s="462" t="s">
        <v>443</v>
      </c>
      <c r="N290" s="539" t="s">
        <v>4</v>
      </c>
      <c r="O290" s="379" t="s">
        <v>443</v>
      </c>
      <c r="P290" s="379" t="s">
        <v>443</v>
      </c>
      <c r="Q290" s="379" t="s">
        <v>443</v>
      </c>
      <c r="R290" s="379" t="s">
        <v>443</v>
      </c>
      <c r="S290" s="379" t="s">
        <v>443</v>
      </c>
      <c r="T290" s="405" t="s">
        <v>443</v>
      </c>
      <c r="U290" s="379" t="s">
        <v>443</v>
      </c>
      <c r="V290" s="379" t="s">
        <v>443</v>
      </c>
      <c r="W290" s="379" t="s">
        <v>443</v>
      </c>
    </row>
    <row r="291" spans="1:23" ht="45" customHeight="1" x14ac:dyDescent="0.25">
      <c r="A291" s="382" t="s">
        <v>1202</v>
      </c>
      <c r="B291" s="382" t="s">
        <v>638</v>
      </c>
      <c r="C291" s="408"/>
      <c r="D291" s="408"/>
      <c r="E291" s="631">
        <v>65</v>
      </c>
      <c r="F291" s="408" t="s">
        <v>612</v>
      </c>
      <c r="G291" s="401">
        <v>44805</v>
      </c>
      <c r="H291" s="385" t="s">
        <v>590</v>
      </c>
      <c r="I291" s="386" t="s">
        <v>1203</v>
      </c>
      <c r="J291" s="573" t="s">
        <v>613</v>
      </c>
      <c r="K291" s="449" t="s">
        <v>622</v>
      </c>
      <c r="L291" s="379" t="s">
        <v>443</v>
      </c>
      <c r="M291" s="379" t="s">
        <v>443</v>
      </c>
      <c r="N291" s="379" t="s">
        <v>443</v>
      </c>
      <c r="O291" s="379" t="s">
        <v>443</v>
      </c>
      <c r="P291" s="379" t="s">
        <v>443</v>
      </c>
      <c r="Q291" s="379" t="s">
        <v>443</v>
      </c>
      <c r="R291" s="379" t="s">
        <v>443</v>
      </c>
      <c r="S291" s="379" t="s">
        <v>443</v>
      </c>
      <c r="T291" s="379" t="s">
        <v>4</v>
      </c>
      <c r="U291" s="462" t="s">
        <v>443</v>
      </c>
      <c r="V291" s="462" t="s">
        <v>443</v>
      </c>
      <c r="W291" s="462" t="s">
        <v>443</v>
      </c>
    </row>
    <row r="292" spans="1:23" ht="51" customHeight="1" x14ac:dyDescent="0.25">
      <c r="A292" s="382" t="s">
        <v>1204</v>
      </c>
      <c r="B292" s="382" t="s">
        <v>800</v>
      </c>
      <c r="C292" s="408"/>
      <c r="D292" s="408"/>
      <c r="E292" s="631">
        <v>50</v>
      </c>
      <c r="F292" s="408" t="s">
        <v>604</v>
      </c>
      <c r="G292" s="401"/>
      <c r="H292" s="385" t="s">
        <v>590</v>
      </c>
      <c r="I292" s="386">
        <v>411</v>
      </c>
      <c r="J292" s="573" t="s">
        <v>621</v>
      </c>
      <c r="K292" s="606" t="s">
        <v>614</v>
      </c>
      <c r="L292" s="379" t="s">
        <v>443</v>
      </c>
      <c r="M292" s="379" t="s">
        <v>4</v>
      </c>
      <c r="N292" s="379" t="s">
        <v>443</v>
      </c>
      <c r="O292" s="379" t="s">
        <v>443</v>
      </c>
      <c r="P292" s="379" t="s">
        <v>443</v>
      </c>
      <c r="Q292" s="379" t="s">
        <v>443</v>
      </c>
      <c r="R292" s="379" t="s">
        <v>443</v>
      </c>
      <c r="S292" s="379" t="s">
        <v>443</v>
      </c>
      <c r="T292" s="405" t="s">
        <v>443</v>
      </c>
      <c r="U292" s="379" t="s">
        <v>443</v>
      </c>
      <c r="V292" s="379" t="s">
        <v>443</v>
      </c>
      <c r="W292" s="379" t="s">
        <v>443</v>
      </c>
    </row>
    <row r="293" spans="1:23" ht="45" customHeight="1" x14ac:dyDescent="0.25">
      <c r="A293" s="382" t="s">
        <v>1205</v>
      </c>
      <c r="B293" s="382" t="s">
        <v>974</v>
      </c>
      <c r="C293" s="409" t="s">
        <v>1206</v>
      </c>
      <c r="D293" s="409"/>
      <c r="E293" s="631">
        <v>75</v>
      </c>
      <c r="F293" s="408" t="s">
        <v>604</v>
      </c>
      <c r="G293" s="401">
        <v>45863</v>
      </c>
      <c r="H293" s="385" t="s">
        <v>590</v>
      </c>
      <c r="I293" s="386" t="s">
        <v>1207</v>
      </c>
      <c r="J293" s="573" t="s">
        <v>656</v>
      </c>
      <c r="K293" s="449" t="s">
        <v>146</v>
      </c>
      <c r="L293" s="379" t="s">
        <v>690</v>
      </c>
      <c r="M293" s="379" t="s">
        <v>690</v>
      </c>
      <c r="N293" s="379" t="s">
        <v>690</v>
      </c>
      <c r="O293" s="379" t="s">
        <v>690</v>
      </c>
      <c r="P293" s="379" t="s">
        <v>690</v>
      </c>
      <c r="Q293" s="379" t="s">
        <v>690</v>
      </c>
      <c r="R293" s="379" t="s">
        <v>443</v>
      </c>
      <c r="S293" s="379" t="s">
        <v>443</v>
      </c>
      <c r="T293" s="405" t="s">
        <v>443</v>
      </c>
      <c r="U293" s="420" t="s">
        <v>35</v>
      </c>
      <c r="V293" s="462" t="s">
        <v>443</v>
      </c>
      <c r="W293" s="462" t="s">
        <v>443</v>
      </c>
    </row>
    <row r="294" spans="1:23" ht="45" customHeight="1" x14ac:dyDescent="0.25">
      <c r="A294" s="382" t="s">
        <v>1208</v>
      </c>
      <c r="B294" s="382" t="s">
        <v>774</v>
      </c>
      <c r="C294" s="602"/>
      <c r="D294" s="602"/>
      <c r="E294" s="631">
        <v>50</v>
      </c>
      <c r="F294" s="408" t="s">
        <v>612</v>
      </c>
      <c r="G294" s="401"/>
      <c r="H294" s="385" t="s">
        <v>590</v>
      </c>
      <c r="I294" s="386">
        <v>434</v>
      </c>
      <c r="J294" s="573" t="s">
        <v>1172</v>
      </c>
      <c r="K294" s="449" t="s">
        <v>610</v>
      </c>
      <c r="L294" s="379" t="s">
        <v>443</v>
      </c>
      <c r="M294" s="379" t="s">
        <v>443</v>
      </c>
      <c r="N294" s="379" t="s">
        <v>443</v>
      </c>
      <c r="O294" s="379" t="s">
        <v>443</v>
      </c>
      <c r="P294" s="379" t="s">
        <v>443</v>
      </c>
      <c r="Q294" s="379" t="s">
        <v>443</v>
      </c>
      <c r="R294" s="379" t="s">
        <v>443</v>
      </c>
      <c r="S294" s="379" t="s">
        <v>443</v>
      </c>
      <c r="T294" s="405" t="s">
        <v>443</v>
      </c>
      <c r="U294" s="379" t="s">
        <v>4</v>
      </c>
      <c r="V294" s="405" t="s">
        <v>443</v>
      </c>
      <c r="W294" s="405" t="s">
        <v>443</v>
      </c>
    </row>
    <row r="295" spans="1:23" ht="45" customHeight="1" x14ac:dyDescent="0.25">
      <c r="A295" s="382" t="s">
        <v>1209</v>
      </c>
      <c r="B295" s="382" t="s">
        <v>1210</v>
      </c>
      <c r="C295" s="602"/>
      <c r="D295" s="602"/>
      <c r="E295" s="631">
        <v>75</v>
      </c>
      <c r="F295" s="408" t="s">
        <v>731</v>
      </c>
      <c r="G295" s="401">
        <v>45986</v>
      </c>
      <c r="H295" s="385" t="s">
        <v>590</v>
      </c>
      <c r="I295" s="386" t="s">
        <v>1211</v>
      </c>
      <c r="J295" s="573" t="s">
        <v>732</v>
      </c>
      <c r="K295" s="449" t="s">
        <v>690</v>
      </c>
      <c r="L295" s="379" t="s">
        <v>690</v>
      </c>
      <c r="M295" s="379" t="s">
        <v>690</v>
      </c>
      <c r="N295" s="379" t="s">
        <v>690</v>
      </c>
      <c r="O295" s="379" t="s">
        <v>690</v>
      </c>
      <c r="P295" s="379" t="s">
        <v>690</v>
      </c>
      <c r="Q295" s="379" t="s">
        <v>690</v>
      </c>
      <c r="R295" s="379" t="s">
        <v>690</v>
      </c>
      <c r="S295" s="379" t="s">
        <v>690</v>
      </c>
      <c r="T295" s="379" t="s">
        <v>690</v>
      </c>
      <c r="U295" s="379" t="s">
        <v>690</v>
      </c>
      <c r="V295" s="379" t="s">
        <v>443</v>
      </c>
      <c r="W295" s="379" t="s">
        <v>443</v>
      </c>
    </row>
    <row r="296" spans="1:23" ht="45" customHeight="1" x14ac:dyDescent="0.25">
      <c r="A296" s="382" t="s">
        <v>1212</v>
      </c>
      <c r="B296" s="382" t="s">
        <v>662</v>
      </c>
      <c r="C296" s="602"/>
      <c r="D296" s="602"/>
      <c r="E296" s="631">
        <v>50</v>
      </c>
      <c r="F296" s="408" t="s">
        <v>604</v>
      </c>
      <c r="G296" s="401">
        <v>44949</v>
      </c>
      <c r="H296" s="385" t="s">
        <v>590</v>
      </c>
      <c r="I296" s="386">
        <v>63</v>
      </c>
      <c r="J296" s="573" t="s">
        <v>621</v>
      </c>
      <c r="K296" s="449" t="s">
        <v>53</v>
      </c>
      <c r="L296" s="379" t="s">
        <v>443</v>
      </c>
      <c r="M296" s="379" t="s">
        <v>443</v>
      </c>
      <c r="N296" s="379" t="s">
        <v>4</v>
      </c>
      <c r="O296" s="379" t="s">
        <v>443</v>
      </c>
      <c r="P296" s="379" t="s">
        <v>443</v>
      </c>
      <c r="Q296" s="379" t="s">
        <v>443</v>
      </c>
      <c r="R296" s="379" t="s">
        <v>443</v>
      </c>
      <c r="S296" s="379" t="s">
        <v>443</v>
      </c>
      <c r="T296" s="405" t="s">
        <v>443</v>
      </c>
      <c r="U296" s="379" t="s">
        <v>443</v>
      </c>
      <c r="V296" s="379" t="s">
        <v>443</v>
      </c>
      <c r="W296" s="379" t="s">
        <v>443</v>
      </c>
    </row>
    <row r="297" spans="1:23" ht="45" customHeight="1" x14ac:dyDescent="0.25">
      <c r="A297" s="382" t="s">
        <v>1213</v>
      </c>
      <c r="B297" s="382" t="s">
        <v>758</v>
      </c>
      <c r="C297" s="408"/>
      <c r="D297" s="408"/>
      <c r="E297" s="631">
        <v>50</v>
      </c>
      <c r="F297" s="408" t="s">
        <v>612</v>
      </c>
      <c r="G297" s="401">
        <v>45047</v>
      </c>
      <c r="H297" s="385" t="s">
        <v>590</v>
      </c>
      <c r="I297" s="386">
        <v>416</v>
      </c>
      <c r="J297" s="573" t="s">
        <v>1172</v>
      </c>
      <c r="K297" s="449" t="s">
        <v>146</v>
      </c>
      <c r="L297" s="379" t="s">
        <v>443</v>
      </c>
      <c r="M297" s="379" t="s">
        <v>4</v>
      </c>
      <c r="N297" s="379" t="s">
        <v>443</v>
      </c>
      <c r="O297" s="379" t="s">
        <v>443</v>
      </c>
      <c r="P297" s="379" t="s">
        <v>443</v>
      </c>
      <c r="Q297" s="379" t="s">
        <v>443</v>
      </c>
      <c r="R297" s="379" t="s">
        <v>443</v>
      </c>
      <c r="S297" s="379" t="s">
        <v>443</v>
      </c>
      <c r="T297" s="405" t="s">
        <v>443</v>
      </c>
      <c r="U297" s="405" t="s">
        <v>443</v>
      </c>
      <c r="V297" s="405" t="s">
        <v>443</v>
      </c>
      <c r="W297" s="405" t="s">
        <v>443</v>
      </c>
    </row>
    <row r="298" spans="1:23" ht="45" customHeight="1" x14ac:dyDescent="0.25">
      <c r="A298" s="382" t="s">
        <v>1214</v>
      </c>
      <c r="B298" s="382" t="s">
        <v>1196</v>
      </c>
      <c r="C298" s="408"/>
      <c r="D298" s="408"/>
      <c r="E298" s="631">
        <v>65</v>
      </c>
      <c r="F298" s="408" t="s">
        <v>612</v>
      </c>
      <c r="G298" s="401">
        <v>45192</v>
      </c>
      <c r="H298" s="411" t="s">
        <v>590</v>
      </c>
      <c r="I298" s="616" t="s">
        <v>1215</v>
      </c>
      <c r="J298" s="573" t="s">
        <v>613</v>
      </c>
      <c r="K298" s="449" t="s">
        <v>622</v>
      </c>
      <c r="L298" s="379" t="s">
        <v>443</v>
      </c>
      <c r="M298" s="379" t="s">
        <v>443</v>
      </c>
      <c r="N298" s="379" t="s">
        <v>443</v>
      </c>
      <c r="O298" s="379" t="s">
        <v>443</v>
      </c>
      <c r="P298" s="379" t="s">
        <v>443</v>
      </c>
      <c r="Q298" s="379" t="s">
        <v>443</v>
      </c>
      <c r="R298" s="379" t="s">
        <v>443</v>
      </c>
      <c r="S298" s="379" t="s">
        <v>443</v>
      </c>
      <c r="T298" s="462" t="s">
        <v>443</v>
      </c>
      <c r="U298" s="539" t="s">
        <v>4</v>
      </c>
      <c r="V298" s="462" t="s">
        <v>443</v>
      </c>
      <c r="W298" s="462" t="s">
        <v>443</v>
      </c>
    </row>
    <row r="299" spans="1:23" ht="45" customHeight="1" x14ac:dyDescent="0.25">
      <c r="A299" s="382" t="s">
        <v>1216</v>
      </c>
      <c r="B299" s="382" t="s">
        <v>1217</v>
      </c>
      <c r="C299" s="602" t="s">
        <v>1872</v>
      </c>
      <c r="D299" s="602"/>
      <c r="E299" s="631">
        <v>60</v>
      </c>
      <c r="F299" s="408" t="s">
        <v>612</v>
      </c>
      <c r="G299" s="401">
        <v>45283</v>
      </c>
      <c r="H299" s="385" t="s">
        <v>590</v>
      </c>
      <c r="I299" s="616" t="s">
        <v>1218</v>
      </c>
      <c r="J299" s="573" t="s">
        <v>613</v>
      </c>
      <c r="K299" s="449" t="s">
        <v>50</v>
      </c>
      <c r="L299" s="379" t="s">
        <v>443</v>
      </c>
      <c r="M299" s="379" t="s">
        <v>443</v>
      </c>
      <c r="N299" s="379" t="s">
        <v>443</v>
      </c>
      <c r="O299" s="379" t="s">
        <v>443</v>
      </c>
      <c r="P299" s="379" t="s">
        <v>443</v>
      </c>
      <c r="Q299" s="379" t="s">
        <v>443</v>
      </c>
      <c r="R299" s="379" t="s">
        <v>443</v>
      </c>
      <c r="S299" s="379" t="s">
        <v>4</v>
      </c>
      <c r="T299" s="462" t="s">
        <v>443</v>
      </c>
      <c r="U299" s="462" t="s">
        <v>443</v>
      </c>
      <c r="V299" s="462" t="s">
        <v>443</v>
      </c>
      <c r="W299" s="462" t="s">
        <v>443</v>
      </c>
    </row>
    <row r="300" spans="1:23" ht="45" customHeight="1" x14ac:dyDescent="0.25">
      <c r="A300" s="382" t="s">
        <v>1219</v>
      </c>
      <c r="B300" s="382" t="s">
        <v>1196</v>
      </c>
      <c r="C300" s="408"/>
      <c r="D300" s="408"/>
      <c r="E300" s="631">
        <v>65</v>
      </c>
      <c r="F300" s="408" t="s">
        <v>612</v>
      </c>
      <c r="G300" s="401">
        <v>43983</v>
      </c>
      <c r="H300" s="385" t="s">
        <v>590</v>
      </c>
      <c r="I300" s="386" t="s">
        <v>1220</v>
      </c>
      <c r="J300" s="573" t="s">
        <v>613</v>
      </c>
      <c r="K300" s="449" t="s">
        <v>50</v>
      </c>
      <c r="L300" s="379" t="s">
        <v>443</v>
      </c>
      <c r="M300" s="379" t="s">
        <v>443</v>
      </c>
      <c r="N300" s="379" t="s">
        <v>443</v>
      </c>
      <c r="O300" s="379" t="s">
        <v>443</v>
      </c>
      <c r="P300" s="379" t="s">
        <v>443</v>
      </c>
      <c r="Q300" s="379" t="s">
        <v>443</v>
      </c>
      <c r="R300" s="379" t="s">
        <v>4</v>
      </c>
      <c r="S300" s="379" t="s">
        <v>443</v>
      </c>
      <c r="T300" s="535" t="s">
        <v>35</v>
      </c>
      <c r="U300" s="462" t="s">
        <v>443</v>
      </c>
      <c r="V300" s="462" t="s">
        <v>443</v>
      </c>
      <c r="W300" s="462" t="s">
        <v>443</v>
      </c>
    </row>
    <row r="301" spans="1:23" ht="45" customHeight="1" x14ac:dyDescent="0.25">
      <c r="A301" s="382" t="s">
        <v>1221</v>
      </c>
      <c r="B301" s="382" t="s">
        <v>1222</v>
      </c>
      <c r="C301" s="602"/>
      <c r="D301" s="602"/>
      <c r="E301" s="631">
        <v>50</v>
      </c>
      <c r="F301" s="408" t="s">
        <v>612</v>
      </c>
      <c r="G301" s="401">
        <v>44949</v>
      </c>
      <c r="H301" s="385" t="s">
        <v>590</v>
      </c>
      <c r="I301" s="386">
        <v>359</v>
      </c>
      <c r="J301" s="573" t="s">
        <v>1172</v>
      </c>
      <c r="K301" s="449" t="s">
        <v>635</v>
      </c>
      <c r="L301" s="379" t="s">
        <v>443</v>
      </c>
      <c r="M301" s="379" t="s">
        <v>443</v>
      </c>
      <c r="N301" s="379" t="s">
        <v>443</v>
      </c>
      <c r="O301" s="379" t="s">
        <v>443</v>
      </c>
      <c r="P301" s="379" t="s">
        <v>443</v>
      </c>
      <c r="Q301" s="379" t="s">
        <v>443</v>
      </c>
      <c r="R301" s="379" t="s">
        <v>443</v>
      </c>
      <c r="S301" s="379" t="s">
        <v>443</v>
      </c>
      <c r="T301" s="462" t="s">
        <v>443</v>
      </c>
      <c r="U301" s="405" t="s">
        <v>443</v>
      </c>
      <c r="V301" s="405" t="s">
        <v>443</v>
      </c>
      <c r="W301" s="405" t="s">
        <v>443</v>
      </c>
    </row>
    <row r="302" spans="1:23" ht="45" customHeight="1" x14ac:dyDescent="0.25">
      <c r="A302" s="382" t="s">
        <v>1223</v>
      </c>
      <c r="B302" s="382" t="s">
        <v>662</v>
      </c>
      <c r="C302" s="602"/>
      <c r="D302" s="602"/>
      <c r="E302" s="631">
        <v>50</v>
      </c>
      <c r="F302" s="408" t="s">
        <v>612</v>
      </c>
      <c r="G302" s="401">
        <v>44986</v>
      </c>
      <c r="H302" s="385" t="s">
        <v>590</v>
      </c>
      <c r="I302" s="386">
        <v>444</v>
      </c>
      <c r="J302" s="646" t="s">
        <v>1172</v>
      </c>
      <c r="K302" s="449" t="s">
        <v>50</v>
      </c>
      <c r="L302" s="379" t="s">
        <v>443</v>
      </c>
      <c r="M302" s="379" t="s">
        <v>443</v>
      </c>
      <c r="N302" s="379" t="s">
        <v>443</v>
      </c>
      <c r="O302" s="379" t="s">
        <v>443</v>
      </c>
      <c r="P302" s="379" t="s">
        <v>443</v>
      </c>
      <c r="Q302" s="379" t="s">
        <v>443</v>
      </c>
      <c r="R302" s="379" t="s">
        <v>4</v>
      </c>
      <c r="S302" s="379" t="s">
        <v>443</v>
      </c>
      <c r="T302" s="462" t="s">
        <v>443</v>
      </c>
      <c r="U302" s="405" t="s">
        <v>443</v>
      </c>
      <c r="V302" s="405" t="s">
        <v>443</v>
      </c>
      <c r="W302" s="405" t="s">
        <v>443</v>
      </c>
    </row>
    <row r="303" spans="1:23" ht="45" customHeight="1" x14ac:dyDescent="0.25">
      <c r="A303" s="599" t="s">
        <v>1224</v>
      </c>
      <c r="B303" s="408" t="s">
        <v>810</v>
      </c>
      <c r="C303" s="408" t="s">
        <v>1225</v>
      </c>
      <c r="D303" s="408"/>
      <c r="E303" s="631">
        <v>50</v>
      </c>
      <c r="F303" s="408" t="s">
        <v>604</v>
      </c>
      <c r="G303" s="441"/>
      <c r="H303" s="385" t="s">
        <v>590</v>
      </c>
      <c r="I303" s="441">
        <v>407</v>
      </c>
      <c r="J303" s="605" t="s">
        <v>648</v>
      </c>
      <c r="K303" s="449" t="s">
        <v>614</v>
      </c>
      <c r="L303" s="379" t="s">
        <v>443</v>
      </c>
      <c r="M303" s="379" t="s">
        <v>443</v>
      </c>
      <c r="N303" s="448" t="s">
        <v>4</v>
      </c>
      <c r="O303" s="379" t="s">
        <v>443</v>
      </c>
      <c r="P303" s="379" t="s">
        <v>443</v>
      </c>
      <c r="Q303" s="379" t="s">
        <v>443</v>
      </c>
      <c r="R303" s="379" t="s">
        <v>443</v>
      </c>
      <c r="S303" s="379" t="s">
        <v>443</v>
      </c>
      <c r="T303" s="462" t="s">
        <v>443</v>
      </c>
      <c r="U303" s="379" t="s">
        <v>443</v>
      </c>
      <c r="V303" s="379" t="s">
        <v>443</v>
      </c>
      <c r="W303" s="379" t="s">
        <v>443</v>
      </c>
    </row>
    <row r="304" spans="1:23" ht="45" customHeight="1" x14ac:dyDescent="0.25">
      <c r="A304" s="382" t="s">
        <v>1226</v>
      </c>
      <c r="B304" s="382" t="s">
        <v>1227</v>
      </c>
      <c r="C304" s="408" t="s">
        <v>762</v>
      </c>
      <c r="D304" s="408"/>
      <c r="E304" s="631">
        <v>65</v>
      </c>
      <c r="F304" s="408" t="s">
        <v>1011</v>
      </c>
      <c r="G304" s="401">
        <v>44197</v>
      </c>
      <c r="H304" s="385" t="s">
        <v>590</v>
      </c>
      <c r="I304" s="386" t="s">
        <v>1228</v>
      </c>
      <c r="J304" s="573" t="s">
        <v>698</v>
      </c>
      <c r="K304" s="449" t="s">
        <v>25</v>
      </c>
      <c r="L304" s="379" t="s">
        <v>443</v>
      </c>
      <c r="M304" s="379" t="s">
        <v>443</v>
      </c>
      <c r="N304" s="379" t="s">
        <v>35</v>
      </c>
      <c r="O304" s="379" t="s">
        <v>443</v>
      </c>
      <c r="P304" s="379" t="s">
        <v>4</v>
      </c>
      <c r="Q304" s="379" t="s">
        <v>443</v>
      </c>
      <c r="R304" s="379" t="s">
        <v>443</v>
      </c>
      <c r="S304" s="379" t="s">
        <v>443</v>
      </c>
      <c r="T304" s="462" t="s">
        <v>443</v>
      </c>
      <c r="U304" s="379" t="s">
        <v>443</v>
      </c>
      <c r="V304" s="379" t="s">
        <v>443</v>
      </c>
      <c r="W304" s="379" t="s">
        <v>443</v>
      </c>
    </row>
    <row r="305" spans="1:23" ht="45" customHeight="1" x14ac:dyDescent="0.25">
      <c r="A305" s="382" t="s">
        <v>1229</v>
      </c>
      <c r="B305" s="382" t="s">
        <v>1230</v>
      </c>
      <c r="C305" s="408"/>
      <c r="D305" s="408"/>
      <c r="E305" s="631">
        <v>50</v>
      </c>
      <c r="F305" s="408" t="s">
        <v>612</v>
      </c>
      <c r="G305" s="401"/>
      <c r="H305" s="385" t="s">
        <v>590</v>
      </c>
      <c r="I305" s="386">
        <v>391</v>
      </c>
      <c r="J305" s="573" t="s">
        <v>613</v>
      </c>
      <c r="K305" s="524" t="s">
        <v>50</v>
      </c>
      <c r="L305" s="379" t="s">
        <v>443</v>
      </c>
      <c r="M305" s="379" t="s">
        <v>443</v>
      </c>
      <c r="N305" s="379" t="s">
        <v>443</v>
      </c>
      <c r="O305" s="379" t="s">
        <v>443</v>
      </c>
      <c r="P305" s="379" t="s">
        <v>443</v>
      </c>
      <c r="Q305" s="379" t="s">
        <v>4</v>
      </c>
      <c r="R305" s="379" t="s">
        <v>443</v>
      </c>
      <c r="S305" s="379" t="s">
        <v>443</v>
      </c>
      <c r="T305" s="535" t="s">
        <v>35</v>
      </c>
      <c r="U305" s="462" t="s">
        <v>443</v>
      </c>
      <c r="V305" s="462" t="s">
        <v>443</v>
      </c>
      <c r="W305" s="462" t="s">
        <v>443</v>
      </c>
    </row>
    <row r="306" spans="1:23" ht="45" customHeight="1" x14ac:dyDescent="0.25">
      <c r="A306" s="382" t="s">
        <v>1231</v>
      </c>
      <c r="B306" s="382" t="s">
        <v>837</v>
      </c>
      <c r="C306" s="602"/>
      <c r="D306" s="602"/>
      <c r="E306" s="631">
        <v>55</v>
      </c>
      <c r="F306" s="408" t="s">
        <v>604</v>
      </c>
      <c r="G306" s="401">
        <v>45741</v>
      </c>
      <c r="H306" s="385" t="s">
        <v>590</v>
      </c>
      <c r="I306" s="386" t="s">
        <v>1232</v>
      </c>
      <c r="J306" s="573" t="s">
        <v>656</v>
      </c>
      <c r="K306" s="449" t="s">
        <v>622</v>
      </c>
      <c r="L306" s="379" t="s">
        <v>690</v>
      </c>
      <c r="M306" s="379" t="s">
        <v>690</v>
      </c>
      <c r="N306" s="379" t="s">
        <v>443</v>
      </c>
      <c r="O306" s="448" t="s">
        <v>4</v>
      </c>
      <c r="P306" s="379" t="s">
        <v>443</v>
      </c>
      <c r="Q306" s="379" t="s">
        <v>443</v>
      </c>
      <c r="R306" s="379" t="s">
        <v>443</v>
      </c>
      <c r="S306" s="379" t="s">
        <v>443</v>
      </c>
      <c r="T306" s="462" t="s">
        <v>443</v>
      </c>
      <c r="U306" s="462" t="s">
        <v>443</v>
      </c>
      <c r="V306" s="462" t="s">
        <v>443</v>
      </c>
      <c r="W306" s="462" t="s">
        <v>443</v>
      </c>
    </row>
    <row r="307" spans="1:23" ht="45" customHeight="1" x14ac:dyDescent="0.25">
      <c r="A307" s="599" t="s">
        <v>1233</v>
      </c>
      <c r="B307" s="408" t="s">
        <v>758</v>
      </c>
      <c r="C307" s="599"/>
      <c r="D307" s="599"/>
      <c r="E307" s="632">
        <v>60</v>
      </c>
      <c r="F307" s="408" t="s">
        <v>604</v>
      </c>
      <c r="G307" s="434">
        <v>45346</v>
      </c>
      <c r="H307" s="385" t="s">
        <v>590</v>
      </c>
      <c r="I307" s="441" t="s">
        <v>1234</v>
      </c>
      <c r="J307" s="573" t="s">
        <v>667</v>
      </c>
      <c r="K307" s="524" t="s">
        <v>50</v>
      </c>
      <c r="L307" s="379" t="s">
        <v>443</v>
      </c>
      <c r="M307" s="379" t="s">
        <v>443</v>
      </c>
      <c r="N307" s="379" t="s">
        <v>443</v>
      </c>
      <c r="O307" s="379" t="s">
        <v>443</v>
      </c>
      <c r="P307" s="379" t="s">
        <v>443</v>
      </c>
      <c r="Q307" s="379" t="s">
        <v>443</v>
      </c>
      <c r="R307" s="379" t="s">
        <v>4</v>
      </c>
      <c r="S307" s="379" t="s">
        <v>443</v>
      </c>
      <c r="T307" s="462" t="s">
        <v>443</v>
      </c>
      <c r="U307" s="379" t="s">
        <v>443</v>
      </c>
      <c r="V307" s="379" t="s">
        <v>443</v>
      </c>
      <c r="W307" s="379" t="s">
        <v>443</v>
      </c>
    </row>
    <row r="308" spans="1:23" ht="45" customHeight="1" x14ac:dyDescent="0.25">
      <c r="A308" s="599" t="s">
        <v>1235</v>
      </c>
      <c r="B308" s="408" t="s">
        <v>705</v>
      </c>
      <c r="C308" s="599"/>
      <c r="D308" s="599"/>
      <c r="E308" s="631">
        <v>60</v>
      </c>
      <c r="F308" s="408" t="s">
        <v>604</v>
      </c>
      <c r="G308" s="434">
        <v>45078</v>
      </c>
      <c r="H308" s="385" t="s">
        <v>590</v>
      </c>
      <c r="I308" s="441" t="s">
        <v>1236</v>
      </c>
      <c r="J308" s="609" t="s">
        <v>1237</v>
      </c>
      <c r="K308" s="652" t="s">
        <v>53</v>
      </c>
      <c r="L308" s="379" t="s">
        <v>443</v>
      </c>
      <c r="M308" s="379" t="s">
        <v>443</v>
      </c>
      <c r="N308" s="379" t="s">
        <v>4</v>
      </c>
      <c r="O308" s="379" t="s">
        <v>443</v>
      </c>
      <c r="P308" s="379" t="s">
        <v>443</v>
      </c>
      <c r="Q308" s="379" t="s">
        <v>443</v>
      </c>
      <c r="R308" s="379" t="s">
        <v>443</v>
      </c>
      <c r="S308" s="379" t="s">
        <v>443</v>
      </c>
      <c r="T308" s="462" t="s">
        <v>443</v>
      </c>
      <c r="U308" s="462" t="s">
        <v>443</v>
      </c>
      <c r="V308" s="462" t="s">
        <v>443</v>
      </c>
      <c r="W308" s="462" t="s">
        <v>443</v>
      </c>
    </row>
    <row r="309" spans="1:23" ht="45" customHeight="1" x14ac:dyDescent="0.25">
      <c r="A309" s="382" t="s">
        <v>1238</v>
      </c>
      <c r="B309" s="382" t="s">
        <v>598</v>
      </c>
      <c r="C309" s="636"/>
      <c r="D309" s="636"/>
      <c r="E309" s="631">
        <v>50</v>
      </c>
      <c r="F309" s="408" t="s">
        <v>1011</v>
      </c>
      <c r="G309" s="401"/>
      <c r="H309" s="385" t="s">
        <v>590</v>
      </c>
      <c r="I309" s="386" t="s">
        <v>1240</v>
      </c>
      <c r="J309" s="573" t="s">
        <v>698</v>
      </c>
      <c r="K309" s="449" t="s">
        <v>610</v>
      </c>
      <c r="L309" s="379" t="s">
        <v>443</v>
      </c>
      <c r="M309" s="379" t="s">
        <v>443</v>
      </c>
      <c r="N309" s="379" t="s">
        <v>35</v>
      </c>
      <c r="O309" s="379" t="s">
        <v>443</v>
      </c>
      <c r="P309" s="379" t="s">
        <v>443</v>
      </c>
      <c r="Q309" s="379" t="s">
        <v>443</v>
      </c>
      <c r="R309" s="379" t="s">
        <v>443</v>
      </c>
      <c r="S309" s="379" t="s">
        <v>443</v>
      </c>
      <c r="T309" s="462" t="s">
        <v>443</v>
      </c>
      <c r="U309" s="379" t="s">
        <v>443</v>
      </c>
      <c r="V309" s="379" t="s">
        <v>4</v>
      </c>
      <c r="W309" s="379" t="s">
        <v>443</v>
      </c>
    </row>
    <row r="310" spans="1:23" ht="45" customHeight="1" x14ac:dyDescent="0.25">
      <c r="A310" s="382" t="s">
        <v>1241</v>
      </c>
      <c r="B310" s="382" t="s">
        <v>1242</v>
      </c>
      <c r="C310" s="679"/>
      <c r="D310" s="679"/>
      <c r="E310" s="631">
        <v>50</v>
      </c>
      <c r="F310" s="408" t="s">
        <v>612</v>
      </c>
      <c r="G310" s="401">
        <v>44949</v>
      </c>
      <c r="H310" s="385" t="s">
        <v>590</v>
      </c>
      <c r="I310" s="386" t="s">
        <v>827</v>
      </c>
      <c r="J310" s="646" t="s">
        <v>613</v>
      </c>
      <c r="K310" s="606" t="s">
        <v>69</v>
      </c>
      <c r="L310" s="379" t="s">
        <v>443</v>
      </c>
      <c r="M310" s="379" t="s">
        <v>443</v>
      </c>
      <c r="N310" s="379" t="s">
        <v>443</v>
      </c>
      <c r="O310" s="379" t="s">
        <v>443</v>
      </c>
      <c r="P310" s="379" t="s">
        <v>443</v>
      </c>
      <c r="Q310" s="379" t="s">
        <v>4</v>
      </c>
      <c r="R310" s="379" t="s">
        <v>443</v>
      </c>
      <c r="S310" s="379" t="s">
        <v>443</v>
      </c>
      <c r="T310" s="462" t="s">
        <v>443</v>
      </c>
      <c r="U310" s="462" t="s">
        <v>443</v>
      </c>
      <c r="V310" s="462" t="s">
        <v>443</v>
      </c>
      <c r="W310" s="462" t="s">
        <v>443</v>
      </c>
    </row>
    <row r="311" spans="1:23" ht="45" customHeight="1" x14ac:dyDescent="0.25">
      <c r="A311" s="382" t="s">
        <v>1244</v>
      </c>
      <c r="B311" s="382" t="s">
        <v>641</v>
      </c>
      <c r="C311" s="602"/>
      <c r="D311" s="602"/>
      <c r="E311" s="631">
        <v>50</v>
      </c>
      <c r="F311" s="408" t="s">
        <v>604</v>
      </c>
      <c r="G311" s="401">
        <v>44949</v>
      </c>
      <c r="H311" s="385" t="s">
        <v>590</v>
      </c>
      <c r="I311" s="386">
        <v>35</v>
      </c>
      <c r="J311" s="646" t="s">
        <v>667</v>
      </c>
      <c r="K311" s="449" t="s">
        <v>53</v>
      </c>
      <c r="L311" s="379" t="s">
        <v>443</v>
      </c>
      <c r="M311" s="379" t="s">
        <v>443</v>
      </c>
      <c r="N311" s="379" t="s">
        <v>443</v>
      </c>
      <c r="O311" s="539" t="s">
        <v>4</v>
      </c>
      <c r="P311" s="379" t="s">
        <v>443</v>
      </c>
      <c r="Q311" s="379" t="s">
        <v>443</v>
      </c>
      <c r="R311" s="379" t="s">
        <v>443</v>
      </c>
      <c r="S311" s="379" t="s">
        <v>443</v>
      </c>
      <c r="T311" s="462" t="s">
        <v>443</v>
      </c>
      <c r="U311" s="379" t="s">
        <v>443</v>
      </c>
      <c r="V311" s="379" t="s">
        <v>443</v>
      </c>
      <c r="W311" s="379" t="s">
        <v>443</v>
      </c>
    </row>
    <row r="312" spans="1:23" ht="45" customHeight="1" x14ac:dyDescent="0.25">
      <c r="A312" s="382" t="s">
        <v>1245</v>
      </c>
      <c r="B312" s="382" t="s">
        <v>1246</v>
      </c>
      <c r="C312" s="408" t="s">
        <v>1247</v>
      </c>
      <c r="D312" s="408"/>
      <c r="E312" s="631">
        <v>55</v>
      </c>
      <c r="F312" s="408" t="s">
        <v>612</v>
      </c>
      <c r="G312" s="401">
        <v>45713</v>
      </c>
      <c r="H312" s="385" t="s">
        <v>590</v>
      </c>
      <c r="I312" s="386" t="s">
        <v>1248</v>
      </c>
      <c r="J312" s="573" t="s">
        <v>613</v>
      </c>
      <c r="K312" s="449" t="s">
        <v>20</v>
      </c>
      <c r="L312" s="584" t="s">
        <v>690</v>
      </c>
      <c r="M312" s="379" t="s">
        <v>443</v>
      </c>
      <c r="N312" s="379" t="s">
        <v>443</v>
      </c>
      <c r="O312" s="379" t="s">
        <v>4</v>
      </c>
      <c r="P312" s="379" t="s">
        <v>443</v>
      </c>
      <c r="Q312" s="379" t="s">
        <v>443</v>
      </c>
      <c r="R312" s="379" t="s">
        <v>443</v>
      </c>
      <c r="S312" s="379" t="s">
        <v>443</v>
      </c>
      <c r="T312" s="462" t="s">
        <v>443</v>
      </c>
      <c r="U312" s="462" t="s">
        <v>443</v>
      </c>
      <c r="V312" s="462" t="s">
        <v>443</v>
      </c>
      <c r="W312" s="462" t="s">
        <v>443</v>
      </c>
    </row>
    <row r="313" spans="1:23" ht="45" customHeight="1" x14ac:dyDescent="0.25">
      <c r="A313" s="382" t="s">
        <v>1249</v>
      </c>
      <c r="B313" s="382" t="s">
        <v>598</v>
      </c>
      <c r="C313" s="602"/>
      <c r="D313" s="602"/>
      <c r="E313" s="631">
        <v>50</v>
      </c>
      <c r="F313" s="408" t="s">
        <v>815</v>
      </c>
      <c r="G313" s="401">
        <v>44949</v>
      </c>
      <c r="H313" s="385" t="s">
        <v>590</v>
      </c>
      <c r="I313" s="386">
        <v>98</v>
      </c>
      <c r="J313" s="573" t="s">
        <v>999</v>
      </c>
      <c r="K313" s="449" t="s">
        <v>20</v>
      </c>
      <c r="L313" s="379" t="s">
        <v>443</v>
      </c>
      <c r="M313" s="379" t="s">
        <v>443</v>
      </c>
      <c r="N313" s="379" t="s">
        <v>443</v>
      </c>
      <c r="O313" s="379" t="s">
        <v>4</v>
      </c>
      <c r="P313" s="379" t="s">
        <v>443</v>
      </c>
      <c r="Q313" s="379" t="s">
        <v>443</v>
      </c>
      <c r="R313" s="379" t="s">
        <v>443</v>
      </c>
      <c r="S313" s="379" t="s">
        <v>443</v>
      </c>
      <c r="T313" s="462" t="s">
        <v>443</v>
      </c>
      <c r="U313" s="462" t="s">
        <v>443</v>
      </c>
      <c r="V313" s="462" t="s">
        <v>443</v>
      </c>
      <c r="W313" s="462" t="s">
        <v>443</v>
      </c>
    </row>
    <row r="314" spans="1:23" ht="45" customHeight="1" x14ac:dyDescent="0.25">
      <c r="A314" s="382" t="s">
        <v>1250</v>
      </c>
      <c r="B314" s="382" t="s">
        <v>1251</v>
      </c>
      <c r="C314" s="602"/>
      <c r="D314" s="602"/>
      <c r="E314" s="631">
        <v>65</v>
      </c>
      <c r="F314" s="408" t="s">
        <v>604</v>
      </c>
      <c r="G314" s="401">
        <v>45741</v>
      </c>
      <c r="H314" s="385" t="s">
        <v>590</v>
      </c>
      <c r="I314" s="386" t="s">
        <v>1252</v>
      </c>
      <c r="J314" s="573" t="s">
        <v>999</v>
      </c>
      <c r="K314" s="449" t="s">
        <v>53</v>
      </c>
      <c r="L314" s="584" t="s">
        <v>690</v>
      </c>
      <c r="M314" s="584" t="s">
        <v>690</v>
      </c>
      <c r="N314" s="379" t="s">
        <v>4</v>
      </c>
      <c r="O314" s="379" t="s">
        <v>443</v>
      </c>
      <c r="P314" s="379" t="s">
        <v>443</v>
      </c>
      <c r="Q314" s="379" t="s">
        <v>443</v>
      </c>
      <c r="R314" s="379" t="s">
        <v>443</v>
      </c>
      <c r="S314" s="379" t="s">
        <v>443</v>
      </c>
      <c r="T314" s="462" t="s">
        <v>443</v>
      </c>
      <c r="U314" s="462" t="s">
        <v>443</v>
      </c>
      <c r="V314" s="462" t="s">
        <v>443</v>
      </c>
      <c r="W314" s="462" t="s">
        <v>443</v>
      </c>
    </row>
    <row r="315" spans="1:23" ht="45" customHeight="1" x14ac:dyDescent="0.25">
      <c r="A315" s="382" t="s">
        <v>1253</v>
      </c>
      <c r="B315" s="382" t="s">
        <v>598</v>
      </c>
      <c r="C315" s="602"/>
      <c r="D315" s="602"/>
      <c r="E315" s="631">
        <v>50</v>
      </c>
      <c r="F315" s="408" t="s">
        <v>604</v>
      </c>
      <c r="G315" s="401">
        <v>44949</v>
      </c>
      <c r="H315" s="385" t="s">
        <v>590</v>
      </c>
      <c r="I315" s="386">
        <v>73</v>
      </c>
      <c r="J315" s="573" t="s">
        <v>656</v>
      </c>
      <c r="K315" s="449" t="s">
        <v>50</v>
      </c>
      <c r="L315" s="379" t="s">
        <v>443</v>
      </c>
      <c r="M315" s="379" t="s">
        <v>443</v>
      </c>
      <c r="N315" s="379" t="s">
        <v>443</v>
      </c>
      <c r="O315" s="379" t="s">
        <v>443</v>
      </c>
      <c r="P315" s="379" t="s">
        <v>443</v>
      </c>
      <c r="Q315" s="379" t="s">
        <v>443</v>
      </c>
      <c r="R315" s="379" t="s">
        <v>4</v>
      </c>
      <c r="S315" s="379" t="s">
        <v>443</v>
      </c>
      <c r="T315" s="462" t="s">
        <v>443</v>
      </c>
      <c r="U315" s="462" t="s">
        <v>443</v>
      </c>
      <c r="V315" s="462" t="s">
        <v>443</v>
      </c>
      <c r="W315" s="462" t="s">
        <v>443</v>
      </c>
    </row>
    <row r="316" spans="1:23" ht="45" customHeight="1" x14ac:dyDescent="0.25">
      <c r="A316" s="382" t="s">
        <v>1254</v>
      </c>
      <c r="B316" s="382" t="s">
        <v>948</v>
      </c>
      <c r="C316" s="408"/>
      <c r="D316" s="408"/>
      <c r="E316" s="631">
        <v>55</v>
      </c>
      <c r="F316" s="408" t="s">
        <v>815</v>
      </c>
      <c r="G316" s="401">
        <v>44002</v>
      </c>
      <c r="H316" s="385" t="s">
        <v>590</v>
      </c>
      <c r="I316" s="386" t="s">
        <v>1255</v>
      </c>
      <c r="J316" s="573" t="s">
        <v>737</v>
      </c>
      <c r="K316" s="449" t="s">
        <v>69</v>
      </c>
      <c r="L316" s="379" t="s">
        <v>690</v>
      </c>
      <c r="M316" s="379" t="s">
        <v>443</v>
      </c>
      <c r="N316" s="379" t="s">
        <v>443</v>
      </c>
      <c r="O316" s="379" t="s">
        <v>443</v>
      </c>
      <c r="P316" s="379" t="s">
        <v>443</v>
      </c>
      <c r="Q316" s="379" t="s">
        <v>443</v>
      </c>
      <c r="R316" s="448" t="s">
        <v>443</v>
      </c>
      <c r="S316" s="448" t="s">
        <v>4</v>
      </c>
      <c r="T316" s="462" t="s">
        <v>443</v>
      </c>
      <c r="U316" s="379" t="s">
        <v>443</v>
      </c>
      <c r="V316" s="379" t="s">
        <v>443</v>
      </c>
      <c r="W316" s="379" t="s">
        <v>443</v>
      </c>
    </row>
    <row r="317" spans="1:23" ht="63" customHeight="1" x14ac:dyDescent="0.25">
      <c r="A317" s="382" t="s">
        <v>1256</v>
      </c>
      <c r="B317" s="382" t="s">
        <v>1257</v>
      </c>
      <c r="C317" s="602"/>
      <c r="D317" s="602"/>
      <c r="E317" s="631">
        <v>50</v>
      </c>
      <c r="F317" s="408" t="s">
        <v>604</v>
      </c>
      <c r="G317" s="401">
        <v>44949</v>
      </c>
      <c r="H317" s="385" t="s">
        <v>590</v>
      </c>
      <c r="I317" s="386">
        <v>47</v>
      </c>
      <c r="J317" s="573" t="s">
        <v>601</v>
      </c>
      <c r="K317" s="449" t="s">
        <v>635</v>
      </c>
      <c r="L317" s="379" t="s">
        <v>443</v>
      </c>
      <c r="M317" s="379" t="s">
        <v>443</v>
      </c>
      <c r="N317" s="379" t="s">
        <v>443</v>
      </c>
      <c r="O317" s="379" t="s">
        <v>443</v>
      </c>
      <c r="P317" s="379" t="s">
        <v>443</v>
      </c>
      <c r="Q317" s="379" t="s">
        <v>443</v>
      </c>
      <c r="R317" s="379" t="s">
        <v>443</v>
      </c>
      <c r="S317" s="379" t="s">
        <v>443</v>
      </c>
      <c r="T317" s="462" t="s">
        <v>443</v>
      </c>
      <c r="U317" s="379" t="s">
        <v>443</v>
      </c>
      <c r="V317" s="379" t="s">
        <v>443</v>
      </c>
      <c r="W317" s="379" t="s">
        <v>4</v>
      </c>
    </row>
    <row r="318" spans="1:23" ht="45" customHeight="1" x14ac:dyDescent="0.25">
      <c r="A318" s="382" t="s">
        <v>1258</v>
      </c>
      <c r="B318" s="382" t="s">
        <v>1259</v>
      </c>
      <c r="C318" s="602"/>
      <c r="D318" s="602"/>
      <c r="E318" s="631">
        <v>50</v>
      </c>
      <c r="F318" s="408" t="s">
        <v>604</v>
      </c>
      <c r="G318" s="401">
        <v>44949</v>
      </c>
      <c r="H318" s="385" t="s">
        <v>590</v>
      </c>
      <c r="I318" s="386">
        <v>26</v>
      </c>
      <c r="J318" s="573" t="s">
        <v>601</v>
      </c>
      <c r="K318" s="626" t="s">
        <v>610</v>
      </c>
      <c r="L318" s="379" t="s">
        <v>443</v>
      </c>
      <c r="M318" s="379" t="s">
        <v>443</v>
      </c>
      <c r="N318" s="379" t="s">
        <v>443</v>
      </c>
      <c r="O318" s="379" t="s">
        <v>443</v>
      </c>
      <c r="P318" s="379" t="s">
        <v>443</v>
      </c>
      <c r="Q318" s="379" t="s">
        <v>443</v>
      </c>
      <c r="R318" s="379" t="s">
        <v>443</v>
      </c>
      <c r="S318" s="379" t="s">
        <v>443</v>
      </c>
      <c r="T318" s="420" t="s">
        <v>35</v>
      </c>
      <c r="U318" s="379" t="s">
        <v>4</v>
      </c>
      <c r="V318" s="379" t="s">
        <v>443</v>
      </c>
      <c r="W318" s="379" t="s">
        <v>443</v>
      </c>
    </row>
    <row r="319" spans="1:23" ht="45" customHeight="1" x14ac:dyDescent="0.25">
      <c r="A319" s="382" t="s">
        <v>1260</v>
      </c>
      <c r="B319" s="382" t="s">
        <v>99</v>
      </c>
      <c r="C319" s="408"/>
      <c r="D319" s="408"/>
      <c r="E319" s="631">
        <v>55</v>
      </c>
      <c r="F319" s="408" t="s">
        <v>604</v>
      </c>
      <c r="G319" s="401">
        <v>42353</v>
      </c>
      <c r="H319" s="385" t="s">
        <v>590</v>
      </c>
      <c r="I319" s="386" t="s">
        <v>321</v>
      </c>
      <c r="J319" s="573" t="s">
        <v>601</v>
      </c>
      <c r="K319" s="449" t="s">
        <v>635</v>
      </c>
      <c r="L319" s="379" t="s">
        <v>35</v>
      </c>
      <c r="M319" s="379" t="s">
        <v>4</v>
      </c>
      <c r="N319" s="379" t="s">
        <v>443</v>
      </c>
      <c r="O319" s="379" t="s">
        <v>443</v>
      </c>
      <c r="P319" s="379" t="s">
        <v>443</v>
      </c>
      <c r="Q319" s="379" t="s">
        <v>443</v>
      </c>
      <c r="R319" s="379" t="s">
        <v>443</v>
      </c>
      <c r="S319" s="379" t="s">
        <v>443</v>
      </c>
      <c r="T319" s="462" t="s">
        <v>443</v>
      </c>
      <c r="U319" s="379" t="s">
        <v>443</v>
      </c>
      <c r="V319" s="379" t="s">
        <v>443</v>
      </c>
      <c r="W319" s="379" t="s">
        <v>443</v>
      </c>
    </row>
    <row r="320" spans="1:23" ht="45" customHeight="1" x14ac:dyDescent="0.25">
      <c r="A320" s="382" t="s">
        <v>1261</v>
      </c>
      <c r="B320" s="382" t="s">
        <v>662</v>
      </c>
      <c r="C320" s="409" t="s">
        <v>1262</v>
      </c>
      <c r="D320" s="409"/>
      <c r="E320" s="631">
        <v>55</v>
      </c>
      <c r="F320" s="408" t="s">
        <v>604</v>
      </c>
      <c r="G320" s="401">
        <v>45772</v>
      </c>
      <c r="H320" s="532" t="s">
        <v>66</v>
      </c>
      <c r="I320" s="386" t="s">
        <v>1263</v>
      </c>
      <c r="J320" s="573" t="s">
        <v>690</v>
      </c>
      <c r="K320" s="449" t="s">
        <v>50</v>
      </c>
      <c r="L320" s="379" t="s">
        <v>690</v>
      </c>
      <c r="M320" s="379" t="s">
        <v>690</v>
      </c>
      <c r="N320" s="379" t="s">
        <v>690</v>
      </c>
      <c r="O320" s="379" t="s">
        <v>690</v>
      </c>
      <c r="P320" s="379" t="s">
        <v>690</v>
      </c>
      <c r="Q320" s="379" t="s">
        <v>690</v>
      </c>
      <c r="R320" s="379" t="s">
        <v>690</v>
      </c>
      <c r="S320" s="379" t="s">
        <v>690</v>
      </c>
      <c r="T320" s="379" t="s">
        <v>690</v>
      </c>
      <c r="U320" s="379" t="s">
        <v>690</v>
      </c>
      <c r="V320" s="379" t="s">
        <v>690</v>
      </c>
      <c r="W320" s="379" t="s">
        <v>690</v>
      </c>
    </row>
    <row r="321" spans="1:23" ht="45" customHeight="1" x14ac:dyDescent="0.25">
      <c r="A321" s="408" t="s">
        <v>1264</v>
      </c>
      <c r="B321" s="382" t="s">
        <v>1265</v>
      </c>
      <c r="C321" s="408"/>
      <c r="D321" s="408"/>
      <c r="E321" s="631">
        <v>55</v>
      </c>
      <c r="F321" s="408" t="s">
        <v>604</v>
      </c>
      <c r="G321" s="401">
        <v>43831</v>
      </c>
      <c r="H321" s="385" t="s">
        <v>590</v>
      </c>
      <c r="I321" s="386" t="s">
        <v>1266</v>
      </c>
      <c r="J321" s="573" t="s">
        <v>601</v>
      </c>
      <c r="K321" s="449" t="s">
        <v>69</v>
      </c>
      <c r="L321" s="379" t="s">
        <v>443</v>
      </c>
      <c r="M321" s="379" t="s">
        <v>443</v>
      </c>
      <c r="N321" s="379" t="s">
        <v>443</v>
      </c>
      <c r="O321" s="379" t="s">
        <v>443</v>
      </c>
      <c r="P321" s="379" t="s">
        <v>443</v>
      </c>
      <c r="Q321" s="379" t="s">
        <v>4</v>
      </c>
      <c r="R321" s="379" t="s">
        <v>443</v>
      </c>
      <c r="S321" s="379" t="s">
        <v>443</v>
      </c>
      <c r="T321" s="462" t="s">
        <v>443</v>
      </c>
      <c r="U321" s="379" t="s">
        <v>443</v>
      </c>
      <c r="V321" s="379" t="s">
        <v>443</v>
      </c>
      <c r="W321" s="379" t="s">
        <v>443</v>
      </c>
    </row>
    <row r="322" spans="1:23" ht="45" customHeight="1" x14ac:dyDescent="0.25">
      <c r="A322" s="382" t="s">
        <v>1267</v>
      </c>
      <c r="B322" s="382" t="s">
        <v>694</v>
      </c>
      <c r="C322" s="636" t="s">
        <v>1268</v>
      </c>
      <c r="D322" s="636"/>
      <c r="E322" s="631">
        <v>55</v>
      </c>
      <c r="F322" s="408" t="s">
        <v>604</v>
      </c>
      <c r="G322" s="401">
        <v>45017</v>
      </c>
      <c r="H322" s="385" t="s">
        <v>590</v>
      </c>
      <c r="I322" s="616">
        <v>456</v>
      </c>
      <c r="J322" s="646" t="s">
        <v>601</v>
      </c>
      <c r="K322" s="626" t="s">
        <v>610</v>
      </c>
      <c r="L322" s="379" t="s">
        <v>443</v>
      </c>
      <c r="M322" s="379" t="s">
        <v>443</v>
      </c>
      <c r="N322" s="379" t="s">
        <v>443</v>
      </c>
      <c r="O322" s="379" t="s">
        <v>443</v>
      </c>
      <c r="P322" s="379" t="s">
        <v>443</v>
      </c>
      <c r="Q322" s="379" t="s">
        <v>443</v>
      </c>
      <c r="R322" s="379" t="s">
        <v>443</v>
      </c>
      <c r="S322" s="379" t="s">
        <v>443</v>
      </c>
      <c r="T322" s="462" t="s">
        <v>443</v>
      </c>
      <c r="U322" s="379" t="s">
        <v>4</v>
      </c>
      <c r="V322" s="379" t="s">
        <v>443</v>
      </c>
      <c r="W322" s="379" t="s">
        <v>443</v>
      </c>
    </row>
    <row r="323" spans="1:23" ht="45" customHeight="1" x14ac:dyDescent="0.25">
      <c r="A323" s="382" t="s">
        <v>1269</v>
      </c>
      <c r="B323" s="382" t="s">
        <v>662</v>
      </c>
      <c r="C323" s="409" t="s">
        <v>1262</v>
      </c>
      <c r="D323" s="409"/>
      <c r="E323" s="631">
        <v>55</v>
      </c>
      <c r="F323" s="408" t="s">
        <v>604</v>
      </c>
      <c r="G323" s="401">
        <v>45772</v>
      </c>
      <c r="H323" s="532" t="s">
        <v>66</v>
      </c>
      <c r="I323" s="386" t="s">
        <v>1270</v>
      </c>
      <c r="J323" s="573" t="s">
        <v>690</v>
      </c>
      <c r="K323" s="449" t="s">
        <v>635</v>
      </c>
      <c r="L323" s="379" t="s">
        <v>690</v>
      </c>
      <c r="M323" s="379" t="s">
        <v>690</v>
      </c>
      <c r="N323" s="379" t="s">
        <v>690</v>
      </c>
      <c r="O323" s="379" t="s">
        <v>690</v>
      </c>
      <c r="P323" s="379" t="s">
        <v>690</v>
      </c>
      <c r="Q323" s="379" t="s">
        <v>690</v>
      </c>
      <c r="R323" s="379" t="s">
        <v>690</v>
      </c>
      <c r="S323" s="379" t="s">
        <v>690</v>
      </c>
      <c r="T323" s="379" t="s">
        <v>690</v>
      </c>
      <c r="U323" s="379" t="s">
        <v>690</v>
      </c>
      <c r="V323" s="379" t="s">
        <v>690</v>
      </c>
      <c r="W323" s="379" t="s">
        <v>690</v>
      </c>
    </row>
    <row r="324" spans="1:23" ht="45" customHeight="1" x14ac:dyDescent="0.25">
      <c r="A324" s="382" t="s">
        <v>1271</v>
      </c>
      <c r="B324" s="382" t="s">
        <v>758</v>
      </c>
      <c r="C324" s="408"/>
      <c r="D324" s="408"/>
      <c r="E324" s="631">
        <v>55</v>
      </c>
      <c r="F324" s="408" t="s">
        <v>604</v>
      </c>
      <c r="G324" s="434">
        <v>43040</v>
      </c>
      <c r="H324" s="385" t="s">
        <v>590</v>
      </c>
      <c r="I324" s="386" t="s">
        <v>1272</v>
      </c>
      <c r="J324" s="573" t="s">
        <v>601</v>
      </c>
      <c r="K324" s="449" t="s">
        <v>25</v>
      </c>
      <c r="L324" s="379" t="s">
        <v>443</v>
      </c>
      <c r="M324" s="379" t="s">
        <v>443</v>
      </c>
      <c r="N324" s="379" t="s">
        <v>443</v>
      </c>
      <c r="O324" s="379" t="s">
        <v>443</v>
      </c>
      <c r="P324" s="379" t="s">
        <v>4</v>
      </c>
      <c r="Q324" s="379" t="s">
        <v>443</v>
      </c>
      <c r="R324" s="379" t="s">
        <v>443</v>
      </c>
      <c r="S324" s="379" t="s">
        <v>443</v>
      </c>
      <c r="T324" s="462" t="s">
        <v>443</v>
      </c>
      <c r="U324" s="379" t="s">
        <v>443</v>
      </c>
      <c r="V324" s="379" t="s">
        <v>443</v>
      </c>
      <c r="W324" s="379" t="s">
        <v>443</v>
      </c>
    </row>
    <row r="325" spans="1:23" ht="45" customHeight="1" x14ac:dyDescent="0.25">
      <c r="A325" s="382" t="s">
        <v>1273</v>
      </c>
      <c r="B325" s="382" t="s">
        <v>598</v>
      </c>
      <c r="C325" s="602"/>
      <c r="D325" s="602"/>
      <c r="E325" s="631">
        <v>50</v>
      </c>
      <c r="F325" s="408" t="s">
        <v>604</v>
      </c>
      <c r="G325" s="401">
        <v>44949</v>
      </c>
      <c r="H325" s="385" t="s">
        <v>590</v>
      </c>
      <c r="I325" s="386">
        <v>342</v>
      </c>
      <c r="J325" s="646" t="s">
        <v>601</v>
      </c>
      <c r="K325" s="449" t="s">
        <v>25</v>
      </c>
      <c r="L325" s="379" t="s">
        <v>443</v>
      </c>
      <c r="M325" s="379" t="s">
        <v>443</v>
      </c>
      <c r="N325" s="379" t="s">
        <v>443</v>
      </c>
      <c r="O325" s="379" t="s">
        <v>443</v>
      </c>
      <c r="P325" s="379" t="s">
        <v>443</v>
      </c>
      <c r="Q325" s="379" t="s">
        <v>443</v>
      </c>
      <c r="R325" s="379" t="s">
        <v>443</v>
      </c>
      <c r="S325" s="379" t="s">
        <v>443</v>
      </c>
      <c r="T325" s="539" t="s">
        <v>4</v>
      </c>
      <c r="U325" s="379" t="s">
        <v>443</v>
      </c>
      <c r="V325" s="379" t="s">
        <v>443</v>
      </c>
      <c r="W325" s="379" t="s">
        <v>443</v>
      </c>
    </row>
    <row r="326" spans="1:23" ht="45" customHeight="1" x14ac:dyDescent="0.25">
      <c r="A326" s="599" t="s">
        <v>1274</v>
      </c>
      <c r="B326" s="408" t="s">
        <v>1275</v>
      </c>
      <c r="C326" s="663" t="s">
        <v>1276</v>
      </c>
      <c r="D326" s="663"/>
      <c r="E326" s="631">
        <v>50</v>
      </c>
      <c r="F326" s="408" t="s">
        <v>604</v>
      </c>
      <c r="G326" s="441"/>
      <c r="H326" s="385" t="s">
        <v>590</v>
      </c>
      <c r="I326" s="441">
        <v>201</v>
      </c>
      <c r="J326" s="605" t="s">
        <v>656</v>
      </c>
      <c r="K326" s="449" t="s">
        <v>622</v>
      </c>
      <c r="L326" s="379" t="s">
        <v>443</v>
      </c>
      <c r="M326" s="379" t="s">
        <v>443</v>
      </c>
      <c r="N326" s="379" t="s">
        <v>443</v>
      </c>
      <c r="O326" s="379" t="s">
        <v>443</v>
      </c>
      <c r="P326" s="379" t="s">
        <v>443</v>
      </c>
      <c r="Q326" s="379" t="s">
        <v>443</v>
      </c>
      <c r="R326" s="379" t="s">
        <v>443</v>
      </c>
      <c r="S326" s="379" t="s">
        <v>443</v>
      </c>
      <c r="T326" s="462" t="s">
        <v>443</v>
      </c>
      <c r="U326" s="462" t="s">
        <v>443</v>
      </c>
      <c r="V326" s="379" t="s">
        <v>4</v>
      </c>
      <c r="W326" s="462" t="s">
        <v>443</v>
      </c>
    </row>
    <row r="327" spans="1:23" ht="45" customHeight="1" x14ac:dyDescent="0.25">
      <c r="A327" s="382" t="s">
        <v>1277</v>
      </c>
      <c r="B327" s="382" t="s">
        <v>1278</v>
      </c>
      <c r="C327" s="408"/>
      <c r="D327" s="408"/>
      <c r="E327" s="631">
        <v>50</v>
      </c>
      <c r="F327" s="408" t="s">
        <v>604</v>
      </c>
      <c r="G327" s="401"/>
      <c r="H327" s="532" t="s">
        <v>66</v>
      </c>
      <c r="I327" s="386">
        <v>431</v>
      </c>
      <c r="J327" s="573" t="s">
        <v>690</v>
      </c>
      <c r="K327" s="449" t="s">
        <v>614</v>
      </c>
      <c r="L327" s="379" t="s">
        <v>443</v>
      </c>
      <c r="M327" s="379" t="s">
        <v>35</v>
      </c>
      <c r="N327" s="379" t="s">
        <v>443</v>
      </c>
      <c r="O327" s="379" t="s">
        <v>690</v>
      </c>
      <c r="P327" s="379" t="s">
        <v>690</v>
      </c>
      <c r="Q327" s="379" t="s">
        <v>690</v>
      </c>
      <c r="R327" s="379" t="s">
        <v>690</v>
      </c>
      <c r="S327" s="379" t="s">
        <v>690</v>
      </c>
      <c r="T327" s="379" t="s">
        <v>690</v>
      </c>
      <c r="U327" s="379" t="s">
        <v>690</v>
      </c>
      <c r="V327" s="379" t="s">
        <v>690</v>
      </c>
      <c r="W327" s="379" t="s">
        <v>690</v>
      </c>
    </row>
    <row r="328" spans="1:23" ht="45" customHeight="1" x14ac:dyDescent="0.25">
      <c r="A328" s="599" t="s">
        <v>1279</v>
      </c>
      <c r="B328" s="408" t="s">
        <v>641</v>
      </c>
      <c r="C328" s="599"/>
      <c r="D328" s="599"/>
      <c r="E328" s="632">
        <v>60</v>
      </c>
      <c r="F328" s="408" t="s">
        <v>604</v>
      </c>
      <c r="G328" s="441"/>
      <c r="H328" s="385" t="s">
        <v>590</v>
      </c>
      <c r="I328" s="441">
        <v>168</v>
      </c>
      <c r="J328" s="573" t="s">
        <v>634</v>
      </c>
      <c r="K328" s="449" t="s">
        <v>69</v>
      </c>
      <c r="L328" s="379" t="s">
        <v>443</v>
      </c>
      <c r="M328" s="379" t="s">
        <v>443</v>
      </c>
      <c r="N328" s="379" t="s">
        <v>443</v>
      </c>
      <c r="O328" s="379" t="s">
        <v>35</v>
      </c>
      <c r="P328" s="379" t="s">
        <v>443</v>
      </c>
      <c r="Q328" s="379" t="s">
        <v>4</v>
      </c>
      <c r="R328" s="379" t="s">
        <v>443</v>
      </c>
      <c r="S328" s="379" t="s">
        <v>443</v>
      </c>
      <c r="T328" s="462" t="s">
        <v>443</v>
      </c>
      <c r="U328" s="379" t="s">
        <v>443</v>
      </c>
      <c r="V328" s="379" t="s">
        <v>443</v>
      </c>
      <c r="W328" s="379" t="s">
        <v>443</v>
      </c>
    </row>
    <row r="329" spans="1:23" ht="45" customHeight="1" x14ac:dyDescent="0.25">
      <c r="A329" s="382" t="s">
        <v>1280</v>
      </c>
      <c r="B329" s="382" t="s">
        <v>662</v>
      </c>
      <c r="C329" s="602"/>
      <c r="D329" s="602"/>
      <c r="E329" s="631">
        <v>50</v>
      </c>
      <c r="F329" s="408" t="s">
        <v>604</v>
      </c>
      <c r="G329" s="401">
        <v>44949</v>
      </c>
      <c r="H329" s="385" t="s">
        <v>590</v>
      </c>
      <c r="I329" s="386">
        <v>372</v>
      </c>
      <c r="J329" s="573" t="s">
        <v>601</v>
      </c>
      <c r="K329" s="449" t="s">
        <v>53</v>
      </c>
      <c r="L329" s="379" t="s">
        <v>443</v>
      </c>
      <c r="M329" s="379" t="s">
        <v>443</v>
      </c>
      <c r="N329" s="379" t="s">
        <v>443</v>
      </c>
      <c r="O329" s="379" t="s">
        <v>4</v>
      </c>
      <c r="P329" s="379" t="s">
        <v>443</v>
      </c>
      <c r="Q329" s="379" t="s">
        <v>443</v>
      </c>
      <c r="R329" s="379" t="s">
        <v>443</v>
      </c>
      <c r="S329" s="379" t="s">
        <v>443</v>
      </c>
      <c r="T329" s="462" t="s">
        <v>443</v>
      </c>
      <c r="U329" s="379" t="s">
        <v>443</v>
      </c>
      <c r="V329" s="379" t="s">
        <v>443</v>
      </c>
      <c r="W329" s="379" t="s">
        <v>443</v>
      </c>
    </row>
    <row r="330" spans="1:23" ht="45" customHeight="1" x14ac:dyDescent="0.25">
      <c r="A330" s="382" t="s">
        <v>1281</v>
      </c>
      <c r="B330" s="382" t="s">
        <v>140</v>
      </c>
      <c r="C330" s="602"/>
      <c r="D330" s="602"/>
      <c r="E330" s="631">
        <v>65</v>
      </c>
      <c r="F330" s="408" t="s">
        <v>731</v>
      </c>
      <c r="G330" s="401">
        <v>45620</v>
      </c>
      <c r="H330" s="385" t="s">
        <v>590</v>
      </c>
      <c r="I330" s="386" t="s">
        <v>1282</v>
      </c>
      <c r="J330" s="646" t="s">
        <v>732</v>
      </c>
      <c r="K330" s="449" t="s">
        <v>610</v>
      </c>
      <c r="L330" s="379" t="s">
        <v>443</v>
      </c>
      <c r="M330" s="379" t="s">
        <v>443</v>
      </c>
      <c r="N330" s="379" t="s">
        <v>443</v>
      </c>
      <c r="O330" s="379" t="s">
        <v>443</v>
      </c>
      <c r="P330" s="379" t="s">
        <v>443</v>
      </c>
      <c r="Q330" s="379" t="s">
        <v>443</v>
      </c>
      <c r="R330" s="379" t="s">
        <v>443</v>
      </c>
      <c r="S330" s="379" t="s">
        <v>443</v>
      </c>
      <c r="T330" s="462" t="s">
        <v>443</v>
      </c>
      <c r="U330" s="379" t="s">
        <v>4</v>
      </c>
      <c r="V330" s="379" t="s">
        <v>443</v>
      </c>
      <c r="W330" s="379" t="s">
        <v>443</v>
      </c>
    </row>
    <row r="331" spans="1:23" ht="45" customHeight="1" x14ac:dyDescent="0.25">
      <c r="A331" s="382" t="s">
        <v>1283</v>
      </c>
      <c r="B331" s="382" t="s">
        <v>989</v>
      </c>
      <c r="C331" s="603" t="s">
        <v>1284</v>
      </c>
      <c r="D331" s="603"/>
      <c r="E331" s="631">
        <v>375</v>
      </c>
      <c r="F331" s="603" t="s">
        <v>1285</v>
      </c>
      <c r="G331" s="434">
        <v>44317</v>
      </c>
      <c r="H331" s="385" t="s">
        <v>590</v>
      </c>
      <c r="I331" s="386" t="s">
        <v>827</v>
      </c>
      <c r="J331" s="646" t="s">
        <v>717</v>
      </c>
      <c r="K331" s="449" t="s">
        <v>20</v>
      </c>
      <c r="L331" s="379" t="s">
        <v>443</v>
      </c>
      <c r="M331" s="379" t="s">
        <v>443</v>
      </c>
      <c r="N331" s="379" t="s">
        <v>443</v>
      </c>
      <c r="O331" s="379" t="s">
        <v>4</v>
      </c>
      <c r="P331" s="379" t="s">
        <v>443</v>
      </c>
      <c r="Q331" s="379" t="s">
        <v>443</v>
      </c>
      <c r="R331" s="379" t="s">
        <v>443</v>
      </c>
      <c r="S331" s="379" t="s">
        <v>443</v>
      </c>
      <c r="T331" s="462" t="s">
        <v>443</v>
      </c>
      <c r="U331" s="462" t="s">
        <v>443</v>
      </c>
      <c r="V331" s="462" t="s">
        <v>443</v>
      </c>
      <c r="W331" s="462" t="s">
        <v>443</v>
      </c>
    </row>
    <row r="332" spans="1:23" ht="45" customHeight="1" x14ac:dyDescent="0.25">
      <c r="A332" s="382" t="s">
        <v>1286</v>
      </c>
      <c r="B332" s="382" t="s">
        <v>1196</v>
      </c>
      <c r="C332" s="603"/>
      <c r="D332" s="603"/>
      <c r="E332" s="631">
        <v>55</v>
      </c>
      <c r="F332" s="603" t="s">
        <v>604</v>
      </c>
      <c r="G332" s="434">
        <v>45436</v>
      </c>
      <c r="H332" s="385" t="s">
        <v>590</v>
      </c>
      <c r="I332" s="386" t="s">
        <v>1287</v>
      </c>
      <c r="J332" s="646" t="s">
        <v>601</v>
      </c>
      <c r="K332" s="449" t="s">
        <v>614</v>
      </c>
      <c r="L332" s="379" t="s">
        <v>443</v>
      </c>
      <c r="M332" s="379" t="s">
        <v>4</v>
      </c>
      <c r="N332" s="379" t="s">
        <v>443</v>
      </c>
      <c r="O332" s="379" t="s">
        <v>443</v>
      </c>
      <c r="P332" s="379" t="s">
        <v>443</v>
      </c>
      <c r="Q332" s="379" t="s">
        <v>443</v>
      </c>
      <c r="R332" s="379" t="s">
        <v>443</v>
      </c>
      <c r="S332" s="379" t="s">
        <v>443</v>
      </c>
      <c r="T332" s="462" t="s">
        <v>443</v>
      </c>
      <c r="U332" s="379" t="s">
        <v>443</v>
      </c>
      <c r="V332" s="379" t="s">
        <v>443</v>
      </c>
      <c r="W332" s="379" t="s">
        <v>443</v>
      </c>
    </row>
    <row r="333" spans="1:23" ht="45" customHeight="1" x14ac:dyDescent="0.25">
      <c r="A333" s="382" t="s">
        <v>1288</v>
      </c>
      <c r="B333" s="382" t="s">
        <v>996</v>
      </c>
      <c r="C333" s="602"/>
      <c r="D333" s="602"/>
      <c r="E333" s="631">
        <v>75</v>
      </c>
      <c r="F333" s="408" t="s">
        <v>731</v>
      </c>
      <c r="G333" s="401">
        <v>45894</v>
      </c>
      <c r="H333" s="385" t="s">
        <v>590</v>
      </c>
      <c r="I333" s="386" t="s">
        <v>1289</v>
      </c>
      <c r="J333" s="573" t="s">
        <v>732</v>
      </c>
      <c r="K333" s="449" t="s">
        <v>610</v>
      </c>
      <c r="L333" s="441" t="s">
        <v>690</v>
      </c>
      <c r="M333" s="441" t="s">
        <v>690</v>
      </c>
      <c r="N333" s="441" t="s">
        <v>690</v>
      </c>
      <c r="O333" s="441" t="s">
        <v>690</v>
      </c>
      <c r="P333" s="441" t="s">
        <v>690</v>
      </c>
      <c r="Q333" s="441" t="s">
        <v>690</v>
      </c>
      <c r="R333" s="441" t="s">
        <v>690</v>
      </c>
      <c r="S333" s="379" t="s">
        <v>443</v>
      </c>
      <c r="T333" s="462" t="s">
        <v>443</v>
      </c>
      <c r="U333" s="379" t="s">
        <v>4</v>
      </c>
      <c r="V333" s="379" t="s">
        <v>443</v>
      </c>
      <c r="W333" s="379" t="s">
        <v>443</v>
      </c>
    </row>
    <row r="334" spans="1:23" ht="45" customHeight="1" x14ac:dyDescent="0.25">
      <c r="A334" s="382" t="s">
        <v>1290</v>
      </c>
      <c r="B334" s="382" t="s">
        <v>818</v>
      </c>
      <c r="C334" s="603"/>
      <c r="D334" s="603"/>
      <c r="E334" s="631">
        <v>60</v>
      </c>
      <c r="F334" s="603" t="s">
        <v>604</v>
      </c>
      <c r="G334" s="434">
        <v>45283</v>
      </c>
      <c r="H334" s="385" t="s">
        <v>590</v>
      </c>
      <c r="I334" s="386" t="s">
        <v>1292</v>
      </c>
      <c r="J334" s="573" t="s">
        <v>764</v>
      </c>
      <c r="K334" s="449" t="s">
        <v>53</v>
      </c>
      <c r="L334" s="379" t="s">
        <v>443</v>
      </c>
      <c r="M334" s="379" t="s">
        <v>443</v>
      </c>
      <c r="N334" s="379" t="s">
        <v>443</v>
      </c>
      <c r="O334" s="379" t="s">
        <v>443</v>
      </c>
      <c r="P334" s="379" t="s">
        <v>4</v>
      </c>
      <c r="Q334" s="379" t="s">
        <v>443</v>
      </c>
      <c r="R334" s="379" t="s">
        <v>443</v>
      </c>
      <c r="S334" s="379" t="s">
        <v>443</v>
      </c>
      <c r="T334" s="462" t="s">
        <v>443</v>
      </c>
      <c r="U334" s="379" t="s">
        <v>443</v>
      </c>
      <c r="V334" s="379" t="s">
        <v>35</v>
      </c>
      <c r="W334" s="379" t="s">
        <v>443</v>
      </c>
    </row>
    <row r="335" spans="1:23" ht="45" customHeight="1" x14ac:dyDescent="0.25">
      <c r="A335" s="382" t="s">
        <v>1293</v>
      </c>
      <c r="B335" s="382" t="s">
        <v>662</v>
      </c>
      <c r="C335" s="602"/>
      <c r="D335" s="602"/>
      <c r="E335" s="631">
        <v>50</v>
      </c>
      <c r="F335" s="408" t="s">
        <v>604</v>
      </c>
      <c r="G335" s="401">
        <v>44949</v>
      </c>
      <c r="H335" s="385" t="s">
        <v>590</v>
      </c>
      <c r="I335" s="386">
        <v>151</v>
      </c>
      <c r="J335" s="573" t="s">
        <v>601</v>
      </c>
      <c r="K335" s="449" t="s">
        <v>657</v>
      </c>
      <c r="L335" s="379" t="s">
        <v>443</v>
      </c>
      <c r="M335" s="379" t="s">
        <v>443</v>
      </c>
      <c r="N335" s="379" t="s">
        <v>35</v>
      </c>
      <c r="O335" s="379" t="s">
        <v>443</v>
      </c>
      <c r="P335" s="379" t="s">
        <v>443</v>
      </c>
      <c r="Q335" s="379" t="s">
        <v>443</v>
      </c>
      <c r="R335" s="379" t="s">
        <v>443</v>
      </c>
      <c r="S335" s="379" t="s">
        <v>443</v>
      </c>
      <c r="T335" s="462" t="s">
        <v>443</v>
      </c>
      <c r="U335" s="379" t="s">
        <v>443</v>
      </c>
      <c r="V335" s="379" t="s">
        <v>443</v>
      </c>
      <c r="W335" s="379" t="s">
        <v>4</v>
      </c>
    </row>
    <row r="336" spans="1:23" ht="45" customHeight="1" x14ac:dyDescent="0.25">
      <c r="A336" s="382" t="s">
        <v>1294</v>
      </c>
      <c r="B336" s="382" t="s">
        <v>1278</v>
      </c>
      <c r="C336" s="408"/>
      <c r="D336" s="408"/>
      <c r="E336" s="631">
        <v>50</v>
      </c>
      <c r="F336" s="408" t="s">
        <v>731</v>
      </c>
      <c r="G336" s="384"/>
      <c r="H336" s="385" t="s">
        <v>590</v>
      </c>
      <c r="I336" s="386">
        <v>418</v>
      </c>
      <c r="J336" s="646" t="s">
        <v>732</v>
      </c>
      <c r="K336" s="449" t="s">
        <v>146</v>
      </c>
      <c r="L336" s="379" t="s">
        <v>443</v>
      </c>
      <c r="M336" s="539" t="s">
        <v>4</v>
      </c>
      <c r="N336" s="379" t="s">
        <v>443</v>
      </c>
      <c r="O336" s="379" t="s">
        <v>443</v>
      </c>
      <c r="P336" s="379" t="s">
        <v>443</v>
      </c>
      <c r="Q336" s="379" t="s">
        <v>443</v>
      </c>
      <c r="R336" s="379" t="s">
        <v>443</v>
      </c>
      <c r="S336" s="379" t="s">
        <v>443</v>
      </c>
      <c r="T336" s="462" t="s">
        <v>443</v>
      </c>
      <c r="U336" s="379" t="s">
        <v>443</v>
      </c>
      <c r="V336" s="379" t="s">
        <v>443</v>
      </c>
      <c r="W336" s="379" t="s">
        <v>443</v>
      </c>
    </row>
    <row r="337" spans="1:23" ht="45" customHeight="1" x14ac:dyDescent="0.25">
      <c r="A337" s="382" t="s">
        <v>1295</v>
      </c>
      <c r="B337" s="382" t="s">
        <v>1296</v>
      </c>
      <c r="C337" s="602"/>
      <c r="D337" s="602"/>
      <c r="E337" s="631">
        <v>75</v>
      </c>
      <c r="F337" s="408" t="s">
        <v>604</v>
      </c>
      <c r="G337" s="401">
        <v>45863</v>
      </c>
      <c r="H337" s="385" t="s">
        <v>590</v>
      </c>
      <c r="I337" s="386" t="s">
        <v>1297</v>
      </c>
      <c r="J337" s="573" t="s">
        <v>601</v>
      </c>
      <c r="K337" s="449" t="s">
        <v>622</v>
      </c>
      <c r="L337" s="379" t="s">
        <v>690</v>
      </c>
      <c r="M337" s="379" t="s">
        <v>690</v>
      </c>
      <c r="N337" s="379" t="s">
        <v>690</v>
      </c>
      <c r="O337" s="379" t="s">
        <v>690</v>
      </c>
      <c r="P337" s="379" t="s">
        <v>690</v>
      </c>
      <c r="Q337" s="379" t="s">
        <v>690</v>
      </c>
      <c r="R337" s="379" t="s">
        <v>443</v>
      </c>
      <c r="S337" s="379" t="s">
        <v>443</v>
      </c>
      <c r="T337" s="539" t="s">
        <v>4</v>
      </c>
      <c r="U337" s="379" t="s">
        <v>443</v>
      </c>
      <c r="V337" s="379" t="s">
        <v>443</v>
      </c>
      <c r="W337" s="379" t="s">
        <v>443</v>
      </c>
    </row>
    <row r="338" spans="1:23" ht="45" customHeight="1" x14ac:dyDescent="0.25">
      <c r="A338" s="382" t="s">
        <v>1298</v>
      </c>
      <c r="B338" s="382" t="s">
        <v>641</v>
      </c>
      <c r="C338" s="602"/>
      <c r="D338" s="602"/>
      <c r="E338" s="631">
        <v>50</v>
      </c>
      <c r="F338" s="408" t="s">
        <v>604</v>
      </c>
      <c r="G338" s="401">
        <v>44949</v>
      </c>
      <c r="H338" s="385" t="s">
        <v>590</v>
      </c>
      <c r="I338" s="386">
        <v>176</v>
      </c>
      <c r="J338" s="573" t="s">
        <v>601</v>
      </c>
      <c r="K338" s="449" t="s">
        <v>69</v>
      </c>
      <c r="L338" s="379" t="s">
        <v>35</v>
      </c>
      <c r="M338" s="379" t="s">
        <v>35</v>
      </c>
      <c r="N338" s="379" t="s">
        <v>443</v>
      </c>
      <c r="O338" s="379" t="s">
        <v>35</v>
      </c>
      <c r="P338" s="539" t="s">
        <v>4</v>
      </c>
      <c r="Q338" s="379" t="s">
        <v>35</v>
      </c>
      <c r="R338" s="379" t="s">
        <v>35</v>
      </c>
      <c r="S338" s="379" t="s">
        <v>35</v>
      </c>
      <c r="T338" s="462" t="s">
        <v>443</v>
      </c>
      <c r="U338" s="379" t="s">
        <v>443</v>
      </c>
      <c r="V338" s="379" t="s">
        <v>443</v>
      </c>
      <c r="W338" s="379" t="s">
        <v>443</v>
      </c>
    </row>
    <row r="339" spans="1:23" ht="45" customHeight="1" x14ac:dyDescent="0.25">
      <c r="A339" s="382" t="s">
        <v>1299</v>
      </c>
      <c r="B339" s="382" t="s">
        <v>1300</v>
      </c>
      <c r="C339" s="408"/>
      <c r="D339" s="408"/>
      <c r="E339" s="631">
        <v>55</v>
      </c>
      <c r="F339" s="408" t="s">
        <v>604</v>
      </c>
      <c r="G339" s="384"/>
      <c r="H339" s="385" t="s">
        <v>590</v>
      </c>
      <c r="I339" s="386" t="s">
        <v>1301</v>
      </c>
      <c r="J339" s="573" t="s">
        <v>621</v>
      </c>
      <c r="K339" s="449" t="s">
        <v>614</v>
      </c>
      <c r="L339" s="379" t="s">
        <v>443</v>
      </c>
      <c r="M339" s="379" t="s">
        <v>443</v>
      </c>
      <c r="N339" s="379" t="s">
        <v>443</v>
      </c>
      <c r="O339" s="379" t="s">
        <v>443</v>
      </c>
      <c r="P339" s="379" t="s">
        <v>4</v>
      </c>
      <c r="Q339" s="379" t="s">
        <v>443</v>
      </c>
      <c r="R339" s="379" t="s">
        <v>443</v>
      </c>
      <c r="S339" s="379" t="s">
        <v>443</v>
      </c>
      <c r="T339" s="462" t="s">
        <v>443</v>
      </c>
      <c r="U339" s="379" t="s">
        <v>443</v>
      </c>
      <c r="V339" s="379" t="s">
        <v>443</v>
      </c>
      <c r="W339" s="379" t="s">
        <v>443</v>
      </c>
    </row>
    <row r="340" spans="1:23" ht="45" customHeight="1" x14ac:dyDescent="0.25">
      <c r="A340" s="382" t="s">
        <v>1302</v>
      </c>
      <c r="B340" s="382" t="s">
        <v>1196</v>
      </c>
      <c r="C340" s="408"/>
      <c r="D340" s="408"/>
      <c r="E340" s="631">
        <v>65</v>
      </c>
      <c r="F340" s="408" t="s">
        <v>604</v>
      </c>
      <c r="G340" s="434">
        <v>45436</v>
      </c>
      <c r="H340" s="385" t="s">
        <v>590</v>
      </c>
      <c r="I340" s="386" t="s">
        <v>1303</v>
      </c>
      <c r="J340" s="573" t="s">
        <v>1237</v>
      </c>
      <c r="K340" s="449" t="s">
        <v>622</v>
      </c>
      <c r="L340" s="379" t="s">
        <v>443</v>
      </c>
      <c r="M340" s="379" t="s">
        <v>443</v>
      </c>
      <c r="N340" s="379" t="s">
        <v>443</v>
      </c>
      <c r="O340" s="379" t="s">
        <v>443</v>
      </c>
      <c r="P340" s="379" t="s">
        <v>443</v>
      </c>
      <c r="Q340" s="379" t="s">
        <v>443</v>
      </c>
      <c r="R340" s="379" t="s">
        <v>443</v>
      </c>
      <c r="S340" s="379" t="s">
        <v>443</v>
      </c>
      <c r="T340" s="462" t="s">
        <v>443</v>
      </c>
      <c r="U340" s="462" t="s">
        <v>443</v>
      </c>
      <c r="V340" s="462" t="s">
        <v>443</v>
      </c>
      <c r="W340" s="462" t="s">
        <v>443</v>
      </c>
    </row>
    <row r="341" spans="1:23" ht="45" customHeight="1" x14ac:dyDescent="0.25">
      <c r="A341" s="382" t="s">
        <v>1304</v>
      </c>
      <c r="B341" s="382" t="s">
        <v>598</v>
      </c>
      <c r="C341" s="575" t="s">
        <v>1873</v>
      </c>
      <c r="D341" s="575"/>
      <c r="E341" s="631">
        <v>55</v>
      </c>
      <c r="F341" s="408" t="s">
        <v>604</v>
      </c>
      <c r="G341" s="401">
        <v>44866</v>
      </c>
      <c r="H341" s="385" t="s">
        <v>590</v>
      </c>
      <c r="I341" s="386" t="s">
        <v>1305</v>
      </c>
      <c r="J341" s="573" t="s">
        <v>656</v>
      </c>
      <c r="K341" s="449" t="s">
        <v>622</v>
      </c>
      <c r="L341" s="379" t="s">
        <v>443</v>
      </c>
      <c r="M341" s="379" t="s">
        <v>443</v>
      </c>
      <c r="N341" s="379" t="s">
        <v>443</v>
      </c>
      <c r="O341" s="379" t="s">
        <v>443</v>
      </c>
      <c r="P341" s="379" t="s">
        <v>443</v>
      </c>
      <c r="Q341" s="379" t="s">
        <v>443</v>
      </c>
      <c r="R341" s="379" t="s">
        <v>443</v>
      </c>
      <c r="S341" s="379" t="s">
        <v>4</v>
      </c>
      <c r="T341" s="462" t="s">
        <v>443</v>
      </c>
      <c r="U341" s="462" t="s">
        <v>443</v>
      </c>
      <c r="V341" s="462" t="s">
        <v>443</v>
      </c>
      <c r="W341" s="462" t="s">
        <v>443</v>
      </c>
    </row>
    <row r="342" spans="1:23" ht="45" customHeight="1" x14ac:dyDescent="0.25">
      <c r="A342" s="382" t="s">
        <v>1306</v>
      </c>
      <c r="B342" s="382" t="s">
        <v>1307</v>
      </c>
      <c r="C342" s="408"/>
      <c r="D342" s="408"/>
      <c r="E342" s="631">
        <v>125</v>
      </c>
      <c r="F342" s="408" t="s">
        <v>731</v>
      </c>
      <c r="G342" s="401">
        <v>44950</v>
      </c>
      <c r="H342" s="385" t="s">
        <v>590</v>
      </c>
      <c r="I342" s="386" t="s">
        <v>1308</v>
      </c>
      <c r="J342" s="573" t="s">
        <v>732</v>
      </c>
      <c r="K342" s="524" t="s">
        <v>50</v>
      </c>
      <c r="L342" s="379" t="s">
        <v>443</v>
      </c>
      <c r="M342" s="379" t="s">
        <v>443</v>
      </c>
      <c r="N342" s="379" t="s">
        <v>443</v>
      </c>
      <c r="O342" s="379" t="s">
        <v>443</v>
      </c>
      <c r="P342" s="379" t="s">
        <v>443</v>
      </c>
      <c r="Q342" s="379" t="s">
        <v>443</v>
      </c>
      <c r="R342" s="379" t="s">
        <v>4</v>
      </c>
      <c r="S342" s="379" t="s">
        <v>443</v>
      </c>
      <c r="T342" s="462" t="s">
        <v>443</v>
      </c>
      <c r="U342" s="379" t="s">
        <v>443</v>
      </c>
      <c r="V342" s="379" t="s">
        <v>443</v>
      </c>
      <c r="W342" s="379" t="s">
        <v>443</v>
      </c>
    </row>
    <row r="343" spans="1:23" ht="45" customHeight="1" x14ac:dyDescent="0.25">
      <c r="A343" s="382" t="s">
        <v>1309</v>
      </c>
      <c r="B343" s="382" t="s">
        <v>951</v>
      </c>
      <c r="C343" s="408"/>
      <c r="D343" s="408"/>
      <c r="E343" s="631">
        <v>50</v>
      </c>
      <c r="F343" s="408" t="s">
        <v>604</v>
      </c>
      <c r="G343" s="401"/>
      <c r="H343" s="385" t="s">
        <v>590</v>
      </c>
      <c r="I343" s="386">
        <v>58</v>
      </c>
      <c r="J343" s="609" t="s">
        <v>1237</v>
      </c>
      <c r="K343" s="524" t="s">
        <v>50</v>
      </c>
      <c r="L343" s="379" t="s">
        <v>443</v>
      </c>
      <c r="M343" s="379" t="s">
        <v>443</v>
      </c>
      <c r="N343" s="379" t="s">
        <v>443</v>
      </c>
      <c r="O343" s="379" t="s">
        <v>443</v>
      </c>
      <c r="P343" s="379" t="s">
        <v>443</v>
      </c>
      <c r="Q343" s="379" t="s">
        <v>4</v>
      </c>
      <c r="R343" s="379" t="s">
        <v>443</v>
      </c>
      <c r="S343" s="379" t="s">
        <v>443</v>
      </c>
      <c r="T343" s="462" t="s">
        <v>443</v>
      </c>
      <c r="U343" s="462" t="s">
        <v>443</v>
      </c>
      <c r="V343" s="462" t="s">
        <v>443</v>
      </c>
      <c r="W343" s="462" t="s">
        <v>443</v>
      </c>
    </row>
    <row r="344" spans="1:23" ht="45" customHeight="1" x14ac:dyDescent="0.25">
      <c r="A344" s="382" t="s">
        <v>1310</v>
      </c>
      <c r="B344" s="382" t="s">
        <v>89</v>
      </c>
      <c r="C344" s="408"/>
      <c r="D344" s="408"/>
      <c r="E344" s="631">
        <v>50</v>
      </c>
      <c r="F344" s="408" t="s">
        <v>731</v>
      </c>
      <c r="G344" s="401"/>
      <c r="H344" s="385" t="s">
        <v>590</v>
      </c>
      <c r="I344" s="386" t="s">
        <v>1311</v>
      </c>
      <c r="J344" s="573" t="s">
        <v>732</v>
      </c>
      <c r="K344" s="524" t="s">
        <v>50</v>
      </c>
      <c r="L344" s="379" t="s">
        <v>443</v>
      </c>
      <c r="M344" s="379" t="s">
        <v>443</v>
      </c>
      <c r="N344" s="379" t="s">
        <v>443</v>
      </c>
      <c r="O344" s="379" t="s">
        <v>443</v>
      </c>
      <c r="P344" s="379" t="s">
        <v>443</v>
      </c>
      <c r="Q344" s="379" t="s">
        <v>443</v>
      </c>
      <c r="R344" s="379" t="s">
        <v>4</v>
      </c>
      <c r="S344" s="379" t="s">
        <v>443</v>
      </c>
      <c r="T344" s="462" t="s">
        <v>443</v>
      </c>
      <c r="U344" s="379" t="s">
        <v>443</v>
      </c>
      <c r="V344" s="379" t="s">
        <v>443</v>
      </c>
      <c r="W344" s="379" t="s">
        <v>443</v>
      </c>
    </row>
    <row r="345" spans="1:23" ht="45" customHeight="1" x14ac:dyDescent="0.25">
      <c r="A345" s="382" t="s">
        <v>1312</v>
      </c>
      <c r="B345" s="382" t="s">
        <v>1313</v>
      </c>
      <c r="C345" s="524" t="s">
        <v>984</v>
      </c>
      <c r="D345" s="524"/>
      <c r="E345" s="631">
        <v>55</v>
      </c>
      <c r="F345" s="408" t="s">
        <v>731</v>
      </c>
      <c r="G345" s="401">
        <v>44949</v>
      </c>
      <c r="H345" s="385" t="s">
        <v>590</v>
      </c>
      <c r="I345" s="386" t="s">
        <v>827</v>
      </c>
      <c r="J345" s="573" t="s">
        <v>732</v>
      </c>
      <c r="K345" s="449" t="s">
        <v>622</v>
      </c>
      <c r="L345" s="379" t="s">
        <v>35</v>
      </c>
      <c r="M345" s="379" t="s">
        <v>443</v>
      </c>
      <c r="N345" s="379" t="s">
        <v>443</v>
      </c>
      <c r="O345" s="379" t="s">
        <v>35</v>
      </c>
      <c r="P345" s="379" t="s">
        <v>443</v>
      </c>
      <c r="Q345" s="379" t="s">
        <v>443</v>
      </c>
      <c r="R345" s="379" t="s">
        <v>443</v>
      </c>
      <c r="S345" s="379" t="s">
        <v>443</v>
      </c>
      <c r="T345" s="539" t="s">
        <v>4</v>
      </c>
      <c r="U345" s="379" t="s">
        <v>443</v>
      </c>
      <c r="V345" s="379" t="s">
        <v>443</v>
      </c>
      <c r="W345" s="379" t="s">
        <v>443</v>
      </c>
    </row>
    <row r="346" spans="1:23" ht="45" customHeight="1" x14ac:dyDescent="0.25">
      <c r="A346" s="382" t="s">
        <v>1314</v>
      </c>
      <c r="B346" s="382" t="s">
        <v>729</v>
      </c>
      <c r="C346" s="524" t="s">
        <v>984</v>
      </c>
      <c r="D346" s="524"/>
      <c r="E346" s="631">
        <v>55</v>
      </c>
      <c r="F346" s="408" t="s">
        <v>731</v>
      </c>
      <c r="G346" s="401">
        <v>44949</v>
      </c>
      <c r="H346" s="385" t="s">
        <v>590</v>
      </c>
      <c r="I346" s="386">
        <v>331</v>
      </c>
      <c r="J346" s="573" t="s">
        <v>732</v>
      </c>
      <c r="K346" s="449" t="s">
        <v>622</v>
      </c>
      <c r="L346" s="379" t="s">
        <v>443</v>
      </c>
      <c r="M346" s="379" t="s">
        <v>443</v>
      </c>
      <c r="N346" s="379" t="s">
        <v>443</v>
      </c>
      <c r="O346" s="379" t="s">
        <v>443</v>
      </c>
      <c r="P346" s="379" t="s">
        <v>443</v>
      </c>
      <c r="Q346" s="379" t="s">
        <v>443</v>
      </c>
      <c r="R346" s="379" t="s">
        <v>443</v>
      </c>
      <c r="S346" s="379" t="s">
        <v>443</v>
      </c>
      <c r="T346" s="539" t="s">
        <v>4</v>
      </c>
      <c r="U346" s="379" t="s">
        <v>35</v>
      </c>
      <c r="V346" s="379" t="s">
        <v>443</v>
      </c>
      <c r="W346" s="379" t="s">
        <v>443</v>
      </c>
    </row>
    <row r="347" spans="1:23" ht="45" customHeight="1" x14ac:dyDescent="0.25">
      <c r="A347" s="382" t="s">
        <v>1315</v>
      </c>
      <c r="B347" s="382" t="s">
        <v>1296</v>
      </c>
      <c r="C347" s="409" t="s">
        <v>1316</v>
      </c>
      <c r="D347" s="409"/>
      <c r="E347" s="631">
        <v>210</v>
      </c>
      <c r="F347" s="408" t="s">
        <v>604</v>
      </c>
      <c r="G347" s="401">
        <v>45863</v>
      </c>
      <c r="H347" s="385" t="s">
        <v>590</v>
      </c>
      <c r="I347" s="386" t="s">
        <v>1317</v>
      </c>
      <c r="J347" s="573" t="s">
        <v>601</v>
      </c>
      <c r="K347" s="449" t="s">
        <v>100</v>
      </c>
      <c r="L347" s="379" t="s">
        <v>690</v>
      </c>
      <c r="M347" s="379" t="s">
        <v>690</v>
      </c>
      <c r="N347" s="379" t="s">
        <v>690</v>
      </c>
      <c r="O347" s="379" t="s">
        <v>690</v>
      </c>
      <c r="P347" s="379" t="s">
        <v>690</v>
      </c>
      <c r="Q347" s="379" t="s">
        <v>690</v>
      </c>
      <c r="R347" s="379" t="s">
        <v>443</v>
      </c>
      <c r="S347" s="379" t="s">
        <v>443</v>
      </c>
      <c r="T347" s="462" t="s">
        <v>443</v>
      </c>
      <c r="U347" s="379" t="s">
        <v>443</v>
      </c>
      <c r="V347" s="379" t="s">
        <v>443</v>
      </c>
      <c r="W347" s="379" t="s">
        <v>443</v>
      </c>
    </row>
    <row r="348" spans="1:23" ht="45" customHeight="1" x14ac:dyDescent="0.25">
      <c r="A348" s="382" t="s">
        <v>1318</v>
      </c>
      <c r="B348" s="382" t="s">
        <v>1319</v>
      </c>
      <c r="C348" s="408"/>
      <c r="D348" s="408"/>
      <c r="E348" s="631">
        <v>55</v>
      </c>
      <c r="F348" s="408" t="s">
        <v>604</v>
      </c>
      <c r="G348" s="401">
        <v>44743</v>
      </c>
      <c r="H348" s="385" t="s">
        <v>590</v>
      </c>
      <c r="I348" s="386" t="s">
        <v>827</v>
      </c>
      <c r="J348" s="573" t="s">
        <v>1237</v>
      </c>
      <c r="K348" s="449" t="s">
        <v>69</v>
      </c>
      <c r="L348" s="379" t="s">
        <v>443</v>
      </c>
      <c r="M348" s="379" t="s">
        <v>443</v>
      </c>
      <c r="N348" s="379" t="s">
        <v>443</v>
      </c>
      <c r="O348" s="379" t="s">
        <v>443</v>
      </c>
      <c r="P348" s="379" t="s">
        <v>443</v>
      </c>
      <c r="Q348" s="379" t="s">
        <v>4</v>
      </c>
      <c r="R348" s="379" t="s">
        <v>443</v>
      </c>
      <c r="S348" s="379" t="s">
        <v>443</v>
      </c>
      <c r="T348" s="462" t="s">
        <v>443</v>
      </c>
      <c r="U348" s="462" t="s">
        <v>443</v>
      </c>
      <c r="V348" s="462" t="s">
        <v>443</v>
      </c>
      <c r="W348" s="462" t="s">
        <v>443</v>
      </c>
    </row>
    <row r="349" spans="1:23" ht="45" customHeight="1" x14ac:dyDescent="0.25">
      <c r="A349" s="382" t="s">
        <v>1320</v>
      </c>
      <c r="B349" s="382" t="s">
        <v>1321</v>
      </c>
      <c r="C349" s="408"/>
      <c r="D349" s="408"/>
      <c r="E349" s="631">
        <v>55</v>
      </c>
      <c r="F349" s="408" t="s">
        <v>604</v>
      </c>
      <c r="G349" s="401">
        <v>45589</v>
      </c>
      <c r="H349" s="385" t="s">
        <v>590</v>
      </c>
      <c r="I349" s="386" t="s">
        <v>1322</v>
      </c>
      <c r="J349" s="573" t="s">
        <v>764</v>
      </c>
      <c r="K349" s="449" t="s">
        <v>100</v>
      </c>
      <c r="L349" s="379" t="s">
        <v>443</v>
      </c>
      <c r="M349" s="379" t="s">
        <v>443</v>
      </c>
      <c r="N349" s="379" t="s">
        <v>443</v>
      </c>
      <c r="O349" s="379" t="s">
        <v>443</v>
      </c>
      <c r="P349" s="379" t="s">
        <v>443</v>
      </c>
      <c r="Q349" s="379" t="s">
        <v>443</v>
      </c>
      <c r="R349" s="379" t="s">
        <v>443</v>
      </c>
      <c r="S349" s="379" t="s">
        <v>4</v>
      </c>
      <c r="T349" s="462" t="s">
        <v>443</v>
      </c>
      <c r="U349" s="379" t="s">
        <v>443</v>
      </c>
      <c r="V349" s="379" t="s">
        <v>35</v>
      </c>
      <c r="W349" s="379" t="s">
        <v>443</v>
      </c>
    </row>
    <row r="350" spans="1:23" ht="45" customHeight="1" x14ac:dyDescent="0.25">
      <c r="A350" s="382" t="s">
        <v>1323</v>
      </c>
      <c r="B350" s="382" t="s">
        <v>1321</v>
      </c>
      <c r="C350" s="408"/>
      <c r="D350" s="408"/>
      <c r="E350" s="631">
        <v>55</v>
      </c>
      <c r="F350" s="408" t="s">
        <v>604</v>
      </c>
      <c r="G350" s="401">
        <v>45589</v>
      </c>
      <c r="H350" s="385" t="s">
        <v>590</v>
      </c>
      <c r="I350" s="386" t="s">
        <v>1322</v>
      </c>
      <c r="J350" s="573" t="s">
        <v>764</v>
      </c>
      <c r="K350" s="449" t="s">
        <v>100</v>
      </c>
      <c r="L350" s="379" t="s">
        <v>443</v>
      </c>
      <c r="M350" s="379" t="s">
        <v>443</v>
      </c>
      <c r="N350" s="379" t="s">
        <v>443</v>
      </c>
      <c r="O350" s="379" t="s">
        <v>443</v>
      </c>
      <c r="P350" s="379" t="s">
        <v>443</v>
      </c>
      <c r="Q350" s="379" t="s">
        <v>443</v>
      </c>
      <c r="R350" s="379" t="s">
        <v>443</v>
      </c>
      <c r="S350" s="379" t="s">
        <v>4</v>
      </c>
      <c r="T350" s="462" t="s">
        <v>443</v>
      </c>
      <c r="U350" s="379" t="s">
        <v>443</v>
      </c>
      <c r="V350" s="379" t="s">
        <v>35</v>
      </c>
      <c r="W350" s="379" t="s">
        <v>443</v>
      </c>
    </row>
    <row r="351" spans="1:23" ht="45" customHeight="1" x14ac:dyDescent="0.25">
      <c r="A351" s="382" t="s">
        <v>1324</v>
      </c>
      <c r="B351" s="382" t="s">
        <v>1325</v>
      </c>
      <c r="C351" s="408" t="s">
        <v>1326</v>
      </c>
      <c r="D351" s="408"/>
      <c r="E351" s="631">
        <v>65</v>
      </c>
      <c r="F351" s="408" t="s">
        <v>604</v>
      </c>
      <c r="G351" s="401">
        <v>42933</v>
      </c>
      <c r="H351" s="385" t="s">
        <v>590</v>
      </c>
      <c r="I351" s="386" t="s">
        <v>300</v>
      </c>
      <c r="J351" s="573" t="s">
        <v>1237</v>
      </c>
      <c r="K351" s="449" t="s">
        <v>100</v>
      </c>
      <c r="L351" s="379" t="s">
        <v>443</v>
      </c>
      <c r="M351" s="379" t="s">
        <v>443</v>
      </c>
      <c r="N351" s="379" t="s">
        <v>443</v>
      </c>
      <c r="O351" s="379" t="s">
        <v>443</v>
      </c>
      <c r="P351" s="379" t="s">
        <v>443</v>
      </c>
      <c r="Q351" s="379" t="s">
        <v>443</v>
      </c>
      <c r="R351" s="379" t="s">
        <v>443</v>
      </c>
      <c r="S351" s="379" t="s">
        <v>4</v>
      </c>
      <c r="T351" s="462" t="s">
        <v>443</v>
      </c>
      <c r="U351" s="379" t="s">
        <v>443</v>
      </c>
      <c r="V351" s="379" t="s">
        <v>443</v>
      </c>
      <c r="W351" s="462" t="s">
        <v>443</v>
      </c>
    </row>
    <row r="352" spans="1:23" ht="45" customHeight="1" x14ac:dyDescent="0.25">
      <c r="A352" s="382" t="s">
        <v>1327</v>
      </c>
      <c r="B352" s="382" t="s">
        <v>1328</v>
      </c>
      <c r="C352" s="602"/>
      <c r="D352" s="602"/>
      <c r="E352" s="631">
        <v>65</v>
      </c>
      <c r="F352" s="408" t="s">
        <v>604</v>
      </c>
      <c r="G352" s="401">
        <v>45713</v>
      </c>
      <c r="H352" s="385" t="s">
        <v>590</v>
      </c>
      <c r="I352" s="386" t="s">
        <v>1329</v>
      </c>
      <c r="J352" s="573" t="s">
        <v>601</v>
      </c>
      <c r="K352" s="606" t="s">
        <v>146</v>
      </c>
      <c r="L352" s="405" t="s">
        <v>4</v>
      </c>
      <c r="M352" s="379" t="s">
        <v>443</v>
      </c>
      <c r="N352" s="379" t="s">
        <v>443</v>
      </c>
      <c r="O352" s="379" t="s">
        <v>443</v>
      </c>
      <c r="P352" s="379" t="s">
        <v>443</v>
      </c>
      <c r="Q352" s="379" t="s">
        <v>443</v>
      </c>
      <c r="R352" s="379" t="s">
        <v>443</v>
      </c>
      <c r="S352" s="379" t="s">
        <v>443</v>
      </c>
      <c r="T352" s="462" t="s">
        <v>443</v>
      </c>
      <c r="U352" s="379" t="s">
        <v>443</v>
      </c>
      <c r="V352" s="379" t="s">
        <v>443</v>
      </c>
      <c r="W352" s="379" t="s">
        <v>443</v>
      </c>
    </row>
    <row r="353" spans="1:23" ht="45" customHeight="1" x14ac:dyDescent="0.25">
      <c r="A353" s="382" t="s">
        <v>1330</v>
      </c>
      <c r="B353" s="382" t="s">
        <v>152</v>
      </c>
      <c r="C353" s="408"/>
      <c r="D353" s="408"/>
      <c r="E353" s="631">
        <v>55</v>
      </c>
      <c r="F353" s="408" t="s">
        <v>604</v>
      </c>
      <c r="G353" s="384"/>
      <c r="H353" s="385" t="s">
        <v>590</v>
      </c>
      <c r="I353" s="386" t="s">
        <v>517</v>
      </c>
      <c r="J353" s="573" t="s">
        <v>764</v>
      </c>
      <c r="K353" s="524" t="s">
        <v>53</v>
      </c>
      <c r="L353" s="379" t="s">
        <v>443</v>
      </c>
      <c r="M353" s="379" t="s">
        <v>443</v>
      </c>
      <c r="N353" s="379" t="s">
        <v>4</v>
      </c>
      <c r="O353" s="379" t="s">
        <v>443</v>
      </c>
      <c r="P353" s="379" t="s">
        <v>443</v>
      </c>
      <c r="Q353" s="379" t="s">
        <v>443</v>
      </c>
      <c r="R353" s="379" t="s">
        <v>443</v>
      </c>
      <c r="S353" s="379" t="s">
        <v>443</v>
      </c>
      <c r="T353" s="462" t="s">
        <v>443</v>
      </c>
      <c r="U353" s="379" t="s">
        <v>443</v>
      </c>
      <c r="V353" s="379" t="s">
        <v>35</v>
      </c>
      <c r="W353" s="379" t="s">
        <v>443</v>
      </c>
    </row>
    <row r="354" spans="1:23" ht="45" customHeight="1" x14ac:dyDescent="0.25">
      <c r="A354" s="382" t="s">
        <v>1331</v>
      </c>
      <c r="B354" s="382" t="s">
        <v>989</v>
      </c>
      <c r="C354" s="408" t="s">
        <v>1332</v>
      </c>
      <c r="D354" s="408"/>
      <c r="E354" s="631">
        <v>275</v>
      </c>
      <c r="F354" s="408" t="s">
        <v>731</v>
      </c>
      <c r="G354" s="471">
        <v>44217</v>
      </c>
      <c r="H354" s="385" t="s">
        <v>590</v>
      </c>
      <c r="I354" s="386" t="s">
        <v>827</v>
      </c>
      <c r="J354" s="573" t="s">
        <v>991</v>
      </c>
      <c r="K354" s="449" t="s">
        <v>69</v>
      </c>
      <c r="L354" s="379" t="s">
        <v>443</v>
      </c>
      <c r="M354" s="379" t="s">
        <v>443</v>
      </c>
      <c r="N354" s="379" t="s">
        <v>443</v>
      </c>
      <c r="O354" s="379" t="s">
        <v>443</v>
      </c>
      <c r="P354" s="379" t="s">
        <v>443</v>
      </c>
      <c r="Q354" s="379" t="s">
        <v>4</v>
      </c>
      <c r="R354" s="379" t="s">
        <v>443</v>
      </c>
      <c r="S354" s="379" t="s">
        <v>443</v>
      </c>
      <c r="T354" s="462" t="s">
        <v>443</v>
      </c>
      <c r="U354" s="379" t="s">
        <v>443</v>
      </c>
      <c r="V354" s="379" t="s">
        <v>443</v>
      </c>
      <c r="W354" s="379" t="s">
        <v>443</v>
      </c>
    </row>
    <row r="355" spans="1:23" s="502" customFormat="1" ht="45" customHeight="1" x14ac:dyDescent="0.25">
      <c r="A355" s="382" t="s">
        <v>1333</v>
      </c>
      <c r="B355" s="382" t="s">
        <v>1328</v>
      </c>
      <c r="C355" s="602"/>
      <c r="D355" s="602"/>
      <c r="E355" s="631">
        <v>65</v>
      </c>
      <c r="F355" s="408" t="s">
        <v>604</v>
      </c>
      <c r="G355" s="401" t="s">
        <v>635</v>
      </c>
      <c r="H355" s="385" t="s">
        <v>590</v>
      </c>
      <c r="I355" s="386" t="s">
        <v>1334</v>
      </c>
      <c r="J355" s="573" t="s">
        <v>601</v>
      </c>
      <c r="K355" s="449" t="s">
        <v>614</v>
      </c>
      <c r="L355" s="379" t="s">
        <v>443</v>
      </c>
      <c r="M355" s="539" t="s">
        <v>1870</v>
      </c>
      <c r="N355" s="379" t="s">
        <v>443</v>
      </c>
      <c r="O355" s="379" t="s">
        <v>443</v>
      </c>
      <c r="P355" s="379" t="s">
        <v>443</v>
      </c>
      <c r="Q355" s="379" t="s">
        <v>443</v>
      </c>
      <c r="R355" s="379" t="s">
        <v>443</v>
      </c>
      <c r="S355" s="379" t="s">
        <v>443</v>
      </c>
      <c r="T355" s="462" t="s">
        <v>443</v>
      </c>
      <c r="U355" s="379" t="s">
        <v>443</v>
      </c>
      <c r="V355" s="379" t="s">
        <v>443</v>
      </c>
      <c r="W355" s="379" t="s">
        <v>443</v>
      </c>
    </row>
    <row r="356" spans="1:23" ht="45" customHeight="1" x14ac:dyDescent="0.25">
      <c r="A356" s="382" t="s">
        <v>1335</v>
      </c>
      <c r="B356" s="382" t="s">
        <v>1328</v>
      </c>
      <c r="C356" s="602"/>
      <c r="D356" s="602"/>
      <c r="E356" s="631">
        <v>65</v>
      </c>
      <c r="F356" s="408" t="s">
        <v>604</v>
      </c>
      <c r="G356" s="401" t="s">
        <v>635</v>
      </c>
      <c r="H356" s="385" t="s">
        <v>590</v>
      </c>
      <c r="I356" s="386" t="s">
        <v>1336</v>
      </c>
      <c r="J356" s="573" t="s">
        <v>601</v>
      </c>
      <c r="K356" s="449" t="s">
        <v>20</v>
      </c>
      <c r="L356" s="379" t="s">
        <v>443</v>
      </c>
      <c r="M356" s="379" t="s">
        <v>443</v>
      </c>
      <c r="N356" s="379" t="s">
        <v>443</v>
      </c>
      <c r="O356" s="379" t="s">
        <v>443</v>
      </c>
      <c r="P356" s="539" t="s">
        <v>1870</v>
      </c>
      <c r="Q356" s="379" t="s">
        <v>443</v>
      </c>
      <c r="R356" s="379" t="s">
        <v>443</v>
      </c>
      <c r="S356" s="379" t="s">
        <v>443</v>
      </c>
      <c r="T356" s="462" t="s">
        <v>443</v>
      </c>
      <c r="U356" s="379" t="s">
        <v>443</v>
      </c>
      <c r="V356" s="379" t="s">
        <v>443</v>
      </c>
      <c r="W356" s="379" t="s">
        <v>443</v>
      </c>
    </row>
    <row r="357" spans="1:23" ht="45" customHeight="1" x14ac:dyDescent="0.25">
      <c r="A357" s="382" t="s">
        <v>1337</v>
      </c>
      <c r="B357" s="382" t="s">
        <v>638</v>
      </c>
      <c r="C357" s="408"/>
      <c r="D357" s="408"/>
      <c r="E357" s="631">
        <v>55</v>
      </c>
      <c r="F357" s="408" t="s">
        <v>604</v>
      </c>
      <c r="G357" s="445"/>
      <c r="H357" s="385" t="s">
        <v>590</v>
      </c>
      <c r="I357" s="386" t="s">
        <v>382</v>
      </c>
      <c r="J357" s="609" t="s">
        <v>1237</v>
      </c>
      <c r="K357" s="449" t="s">
        <v>610</v>
      </c>
      <c r="L357" s="379" t="s">
        <v>4</v>
      </c>
      <c r="M357" s="379" t="s">
        <v>443</v>
      </c>
      <c r="N357" s="379" t="s">
        <v>443</v>
      </c>
      <c r="O357" s="379" t="s">
        <v>443</v>
      </c>
      <c r="P357" s="379" t="s">
        <v>443</v>
      </c>
      <c r="Q357" s="379" t="s">
        <v>443</v>
      </c>
      <c r="R357" s="379" t="s">
        <v>443</v>
      </c>
      <c r="S357" s="379" t="s">
        <v>443</v>
      </c>
      <c r="T357" s="462" t="s">
        <v>443</v>
      </c>
      <c r="U357" s="462" t="s">
        <v>443</v>
      </c>
      <c r="V357" s="462" t="s">
        <v>443</v>
      </c>
      <c r="W357" s="462" t="s">
        <v>443</v>
      </c>
    </row>
    <row r="358" spans="1:23" ht="45" customHeight="1" x14ac:dyDescent="0.25">
      <c r="A358" s="382" t="s">
        <v>1338</v>
      </c>
      <c r="B358" s="382" t="s">
        <v>60</v>
      </c>
      <c r="C358" s="408"/>
      <c r="D358" s="408"/>
      <c r="E358" s="631">
        <v>70</v>
      </c>
      <c r="F358" s="408" t="s">
        <v>604</v>
      </c>
      <c r="G358" s="446">
        <v>45047</v>
      </c>
      <c r="H358" s="385" t="s">
        <v>590</v>
      </c>
      <c r="I358" s="386" t="s">
        <v>1339</v>
      </c>
      <c r="J358" s="573" t="s">
        <v>717</v>
      </c>
      <c r="K358" s="449" t="s">
        <v>610</v>
      </c>
      <c r="L358" s="379" t="s">
        <v>443</v>
      </c>
      <c r="M358" s="379" t="s">
        <v>443</v>
      </c>
      <c r="N358" s="379" t="s">
        <v>443</v>
      </c>
      <c r="O358" s="379" t="s">
        <v>35</v>
      </c>
      <c r="P358" s="379" t="s">
        <v>443</v>
      </c>
      <c r="Q358" s="379" t="s">
        <v>443</v>
      </c>
      <c r="R358" s="379" t="s">
        <v>443</v>
      </c>
      <c r="S358" s="379" t="s">
        <v>443</v>
      </c>
      <c r="T358" s="462" t="s">
        <v>443</v>
      </c>
      <c r="U358" s="379" t="s">
        <v>4</v>
      </c>
      <c r="V358" s="462" t="s">
        <v>443</v>
      </c>
      <c r="W358" s="462" t="s">
        <v>443</v>
      </c>
    </row>
    <row r="359" spans="1:23" ht="45" customHeight="1" x14ac:dyDescent="0.25">
      <c r="A359" s="382" t="s">
        <v>1340</v>
      </c>
      <c r="B359" s="382" t="s">
        <v>800</v>
      </c>
      <c r="C359" s="602"/>
      <c r="D359" s="602"/>
      <c r="E359" s="631">
        <v>50</v>
      </c>
      <c r="F359" s="408" t="s">
        <v>604</v>
      </c>
      <c r="G359" s="401">
        <v>44949</v>
      </c>
      <c r="H359" s="385" t="s">
        <v>590</v>
      </c>
      <c r="I359" s="386">
        <v>121</v>
      </c>
      <c r="J359" s="573" t="s">
        <v>621</v>
      </c>
      <c r="K359" s="449" t="s">
        <v>622</v>
      </c>
      <c r="L359" s="379" t="s">
        <v>443</v>
      </c>
      <c r="M359" s="379" t="s">
        <v>443</v>
      </c>
      <c r="N359" s="379" t="s">
        <v>443</v>
      </c>
      <c r="O359" s="379" t="s">
        <v>443</v>
      </c>
      <c r="P359" s="379" t="s">
        <v>443</v>
      </c>
      <c r="Q359" s="379" t="s">
        <v>443</v>
      </c>
      <c r="R359" s="379" t="s">
        <v>443</v>
      </c>
      <c r="S359" s="379" t="s">
        <v>443</v>
      </c>
      <c r="T359" s="539" t="s">
        <v>4</v>
      </c>
      <c r="U359" s="379" t="s">
        <v>443</v>
      </c>
      <c r="V359" s="379" t="s">
        <v>443</v>
      </c>
      <c r="W359" s="379" t="s">
        <v>443</v>
      </c>
    </row>
    <row r="360" spans="1:23" ht="45" customHeight="1" x14ac:dyDescent="0.25">
      <c r="A360" s="382" t="s">
        <v>1341</v>
      </c>
      <c r="B360" s="382" t="s">
        <v>99</v>
      </c>
      <c r="C360" s="602"/>
      <c r="D360" s="602"/>
      <c r="E360" s="631">
        <v>65</v>
      </c>
      <c r="F360" s="408" t="s">
        <v>604</v>
      </c>
      <c r="G360" s="401">
        <v>45559</v>
      </c>
      <c r="H360" s="385" t="s">
        <v>590</v>
      </c>
      <c r="I360" s="386" t="s">
        <v>1342</v>
      </c>
      <c r="J360" s="573" t="s">
        <v>764</v>
      </c>
      <c r="K360" s="449" t="s">
        <v>622</v>
      </c>
      <c r="L360" s="379" t="s">
        <v>443</v>
      </c>
      <c r="M360" s="379" t="s">
        <v>443</v>
      </c>
      <c r="N360" s="379" t="s">
        <v>443</v>
      </c>
      <c r="O360" s="379" t="s">
        <v>443</v>
      </c>
      <c r="P360" s="379" t="s">
        <v>443</v>
      </c>
      <c r="Q360" s="379" t="s">
        <v>35</v>
      </c>
      <c r="R360" s="379" t="s">
        <v>443</v>
      </c>
      <c r="S360" s="379" t="s">
        <v>443</v>
      </c>
      <c r="T360" s="539" t="s">
        <v>4</v>
      </c>
      <c r="U360" s="379" t="s">
        <v>443</v>
      </c>
      <c r="V360" s="379" t="s">
        <v>35</v>
      </c>
      <c r="W360" s="379" t="s">
        <v>443</v>
      </c>
    </row>
    <row r="361" spans="1:23" ht="45" customHeight="1" x14ac:dyDescent="0.25">
      <c r="A361" s="382" t="s">
        <v>1343</v>
      </c>
      <c r="B361" s="382" t="s">
        <v>212</v>
      </c>
      <c r="C361" s="615"/>
      <c r="D361" s="615"/>
      <c r="E361" s="631">
        <v>55</v>
      </c>
      <c r="F361" s="408" t="s">
        <v>589</v>
      </c>
      <c r="G361" s="401"/>
      <c r="H361" s="385" t="s">
        <v>590</v>
      </c>
      <c r="I361" s="386">
        <v>438</v>
      </c>
      <c r="J361" s="573" t="s">
        <v>601</v>
      </c>
      <c r="K361" s="449" t="s">
        <v>635</v>
      </c>
      <c r="L361" s="379" t="s">
        <v>443</v>
      </c>
      <c r="M361" s="379" t="s">
        <v>443</v>
      </c>
      <c r="N361" s="379" t="s">
        <v>443</v>
      </c>
      <c r="O361" s="379" t="s">
        <v>443</v>
      </c>
      <c r="P361" s="379" t="s">
        <v>443</v>
      </c>
      <c r="Q361" s="379" t="s">
        <v>443</v>
      </c>
      <c r="R361" s="379" t="s">
        <v>443</v>
      </c>
      <c r="S361" s="379" t="s">
        <v>443</v>
      </c>
      <c r="T361" s="462" t="s">
        <v>443</v>
      </c>
      <c r="U361" s="462" t="s">
        <v>443</v>
      </c>
      <c r="V361" s="379" t="s">
        <v>443</v>
      </c>
      <c r="W361" s="379" t="s">
        <v>443</v>
      </c>
    </row>
    <row r="362" spans="1:23" ht="45" customHeight="1" x14ac:dyDescent="0.25">
      <c r="A362" s="382" t="s">
        <v>1344</v>
      </c>
      <c r="B362" s="382" t="s">
        <v>99</v>
      </c>
      <c r="C362" s="602"/>
      <c r="D362" s="602"/>
      <c r="E362" s="631">
        <v>65</v>
      </c>
      <c r="F362" s="408" t="s">
        <v>604</v>
      </c>
      <c r="G362" s="401">
        <v>45559</v>
      </c>
      <c r="H362" s="385" t="s">
        <v>590</v>
      </c>
      <c r="I362" s="386" t="s">
        <v>1342</v>
      </c>
      <c r="J362" s="573" t="s">
        <v>764</v>
      </c>
      <c r="K362" s="606" t="s">
        <v>622</v>
      </c>
      <c r="L362" s="379" t="s">
        <v>443</v>
      </c>
      <c r="M362" s="379" t="s">
        <v>443</v>
      </c>
      <c r="N362" s="379" t="s">
        <v>443</v>
      </c>
      <c r="O362" s="379" t="s">
        <v>443</v>
      </c>
      <c r="P362" s="379" t="s">
        <v>443</v>
      </c>
      <c r="Q362" s="379" t="s">
        <v>35</v>
      </c>
      <c r="R362" s="379" t="s">
        <v>443</v>
      </c>
      <c r="S362" s="379" t="s">
        <v>443</v>
      </c>
      <c r="T362" s="539" t="s">
        <v>4</v>
      </c>
      <c r="U362" s="379" t="s">
        <v>443</v>
      </c>
      <c r="V362" s="379" t="s">
        <v>35</v>
      </c>
      <c r="W362" s="379" t="s">
        <v>443</v>
      </c>
    </row>
    <row r="363" spans="1:23" ht="45" customHeight="1" x14ac:dyDescent="0.25">
      <c r="A363" s="382" t="s">
        <v>1345</v>
      </c>
      <c r="B363" s="382" t="s">
        <v>818</v>
      </c>
      <c r="C363" s="615"/>
      <c r="D363" s="615"/>
      <c r="E363" s="631">
        <v>60</v>
      </c>
      <c r="F363" s="408" t="s">
        <v>604</v>
      </c>
      <c r="G363" s="401">
        <v>45283</v>
      </c>
      <c r="H363" s="385" t="s">
        <v>590</v>
      </c>
      <c r="I363" s="386" t="s">
        <v>1292</v>
      </c>
      <c r="J363" s="573" t="s">
        <v>764</v>
      </c>
      <c r="K363" s="449" t="s">
        <v>53</v>
      </c>
      <c r="L363" s="379" t="s">
        <v>443</v>
      </c>
      <c r="M363" s="379" t="s">
        <v>443</v>
      </c>
      <c r="N363" s="379" t="s">
        <v>443</v>
      </c>
      <c r="O363" s="379" t="s">
        <v>443</v>
      </c>
      <c r="P363" s="379" t="s">
        <v>4</v>
      </c>
      <c r="Q363" s="379" t="s">
        <v>35</v>
      </c>
      <c r="R363" s="379" t="s">
        <v>443</v>
      </c>
      <c r="S363" s="379" t="s">
        <v>443</v>
      </c>
      <c r="T363" s="462" t="s">
        <v>443</v>
      </c>
      <c r="U363" s="379" t="s">
        <v>443</v>
      </c>
      <c r="V363" s="379" t="s">
        <v>35</v>
      </c>
      <c r="W363" s="379" t="s">
        <v>443</v>
      </c>
    </row>
    <row r="364" spans="1:23" ht="45" customHeight="1" x14ac:dyDescent="0.25">
      <c r="A364" s="382" t="s">
        <v>1346</v>
      </c>
      <c r="B364" s="382" t="s">
        <v>951</v>
      </c>
      <c r="C364" s="602"/>
      <c r="D364" s="602"/>
      <c r="E364" s="631">
        <v>50</v>
      </c>
      <c r="F364" s="408" t="s">
        <v>589</v>
      </c>
      <c r="G364" s="401">
        <v>44949</v>
      </c>
      <c r="H364" s="385" t="s">
        <v>590</v>
      </c>
      <c r="I364" s="386">
        <v>437</v>
      </c>
      <c r="J364" s="573" t="s">
        <v>601</v>
      </c>
      <c r="K364" s="449" t="s">
        <v>614</v>
      </c>
      <c r="L364" s="379" t="s">
        <v>443</v>
      </c>
      <c r="M364" s="379" t="s">
        <v>443</v>
      </c>
      <c r="N364" s="379" t="s">
        <v>4</v>
      </c>
      <c r="O364" s="379" t="s">
        <v>443</v>
      </c>
      <c r="P364" s="379" t="s">
        <v>443</v>
      </c>
      <c r="Q364" s="379" t="s">
        <v>443</v>
      </c>
      <c r="R364" s="379" t="s">
        <v>443</v>
      </c>
      <c r="S364" s="379" t="s">
        <v>443</v>
      </c>
      <c r="T364" s="462" t="s">
        <v>443</v>
      </c>
      <c r="U364" s="379" t="s">
        <v>443</v>
      </c>
      <c r="V364" s="379" t="s">
        <v>443</v>
      </c>
      <c r="W364" s="379" t="s">
        <v>443</v>
      </c>
    </row>
    <row r="365" spans="1:23" ht="45" customHeight="1" x14ac:dyDescent="0.25">
      <c r="A365" s="382" t="s">
        <v>1347</v>
      </c>
      <c r="B365" s="382" t="s">
        <v>1348</v>
      </c>
      <c r="C365" s="408"/>
      <c r="D365" s="408"/>
      <c r="E365" s="631">
        <v>55</v>
      </c>
      <c r="F365" s="408" t="s">
        <v>589</v>
      </c>
      <c r="G365" s="401">
        <v>43831</v>
      </c>
      <c r="H365" s="385" t="s">
        <v>590</v>
      </c>
      <c r="I365" s="386" t="s">
        <v>1349</v>
      </c>
      <c r="J365" s="573" t="s">
        <v>987</v>
      </c>
      <c r="K365" s="449" t="s">
        <v>610</v>
      </c>
      <c r="L365" s="379" t="s">
        <v>443</v>
      </c>
      <c r="M365" s="379" t="s">
        <v>443</v>
      </c>
      <c r="N365" s="379" t="s">
        <v>443</v>
      </c>
      <c r="O365" s="379" t="s">
        <v>443</v>
      </c>
      <c r="P365" s="379" t="s">
        <v>443</v>
      </c>
      <c r="Q365" s="379" t="s">
        <v>35</v>
      </c>
      <c r="R365" s="379" t="s">
        <v>35</v>
      </c>
      <c r="S365" s="379" t="s">
        <v>443</v>
      </c>
      <c r="T365" s="539" t="s">
        <v>4</v>
      </c>
      <c r="U365" s="379" t="s">
        <v>443</v>
      </c>
      <c r="V365" s="379" t="s">
        <v>443</v>
      </c>
      <c r="W365" s="379" t="s">
        <v>443</v>
      </c>
    </row>
    <row r="366" spans="1:23" ht="45" customHeight="1" x14ac:dyDescent="0.25">
      <c r="A366" s="382" t="s">
        <v>1350</v>
      </c>
      <c r="B366" s="382" t="s">
        <v>712</v>
      </c>
      <c r="C366" s="602"/>
      <c r="D366" s="602"/>
      <c r="E366" s="631">
        <v>65</v>
      </c>
      <c r="F366" s="408" t="s">
        <v>589</v>
      </c>
      <c r="G366" s="401">
        <v>45528</v>
      </c>
      <c r="H366" s="385" t="s">
        <v>590</v>
      </c>
      <c r="I366" s="386" t="s">
        <v>1351</v>
      </c>
      <c r="J366" s="573" t="s">
        <v>1237</v>
      </c>
      <c r="K366" s="449" t="s">
        <v>69</v>
      </c>
      <c r="L366" s="379" t="s">
        <v>443</v>
      </c>
      <c r="M366" s="379" t="s">
        <v>443</v>
      </c>
      <c r="N366" s="379" t="s">
        <v>443</v>
      </c>
      <c r="O366" s="379" t="s">
        <v>443</v>
      </c>
      <c r="P366" s="379" t="s">
        <v>35</v>
      </c>
      <c r="Q366" s="379" t="s">
        <v>4</v>
      </c>
      <c r="R366" s="379" t="s">
        <v>443</v>
      </c>
      <c r="S366" s="379" t="s">
        <v>443</v>
      </c>
      <c r="T366" s="462" t="s">
        <v>443</v>
      </c>
      <c r="U366" s="462" t="s">
        <v>443</v>
      </c>
      <c r="V366" s="462" t="s">
        <v>443</v>
      </c>
      <c r="W366" s="462" t="s">
        <v>443</v>
      </c>
    </row>
    <row r="367" spans="1:23" ht="45" customHeight="1" x14ac:dyDescent="0.25">
      <c r="A367" s="382" t="s">
        <v>1352</v>
      </c>
      <c r="B367" s="382" t="s">
        <v>662</v>
      </c>
      <c r="C367" s="408"/>
      <c r="D367" s="408"/>
      <c r="E367" s="631">
        <v>70</v>
      </c>
      <c r="F367" s="408" t="s">
        <v>604</v>
      </c>
      <c r="G367" s="401">
        <v>45130</v>
      </c>
      <c r="H367" s="385" t="s">
        <v>590</v>
      </c>
      <c r="I367" s="386" t="s">
        <v>1353</v>
      </c>
      <c r="J367" s="573" t="s">
        <v>656</v>
      </c>
      <c r="K367" s="449" t="s">
        <v>53</v>
      </c>
      <c r="L367" s="379" t="s">
        <v>443</v>
      </c>
      <c r="M367" s="379" t="s">
        <v>443</v>
      </c>
      <c r="N367" s="379" t="s">
        <v>4</v>
      </c>
      <c r="O367" s="379" t="s">
        <v>443</v>
      </c>
      <c r="P367" s="379" t="s">
        <v>443</v>
      </c>
      <c r="Q367" s="379" t="s">
        <v>443</v>
      </c>
      <c r="R367" s="379" t="s">
        <v>443</v>
      </c>
      <c r="S367" s="379" t="s">
        <v>443</v>
      </c>
      <c r="T367" s="462" t="s">
        <v>443</v>
      </c>
      <c r="U367" s="462" t="s">
        <v>443</v>
      </c>
      <c r="V367" s="462" t="s">
        <v>443</v>
      </c>
      <c r="W367" s="462" t="s">
        <v>443</v>
      </c>
    </row>
    <row r="368" spans="1:23" ht="45" customHeight="1" x14ac:dyDescent="0.25">
      <c r="A368" s="382" t="s">
        <v>1354</v>
      </c>
      <c r="B368" s="382" t="s">
        <v>662</v>
      </c>
      <c r="C368" s="524"/>
      <c r="D368" s="524"/>
      <c r="E368" s="631">
        <v>70</v>
      </c>
      <c r="F368" s="408" t="s">
        <v>604</v>
      </c>
      <c r="G368" s="401">
        <v>45192</v>
      </c>
      <c r="H368" s="385" t="s">
        <v>590</v>
      </c>
      <c r="I368" s="386" t="s">
        <v>1355</v>
      </c>
      <c r="J368" s="573" t="s">
        <v>1237</v>
      </c>
      <c r="K368" s="449" t="s">
        <v>100</v>
      </c>
      <c r="L368" s="379" t="s">
        <v>443</v>
      </c>
      <c r="M368" s="379" t="s">
        <v>443</v>
      </c>
      <c r="N368" s="379" t="s">
        <v>443</v>
      </c>
      <c r="O368" s="379" t="s">
        <v>443</v>
      </c>
      <c r="P368" s="379" t="s">
        <v>443</v>
      </c>
      <c r="Q368" s="379" t="s">
        <v>443</v>
      </c>
      <c r="R368" s="379" t="s">
        <v>4</v>
      </c>
      <c r="S368" s="379" t="s">
        <v>443</v>
      </c>
      <c r="T368" s="462" t="s">
        <v>443</v>
      </c>
      <c r="U368" s="462" t="s">
        <v>443</v>
      </c>
      <c r="V368" s="462" t="s">
        <v>443</v>
      </c>
      <c r="W368" s="462" t="s">
        <v>443</v>
      </c>
    </row>
    <row r="369" spans="1:23" ht="45" customHeight="1" x14ac:dyDescent="0.25">
      <c r="A369" s="382" t="s">
        <v>1356</v>
      </c>
      <c r="B369" s="382" t="s">
        <v>848</v>
      </c>
      <c r="C369" s="602"/>
      <c r="D369" s="602"/>
      <c r="E369" s="631">
        <v>60</v>
      </c>
      <c r="F369" s="408" t="s">
        <v>589</v>
      </c>
      <c r="G369" s="401">
        <v>45589</v>
      </c>
      <c r="H369" s="385" t="s">
        <v>590</v>
      </c>
      <c r="I369" s="386" t="s">
        <v>1357</v>
      </c>
      <c r="J369" s="573" t="s">
        <v>1237</v>
      </c>
      <c r="K369" s="449" t="s">
        <v>622</v>
      </c>
      <c r="L369" s="379" t="s">
        <v>443</v>
      </c>
      <c r="M369" s="379" t="s">
        <v>35</v>
      </c>
      <c r="N369" s="379" t="s">
        <v>443</v>
      </c>
      <c r="O369" s="379" t="s">
        <v>443</v>
      </c>
      <c r="P369" s="379" t="s">
        <v>35</v>
      </c>
      <c r="Q369" s="379" t="s">
        <v>35</v>
      </c>
      <c r="R369" s="379" t="s">
        <v>443</v>
      </c>
      <c r="S369" s="379" t="s">
        <v>443</v>
      </c>
      <c r="T369" s="539" t="s">
        <v>4</v>
      </c>
      <c r="U369" s="462" t="s">
        <v>443</v>
      </c>
      <c r="V369" s="462" t="s">
        <v>443</v>
      </c>
      <c r="W369" s="462" t="s">
        <v>443</v>
      </c>
    </row>
    <row r="370" spans="1:23" ht="45" customHeight="1" x14ac:dyDescent="0.25">
      <c r="A370" s="382" t="s">
        <v>1358</v>
      </c>
      <c r="B370" s="382" t="s">
        <v>1359</v>
      </c>
      <c r="C370" s="408" t="s">
        <v>1360</v>
      </c>
      <c r="D370" s="408"/>
      <c r="E370" s="631">
        <v>195</v>
      </c>
      <c r="F370" s="408" t="s">
        <v>604</v>
      </c>
      <c r="G370" s="401">
        <v>44521</v>
      </c>
      <c r="H370" s="385" t="s">
        <v>590</v>
      </c>
      <c r="I370" s="386" t="s">
        <v>1361</v>
      </c>
      <c r="J370" s="573" t="s">
        <v>717</v>
      </c>
      <c r="K370" s="449" t="s">
        <v>100</v>
      </c>
      <c r="L370" s="379" t="s">
        <v>443</v>
      </c>
      <c r="M370" s="379" t="s">
        <v>443</v>
      </c>
      <c r="N370" s="379" t="s">
        <v>443</v>
      </c>
      <c r="O370" s="379" t="s">
        <v>35</v>
      </c>
      <c r="P370" s="379" t="s">
        <v>443</v>
      </c>
      <c r="Q370" s="379" t="s">
        <v>443</v>
      </c>
      <c r="R370" s="379" t="s">
        <v>443</v>
      </c>
      <c r="S370" s="379" t="s">
        <v>4</v>
      </c>
      <c r="T370" s="462" t="s">
        <v>443</v>
      </c>
      <c r="U370" s="462" t="s">
        <v>443</v>
      </c>
      <c r="V370" s="462" t="s">
        <v>443</v>
      </c>
      <c r="W370" s="462" t="s">
        <v>443</v>
      </c>
    </row>
    <row r="371" spans="1:23" ht="45" customHeight="1" x14ac:dyDescent="0.25">
      <c r="A371" s="382" t="s">
        <v>1362</v>
      </c>
      <c r="B371" s="382" t="s">
        <v>119</v>
      </c>
      <c r="C371" s="602"/>
      <c r="D371" s="602"/>
      <c r="E371" s="631">
        <v>50</v>
      </c>
      <c r="F371" s="408" t="s">
        <v>604</v>
      </c>
      <c r="G371" s="401">
        <v>44949</v>
      </c>
      <c r="H371" s="385" t="s">
        <v>590</v>
      </c>
      <c r="I371" s="386">
        <v>75</v>
      </c>
      <c r="J371" s="573" t="s">
        <v>596</v>
      </c>
      <c r="K371" s="449" t="s">
        <v>635</v>
      </c>
      <c r="L371" s="379" t="s">
        <v>443</v>
      </c>
      <c r="M371" s="379" t="s">
        <v>443</v>
      </c>
      <c r="N371" s="379" t="s">
        <v>443</v>
      </c>
      <c r="O371" s="379" t="s">
        <v>443</v>
      </c>
      <c r="P371" s="379" t="s">
        <v>443</v>
      </c>
      <c r="Q371" s="379" t="s">
        <v>443</v>
      </c>
      <c r="R371" s="379" t="s">
        <v>443</v>
      </c>
      <c r="S371" s="379" t="s">
        <v>443</v>
      </c>
      <c r="T371" s="462" t="s">
        <v>443</v>
      </c>
      <c r="U371" s="379" t="s">
        <v>443</v>
      </c>
      <c r="V371" s="379" t="s">
        <v>443</v>
      </c>
      <c r="W371" s="379" t="s">
        <v>35</v>
      </c>
    </row>
    <row r="372" spans="1:23" ht="45" customHeight="1" x14ac:dyDescent="0.25">
      <c r="A372" s="382" t="s">
        <v>1363</v>
      </c>
      <c r="B372" s="382" t="s">
        <v>140</v>
      </c>
      <c r="C372" s="408" t="s">
        <v>1114</v>
      </c>
      <c r="D372" s="408"/>
      <c r="E372" s="631">
        <v>50</v>
      </c>
      <c r="F372" s="408" t="s">
        <v>731</v>
      </c>
      <c r="G372" s="401">
        <v>44949</v>
      </c>
      <c r="H372" s="385" t="s">
        <v>590</v>
      </c>
      <c r="I372" s="386">
        <v>333</v>
      </c>
      <c r="J372" s="573" t="s">
        <v>764</v>
      </c>
      <c r="K372" s="449" t="s">
        <v>657</v>
      </c>
      <c r="L372" s="379" t="s">
        <v>443</v>
      </c>
      <c r="M372" s="379" t="s">
        <v>443</v>
      </c>
      <c r="N372" s="379" t="s">
        <v>443</v>
      </c>
      <c r="O372" s="379" t="s">
        <v>443</v>
      </c>
      <c r="P372" s="379" t="s">
        <v>443</v>
      </c>
      <c r="Q372" s="379" t="s">
        <v>443</v>
      </c>
      <c r="R372" s="379" t="s">
        <v>443</v>
      </c>
      <c r="S372" s="379" t="s">
        <v>443</v>
      </c>
      <c r="T372" s="462" t="s">
        <v>443</v>
      </c>
      <c r="U372" s="379" t="s">
        <v>443</v>
      </c>
      <c r="V372" s="379" t="s">
        <v>4</v>
      </c>
      <c r="W372" s="379" t="s">
        <v>443</v>
      </c>
    </row>
    <row r="373" spans="1:23" ht="45" customHeight="1" x14ac:dyDescent="0.25">
      <c r="A373" s="382" t="s">
        <v>1364</v>
      </c>
      <c r="B373" s="382" t="s">
        <v>140</v>
      </c>
      <c r="C373" s="408" t="s">
        <v>1114</v>
      </c>
      <c r="D373" s="408"/>
      <c r="E373" s="631">
        <v>50</v>
      </c>
      <c r="F373" s="408" t="s">
        <v>731</v>
      </c>
      <c r="G373" s="401">
        <v>44949</v>
      </c>
      <c r="H373" s="385" t="s">
        <v>590</v>
      </c>
      <c r="I373" s="386">
        <v>334</v>
      </c>
      <c r="J373" s="573" t="s">
        <v>764</v>
      </c>
      <c r="K373" s="449" t="s">
        <v>657</v>
      </c>
      <c r="L373" s="379" t="s">
        <v>443</v>
      </c>
      <c r="M373" s="379" t="s">
        <v>443</v>
      </c>
      <c r="N373" s="379" t="s">
        <v>443</v>
      </c>
      <c r="O373" s="379" t="s">
        <v>443</v>
      </c>
      <c r="P373" s="379" t="s">
        <v>443</v>
      </c>
      <c r="Q373" s="379" t="s">
        <v>443</v>
      </c>
      <c r="R373" s="379" t="s">
        <v>443</v>
      </c>
      <c r="S373" s="379" t="s">
        <v>443</v>
      </c>
      <c r="T373" s="462" t="s">
        <v>443</v>
      </c>
      <c r="U373" s="379" t="s">
        <v>443</v>
      </c>
      <c r="V373" s="379" t="s">
        <v>4</v>
      </c>
      <c r="W373" s="379" t="s">
        <v>443</v>
      </c>
    </row>
    <row r="374" spans="1:23" ht="45" customHeight="1" x14ac:dyDescent="0.25">
      <c r="A374" s="382" t="s">
        <v>1365</v>
      </c>
      <c r="B374" s="382" t="s">
        <v>662</v>
      </c>
      <c r="C374" s="602"/>
      <c r="D374" s="602"/>
      <c r="E374" s="631">
        <v>50</v>
      </c>
      <c r="F374" s="408" t="s">
        <v>604</v>
      </c>
      <c r="G374" s="401">
        <v>44949</v>
      </c>
      <c r="H374" s="385" t="s">
        <v>590</v>
      </c>
      <c r="I374" s="386" t="s">
        <v>1366</v>
      </c>
      <c r="J374" s="573" t="s">
        <v>656</v>
      </c>
      <c r="K374" s="449" t="s">
        <v>50</v>
      </c>
      <c r="L374" s="379" t="s">
        <v>443</v>
      </c>
      <c r="M374" s="379" t="s">
        <v>443</v>
      </c>
      <c r="N374" s="379" t="s">
        <v>443</v>
      </c>
      <c r="O374" s="379" t="s">
        <v>443</v>
      </c>
      <c r="P374" s="379" t="s">
        <v>443</v>
      </c>
      <c r="Q374" s="379" t="s">
        <v>443</v>
      </c>
      <c r="R374" s="379" t="s">
        <v>443</v>
      </c>
      <c r="S374" s="379" t="s">
        <v>4</v>
      </c>
      <c r="T374" s="535" t="s">
        <v>35</v>
      </c>
      <c r="U374" s="462" t="s">
        <v>443</v>
      </c>
      <c r="V374" s="462" t="s">
        <v>443</v>
      </c>
      <c r="W374" s="462" t="s">
        <v>443</v>
      </c>
    </row>
    <row r="375" spans="1:23" ht="45" customHeight="1" x14ac:dyDescent="0.25">
      <c r="A375" s="382" t="s">
        <v>1367</v>
      </c>
      <c r="B375" s="382" t="s">
        <v>662</v>
      </c>
      <c r="C375" s="602"/>
      <c r="D375" s="602"/>
      <c r="E375" s="631">
        <v>50</v>
      </c>
      <c r="F375" s="408" t="s">
        <v>604</v>
      </c>
      <c r="G375" s="401">
        <v>44949</v>
      </c>
      <c r="H375" s="385" t="s">
        <v>590</v>
      </c>
      <c r="I375" s="386" t="s">
        <v>1366</v>
      </c>
      <c r="J375" s="573" t="s">
        <v>656</v>
      </c>
      <c r="K375" s="449" t="s">
        <v>50</v>
      </c>
      <c r="L375" s="379" t="s">
        <v>443</v>
      </c>
      <c r="M375" s="379" t="s">
        <v>443</v>
      </c>
      <c r="N375" s="379" t="s">
        <v>443</v>
      </c>
      <c r="O375" s="379" t="s">
        <v>443</v>
      </c>
      <c r="P375" s="379" t="s">
        <v>443</v>
      </c>
      <c r="Q375" s="379" t="s">
        <v>443</v>
      </c>
      <c r="R375" s="379" t="s">
        <v>443</v>
      </c>
      <c r="S375" s="379" t="s">
        <v>4</v>
      </c>
      <c r="T375" s="462" t="s">
        <v>443</v>
      </c>
      <c r="U375" s="462" t="s">
        <v>443</v>
      </c>
      <c r="V375" s="462" t="s">
        <v>443</v>
      </c>
      <c r="W375" s="462" t="s">
        <v>443</v>
      </c>
    </row>
    <row r="376" spans="1:23" ht="45" customHeight="1" x14ac:dyDescent="0.25">
      <c r="A376" s="382" t="s">
        <v>1368</v>
      </c>
      <c r="B376" s="382" t="s">
        <v>729</v>
      </c>
      <c r="C376" s="524" t="s">
        <v>984</v>
      </c>
      <c r="D376" s="524"/>
      <c r="E376" s="631">
        <v>55</v>
      </c>
      <c r="F376" s="408" t="s">
        <v>589</v>
      </c>
      <c r="G376" s="401">
        <v>44949</v>
      </c>
      <c r="H376" s="385" t="s">
        <v>590</v>
      </c>
      <c r="I376" s="386">
        <v>352</v>
      </c>
      <c r="J376" s="609" t="s">
        <v>1237</v>
      </c>
      <c r="K376" s="449" t="s">
        <v>25</v>
      </c>
      <c r="L376" s="379" t="s">
        <v>443</v>
      </c>
      <c r="M376" s="379" t="s">
        <v>443</v>
      </c>
      <c r="N376" s="379" t="s">
        <v>443</v>
      </c>
      <c r="O376" s="379" t="s">
        <v>443</v>
      </c>
      <c r="P376" s="379" t="s">
        <v>4</v>
      </c>
      <c r="Q376" s="379" t="s">
        <v>443</v>
      </c>
      <c r="R376" s="379" t="s">
        <v>443</v>
      </c>
      <c r="S376" s="379" t="s">
        <v>443</v>
      </c>
      <c r="T376" s="462" t="s">
        <v>443</v>
      </c>
      <c r="U376" s="462" t="s">
        <v>443</v>
      </c>
      <c r="V376" s="462" t="s">
        <v>443</v>
      </c>
      <c r="W376" s="462" t="s">
        <v>443</v>
      </c>
    </row>
    <row r="377" spans="1:23" ht="45" customHeight="1" x14ac:dyDescent="0.25">
      <c r="A377" s="382" t="s">
        <v>1369</v>
      </c>
      <c r="B377" s="382" t="s">
        <v>60</v>
      </c>
      <c r="C377" s="409" t="s">
        <v>1176</v>
      </c>
      <c r="D377" s="409"/>
      <c r="E377" s="631">
        <v>55</v>
      </c>
      <c r="F377" s="408" t="s">
        <v>604</v>
      </c>
      <c r="G377" s="384"/>
      <c r="H377" s="385" t="s">
        <v>590</v>
      </c>
      <c r="I377" s="386" t="s">
        <v>1370</v>
      </c>
      <c r="J377" s="609" t="s">
        <v>1237</v>
      </c>
      <c r="K377" s="449" t="s">
        <v>622</v>
      </c>
      <c r="L377" s="379" t="s">
        <v>443</v>
      </c>
      <c r="M377" s="379" t="s">
        <v>443</v>
      </c>
      <c r="N377" s="379" t="s">
        <v>443</v>
      </c>
      <c r="O377" s="379" t="s">
        <v>443</v>
      </c>
      <c r="P377" s="379" t="s">
        <v>443</v>
      </c>
      <c r="Q377" s="379" t="s">
        <v>443</v>
      </c>
      <c r="R377" s="379" t="s">
        <v>4</v>
      </c>
      <c r="S377" s="379" t="s">
        <v>443</v>
      </c>
      <c r="T377" s="462" t="s">
        <v>443</v>
      </c>
      <c r="U377" s="462" t="s">
        <v>443</v>
      </c>
      <c r="V377" s="462" t="s">
        <v>443</v>
      </c>
      <c r="W377" s="462" t="s">
        <v>443</v>
      </c>
    </row>
    <row r="378" spans="1:23" ht="45" customHeight="1" x14ac:dyDescent="0.25">
      <c r="A378" s="382" t="s">
        <v>1371</v>
      </c>
      <c r="B378" s="382" t="s">
        <v>662</v>
      </c>
      <c r="C378" s="408" t="s">
        <v>1114</v>
      </c>
      <c r="D378" s="408"/>
      <c r="E378" s="631">
        <v>65</v>
      </c>
      <c r="F378" s="408" t="s">
        <v>1372</v>
      </c>
      <c r="G378" s="401">
        <v>45474</v>
      </c>
      <c r="H378" s="385" t="s">
        <v>590</v>
      </c>
      <c r="I378" s="386" t="s">
        <v>1373</v>
      </c>
      <c r="J378" s="573" t="s">
        <v>764</v>
      </c>
      <c r="K378" s="606" t="s">
        <v>20</v>
      </c>
      <c r="L378" s="379" t="s">
        <v>443</v>
      </c>
      <c r="M378" s="379" t="s">
        <v>443</v>
      </c>
      <c r="N378" s="379" t="s">
        <v>443</v>
      </c>
      <c r="O378" s="379" t="s">
        <v>443</v>
      </c>
      <c r="P378" s="379" t="s">
        <v>443</v>
      </c>
      <c r="Q378" s="379" t="s">
        <v>4</v>
      </c>
      <c r="R378" s="379" t="s">
        <v>443</v>
      </c>
      <c r="S378" s="379" t="s">
        <v>443</v>
      </c>
      <c r="T378" s="462" t="s">
        <v>443</v>
      </c>
      <c r="U378" s="379" t="s">
        <v>443</v>
      </c>
      <c r="V378" s="379" t="s">
        <v>443</v>
      </c>
      <c r="W378" s="379" t="s">
        <v>35</v>
      </c>
    </row>
    <row r="379" spans="1:23" ht="45" customHeight="1" x14ac:dyDescent="0.25">
      <c r="A379" s="382" t="s">
        <v>1374</v>
      </c>
      <c r="B379" s="382" t="s">
        <v>974</v>
      </c>
      <c r="C379" s="602"/>
      <c r="D379" s="602"/>
      <c r="E379" s="631">
        <v>50</v>
      </c>
      <c r="F379" s="408" t="s">
        <v>604</v>
      </c>
      <c r="G379" s="401">
        <v>44949</v>
      </c>
      <c r="H379" s="385" t="s">
        <v>590</v>
      </c>
      <c r="I379" s="386">
        <v>67</v>
      </c>
      <c r="J379" s="573" t="s">
        <v>656</v>
      </c>
      <c r="K379" s="449" t="s">
        <v>100</v>
      </c>
      <c r="L379" s="379" t="s">
        <v>443</v>
      </c>
      <c r="M379" s="379" t="s">
        <v>443</v>
      </c>
      <c r="N379" s="379" t="s">
        <v>443</v>
      </c>
      <c r="O379" s="379" t="s">
        <v>443</v>
      </c>
      <c r="P379" s="379" t="s">
        <v>443</v>
      </c>
      <c r="Q379" s="379" t="s">
        <v>443</v>
      </c>
      <c r="R379" s="379" t="s">
        <v>443</v>
      </c>
      <c r="S379" s="379" t="s">
        <v>443</v>
      </c>
      <c r="T379" s="462" t="s">
        <v>443</v>
      </c>
      <c r="U379" s="379" t="s">
        <v>4</v>
      </c>
      <c r="V379" s="462" t="s">
        <v>443</v>
      </c>
      <c r="W379" s="462" t="s">
        <v>443</v>
      </c>
    </row>
    <row r="380" spans="1:23" ht="45" customHeight="1" x14ac:dyDescent="0.25">
      <c r="A380" s="382" t="s">
        <v>1375</v>
      </c>
      <c r="B380" s="382" t="s">
        <v>140</v>
      </c>
      <c r="C380" s="711" t="s">
        <v>1376</v>
      </c>
      <c r="D380" s="711"/>
      <c r="E380" s="631">
        <v>55</v>
      </c>
      <c r="F380" s="408" t="s">
        <v>731</v>
      </c>
      <c r="G380" s="401">
        <v>45650</v>
      </c>
      <c r="H380" s="385" t="s">
        <v>590</v>
      </c>
      <c r="I380" s="386" t="s">
        <v>1377</v>
      </c>
      <c r="J380" s="573" t="s">
        <v>991</v>
      </c>
      <c r="K380" s="606" t="s">
        <v>100</v>
      </c>
      <c r="L380" s="379" t="s">
        <v>35</v>
      </c>
      <c r="M380" s="379" t="s">
        <v>443</v>
      </c>
      <c r="N380" s="379" t="s">
        <v>443</v>
      </c>
      <c r="O380" s="379" t="s">
        <v>443</v>
      </c>
      <c r="P380" s="379" t="s">
        <v>443</v>
      </c>
      <c r="Q380" s="379" t="s">
        <v>443</v>
      </c>
      <c r="R380" s="379" t="s">
        <v>443</v>
      </c>
      <c r="S380" s="379" t="s">
        <v>443</v>
      </c>
      <c r="T380" s="462" t="s">
        <v>443</v>
      </c>
      <c r="U380" s="379" t="s">
        <v>443</v>
      </c>
      <c r="V380" s="379" t="s">
        <v>443</v>
      </c>
      <c r="W380" s="379" t="s">
        <v>443</v>
      </c>
    </row>
    <row r="381" spans="1:23" ht="45" customHeight="1" x14ac:dyDescent="0.25">
      <c r="A381" s="382" t="s">
        <v>1378</v>
      </c>
      <c r="B381" s="382" t="s">
        <v>1379</v>
      </c>
      <c r="C381" s="408" t="s">
        <v>1114</v>
      </c>
      <c r="D381" s="408"/>
      <c r="E381" s="631">
        <v>65</v>
      </c>
      <c r="F381" s="408" t="s">
        <v>731</v>
      </c>
      <c r="G381" s="401">
        <v>45467</v>
      </c>
      <c r="H381" s="385" t="s">
        <v>590</v>
      </c>
      <c r="I381" s="386" t="s">
        <v>1380</v>
      </c>
      <c r="J381" s="573" t="s">
        <v>764</v>
      </c>
      <c r="K381" s="449" t="s">
        <v>25</v>
      </c>
      <c r="L381" s="379" t="s">
        <v>443</v>
      </c>
      <c r="M381" s="379" t="s">
        <v>443</v>
      </c>
      <c r="N381" s="379" t="s">
        <v>443</v>
      </c>
      <c r="O381" s="379" t="s">
        <v>443</v>
      </c>
      <c r="P381" s="379" t="s">
        <v>443</v>
      </c>
      <c r="Q381" s="379" t="s">
        <v>443</v>
      </c>
      <c r="R381" s="379" t="s">
        <v>443</v>
      </c>
      <c r="S381" s="448" t="s">
        <v>4</v>
      </c>
      <c r="T381" s="462" t="s">
        <v>443</v>
      </c>
      <c r="U381" s="379" t="s">
        <v>443</v>
      </c>
      <c r="V381" s="379" t="s">
        <v>443</v>
      </c>
      <c r="W381" s="379" t="s">
        <v>35</v>
      </c>
    </row>
    <row r="382" spans="1:23" ht="45" customHeight="1" x14ac:dyDescent="0.25">
      <c r="A382" s="382" t="s">
        <v>1378</v>
      </c>
      <c r="B382" s="382" t="s">
        <v>1379</v>
      </c>
      <c r="C382" s="408" t="s">
        <v>1114</v>
      </c>
      <c r="D382" s="408"/>
      <c r="E382" s="631">
        <v>65</v>
      </c>
      <c r="F382" s="408" t="s">
        <v>731</v>
      </c>
      <c r="G382" s="401">
        <v>45467</v>
      </c>
      <c r="H382" s="385" t="s">
        <v>590</v>
      </c>
      <c r="I382" s="386" t="s">
        <v>1380</v>
      </c>
      <c r="J382" s="573" t="s">
        <v>764</v>
      </c>
      <c r="K382" s="449" t="s">
        <v>25</v>
      </c>
      <c r="L382" s="379" t="s">
        <v>443</v>
      </c>
      <c r="M382" s="379" t="s">
        <v>443</v>
      </c>
      <c r="N382" s="379" t="s">
        <v>443</v>
      </c>
      <c r="O382" s="379" t="s">
        <v>443</v>
      </c>
      <c r="P382" s="379" t="s">
        <v>443</v>
      </c>
      <c r="Q382" s="379" t="s">
        <v>443</v>
      </c>
      <c r="R382" s="379" t="s">
        <v>443</v>
      </c>
      <c r="S382" s="448" t="s">
        <v>4</v>
      </c>
      <c r="T382" s="462" t="s">
        <v>443</v>
      </c>
      <c r="U382" s="379" t="s">
        <v>443</v>
      </c>
      <c r="V382" s="379" t="s">
        <v>443</v>
      </c>
      <c r="W382" s="379" t="s">
        <v>35</v>
      </c>
    </row>
    <row r="383" spans="1:23" ht="45" customHeight="1" x14ac:dyDescent="0.25">
      <c r="A383" s="382" t="s">
        <v>1378</v>
      </c>
      <c r="B383" s="382" t="s">
        <v>1379</v>
      </c>
      <c r="C383" s="408" t="s">
        <v>1114</v>
      </c>
      <c r="D383" s="408"/>
      <c r="E383" s="631">
        <v>65</v>
      </c>
      <c r="F383" s="408" t="s">
        <v>731</v>
      </c>
      <c r="G383" s="401">
        <v>45467</v>
      </c>
      <c r="H383" s="385" t="s">
        <v>590</v>
      </c>
      <c r="I383" s="386" t="s">
        <v>1380</v>
      </c>
      <c r="J383" s="573" t="s">
        <v>764</v>
      </c>
      <c r="K383" s="449" t="s">
        <v>25</v>
      </c>
      <c r="L383" s="379" t="s">
        <v>443</v>
      </c>
      <c r="M383" s="379" t="s">
        <v>443</v>
      </c>
      <c r="N383" s="379" t="s">
        <v>443</v>
      </c>
      <c r="O383" s="379" t="s">
        <v>443</v>
      </c>
      <c r="P383" s="379" t="s">
        <v>443</v>
      </c>
      <c r="Q383" s="379" t="s">
        <v>443</v>
      </c>
      <c r="R383" s="379" t="s">
        <v>443</v>
      </c>
      <c r="S383" s="448" t="s">
        <v>4</v>
      </c>
      <c r="T383" s="462" t="s">
        <v>443</v>
      </c>
      <c r="U383" s="379" t="s">
        <v>443</v>
      </c>
      <c r="V383" s="379" t="s">
        <v>443</v>
      </c>
      <c r="W383" s="379" t="s">
        <v>35</v>
      </c>
    </row>
    <row r="384" spans="1:23" ht="45" customHeight="1" x14ac:dyDescent="0.25">
      <c r="A384" s="382" t="s">
        <v>1378</v>
      </c>
      <c r="B384" s="382" t="s">
        <v>1379</v>
      </c>
      <c r="C384" s="408" t="s">
        <v>1114</v>
      </c>
      <c r="D384" s="408"/>
      <c r="E384" s="631">
        <v>65</v>
      </c>
      <c r="F384" s="408" t="s">
        <v>731</v>
      </c>
      <c r="G384" s="401">
        <v>45467</v>
      </c>
      <c r="H384" s="385" t="s">
        <v>590</v>
      </c>
      <c r="I384" s="386" t="s">
        <v>1380</v>
      </c>
      <c r="J384" s="573" t="s">
        <v>764</v>
      </c>
      <c r="K384" s="449" t="s">
        <v>25</v>
      </c>
      <c r="L384" s="379" t="s">
        <v>443</v>
      </c>
      <c r="M384" s="379" t="s">
        <v>443</v>
      </c>
      <c r="N384" s="379" t="s">
        <v>443</v>
      </c>
      <c r="O384" s="379" t="s">
        <v>443</v>
      </c>
      <c r="P384" s="379" t="s">
        <v>443</v>
      </c>
      <c r="Q384" s="379" t="s">
        <v>443</v>
      </c>
      <c r="R384" s="379" t="s">
        <v>443</v>
      </c>
      <c r="S384" s="448" t="s">
        <v>4</v>
      </c>
      <c r="T384" s="462" t="s">
        <v>443</v>
      </c>
      <c r="U384" s="379" t="s">
        <v>443</v>
      </c>
      <c r="V384" s="379" t="s">
        <v>443</v>
      </c>
      <c r="W384" s="379" t="s">
        <v>35</v>
      </c>
    </row>
    <row r="385" spans="1:23" ht="42" customHeight="1" x14ac:dyDescent="0.25">
      <c r="A385" s="382" t="s">
        <v>1381</v>
      </c>
      <c r="B385" s="382" t="s">
        <v>989</v>
      </c>
      <c r="C385" s="408" t="s">
        <v>1382</v>
      </c>
      <c r="D385" s="408"/>
      <c r="E385" s="631">
        <v>275</v>
      </c>
      <c r="F385" s="408" t="s">
        <v>604</v>
      </c>
      <c r="G385" s="471">
        <v>44185</v>
      </c>
      <c r="H385" s="385" t="s">
        <v>590</v>
      </c>
      <c r="I385" s="386" t="s">
        <v>827</v>
      </c>
      <c r="J385" s="573" t="s">
        <v>991</v>
      </c>
      <c r="K385" s="449" t="s">
        <v>622</v>
      </c>
      <c r="L385" s="379" t="s">
        <v>443</v>
      </c>
      <c r="M385" s="379" t="s">
        <v>443</v>
      </c>
      <c r="N385" s="379" t="s">
        <v>443</v>
      </c>
      <c r="O385" s="379" t="s">
        <v>443</v>
      </c>
      <c r="P385" s="379" t="s">
        <v>443</v>
      </c>
      <c r="Q385" s="379" t="s">
        <v>443</v>
      </c>
      <c r="R385" s="379" t="s">
        <v>443</v>
      </c>
      <c r="S385" s="379" t="s">
        <v>443</v>
      </c>
      <c r="T385" s="539" t="s">
        <v>4</v>
      </c>
      <c r="U385" s="379" t="s">
        <v>443</v>
      </c>
      <c r="V385" s="379" t="s">
        <v>443</v>
      </c>
      <c r="W385" s="379" t="s">
        <v>443</v>
      </c>
    </row>
    <row r="386" spans="1:23" ht="45" customHeight="1" x14ac:dyDescent="0.25">
      <c r="A386" s="382" t="s">
        <v>1383</v>
      </c>
      <c r="B386" s="382" t="s">
        <v>1384</v>
      </c>
      <c r="C386" s="408" t="s">
        <v>1385</v>
      </c>
      <c r="D386" s="408"/>
      <c r="E386" s="631">
        <v>50</v>
      </c>
      <c r="F386" s="408" t="s">
        <v>604</v>
      </c>
      <c r="G386" s="401">
        <v>44949</v>
      </c>
      <c r="H386" s="385" t="s">
        <v>590</v>
      </c>
      <c r="I386" s="386">
        <v>123</v>
      </c>
      <c r="J386" s="573" t="s">
        <v>621</v>
      </c>
      <c r="K386" s="449" t="s">
        <v>69</v>
      </c>
      <c r="L386" s="379" t="s">
        <v>443</v>
      </c>
      <c r="M386" s="379" t="s">
        <v>443</v>
      </c>
      <c r="N386" s="379" t="s">
        <v>443</v>
      </c>
      <c r="O386" s="379" t="s">
        <v>443</v>
      </c>
      <c r="P386" s="379" t="s">
        <v>443</v>
      </c>
      <c r="Q386" s="379" t="s">
        <v>443</v>
      </c>
      <c r="R386" s="379" t="s">
        <v>443</v>
      </c>
      <c r="S386" s="379" t="s">
        <v>443</v>
      </c>
      <c r="T386" s="462" t="s">
        <v>443</v>
      </c>
      <c r="U386" s="379" t="s">
        <v>443</v>
      </c>
      <c r="V386" s="379" t="s">
        <v>443</v>
      </c>
      <c r="W386" s="379" t="s">
        <v>443</v>
      </c>
    </row>
    <row r="387" spans="1:23" ht="45" customHeight="1" x14ac:dyDescent="0.25">
      <c r="A387" s="382" t="s">
        <v>1386</v>
      </c>
      <c r="B387" s="382" t="s">
        <v>598</v>
      </c>
      <c r="C387" s="408"/>
      <c r="D387" s="408"/>
      <c r="E387" s="631">
        <v>50</v>
      </c>
      <c r="F387" s="408" t="s">
        <v>604</v>
      </c>
      <c r="G387" s="401"/>
      <c r="H387" s="385" t="s">
        <v>590</v>
      </c>
      <c r="I387" s="386">
        <v>442</v>
      </c>
      <c r="J387" s="573" t="s">
        <v>621</v>
      </c>
      <c r="K387" s="449" t="s">
        <v>635</v>
      </c>
      <c r="L387" s="379" t="s">
        <v>443</v>
      </c>
      <c r="M387" s="379" t="s">
        <v>443</v>
      </c>
      <c r="N387" s="379" t="s">
        <v>443</v>
      </c>
      <c r="O387" s="379" t="s">
        <v>443</v>
      </c>
      <c r="P387" s="379" t="s">
        <v>443</v>
      </c>
      <c r="Q387" s="379" t="s">
        <v>443</v>
      </c>
      <c r="R387" s="379" t="s">
        <v>443</v>
      </c>
      <c r="S387" s="379" t="s">
        <v>443</v>
      </c>
      <c r="T387" s="462" t="s">
        <v>443</v>
      </c>
      <c r="U387" s="379" t="s">
        <v>443</v>
      </c>
      <c r="V387" s="379" t="s">
        <v>443</v>
      </c>
      <c r="W387" s="379" t="s">
        <v>4</v>
      </c>
    </row>
    <row r="388" spans="1:23" ht="45" customHeight="1" x14ac:dyDescent="0.25">
      <c r="A388" s="382" t="s">
        <v>1387</v>
      </c>
      <c r="B388" s="547" t="s">
        <v>1388</v>
      </c>
      <c r="C388" s="408"/>
      <c r="D388" s="408"/>
      <c r="E388" s="631">
        <v>60</v>
      </c>
      <c r="F388" s="408" t="s">
        <v>604</v>
      </c>
      <c r="G388" s="401">
        <v>45559</v>
      </c>
      <c r="H388" s="385" t="s">
        <v>590</v>
      </c>
      <c r="I388" s="386" t="s">
        <v>1389</v>
      </c>
      <c r="J388" s="573" t="s">
        <v>656</v>
      </c>
      <c r="K388" s="449" t="s">
        <v>69</v>
      </c>
      <c r="L388" s="379" t="s">
        <v>443</v>
      </c>
      <c r="M388" s="379" t="s">
        <v>443</v>
      </c>
      <c r="N388" s="379" t="s">
        <v>443</v>
      </c>
      <c r="O388" s="379" t="s">
        <v>443</v>
      </c>
      <c r="P388" s="379" t="s">
        <v>443</v>
      </c>
      <c r="Q388" s="379" t="s">
        <v>4</v>
      </c>
      <c r="R388" s="379" t="s">
        <v>443</v>
      </c>
      <c r="S388" s="379" t="s">
        <v>443</v>
      </c>
      <c r="T388" s="462" t="s">
        <v>443</v>
      </c>
      <c r="U388" s="462" t="s">
        <v>443</v>
      </c>
      <c r="V388" s="462" t="s">
        <v>443</v>
      </c>
      <c r="W388" s="462" t="s">
        <v>443</v>
      </c>
    </row>
    <row r="389" spans="1:23" ht="45" customHeight="1" x14ac:dyDescent="0.25">
      <c r="A389" s="382" t="s">
        <v>1390</v>
      </c>
      <c r="B389" s="382" t="s">
        <v>598</v>
      </c>
      <c r="C389" s="408"/>
      <c r="D389" s="408"/>
      <c r="E389" s="631">
        <v>50</v>
      </c>
      <c r="F389" s="408" t="s">
        <v>604</v>
      </c>
      <c r="G389" s="401"/>
      <c r="H389" s="385" t="s">
        <v>590</v>
      </c>
      <c r="I389" s="386">
        <v>442</v>
      </c>
      <c r="J389" s="573" t="s">
        <v>621</v>
      </c>
      <c r="K389" s="449" t="s">
        <v>635</v>
      </c>
      <c r="L389" s="379" t="s">
        <v>443</v>
      </c>
      <c r="M389" s="379" t="s">
        <v>443</v>
      </c>
      <c r="N389" s="379" t="s">
        <v>443</v>
      </c>
      <c r="O389" s="379" t="s">
        <v>443</v>
      </c>
      <c r="P389" s="379" t="s">
        <v>443</v>
      </c>
      <c r="Q389" s="379" t="s">
        <v>443</v>
      </c>
      <c r="R389" s="379" t="s">
        <v>443</v>
      </c>
      <c r="S389" s="379" t="s">
        <v>443</v>
      </c>
      <c r="T389" s="462" t="s">
        <v>443</v>
      </c>
      <c r="U389" s="379" t="s">
        <v>443</v>
      </c>
      <c r="V389" s="379" t="s">
        <v>443</v>
      </c>
      <c r="W389" s="379" t="s">
        <v>4</v>
      </c>
    </row>
    <row r="390" spans="1:23" ht="45" customHeight="1" x14ac:dyDescent="0.25">
      <c r="A390" s="599" t="s">
        <v>1391</v>
      </c>
      <c r="B390" s="408" t="s">
        <v>712</v>
      </c>
      <c r="C390" s="599"/>
      <c r="D390" s="599"/>
      <c r="E390" s="632">
        <v>65</v>
      </c>
      <c r="F390" s="408" t="s">
        <v>604</v>
      </c>
      <c r="G390" s="434">
        <v>45528</v>
      </c>
      <c r="H390" s="532" t="s">
        <v>66</v>
      </c>
      <c r="I390" s="441" t="s">
        <v>1392</v>
      </c>
      <c r="J390" s="573" t="s">
        <v>690</v>
      </c>
      <c r="K390" s="606"/>
      <c r="L390" s="379" t="s">
        <v>690</v>
      </c>
      <c r="M390" s="379" t="s">
        <v>690</v>
      </c>
      <c r="N390" s="379" t="s">
        <v>690</v>
      </c>
      <c r="O390" s="379" t="s">
        <v>690</v>
      </c>
      <c r="P390" s="379" t="s">
        <v>690</v>
      </c>
      <c r="Q390" s="379" t="s">
        <v>690</v>
      </c>
      <c r="R390" s="379" t="s">
        <v>690</v>
      </c>
      <c r="S390" s="379" t="s">
        <v>690</v>
      </c>
      <c r="T390" s="379" t="s">
        <v>690</v>
      </c>
      <c r="U390" s="379" t="s">
        <v>690</v>
      </c>
      <c r="V390" s="379" t="s">
        <v>690</v>
      </c>
      <c r="W390" s="379" t="s">
        <v>690</v>
      </c>
    </row>
    <row r="391" spans="1:23" ht="45" customHeight="1" x14ac:dyDescent="0.25">
      <c r="A391" s="382" t="s">
        <v>1393</v>
      </c>
      <c r="B391" s="382" t="s">
        <v>99</v>
      </c>
      <c r="C391" s="408"/>
      <c r="D391" s="408"/>
      <c r="E391" s="631">
        <v>55</v>
      </c>
      <c r="F391" s="408" t="s">
        <v>604</v>
      </c>
      <c r="G391" s="471">
        <v>43971</v>
      </c>
      <c r="H391" s="385" t="s">
        <v>590</v>
      </c>
      <c r="I391" s="386" t="s">
        <v>1394</v>
      </c>
      <c r="J391" s="573" t="s">
        <v>987</v>
      </c>
      <c r="K391" s="449" t="s">
        <v>25</v>
      </c>
      <c r="L391" s="379" t="s">
        <v>443</v>
      </c>
      <c r="M391" s="379" t="s">
        <v>443</v>
      </c>
      <c r="N391" s="379" t="s">
        <v>443</v>
      </c>
      <c r="O391" s="379" t="s">
        <v>443</v>
      </c>
      <c r="P391" s="379" t="s">
        <v>443</v>
      </c>
      <c r="Q391" s="379" t="s">
        <v>4</v>
      </c>
      <c r="R391" s="379" t="s">
        <v>443</v>
      </c>
      <c r="S391" s="379" t="s">
        <v>443</v>
      </c>
      <c r="T391" s="535" t="s">
        <v>35</v>
      </c>
      <c r="U391" s="462" t="s">
        <v>443</v>
      </c>
      <c r="V391" s="462" t="s">
        <v>443</v>
      </c>
      <c r="W391" s="462" t="s">
        <v>443</v>
      </c>
    </row>
    <row r="392" spans="1:23" ht="45" customHeight="1" x14ac:dyDescent="0.25">
      <c r="A392" s="382" t="s">
        <v>1395</v>
      </c>
      <c r="B392" s="382" t="s">
        <v>1396</v>
      </c>
      <c r="C392" s="636"/>
      <c r="D392" s="636"/>
      <c r="E392" s="631">
        <v>65</v>
      </c>
      <c r="F392" s="408" t="s">
        <v>604</v>
      </c>
      <c r="G392" s="401">
        <v>45253</v>
      </c>
      <c r="H392" s="385" t="s">
        <v>590</v>
      </c>
      <c r="I392" s="386" t="s">
        <v>1397</v>
      </c>
      <c r="J392" s="573" t="s">
        <v>737</v>
      </c>
      <c r="K392" s="524" t="s">
        <v>50</v>
      </c>
      <c r="L392" s="379" t="s">
        <v>443</v>
      </c>
      <c r="M392" s="379" t="s">
        <v>443</v>
      </c>
      <c r="N392" s="379" t="s">
        <v>443</v>
      </c>
      <c r="O392" s="379" t="s">
        <v>443</v>
      </c>
      <c r="P392" s="379" t="s">
        <v>443</v>
      </c>
      <c r="Q392" s="379" t="s">
        <v>4</v>
      </c>
      <c r="R392" s="379" t="s">
        <v>35</v>
      </c>
      <c r="S392" s="379" t="s">
        <v>443</v>
      </c>
      <c r="T392" s="462" t="s">
        <v>443</v>
      </c>
      <c r="U392" s="379" t="s">
        <v>443</v>
      </c>
      <c r="V392" s="379" t="s">
        <v>443</v>
      </c>
      <c r="W392" s="379" t="s">
        <v>443</v>
      </c>
    </row>
    <row r="393" spans="1:23" ht="45" customHeight="1" x14ac:dyDescent="0.25">
      <c r="A393" s="382" t="s">
        <v>1398</v>
      </c>
      <c r="B393" s="382" t="s">
        <v>996</v>
      </c>
      <c r="C393" s="602"/>
      <c r="D393" s="602"/>
      <c r="E393" s="631">
        <v>75</v>
      </c>
      <c r="F393" s="408" t="s">
        <v>604</v>
      </c>
      <c r="G393" s="401">
        <v>45894</v>
      </c>
      <c r="H393" s="385" t="s">
        <v>590</v>
      </c>
      <c r="I393" s="386" t="s">
        <v>1399</v>
      </c>
      <c r="J393" s="573" t="s">
        <v>1237</v>
      </c>
      <c r="K393" s="712" t="s">
        <v>20</v>
      </c>
      <c r="L393" s="379" t="s">
        <v>690</v>
      </c>
      <c r="M393" s="379" t="s">
        <v>690</v>
      </c>
      <c r="N393" s="379" t="s">
        <v>690</v>
      </c>
      <c r="O393" s="379" t="s">
        <v>690</v>
      </c>
      <c r="P393" s="379" t="s">
        <v>690</v>
      </c>
      <c r="Q393" s="379" t="s">
        <v>690</v>
      </c>
      <c r="R393" s="379" t="s">
        <v>690</v>
      </c>
      <c r="S393" s="379" t="s">
        <v>443</v>
      </c>
      <c r="T393" s="462" t="s">
        <v>443</v>
      </c>
      <c r="U393" s="462" t="s">
        <v>443</v>
      </c>
      <c r="V393" s="462" t="s">
        <v>443</v>
      </c>
      <c r="W393" s="462" t="s">
        <v>443</v>
      </c>
    </row>
    <row r="394" spans="1:23" ht="45" customHeight="1" x14ac:dyDescent="0.25">
      <c r="A394" s="382" t="s">
        <v>1400</v>
      </c>
      <c r="B394" s="382" t="s">
        <v>641</v>
      </c>
      <c r="C394" s="602"/>
      <c r="D394" s="602"/>
      <c r="E394" s="631">
        <v>50</v>
      </c>
      <c r="F394" s="408" t="s">
        <v>589</v>
      </c>
      <c r="G394" s="401">
        <v>44949</v>
      </c>
      <c r="H394" s="385" t="s">
        <v>590</v>
      </c>
      <c r="I394" s="386">
        <v>172</v>
      </c>
      <c r="J394" s="573" t="s">
        <v>987</v>
      </c>
      <c r="K394" s="449" t="s">
        <v>100</v>
      </c>
      <c r="L394" s="379" t="s">
        <v>443</v>
      </c>
      <c r="M394" s="379" t="s">
        <v>443</v>
      </c>
      <c r="N394" s="379" t="s">
        <v>443</v>
      </c>
      <c r="O394" s="379" t="s">
        <v>443</v>
      </c>
      <c r="P394" s="379" t="s">
        <v>443</v>
      </c>
      <c r="Q394" s="379" t="s">
        <v>35</v>
      </c>
      <c r="R394" s="379" t="s">
        <v>4</v>
      </c>
      <c r="S394" s="379" t="s">
        <v>35</v>
      </c>
      <c r="T394" s="462" t="s">
        <v>443</v>
      </c>
      <c r="U394" s="379" t="s">
        <v>443</v>
      </c>
      <c r="V394" s="379" t="s">
        <v>443</v>
      </c>
      <c r="W394" s="379" t="s">
        <v>443</v>
      </c>
    </row>
    <row r="395" spans="1:23" ht="45" customHeight="1" x14ac:dyDescent="0.25">
      <c r="A395" s="599" t="s">
        <v>1401</v>
      </c>
      <c r="B395" s="382" t="s">
        <v>758</v>
      </c>
      <c r="C395" s="408"/>
      <c r="D395" s="408"/>
      <c r="E395" s="631">
        <v>55</v>
      </c>
      <c r="F395" s="408" t="s">
        <v>589</v>
      </c>
      <c r="G395" s="434">
        <v>42522</v>
      </c>
      <c r="H395" s="385" t="s">
        <v>590</v>
      </c>
      <c r="I395" s="386" t="s">
        <v>1402</v>
      </c>
      <c r="J395" s="573" t="s">
        <v>987</v>
      </c>
      <c r="K395" s="449" t="s">
        <v>25</v>
      </c>
      <c r="L395" s="379" t="s">
        <v>443</v>
      </c>
      <c r="M395" s="379" t="s">
        <v>443</v>
      </c>
      <c r="N395" s="379" t="s">
        <v>443</v>
      </c>
      <c r="O395" s="379" t="s">
        <v>443</v>
      </c>
      <c r="P395" s="379" t="s">
        <v>4</v>
      </c>
      <c r="Q395" s="379" t="s">
        <v>35</v>
      </c>
      <c r="R395" s="379" t="s">
        <v>443</v>
      </c>
      <c r="S395" s="379" t="s">
        <v>35</v>
      </c>
      <c r="T395" s="462" t="s">
        <v>443</v>
      </c>
      <c r="U395" s="379" t="s">
        <v>443</v>
      </c>
      <c r="V395" s="379" t="s">
        <v>443</v>
      </c>
      <c r="W395" s="379" t="s">
        <v>443</v>
      </c>
    </row>
    <row r="396" spans="1:23" ht="45" customHeight="1" x14ac:dyDescent="0.25">
      <c r="A396" s="599" t="s">
        <v>1403</v>
      </c>
      <c r="B396" s="382" t="s">
        <v>212</v>
      </c>
      <c r="C396" s="408"/>
      <c r="D396" s="408"/>
      <c r="E396" s="631">
        <v>50</v>
      </c>
      <c r="F396" s="408" t="s">
        <v>604</v>
      </c>
      <c r="G396" s="434"/>
      <c r="H396" s="385" t="s">
        <v>590</v>
      </c>
      <c r="I396" s="710" t="s">
        <v>1404</v>
      </c>
      <c r="J396" s="573" t="s">
        <v>991</v>
      </c>
      <c r="K396" s="449" t="s">
        <v>657</v>
      </c>
      <c r="L396" s="379" t="s">
        <v>443</v>
      </c>
      <c r="M396" s="379" t="s">
        <v>443</v>
      </c>
      <c r="N396" s="379" t="s">
        <v>443</v>
      </c>
      <c r="O396" s="379" t="s">
        <v>443</v>
      </c>
      <c r="P396" s="379" t="s">
        <v>443</v>
      </c>
      <c r="Q396" s="379" t="s">
        <v>443</v>
      </c>
      <c r="R396" s="379" t="s">
        <v>443</v>
      </c>
      <c r="S396" s="379" t="s">
        <v>443</v>
      </c>
      <c r="T396" s="462" t="s">
        <v>443</v>
      </c>
      <c r="U396" s="379" t="s">
        <v>443</v>
      </c>
      <c r="V396" s="379" t="s">
        <v>443</v>
      </c>
      <c r="W396" s="379" t="s">
        <v>4</v>
      </c>
    </row>
    <row r="397" spans="1:23" ht="45" customHeight="1" x14ac:dyDescent="0.25">
      <c r="A397" s="655" t="s">
        <v>1405</v>
      </c>
      <c r="B397" s="382" t="s">
        <v>662</v>
      </c>
      <c r="C397" s="409"/>
      <c r="D397" s="409"/>
      <c r="E397" s="631">
        <v>55</v>
      </c>
      <c r="F397" s="408" t="s">
        <v>604</v>
      </c>
      <c r="G397" s="434">
        <v>45283</v>
      </c>
      <c r="H397" s="411" t="s">
        <v>590</v>
      </c>
      <c r="I397" s="386" t="s">
        <v>1406</v>
      </c>
      <c r="J397" s="573" t="s">
        <v>987</v>
      </c>
      <c r="K397" s="449" t="s">
        <v>622</v>
      </c>
      <c r="L397" s="379" t="s">
        <v>443</v>
      </c>
      <c r="M397" s="379" t="s">
        <v>443</v>
      </c>
      <c r="N397" s="379" t="s">
        <v>443</v>
      </c>
      <c r="O397" s="379" t="s">
        <v>443</v>
      </c>
      <c r="P397" s="379" t="s">
        <v>443</v>
      </c>
      <c r="Q397" s="379" t="s">
        <v>443</v>
      </c>
      <c r="R397" s="379" t="s">
        <v>443</v>
      </c>
      <c r="S397" s="379" t="s">
        <v>443</v>
      </c>
      <c r="T397" s="462" t="s">
        <v>443</v>
      </c>
      <c r="U397" s="379" t="s">
        <v>4</v>
      </c>
      <c r="V397" s="379" t="s">
        <v>443</v>
      </c>
      <c r="W397" s="379" t="s">
        <v>443</v>
      </c>
    </row>
    <row r="398" spans="1:23" ht="45" customHeight="1" x14ac:dyDescent="0.25">
      <c r="A398" s="599" t="s">
        <v>1407</v>
      </c>
      <c r="B398" s="382" t="s">
        <v>99</v>
      </c>
      <c r="C398" s="408" t="s">
        <v>762</v>
      </c>
      <c r="D398" s="408"/>
      <c r="E398" s="631">
        <v>65</v>
      </c>
      <c r="F398" s="408" t="s">
        <v>589</v>
      </c>
      <c r="G398" s="434">
        <v>44348</v>
      </c>
      <c r="H398" s="411" t="s">
        <v>590</v>
      </c>
      <c r="I398" s="386" t="s">
        <v>1408</v>
      </c>
      <c r="J398" s="573" t="s">
        <v>717</v>
      </c>
      <c r="K398" s="449" t="s">
        <v>100</v>
      </c>
      <c r="L398" s="379" t="s">
        <v>443</v>
      </c>
      <c r="M398" s="379" t="s">
        <v>443</v>
      </c>
      <c r="N398" s="379" t="s">
        <v>443</v>
      </c>
      <c r="O398" s="379" t="s">
        <v>35</v>
      </c>
      <c r="P398" s="379" t="s">
        <v>443</v>
      </c>
      <c r="Q398" s="379" t="s">
        <v>443</v>
      </c>
      <c r="R398" s="379" t="s">
        <v>443</v>
      </c>
      <c r="S398" s="379" t="s">
        <v>443</v>
      </c>
      <c r="T398" s="462" t="s">
        <v>443</v>
      </c>
      <c r="U398" s="462" t="s">
        <v>443</v>
      </c>
      <c r="V398" s="462" t="s">
        <v>443</v>
      </c>
      <c r="W398" s="379" t="s">
        <v>4</v>
      </c>
    </row>
    <row r="399" spans="1:23" ht="45" customHeight="1" x14ac:dyDescent="0.25">
      <c r="A399" s="599" t="s">
        <v>1409</v>
      </c>
      <c r="B399" s="382" t="s">
        <v>1410</v>
      </c>
      <c r="C399" s="408"/>
      <c r="D399" s="408"/>
      <c r="E399" s="631">
        <v>70</v>
      </c>
      <c r="F399" s="408" t="s">
        <v>589</v>
      </c>
      <c r="G399" s="434">
        <v>45161</v>
      </c>
      <c r="H399" s="385" t="s">
        <v>590</v>
      </c>
      <c r="I399" s="386" t="s">
        <v>1411</v>
      </c>
      <c r="J399" s="573" t="s">
        <v>987</v>
      </c>
      <c r="K399" s="449" t="s">
        <v>635</v>
      </c>
      <c r="L399" s="379" t="s">
        <v>443</v>
      </c>
      <c r="M399" s="379" t="s">
        <v>443</v>
      </c>
      <c r="N399" s="379" t="s">
        <v>4</v>
      </c>
      <c r="O399" s="379" t="s">
        <v>443</v>
      </c>
      <c r="P399" s="379" t="s">
        <v>443</v>
      </c>
      <c r="Q399" s="379" t="s">
        <v>443</v>
      </c>
      <c r="R399" s="379" t="s">
        <v>443</v>
      </c>
      <c r="S399" s="379" t="s">
        <v>443</v>
      </c>
      <c r="T399" s="462" t="s">
        <v>443</v>
      </c>
      <c r="U399" s="379" t="s">
        <v>443</v>
      </c>
      <c r="V399" s="379" t="s">
        <v>443</v>
      </c>
      <c r="W399" s="379" t="s">
        <v>443</v>
      </c>
    </row>
    <row r="400" spans="1:23" ht="45" customHeight="1" x14ac:dyDescent="0.25">
      <c r="A400" s="599" t="s">
        <v>1412</v>
      </c>
      <c r="B400" s="382" t="s">
        <v>99</v>
      </c>
      <c r="C400" s="408"/>
      <c r="D400" s="408"/>
      <c r="E400" s="631">
        <v>50</v>
      </c>
      <c r="F400" s="408" t="s">
        <v>589</v>
      </c>
      <c r="G400" s="434">
        <v>45283</v>
      </c>
      <c r="H400" s="385" t="s">
        <v>590</v>
      </c>
      <c r="I400" s="386" t="s">
        <v>1413</v>
      </c>
      <c r="J400" s="573" t="s">
        <v>987</v>
      </c>
      <c r="K400" s="449" t="s">
        <v>146</v>
      </c>
      <c r="L400" s="462" t="s">
        <v>443</v>
      </c>
      <c r="M400" s="539" t="s">
        <v>1874</v>
      </c>
      <c r="N400" s="379" t="s">
        <v>443</v>
      </c>
      <c r="O400" s="379" t="s">
        <v>443</v>
      </c>
      <c r="P400" s="379" t="s">
        <v>443</v>
      </c>
      <c r="Q400" s="379" t="s">
        <v>443</v>
      </c>
      <c r="R400" s="379" t="s">
        <v>443</v>
      </c>
      <c r="S400" s="379" t="s">
        <v>443</v>
      </c>
      <c r="T400" s="462" t="s">
        <v>443</v>
      </c>
      <c r="U400" s="379" t="s">
        <v>443</v>
      </c>
      <c r="V400" s="379" t="s">
        <v>443</v>
      </c>
      <c r="W400" s="379" t="s">
        <v>443</v>
      </c>
    </row>
    <row r="401" spans="1:23" ht="45" customHeight="1" x14ac:dyDescent="0.25">
      <c r="A401" s="599" t="s">
        <v>1416</v>
      </c>
      <c r="B401" s="382" t="s">
        <v>99</v>
      </c>
      <c r="C401" s="408"/>
      <c r="D401" s="408"/>
      <c r="E401" s="631">
        <v>50</v>
      </c>
      <c r="F401" s="408" t="s">
        <v>589</v>
      </c>
      <c r="G401" s="434">
        <v>45283</v>
      </c>
      <c r="H401" s="385" t="s">
        <v>590</v>
      </c>
      <c r="I401" s="386" t="s">
        <v>1413</v>
      </c>
      <c r="J401" s="573" t="s">
        <v>987</v>
      </c>
      <c r="K401" s="449" t="s">
        <v>146</v>
      </c>
      <c r="L401" s="539" t="s">
        <v>4</v>
      </c>
      <c r="M401" s="379" t="s">
        <v>443</v>
      </c>
      <c r="N401" s="379" t="s">
        <v>443</v>
      </c>
      <c r="O401" s="379" t="s">
        <v>443</v>
      </c>
      <c r="P401" s="379" t="s">
        <v>443</v>
      </c>
      <c r="Q401" s="379" t="s">
        <v>443</v>
      </c>
      <c r="R401" s="379" t="s">
        <v>443</v>
      </c>
      <c r="S401" s="379" t="s">
        <v>443</v>
      </c>
      <c r="T401" s="462" t="s">
        <v>443</v>
      </c>
      <c r="U401" s="379" t="s">
        <v>443</v>
      </c>
      <c r="V401" s="379" t="s">
        <v>443</v>
      </c>
      <c r="W401" s="379" t="s">
        <v>443</v>
      </c>
    </row>
    <row r="402" spans="1:23" ht="45" customHeight="1" x14ac:dyDescent="0.25">
      <c r="A402" s="382" t="s">
        <v>1417</v>
      </c>
      <c r="B402" s="382" t="s">
        <v>598</v>
      </c>
      <c r="C402" s="409"/>
      <c r="D402" s="409"/>
      <c r="E402" s="631">
        <v>55</v>
      </c>
      <c r="F402" s="631" t="s">
        <v>604</v>
      </c>
      <c r="G402" s="401">
        <v>45650</v>
      </c>
      <c r="H402" s="385" t="s">
        <v>590</v>
      </c>
      <c r="I402" s="386" t="s">
        <v>1418</v>
      </c>
      <c r="J402" s="573" t="s">
        <v>601</v>
      </c>
      <c r="K402" s="449" t="s">
        <v>50</v>
      </c>
      <c r="L402" s="379" t="s">
        <v>443</v>
      </c>
      <c r="M402" s="379" t="s">
        <v>443</v>
      </c>
      <c r="N402" s="379" t="s">
        <v>443</v>
      </c>
      <c r="O402" s="379" t="s">
        <v>443</v>
      </c>
      <c r="P402" s="379" t="s">
        <v>443</v>
      </c>
      <c r="Q402" s="379" t="s">
        <v>35</v>
      </c>
      <c r="R402" s="379" t="s">
        <v>4</v>
      </c>
      <c r="S402" s="379" t="s">
        <v>443</v>
      </c>
      <c r="T402" s="462" t="s">
        <v>443</v>
      </c>
      <c r="U402" s="379" t="s">
        <v>443</v>
      </c>
      <c r="V402" s="379" t="s">
        <v>443</v>
      </c>
      <c r="W402" s="379" t="s">
        <v>443</v>
      </c>
    </row>
    <row r="403" spans="1:23" ht="45" customHeight="1" x14ac:dyDescent="0.25">
      <c r="A403" s="382" t="s">
        <v>1419</v>
      </c>
      <c r="B403" s="382" t="s">
        <v>1018</v>
      </c>
      <c r="C403" s="602"/>
      <c r="D403" s="602"/>
      <c r="E403" s="631">
        <v>75</v>
      </c>
      <c r="F403" s="408" t="s">
        <v>604</v>
      </c>
      <c r="G403" s="401">
        <v>45833</v>
      </c>
      <c r="H403" s="385" t="s">
        <v>590</v>
      </c>
      <c r="I403" s="386" t="s">
        <v>1420</v>
      </c>
      <c r="J403" s="573" t="s">
        <v>987</v>
      </c>
      <c r="K403" s="449" t="s">
        <v>25</v>
      </c>
      <c r="L403" s="379" t="s">
        <v>690</v>
      </c>
      <c r="M403" s="379" t="s">
        <v>690</v>
      </c>
      <c r="N403" s="379" t="s">
        <v>690</v>
      </c>
      <c r="O403" s="379" t="s">
        <v>690</v>
      </c>
      <c r="P403" s="379" t="s">
        <v>690</v>
      </c>
      <c r="Q403" s="379" t="s">
        <v>443</v>
      </c>
      <c r="R403" s="379" t="s">
        <v>35</v>
      </c>
      <c r="S403" s="379" t="s">
        <v>35</v>
      </c>
      <c r="T403" s="535" t="s">
        <v>35</v>
      </c>
      <c r="U403" s="379" t="s">
        <v>443</v>
      </c>
      <c r="V403" s="379" t="s">
        <v>443</v>
      </c>
      <c r="W403" s="379" t="s">
        <v>443</v>
      </c>
    </row>
    <row r="404" spans="1:23" ht="45" customHeight="1" x14ac:dyDescent="0.25">
      <c r="A404" s="382" t="s">
        <v>1421</v>
      </c>
      <c r="B404" s="382" t="s">
        <v>662</v>
      </c>
      <c r="C404" s="409"/>
      <c r="D404" s="409"/>
      <c r="E404" s="631">
        <v>55</v>
      </c>
      <c r="F404" s="631" t="s">
        <v>604</v>
      </c>
      <c r="G404" s="401">
        <v>45620</v>
      </c>
      <c r="H404" s="385" t="s">
        <v>590</v>
      </c>
      <c r="I404" s="386" t="s">
        <v>1422</v>
      </c>
      <c r="J404" s="573" t="s">
        <v>601</v>
      </c>
      <c r="K404" s="449" t="s">
        <v>25</v>
      </c>
      <c r="L404" s="379" t="s">
        <v>443</v>
      </c>
      <c r="M404" s="379" t="s">
        <v>443</v>
      </c>
      <c r="N404" s="379" t="s">
        <v>443</v>
      </c>
      <c r="O404" s="379" t="s">
        <v>443</v>
      </c>
      <c r="P404" s="379" t="s">
        <v>4</v>
      </c>
      <c r="Q404" s="379" t="s">
        <v>35</v>
      </c>
      <c r="R404" s="379" t="s">
        <v>35</v>
      </c>
      <c r="S404" s="379" t="s">
        <v>35</v>
      </c>
      <c r="T404" s="462" t="s">
        <v>443</v>
      </c>
      <c r="U404" s="379" t="s">
        <v>443</v>
      </c>
      <c r="V404" s="379" t="s">
        <v>443</v>
      </c>
      <c r="W404" s="379" t="s">
        <v>443</v>
      </c>
    </row>
    <row r="405" spans="1:23" ht="45" customHeight="1" x14ac:dyDescent="0.25">
      <c r="A405" s="382" t="s">
        <v>1423</v>
      </c>
      <c r="B405" s="382" t="s">
        <v>662</v>
      </c>
      <c r="C405" s="409"/>
      <c r="D405" s="409"/>
      <c r="E405" s="631">
        <v>55</v>
      </c>
      <c r="F405" s="408" t="s">
        <v>604</v>
      </c>
      <c r="G405" s="401">
        <v>45620</v>
      </c>
      <c r="H405" s="385" t="s">
        <v>590</v>
      </c>
      <c r="I405" s="386" t="s">
        <v>1422</v>
      </c>
      <c r="J405" s="573" t="s">
        <v>601</v>
      </c>
      <c r="K405" s="449" t="s">
        <v>25</v>
      </c>
      <c r="L405" s="379" t="s">
        <v>443</v>
      </c>
      <c r="M405" s="379" t="s">
        <v>443</v>
      </c>
      <c r="N405" s="379" t="s">
        <v>443</v>
      </c>
      <c r="O405" s="379" t="s">
        <v>443</v>
      </c>
      <c r="P405" s="379" t="s">
        <v>4</v>
      </c>
      <c r="Q405" s="379" t="s">
        <v>35</v>
      </c>
      <c r="R405" s="379" t="s">
        <v>35</v>
      </c>
      <c r="S405" s="379" t="s">
        <v>35</v>
      </c>
      <c r="T405" s="462" t="s">
        <v>443</v>
      </c>
      <c r="U405" s="379" t="s">
        <v>443</v>
      </c>
      <c r="V405" s="379" t="s">
        <v>443</v>
      </c>
      <c r="W405" s="379" t="s">
        <v>443</v>
      </c>
    </row>
    <row r="406" spans="1:23" ht="45" customHeight="1" x14ac:dyDescent="0.25">
      <c r="A406" s="599" t="s">
        <v>1424</v>
      </c>
      <c r="B406" s="382" t="s">
        <v>662</v>
      </c>
      <c r="C406" s="602"/>
      <c r="D406" s="602"/>
      <c r="E406" s="631">
        <v>50</v>
      </c>
      <c r="F406" s="408" t="s">
        <v>604</v>
      </c>
      <c r="G406" s="401">
        <v>44949</v>
      </c>
      <c r="H406" s="385" t="s">
        <v>590</v>
      </c>
      <c r="I406" s="386">
        <v>145</v>
      </c>
      <c r="J406" s="573" t="s">
        <v>596</v>
      </c>
      <c r="K406" s="449" t="s">
        <v>69</v>
      </c>
      <c r="L406" s="379" t="s">
        <v>443</v>
      </c>
      <c r="M406" s="379" t="s">
        <v>443</v>
      </c>
      <c r="N406" s="379" t="s">
        <v>443</v>
      </c>
      <c r="O406" s="379" t="s">
        <v>443</v>
      </c>
      <c r="P406" s="379" t="s">
        <v>443</v>
      </c>
      <c r="Q406" s="379" t="s">
        <v>443</v>
      </c>
      <c r="R406" s="379" t="s">
        <v>4</v>
      </c>
      <c r="S406" s="379" t="s">
        <v>443</v>
      </c>
      <c r="T406" s="462" t="s">
        <v>443</v>
      </c>
      <c r="U406" s="379" t="s">
        <v>443</v>
      </c>
      <c r="V406" s="379" t="s">
        <v>443</v>
      </c>
      <c r="W406" s="379" t="s">
        <v>35</v>
      </c>
    </row>
    <row r="407" spans="1:23" ht="45" customHeight="1" x14ac:dyDescent="0.25">
      <c r="A407" s="599" t="s">
        <v>1425</v>
      </c>
      <c r="B407" s="382" t="s">
        <v>1426</v>
      </c>
      <c r="C407" s="602"/>
      <c r="D407" s="602"/>
      <c r="E407" s="631">
        <v>65</v>
      </c>
      <c r="F407" s="408" t="s">
        <v>604</v>
      </c>
      <c r="G407" s="401">
        <v>45346</v>
      </c>
      <c r="H407" s="385" t="s">
        <v>590</v>
      </c>
      <c r="I407" s="386" t="s">
        <v>1427</v>
      </c>
      <c r="J407" s="573" t="s">
        <v>737</v>
      </c>
      <c r="K407" s="449" t="s">
        <v>69</v>
      </c>
      <c r="L407" s="379" t="s">
        <v>443</v>
      </c>
      <c r="M407" s="379" t="s">
        <v>443</v>
      </c>
      <c r="N407" s="379" t="s">
        <v>443</v>
      </c>
      <c r="O407" s="379" t="s">
        <v>443</v>
      </c>
      <c r="P407" s="379" t="s">
        <v>443</v>
      </c>
      <c r="Q407" s="379" t="s">
        <v>4</v>
      </c>
      <c r="R407" s="379" t="s">
        <v>443</v>
      </c>
      <c r="S407" s="379" t="s">
        <v>443</v>
      </c>
      <c r="T407" s="462" t="s">
        <v>443</v>
      </c>
      <c r="U407" s="379" t="s">
        <v>443</v>
      </c>
      <c r="V407" s="379" t="s">
        <v>443</v>
      </c>
      <c r="W407" s="379" t="s">
        <v>443</v>
      </c>
    </row>
    <row r="408" spans="1:23" ht="45" customHeight="1" x14ac:dyDescent="0.25">
      <c r="A408" s="408" t="s">
        <v>1428</v>
      </c>
      <c r="B408" s="382" t="s">
        <v>638</v>
      </c>
      <c r="C408" s="408"/>
      <c r="D408" s="408"/>
      <c r="E408" s="631">
        <v>55</v>
      </c>
      <c r="F408" s="408" t="s">
        <v>604</v>
      </c>
      <c r="G408" s="401">
        <v>42370</v>
      </c>
      <c r="H408" s="385" t="s">
        <v>590</v>
      </c>
      <c r="I408" s="386" t="s">
        <v>416</v>
      </c>
      <c r="J408" s="609" t="s">
        <v>1237</v>
      </c>
      <c r="K408" s="449" t="s">
        <v>69</v>
      </c>
      <c r="L408" s="379" t="s">
        <v>35</v>
      </c>
      <c r="M408" s="379" t="s">
        <v>443</v>
      </c>
      <c r="N408" s="379" t="s">
        <v>443</v>
      </c>
      <c r="O408" s="379" t="s">
        <v>443</v>
      </c>
      <c r="P408" s="379" t="s">
        <v>443</v>
      </c>
      <c r="Q408" s="379" t="s">
        <v>443</v>
      </c>
      <c r="R408" s="379" t="s">
        <v>4</v>
      </c>
      <c r="S408" s="379" t="s">
        <v>443</v>
      </c>
      <c r="T408" s="462" t="s">
        <v>443</v>
      </c>
      <c r="U408" s="462" t="s">
        <v>443</v>
      </c>
      <c r="V408" s="462" t="s">
        <v>443</v>
      </c>
      <c r="W408" s="462" t="s">
        <v>443</v>
      </c>
    </row>
    <row r="409" spans="1:23" ht="45" customHeight="1" x14ac:dyDescent="0.25">
      <c r="A409" s="408" t="s">
        <v>1429</v>
      </c>
      <c r="B409" s="382" t="s">
        <v>60</v>
      </c>
      <c r="C409" s="409" t="s">
        <v>1176</v>
      </c>
      <c r="D409" s="409"/>
      <c r="E409" s="631">
        <v>55</v>
      </c>
      <c r="F409" s="408" t="s">
        <v>589</v>
      </c>
      <c r="G409" s="401">
        <v>44166</v>
      </c>
      <c r="H409" s="385" t="s">
        <v>590</v>
      </c>
      <c r="I409" s="386" t="s">
        <v>1430</v>
      </c>
      <c r="J409" s="573" t="s">
        <v>717</v>
      </c>
      <c r="K409" s="606" t="s">
        <v>657</v>
      </c>
      <c r="L409" s="379" t="s">
        <v>443</v>
      </c>
      <c r="M409" s="379" t="s">
        <v>443</v>
      </c>
      <c r="N409" s="379" t="s">
        <v>443</v>
      </c>
      <c r="O409" s="379" t="s">
        <v>35</v>
      </c>
      <c r="P409" s="379" t="s">
        <v>443</v>
      </c>
      <c r="Q409" s="379" t="s">
        <v>443</v>
      </c>
      <c r="R409" s="379" t="s">
        <v>443</v>
      </c>
      <c r="S409" s="379" t="s">
        <v>443</v>
      </c>
      <c r="T409" s="462" t="s">
        <v>443</v>
      </c>
      <c r="U409" s="462" t="s">
        <v>443</v>
      </c>
      <c r="V409" s="379" t="s">
        <v>4</v>
      </c>
      <c r="W409" s="462" t="s">
        <v>443</v>
      </c>
    </row>
    <row r="410" spans="1:23" ht="45" customHeight="1" x14ac:dyDescent="0.25">
      <c r="A410" s="408" t="s">
        <v>1431</v>
      </c>
      <c r="B410" s="382" t="s">
        <v>638</v>
      </c>
      <c r="C410" s="408"/>
      <c r="D410" s="408"/>
      <c r="E410" s="631">
        <v>55</v>
      </c>
      <c r="F410" s="408" t="s">
        <v>604</v>
      </c>
      <c r="G410" s="401">
        <v>42370</v>
      </c>
      <c r="H410" s="385" t="s">
        <v>590</v>
      </c>
      <c r="I410" s="386" t="s">
        <v>416</v>
      </c>
      <c r="J410" s="609" t="s">
        <v>1237</v>
      </c>
      <c r="K410" s="449" t="s">
        <v>69</v>
      </c>
      <c r="L410" s="379" t="s">
        <v>35</v>
      </c>
      <c r="M410" s="379" t="s">
        <v>443</v>
      </c>
      <c r="N410" s="379" t="s">
        <v>443</v>
      </c>
      <c r="O410" s="379" t="s">
        <v>35</v>
      </c>
      <c r="P410" s="379" t="s">
        <v>443</v>
      </c>
      <c r="Q410" s="379" t="s">
        <v>443</v>
      </c>
      <c r="R410" s="379" t="s">
        <v>4</v>
      </c>
      <c r="S410" s="379" t="s">
        <v>443</v>
      </c>
      <c r="T410" s="462" t="s">
        <v>443</v>
      </c>
      <c r="U410" s="462" t="s">
        <v>443</v>
      </c>
      <c r="V410" s="462" t="s">
        <v>443</v>
      </c>
      <c r="W410" s="462" t="s">
        <v>443</v>
      </c>
    </row>
    <row r="411" spans="1:23" ht="50.25" customHeight="1" x14ac:dyDescent="0.25">
      <c r="A411" s="382" t="s">
        <v>1432</v>
      </c>
      <c r="B411" s="382" t="s">
        <v>1396</v>
      </c>
      <c r="C411" s="408"/>
      <c r="D411" s="408"/>
      <c r="E411" s="631">
        <v>55</v>
      </c>
      <c r="F411" s="408" t="s">
        <v>604</v>
      </c>
      <c r="G411" s="384"/>
      <c r="H411" s="385" t="s">
        <v>590</v>
      </c>
      <c r="I411" s="386" t="s">
        <v>1433</v>
      </c>
      <c r="J411" s="605" t="s">
        <v>648</v>
      </c>
      <c r="K411" s="449" t="s">
        <v>657</v>
      </c>
      <c r="L411" s="379" t="s">
        <v>443</v>
      </c>
      <c r="M411" s="379" t="s">
        <v>4</v>
      </c>
      <c r="N411" s="379" t="s">
        <v>443</v>
      </c>
      <c r="O411" s="379" t="s">
        <v>443</v>
      </c>
      <c r="P411" s="379" t="s">
        <v>443</v>
      </c>
      <c r="Q411" s="379" t="s">
        <v>443</v>
      </c>
      <c r="R411" s="379" t="s">
        <v>443</v>
      </c>
      <c r="S411" s="379" t="s">
        <v>443</v>
      </c>
      <c r="T411" s="462" t="s">
        <v>443</v>
      </c>
      <c r="U411" s="379" t="s">
        <v>443</v>
      </c>
      <c r="V411" s="379" t="s">
        <v>443</v>
      </c>
      <c r="W411" s="379" t="s">
        <v>443</v>
      </c>
    </row>
    <row r="412" spans="1:23" ht="43.5" customHeight="1" x14ac:dyDescent="0.25">
      <c r="A412" s="382" t="s">
        <v>1434</v>
      </c>
      <c r="B412" s="382" t="s">
        <v>598</v>
      </c>
      <c r="C412" s="408" t="s">
        <v>1875</v>
      </c>
      <c r="D412" s="408"/>
      <c r="E412" s="631">
        <v>55</v>
      </c>
      <c r="F412" s="408" t="s">
        <v>604</v>
      </c>
      <c r="G412" s="446">
        <v>42353</v>
      </c>
      <c r="H412" s="385" t="s">
        <v>590</v>
      </c>
      <c r="I412" s="386" t="s">
        <v>1436</v>
      </c>
      <c r="J412" s="573" t="s">
        <v>656</v>
      </c>
      <c r="K412" s="449" t="s">
        <v>622</v>
      </c>
      <c r="L412" s="379" t="s">
        <v>443</v>
      </c>
      <c r="M412" s="379" t="s">
        <v>443</v>
      </c>
      <c r="N412" s="379" t="s">
        <v>443</v>
      </c>
      <c r="O412" s="379" t="s">
        <v>443</v>
      </c>
      <c r="P412" s="379" t="s">
        <v>443</v>
      </c>
      <c r="Q412" s="379" t="s">
        <v>443</v>
      </c>
      <c r="R412" s="379" t="s">
        <v>443</v>
      </c>
      <c r="S412" s="379" t="s">
        <v>4</v>
      </c>
      <c r="T412" s="462" t="s">
        <v>443</v>
      </c>
      <c r="U412" s="462" t="s">
        <v>443</v>
      </c>
      <c r="V412" s="462" t="s">
        <v>443</v>
      </c>
      <c r="W412" s="462" t="s">
        <v>443</v>
      </c>
    </row>
    <row r="413" spans="1:23" ht="45" customHeight="1" x14ac:dyDescent="0.25">
      <c r="A413" s="382" t="s">
        <v>1437</v>
      </c>
      <c r="B413" s="382" t="s">
        <v>140</v>
      </c>
      <c r="C413" s="602"/>
      <c r="D413" s="602"/>
      <c r="E413" s="631">
        <v>50</v>
      </c>
      <c r="F413" s="408" t="s">
        <v>604</v>
      </c>
      <c r="G413" s="401">
        <v>44949</v>
      </c>
      <c r="H413" s="385" t="s">
        <v>590</v>
      </c>
      <c r="I413" s="386">
        <v>104</v>
      </c>
      <c r="J413" s="573" t="s">
        <v>596</v>
      </c>
      <c r="K413" s="449" t="s">
        <v>614</v>
      </c>
      <c r="L413" s="379" t="s">
        <v>443</v>
      </c>
      <c r="M413" s="379" t="s">
        <v>443</v>
      </c>
      <c r="N413" s="379" t="s">
        <v>4</v>
      </c>
      <c r="O413" s="379" t="s">
        <v>443</v>
      </c>
      <c r="P413" s="379" t="s">
        <v>443</v>
      </c>
      <c r="Q413" s="379" t="s">
        <v>443</v>
      </c>
      <c r="R413" s="379" t="s">
        <v>35</v>
      </c>
      <c r="S413" s="379" t="s">
        <v>443</v>
      </c>
      <c r="T413" s="462" t="s">
        <v>443</v>
      </c>
      <c r="U413" s="379" t="s">
        <v>443</v>
      </c>
      <c r="V413" s="379" t="s">
        <v>443</v>
      </c>
      <c r="W413" s="379" t="s">
        <v>35</v>
      </c>
    </row>
    <row r="414" spans="1:23" ht="66" customHeight="1" x14ac:dyDescent="0.25">
      <c r="A414" s="382" t="s">
        <v>1438</v>
      </c>
      <c r="B414" s="382" t="s">
        <v>99</v>
      </c>
      <c r="C414" s="408" t="s">
        <v>1439</v>
      </c>
      <c r="D414" s="408"/>
      <c r="E414" s="631">
        <v>55</v>
      </c>
      <c r="F414" s="408" t="s">
        <v>604</v>
      </c>
      <c r="G414" s="384"/>
      <c r="H414" s="532" t="s">
        <v>66</v>
      </c>
      <c r="I414" s="386" t="s">
        <v>1440</v>
      </c>
      <c r="J414" s="573" t="s">
        <v>690</v>
      </c>
      <c r="K414" s="449" t="s">
        <v>610</v>
      </c>
      <c r="L414" s="379" t="s">
        <v>443</v>
      </c>
      <c r="M414" s="379" t="s">
        <v>443</v>
      </c>
      <c r="N414" s="379" t="s">
        <v>443</v>
      </c>
      <c r="O414" s="379" t="s">
        <v>443</v>
      </c>
      <c r="P414" s="379" t="s">
        <v>443</v>
      </c>
      <c r="Q414" s="379" t="s">
        <v>690</v>
      </c>
      <c r="R414" s="379" t="s">
        <v>690</v>
      </c>
      <c r="S414" s="379" t="s">
        <v>690</v>
      </c>
      <c r="T414" s="379" t="s">
        <v>690</v>
      </c>
      <c r="U414" s="379" t="s">
        <v>690</v>
      </c>
      <c r="V414" s="379" t="s">
        <v>690</v>
      </c>
      <c r="W414" s="379" t="s">
        <v>690</v>
      </c>
    </row>
    <row r="415" spans="1:23" ht="57" customHeight="1" x14ac:dyDescent="0.25">
      <c r="A415" s="382" t="s">
        <v>1441</v>
      </c>
      <c r="B415" s="382" t="s">
        <v>643</v>
      </c>
      <c r="C415" s="602"/>
      <c r="D415" s="602"/>
      <c r="E415" s="631">
        <v>55</v>
      </c>
      <c r="F415" s="408" t="s">
        <v>604</v>
      </c>
      <c r="G415" s="401">
        <v>45713</v>
      </c>
      <c r="H415" s="385" t="s">
        <v>590</v>
      </c>
      <c r="I415" s="401" t="s">
        <v>1442</v>
      </c>
      <c r="J415" s="573" t="s">
        <v>621</v>
      </c>
      <c r="K415" s="449" t="s">
        <v>69</v>
      </c>
      <c r="L415" s="584" t="s">
        <v>35</v>
      </c>
      <c r="M415" s="379" t="s">
        <v>443</v>
      </c>
      <c r="N415" s="379" t="s">
        <v>443</v>
      </c>
      <c r="O415" s="379" t="s">
        <v>443</v>
      </c>
      <c r="P415" s="379" t="s">
        <v>443</v>
      </c>
      <c r="Q415" s="379" t="s">
        <v>4</v>
      </c>
      <c r="R415" s="379" t="s">
        <v>443</v>
      </c>
      <c r="S415" s="379" t="s">
        <v>443</v>
      </c>
      <c r="T415" s="462" t="s">
        <v>443</v>
      </c>
      <c r="U415" s="379" t="s">
        <v>443</v>
      </c>
      <c r="V415" s="379" t="s">
        <v>443</v>
      </c>
      <c r="W415" s="379" t="s">
        <v>443</v>
      </c>
    </row>
    <row r="416" spans="1:23" ht="45" customHeight="1" x14ac:dyDescent="0.25">
      <c r="A416" s="599" t="s">
        <v>1443</v>
      </c>
      <c r="B416" s="599" t="s">
        <v>800</v>
      </c>
      <c r="C416" s="599"/>
      <c r="D416" s="599"/>
      <c r="E416" s="631">
        <v>50</v>
      </c>
      <c r="F416" s="408" t="s">
        <v>604</v>
      </c>
      <c r="G416" s="441"/>
      <c r="H416" s="385" t="s">
        <v>590</v>
      </c>
      <c r="I416" s="441">
        <v>119</v>
      </c>
      <c r="J416" s="605" t="s">
        <v>648</v>
      </c>
      <c r="K416" s="449" t="s">
        <v>53</v>
      </c>
      <c r="L416" s="379" t="s">
        <v>443</v>
      </c>
      <c r="M416" s="379" t="s">
        <v>443</v>
      </c>
      <c r="N416" s="379" t="s">
        <v>443</v>
      </c>
      <c r="O416" s="379" t="s">
        <v>443</v>
      </c>
      <c r="P416" s="379" t="s">
        <v>443</v>
      </c>
      <c r="Q416" s="379" t="s">
        <v>443</v>
      </c>
      <c r="R416" s="379" t="s">
        <v>4</v>
      </c>
      <c r="S416" s="379" t="s">
        <v>443</v>
      </c>
      <c r="T416" s="462" t="s">
        <v>443</v>
      </c>
      <c r="U416" s="379" t="s">
        <v>443</v>
      </c>
      <c r="V416" s="379" t="s">
        <v>443</v>
      </c>
      <c r="W416" s="379" t="s">
        <v>443</v>
      </c>
    </row>
    <row r="417" spans="1:23" ht="45" customHeight="1" x14ac:dyDescent="0.25">
      <c r="A417" s="599" t="s">
        <v>1444</v>
      </c>
      <c r="B417" s="408" t="s">
        <v>931</v>
      </c>
      <c r="C417" s="599" t="s">
        <v>1445</v>
      </c>
      <c r="D417" s="599"/>
      <c r="E417" s="632">
        <v>65</v>
      </c>
      <c r="F417" s="408" t="s">
        <v>604</v>
      </c>
      <c r="G417" s="656">
        <v>44928</v>
      </c>
      <c r="H417" s="385" t="s">
        <v>590</v>
      </c>
      <c r="I417" s="441" t="s">
        <v>1446</v>
      </c>
      <c r="J417" s="573" t="s">
        <v>592</v>
      </c>
      <c r="K417" s="449" t="s">
        <v>50</v>
      </c>
      <c r="L417" s="379" t="s">
        <v>443</v>
      </c>
      <c r="M417" s="379" t="s">
        <v>443</v>
      </c>
      <c r="N417" s="379" t="s">
        <v>443</v>
      </c>
      <c r="O417" s="379" t="s">
        <v>443</v>
      </c>
      <c r="P417" s="379" t="s">
        <v>443</v>
      </c>
      <c r="Q417" s="539" t="s">
        <v>1870</v>
      </c>
      <c r="R417" s="379" t="s">
        <v>443</v>
      </c>
      <c r="S417" s="379" t="s">
        <v>443</v>
      </c>
      <c r="T417" s="462" t="s">
        <v>443</v>
      </c>
      <c r="U417" s="379" t="s">
        <v>443</v>
      </c>
      <c r="V417" s="379" t="s">
        <v>443</v>
      </c>
      <c r="W417" s="379" t="s">
        <v>443</v>
      </c>
    </row>
    <row r="418" spans="1:23" ht="45" customHeight="1" x14ac:dyDescent="0.25">
      <c r="A418" s="382" t="s">
        <v>1447</v>
      </c>
      <c r="B418" s="382" t="s">
        <v>837</v>
      </c>
      <c r="C418" s="602"/>
      <c r="D418" s="602"/>
      <c r="E418" s="631">
        <v>65</v>
      </c>
      <c r="F418" s="408" t="s">
        <v>604</v>
      </c>
      <c r="G418" s="401">
        <v>45833</v>
      </c>
      <c r="H418" s="385" t="s">
        <v>590</v>
      </c>
      <c r="I418" s="386" t="s">
        <v>1448</v>
      </c>
      <c r="J418" s="573" t="s">
        <v>656</v>
      </c>
      <c r="K418" s="449" t="s">
        <v>610</v>
      </c>
      <c r="L418" s="379" t="s">
        <v>690</v>
      </c>
      <c r="M418" s="379" t="s">
        <v>690</v>
      </c>
      <c r="N418" s="379" t="s">
        <v>690</v>
      </c>
      <c r="O418" s="379" t="s">
        <v>690</v>
      </c>
      <c r="P418" s="379" t="s">
        <v>690</v>
      </c>
      <c r="Q418" s="379" t="s">
        <v>443</v>
      </c>
      <c r="R418" s="379" t="s">
        <v>443</v>
      </c>
      <c r="S418" s="379" t="s">
        <v>443</v>
      </c>
      <c r="T418" s="462" t="s">
        <v>443</v>
      </c>
      <c r="U418" s="379" t="s">
        <v>4</v>
      </c>
      <c r="V418" s="462" t="s">
        <v>443</v>
      </c>
      <c r="W418" s="462" t="s">
        <v>443</v>
      </c>
    </row>
    <row r="419" spans="1:23" ht="45" customHeight="1" x14ac:dyDescent="0.25">
      <c r="A419" s="382" t="s">
        <v>1449</v>
      </c>
      <c r="B419" s="382" t="s">
        <v>641</v>
      </c>
      <c r="C419" s="602"/>
      <c r="D419" s="602"/>
      <c r="E419" s="631">
        <v>50</v>
      </c>
      <c r="F419" s="408" t="s">
        <v>604</v>
      </c>
      <c r="G419" s="401">
        <v>44949</v>
      </c>
      <c r="H419" s="385" t="s">
        <v>590</v>
      </c>
      <c r="I419" s="386">
        <v>169</v>
      </c>
      <c r="J419" s="573" t="s">
        <v>596</v>
      </c>
      <c r="K419" s="449" t="s">
        <v>622</v>
      </c>
      <c r="L419" s="379" t="s">
        <v>443</v>
      </c>
      <c r="M419" s="379" t="s">
        <v>35</v>
      </c>
      <c r="N419" s="379" t="s">
        <v>443</v>
      </c>
      <c r="O419" s="379" t="s">
        <v>443</v>
      </c>
      <c r="P419" s="379" t="s">
        <v>443</v>
      </c>
      <c r="Q419" s="379" t="s">
        <v>443</v>
      </c>
      <c r="R419" s="379" t="s">
        <v>443</v>
      </c>
      <c r="S419" s="379" t="s">
        <v>4</v>
      </c>
      <c r="T419" s="462" t="s">
        <v>443</v>
      </c>
      <c r="U419" s="379" t="s">
        <v>443</v>
      </c>
      <c r="V419" s="379" t="s">
        <v>443</v>
      </c>
      <c r="W419" s="379" t="s">
        <v>35</v>
      </c>
    </row>
    <row r="420" spans="1:23" ht="45" customHeight="1" x14ac:dyDescent="0.25">
      <c r="A420" s="382" t="s">
        <v>1450</v>
      </c>
      <c r="B420" s="382" t="s">
        <v>1451</v>
      </c>
      <c r="C420" s="602"/>
      <c r="D420" s="602"/>
      <c r="E420" s="631">
        <v>50</v>
      </c>
      <c r="F420" s="408" t="s">
        <v>604</v>
      </c>
      <c r="G420" s="401">
        <v>44949</v>
      </c>
      <c r="H420" s="385" t="s">
        <v>590</v>
      </c>
      <c r="I420" s="386">
        <v>61</v>
      </c>
      <c r="J420" s="646" t="s">
        <v>737</v>
      </c>
      <c r="K420" s="449" t="s">
        <v>20</v>
      </c>
      <c r="L420" s="379" t="s">
        <v>443</v>
      </c>
      <c r="M420" s="379" t="s">
        <v>443</v>
      </c>
      <c r="N420" s="379" t="s">
        <v>443</v>
      </c>
      <c r="O420" s="379" t="s">
        <v>443</v>
      </c>
      <c r="P420" s="539" t="s">
        <v>4</v>
      </c>
      <c r="Q420" s="379" t="s">
        <v>443</v>
      </c>
      <c r="R420" s="379" t="s">
        <v>443</v>
      </c>
      <c r="S420" s="379" t="s">
        <v>443</v>
      </c>
      <c r="T420" s="462" t="s">
        <v>443</v>
      </c>
      <c r="U420" s="379" t="s">
        <v>443</v>
      </c>
      <c r="V420" s="379" t="s">
        <v>443</v>
      </c>
      <c r="W420" s="379" t="s">
        <v>443</v>
      </c>
    </row>
    <row r="421" spans="1:23" ht="45" customHeight="1" x14ac:dyDescent="0.25">
      <c r="A421" s="382" t="s">
        <v>1452</v>
      </c>
      <c r="B421" s="382" t="s">
        <v>598</v>
      </c>
      <c r="C421" s="408"/>
      <c r="D421" s="408"/>
      <c r="E421" s="631">
        <v>55</v>
      </c>
      <c r="F421" s="408" t="s">
        <v>604</v>
      </c>
      <c r="G421" s="446">
        <v>42353</v>
      </c>
      <c r="H421" s="385" t="s">
        <v>590</v>
      </c>
      <c r="I421" s="386" t="s">
        <v>1453</v>
      </c>
      <c r="J421" s="573" t="s">
        <v>656</v>
      </c>
      <c r="K421" s="449" t="s">
        <v>50</v>
      </c>
      <c r="L421" s="379" t="s">
        <v>443</v>
      </c>
      <c r="M421" s="379" t="s">
        <v>443</v>
      </c>
      <c r="N421" s="379" t="s">
        <v>443</v>
      </c>
      <c r="O421" s="379" t="s">
        <v>443</v>
      </c>
      <c r="P421" s="379" t="s">
        <v>443</v>
      </c>
      <c r="Q421" s="379" t="s">
        <v>443</v>
      </c>
      <c r="R421" s="379" t="s">
        <v>4</v>
      </c>
      <c r="S421" s="379" t="s">
        <v>443</v>
      </c>
      <c r="T421" s="462" t="s">
        <v>443</v>
      </c>
      <c r="U421" s="462" t="s">
        <v>443</v>
      </c>
      <c r="V421" s="462" t="s">
        <v>443</v>
      </c>
      <c r="W421" s="462" t="s">
        <v>443</v>
      </c>
    </row>
    <row r="422" spans="1:23" ht="45" customHeight="1" x14ac:dyDescent="0.25">
      <c r="A422" s="382" t="s">
        <v>1454</v>
      </c>
      <c r="B422" s="408" t="s">
        <v>662</v>
      </c>
      <c r="C422" s="602"/>
      <c r="D422" s="602"/>
      <c r="E422" s="631">
        <v>50</v>
      </c>
      <c r="F422" s="408" t="s">
        <v>589</v>
      </c>
      <c r="G422" s="401">
        <v>44949</v>
      </c>
      <c r="H422" s="385" t="s">
        <v>590</v>
      </c>
      <c r="I422" s="386">
        <v>370</v>
      </c>
      <c r="J422" s="573" t="s">
        <v>592</v>
      </c>
      <c r="K422" s="449" t="s">
        <v>622</v>
      </c>
      <c r="L422" s="379" t="s">
        <v>443</v>
      </c>
      <c r="M422" s="379" t="s">
        <v>443</v>
      </c>
      <c r="N422" s="379" t="s">
        <v>443</v>
      </c>
      <c r="O422" s="379" t="s">
        <v>443</v>
      </c>
      <c r="P422" s="379" t="s">
        <v>443</v>
      </c>
      <c r="Q422" s="379" t="s">
        <v>443</v>
      </c>
      <c r="R422" s="379" t="s">
        <v>443</v>
      </c>
      <c r="S422" s="379" t="s">
        <v>443</v>
      </c>
      <c r="T422" s="462" t="s">
        <v>443</v>
      </c>
      <c r="U422" s="379" t="s">
        <v>443</v>
      </c>
      <c r="V422" s="379" t="s">
        <v>4</v>
      </c>
      <c r="W422" s="379" t="s">
        <v>443</v>
      </c>
    </row>
    <row r="423" spans="1:23" ht="45" customHeight="1" x14ac:dyDescent="0.25">
      <c r="A423" s="382" t="s">
        <v>1455</v>
      </c>
      <c r="B423" s="382" t="s">
        <v>1456</v>
      </c>
      <c r="C423" s="408"/>
      <c r="D423" s="408"/>
      <c r="E423" s="631">
        <v>55</v>
      </c>
      <c r="F423" s="408" t="s">
        <v>604</v>
      </c>
      <c r="G423" s="401">
        <v>45017</v>
      </c>
      <c r="H423" s="385" t="s">
        <v>590</v>
      </c>
      <c r="I423" s="386" t="s">
        <v>1457</v>
      </c>
      <c r="J423" s="573" t="s">
        <v>656</v>
      </c>
      <c r="K423" s="449" t="s">
        <v>20</v>
      </c>
      <c r="L423" s="379" t="s">
        <v>443</v>
      </c>
      <c r="M423" s="379" t="s">
        <v>443</v>
      </c>
      <c r="N423" s="379" t="s">
        <v>443</v>
      </c>
      <c r="O423" s="379" t="s">
        <v>4</v>
      </c>
      <c r="P423" s="379" t="s">
        <v>443</v>
      </c>
      <c r="Q423" s="379" t="s">
        <v>443</v>
      </c>
      <c r="R423" s="379" t="s">
        <v>443</v>
      </c>
      <c r="S423" s="379" t="s">
        <v>443</v>
      </c>
      <c r="T423" s="462" t="s">
        <v>443</v>
      </c>
      <c r="U423" s="462" t="s">
        <v>443</v>
      </c>
      <c r="V423" s="462" t="s">
        <v>443</v>
      </c>
      <c r="W423" s="462" t="s">
        <v>443</v>
      </c>
    </row>
    <row r="424" spans="1:23" ht="45" customHeight="1" x14ac:dyDescent="0.25">
      <c r="A424" s="408" t="s">
        <v>1458</v>
      </c>
      <c r="B424" s="382" t="s">
        <v>60</v>
      </c>
      <c r="C424" s="409" t="s">
        <v>1459</v>
      </c>
      <c r="D424" s="409"/>
      <c r="E424" s="631">
        <v>55</v>
      </c>
      <c r="F424" s="408" t="s">
        <v>589</v>
      </c>
      <c r="G424" s="401">
        <v>43617</v>
      </c>
      <c r="H424" s="385" t="s">
        <v>590</v>
      </c>
      <c r="I424" s="386" t="s">
        <v>1460</v>
      </c>
      <c r="J424" s="573" t="s">
        <v>592</v>
      </c>
      <c r="K424" s="449" t="s">
        <v>20</v>
      </c>
      <c r="L424" s="379" t="s">
        <v>443</v>
      </c>
      <c r="M424" s="379" t="s">
        <v>443</v>
      </c>
      <c r="N424" s="379" t="s">
        <v>443</v>
      </c>
      <c r="O424" s="539" t="s">
        <v>4</v>
      </c>
      <c r="P424" s="379" t="s">
        <v>443</v>
      </c>
      <c r="Q424" s="379" t="s">
        <v>443</v>
      </c>
      <c r="R424" s="379" t="s">
        <v>443</v>
      </c>
      <c r="S424" s="379" t="s">
        <v>35</v>
      </c>
      <c r="T424" s="462" t="s">
        <v>443</v>
      </c>
      <c r="U424" s="462" t="s">
        <v>443</v>
      </c>
      <c r="V424" s="379" t="s">
        <v>443</v>
      </c>
      <c r="W424" s="379" t="s">
        <v>443</v>
      </c>
    </row>
    <row r="425" spans="1:23" ht="45" customHeight="1" x14ac:dyDescent="0.25">
      <c r="A425" s="382" t="s">
        <v>1461</v>
      </c>
      <c r="B425" s="382" t="s">
        <v>1462</v>
      </c>
      <c r="C425" s="408"/>
      <c r="D425" s="408"/>
      <c r="E425" s="631">
        <v>55</v>
      </c>
      <c r="F425" s="408" t="s">
        <v>589</v>
      </c>
      <c r="G425" s="401">
        <v>43971</v>
      </c>
      <c r="H425" s="385" t="s">
        <v>590</v>
      </c>
      <c r="I425" s="386" t="s">
        <v>827</v>
      </c>
      <c r="J425" s="573" t="s">
        <v>592</v>
      </c>
      <c r="K425" s="449" t="s">
        <v>20</v>
      </c>
      <c r="L425" s="379" t="s">
        <v>443</v>
      </c>
      <c r="M425" s="379" t="s">
        <v>443</v>
      </c>
      <c r="N425" s="379" t="s">
        <v>443</v>
      </c>
      <c r="O425" s="539" t="s">
        <v>4</v>
      </c>
      <c r="P425" s="379" t="s">
        <v>443</v>
      </c>
      <c r="Q425" s="379" t="s">
        <v>443</v>
      </c>
      <c r="R425" s="379" t="s">
        <v>443</v>
      </c>
      <c r="S425" s="379" t="s">
        <v>443</v>
      </c>
      <c r="T425" s="462" t="s">
        <v>443</v>
      </c>
      <c r="U425" s="379" t="s">
        <v>443</v>
      </c>
      <c r="V425" s="379" t="s">
        <v>443</v>
      </c>
      <c r="W425" s="379" t="s">
        <v>443</v>
      </c>
    </row>
    <row r="426" spans="1:23" ht="45" customHeight="1" x14ac:dyDescent="0.25">
      <c r="A426" s="408" t="s">
        <v>1463</v>
      </c>
      <c r="B426" s="382" t="s">
        <v>89</v>
      </c>
      <c r="C426" s="409" t="s">
        <v>1464</v>
      </c>
      <c r="D426" s="409"/>
      <c r="E426" s="631">
        <v>35</v>
      </c>
      <c r="F426" s="408" t="s">
        <v>589</v>
      </c>
      <c r="G426" s="401">
        <v>44256</v>
      </c>
      <c r="H426" s="385" t="s">
        <v>590</v>
      </c>
      <c r="I426" s="386" t="s">
        <v>1465</v>
      </c>
      <c r="J426" s="573" t="s">
        <v>592</v>
      </c>
      <c r="K426" s="449" t="s">
        <v>657</v>
      </c>
      <c r="L426" s="379" t="s">
        <v>443</v>
      </c>
      <c r="M426" s="379" t="s">
        <v>443</v>
      </c>
      <c r="N426" s="379" t="s">
        <v>443</v>
      </c>
      <c r="O426" s="379" t="s">
        <v>443</v>
      </c>
      <c r="P426" s="379" t="s">
        <v>443</v>
      </c>
      <c r="Q426" s="379" t="s">
        <v>443</v>
      </c>
      <c r="R426" s="379" t="s">
        <v>443</v>
      </c>
      <c r="S426" s="379" t="s">
        <v>443</v>
      </c>
      <c r="T426" s="462" t="s">
        <v>443</v>
      </c>
      <c r="U426" s="379" t="s">
        <v>443</v>
      </c>
      <c r="V426" s="379" t="s">
        <v>4</v>
      </c>
      <c r="W426" s="379" t="s">
        <v>443</v>
      </c>
    </row>
    <row r="427" spans="1:23" ht="45" customHeight="1" x14ac:dyDescent="0.25">
      <c r="A427" s="408" t="s">
        <v>1466</v>
      </c>
      <c r="B427" s="382" t="s">
        <v>89</v>
      </c>
      <c r="C427" s="409" t="s">
        <v>1467</v>
      </c>
      <c r="D427" s="409"/>
      <c r="E427" s="631">
        <v>35</v>
      </c>
      <c r="F427" s="408" t="s">
        <v>589</v>
      </c>
      <c r="G427" s="401">
        <v>44256</v>
      </c>
      <c r="H427" s="385" t="s">
        <v>590</v>
      </c>
      <c r="I427" s="386" t="s">
        <v>1465</v>
      </c>
      <c r="J427" s="573" t="s">
        <v>592</v>
      </c>
      <c r="K427" s="449" t="s">
        <v>657</v>
      </c>
      <c r="L427" s="379" t="s">
        <v>443</v>
      </c>
      <c r="M427" s="379" t="s">
        <v>443</v>
      </c>
      <c r="N427" s="379" t="s">
        <v>443</v>
      </c>
      <c r="O427" s="379" t="s">
        <v>443</v>
      </c>
      <c r="P427" s="379" t="s">
        <v>443</v>
      </c>
      <c r="Q427" s="379" t="s">
        <v>443</v>
      </c>
      <c r="R427" s="379" t="s">
        <v>443</v>
      </c>
      <c r="S427" s="379" t="s">
        <v>443</v>
      </c>
      <c r="T427" s="462" t="s">
        <v>443</v>
      </c>
      <c r="U427" s="379" t="s">
        <v>443</v>
      </c>
      <c r="V427" s="379" t="s">
        <v>4</v>
      </c>
      <c r="W427" s="379" t="s">
        <v>443</v>
      </c>
    </row>
    <row r="428" spans="1:23" ht="45" customHeight="1" x14ac:dyDescent="0.25">
      <c r="A428" s="408" t="s">
        <v>1468</v>
      </c>
      <c r="B428" s="382" t="s">
        <v>89</v>
      </c>
      <c r="C428" s="409" t="s">
        <v>1469</v>
      </c>
      <c r="D428" s="409"/>
      <c r="E428" s="631">
        <v>35</v>
      </c>
      <c r="F428" s="408" t="s">
        <v>589</v>
      </c>
      <c r="G428" s="401">
        <v>44256</v>
      </c>
      <c r="H428" s="385" t="s">
        <v>590</v>
      </c>
      <c r="I428" s="386" t="s">
        <v>1465</v>
      </c>
      <c r="J428" s="573" t="s">
        <v>592</v>
      </c>
      <c r="K428" s="449" t="s">
        <v>657</v>
      </c>
      <c r="L428" s="379" t="s">
        <v>443</v>
      </c>
      <c r="M428" s="379" t="s">
        <v>443</v>
      </c>
      <c r="N428" s="379" t="s">
        <v>443</v>
      </c>
      <c r="O428" s="379" t="s">
        <v>443</v>
      </c>
      <c r="P428" s="379" t="s">
        <v>443</v>
      </c>
      <c r="Q428" s="379" t="s">
        <v>443</v>
      </c>
      <c r="R428" s="379" t="s">
        <v>443</v>
      </c>
      <c r="S428" s="379" t="s">
        <v>443</v>
      </c>
      <c r="T428" s="462" t="s">
        <v>443</v>
      </c>
      <c r="U428" s="379" t="s">
        <v>443</v>
      </c>
      <c r="V428" s="379" t="s">
        <v>4</v>
      </c>
      <c r="W428" s="379" t="s">
        <v>443</v>
      </c>
    </row>
    <row r="429" spans="1:23" ht="45" customHeight="1" x14ac:dyDescent="0.25">
      <c r="A429" s="408" t="s">
        <v>1470</v>
      </c>
      <c r="B429" s="382" t="s">
        <v>89</v>
      </c>
      <c r="C429" s="409" t="s">
        <v>1471</v>
      </c>
      <c r="D429" s="409"/>
      <c r="E429" s="631">
        <v>35</v>
      </c>
      <c r="F429" s="408" t="s">
        <v>589</v>
      </c>
      <c r="G429" s="401">
        <v>44256</v>
      </c>
      <c r="H429" s="385" t="s">
        <v>590</v>
      </c>
      <c r="I429" s="386" t="s">
        <v>1465</v>
      </c>
      <c r="J429" s="573" t="s">
        <v>592</v>
      </c>
      <c r="K429" s="449" t="s">
        <v>657</v>
      </c>
      <c r="L429" s="379" t="s">
        <v>443</v>
      </c>
      <c r="M429" s="379" t="s">
        <v>443</v>
      </c>
      <c r="N429" s="379" t="s">
        <v>443</v>
      </c>
      <c r="O429" s="379" t="s">
        <v>443</v>
      </c>
      <c r="P429" s="379" t="s">
        <v>443</v>
      </c>
      <c r="Q429" s="379" t="s">
        <v>443</v>
      </c>
      <c r="R429" s="379" t="s">
        <v>443</v>
      </c>
      <c r="S429" s="379" t="s">
        <v>35</v>
      </c>
      <c r="T429" s="462" t="s">
        <v>443</v>
      </c>
      <c r="U429" s="379" t="s">
        <v>443</v>
      </c>
      <c r="V429" s="379" t="s">
        <v>4</v>
      </c>
      <c r="W429" s="379" t="s">
        <v>443</v>
      </c>
    </row>
    <row r="430" spans="1:23" ht="45" customHeight="1" x14ac:dyDescent="0.25">
      <c r="A430" s="408" t="s">
        <v>1472</v>
      </c>
      <c r="B430" s="382" t="s">
        <v>89</v>
      </c>
      <c r="C430" s="409" t="s">
        <v>1473</v>
      </c>
      <c r="D430" s="409"/>
      <c r="E430" s="631">
        <v>35</v>
      </c>
      <c r="F430" s="408" t="s">
        <v>589</v>
      </c>
      <c r="G430" s="401">
        <v>44256</v>
      </c>
      <c r="H430" s="385" t="s">
        <v>590</v>
      </c>
      <c r="I430" s="386" t="s">
        <v>1465</v>
      </c>
      <c r="J430" s="573" t="s">
        <v>592</v>
      </c>
      <c r="K430" s="449" t="s">
        <v>657</v>
      </c>
      <c r="L430" s="379" t="s">
        <v>443</v>
      </c>
      <c r="M430" s="379" t="s">
        <v>443</v>
      </c>
      <c r="N430" s="379" t="s">
        <v>443</v>
      </c>
      <c r="O430" s="379" t="s">
        <v>443</v>
      </c>
      <c r="P430" s="379" t="s">
        <v>443</v>
      </c>
      <c r="Q430" s="379" t="s">
        <v>443</v>
      </c>
      <c r="R430" s="379" t="s">
        <v>443</v>
      </c>
      <c r="S430" s="379" t="s">
        <v>443</v>
      </c>
      <c r="T430" s="462" t="s">
        <v>443</v>
      </c>
      <c r="U430" s="379" t="s">
        <v>443</v>
      </c>
      <c r="V430" s="379" t="s">
        <v>4</v>
      </c>
      <c r="W430" s="379" t="s">
        <v>443</v>
      </c>
    </row>
    <row r="431" spans="1:23" ht="45" customHeight="1" x14ac:dyDescent="0.25">
      <c r="A431" s="599" t="s">
        <v>1474</v>
      </c>
      <c r="B431" s="408" t="s">
        <v>662</v>
      </c>
      <c r="C431" s="599"/>
      <c r="D431" s="599"/>
      <c r="E431" s="631">
        <v>50</v>
      </c>
      <c r="F431" s="408" t="s">
        <v>604</v>
      </c>
      <c r="G431" s="441"/>
      <c r="H431" s="385" t="s">
        <v>590</v>
      </c>
      <c r="I431" s="441">
        <v>120</v>
      </c>
      <c r="J431" s="605" t="s">
        <v>648</v>
      </c>
      <c r="K431" s="449" t="s">
        <v>614</v>
      </c>
      <c r="L431" s="379" t="s">
        <v>443</v>
      </c>
      <c r="M431" s="379" t="s">
        <v>443</v>
      </c>
      <c r="N431" s="379" t="s">
        <v>4</v>
      </c>
      <c r="O431" s="379" t="s">
        <v>443</v>
      </c>
      <c r="P431" s="379" t="s">
        <v>443</v>
      </c>
      <c r="Q431" s="379" t="s">
        <v>443</v>
      </c>
      <c r="R431" s="379" t="s">
        <v>443</v>
      </c>
      <c r="S431" s="379" t="s">
        <v>443</v>
      </c>
      <c r="T431" s="462" t="s">
        <v>443</v>
      </c>
      <c r="U431" s="379" t="s">
        <v>443</v>
      </c>
      <c r="V431" s="379" t="s">
        <v>443</v>
      </c>
      <c r="W431" s="379" t="s">
        <v>443</v>
      </c>
    </row>
    <row r="432" spans="1:23" ht="45" customHeight="1" x14ac:dyDescent="0.25">
      <c r="A432" s="599" t="s">
        <v>1475</v>
      </c>
      <c r="B432" s="408" t="s">
        <v>758</v>
      </c>
      <c r="C432" s="408" t="s">
        <v>755</v>
      </c>
      <c r="D432" s="408"/>
      <c r="E432" s="632">
        <v>55</v>
      </c>
      <c r="F432" s="408" t="s">
        <v>589</v>
      </c>
      <c r="G432" s="656">
        <v>45315</v>
      </c>
      <c r="H432" s="385" t="s">
        <v>590</v>
      </c>
      <c r="I432" s="441" t="s">
        <v>1476</v>
      </c>
      <c r="J432" s="573" t="s">
        <v>698</v>
      </c>
      <c r="K432" s="449" t="s">
        <v>657</v>
      </c>
      <c r="L432" s="379" t="s">
        <v>443</v>
      </c>
      <c r="M432" s="379" t="s">
        <v>443</v>
      </c>
      <c r="N432" s="379" t="s">
        <v>443</v>
      </c>
      <c r="O432" s="379" t="s">
        <v>443</v>
      </c>
      <c r="P432" s="379" t="s">
        <v>443</v>
      </c>
      <c r="Q432" s="379" t="s">
        <v>443</v>
      </c>
      <c r="R432" s="379" t="s">
        <v>443</v>
      </c>
      <c r="S432" s="379" t="s">
        <v>443</v>
      </c>
      <c r="T432" s="462" t="s">
        <v>443</v>
      </c>
      <c r="U432" s="379" t="s">
        <v>443</v>
      </c>
      <c r="V432" s="379" t="s">
        <v>4</v>
      </c>
      <c r="W432" s="379" t="s">
        <v>443</v>
      </c>
    </row>
    <row r="433" spans="1:23" ht="45" customHeight="1" x14ac:dyDescent="0.25">
      <c r="A433" s="599" t="s">
        <v>1475</v>
      </c>
      <c r="B433" s="408" t="s">
        <v>758</v>
      </c>
      <c r="C433" s="408" t="s">
        <v>760</v>
      </c>
      <c r="D433" s="408"/>
      <c r="E433" s="632">
        <v>55</v>
      </c>
      <c r="F433" s="408" t="s">
        <v>589</v>
      </c>
      <c r="G433" s="656">
        <v>45315</v>
      </c>
      <c r="H433" s="385" t="s">
        <v>590</v>
      </c>
      <c r="I433" s="441" t="s">
        <v>1476</v>
      </c>
      <c r="J433" s="573" t="s">
        <v>698</v>
      </c>
      <c r="K433" s="449" t="s">
        <v>657</v>
      </c>
      <c r="L433" s="379" t="s">
        <v>443</v>
      </c>
      <c r="M433" s="379" t="s">
        <v>443</v>
      </c>
      <c r="N433" s="379" t="s">
        <v>443</v>
      </c>
      <c r="O433" s="379" t="s">
        <v>443</v>
      </c>
      <c r="P433" s="379" t="s">
        <v>443</v>
      </c>
      <c r="Q433" s="379" t="s">
        <v>443</v>
      </c>
      <c r="R433" s="379" t="s">
        <v>443</v>
      </c>
      <c r="S433" s="379" t="s">
        <v>443</v>
      </c>
      <c r="T433" s="462" t="s">
        <v>443</v>
      </c>
      <c r="U433" s="379" t="s">
        <v>443</v>
      </c>
      <c r="V433" s="379" t="s">
        <v>4</v>
      </c>
      <c r="W433" s="379" t="s">
        <v>443</v>
      </c>
    </row>
    <row r="434" spans="1:23" ht="45" customHeight="1" x14ac:dyDescent="0.25">
      <c r="A434" s="599" t="s">
        <v>1475</v>
      </c>
      <c r="B434" s="408" t="s">
        <v>758</v>
      </c>
      <c r="C434" s="408" t="s">
        <v>1477</v>
      </c>
      <c r="D434" s="408"/>
      <c r="E434" s="632">
        <v>55</v>
      </c>
      <c r="F434" s="408" t="s">
        <v>589</v>
      </c>
      <c r="G434" s="656">
        <v>45315</v>
      </c>
      <c r="H434" s="385" t="s">
        <v>590</v>
      </c>
      <c r="I434" s="441" t="s">
        <v>1476</v>
      </c>
      <c r="J434" s="573" t="s">
        <v>698</v>
      </c>
      <c r="K434" s="449" t="s">
        <v>657</v>
      </c>
      <c r="L434" s="379" t="s">
        <v>443</v>
      </c>
      <c r="M434" s="379" t="s">
        <v>443</v>
      </c>
      <c r="N434" s="379" t="s">
        <v>443</v>
      </c>
      <c r="O434" s="379" t="s">
        <v>443</v>
      </c>
      <c r="P434" s="379" t="s">
        <v>443</v>
      </c>
      <c r="Q434" s="379" t="s">
        <v>443</v>
      </c>
      <c r="R434" s="379" t="s">
        <v>443</v>
      </c>
      <c r="S434" s="379" t="s">
        <v>443</v>
      </c>
      <c r="T434" s="462" t="s">
        <v>443</v>
      </c>
      <c r="U434" s="379" t="s">
        <v>443</v>
      </c>
      <c r="V434" s="379" t="s">
        <v>4</v>
      </c>
      <c r="W434" s="379" t="s">
        <v>443</v>
      </c>
    </row>
    <row r="435" spans="1:23" ht="45" customHeight="1" x14ac:dyDescent="0.25">
      <c r="A435" s="599" t="s">
        <v>1475</v>
      </c>
      <c r="B435" s="408" t="s">
        <v>758</v>
      </c>
      <c r="C435" s="408" t="s">
        <v>1478</v>
      </c>
      <c r="D435" s="408"/>
      <c r="E435" s="632">
        <v>55</v>
      </c>
      <c r="F435" s="408" t="s">
        <v>589</v>
      </c>
      <c r="G435" s="656">
        <v>45315</v>
      </c>
      <c r="H435" s="385" t="s">
        <v>590</v>
      </c>
      <c r="I435" s="441" t="s">
        <v>1476</v>
      </c>
      <c r="J435" s="573" t="s">
        <v>698</v>
      </c>
      <c r="K435" s="449" t="s">
        <v>657</v>
      </c>
      <c r="L435" s="379" t="s">
        <v>443</v>
      </c>
      <c r="M435" s="379" t="s">
        <v>443</v>
      </c>
      <c r="N435" s="379" t="s">
        <v>443</v>
      </c>
      <c r="O435" s="379" t="s">
        <v>443</v>
      </c>
      <c r="P435" s="379" t="s">
        <v>443</v>
      </c>
      <c r="Q435" s="379" t="s">
        <v>443</v>
      </c>
      <c r="R435" s="379" t="s">
        <v>443</v>
      </c>
      <c r="S435" s="379" t="s">
        <v>443</v>
      </c>
      <c r="T435" s="462" t="s">
        <v>443</v>
      </c>
      <c r="U435" s="379" t="s">
        <v>443</v>
      </c>
      <c r="V435" s="379" t="s">
        <v>4</v>
      </c>
      <c r="W435" s="379" t="s">
        <v>443</v>
      </c>
    </row>
    <row r="436" spans="1:23" ht="45" customHeight="1" x14ac:dyDescent="0.25">
      <c r="A436" s="599" t="s">
        <v>1475</v>
      </c>
      <c r="B436" s="408" t="s">
        <v>758</v>
      </c>
      <c r="C436" s="408" t="s">
        <v>1479</v>
      </c>
      <c r="D436" s="408"/>
      <c r="E436" s="632">
        <v>55</v>
      </c>
      <c r="F436" s="408" t="s">
        <v>589</v>
      </c>
      <c r="G436" s="656">
        <v>45315</v>
      </c>
      <c r="H436" s="385" t="s">
        <v>590</v>
      </c>
      <c r="I436" s="441" t="s">
        <v>1476</v>
      </c>
      <c r="J436" s="573" t="s">
        <v>698</v>
      </c>
      <c r="K436" s="449" t="s">
        <v>657</v>
      </c>
      <c r="L436" s="379" t="s">
        <v>443</v>
      </c>
      <c r="M436" s="379" t="s">
        <v>443</v>
      </c>
      <c r="N436" s="379" t="s">
        <v>443</v>
      </c>
      <c r="O436" s="379" t="s">
        <v>443</v>
      </c>
      <c r="P436" s="379" t="s">
        <v>443</v>
      </c>
      <c r="Q436" s="379" t="s">
        <v>443</v>
      </c>
      <c r="R436" s="379" t="s">
        <v>443</v>
      </c>
      <c r="S436" s="379" t="s">
        <v>443</v>
      </c>
      <c r="T436" s="462" t="s">
        <v>443</v>
      </c>
      <c r="U436" s="379" t="s">
        <v>443</v>
      </c>
      <c r="V436" s="379" t="s">
        <v>4</v>
      </c>
      <c r="W436" s="379" t="s">
        <v>443</v>
      </c>
    </row>
    <row r="437" spans="1:23" ht="45" customHeight="1" x14ac:dyDescent="0.25">
      <c r="A437" s="675" t="s">
        <v>1480</v>
      </c>
      <c r="B437" s="676" t="s">
        <v>1481</v>
      </c>
      <c r="C437" s="675"/>
      <c r="D437" s="675"/>
      <c r="E437" s="677">
        <v>55</v>
      </c>
      <c r="F437" s="675" t="s">
        <v>604</v>
      </c>
      <c r="G437" s="678">
        <v>41214</v>
      </c>
      <c r="H437" s="385" t="s">
        <v>590</v>
      </c>
      <c r="I437" s="616" t="s">
        <v>1482</v>
      </c>
      <c r="J437" s="622" t="s">
        <v>656</v>
      </c>
      <c r="K437" s="626" t="s">
        <v>50</v>
      </c>
      <c r="L437" s="379" t="s">
        <v>35</v>
      </c>
      <c r="M437" s="379" t="s">
        <v>35</v>
      </c>
      <c r="N437" s="379" t="s">
        <v>35</v>
      </c>
      <c r="O437" s="379" t="s">
        <v>35</v>
      </c>
      <c r="P437" s="379" t="s">
        <v>443</v>
      </c>
      <c r="Q437" s="379" t="s">
        <v>443</v>
      </c>
      <c r="R437" s="379" t="s">
        <v>443</v>
      </c>
      <c r="S437" s="379" t="s">
        <v>443</v>
      </c>
      <c r="T437" s="462" t="s">
        <v>443</v>
      </c>
      <c r="U437" s="379" t="s">
        <v>35</v>
      </c>
      <c r="V437" s="462" t="s">
        <v>443</v>
      </c>
      <c r="W437" s="462" t="s">
        <v>443</v>
      </c>
    </row>
    <row r="438" spans="1:23" ht="45" customHeight="1" x14ac:dyDescent="0.25">
      <c r="A438" s="382" t="s">
        <v>1483</v>
      </c>
      <c r="B438" s="382" t="s">
        <v>662</v>
      </c>
      <c r="C438" s="602"/>
      <c r="D438" s="602"/>
      <c r="E438" s="631">
        <v>55</v>
      </c>
      <c r="F438" s="408" t="s">
        <v>604</v>
      </c>
      <c r="G438" s="401">
        <v>45748</v>
      </c>
      <c r="H438" s="385" t="s">
        <v>590</v>
      </c>
      <c r="I438" s="386" t="s">
        <v>1484</v>
      </c>
      <c r="J438" s="609" t="s">
        <v>1237</v>
      </c>
      <c r="K438" s="449" t="s">
        <v>146</v>
      </c>
      <c r="L438" s="379" t="s">
        <v>690</v>
      </c>
      <c r="M438" s="379" t="s">
        <v>690</v>
      </c>
      <c r="N438" s="379" t="s">
        <v>690</v>
      </c>
      <c r="O438" s="379" t="s">
        <v>443</v>
      </c>
      <c r="P438" s="379" t="s">
        <v>443</v>
      </c>
      <c r="Q438" s="379" t="s">
        <v>443</v>
      </c>
      <c r="R438" s="379" t="s">
        <v>443</v>
      </c>
      <c r="S438" s="379" t="s">
        <v>443</v>
      </c>
      <c r="T438" s="462" t="s">
        <v>443</v>
      </c>
      <c r="U438" s="462" t="s">
        <v>443</v>
      </c>
      <c r="V438" s="462" t="s">
        <v>443</v>
      </c>
      <c r="W438" s="462" t="s">
        <v>443</v>
      </c>
    </row>
    <row r="439" spans="1:23" ht="45" customHeight="1" x14ac:dyDescent="0.25">
      <c r="A439" s="675" t="s">
        <v>1485</v>
      </c>
      <c r="B439" s="676" t="s">
        <v>1486</v>
      </c>
      <c r="C439" s="675"/>
      <c r="D439" s="675"/>
      <c r="E439" s="677">
        <v>55</v>
      </c>
      <c r="F439" s="675" t="s">
        <v>604</v>
      </c>
      <c r="G439" s="678" t="s">
        <v>690</v>
      </c>
      <c r="H439" s="385" t="s">
        <v>590</v>
      </c>
      <c r="I439" s="616" t="s">
        <v>690</v>
      </c>
      <c r="J439" s="752" t="s">
        <v>606</v>
      </c>
      <c r="K439" s="626" t="s">
        <v>69</v>
      </c>
      <c r="L439" s="379" t="s">
        <v>35</v>
      </c>
      <c r="M439" s="379" t="s">
        <v>35</v>
      </c>
      <c r="N439" s="379" t="s">
        <v>35</v>
      </c>
      <c r="O439" s="379" t="s">
        <v>443</v>
      </c>
      <c r="P439" s="379" t="s">
        <v>443</v>
      </c>
      <c r="Q439" s="379" t="s">
        <v>4</v>
      </c>
      <c r="R439" s="379" t="s">
        <v>443</v>
      </c>
      <c r="S439" s="379" t="s">
        <v>443</v>
      </c>
      <c r="T439" s="462" t="s">
        <v>443</v>
      </c>
      <c r="U439" s="379" t="s">
        <v>443</v>
      </c>
      <c r="V439" s="379" t="s">
        <v>443</v>
      </c>
      <c r="W439" s="379" t="s">
        <v>443</v>
      </c>
    </row>
    <row r="440" spans="1:23" ht="45" customHeight="1" x14ac:dyDescent="0.25">
      <c r="A440" s="599" t="s">
        <v>1487</v>
      </c>
      <c r="B440" s="382" t="s">
        <v>694</v>
      </c>
      <c r="C440" s="636" t="s">
        <v>1488</v>
      </c>
      <c r="D440" s="636"/>
      <c r="E440" s="631">
        <v>60</v>
      </c>
      <c r="F440" s="408" t="s">
        <v>604</v>
      </c>
      <c r="G440" s="401">
        <v>45017</v>
      </c>
      <c r="H440" s="385" t="s">
        <v>590</v>
      </c>
      <c r="I440" s="386" t="s">
        <v>1489</v>
      </c>
      <c r="J440" s="573" t="s">
        <v>656</v>
      </c>
      <c r="K440" s="449" t="s">
        <v>146</v>
      </c>
      <c r="L440" s="379" t="s">
        <v>443</v>
      </c>
      <c r="M440" s="379" t="s">
        <v>443</v>
      </c>
      <c r="N440" s="379" t="s">
        <v>443</v>
      </c>
      <c r="O440" s="379" t="s">
        <v>443</v>
      </c>
      <c r="P440" s="379" t="s">
        <v>443</v>
      </c>
      <c r="Q440" s="379" t="s">
        <v>443</v>
      </c>
      <c r="R440" s="379" t="s">
        <v>443</v>
      </c>
      <c r="S440" s="379" t="s">
        <v>443</v>
      </c>
      <c r="T440" s="462" t="s">
        <v>443</v>
      </c>
      <c r="U440" s="462" t="s">
        <v>443</v>
      </c>
      <c r="V440" s="462" t="s">
        <v>443</v>
      </c>
      <c r="W440" s="379" t="s">
        <v>4</v>
      </c>
    </row>
    <row r="441" spans="1:23" ht="45" customHeight="1" x14ac:dyDescent="0.25">
      <c r="A441" s="382" t="s">
        <v>1490</v>
      </c>
      <c r="B441" s="382" t="s">
        <v>212</v>
      </c>
      <c r="C441" s="408"/>
      <c r="D441" s="408"/>
      <c r="E441" s="631">
        <v>55</v>
      </c>
      <c r="F441" s="408" t="s">
        <v>604</v>
      </c>
      <c r="G441" s="384"/>
      <c r="H441" s="385" t="s">
        <v>590</v>
      </c>
      <c r="I441" s="386" t="s">
        <v>1491</v>
      </c>
      <c r="J441" s="573" t="s">
        <v>656</v>
      </c>
      <c r="K441" s="449" t="s">
        <v>25</v>
      </c>
      <c r="L441" s="379" t="s">
        <v>443</v>
      </c>
      <c r="M441" s="379" t="s">
        <v>443</v>
      </c>
      <c r="N441" s="379" t="s">
        <v>443</v>
      </c>
      <c r="O441" s="379" t="s">
        <v>443</v>
      </c>
      <c r="P441" s="379" t="s">
        <v>35</v>
      </c>
      <c r="Q441" s="379" t="s">
        <v>4</v>
      </c>
      <c r="R441" s="379" t="s">
        <v>443</v>
      </c>
      <c r="S441" s="379" t="s">
        <v>443</v>
      </c>
      <c r="T441" s="462" t="s">
        <v>443</v>
      </c>
      <c r="U441" s="462" t="s">
        <v>443</v>
      </c>
      <c r="V441" s="462" t="s">
        <v>443</v>
      </c>
      <c r="W441" s="462" t="s">
        <v>443</v>
      </c>
    </row>
    <row r="442" spans="1:23" ht="45" customHeight="1" x14ac:dyDescent="0.25">
      <c r="A442" s="382" t="s">
        <v>1492</v>
      </c>
      <c r="B442" s="382" t="s">
        <v>1493</v>
      </c>
      <c r="C442" s="742" t="s">
        <v>1494</v>
      </c>
      <c r="D442" s="742"/>
      <c r="E442" s="631">
        <v>60</v>
      </c>
      <c r="F442" s="408" t="s">
        <v>604</v>
      </c>
      <c r="G442" s="401">
        <v>45069</v>
      </c>
      <c r="H442" s="385" t="s">
        <v>590</v>
      </c>
      <c r="I442" s="386" t="s">
        <v>1495</v>
      </c>
      <c r="J442" s="573" t="s">
        <v>717</v>
      </c>
      <c r="K442" s="449" t="s">
        <v>25</v>
      </c>
      <c r="L442" s="379" t="s">
        <v>443</v>
      </c>
      <c r="M442" s="379" t="s">
        <v>443</v>
      </c>
      <c r="N442" s="379" t="s">
        <v>443</v>
      </c>
      <c r="O442" s="379" t="s">
        <v>35</v>
      </c>
      <c r="P442" s="379" t="s">
        <v>443</v>
      </c>
      <c r="Q442" s="379" t="s">
        <v>4</v>
      </c>
      <c r="R442" s="379" t="s">
        <v>443</v>
      </c>
      <c r="S442" s="379" t="s">
        <v>443</v>
      </c>
      <c r="T442" s="462" t="s">
        <v>443</v>
      </c>
      <c r="U442" s="462" t="s">
        <v>443</v>
      </c>
      <c r="V442" s="462" t="s">
        <v>443</v>
      </c>
      <c r="W442" s="462" t="s">
        <v>443</v>
      </c>
    </row>
    <row r="443" spans="1:23" ht="45" customHeight="1" x14ac:dyDescent="0.25">
      <c r="A443" s="382" t="s">
        <v>1496</v>
      </c>
      <c r="B443" s="382" t="s">
        <v>662</v>
      </c>
      <c r="C443" s="602" t="s">
        <v>1497</v>
      </c>
      <c r="D443" s="602"/>
      <c r="E443" s="631">
        <v>50</v>
      </c>
      <c r="F443" s="408" t="s">
        <v>604</v>
      </c>
      <c r="G443" s="401">
        <v>44949</v>
      </c>
      <c r="H443" s="385" t="s">
        <v>590</v>
      </c>
      <c r="I443" s="386">
        <v>148</v>
      </c>
      <c r="J443" s="573" t="s">
        <v>645</v>
      </c>
      <c r="K443" s="449" t="s">
        <v>614</v>
      </c>
      <c r="L443" s="379" t="s">
        <v>443</v>
      </c>
      <c r="M443" s="379" t="s">
        <v>443</v>
      </c>
      <c r="N443" s="379" t="s">
        <v>443</v>
      </c>
      <c r="O443" s="379" t="s">
        <v>4</v>
      </c>
      <c r="P443" s="379" t="s">
        <v>443</v>
      </c>
      <c r="Q443" s="379" t="s">
        <v>443</v>
      </c>
      <c r="R443" s="379" t="s">
        <v>443</v>
      </c>
      <c r="S443" s="379" t="s">
        <v>35</v>
      </c>
      <c r="T443" s="462" t="s">
        <v>443</v>
      </c>
      <c r="U443" s="379" t="s">
        <v>443</v>
      </c>
      <c r="V443" s="379" t="s">
        <v>443</v>
      </c>
      <c r="W443" s="379" t="s">
        <v>443</v>
      </c>
    </row>
    <row r="444" spans="1:23" ht="45" customHeight="1" x14ac:dyDescent="0.25">
      <c r="A444" s="382" t="s">
        <v>1498</v>
      </c>
      <c r="B444" s="382" t="s">
        <v>1499</v>
      </c>
      <c r="C444" s="408"/>
      <c r="D444" s="408"/>
      <c r="E444" s="631">
        <v>50</v>
      </c>
      <c r="F444" s="485" t="s">
        <v>604</v>
      </c>
      <c r="G444" s="401"/>
      <c r="H444" s="385" t="s">
        <v>590</v>
      </c>
      <c r="I444" s="386">
        <v>383</v>
      </c>
      <c r="J444" s="609" t="s">
        <v>606</v>
      </c>
      <c r="K444" s="449" t="s">
        <v>100</v>
      </c>
      <c r="L444" s="379" t="s">
        <v>443</v>
      </c>
      <c r="M444" s="379" t="s">
        <v>443</v>
      </c>
      <c r="N444" s="379" t="s">
        <v>443</v>
      </c>
      <c r="O444" s="379" t="s">
        <v>443</v>
      </c>
      <c r="P444" s="379" t="s">
        <v>443</v>
      </c>
      <c r="Q444" s="379" t="s">
        <v>443</v>
      </c>
      <c r="R444" s="379" t="s">
        <v>4</v>
      </c>
      <c r="S444" s="379" t="s">
        <v>443</v>
      </c>
      <c r="T444" s="462" t="s">
        <v>443</v>
      </c>
      <c r="U444" s="379" t="s">
        <v>443</v>
      </c>
      <c r="V444" s="379" t="s">
        <v>443</v>
      </c>
      <c r="W444" s="379" t="s">
        <v>443</v>
      </c>
    </row>
    <row r="445" spans="1:23" ht="45" customHeight="1" x14ac:dyDescent="0.25">
      <c r="A445" s="382" t="s">
        <v>1500</v>
      </c>
      <c r="B445" s="382" t="s">
        <v>1501</v>
      </c>
      <c r="C445" s="409"/>
      <c r="D445" s="409"/>
      <c r="E445" s="631">
        <v>65</v>
      </c>
      <c r="F445" s="408" t="s">
        <v>604</v>
      </c>
      <c r="G445" s="401">
        <v>45620</v>
      </c>
      <c r="H445" s="385" t="s">
        <v>590</v>
      </c>
      <c r="I445" s="386" t="s">
        <v>1502</v>
      </c>
      <c r="J445" s="573" t="s">
        <v>656</v>
      </c>
      <c r="K445" s="449" t="s">
        <v>100</v>
      </c>
      <c r="L445" s="405" t="s">
        <v>443</v>
      </c>
      <c r="M445" s="379" t="s">
        <v>443</v>
      </c>
      <c r="N445" s="379" t="s">
        <v>443</v>
      </c>
      <c r="O445" s="379" t="s">
        <v>443</v>
      </c>
      <c r="P445" s="379" t="s">
        <v>443</v>
      </c>
      <c r="Q445" s="379" t="s">
        <v>443</v>
      </c>
      <c r="R445" s="379" t="s">
        <v>443</v>
      </c>
      <c r="S445" s="379" t="s">
        <v>4</v>
      </c>
      <c r="T445" s="462" t="s">
        <v>443</v>
      </c>
      <c r="U445" s="462" t="s">
        <v>443</v>
      </c>
      <c r="V445" s="462" t="s">
        <v>443</v>
      </c>
      <c r="W445" s="462" t="s">
        <v>443</v>
      </c>
    </row>
    <row r="446" spans="1:23" ht="45" customHeight="1" x14ac:dyDescent="0.25">
      <c r="A446" s="382" t="s">
        <v>1503</v>
      </c>
      <c r="B446" s="382" t="s">
        <v>1504</v>
      </c>
      <c r="C446" s="409" t="s">
        <v>1505</v>
      </c>
      <c r="D446" s="409"/>
      <c r="E446" s="631">
        <v>50</v>
      </c>
      <c r="F446" s="408" t="s">
        <v>604</v>
      </c>
      <c r="G446" s="401">
        <v>44949</v>
      </c>
      <c r="H446" s="532" t="s">
        <v>66</v>
      </c>
      <c r="I446" s="386">
        <v>152</v>
      </c>
      <c r="J446" s="573" t="s">
        <v>690</v>
      </c>
      <c r="K446" s="449" t="s">
        <v>69</v>
      </c>
      <c r="L446" s="379" t="s">
        <v>443</v>
      </c>
      <c r="M446" s="379" t="s">
        <v>443</v>
      </c>
      <c r="N446" s="379" t="s">
        <v>443</v>
      </c>
      <c r="O446" s="379" t="s">
        <v>443</v>
      </c>
      <c r="P446" s="379" t="s">
        <v>443</v>
      </c>
      <c r="Q446" s="379" t="s">
        <v>443</v>
      </c>
      <c r="R446" s="379" t="s">
        <v>443</v>
      </c>
      <c r="S446" s="379" t="s">
        <v>443</v>
      </c>
      <c r="T446" s="462" t="s">
        <v>443</v>
      </c>
      <c r="U446" s="462" t="s">
        <v>443</v>
      </c>
      <c r="V446" s="379" t="s">
        <v>690</v>
      </c>
      <c r="W446" s="379" t="s">
        <v>690</v>
      </c>
    </row>
    <row r="447" spans="1:23" ht="45" customHeight="1" x14ac:dyDescent="0.25">
      <c r="A447" s="382" t="s">
        <v>1506</v>
      </c>
      <c r="B447" s="382" t="s">
        <v>1507</v>
      </c>
      <c r="C447" s="408"/>
      <c r="D447" s="408"/>
      <c r="E447" s="631">
        <v>55</v>
      </c>
      <c r="F447" s="408" t="s">
        <v>589</v>
      </c>
      <c r="G447" s="401">
        <v>44559</v>
      </c>
      <c r="H447" s="385" t="s">
        <v>590</v>
      </c>
      <c r="I447" s="386" t="s">
        <v>1508</v>
      </c>
      <c r="J447" s="573" t="s">
        <v>698</v>
      </c>
      <c r="K447" s="449" t="s">
        <v>50</v>
      </c>
      <c r="L447" s="379" t="s">
        <v>443</v>
      </c>
      <c r="M447" s="379" t="s">
        <v>443</v>
      </c>
      <c r="N447" s="379" t="s">
        <v>443</v>
      </c>
      <c r="O447" s="379" t="s">
        <v>443</v>
      </c>
      <c r="P447" s="379" t="s">
        <v>443</v>
      </c>
      <c r="Q447" s="379" t="s">
        <v>4</v>
      </c>
      <c r="R447" s="379" t="s">
        <v>443</v>
      </c>
      <c r="S447" s="379" t="s">
        <v>443</v>
      </c>
      <c r="T447" s="462" t="s">
        <v>443</v>
      </c>
      <c r="U447" s="379" t="s">
        <v>443</v>
      </c>
      <c r="V447" s="379" t="s">
        <v>443</v>
      </c>
      <c r="W447" s="379" t="s">
        <v>443</v>
      </c>
    </row>
    <row r="448" spans="1:23" ht="45" customHeight="1" x14ac:dyDescent="0.25">
      <c r="A448" s="382" t="s">
        <v>1509</v>
      </c>
      <c r="B448" s="382" t="s">
        <v>1510</v>
      </c>
      <c r="C448" s="408"/>
      <c r="D448" s="408"/>
      <c r="E448" s="631">
        <v>55</v>
      </c>
      <c r="F448" s="408" t="s">
        <v>604</v>
      </c>
      <c r="G448" s="401">
        <v>44866</v>
      </c>
      <c r="H448" s="385" t="s">
        <v>590</v>
      </c>
      <c r="I448" s="386" t="s">
        <v>1511</v>
      </c>
      <c r="J448" s="573" t="s">
        <v>648</v>
      </c>
      <c r="K448" s="449" t="s">
        <v>53</v>
      </c>
      <c r="L448" s="379" t="s">
        <v>443</v>
      </c>
      <c r="M448" s="379" t="s">
        <v>443</v>
      </c>
      <c r="N448" s="379" t="s">
        <v>443</v>
      </c>
      <c r="O448" s="539" t="s">
        <v>4</v>
      </c>
      <c r="P448" s="379" t="s">
        <v>443</v>
      </c>
      <c r="Q448" s="379" t="s">
        <v>443</v>
      </c>
      <c r="R448" s="379" t="s">
        <v>443</v>
      </c>
      <c r="S448" s="379" t="s">
        <v>443</v>
      </c>
      <c r="T448" s="462" t="s">
        <v>443</v>
      </c>
      <c r="U448" s="379" t="s">
        <v>443</v>
      </c>
      <c r="V448" s="379" t="s">
        <v>443</v>
      </c>
      <c r="W448" s="379" t="s">
        <v>443</v>
      </c>
    </row>
    <row r="449" spans="1:23" ht="45" customHeight="1" x14ac:dyDescent="0.25">
      <c r="A449" s="382" t="s">
        <v>1512</v>
      </c>
      <c r="B449" s="382" t="s">
        <v>152</v>
      </c>
      <c r="C449" s="409" t="s">
        <v>1513</v>
      </c>
      <c r="D449" s="409"/>
      <c r="E449" s="631">
        <v>55</v>
      </c>
      <c r="F449" s="408" t="s">
        <v>604</v>
      </c>
      <c r="G449" s="401">
        <v>43361</v>
      </c>
      <c r="H449" s="532" t="s">
        <v>66</v>
      </c>
      <c r="I449" s="386" t="s">
        <v>1514</v>
      </c>
      <c r="J449" s="573" t="s">
        <v>690</v>
      </c>
      <c r="K449" s="449" t="s">
        <v>622</v>
      </c>
      <c r="L449" s="379" t="s">
        <v>690</v>
      </c>
      <c r="M449" s="379" t="s">
        <v>690</v>
      </c>
      <c r="N449" s="379" t="s">
        <v>690</v>
      </c>
      <c r="O449" s="379" t="s">
        <v>690</v>
      </c>
      <c r="P449" s="379" t="s">
        <v>690</v>
      </c>
      <c r="Q449" s="379" t="s">
        <v>690</v>
      </c>
      <c r="R449" s="379" t="s">
        <v>690</v>
      </c>
      <c r="S449" s="379" t="s">
        <v>690</v>
      </c>
      <c r="T449" s="379" t="s">
        <v>690</v>
      </c>
      <c r="U449" s="379" t="s">
        <v>690</v>
      </c>
      <c r="V449" s="379" t="s">
        <v>690</v>
      </c>
      <c r="W449" s="379" t="s">
        <v>690</v>
      </c>
    </row>
    <row r="450" spans="1:23" ht="45" customHeight="1" x14ac:dyDescent="0.25">
      <c r="A450" s="599" t="s">
        <v>1515</v>
      </c>
      <c r="B450" s="408" t="s">
        <v>1516</v>
      </c>
      <c r="C450" s="599"/>
      <c r="D450" s="599"/>
      <c r="E450" s="631">
        <v>50</v>
      </c>
      <c r="F450" s="408" t="s">
        <v>604</v>
      </c>
      <c r="G450" s="441"/>
      <c r="H450" s="385" t="s">
        <v>590</v>
      </c>
      <c r="I450" s="441">
        <v>423</v>
      </c>
      <c r="J450" s="605" t="s">
        <v>645</v>
      </c>
      <c r="K450" s="449" t="s">
        <v>614</v>
      </c>
      <c r="L450" s="379" t="s">
        <v>443</v>
      </c>
      <c r="M450" s="448" t="s">
        <v>4</v>
      </c>
      <c r="N450" s="379" t="s">
        <v>443</v>
      </c>
      <c r="O450" s="379" t="s">
        <v>443</v>
      </c>
      <c r="P450" s="379" t="s">
        <v>443</v>
      </c>
      <c r="Q450" s="379" t="s">
        <v>443</v>
      </c>
      <c r="R450" s="379" t="s">
        <v>443</v>
      </c>
      <c r="S450" s="379" t="s">
        <v>443</v>
      </c>
      <c r="T450" s="462" t="s">
        <v>443</v>
      </c>
      <c r="U450" s="379" t="s">
        <v>443</v>
      </c>
      <c r="V450" s="379" t="s">
        <v>443</v>
      </c>
      <c r="W450" s="379" t="s">
        <v>443</v>
      </c>
    </row>
    <row r="451" spans="1:23" ht="45" customHeight="1" x14ac:dyDescent="0.25">
      <c r="A451" s="599" t="s">
        <v>1517</v>
      </c>
      <c r="B451" s="408" t="s">
        <v>931</v>
      </c>
      <c r="C451" s="599"/>
      <c r="D451" s="599"/>
      <c r="E451" s="631">
        <v>50</v>
      </c>
      <c r="F451" s="408" t="s">
        <v>604</v>
      </c>
      <c r="G451" s="441"/>
      <c r="H451" s="385" t="s">
        <v>590</v>
      </c>
      <c r="I451" s="441">
        <v>403</v>
      </c>
      <c r="J451" s="605" t="s">
        <v>648</v>
      </c>
      <c r="K451" s="449" t="s">
        <v>146</v>
      </c>
      <c r="L451" s="448" t="s">
        <v>4</v>
      </c>
      <c r="M451" s="379" t="s">
        <v>443</v>
      </c>
      <c r="N451" s="379" t="s">
        <v>443</v>
      </c>
      <c r="O451" s="379" t="s">
        <v>443</v>
      </c>
      <c r="P451" s="379" t="s">
        <v>443</v>
      </c>
      <c r="Q451" s="379" t="s">
        <v>443</v>
      </c>
      <c r="R451" s="379" t="s">
        <v>443</v>
      </c>
      <c r="S451" s="379" t="s">
        <v>443</v>
      </c>
      <c r="T451" s="462" t="s">
        <v>443</v>
      </c>
      <c r="U451" s="379" t="s">
        <v>443</v>
      </c>
      <c r="V451" s="379" t="s">
        <v>443</v>
      </c>
      <c r="W451" s="379" t="s">
        <v>443</v>
      </c>
    </row>
    <row r="452" spans="1:23" ht="45" customHeight="1" x14ac:dyDescent="0.25">
      <c r="A452" s="382" t="s">
        <v>1518</v>
      </c>
      <c r="B452" s="382" t="s">
        <v>662</v>
      </c>
      <c r="C452" s="602"/>
      <c r="D452" s="602"/>
      <c r="E452" s="631">
        <v>55</v>
      </c>
      <c r="F452" s="408" t="s">
        <v>589</v>
      </c>
      <c r="G452" s="401">
        <v>45559</v>
      </c>
      <c r="H452" s="385" t="s">
        <v>590</v>
      </c>
      <c r="I452" s="386" t="s">
        <v>1519</v>
      </c>
      <c r="J452" s="573" t="s">
        <v>634</v>
      </c>
      <c r="K452" s="449" t="s">
        <v>50</v>
      </c>
      <c r="L452" s="379" t="s">
        <v>35</v>
      </c>
      <c r="M452" s="379" t="s">
        <v>443</v>
      </c>
      <c r="N452" s="379" t="s">
        <v>443</v>
      </c>
      <c r="O452" s="379" t="s">
        <v>443</v>
      </c>
      <c r="P452" s="379" t="s">
        <v>443</v>
      </c>
      <c r="Q452" s="379" t="s">
        <v>4</v>
      </c>
      <c r="R452" s="379" t="s">
        <v>443</v>
      </c>
      <c r="S452" s="379" t="s">
        <v>443</v>
      </c>
      <c r="T452" s="462" t="s">
        <v>443</v>
      </c>
      <c r="U452" s="379" t="s">
        <v>443</v>
      </c>
      <c r="V452" s="379" t="s">
        <v>443</v>
      </c>
      <c r="W452" s="379" t="s">
        <v>443</v>
      </c>
    </row>
    <row r="453" spans="1:23" ht="45" customHeight="1" x14ac:dyDescent="0.25">
      <c r="A453" s="382" t="s">
        <v>1520</v>
      </c>
      <c r="B453" s="382" t="s">
        <v>837</v>
      </c>
      <c r="C453" s="705" t="s">
        <v>1521</v>
      </c>
      <c r="D453" s="705"/>
      <c r="E453" s="631">
        <v>65</v>
      </c>
      <c r="F453" s="408" t="s">
        <v>604</v>
      </c>
      <c r="G453" s="401">
        <v>45802</v>
      </c>
      <c r="H453" s="385" t="s">
        <v>590</v>
      </c>
      <c r="I453" s="386" t="s">
        <v>1522</v>
      </c>
      <c r="J453" s="573" t="s">
        <v>596</v>
      </c>
      <c r="K453" s="449" t="s">
        <v>635</v>
      </c>
      <c r="L453" s="379" t="s">
        <v>690</v>
      </c>
      <c r="M453" s="379" t="s">
        <v>690</v>
      </c>
      <c r="N453" s="379" t="s">
        <v>690</v>
      </c>
      <c r="O453" s="379" t="s">
        <v>690</v>
      </c>
      <c r="P453" s="379" t="s">
        <v>443</v>
      </c>
      <c r="Q453" s="379" t="s">
        <v>443</v>
      </c>
      <c r="R453" s="379" t="s">
        <v>443</v>
      </c>
      <c r="S453" s="379" t="s">
        <v>443</v>
      </c>
      <c r="T453" s="462" t="s">
        <v>443</v>
      </c>
      <c r="U453" s="379" t="s">
        <v>443</v>
      </c>
      <c r="V453" s="379" t="s">
        <v>443</v>
      </c>
      <c r="W453" s="539" t="s">
        <v>4</v>
      </c>
    </row>
    <row r="454" spans="1:23" ht="45" customHeight="1" x14ac:dyDescent="0.25">
      <c r="A454" s="382" t="s">
        <v>1523</v>
      </c>
      <c r="B454" s="382" t="s">
        <v>694</v>
      </c>
      <c r="C454" s="741" t="s">
        <v>1524</v>
      </c>
      <c r="D454" s="741"/>
      <c r="E454" s="631">
        <v>55</v>
      </c>
      <c r="F454" s="408" t="s">
        <v>604</v>
      </c>
      <c r="G454" s="401">
        <v>44949</v>
      </c>
      <c r="H454" s="385" t="s">
        <v>590</v>
      </c>
      <c r="I454" s="386">
        <v>179</v>
      </c>
      <c r="J454" s="573" t="s">
        <v>877</v>
      </c>
      <c r="K454" s="449" t="s">
        <v>25</v>
      </c>
      <c r="L454" s="379" t="s">
        <v>443</v>
      </c>
      <c r="M454" s="379" t="s">
        <v>443</v>
      </c>
      <c r="N454" s="379" t="s">
        <v>35</v>
      </c>
      <c r="O454" s="379" t="s">
        <v>35</v>
      </c>
      <c r="P454" s="379" t="s">
        <v>35</v>
      </c>
      <c r="Q454" s="379" t="s">
        <v>4</v>
      </c>
      <c r="R454" s="379" t="s">
        <v>443</v>
      </c>
      <c r="S454" s="379" t="s">
        <v>443</v>
      </c>
      <c r="T454" s="379" t="s">
        <v>443</v>
      </c>
      <c r="U454" s="379" t="s">
        <v>443</v>
      </c>
      <c r="V454" s="379" t="s">
        <v>443</v>
      </c>
      <c r="W454" s="379" t="s">
        <v>443</v>
      </c>
    </row>
    <row r="455" spans="1:23" ht="57.75" customHeight="1" x14ac:dyDescent="0.25">
      <c r="A455" s="382" t="s">
        <v>1525</v>
      </c>
      <c r="B455" s="382" t="s">
        <v>99</v>
      </c>
      <c r="C455" s="743" t="s">
        <v>1526</v>
      </c>
      <c r="D455" s="743"/>
      <c r="E455" s="631">
        <v>55</v>
      </c>
      <c r="F455" s="408" t="s">
        <v>589</v>
      </c>
      <c r="G455" s="401">
        <v>45650</v>
      </c>
      <c r="H455" s="385" t="s">
        <v>590</v>
      </c>
      <c r="I455" s="616" t="s">
        <v>1527</v>
      </c>
      <c r="J455" s="573" t="s">
        <v>698</v>
      </c>
      <c r="K455" s="449" t="s">
        <v>622</v>
      </c>
      <c r="L455" s="379" t="s">
        <v>443</v>
      </c>
      <c r="M455" s="379" t="s">
        <v>443</v>
      </c>
      <c r="N455" s="379" t="s">
        <v>443</v>
      </c>
      <c r="O455" s="379" t="s">
        <v>443</v>
      </c>
      <c r="P455" s="379" t="s">
        <v>443</v>
      </c>
      <c r="Q455" s="379" t="s">
        <v>443</v>
      </c>
      <c r="R455" s="379" t="s">
        <v>443</v>
      </c>
      <c r="S455" s="379" t="s">
        <v>443</v>
      </c>
      <c r="T455" s="539" t="s">
        <v>4</v>
      </c>
      <c r="U455" s="379" t="s">
        <v>443</v>
      </c>
      <c r="V455" s="379" t="s">
        <v>443</v>
      </c>
      <c r="W455" s="379" t="s">
        <v>443</v>
      </c>
    </row>
    <row r="456" spans="1:23" ht="45" customHeight="1" x14ac:dyDescent="0.25">
      <c r="A456" s="382" t="s">
        <v>1528</v>
      </c>
      <c r="B456" s="382" t="s">
        <v>1529</v>
      </c>
      <c r="C456" s="602"/>
      <c r="D456" s="602"/>
      <c r="E456" s="631">
        <v>70</v>
      </c>
      <c r="F456" s="408" t="s">
        <v>604</v>
      </c>
      <c r="G456" s="401">
        <v>45017</v>
      </c>
      <c r="H456" s="385" t="s">
        <v>590</v>
      </c>
      <c r="I456" s="386" t="s">
        <v>1530</v>
      </c>
      <c r="J456" s="573" t="s">
        <v>877</v>
      </c>
      <c r="K456" s="449" t="s">
        <v>146</v>
      </c>
      <c r="L456" s="379" t="s">
        <v>4</v>
      </c>
      <c r="M456" s="379" t="s">
        <v>443</v>
      </c>
      <c r="N456" s="379" t="s">
        <v>443</v>
      </c>
      <c r="O456" s="379" t="s">
        <v>443</v>
      </c>
      <c r="P456" s="379" t="s">
        <v>443</v>
      </c>
      <c r="Q456" s="379" t="s">
        <v>443</v>
      </c>
      <c r="R456" s="379" t="s">
        <v>443</v>
      </c>
      <c r="S456" s="379" t="s">
        <v>443</v>
      </c>
      <c r="T456" s="379" t="s">
        <v>443</v>
      </c>
      <c r="U456" s="379" t="s">
        <v>443</v>
      </c>
      <c r="V456" s="379" t="s">
        <v>443</v>
      </c>
      <c r="W456" s="379" t="s">
        <v>443</v>
      </c>
    </row>
    <row r="457" spans="1:23" ht="45" customHeight="1" x14ac:dyDescent="0.25">
      <c r="A457" s="382" t="s">
        <v>1531</v>
      </c>
      <c r="B457" s="382" t="s">
        <v>140</v>
      </c>
      <c r="C457" s="602"/>
      <c r="D457" s="602"/>
      <c r="E457" s="631">
        <v>65</v>
      </c>
      <c r="F457" s="408" t="s">
        <v>604</v>
      </c>
      <c r="G457" s="401">
        <v>45253</v>
      </c>
      <c r="H457" s="385" t="s">
        <v>590</v>
      </c>
      <c r="I457" s="386" t="s">
        <v>1532</v>
      </c>
      <c r="J457" s="573" t="s">
        <v>877</v>
      </c>
      <c r="K457" s="449" t="s">
        <v>100</v>
      </c>
      <c r="L457" s="379" t="s">
        <v>443</v>
      </c>
      <c r="M457" s="379" t="s">
        <v>443</v>
      </c>
      <c r="N457" s="379" t="s">
        <v>443</v>
      </c>
      <c r="O457" s="379" t="s">
        <v>443</v>
      </c>
      <c r="P457" s="379" t="s">
        <v>443</v>
      </c>
      <c r="Q457" s="379" t="s">
        <v>443</v>
      </c>
      <c r="R457" s="379" t="s">
        <v>443</v>
      </c>
      <c r="S457" s="379" t="s">
        <v>4</v>
      </c>
      <c r="T457" s="379" t="s">
        <v>443</v>
      </c>
      <c r="U457" s="379" t="s">
        <v>443</v>
      </c>
      <c r="V457" s="379" t="s">
        <v>443</v>
      </c>
      <c r="W457" s="379" t="s">
        <v>443</v>
      </c>
    </row>
    <row r="458" spans="1:23" ht="45" customHeight="1" x14ac:dyDescent="0.25">
      <c r="A458" s="382" t="s">
        <v>1533</v>
      </c>
      <c r="B458" s="382" t="s">
        <v>662</v>
      </c>
      <c r="C458" s="602"/>
      <c r="D458" s="602"/>
      <c r="E458" s="631">
        <v>65</v>
      </c>
      <c r="F458" s="408" t="s">
        <v>594</v>
      </c>
      <c r="G458" s="401">
        <v>45444</v>
      </c>
      <c r="H458" s="385" t="s">
        <v>590</v>
      </c>
      <c r="I458" s="386" t="s">
        <v>1534</v>
      </c>
      <c r="J458" s="573" t="s">
        <v>596</v>
      </c>
      <c r="K458" s="449" t="s">
        <v>53</v>
      </c>
      <c r="L458" s="379" t="s">
        <v>443</v>
      </c>
      <c r="M458" s="379" t="s">
        <v>443</v>
      </c>
      <c r="N458" s="379" t="s">
        <v>443</v>
      </c>
      <c r="O458" s="379" t="s">
        <v>443</v>
      </c>
      <c r="P458" s="379" t="s">
        <v>443</v>
      </c>
      <c r="Q458" s="379" t="s">
        <v>443</v>
      </c>
      <c r="R458" s="379" t="s">
        <v>443</v>
      </c>
      <c r="S458" s="379" t="s">
        <v>443</v>
      </c>
      <c r="T458" s="462" t="s">
        <v>443</v>
      </c>
      <c r="U458" s="379" t="s">
        <v>443</v>
      </c>
      <c r="V458" s="379" t="s">
        <v>443</v>
      </c>
      <c r="W458" s="379" t="s">
        <v>35</v>
      </c>
    </row>
    <row r="459" spans="1:23" ht="45" customHeight="1" x14ac:dyDescent="0.25">
      <c r="A459" s="382" t="s">
        <v>1535</v>
      </c>
      <c r="B459" s="382" t="s">
        <v>662</v>
      </c>
      <c r="C459" s="602"/>
      <c r="D459" s="602"/>
      <c r="E459" s="631">
        <v>50</v>
      </c>
      <c r="F459" s="408" t="s">
        <v>604</v>
      </c>
      <c r="G459" s="401">
        <v>44949</v>
      </c>
      <c r="H459" s="385" t="s">
        <v>590</v>
      </c>
      <c r="I459" s="386">
        <v>401</v>
      </c>
      <c r="J459" s="573" t="s">
        <v>877</v>
      </c>
      <c r="K459" s="449" t="s">
        <v>146</v>
      </c>
      <c r="L459" s="379" t="s">
        <v>443</v>
      </c>
      <c r="M459" s="379" t="s">
        <v>443</v>
      </c>
      <c r="N459" s="379" t="s">
        <v>443</v>
      </c>
      <c r="O459" s="379" t="s">
        <v>443</v>
      </c>
      <c r="P459" s="379" t="s">
        <v>443</v>
      </c>
      <c r="Q459" s="379" t="s">
        <v>443</v>
      </c>
      <c r="R459" s="379" t="s">
        <v>443</v>
      </c>
      <c r="S459" s="379" t="s">
        <v>443</v>
      </c>
      <c r="T459" s="379" t="s">
        <v>443</v>
      </c>
      <c r="U459" s="379" t="s">
        <v>443</v>
      </c>
      <c r="V459" s="379" t="s">
        <v>443</v>
      </c>
      <c r="W459" s="379" t="s">
        <v>443</v>
      </c>
    </row>
    <row r="460" spans="1:23" ht="45" customHeight="1" x14ac:dyDescent="0.25">
      <c r="A460" s="382" t="s">
        <v>1536</v>
      </c>
      <c r="B460" s="382" t="s">
        <v>1529</v>
      </c>
      <c r="C460" s="602" t="s">
        <v>1537</v>
      </c>
      <c r="D460" s="602"/>
      <c r="E460" s="631">
        <v>70</v>
      </c>
      <c r="F460" s="408" t="s">
        <v>604</v>
      </c>
      <c r="G460" s="401">
        <v>45283</v>
      </c>
      <c r="H460" s="385" t="s">
        <v>590</v>
      </c>
      <c r="I460" s="386" t="s">
        <v>1538</v>
      </c>
      <c r="J460" s="573" t="s">
        <v>877</v>
      </c>
      <c r="K460" s="449" t="s">
        <v>610</v>
      </c>
      <c r="L460" s="379" t="s">
        <v>443</v>
      </c>
      <c r="M460" s="379" t="s">
        <v>443</v>
      </c>
      <c r="N460" s="379" t="s">
        <v>443</v>
      </c>
      <c r="O460" s="379" t="s">
        <v>443</v>
      </c>
      <c r="P460" s="379" t="s">
        <v>443</v>
      </c>
      <c r="Q460" s="379" t="s">
        <v>443</v>
      </c>
      <c r="R460" s="379" t="s">
        <v>443</v>
      </c>
      <c r="S460" s="379" t="s">
        <v>443</v>
      </c>
      <c r="T460" s="379" t="s">
        <v>443</v>
      </c>
      <c r="U460" s="379" t="s">
        <v>443</v>
      </c>
      <c r="V460" s="379" t="s">
        <v>443</v>
      </c>
      <c r="W460" s="379" t="s">
        <v>443</v>
      </c>
    </row>
    <row r="461" spans="1:23" ht="45" customHeight="1" x14ac:dyDescent="0.25">
      <c r="A461" s="382" t="s">
        <v>1539</v>
      </c>
      <c r="B461" s="382" t="s">
        <v>212</v>
      </c>
      <c r="C461" s="408"/>
      <c r="D461" s="408"/>
      <c r="E461" s="631">
        <v>55</v>
      </c>
      <c r="F461" s="408" t="s">
        <v>594</v>
      </c>
      <c r="G461" s="384"/>
      <c r="H461" s="385" t="s">
        <v>590</v>
      </c>
      <c r="I461" s="386" t="s">
        <v>509</v>
      </c>
      <c r="J461" s="622" t="s">
        <v>596</v>
      </c>
      <c r="K461" s="626" t="s">
        <v>610</v>
      </c>
      <c r="L461" s="379" t="s">
        <v>443</v>
      </c>
      <c r="M461" s="379" t="s">
        <v>35</v>
      </c>
      <c r="N461" s="379" t="s">
        <v>443</v>
      </c>
      <c r="O461" s="379" t="s">
        <v>443</v>
      </c>
      <c r="P461" s="379" t="s">
        <v>443</v>
      </c>
      <c r="Q461" s="379" t="s">
        <v>443</v>
      </c>
      <c r="R461" s="379" t="s">
        <v>443</v>
      </c>
      <c r="S461" s="379" t="s">
        <v>443</v>
      </c>
      <c r="T461" s="462" t="s">
        <v>443</v>
      </c>
      <c r="U461" s="379" t="s">
        <v>4</v>
      </c>
      <c r="V461" s="379" t="s">
        <v>443</v>
      </c>
      <c r="W461" s="379" t="s">
        <v>35</v>
      </c>
    </row>
    <row r="462" spans="1:23" ht="45" customHeight="1" x14ac:dyDescent="0.25">
      <c r="A462" s="382" t="s">
        <v>1540</v>
      </c>
      <c r="B462" s="382" t="s">
        <v>662</v>
      </c>
      <c r="C462" s="602"/>
      <c r="D462" s="602"/>
      <c r="E462" s="631">
        <v>50</v>
      </c>
      <c r="F462" s="408" t="s">
        <v>604</v>
      </c>
      <c r="G462" s="401">
        <v>44949</v>
      </c>
      <c r="H462" s="385" t="s">
        <v>590</v>
      </c>
      <c r="I462" s="386" t="s">
        <v>1541</v>
      </c>
      <c r="J462" s="573" t="s">
        <v>877</v>
      </c>
      <c r="K462" s="524" t="s">
        <v>53</v>
      </c>
      <c r="L462" s="379" t="s">
        <v>443</v>
      </c>
      <c r="M462" s="379" t="s">
        <v>443</v>
      </c>
      <c r="N462" s="379" t="s">
        <v>4</v>
      </c>
      <c r="O462" s="379" t="s">
        <v>443</v>
      </c>
      <c r="P462" s="379" t="s">
        <v>443</v>
      </c>
      <c r="Q462" s="379" t="s">
        <v>443</v>
      </c>
      <c r="R462" s="379" t="s">
        <v>443</v>
      </c>
      <c r="S462" s="379" t="s">
        <v>443</v>
      </c>
      <c r="T462" s="379" t="s">
        <v>443</v>
      </c>
      <c r="U462" s="379" t="s">
        <v>443</v>
      </c>
      <c r="V462" s="379" t="s">
        <v>443</v>
      </c>
      <c r="W462" s="379" t="s">
        <v>443</v>
      </c>
    </row>
    <row r="463" spans="1:23" ht="45" customHeight="1" x14ac:dyDescent="0.25">
      <c r="A463" s="382" t="s">
        <v>1542</v>
      </c>
      <c r="B463" s="382" t="s">
        <v>662</v>
      </c>
      <c r="C463" s="602"/>
      <c r="D463" s="602"/>
      <c r="E463" s="631">
        <v>50</v>
      </c>
      <c r="F463" s="408" t="s">
        <v>604</v>
      </c>
      <c r="G463" s="401">
        <v>44949</v>
      </c>
      <c r="H463" s="385" t="s">
        <v>590</v>
      </c>
      <c r="I463" s="386">
        <v>381</v>
      </c>
      <c r="J463" s="573" t="s">
        <v>877</v>
      </c>
      <c r="K463" s="524" t="s">
        <v>53</v>
      </c>
      <c r="L463" s="379" t="s">
        <v>443</v>
      </c>
      <c r="M463" s="379" t="s">
        <v>443</v>
      </c>
      <c r="N463" s="379" t="s">
        <v>4</v>
      </c>
      <c r="O463" s="379" t="s">
        <v>443</v>
      </c>
      <c r="P463" s="379" t="s">
        <v>443</v>
      </c>
      <c r="Q463" s="379" t="s">
        <v>443</v>
      </c>
      <c r="R463" s="379" t="s">
        <v>443</v>
      </c>
      <c r="S463" s="379" t="s">
        <v>443</v>
      </c>
      <c r="T463" s="379" t="s">
        <v>443</v>
      </c>
      <c r="U463" s="379" t="s">
        <v>443</v>
      </c>
      <c r="V463" s="379" t="s">
        <v>443</v>
      </c>
      <c r="W463" s="379" t="s">
        <v>443</v>
      </c>
    </row>
    <row r="464" spans="1:23" ht="45" customHeight="1" x14ac:dyDescent="0.25">
      <c r="A464" s="382" t="s">
        <v>1543</v>
      </c>
      <c r="B464" s="382" t="s">
        <v>694</v>
      </c>
      <c r="C464" s="408" t="s">
        <v>1544</v>
      </c>
      <c r="D464" s="408"/>
      <c r="E464" s="631">
        <v>50</v>
      </c>
      <c r="F464" s="408" t="s">
        <v>604</v>
      </c>
      <c r="G464" s="401">
        <v>45017</v>
      </c>
      <c r="H464" s="532" t="s">
        <v>66</v>
      </c>
      <c r="I464" s="386">
        <v>455</v>
      </c>
      <c r="J464" s="609" t="s">
        <v>690</v>
      </c>
      <c r="K464" s="449" t="s">
        <v>146</v>
      </c>
      <c r="L464" s="379" t="s">
        <v>690</v>
      </c>
      <c r="M464" s="379" t="s">
        <v>690</v>
      </c>
      <c r="N464" s="379" t="s">
        <v>690</v>
      </c>
      <c r="O464" s="379" t="s">
        <v>690</v>
      </c>
      <c r="P464" s="379" t="s">
        <v>690</v>
      </c>
      <c r="Q464" s="379" t="s">
        <v>690</v>
      </c>
      <c r="R464" s="379" t="s">
        <v>690</v>
      </c>
      <c r="S464" s="379" t="s">
        <v>690</v>
      </c>
      <c r="T464" s="379" t="s">
        <v>690</v>
      </c>
      <c r="U464" s="379" t="s">
        <v>690</v>
      </c>
      <c r="V464" s="379" t="s">
        <v>690</v>
      </c>
      <c r="W464" s="379" t="s">
        <v>690</v>
      </c>
    </row>
    <row r="465" spans="1:23" ht="45" customHeight="1" x14ac:dyDescent="0.25">
      <c r="A465" s="382" t="s">
        <v>1545</v>
      </c>
      <c r="B465" s="382" t="s">
        <v>662</v>
      </c>
      <c r="C465" s="408"/>
      <c r="D465" s="408"/>
      <c r="E465" s="631">
        <v>55</v>
      </c>
      <c r="F465" s="408" t="s">
        <v>604</v>
      </c>
      <c r="G465" s="401">
        <v>45497</v>
      </c>
      <c r="H465" s="385" t="s">
        <v>590</v>
      </c>
      <c r="I465" s="386" t="s">
        <v>1546</v>
      </c>
      <c r="J465" s="609" t="s">
        <v>656</v>
      </c>
      <c r="K465" s="449" t="s">
        <v>53</v>
      </c>
      <c r="L465" s="379" t="s">
        <v>443</v>
      </c>
      <c r="M465" s="379" t="s">
        <v>443</v>
      </c>
      <c r="N465" s="379" t="s">
        <v>443</v>
      </c>
      <c r="O465" s="379" t="s">
        <v>443</v>
      </c>
      <c r="P465" s="379" t="s">
        <v>443</v>
      </c>
      <c r="Q465" s="379" t="s">
        <v>443</v>
      </c>
      <c r="R465" s="379" t="s">
        <v>443</v>
      </c>
      <c r="S465" s="379" t="s">
        <v>443</v>
      </c>
      <c r="T465" s="462" t="s">
        <v>443</v>
      </c>
      <c r="U465" s="462" t="s">
        <v>443</v>
      </c>
      <c r="V465" s="462" t="s">
        <v>443</v>
      </c>
      <c r="W465" s="462" t="s">
        <v>443</v>
      </c>
    </row>
    <row r="466" spans="1:23" ht="45" customHeight="1" x14ac:dyDescent="0.25">
      <c r="A466" s="382" t="s">
        <v>1547</v>
      </c>
      <c r="B466" s="382" t="s">
        <v>948</v>
      </c>
      <c r="C466" s="408"/>
      <c r="D466" s="408"/>
      <c r="E466" s="631">
        <v>55</v>
      </c>
      <c r="F466" s="408" t="s">
        <v>604</v>
      </c>
      <c r="G466" s="401">
        <v>41334</v>
      </c>
      <c r="H466" s="385" t="s">
        <v>590</v>
      </c>
      <c r="I466" s="386" t="s">
        <v>1548</v>
      </c>
      <c r="J466" s="573" t="s">
        <v>656</v>
      </c>
      <c r="K466" s="449" t="s">
        <v>50</v>
      </c>
      <c r="L466" s="379" t="s">
        <v>443</v>
      </c>
      <c r="M466" s="379" t="s">
        <v>443</v>
      </c>
      <c r="N466" s="379" t="s">
        <v>443</v>
      </c>
      <c r="O466" s="379" t="s">
        <v>443</v>
      </c>
      <c r="P466" s="379" t="s">
        <v>443</v>
      </c>
      <c r="Q466" s="379" t="s">
        <v>443</v>
      </c>
      <c r="R466" s="379" t="s">
        <v>4</v>
      </c>
      <c r="S466" s="379" t="s">
        <v>443</v>
      </c>
      <c r="T466" s="462" t="s">
        <v>443</v>
      </c>
      <c r="U466" s="462" t="s">
        <v>443</v>
      </c>
      <c r="V466" s="462" t="s">
        <v>443</v>
      </c>
      <c r="W466" s="462" t="s">
        <v>443</v>
      </c>
    </row>
    <row r="467" spans="1:23" ht="45" customHeight="1" x14ac:dyDescent="0.25">
      <c r="A467" s="382" t="s">
        <v>1549</v>
      </c>
      <c r="B467" s="382" t="s">
        <v>1550</v>
      </c>
      <c r="C467" s="408"/>
      <c r="D467" s="408"/>
      <c r="E467" s="631">
        <v>85</v>
      </c>
      <c r="F467" s="408" t="s">
        <v>604</v>
      </c>
      <c r="G467" s="401">
        <v>45078</v>
      </c>
      <c r="H467" s="385" t="s">
        <v>590</v>
      </c>
      <c r="I467" s="386" t="s">
        <v>767</v>
      </c>
      <c r="J467" s="573" t="s">
        <v>717</v>
      </c>
      <c r="K467" s="449" t="s">
        <v>610</v>
      </c>
      <c r="L467" s="379" t="s">
        <v>443</v>
      </c>
      <c r="M467" s="379" t="s">
        <v>443</v>
      </c>
      <c r="N467" s="379" t="s">
        <v>443</v>
      </c>
      <c r="O467" s="379" t="s">
        <v>35</v>
      </c>
      <c r="P467" s="379" t="s">
        <v>443</v>
      </c>
      <c r="Q467" s="379" t="s">
        <v>443</v>
      </c>
      <c r="R467" s="379" t="s">
        <v>443</v>
      </c>
      <c r="S467" s="379" t="s">
        <v>443</v>
      </c>
      <c r="T467" s="462" t="s">
        <v>443</v>
      </c>
      <c r="U467" s="379" t="s">
        <v>4</v>
      </c>
      <c r="V467" s="462" t="s">
        <v>443</v>
      </c>
      <c r="W467" s="462" t="s">
        <v>443</v>
      </c>
    </row>
    <row r="468" spans="1:23" ht="45" customHeight="1" x14ac:dyDescent="0.25">
      <c r="A468" s="382" t="s">
        <v>1551</v>
      </c>
      <c r="B468" s="382" t="s">
        <v>1552</v>
      </c>
      <c r="C468" s="408"/>
      <c r="D468" s="408"/>
      <c r="E468" s="631">
        <v>55</v>
      </c>
      <c r="F468" s="408" t="s">
        <v>604</v>
      </c>
      <c r="G468" s="401">
        <v>45017</v>
      </c>
      <c r="H468" s="385" t="s">
        <v>590</v>
      </c>
      <c r="I468" s="386" t="s">
        <v>1553</v>
      </c>
      <c r="J468" s="573" t="s">
        <v>717</v>
      </c>
      <c r="K468" s="524" t="s">
        <v>53</v>
      </c>
      <c r="L468" s="379" t="s">
        <v>443</v>
      </c>
      <c r="M468" s="379" t="s">
        <v>443</v>
      </c>
      <c r="N468" s="379" t="s">
        <v>443</v>
      </c>
      <c r="O468" s="448" t="s">
        <v>4</v>
      </c>
      <c r="P468" s="379" t="s">
        <v>443</v>
      </c>
      <c r="Q468" s="379" t="s">
        <v>443</v>
      </c>
      <c r="R468" s="379" t="s">
        <v>443</v>
      </c>
      <c r="S468" s="379" t="s">
        <v>443</v>
      </c>
      <c r="T468" s="535" t="s">
        <v>35</v>
      </c>
      <c r="U468" s="379" t="s">
        <v>35</v>
      </c>
      <c r="V468" s="462" t="s">
        <v>443</v>
      </c>
      <c r="W468" s="462" t="s">
        <v>443</v>
      </c>
    </row>
    <row r="469" spans="1:23" ht="45" customHeight="1" x14ac:dyDescent="0.25">
      <c r="A469" s="382" t="s">
        <v>1554</v>
      </c>
      <c r="B469" s="382" t="s">
        <v>859</v>
      </c>
      <c r="C469" s="408"/>
      <c r="D469" s="408"/>
      <c r="E469" s="631">
        <v>65</v>
      </c>
      <c r="F469" s="408" t="s">
        <v>594</v>
      </c>
      <c r="G469" s="401">
        <v>45346</v>
      </c>
      <c r="H469" s="385" t="s">
        <v>590</v>
      </c>
      <c r="I469" s="386" t="s">
        <v>767</v>
      </c>
      <c r="J469" s="573" t="s">
        <v>596</v>
      </c>
      <c r="K469" s="449" t="s">
        <v>622</v>
      </c>
      <c r="L469" s="379" t="s">
        <v>443</v>
      </c>
      <c r="M469" s="379" t="s">
        <v>443</v>
      </c>
      <c r="N469" s="379" t="s">
        <v>443</v>
      </c>
      <c r="O469" s="379" t="s">
        <v>443</v>
      </c>
      <c r="P469" s="379" t="s">
        <v>443</v>
      </c>
      <c r="Q469" s="379" t="s">
        <v>443</v>
      </c>
      <c r="R469" s="379" t="s">
        <v>443</v>
      </c>
      <c r="S469" s="379" t="s">
        <v>443</v>
      </c>
      <c r="T469" s="462" t="s">
        <v>443</v>
      </c>
      <c r="U469" s="379" t="s">
        <v>443</v>
      </c>
      <c r="V469" s="379" t="s">
        <v>443</v>
      </c>
      <c r="W469" s="379" t="s">
        <v>35</v>
      </c>
    </row>
    <row r="470" spans="1:23" ht="45" customHeight="1" x14ac:dyDescent="0.25">
      <c r="A470" s="382" t="s">
        <v>1555</v>
      </c>
      <c r="B470" s="382" t="s">
        <v>212</v>
      </c>
      <c r="C470" s="408"/>
      <c r="D470" s="408"/>
      <c r="E470" s="631">
        <v>55</v>
      </c>
      <c r="F470" s="408" t="s">
        <v>604</v>
      </c>
      <c r="G470" s="384"/>
      <c r="H470" s="385" t="s">
        <v>590</v>
      </c>
      <c r="I470" s="386" t="s">
        <v>1556</v>
      </c>
      <c r="J470" s="573" t="s">
        <v>645</v>
      </c>
      <c r="K470" s="524" t="s">
        <v>50</v>
      </c>
      <c r="L470" s="379" t="s">
        <v>443</v>
      </c>
      <c r="M470" s="379" t="s">
        <v>443</v>
      </c>
      <c r="N470" s="379" t="s">
        <v>443</v>
      </c>
      <c r="O470" s="379" t="s">
        <v>443</v>
      </c>
      <c r="P470" s="379" t="s">
        <v>443</v>
      </c>
      <c r="Q470" s="379" t="s">
        <v>4</v>
      </c>
      <c r="R470" s="379" t="s">
        <v>443</v>
      </c>
      <c r="S470" s="379" t="s">
        <v>443</v>
      </c>
      <c r="T470" s="462" t="s">
        <v>443</v>
      </c>
      <c r="U470" s="379" t="s">
        <v>443</v>
      </c>
      <c r="V470" s="379" t="s">
        <v>443</v>
      </c>
      <c r="W470" s="379" t="s">
        <v>443</v>
      </c>
    </row>
    <row r="471" spans="1:23" ht="45" customHeight="1" x14ac:dyDescent="0.25">
      <c r="A471" s="408" t="s">
        <v>1557</v>
      </c>
      <c r="B471" s="382" t="s">
        <v>712</v>
      </c>
      <c r="C471" s="408"/>
      <c r="D471" s="408"/>
      <c r="E471" s="631">
        <v>65</v>
      </c>
      <c r="F471" s="408" t="s">
        <v>731</v>
      </c>
      <c r="G471" s="401">
        <v>45528</v>
      </c>
      <c r="H471" s="385" t="s">
        <v>590</v>
      </c>
      <c r="I471" s="386" t="s">
        <v>1558</v>
      </c>
      <c r="J471" s="573" t="s">
        <v>732</v>
      </c>
      <c r="K471" s="449" t="s">
        <v>610</v>
      </c>
      <c r="L471" s="379" t="s">
        <v>35</v>
      </c>
      <c r="M471" s="379" t="s">
        <v>443</v>
      </c>
      <c r="N471" s="379" t="s">
        <v>443</v>
      </c>
      <c r="O471" s="379" t="s">
        <v>443</v>
      </c>
      <c r="P471" s="379" t="s">
        <v>443</v>
      </c>
      <c r="Q471" s="379" t="s">
        <v>443</v>
      </c>
      <c r="R471" s="379" t="s">
        <v>443</v>
      </c>
      <c r="S471" s="379" t="s">
        <v>443</v>
      </c>
      <c r="T471" s="462" t="s">
        <v>443</v>
      </c>
      <c r="U471" s="379" t="s">
        <v>4</v>
      </c>
      <c r="V471" s="379" t="s">
        <v>443</v>
      </c>
      <c r="W471" s="379" t="s">
        <v>443</v>
      </c>
    </row>
    <row r="472" spans="1:23" ht="45" customHeight="1" x14ac:dyDescent="0.25">
      <c r="A472" s="382" t="s">
        <v>1559</v>
      </c>
      <c r="B472" s="382" t="s">
        <v>1560</v>
      </c>
      <c r="C472" s="602"/>
      <c r="D472" s="602"/>
      <c r="E472" s="631">
        <v>65</v>
      </c>
      <c r="F472" s="408" t="s">
        <v>604</v>
      </c>
      <c r="G472" s="401">
        <v>45802</v>
      </c>
      <c r="H472" s="385" t="s">
        <v>590</v>
      </c>
      <c r="I472" s="386" t="s">
        <v>1561</v>
      </c>
      <c r="J472" s="573" t="s">
        <v>596</v>
      </c>
      <c r="K472" s="449" t="s">
        <v>20</v>
      </c>
      <c r="L472" s="379" t="s">
        <v>690</v>
      </c>
      <c r="M472" s="379" t="s">
        <v>690</v>
      </c>
      <c r="N472" s="379" t="s">
        <v>690</v>
      </c>
      <c r="O472" s="379" t="s">
        <v>4</v>
      </c>
      <c r="P472" s="379" t="s">
        <v>443</v>
      </c>
      <c r="Q472" s="379" t="s">
        <v>443</v>
      </c>
      <c r="R472" s="379" t="s">
        <v>443</v>
      </c>
      <c r="S472" s="379" t="s">
        <v>443</v>
      </c>
      <c r="T472" s="462" t="s">
        <v>443</v>
      </c>
      <c r="U472" s="379" t="s">
        <v>443</v>
      </c>
      <c r="V472" s="379" t="s">
        <v>443</v>
      </c>
      <c r="W472" s="379" t="s">
        <v>35</v>
      </c>
    </row>
    <row r="473" spans="1:23" ht="45" customHeight="1" x14ac:dyDescent="0.25">
      <c r="A473" s="408" t="s">
        <v>1562</v>
      </c>
      <c r="B473" s="382" t="s">
        <v>712</v>
      </c>
      <c r="C473" s="408"/>
      <c r="D473" s="408"/>
      <c r="E473" s="631">
        <v>65</v>
      </c>
      <c r="F473" s="408" t="s">
        <v>731</v>
      </c>
      <c r="G473" s="401">
        <v>45528</v>
      </c>
      <c r="H473" s="385" t="s">
        <v>590</v>
      </c>
      <c r="I473" s="386" t="s">
        <v>1558</v>
      </c>
      <c r="J473" s="573" t="s">
        <v>732</v>
      </c>
      <c r="K473" s="449" t="s">
        <v>610</v>
      </c>
      <c r="L473" s="379" t="s">
        <v>35</v>
      </c>
      <c r="M473" s="379" t="s">
        <v>443</v>
      </c>
      <c r="N473" s="379" t="s">
        <v>443</v>
      </c>
      <c r="O473" s="379" t="s">
        <v>443</v>
      </c>
      <c r="P473" s="379" t="s">
        <v>443</v>
      </c>
      <c r="Q473" s="379" t="s">
        <v>443</v>
      </c>
      <c r="R473" s="379" t="s">
        <v>443</v>
      </c>
      <c r="S473" s="379" t="s">
        <v>443</v>
      </c>
      <c r="T473" s="462" t="s">
        <v>443</v>
      </c>
      <c r="U473" s="379" t="s">
        <v>4</v>
      </c>
      <c r="V473" s="379" t="s">
        <v>443</v>
      </c>
      <c r="W473" s="379" t="s">
        <v>443</v>
      </c>
    </row>
    <row r="474" spans="1:23" ht="78.75" customHeight="1" x14ac:dyDescent="0.25">
      <c r="A474" s="599" t="s">
        <v>1563</v>
      </c>
      <c r="B474" s="599" t="s">
        <v>1564</v>
      </c>
      <c r="C474" s="563" t="s">
        <v>1565</v>
      </c>
      <c r="D474" s="563"/>
      <c r="E474" s="632">
        <v>65</v>
      </c>
      <c r="F474" s="408" t="s">
        <v>604</v>
      </c>
      <c r="G474" s="441"/>
      <c r="H474" s="385" t="s">
        <v>590</v>
      </c>
      <c r="I474" s="441" t="s">
        <v>767</v>
      </c>
      <c r="J474" s="573" t="s">
        <v>648</v>
      </c>
      <c r="K474" s="449" t="s">
        <v>53</v>
      </c>
      <c r="L474" s="379" t="s">
        <v>443</v>
      </c>
      <c r="M474" s="379" t="s">
        <v>443</v>
      </c>
      <c r="N474" s="379" t="s">
        <v>443</v>
      </c>
      <c r="O474" s="448" t="s">
        <v>4</v>
      </c>
      <c r="P474" s="379" t="s">
        <v>35</v>
      </c>
      <c r="Q474" s="379" t="s">
        <v>443</v>
      </c>
      <c r="R474" s="379" t="s">
        <v>443</v>
      </c>
      <c r="S474" s="379" t="s">
        <v>443</v>
      </c>
      <c r="T474" s="462" t="s">
        <v>443</v>
      </c>
      <c r="U474" s="379" t="s">
        <v>443</v>
      </c>
      <c r="V474" s="379" t="s">
        <v>443</v>
      </c>
      <c r="W474" s="379" t="s">
        <v>443</v>
      </c>
    </row>
    <row r="475" spans="1:23" ht="45" customHeight="1" x14ac:dyDescent="0.25">
      <c r="A475" s="382" t="s">
        <v>1566</v>
      </c>
      <c r="B475" s="382" t="s">
        <v>1567</v>
      </c>
      <c r="C475" s="435" t="s">
        <v>860</v>
      </c>
      <c r="D475" s="435"/>
      <c r="E475" s="631">
        <v>125</v>
      </c>
      <c r="F475" s="408" t="s">
        <v>604</v>
      </c>
      <c r="G475" s="401">
        <v>45658</v>
      </c>
      <c r="H475" s="532" t="s">
        <v>66</v>
      </c>
      <c r="I475" s="386" t="s">
        <v>1568</v>
      </c>
      <c r="J475" s="573" t="s">
        <v>690</v>
      </c>
      <c r="K475" s="449" t="s">
        <v>25</v>
      </c>
      <c r="L475" s="379" t="s">
        <v>443</v>
      </c>
      <c r="M475" s="379" t="s">
        <v>443</v>
      </c>
      <c r="N475" s="379" t="s">
        <v>443</v>
      </c>
      <c r="O475" s="379" t="s">
        <v>443</v>
      </c>
      <c r="P475" s="379" t="s">
        <v>4</v>
      </c>
      <c r="Q475" s="379" t="s">
        <v>443</v>
      </c>
      <c r="R475" s="379" t="s">
        <v>443</v>
      </c>
      <c r="S475" s="379" t="s">
        <v>443</v>
      </c>
      <c r="T475" s="462" t="s">
        <v>443</v>
      </c>
      <c r="U475" s="379" t="s">
        <v>443</v>
      </c>
      <c r="V475" s="586" t="s">
        <v>690</v>
      </c>
      <c r="W475" s="586" t="s">
        <v>690</v>
      </c>
    </row>
    <row r="476" spans="1:23" ht="45" customHeight="1" x14ac:dyDescent="0.25">
      <c r="A476" s="382" t="s">
        <v>1569</v>
      </c>
      <c r="B476" s="382" t="s">
        <v>1570</v>
      </c>
      <c r="C476" s="602"/>
      <c r="D476" s="602"/>
      <c r="E476" s="631">
        <v>50</v>
      </c>
      <c r="F476" s="408" t="s">
        <v>604</v>
      </c>
      <c r="G476" s="401">
        <v>44949</v>
      </c>
      <c r="H476" s="385" t="s">
        <v>590</v>
      </c>
      <c r="I476" s="386" t="s">
        <v>1571</v>
      </c>
      <c r="J476" s="573" t="s">
        <v>606</v>
      </c>
      <c r="K476" s="449" t="s">
        <v>53</v>
      </c>
      <c r="L476" s="379" t="s">
        <v>443</v>
      </c>
      <c r="M476" s="379" t="s">
        <v>443</v>
      </c>
      <c r="N476" s="379" t="s">
        <v>443</v>
      </c>
      <c r="O476" s="379" t="s">
        <v>443</v>
      </c>
      <c r="P476" s="379" t="s">
        <v>443</v>
      </c>
      <c r="Q476" s="379" t="s">
        <v>443</v>
      </c>
      <c r="R476" s="379" t="s">
        <v>443</v>
      </c>
      <c r="S476" s="379" t="s">
        <v>443</v>
      </c>
      <c r="T476" s="462" t="s">
        <v>443</v>
      </c>
      <c r="U476" s="379" t="s">
        <v>443</v>
      </c>
      <c r="V476" s="379" t="s">
        <v>443</v>
      </c>
      <c r="W476" s="379" t="s">
        <v>443</v>
      </c>
    </row>
    <row r="477" spans="1:23" ht="45" customHeight="1" x14ac:dyDescent="0.25">
      <c r="A477" s="382" t="s">
        <v>1572</v>
      </c>
      <c r="B477" s="382" t="s">
        <v>694</v>
      </c>
      <c r="C477" s="408" t="s">
        <v>1573</v>
      </c>
      <c r="D477" s="408"/>
      <c r="E477" s="631">
        <v>55</v>
      </c>
      <c r="F477" s="408" t="s">
        <v>594</v>
      </c>
      <c r="G477" s="401">
        <v>45017</v>
      </c>
      <c r="H477" s="385" t="s">
        <v>590</v>
      </c>
      <c r="I477" s="386">
        <v>448</v>
      </c>
      <c r="J477" s="573" t="s">
        <v>596</v>
      </c>
      <c r="K477" s="449" t="s">
        <v>53</v>
      </c>
      <c r="L477" s="379" t="s">
        <v>443</v>
      </c>
      <c r="M477" s="379" t="s">
        <v>443</v>
      </c>
      <c r="N477" s="379" t="s">
        <v>443</v>
      </c>
      <c r="O477" s="379" t="s">
        <v>443</v>
      </c>
      <c r="P477" s="379" t="s">
        <v>4</v>
      </c>
      <c r="Q477" s="379" t="s">
        <v>443</v>
      </c>
      <c r="R477" s="379" t="s">
        <v>443</v>
      </c>
      <c r="S477" s="379" t="s">
        <v>443</v>
      </c>
      <c r="T477" s="462" t="s">
        <v>443</v>
      </c>
      <c r="U477" s="379" t="s">
        <v>443</v>
      </c>
      <c r="V477" s="379" t="s">
        <v>443</v>
      </c>
      <c r="W477" s="379" t="s">
        <v>35</v>
      </c>
    </row>
    <row r="478" spans="1:23" ht="45" customHeight="1" x14ac:dyDescent="0.25">
      <c r="A478" s="382" t="s">
        <v>1574</v>
      </c>
      <c r="B478" s="382" t="s">
        <v>951</v>
      </c>
      <c r="C478" s="408" t="s">
        <v>1575</v>
      </c>
      <c r="D478" s="408"/>
      <c r="E478" s="631">
        <v>50</v>
      </c>
      <c r="F478" s="408" t="s">
        <v>604</v>
      </c>
      <c r="G478" s="401"/>
      <c r="H478" s="532" t="s">
        <v>66</v>
      </c>
      <c r="I478" s="386">
        <v>436</v>
      </c>
      <c r="J478" s="573" t="s">
        <v>690</v>
      </c>
      <c r="K478" s="449" t="s">
        <v>146</v>
      </c>
      <c r="L478" s="379" t="s">
        <v>443</v>
      </c>
      <c r="M478" s="379" t="s">
        <v>443</v>
      </c>
      <c r="N478" s="379" t="s">
        <v>35</v>
      </c>
      <c r="O478" s="379" t="s">
        <v>4</v>
      </c>
      <c r="P478" s="379" t="s">
        <v>690</v>
      </c>
      <c r="Q478" s="379" t="s">
        <v>690</v>
      </c>
      <c r="R478" s="379" t="s">
        <v>690</v>
      </c>
      <c r="S478" s="379" t="s">
        <v>690</v>
      </c>
      <c r="T478" s="379" t="s">
        <v>690</v>
      </c>
      <c r="U478" s="379" t="s">
        <v>690</v>
      </c>
      <c r="V478" s="379" t="s">
        <v>690</v>
      </c>
      <c r="W478" s="379" t="s">
        <v>690</v>
      </c>
    </row>
    <row r="479" spans="1:23" ht="45" customHeight="1" x14ac:dyDescent="0.25">
      <c r="A479" s="599" t="s">
        <v>1576</v>
      </c>
      <c r="B479" s="408" t="s">
        <v>739</v>
      </c>
      <c r="C479" s="599"/>
      <c r="D479" s="599"/>
      <c r="E479" s="631">
        <v>50</v>
      </c>
      <c r="F479" s="408" t="s">
        <v>604</v>
      </c>
      <c r="G479" s="441"/>
      <c r="H479" s="385" t="s">
        <v>590</v>
      </c>
      <c r="I479" s="441">
        <v>343</v>
      </c>
      <c r="J479" s="605" t="s">
        <v>648</v>
      </c>
      <c r="K479" s="449" t="s">
        <v>657</v>
      </c>
      <c r="L479" s="379" t="s">
        <v>443</v>
      </c>
      <c r="M479" s="379" t="s">
        <v>443</v>
      </c>
      <c r="N479" s="379" t="s">
        <v>443</v>
      </c>
      <c r="O479" s="379" t="s">
        <v>443</v>
      </c>
      <c r="P479" s="379" t="s">
        <v>443</v>
      </c>
      <c r="Q479" s="379" t="s">
        <v>443</v>
      </c>
      <c r="R479" s="379" t="s">
        <v>443</v>
      </c>
      <c r="S479" s="379" t="s">
        <v>443</v>
      </c>
      <c r="T479" s="462" t="s">
        <v>443</v>
      </c>
      <c r="U479" s="379" t="s">
        <v>443</v>
      </c>
      <c r="V479" s="379" t="s">
        <v>4</v>
      </c>
      <c r="W479" s="379" t="s">
        <v>443</v>
      </c>
    </row>
    <row r="480" spans="1:23" ht="45" customHeight="1" x14ac:dyDescent="0.25">
      <c r="A480" s="382" t="s">
        <v>1577</v>
      </c>
      <c r="B480" s="382" t="s">
        <v>662</v>
      </c>
      <c r="C480" s="602"/>
      <c r="D480" s="602"/>
      <c r="E480" s="631">
        <v>55</v>
      </c>
      <c r="F480" s="408" t="s">
        <v>604</v>
      </c>
      <c r="G480" s="401">
        <v>45741</v>
      </c>
      <c r="H480" s="385" t="s">
        <v>590</v>
      </c>
      <c r="I480" s="386" t="s">
        <v>1578</v>
      </c>
      <c r="J480" s="573" t="s">
        <v>648</v>
      </c>
      <c r="K480" s="449" t="s">
        <v>20</v>
      </c>
      <c r="L480" s="584" t="s">
        <v>35</v>
      </c>
      <c r="M480" s="584" t="s">
        <v>35</v>
      </c>
      <c r="N480" s="379" t="s">
        <v>443</v>
      </c>
      <c r="O480" s="379" t="s">
        <v>443</v>
      </c>
      <c r="P480" s="448" t="s">
        <v>35</v>
      </c>
      <c r="Q480" s="379" t="s">
        <v>4</v>
      </c>
      <c r="R480" s="379" t="s">
        <v>443</v>
      </c>
      <c r="S480" s="379" t="s">
        <v>443</v>
      </c>
      <c r="T480" s="462" t="s">
        <v>443</v>
      </c>
      <c r="U480" s="379" t="s">
        <v>443</v>
      </c>
      <c r="V480" s="379" t="s">
        <v>443</v>
      </c>
      <c r="W480" s="379" t="s">
        <v>443</v>
      </c>
    </row>
    <row r="481" spans="1:23" ht="45" customHeight="1" x14ac:dyDescent="0.25">
      <c r="A481" s="408" t="s">
        <v>1579</v>
      </c>
      <c r="B481" s="382" t="s">
        <v>1580</v>
      </c>
      <c r="C481" s="408" t="s">
        <v>1581</v>
      </c>
      <c r="D481" s="408"/>
      <c r="E481" s="631">
        <v>55</v>
      </c>
      <c r="F481" s="408" t="s">
        <v>604</v>
      </c>
      <c r="G481" s="384"/>
      <c r="H481" s="385" t="s">
        <v>590</v>
      </c>
      <c r="I481" s="386" t="s">
        <v>300</v>
      </c>
      <c r="J481" s="573" t="s">
        <v>877</v>
      </c>
      <c r="K481" s="449" t="s">
        <v>25</v>
      </c>
      <c r="L481" s="379" t="s">
        <v>35</v>
      </c>
      <c r="M481" s="379" t="s">
        <v>443</v>
      </c>
      <c r="N481" s="379" t="s">
        <v>35</v>
      </c>
      <c r="O481" s="379" t="s">
        <v>35</v>
      </c>
      <c r="P481" s="379" t="s">
        <v>443</v>
      </c>
      <c r="Q481" s="448" t="s">
        <v>4</v>
      </c>
      <c r="R481" s="379" t="s">
        <v>35</v>
      </c>
      <c r="S481" s="379" t="s">
        <v>35</v>
      </c>
      <c r="T481" s="379" t="s">
        <v>443</v>
      </c>
      <c r="U481" s="379" t="s">
        <v>443</v>
      </c>
      <c r="V481" s="379" t="s">
        <v>443</v>
      </c>
      <c r="W481" s="379" t="s">
        <v>35</v>
      </c>
    </row>
    <row r="482" spans="1:23" ht="45" customHeight="1" x14ac:dyDescent="0.25">
      <c r="A482" s="382" t="s">
        <v>1582</v>
      </c>
      <c r="B482" s="382" t="s">
        <v>1583</v>
      </c>
      <c r="C482" s="435"/>
      <c r="D482" s="435"/>
      <c r="E482" s="631">
        <v>75</v>
      </c>
      <c r="F482" s="408" t="s">
        <v>604</v>
      </c>
      <c r="G482" s="401">
        <v>45672</v>
      </c>
      <c r="H482" s="385" t="s">
        <v>590</v>
      </c>
      <c r="I482" s="386" t="s">
        <v>1584</v>
      </c>
      <c r="J482" s="573" t="s">
        <v>656</v>
      </c>
      <c r="K482" s="449" t="s">
        <v>657</v>
      </c>
      <c r="L482" s="379" t="s">
        <v>443</v>
      </c>
      <c r="M482" s="379" t="s">
        <v>443</v>
      </c>
      <c r="N482" s="379" t="s">
        <v>443</v>
      </c>
      <c r="O482" s="379" t="s">
        <v>443</v>
      </c>
      <c r="P482" s="379" t="s">
        <v>443</v>
      </c>
      <c r="Q482" s="379" t="s">
        <v>443</v>
      </c>
      <c r="R482" s="379" t="s">
        <v>443</v>
      </c>
      <c r="S482" s="379" t="s">
        <v>443</v>
      </c>
      <c r="T482" s="462" t="s">
        <v>443</v>
      </c>
      <c r="U482" s="462" t="s">
        <v>443</v>
      </c>
      <c r="V482" s="462" t="s">
        <v>443</v>
      </c>
      <c r="W482" s="462" t="s">
        <v>443</v>
      </c>
    </row>
    <row r="483" spans="1:23" ht="45" customHeight="1" x14ac:dyDescent="0.25">
      <c r="A483" s="408" t="s">
        <v>1585</v>
      </c>
      <c r="B483" s="382" t="s">
        <v>212</v>
      </c>
      <c r="C483" s="408"/>
      <c r="D483" s="408"/>
      <c r="E483" s="631">
        <v>50</v>
      </c>
      <c r="F483" s="408" t="s">
        <v>604</v>
      </c>
      <c r="G483" s="471">
        <v>45192</v>
      </c>
      <c r="H483" s="532" t="s">
        <v>66</v>
      </c>
      <c r="I483" s="386" t="s">
        <v>1586</v>
      </c>
      <c r="J483" s="573" t="s">
        <v>690</v>
      </c>
      <c r="K483" s="449" t="s">
        <v>100</v>
      </c>
      <c r="L483" s="379" t="s">
        <v>690</v>
      </c>
      <c r="M483" s="379" t="s">
        <v>690</v>
      </c>
      <c r="N483" s="379" t="s">
        <v>690</v>
      </c>
      <c r="O483" s="379" t="s">
        <v>690</v>
      </c>
      <c r="P483" s="379" t="s">
        <v>690</v>
      </c>
      <c r="Q483" s="379" t="s">
        <v>690</v>
      </c>
      <c r="R483" s="379" t="s">
        <v>690</v>
      </c>
      <c r="S483" s="379" t="s">
        <v>690</v>
      </c>
      <c r="T483" s="379" t="s">
        <v>690</v>
      </c>
      <c r="U483" s="379" t="s">
        <v>690</v>
      </c>
      <c r="V483" s="379" t="s">
        <v>690</v>
      </c>
      <c r="W483" s="379" t="s">
        <v>690</v>
      </c>
    </row>
    <row r="484" spans="1:23" ht="45" customHeight="1" x14ac:dyDescent="0.25">
      <c r="A484" s="382" t="s">
        <v>1587</v>
      </c>
      <c r="B484" s="382" t="s">
        <v>736</v>
      </c>
      <c r="C484" s="408"/>
      <c r="D484" s="408"/>
      <c r="E484" s="631">
        <v>50</v>
      </c>
      <c r="F484" s="408" t="s">
        <v>604</v>
      </c>
      <c r="G484" s="401">
        <v>44949</v>
      </c>
      <c r="H484" s="385" t="s">
        <v>590</v>
      </c>
      <c r="I484" s="386" t="s">
        <v>767</v>
      </c>
      <c r="J484" s="573" t="s">
        <v>606</v>
      </c>
      <c r="K484" s="606" t="s">
        <v>25</v>
      </c>
      <c r="L484" s="379" t="s">
        <v>443</v>
      </c>
      <c r="M484" s="379" t="s">
        <v>443</v>
      </c>
      <c r="N484" s="379" t="s">
        <v>443</v>
      </c>
      <c r="O484" s="379" t="s">
        <v>443</v>
      </c>
      <c r="P484" s="379" t="s">
        <v>443</v>
      </c>
      <c r="Q484" s="379" t="s">
        <v>4</v>
      </c>
      <c r="R484" s="379" t="s">
        <v>443</v>
      </c>
      <c r="S484" s="379" t="s">
        <v>443</v>
      </c>
      <c r="T484" s="462" t="s">
        <v>443</v>
      </c>
      <c r="U484" s="379" t="s">
        <v>443</v>
      </c>
      <c r="V484" s="379" t="s">
        <v>443</v>
      </c>
      <c r="W484" s="379" t="s">
        <v>443</v>
      </c>
    </row>
    <row r="485" spans="1:23" ht="45" customHeight="1" x14ac:dyDescent="0.25">
      <c r="A485" s="408" t="s">
        <v>1590</v>
      </c>
      <c r="B485" s="382" t="s">
        <v>1529</v>
      </c>
      <c r="C485" s="408" t="s">
        <v>1591</v>
      </c>
      <c r="D485" s="408"/>
      <c r="E485" s="631">
        <v>55</v>
      </c>
      <c r="F485" s="408" t="s">
        <v>604</v>
      </c>
      <c r="G485" s="401">
        <v>44136</v>
      </c>
      <c r="H485" s="385" t="s">
        <v>590</v>
      </c>
      <c r="I485" s="386" t="s">
        <v>1592</v>
      </c>
      <c r="J485" s="573" t="s">
        <v>606</v>
      </c>
      <c r="K485" s="606" t="s">
        <v>610</v>
      </c>
      <c r="L485" s="379" t="s">
        <v>443</v>
      </c>
      <c r="M485" s="379" t="s">
        <v>443</v>
      </c>
      <c r="N485" s="379" t="s">
        <v>443</v>
      </c>
      <c r="O485" s="379" t="s">
        <v>443</v>
      </c>
      <c r="P485" s="379" t="s">
        <v>443</v>
      </c>
      <c r="Q485" s="379" t="s">
        <v>35</v>
      </c>
      <c r="R485" s="379" t="s">
        <v>443</v>
      </c>
      <c r="S485" s="379" t="s">
        <v>35</v>
      </c>
      <c r="T485" s="535" t="s">
        <v>35</v>
      </c>
      <c r="U485" s="535" t="s">
        <v>35</v>
      </c>
      <c r="V485" s="379" t="s">
        <v>35</v>
      </c>
      <c r="W485" s="379" t="s">
        <v>4</v>
      </c>
    </row>
    <row r="486" spans="1:23" ht="45" customHeight="1" x14ac:dyDescent="0.25">
      <c r="A486" s="408" t="s">
        <v>1593</v>
      </c>
      <c r="B486" s="382" t="s">
        <v>89</v>
      </c>
      <c r="C486" s="408"/>
      <c r="D486" s="408"/>
      <c r="E486" s="631">
        <v>55</v>
      </c>
      <c r="F486" s="408" t="s">
        <v>604</v>
      </c>
      <c r="G486" s="401">
        <v>44094</v>
      </c>
      <c r="H486" s="385" t="s">
        <v>590</v>
      </c>
      <c r="I486" s="386" t="s">
        <v>1594</v>
      </c>
      <c r="J486" s="573" t="s">
        <v>592</v>
      </c>
      <c r="K486" s="606" t="s">
        <v>146</v>
      </c>
      <c r="L486" s="462" t="s">
        <v>443</v>
      </c>
      <c r="M486" s="539" t="s">
        <v>4</v>
      </c>
      <c r="N486" s="379" t="s">
        <v>443</v>
      </c>
      <c r="O486" s="379" t="s">
        <v>443</v>
      </c>
      <c r="P486" s="379" t="s">
        <v>443</v>
      </c>
      <c r="Q486" s="379" t="s">
        <v>35</v>
      </c>
      <c r="R486" s="379" t="s">
        <v>443</v>
      </c>
      <c r="S486" s="379" t="s">
        <v>443</v>
      </c>
      <c r="T486" s="462" t="s">
        <v>443</v>
      </c>
      <c r="U486" s="379" t="s">
        <v>443</v>
      </c>
      <c r="V486" s="379" t="s">
        <v>443</v>
      </c>
      <c r="W486" s="379" t="s">
        <v>443</v>
      </c>
    </row>
    <row r="487" spans="1:23" ht="45" customHeight="1" x14ac:dyDescent="0.25">
      <c r="A487" s="382" t="s">
        <v>1595</v>
      </c>
      <c r="B487" s="382" t="s">
        <v>856</v>
      </c>
      <c r="C487" s="602"/>
      <c r="D487" s="602"/>
      <c r="E487" s="631">
        <v>65</v>
      </c>
      <c r="F487" s="408" t="s">
        <v>604</v>
      </c>
      <c r="G487" s="401">
        <v>45863</v>
      </c>
      <c r="H487" s="385" t="s">
        <v>590</v>
      </c>
      <c r="I487" s="386" t="s">
        <v>1596</v>
      </c>
      <c r="J487" s="573" t="s">
        <v>732</v>
      </c>
      <c r="K487" s="449" t="s">
        <v>50</v>
      </c>
      <c r="L487" s="441" t="s">
        <v>690</v>
      </c>
      <c r="M487" s="441" t="s">
        <v>690</v>
      </c>
      <c r="N487" s="441" t="s">
        <v>690</v>
      </c>
      <c r="O487" s="441" t="s">
        <v>690</v>
      </c>
      <c r="P487" s="441" t="s">
        <v>690</v>
      </c>
      <c r="Q487" s="379" t="s">
        <v>4</v>
      </c>
      <c r="R487" s="379" t="s">
        <v>443</v>
      </c>
      <c r="S487" s="379" t="s">
        <v>443</v>
      </c>
      <c r="T487" s="462" t="s">
        <v>443</v>
      </c>
      <c r="U487" s="379" t="s">
        <v>443</v>
      </c>
      <c r="V487" s="379" t="s">
        <v>443</v>
      </c>
      <c r="W487" s="379" t="s">
        <v>443</v>
      </c>
    </row>
    <row r="488" spans="1:23" ht="45" customHeight="1" x14ac:dyDescent="0.25">
      <c r="A488" s="408" t="s">
        <v>1597</v>
      </c>
      <c r="B488" s="382" t="s">
        <v>1598</v>
      </c>
      <c r="C488" s="408"/>
      <c r="D488" s="408"/>
      <c r="E488" s="631">
        <v>60</v>
      </c>
      <c r="F488" s="408" t="s">
        <v>604</v>
      </c>
      <c r="G488" s="401">
        <v>45047</v>
      </c>
      <c r="H488" s="385" t="s">
        <v>590</v>
      </c>
      <c r="I488" s="386" t="s">
        <v>1599</v>
      </c>
      <c r="J488" s="573" t="s">
        <v>621</v>
      </c>
      <c r="K488" s="449" t="s">
        <v>20</v>
      </c>
      <c r="L488" s="379" t="s">
        <v>443</v>
      </c>
      <c r="M488" s="539" t="s">
        <v>4</v>
      </c>
      <c r="N488" s="379" t="s">
        <v>443</v>
      </c>
      <c r="O488" s="379" t="s">
        <v>443</v>
      </c>
      <c r="P488" s="379" t="s">
        <v>4</v>
      </c>
      <c r="Q488" s="379" t="s">
        <v>443</v>
      </c>
      <c r="R488" s="379" t="s">
        <v>443</v>
      </c>
      <c r="S488" s="379" t="s">
        <v>443</v>
      </c>
      <c r="T488" s="462" t="s">
        <v>443</v>
      </c>
      <c r="U488" s="379" t="s">
        <v>443</v>
      </c>
      <c r="V488" s="379" t="s">
        <v>443</v>
      </c>
      <c r="W488" s="379" t="s">
        <v>443</v>
      </c>
    </row>
    <row r="489" spans="1:23" ht="45" customHeight="1" x14ac:dyDescent="0.25">
      <c r="A489" s="408" t="s">
        <v>1600</v>
      </c>
      <c r="B489" s="382" t="s">
        <v>212</v>
      </c>
      <c r="C489" s="408"/>
      <c r="D489" s="408"/>
      <c r="E489" s="631">
        <v>55</v>
      </c>
      <c r="F489" s="408" t="s">
        <v>604</v>
      </c>
      <c r="G489" s="384"/>
      <c r="H489" s="385" t="s">
        <v>590</v>
      </c>
      <c r="I489" s="386" t="s">
        <v>1601</v>
      </c>
      <c r="J489" s="573" t="s">
        <v>877</v>
      </c>
      <c r="K489" s="449" t="s">
        <v>622</v>
      </c>
      <c r="L489" s="379" t="s">
        <v>443</v>
      </c>
      <c r="M489" s="379" t="s">
        <v>443</v>
      </c>
      <c r="N489" s="379" t="s">
        <v>443</v>
      </c>
      <c r="O489" s="379" t="s">
        <v>443</v>
      </c>
      <c r="P489" s="379" t="s">
        <v>443</v>
      </c>
      <c r="Q489" s="379" t="s">
        <v>443</v>
      </c>
      <c r="R489" s="379" t="s">
        <v>443</v>
      </c>
      <c r="S489" s="379" t="s">
        <v>443</v>
      </c>
      <c r="T489" s="379" t="s">
        <v>443</v>
      </c>
      <c r="U489" s="379" t="s">
        <v>4</v>
      </c>
      <c r="V489" s="379" t="s">
        <v>443</v>
      </c>
      <c r="W489" s="379" t="s">
        <v>443</v>
      </c>
    </row>
    <row r="490" spans="1:23" ht="45" customHeight="1" x14ac:dyDescent="0.25">
      <c r="A490" s="408" t="s">
        <v>1602</v>
      </c>
      <c r="B490" s="382" t="s">
        <v>152</v>
      </c>
      <c r="C490" s="754" t="s">
        <v>762</v>
      </c>
      <c r="D490" s="754"/>
      <c r="E490" s="631">
        <v>65</v>
      </c>
      <c r="F490" s="408" t="s">
        <v>731</v>
      </c>
      <c r="G490" s="401">
        <v>44208</v>
      </c>
      <c r="H490" s="385" t="s">
        <v>590</v>
      </c>
      <c r="I490" s="386" t="s">
        <v>1603</v>
      </c>
      <c r="J490" s="573" t="s">
        <v>732</v>
      </c>
      <c r="K490" s="449" t="s">
        <v>69</v>
      </c>
      <c r="L490" s="379" t="s">
        <v>35</v>
      </c>
      <c r="M490" s="379" t="s">
        <v>443</v>
      </c>
      <c r="N490" s="379" t="s">
        <v>443</v>
      </c>
      <c r="O490" s="379" t="s">
        <v>443</v>
      </c>
      <c r="P490" s="379" t="s">
        <v>443</v>
      </c>
      <c r="Q490" s="379" t="s">
        <v>4</v>
      </c>
      <c r="R490" s="379" t="s">
        <v>443</v>
      </c>
      <c r="S490" s="379" t="s">
        <v>443</v>
      </c>
      <c r="T490" s="462" t="s">
        <v>443</v>
      </c>
      <c r="U490" s="379" t="s">
        <v>443</v>
      </c>
      <c r="V490" s="379" t="s">
        <v>443</v>
      </c>
      <c r="W490" s="379" t="s">
        <v>443</v>
      </c>
    </row>
    <row r="491" spans="1:23" ht="45" customHeight="1" x14ac:dyDescent="0.25">
      <c r="A491" s="408" t="s">
        <v>1604</v>
      </c>
      <c r="B491" s="382" t="s">
        <v>1141</v>
      </c>
      <c r="C491" s="754" t="s">
        <v>762</v>
      </c>
      <c r="D491" s="754"/>
      <c r="E491" s="631">
        <v>65</v>
      </c>
      <c r="F491" s="408" t="s">
        <v>1011</v>
      </c>
      <c r="G491" s="401">
        <v>44409</v>
      </c>
      <c r="H491" s="385" t="s">
        <v>590</v>
      </c>
      <c r="I491" s="386" t="s">
        <v>1605</v>
      </c>
      <c r="J491" s="573" t="s">
        <v>698</v>
      </c>
      <c r="K491" s="449" t="s">
        <v>69</v>
      </c>
      <c r="L491" s="379" t="s">
        <v>443</v>
      </c>
      <c r="M491" s="379" t="s">
        <v>443</v>
      </c>
      <c r="N491" s="379" t="s">
        <v>443</v>
      </c>
      <c r="O491" s="379" t="s">
        <v>443</v>
      </c>
      <c r="P491" s="379" t="s">
        <v>443</v>
      </c>
      <c r="Q491" s="379" t="s">
        <v>4</v>
      </c>
      <c r="R491" s="379" t="s">
        <v>443</v>
      </c>
      <c r="S491" s="379" t="s">
        <v>443</v>
      </c>
      <c r="T491" s="462" t="s">
        <v>443</v>
      </c>
      <c r="U491" s="379" t="s">
        <v>443</v>
      </c>
      <c r="V491" s="379" t="s">
        <v>443</v>
      </c>
      <c r="W491" s="379" t="s">
        <v>443</v>
      </c>
    </row>
    <row r="492" spans="1:23" ht="45" customHeight="1" x14ac:dyDescent="0.25">
      <c r="A492" s="382" t="s">
        <v>1606</v>
      </c>
      <c r="B492" s="382" t="s">
        <v>152</v>
      </c>
      <c r="C492" s="408"/>
      <c r="D492" s="408"/>
      <c r="E492" s="631">
        <v>55</v>
      </c>
      <c r="F492" s="408" t="s">
        <v>604</v>
      </c>
      <c r="G492" s="384" t="s">
        <v>1607</v>
      </c>
      <c r="H492" s="385" t="s">
        <v>590</v>
      </c>
      <c r="I492" s="386" t="s">
        <v>1608</v>
      </c>
      <c r="J492" s="646" t="s">
        <v>656</v>
      </c>
      <c r="K492" s="524" t="s">
        <v>50</v>
      </c>
      <c r="L492" s="379" t="s">
        <v>443</v>
      </c>
      <c r="M492" s="379" t="s">
        <v>443</v>
      </c>
      <c r="N492" s="379" t="s">
        <v>443</v>
      </c>
      <c r="O492" s="379" t="s">
        <v>443</v>
      </c>
      <c r="P492" s="379" t="s">
        <v>443</v>
      </c>
      <c r="Q492" s="379" t="s">
        <v>443</v>
      </c>
      <c r="R492" s="379" t="s">
        <v>4</v>
      </c>
      <c r="S492" s="379" t="s">
        <v>443</v>
      </c>
      <c r="T492" s="462" t="s">
        <v>443</v>
      </c>
      <c r="U492" s="462" t="s">
        <v>443</v>
      </c>
      <c r="V492" s="462" t="s">
        <v>443</v>
      </c>
      <c r="W492" s="462" t="s">
        <v>443</v>
      </c>
    </row>
    <row r="493" spans="1:23" ht="45" customHeight="1" x14ac:dyDescent="0.25">
      <c r="A493" s="382" t="s">
        <v>1609</v>
      </c>
      <c r="B493" s="382" t="s">
        <v>705</v>
      </c>
      <c r="C493" s="409" t="s">
        <v>1610</v>
      </c>
      <c r="D493" s="409"/>
      <c r="E493" s="631">
        <v>60</v>
      </c>
      <c r="F493" s="408" t="s">
        <v>1011</v>
      </c>
      <c r="G493" s="401">
        <v>45536</v>
      </c>
      <c r="H493" s="385" t="s">
        <v>590</v>
      </c>
      <c r="I493" s="560" t="s">
        <v>1611</v>
      </c>
      <c r="J493" s="573" t="s">
        <v>698</v>
      </c>
      <c r="K493" s="449" t="s">
        <v>635</v>
      </c>
      <c r="L493" s="379" t="s">
        <v>443</v>
      </c>
      <c r="M493" s="379" t="s">
        <v>443</v>
      </c>
      <c r="N493" s="379" t="s">
        <v>443</v>
      </c>
      <c r="O493" s="379" t="s">
        <v>443</v>
      </c>
      <c r="P493" s="379" t="s">
        <v>443</v>
      </c>
      <c r="Q493" s="379" t="s">
        <v>443</v>
      </c>
      <c r="R493" s="379" t="s">
        <v>443</v>
      </c>
      <c r="S493" s="379" t="s">
        <v>443</v>
      </c>
      <c r="T493" s="462" t="s">
        <v>443</v>
      </c>
      <c r="U493" s="379" t="s">
        <v>443</v>
      </c>
      <c r="V493" s="379" t="s">
        <v>443</v>
      </c>
      <c r="W493" s="379" t="s">
        <v>4</v>
      </c>
    </row>
    <row r="494" spans="1:23" ht="45" customHeight="1" x14ac:dyDescent="0.25">
      <c r="A494" s="382" t="s">
        <v>1612</v>
      </c>
      <c r="B494" s="382" t="s">
        <v>705</v>
      </c>
      <c r="C494" s="409" t="s">
        <v>1610</v>
      </c>
      <c r="D494" s="409"/>
      <c r="E494" s="631">
        <v>60</v>
      </c>
      <c r="F494" s="408" t="s">
        <v>1011</v>
      </c>
      <c r="G494" s="401">
        <v>45536</v>
      </c>
      <c r="H494" s="385" t="s">
        <v>590</v>
      </c>
      <c r="I494" s="560" t="s">
        <v>1611</v>
      </c>
      <c r="J494" s="573" t="s">
        <v>698</v>
      </c>
      <c r="K494" s="606" t="s">
        <v>635</v>
      </c>
      <c r="L494" s="379" t="s">
        <v>443</v>
      </c>
      <c r="M494" s="379" t="s">
        <v>443</v>
      </c>
      <c r="N494" s="379" t="s">
        <v>443</v>
      </c>
      <c r="O494" s="379" t="s">
        <v>443</v>
      </c>
      <c r="P494" s="379" t="s">
        <v>443</v>
      </c>
      <c r="Q494" s="379" t="s">
        <v>443</v>
      </c>
      <c r="R494" s="379" t="s">
        <v>443</v>
      </c>
      <c r="S494" s="379" t="s">
        <v>443</v>
      </c>
      <c r="T494" s="462" t="s">
        <v>443</v>
      </c>
      <c r="U494" s="379" t="s">
        <v>443</v>
      </c>
      <c r="V494" s="379" t="s">
        <v>443</v>
      </c>
      <c r="W494" s="379" t="s">
        <v>4</v>
      </c>
    </row>
    <row r="495" spans="1:23" ht="45" customHeight="1" x14ac:dyDescent="0.25">
      <c r="A495" s="382" t="s">
        <v>1613</v>
      </c>
      <c r="B495" s="382" t="s">
        <v>1614</v>
      </c>
      <c r="C495" s="409" t="s">
        <v>760</v>
      </c>
      <c r="D495" s="409"/>
      <c r="E495" s="631">
        <v>55</v>
      </c>
      <c r="F495" s="408" t="s">
        <v>731</v>
      </c>
      <c r="G495" s="401">
        <v>45467</v>
      </c>
      <c r="H495" s="385" t="s">
        <v>590</v>
      </c>
      <c r="I495" s="560" t="s">
        <v>1615</v>
      </c>
      <c r="J495" s="573" t="s">
        <v>732</v>
      </c>
      <c r="K495" s="606" t="s">
        <v>635</v>
      </c>
      <c r="L495" s="379" t="s">
        <v>443</v>
      </c>
      <c r="M495" s="379" t="s">
        <v>443</v>
      </c>
      <c r="N495" s="379" t="s">
        <v>443</v>
      </c>
      <c r="O495" s="379" t="s">
        <v>443</v>
      </c>
      <c r="P495" s="379" t="s">
        <v>443</v>
      </c>
      <c r="Q495" s="379" t="s">
        <v>443</v>
      </c>
      <c r="R495" s="379" t="s">
        <v>443</v>
      </c>
      <c r="S495" s="379" t="s">
        <v>443</v>
      </c>
      <c r="T495" s="462" t="s">
        <v>443</v>
      </c>
      <c r="U495" s="379" t="s">
        <v>443</v>
      </c>
      <c r="V495" s="379" t="s">
        <v>443</v>
      </c>
      <c r="W495" s="379" t="s">
        <v>4</v>
      </c>
    </row>
    <row r="496" spans="1:23" ht="45" customHeight="1" x14ac:dyDescent="0.25">
      <c r="A496" s="382" t="s">
        <v>1613</v>
      </c>
      <c r="B496" s="382" t="s">
        <v>1614</v>
      </c>
      <c r="C496" s="409" t="s">
        <v>1477</v>
      </c>
      <c r="D496" s="409"/>
      <c r="E496" s="631">
        <v>55</v>
      </c>
      <c r="F496" s="408" t="s">
        <v>731</v>
      </c>
      <c r="G496" s="401">
        <v>45467</v>
      </c>
      <c r="H496" s="385" t="s">
        <v>590</v>
      </c>
      <c r="I496" s="560" t="s">
        <v>1615</v>
      </c>
      <c r="J496" s="573" t="s">
        <v>732</v>
      </c>
      <c r="K496" s="606" t="s">
        <v>635</v>
      </c>
      <c r="L496" s="379" t="s">
        <v>443</v>
      </c>
      <c r="M496" s="379" t="s">
        <v>443</v>
      </c>
      <c r="N496" s="379" t="s">
        <v>443</v>
      </c>
      <c r="O496" s="379" t="s">
        <v>443</v>
      </c>
      <c r="P496" s="379" t="s">
        <v>443</v>
      </c>
      <c r="Q496" s="379" t="s">
        <v>443</v>
      </c>
      <c r="R496" s="379" t="s">
        <v>443</v>
      </c>
      <c r="S496" s="379" t="s">
        <v>443</v>
      </c>
      <c r="T496" s="462" t="s">
        <v>443</v>
      </c>
      <c r="U496" s="379" t="s">
        <v>443</v>
      </c>
      <c r="V496" s="379" t="s">
        <v>443</v>
      </c>
      <c r="W496" s="379" t="s">
        <v>4</v>
      </c>
    </row>
    <row r="497" spans="1:23" ht="45" customHeight="1" x14ac:dyDescent="0.25">
      <c r="A497" s="382" t="s">
        <v>1613</v>
      </c>
      <c r="B497" s="382" t="s">
        <v>1614</v>
      </c>
      <c r="C497" s="409" t="s">
        <v>1478</v>
      </c>
      <c r="D497" s="409"/>
      <c r="E497" s="631">
        <v>55</v>
      </c>
      <c r="F497" s="408" t="s">
        <v>731</v>
      </c>
      <c r="G497" s="401">
        <v>45467</v>
      </c>
      <c r="H497" s="385" t="s">
        <v>590</v>
      </c>
      <c r="I497" s="560" t="s">
        <v>1615</v>
      </c>
      <c r="J497" s="573" t="s">
        <v>732</v>
      </c>
      <c r="K497" s="606" t="s">
        <v>635</v>
      </c>
      <c r="L497" s="379" t="s">
        <v>443</v>
      </c>
      <c r="M497" s="379" t="s">
        <v>443</v>
      </c>
      <c r="N497" s="379" t="s">
        <v>443</v>
      </c>
      <c r="O497" s="379" t="s">
        <v>443</v>
      </c>
      <c r="P497" s="379" t="s">
        <v>443</v>
      </c>
      <c r="Q497" s="379" t="s">
        <v>443</v>
      </c>
      <c r="R497" s="379" t="s">
        <v>443</v>
      </c>
      <c r="S497" s="379" t="s">
        <v>443</v>
      </c>
      <c r="T497" s="462" t="s">
        <v>443</v>
      </c>
      <c r="U497" s="379" t="s">
        <v>443</v>
      </c>
      <c r="V497" s="379" t="s">
        <v>443</v>
      </c>
      <c r="W497" s="379" t="s">
        <v>4</v>
      </c>
    </row>
    <row r="498" spans="1:23" ht="45" customHeight="1" x14ac:dyDescent="0.25">
      <c r="A498" s="429" t="s">
        <v>1613</v>
      </c>
      <c r="B498" s="382" t="s">
        <v>1614</v>
      </c>
      <c r="C498" s="409" t="s">
        <v>1479</v>
      </c>
      <c r="D498" s="409"/>
      <c r="E498" s="631">
        <v>55</v>
      </c>
      <c r="F498" s="408" t="s">
        <v>731</v>
      </c>
      <c r="G498" s="401">
        <v>45467</v>
      </c>
      <c r="H498" s="385" t="s">
        <v>590</v>
      </c>
      <c r="I498" s="751" t="s">
        <v>1615</v>
      </c>
      <c r="J498" s="646" t="s">
        <v>732</v>
      </c>
      <c r="K498" s="449" t="s">
        <v>635</v>
      </c>
      <c r="L498" s="379" t="s">
        <v>443</v>
      </c>
      <c r="M498" s="379" t="s">
        <v>443</v>
      </c>
      <c r="N498" s="379" t="s">
        <v>443</v>
      </c>
      <c r="O498" s="379" t="s">
        <v>443</v>
      </c>
      <c r="P498" s="379" t="s">
        <v>443</v>
      </c>
      <c r="Q498" s="379" t="s">
        <v>443</v>
      </c>
      <c r="R498" s="379" t="s">
        <v>443</v>
      </c>
      <c r="S498" s="379" t="s">
        <v>443</v>
      </c>
      <c r="T498" s="462" t="s">
        <v>443</v>
      </c>
      <c r="U498" s="379" t="s">
        <v>443</v>
      </c>
      <c r="V498" s="379" t="s">
        <v>443</v>
      </c>
      <c r="W498" s="379" t="s">
        <v>4</v>
      </c>
    </row>
    <row r="499" spans="1:23" ht="45" customHeight="1" x14ac:dyDescent="0.25">
      <c r="A499" s="382" t="s">
        <v>1616</v>
      </c>
      <c r="B499" s="382" t="s">
        <v>662</v>
      </c>
      <c r="C499" s="408" t="s">
        <v>1617</v>
      </c>
      <c r="D499" s="408"/>
      <c r="E499" s="631">
        <v>65</v>
      </c>
      <c r="F499" s="408" t="s">
        <v>604</v>
      </c>
      <c r="G499" s="384"/>
      <c r="H499" s="385" t="s">
        <v>590</v>
      </c>
      <c r="I499" s="386" t="s">
        <v>1618</v>
      </c>
      <c r="J499" s="573" t="s">
        <v>606</v>
      </c>
      <c r="K499" s="449" t="s">
        <v>657</v>
      </c>
      <c r="L499" s="379" t="s">
        <v>443</v>
      </c>
      <c r="M499" s="379" t="s">
        <v>443</v>
      </c>
      <c r="N499" s="379" t="s">
        <v>443</v>
      </c>
      <c r="O499" s="379" t="s">
        <v>443</v>
      </c>
      <c r="P499" s="379" t="s">
        <v>443</v>
      </c>
      <c r="Q499" s="379" t="s">
        <v>443</v>
      </c>
      <c r="R499" s="379" t="s">
        <v>443</v>
      </c>
      <c r="S499" s="379" t="s">
        <v>443</v>
      </c>
      <c r="T499" s="462" t="s">
        <v>443</v>
      </c>
      <c r="U499" s="379" t="s">
        <v>443</v>
      </c>
      <c r="V499" s="379" t="s">
        <v>443</v>
      </c>
      <c r="W499" s="379" t="s">
        <v>4</v>
      </c>
    </row>
    <row r="500" spans="1:23" ht="45" customHeight="1" x14ac:dyDescent="0.25">
      <c r="A500" s="382" t="s">
        <v>1619</v>
      </c>
      <c r="B500" s="382" t="s">
        <v>705</v>
      </c>
      <c r="C500" s="408"/>
      <c r="D500" s="408"/>
      <c r="E500" s="631">
        <v>60</v>
      </c>
      <c r="F500" s="408" t="s">
        <v>589</v>
      </c>
      <c r="G500" s="401">
        <v>45375</v>
      </c>
      <c r="H500" s="385" t="s">
        <v>590</v>
      </c>
      <c r="I500" s="386" t="s">
        <v>1620</v>
      </c>
      <c r="J500" s="573" t="s">
        <v>698</v>
      </c>
      <c r="K500" s="449" t="s">
        <v>614</v>
      </c>
      <c r="L500" s="379" t="s">
        <v>443</v>
      </c>
      <c r="M500" s="379" t="s">
        <v>4</v>
      </c>
      <c r="N500" s="379" t="s">
        <v>443</v>
      </c>
      <c r="O500" s="379" t="s">
        <v>443</v>
      </c>
      <c r="P500" s="379" t="s">
        <v>443</v>
      </c>
      <c r="Q500" s="379" t="s">
        <v>443</v>
      </c>
      <c r="R500" s="379" t="s">
        <v>443</v>
      </c>
      <c r="S500" s="379" t="s">
        <v>443</v>
      </c>
      <c r="T500" s="462" t="s">
        <v>443</v>
      </c>
      <c r="U500" s="379" t="s">
        <v>443</v>
      </c>
      <c r="V500" s="379" t="s">
        <v>443</v>
      </c>
      <c r="W500" s="379" t="s">
        <v>443</v>
      </c>
    </row>
    <row r="501" spans="1:23" ht="45" customHeight="1" x14ac:dyDescent="0.25">
      <c r="A501" s="599" t="s">
        <v>1621</v>
      </c>
      <c r="B501" s="408" t="s">
        <v>1622</v>
      </c>
      <c r="C501" s="408"/>
      <c r="D501" s="408"/>
      <c r="E501" s="631">
        <v>55</v>
      </c>
      <c r="F501" s="408" t="s">
        <v>604</v>
      </c>
      <c r="G501" s="401">
        <v>42614</v>
      </c>
      <c r="H501" s="385" t="s">
        <v>590</v>
      </c>
      <c r="I501" s="386" t="s">
        <v>1623</v>
      </c>
      <c r="J501" s="573" t="s">
        <v>606</v>
      </c>
      <c r="K501" s="449" t="s">
        <v>146</v>
      </c>
      <c r="L501" s="379" t="s">
        <v>4</v>
      </c>
      <c r="M501" s="379" t="s">
        <v>443</v>
      </c>
      <c r="N501" s="379" t="s">
        <v>443</v>
      </c>
      <c r="O501" s="379" t="s">
        <v>443</v>
      </c>
      <c r="P501" s="379" t="s">
        <v>443</v>
      </c>
      <c r="Q501" s="379" t="s">
        <v>443</v>
      </c>
      <c r="R501" s="379" t="s">
        <v>443</v>
      </c>
      <c r="S501" s="379" t="s">
        <v>443</v>
      </c>
      <c r="T501" s="462" t="s">
        <v>443</v>
      </c>
      <c r="U501" s="535" t="s">
        <v>35</v>
      </c>
      <c r="V501" s="379" t="s">
        <v>443</v>
      </c>
      <c r="W501" s="379" t="s">
        <v>443</v>
      </c>
    </row>
    <row r="502" spans="1:23" ht="45" customHeight="1" x14ac:dyDescent="0.25">
      <c r="A502" s="408" t="s">
        <v>1624</v>
      </c>
      <c r="B502" s="382" t="s">
        <v>1625</v>
      </c>
      <c r="C502" s="408"/>
      <c r="D502" s="408"/>
      <c r="E502" s="631">
        <v>55</v>
      </c>
      <c r="F502" s="408" t="s">
        <v>604</v>
      </c>
      <c r="G502" s="401">
        <v>41061</v>
      </c>
      <c r="H502" s="385" t="s">
        <v>590</v>
      </c>
      <c r="I502" s="386" t="s">
        <v>779</v>
      </c>
      <c r="J502" s="573" t="s">
        <v>606</v>
      </c>
      <c r="K502" s="524" t="s">
        <v>20</v>
      </c>
      <c r="L502" s="379" t="s">
        <v>443</v>
      </c>
      <c r="M502" s="379" t="s">
        <v>443</v>
      </c>
      <c r="N502" s="379" t="s">
        <v>443</v>
      </c>
      <c r="O502" s="379" t="s">
        <v>443</v>
      </c>
      <c r="P502" s="379" t="s">
        <v>443</v>
      </c>
      <c r="Q502" s="379" t="s">
        <v>4</v>
      </c>
      <c r="R502" s="379" t="s">
        <v>443</v>
      </c>
      <c r="S502" s="379" t="s">
        <v>443</v>
      </c>
      <c r="T502" s="462" t="s">
        <v>443</v>
      </c>
      <c r="U502" s="379" t="s">
        <v>443</v>
      </c>
      <c r="V502" s="379" t="s">
        <v>443</v>
      </c>
      <c r="W502" s="379" t="s">
        <v>443</v>
      </c>
    </row>
    <row r="503" spans="1:23" ht="45" customHeight="1" x14ac:dyDescent="0.25">
      <c r="A503" s="382" t="s">
        <v>1626</v>
      </c>
      <c r="B503" s="382" t="s">
        <v>1627</v>
      </c>
      <c r="C503" s="408"/>
      <c r="D503" s="408"/>
      <c r="E503" s="631">
        <v>55</v>
      </c>
      <c r="F503" s="408" t="s">
        <v>604</v>
      </c>
      <c r="G503" s="401">
        <v>42237</v>
      </c>
      <c r="H503" s="385" t="s">
        <v>590</v>
      </c>
      <c r="I503" s="386" t="s">
        <v>495</v>
      </c>
      <c r="J503" s="609" t="s">
        <v>1237</v>
      </c>
      <c r="K503" s="449" t="s">
        <v>50</v>
      </c>
      <c r="L503" s="379" t="s">
        <v>443</v>
      </c>
      <c r="M503" s="379" t="s">
        <v>443</v>
      </c>
      <c r="N503" s="379" t="s">
        <v>443</v>
      </c>
      <c r="O503" s="379" t="s">
        <v>443</v>
      </c>
      <c r="P503" s="379" t="s">
        <v>443</v>
      </c>
      <c r="Q503" s="379" t="s">
        <v>443</v>
      </c>
      <c r="R503" s="379" t="s">
        <v>4</v>
      </c>
      <c r="S503" s="379" t="s">
        <v>443</v>
      </c>
      <c r="T503" s="462" t="s">
        <v>443</v>
      </c>
      <c r="U503" s="462" t="s">
        <v>443</v>
      </c>
      <c r="V503" s="462" t="s">
        <v>443</v>
      </c>
      <c r="W503" s="462" t="s">
        <v>443</v>
      </c>
    </row>
    <row r="504" spans="1:23" ht="45" customHeight="1" x14ac:dyDescent="0.25">
      <c r="A504" s="382" t="s">
        <v>1628</v>
      </c>
      <c r="B504" s="382" t="s">
        <v>1296</v>
      </c>
      <c r="C504" s="602"/>
      <c r="D504" s="602"/>
      <c r="E504" s="631">
        <v>65</v>
      </c>
      <c r="F504" s="408" t="s">
        <v>604</v>
      </c>
      <c r="G504" s="401">
        <v>45833</v>
      </c>
      <c r="H504" s="385" t="s">
        <v>590</v>
      </c>
      <c r="I504" s="386" t="s">
        <v>1629</v>
      </c>
      <c r="J504" s="573" t="s">
        <v>1237</v>
      </c>
      <c r="K504" s="449" t="s">
        <v>53</v>
      </c>
      <c r="L504" s="584" t="s">
        <v>690</v>
      </c>
      <c r="M504" s="584" t="s">
        <v>690</v>
      </c>
      <c r="N504" s="584" t="s">
        <v>690</v>
      </c>
      <c r="O504" s="584" t="s">
        <v>690</v>
      </c>
      <c r="P504" s="584" t="s">
        <v>690</v>
      </c>
      <c r="Q504" s="379" t="s">
        <v>443</v>
      </c>
      <c r="R504" s="379" t="s">
        <v>443</v>
      </c>
      <c r="S504" s="379" t="s">
        <v>443</v>
      </c>
      <c r="T504" s="462" t="s">
        <v>443</v>
      </c>
      <c r="U504" s="379" t="s">
        <v>35</v>
      </c>
      <c r="V504" s="462" t="s">
        <v>443</v>
      </c>
      <c r="W504" s="462" t="s">
        <v>443</v>
      </c>
    </row>
    <row r="505" spans="1:23" ht="45" customHeight="1" x14ac:dyDescent="0.25">
      <c r="A505" s="382" t="s">
        <v>1630</v>
      </c>
      <c r="B505" s="382" t="s">
        <v>1631</v>
      </c>
      <c r="C505" s="409" t="s">
        <v>1176</v>
      </c>
      <c r="D505" s="409"/>
      <c r="E505" s="631">
        <v>55</v>
      </c>
      <c r="F505" s="408" t="s">
        <v>604</v>
      </c>
      <c r="G505" s="401">
        <v>41654</v>
      </c>
      <c r="H505" s="385" t="s">
        <v>590</v>
      </c>
      <c r="I505" s="386" t="s">
        <v>1632</v>
      </c>
      <c r="J505" s="573" t="s">
        <v>877</v>
      </c>
      <c r="K505" s="449" t="s">
        <v>622</v>
      </c>
      <c r="L505" s="379" t="s">
        <v>443</v>
      </c>
      <c r="M505" s="379" t="s">
        <v>443</v>
      </c>
      <c r="N505" s="379" t="s">
        <v>443</v>
      </c>
      <c r="O505" s="379" t="s">
        <v>443</v>
      </c>
      <c r="P505" s="379" t="s">
        <v>443</v>
      </c>
      <c r="Q505" s="379" t="s">
        <v>443</v>
      </c>
      <c r="R505" s="379" t="s">
        <v>443</v>
      </c>
      <c r="S505" s="379" t="s">
        <v>443</v>
      </c>
      <c r="T505" s="379" t="s">
        <v>443</v>
      </c>
      <c r="U505" s="379" t="s">
        <v>4</v>
      </c>
      <c r="V505" s="379" t="s">
        <v>443</v>
      </c>
      <c r="W505" s="379" t="s">
        <v>443</v>
      </c>
    </row>
    <row r="506" spans="1:23" ht="45" customHeight="1" x14ac:dyDescent="0.25">
      <c r="A506" s="382" t="s">
        <v>1633</v>
      </c>
      <c r="B506" s="382" t="s">
        <v>89</v>
      </c>
      <c r="C506" s="409" t="s">
        <v>762</v>
      </c>
      <c r="D506" s="409"/>
      <c r="E506" s="631">
        <v>65</v>
      </c>
      <c r="F506" s="408" t="s">
        <v>697</v>
      </c>
      <c r="G506" s="401">
        <v>44317</v>
      </c>
      <c r="H506" s="385" t="s">
        <v>590</v>
      </c>
      <c r="I506" s="386" t="s">
        <v>1634</v>
      </c>
      <c r="J506" s="573" t="s">
        <v>698</v>
      </c>
      <c r="K506" s="449" t="s">
        <v>69</v>
      </c>
      <c r="L506" s="379" t="s">
        <v>443</v>
      </c>
      <c r="M506" s="379" t="s">
        <v>443</v>
      </c>
      <c r="N506" s="379" t="s">
        <v>443</v>
      </c>
      <c r="O506" s="379" t="s">
        <v>443</v>
      </c>
      <c r="P506" s="379" t="s">
        <v>443</v>
      </c>
      <c r="Q506" s="379" t="s">
        <v>443</v>
      </c>
      <c r="R506" s="379" t="s">
        <v>443</v>
      </c>
      <c r="S506" s="379" t="s">
        <v>4</v>
      </c>
      <c r="T506" s="462" t="s">
        <v>443</v>
      </c>
      <c r="U506" s="379" t="s">
        <v>443</v>
      </c>
      <c r="V506" s="379" t="s">
        <v>443</v>
      </c>
      <c r="W506" s="379" t="s">
        <v>443</v>
      </c>
    </row>
    <row r="507" spans="1:23" ht="45" customHeight="1" x14ac:dyDescent="0.25">
      <c r="A507" s="382" t="s">
        <v>1635</v>
      </c>
      <c r="B507" s="382" t="s">
        <v>1636</v>
      </c>
      <c r="C507" s="408"/>
      <c r="D507" s="408"/>
      <c r="E507" s="631">
        <v>55</v>
      </c>
      <c r="F507" s="408" t="s">
        <v>604</v>
      </c>
      <c r="G507" s="384"/>
      <c r="H507" s="385" t="s">
        <v>590</v>
      </c>
      <c r="I507" s="386" t="s">
        <v>1623</v>
      </c>
      <c r="J507" s="573" t="s">
        <v>606</v>
      </c>
      <c r="K507" s="449" t="s">
        <v>146</v>
      </c>
      <c r="L507" s="379" t="s">
        <v>4</v>
      </c>
      <c r="M507" s="379" t="s">
        <v>443</v>
      </c>
      <c r="N507" s="379" t="s">
        <v>443</v>
      </c>
      <c r="O507" s="379" t="s">
        <v>443</v>
      </c>
      <c r="P507" s="379" t="s">
        <v>443</v>
      </c>
      <c r="Q507" s="379" t="s">
        <v>443</v>
      </c>
      <c r="R507" s="379" t="s">
        <v>443</v>
      </c>
      <c r="S507" s="379" t="s">
        <v>35</v>
      </c>
      <c r="T507" s="535" t="s">
        <v>35</v>
      </c>
      <c r="U507" s="535" t="s">
        <v>35</v>
      </c>
      <c r="V507" s="462" t="s">
        <v>443</v>
      </c>
      <c r="W507" s="379" t="s">
        <v>443</v>
      </c>
    </row>
    <row r="508" spans="1:23" ht="45" customHeight="1" x14ac:dyDescent="0.25">
      <c r="A508" s="382" t="s">
        <v>1637</v>
      </c>
      <c r="B508" s="382" t="s">
        <v>641</v>
      </c>
      <c r="C508" s="602"/>
      <c r="D508" s="602"/>
      <c r="E508" s="631">
        <v>50</v>
      </c>
      <c r="F508" s="408" t="s">
        <v>604</v>
      </c>
      <c r="G508" s="401">
        <v>44949</v>
      </c>
      <c r="H508" s="385" t="s">
        <v>590</v>
      </c>
      <c r="I508" s="386">
        <v>69</v>
      </c>
      <c r="J508" s="605" t="s">
        <v>645</v>
      </c>
      <c r="K508" s="449" t="s">
        <v>146</v>
      </c>
      <c r="L508" s="539" t="s">
        <v>1870</v>
      </c>
      <c r="M508" s="379" t="s">
        <v>443</v>
      </c>
      <c r="N508" s="379" t="s">
        <v>443</v>
      </c>
      <c r="O508" s="379" t="s">
        <v>443</v>
      </c>
      <c r="P508" s="379" t="s">
        <v>443</v>
      </c>
      <c r="Q508" s="379" t="s">
        <v>443</v>
      </c>
      <c r="R508" s="379" t="s">
        <v>443</v>
      </c>
      <c r="S508" s="379" t="s">
        <v>443</v>
      </c>
      <c r="T508" s="462" t="s">
        <v>443</v>
      </c>
      <c r="U508" s="379" t="s">
        <v>443</v>
      </c>
      <c r="V508" s="379" t="s">
        <v>443</v>
      </c>
      <c r="W508" s="379" t="s">
        <v>443</v>
      </c>
    </row>
    <row r="509" spans="1:23" ht="45" customHeight="1" x14ac:dyDescent="0.25">
      <c r="A509" s="382" t="s">
        <v>1638</v>
      </c>
      <c r="B509" s="382" t="s">
        <v>1639</v>
      </c>
      <c r="C509" s="602"/>
      <c r="D509" s="602"/>
      <c r="E509" s="631">
        <v>65</v>
      </c>
      <c r="F509" s="598" t="s">
        <v>604</v>
      </c>
      <c r="G509" s="401">
        <v>45253</v>
      </c>
      <c r="H509" s="385" t="s">
        <v>590</v>
      </c>
      <c r="I509" s="386" t="s">
        <v>1640</v>
      </c>
      <c r="J509" s="573" t="s">
        <v>877</v>
      </c>
      <c r="K509" s="449" t="s">
        <v>657</v>
      </c>
      <c r="L509" s="379" t="s">
        <v>443</v>
      </c>
      <c r="M509" s="379" t="s">
        <v>443</v>
      </c>
      <c r="N509" s="379" t="s">
        <v>443</v>
      </c>
      <c r="O509" s="379" t="s">
        <v>443</v>
      </c>
      <c r="P509" s="379" t="s">
        <v>443</v>
      </c>
      <c r="Q509" s="379" t="s">
        <v>443</v>
      </c>
      <c r="R509" s="379" t="s">
        <v>443</v>
      </c>
      <c r="S509" s="379" t="s">
        <v>443</v>
      </c>
      <c r="T509" s="379" t="s">
        <v>443</v>
      </c>
      <c r="U509" s="379" t="s">
        <v>443</v>
      </c>
      <c r="V509" s="379" t="s">
        <v>443</v>
      </c>
      <c r="W509" s="379" t="s">
        <v>4</v>
      </c>
    </row>
    <row r="510" spans="1:23" ht="45" customHeight="1" x14ac:dyDescent="0.25">
      <c r="A510" s="382" t="s">
        <v>1641</v>
      </c>
      <c r="B510" s="382" t="s">
        <v>140</v>
      </c>
      <c r="C510" s="602"/>
      <c r="D510" s="602"/>
      <c r="E510" s="631">
        <v>65</v>
      </c>
      <c r="F510" s="408" t="s">
        <v>604</v>
      </c>
      <c r="G510" s="401">
        <v>45346</v>
      </c>
      <c r="H510" s="385" t="s">
        <v>590</v>
      </c>
      <c r="I510" s="616" t="s">
        <v>1642</v>
      </c>
      <c r="J510" s="573" t="s">
        <v>877</v>
      </c>
      <c r="K510" s="449" t="s">
        <v>610</v>
      </c>
      <c r="L510" s="379" t="s">
        <v>443</v>
      </c>
      <c r="M510" s="379" t="s">
        <v>443</v>
      </c>
      <c r="N510" s="379" t="s">
        <v>443</v>
      </c>
      <c r="O510" s="379" t="s">
        <v>443</v>
      </c>
      <c r="P510" s="379" t="s">
        <v>443</v>
      </c>
      <c r="Q510" s="379" t="s">
        <v>443</v>
      </c>
      <c r="R510" s="379" t="s">
        <v>443</v>
      </c>
      <c r="S510" s="379" t="s">
        <v>443</v>
      </c>
      <c r="T510" s="539" t="s">
        <v>4</v>
      </c>
      <c r="U510" s="379" t="s">
        <v>443</v>
      </c>
      <c r="V510" s="379" t="s">
        <v>35</v>
      </c>
      <c r="W510" s="379" t="s">
        <v>443</v>
      </c>
    </row>
    <row r="511" spans="1:23" ht="45" customHeight="1" x14ac:dyDescent="0.25">
      <c r="A511" s="382" t="s">
        <v>1643</v>
      </c>
      <c r="B511" s="599" t="s">
        <v>60</v>
      </c>
      <c r="C511" s="409" t="s">
        <v>1176</v>
      </c>
      <c r="D511" s="409"/>
      <c r="E511" s="631">
        <v>55</v>
      </c>
      <c r="F511" s="408" t="s">
        <v>604</v>
      </c>
      <c r="G511" s="441"/>
      <c r="H511" s="532" t="s">
        <v>66</v>
      </c>
      <c r="I511" s="386" t="s">
        <v>1644</v>
      </c>
      <c r="J511" s="573" t="s">
        <v>690</v>
      </c>
      <c r="K511" s="449" t="s">
        <v>614</v>
      </c>
      <c r="L511" s="379" t="s">
        <v>443</v>
      </c>
      <c r="M511" s="379" t="s">
        <v>690</v>
      </c>
      <c r="N511" s="379" t="s">
        <v>690</v>
      </c>
      <c r="O511" s="379" t="s">
        <v>690</v>
      </c>
      <c r="P511" s="379" t="s">
        <v>690</v>
      </c>
      <c r="Q511" s="379" t="s">
        <v>690</v>
      </c>
      <c r="R511" s="379" t="s">
        <v>690</v>
      </c>
      <c r="S511" s="379" t="s">
        <v>690</v>
      </c>
      <c r="T511" s="379" t="s">
        <v>690</v>
      </c>
      <c r="U511" s="379" t="s">
        <v>690</v>
      </c>
      <c r="V511" s="379" t="s">
        <v>690</v>
      </c>
      <c r="W511" s="379" t="s">
        <v>690</v>
      </c>
    </row>
    <row r="512" spans="1:23" ht="45" customHeight="1" x14ac:dyDescent="0.25">
      <c r="A512" s="382" t="s">
        <v>1645</v>
      </c>
      <c r="B512" s="599" t="s">
        <v>1646</v>
      </c>
      <c r="C512" s="409"/>
      <c r="D512" s="409"/>
      <c r="E512" s="631">
        <v>85</v>
      </c>
      <c r="F512" s="408" t="s">
        <v>604</v>
      </c>
      <c r="G512" s="434">
        <v>45108</v>
      </c>
      <c r="H512" s="385" t="s">
        <v>590</v>
      </c>
      <c r="I512" s="616" t="s">
        <v>1647</v>
      </c>
      <c r="J512" s="573" t="s">
        <v>877</v>
      </c>
      <c r="K512" s="449" t="s">
        <v>657</v>
      </c>
      <c r="L512" s="379" t="s">
        <v>4</v>
      </c>
      <c r="M512" s="379" t="s">
        <v>443</v>
      </c>
      <c r="N512" s="379" t="s">
        <v>443</v>
      </c>
      <c r="O512" s="379" t="s">
        <v>443</v>
      </c>
      <c r="P512" s="379" t="s">
        <v>443</v>
      </c>
      <c r="Q512" s="379" t="s">
        <v>443</v>
      </c>
      <c r="R512" s="379" t="s">
        <v>443</v>
      </c>
      <c r="S512" s="379" t="s">
        <v>35</v>
      </c>
      <c r="T512" s="379" t="s">
        <v>443</v>
      </c>
      <c r="U512" s="379" t="s">
        <v>443</v>
      </c>
      <c r="V512" s="379" t="s">
        <v>443</v>
      </c>
      <c r="W512" s="379" t="s">
        <v>443</v>
      </c>
    </row>
    <row r="513" spans="1:23" ht="45" customHeight="1" x14ac:dyDescent="0.25">
      <c r="A513" s="382" t="s">
        <v>1648</v>
      </c>
      <c r="B513" s="382" t="s">
        <v>662</v>
      </c>
      <c r="C513" s="602"/>
      <c r="D513" s="602"/>
      <c r="E513" s="631">
        <v>50</v>
      </c>
      <c r="F513" s="408" t="s">
        <v>604</v>
      </c>
      <c r="G513" s="401">
        <v>44949</v>
      </c>
      <c r="H513" s="385" t="s">
        <v>590</v>
      </c>
      <c r="I513" s="386">
        <v>149</v>
      </c>
      <c r="J513" s="605" t="s">
        <v>645</v>
      </c>
      <c r="K513" s="449" t="s">
        <v>20</v>
      </c>
      <c r="L513" s="379" t="s">
        <v>443</v>
      </c>
      <c r="M513" s="379" t="s">
        <v>443</v>
      </c>
      <c r="N513" s="379" t="s">
        <v>443</v>
      </c>
      <c r="O513" s="379" t="s">
        <v>443</v>
      </c>
      <c r="P513" s="539" t="s">
        <v>4</v>
      </c>
      <c r="Q513" s="379" t="s">
        <v>443</v>
      </c>
      <c r="R513" s="379" t="s">
        <v>443</v>
      </c>
      <c r="S513" s="379" t="s">
        <v>443</v>
      </c>
      <c r="T513" s="462" t="s">
        <v>443</v>
      </c>
      <c r="U513" s="379" t="s">
        <v>443</v>
      </c>
      <c r="V513" s="379" t="s">
        <v>443</v>
      </c>
      <c r="W513" s="379" t="s">
        <v>443</v>
      </c>
    </row>
    <row r="514" spans="1:23" ht="45" customHeight="1" x14ac:dyDescent="0.25">
      <c r="A514" s="382" t="s">
        <v>1649</v>
      </c>
      <c r="B514" s="382" t="s">
        <v>598</v>
      </c>
      <c r="C514" s="602"/>
      <c r="D514" s="602"/>
      <c r="E514" s="631">
        <v>50</v>
      </c>
      <c r="F514" s="408" t="s">
        <v>731</v>
      </c>
      <c r="G514" s="401">
        <v>44949</v>
      </c>
      <c r="H514" s="385" t="s">
        <v>590</v>
      </c>
      <c r="I514" s="386">
        <v>326</v>
      </c>
      <c r="J514" s="573" t="s">
        <v>732</v>
      </c>
      <c r="K514" s="449" t="s">
        <v>20</v>
      </c>
      <c r="L514" s="379" t="s">
        <v>35</v>
      </c>
      <c r="M514" s="379" t="s">
        <v>443</v>
      </c>
      <c r="N514" s="379" t="s">
        <v>443</v>
      </c>
      <c r="O514" s="379" t="s">
        <v>443</v>
      </c>
      <c r="P514" s="379" t="s">
        <v>443</v>
      </c>
      <c r="Q514" s="379" t="s">
        <v>443</v>
      </c>
      <c r="R514" s="379" t="s">
        <v>443</v>
      </c>
      <c r="S514" s="379" t="s">
        <v>443</v>
      </c>
      <c r="T514" s="539" t="s">
        <v>4</v>
      </c>
      <c r="U514" s="379" t="s">
        <v>443</v>
      </c>
      <c r="V514" s="379" t="s">
        <v>443</v>
      </c>
      <c r="W514" s="379" t="s">
        <v>443</v>
      </c>
    </row>
    <row r="515" spans="1:23" ht="45" customHeight="1" x14ac:dyDescent="0.25">
      <c r="A515" s="408" t="s">
        <v>1650</v>
      </c>
      <c r="B515" s="382" t="s">
        <v>638</v>
      </c>
      <c r="C515" s="408"/>
      <c r="D515" s="408"/>
      <c r="E515" s="631">
        <v>60</v>
      </c>
      <c r="F515" s="408" t="s">
        <v>604</v>
      </c>
      <c r="G515" s="401">
        <v>41821</v>
      </c>
      <c r="H515" s="385" t="s">
        <v>590</v>
      </c>
      <c r="I515" s="386" t="s">
        <v>1651</v>
      </c>
      <c r="J515" s="573" t="s">
        <v>606</v>
      </c>
      <c r="K515" s="449" t="s">
        <v>100</v>
      </c>
      <c r="L515" s="379" t="s">
        <v>443</v>
      </c>
      <c r="M515" s="379" t="s">
        <v>443</v>
      </c>
      <c r="N515" s="379" t="s">
        <v>443</v>
      </c>
      <c r="O515" s="379" t="s">
        <v>443</v>
      </c>
      <c r="P515" s="379" t="s">
        <v>443</v>
      </c>
      <c r="Q515" s="379" t="s">
        <v>443</v>
      </c>
      <c r="R515" s="379" t="s">
        <v>443</v>
      </c>
      <c r="S515" s="379" t="s">
        <v>443</v>
      </c>
      <c r="T515" s="462" t="s">
        <v>443</v>
      </c>
      <c r="U515" s="379" t="s">
        <v>4</v>
      </c>
      <c r="V515" s="379" t="s">
        <v>443</v>
      </c>
      <c r="W515" s="379" t="s">
        <v>443</v>
      </c>
    </row>
    <row r="516" spans="1:23" ht="45" customHeight="1" x14ac:dyDescent="0.25">
      <c r="A516" s="382" t="s">
        <v>1652</v>
      </c>
      <c r="B516" s="382" t="s">
        <v>99</v>
      </c>
      <c r="C516" s="408"/>
      <c r="D516" s="408"/>
      <c r="E516" s="631">
        <v>55</v>
      </c>
      <c r="F516" s="408" t="s">
        <v>589</v>
      </c>
      <c r="G516" s="401">
        <v>44208</v>
      </c>
      <c r="H516" s="385" t="s">
        <v>590</v>
      </c>
      <c r="I516" s="386" t="s">
        <v>1653</v>
      </c>
      <c r="J516" s="573" t="s">
        <v>698</v>
      </c>
      <c r="K516" s="449" t="s">
        <v>20</v>
      </c>
      <c r="L516" s="379" t="s">
        <v>443</v>
      </c>
      <c r="M516" s="379" t="s">
        <v>443</v>
      </c>
      <c r="N516" s="379" t="s">
        <v>443</v>
      </c>
      <c r="O516" s="379" t="s">
        <v>443</v>
      </c>
      <c r="P516" s="379" t="s">
        <v>4</v>
      </c>
      <c r="Q516" s="379" t="s">
        <v>443</v>
      </c>
      <c r="R516" s="379" t="s">
        <v>443</v>
      </c>
      <c r="S516" s="379" t="s">
        <v>443</v>
      </c>
      <c r="T516" s="462" t="s">
        <v>443</v>
      </c>
      <c r="U516" s="379" t="s">
        <v>443</v>
      </c>
      <c r="V516" s="379" t="s">
        <v>443</v>
      </c>
      <c r="W516" s="379" t="s">
        <v>443</v>
      </c>
    </row>
    <row r="517" spans="1:23" ht="45" customHeight="1" x14ac:dyDescent="0.25">
      <c r="A517" s="382" t="s">
        <v>1654</v>
      </c>
      <c r="B517" s="382" t="s">
        <v>1655</v>
      </c>
      <c r="C517" s="409"/>
      <c r="D517" s="409"/>
      <c r="E517" s="631">
        <v>65</v>
      </c>
      <c r="F517" s="408" t="s">
        <v>604</v>
      </c>
      <c r="G517" s="401">
        <v>45253</v>
      </c>
      <c r="H517" s="385" t="s">
        <v>590</v>
      </c>
      <c r="I517" s="386" t="s">
        <v>1656</v>
      </c>
      <c r="J517" s="573" t="s">
        <v>606</v>
      </c>
      <c r="K517" s="449" t="s">
        <v>146</v>
      </c>
      <c r="L517" s="379" t="s">
        <v>443</v>
      </c>
      <c r="M517" s="379" t="s">
        <v>443</v>
      </c>
      <c r="N517" s="379" t="s">
        <v>443</v>
      </c>
      <c r="O517" s="379" t="s">
        <v>443</v>
      </c>
      <c r="P517" s="379" t="s">
        <v>443</v>
      </c>
      <c r="Q517" s="379" t="s">
        <v>4</v>
      </c>
      <c r="R517" s="379" t="s">
        <v>443</v>
      </c>
      <c r="S517" s="379" t="s">
        <v>443</v>
      </c>
      <c r="T517" s="462" t="s">
        <v>443</v>
      </c>
      <c r="U517" s="379" t="s">
        <v>443</v>
      </c>
      <c r="V517" s="379" t="s">
        <v>443</v>
      </c>
      <c r="W517" s="379" t="s">
        <v>443</v>
      </c>
    </row>
    <row r="518" spans="1:23" ht="45" customHeight="1" x14ac:dyDescent="0.25">
      <c r="A518" s="382" t="s">
        <v>1657</v>
      </c>
      <c r="B518" s="382" t="s">
        <v>1159</v>
      </c>
      <c r="C518" s="408"/>
      <c r="D518" s="408"/>
      <c r="E518" s="631">
        <v>55</v>
      </c>
      <c r="F518" s="408" t="s">
        <v>604</v>
      </c>
      <c r="G518" s="401">
        <v>42248</v>
      </c>
      <c r="H518" s="385" t="s">
        <v>590</v>
      </c>
      <c r="I518" s="386" t="s">
        <v>1658</v>
      </c>
      <c r="J518" s="605" t="s">
        <v>634</v>
      </c>
      <c r="K518" s="449" t="s">
        <v>622</v>
      </c>
      <c r="L518" s="379" t="s">
        <v>443</v>
      </c>
      <c r="M518" s="379" t="s">
        <v>443</v>
      </c>
      <c r="N518" s="379" t="s">
        <v>443</v>
      </c>
      <c r="O518" s="379" t="s">
        <v>443</v>
      </c>
      <c r="P518" s="379" t="s">
        <v>443</v>
      </c>
      <c r="Q518" s="379" t="s">
        <v>443</v>
      </c>
      <c r="R518" s="379" t="s">
        <v>443</v>
      </c>
      <c r="S518" s="379" t="s">
        <v>443</v>
      </c>
      <c r="T518" s="462" t="s">
        <v>443</v>
      </c>
      <c r="U518" s="539" t="s">
        <v>4</v>
      </c>
      <c r="V518" s="379" t="s">
        <v>443</v>
      </c>
      <c r="W518" s="379" t="s">
        <v>443</v>
      </c>
    </row>
    <row r="519" spans="1:23" ht="45" customHeight="1" x14ac:dyDescent="0.25">
      <c r="A519" s="382" t="s">
        <v>1659</v>
      </c>
      <c r="B519" s="382" t="s">
        <v>1660</v>
      </c>
      <c r="C519" s="602"/>
      <c r="D519" s="602"/>
      <c r="E519" s="631">
        <v>50</v>
      </c>
      <c r="F519" s="408" t="s">
        <v>604</v>
      </c>
      <c r="G519" s="401">
        <v>44949</v>
      </c>
      <c r="H519" s="385" t="s">
        <v>590</v>
      </c>
      <c r="I519" s="386">
        <v>398</v>
      </c>
      <c r="J519" s="573" t="s">
        <v>1237</v>
      </c>
      <c r="K519" s="524" t="s">
        <v>25</v>
      </c>
      <c r="L519" s="379" t="s">
        <v>443</v>
      </c>
      <c r="M519" s="379" t="s">
        <v>443</v>
      </c>
      <c r="N519" s="379" t="s">
        <v>443</v>
      </c>
      <c r="O519" s="379" t="s">
        <v>443</v>
      </c>
      <c r="P519" s="379" t="s">
        <v>443</v>
      </c>
      <c r="Q519" s="379" t="s">
        <v>4</v>
      </c>
      <c r="R519" s="379" t="s">
        <v>443</v>
      </c>
      <c r="S519" s="379" t="s">
        <v>443</v>
      </c>
      <c r="T519" s="379" t="s">
        <v>443</v>
      </c>
      <c r="U519" s="462" t="s">
        <v>443</v>
      </c>
      <c r="V519" s="462" t="s">
        <v>443</v>
      </c>
      <c r="W519" s="462" t="s">
        <v>443</v>
      </c>
    </row>
    <row r="520" spans="1:23" ht="45" customHeight="1" x14ac:dyDescent="0.25">
      <c r="A520" s="382" t="s">
        <v>1661</v>
      </c>
      <c r="B520" s="382" t="s">
        <v>1646</v>
      </c>
      <c r="C520" s="754" t="s">
        <v>860</v>
      </c>
      <c r="D520" s="754"/>
      <c r="E520" s="631">
        <v>60</v>
      </c>
      <c r="F520" s="408" t="s">
        <v>604</v>
      </c>
      <c r="G520" s="401">
        <v>45346</v>
      </c>
      <c r="H520" s="532" t="s">
        <v>66</v>
      </c>
      <c r="I520" s="386" t="s">
        <v>1662</v>
      </c>
      <c r="J520" s="573" t="s">
        <v>690</v>
      </c>
      <c r="K520" s="524" t="s">
        <v>610</v>
      </c>
      <c r="L520" s="379" t="s">
        <v>443</v>
      </c>
      <c r="M520" s="379" t="s">
        <v>443</v>
      </c>
      <c r="N520" s="379" t="s">
        <v>443</v>
      </c>
      <c r="O520" s="379" t="s">
        <v>443</v>
      </c>
      <c r="P520" s="379" t="s">
        <v>443</v>
      </c>
      <c r="Q520" s="379" t="s">
        <v>443</v>
      </c>
      <c r="R520" s="405" t="s">
        <v>443</v>
      </c>
      <c r="S520" s="405" t="s">
        <v>443</v>
      </c>
      <c r="T520" s="405" t="s">
        <v>690</v>
      </c>
      <c r="U520" s="379" t="s">
        <v>690</v>
      </c>
      <c r="V520" s="379" t="s">
        <v>690</v>
      </c>
      <c r="W520" s="379" t="s">
        <v>690</v>
      </c>
    </row>
    <row r="521" spans="1:23" ht="45" customHeight="1" x14ac:dyDescent="0.25">
      <c r="A521" s="382" t="s">
        <v>1663</v>
      </c>
      <c r="B521" s="382" t="s">
        <v>915</v>
      </c>
      <c r="C521" s="602"/>
      <c r="D521" s="602"/>
      <c r="E521" s="631">
        <v>75</v>
      </c>
      <c r="F521" s="408" t="s">
        <v>589</v>
      </c>
      <c r="G521" s="401">
        <v>45894</v>
      </c>
      <c r="H521" s="385" t="s">
        <v>590</v>
      </c>
      <c r="I521" s="386" t="s">
        <v>1664</v>
      </c>
      <c r="J521" s="573" t="s">
        <v>698</v>
      </c>
      <c r="K521" s="449" t="s">
        <v>657</v>
      </c>
      <c r="L521" s="379" t="s">
        <v>690</v>
      </c>
      <c r="M521" s="379" t="s">
        <v>690</v>
      </c>
      <c r="N521" s="379" t="s">
        <v>690</v>
      </c>
      <c r="O521" s="379" t="s">
        <v>690</v>
      </c>
      <c r="P521" s="379" t="s">
        <v>690</v>
      </c>
      <c r="Q521" s="379" t="s">
        <v>690</v>
      </c>
      <c r="R521" s="379" t="s">
        <v>690</v>
      </c>
      <c r="S521" s="379" t="s">
        <v>443</v>
      </c>
      <c r="T521" s="379" t="s">
        <v>443</v>
      </c>
      <c r="U521" s="379" t="s">
        <v>4</v>
      </c>
      <c r="V521" s="379" t="s">
        <v>443</v>
      </c>
      <c r="W521" s="379" t="s">
        <v>443</v>
      </c>
    </row>
    <row r="522" spans="1:23" ht="45" customHeight="1" x14ac:dyDescent="0.25">
      <c r="A522" s="382" t="s">
        <v>1665</v>
      </c>
      <c r="B522" s="382" t="s">
        <v>1313</v>
      </c>
      <c r="C522" s="524" t="s">
        <v>984</v>
      </c>
      <c r="D522" s="524"/>
      <c r="E522" s="631">
        <v>55</v>
      </c>
      <c r="F522" s="408" t="s">
        <v>731</v>
      </c>
      <c r="G522" s="401">
        <v>44949</v>
      </c>
      <c r="H522" s="385" t="s">
        <v>590</v>
      </c>
      <c r="I522" s="386">
        <v>327</v>
      </c>
      <c r="J522" s="573" t="s">
        <v>732</v>
      </c>
      <c r="K522" s="524" t="s">
        <v>53</v>
      </c>
      <c r="L522" s="379" t="s">
        <v>443</v>
      </c>
      <c r="M522" s="379" t="s">
        <v>443</v>
      </c>
      <c r="N522" s="379" t="s">
        <v>4</v>
      </c>
      <c r="O522" s="379" t="s">
        <v>443</v>
      </c>
      <c r="P522" s="379" t="s">
        <v>443</v>
      </c>
      <c r="Q522" s="379" t="s">
        <v>443</v>
      </c>
      <c r="R522" s="379" t="s">
        <v>443</v>
      </c>
      <c r="S522" s="379" t="s">
        <v>443</v>
      </c>
      <c r="T522" s="379" t="s">
        <v>443</v>
      </c>
      <c r="U522" s="379" t="s">
        <v>443</v>
      </c>
      <c r="V522" s="379" t="s">
        <v>443</v>
      </c>
      <c r="W522" s="379" t="s">
        <v>443</v>
      </c>
    </row>
    <row r="523" spans="1:23" ht="45" customHeight="1" x14ac:dyDescent="0.25">
      <c r="A523" s="382" t="s">
        <v>1666</v>
      </c>
      <c r="B523" s="382" t="s">
        <v>1667</v>
      </c>
      <c r="C523" s="408"/>
      <c r="D523" s="408"/>
      <c r="E523" s="631">
        <v>70</v>
      </c>
      <c r="F523" s="408" t="s">
        <v>604</v>
      </c>
      <c r="G523" s="401">
        <v>45170</v>
      </c>
      <c r="H523" s="385" t="s">
        <v>590</v>
      </c>
      <c r="I523" s="616" t="s">
        <v>1668</v>
      </c>
      <c r="J523" s="573" t="s">
        <v>592</v>
      </c>
      <c r="K523" s="449" t="s">
        <v>50</v>
      </c>
      <c r="L523" s="379" t="s">
        <v>443</v>
      </c>
      <c r="M523" s="379" t="s">
        <v>443</v>
      </c>
      <c r="N523" s="379" t="s">
        <v>443</v>
      </c>
      <c r="O523" s="379" t="s">
        <v>443</v>
      </c>
      <c r="P523" s="379" t="s">
        <v>443</v>
      </c>
      <c r="Q523" s="379" t="s">
        <v>443</v>
      </c>
      <c r="R523" s="379" t="s">
        <v>443</v>
      </c>
      <c r="S523" s="379" t="s">
        <v>443</v>
      </c>
      <c r="T523" s="379" t="s">
        <v>4</v>
      </c>
      <c r="U523" s="379" t="s">
        <v>443</v>
      </c>
      <c r="V523" s="379" t="s">
        <v>443</v>
      </c>
      <c r="W523" s="379" t="s">
        <v>443</v>
      </c>
    </row>
    <row r="524" spans="1:23" ht="45" customHeight="1" x14ac:dyDescent="0.25">
      <c r="A524" s="382" t="s">
        <v>1669</v>
      </c>
      <c r="B524" s="382" t="s">
        <v>99</v>
      </c>
      <c r="C524" s="408"/>
      <c r="D524" s="408"/>
      <c r="E524" s="631">
        <v>55</v>
      </c>
      <c r="F524" s="408" t="s">
        <v>604</v>
      </c>
      <c r="G524" s="401"/>
      <c r="H524" s="385" t="s">
        <v>590</v>
      </c>
      <c r="I524" s="386" t="s">
        <v>1670</v>
      </c>
      <c r="J524" s="573" t="s">
        <v>877</v>
      </c>
      <c r="K524" s="449" t="s">
        <v>614</v>
      </c>
      <c r="L524" s="379" t="s">
        <v>443</v>
      </c>
      <c r="M524" s="448" t="s">
        <v>4</v>
      </c>
      <c r="N524" s="379" t="s">
        <v>443</v>
      </c>
      <c r="O524" s="379" t="s">
        <v>443</v>
      </c>
      <c r="P524" s="379" t="s">
        <v>443</v>
      </c>
      <c r="Q524" s="379" t="s">
        <v>443</v>
      </c>
      <c r="R524" s="379" t="s">
        <v>443</v>
      </c>
      <c r="S524" s="379" t="s">
        <v>443</v>
      </c>
      <c r="T524" s="379" t="s">
        <v>443</v>
      </c>
      <c r="U524" s="379" t="s">
        <v>443</v>
      </c>
      <c r="V524" s="379" t="s">
        <v>443</v>
      </c>
      <c r="W524" s="379" t="s">
        <v>443</v>
      </c>
    </row>
    <row r="525" spans="1:23" ht="45" customHeight="1" x14ac:dyDescent="0.25">
      <c r="A525" s="382" t="s">
        <v>1671</v>
      </c>
      <c r="B525" s="382" t="s">
        <v>1313</v>
      </c>
      <c r="C525" s="524" t="s">
        <v>984</v>
      </c>
      <c r="D525" s="524"/>
      <c r="E525" s="631">
        <v>55</v>
      </c>
      <c r="F525" s="408" t="s">
        <v>731</v>
      </c>
      <c r="G525" s="401">
        <v>44949</v>
      </c>
      <c r="H525" s="385" t="s">
        <v>590</v>
      </c>
      <c r="I525" s="386">
        <v>327</v>
      </c>
      <c r="J525" s="573" t="s">
        <v>732</v>
      </c>
      <c r="K525" s="449" t="s">
        <v>50</v>
      </c>
      <c r="L525" s="379" t="s">
        <v>443</v>
      </c>
      <c r="M525" s="379" t="s">
        <v>443</v>
      </c>
      <c r="N525" s="379" t="s">
        <v>443</v>
      </c>
      <c r="O525" s="379" t="s">
        <v>443</v>
      </c>
      <c r="P525" s="379" t="s">
        <v>443</v>
      </c>
      <c r="Q525" s="379" t="s">
        <v>443</v>
      </c>
      <c r="R525" s="379" t="s">
        <v>443</v>
      </c>
      <c r="S525" s="379" t="s">
        <v>4</v>
      </c>
      <c r="T525" s="379" t="s">
        <v>443</v>
      </c>
      <c r="U525" s="379" t="s">
        <v>443</v>
      </c>
      <c r="V525" s="379" t="s">
        <v>443</v>
      </c>
      <c r="W525" s="379" t="s">
        <v>443</v>
      </c>
    </row>
    <row r="526" spans="1:23" ht="45" customHeight="1" x14ac:dyDescent="0.25">
      <c r="A526" s="382" t="s">
        <v>1672</v>
      </c>
      <c r="B526" s="382" t="s">
        <v>152</v>
      </c>
      <c r="C526" s="408"/>
      <c r="D526" s="408"/>
      <c r="E526" s="631">
        <v>55</v>
      </c>
      <c r="F526" s="408" t="s">
        <v>604</v>
      </c>
      <c r="G526" s="401">
        <v>41609</v>
      </c>
      <c r="H526" s="385" t="s">
        <v>590</v>
      </c>
      <c r="I526" s="386" t="s">
        <v>1673</v>
      </c>
      <c r="J526" s="573" t="s">
        <v>606</v>
      </c>
      <c r="K526" s="449" t="s">
        <v>100</v>
      </c>
      <c r="L526" s="379" t="s">
        <v>443</v>
      </c>
      <c r="M526" s="379" t="s">
        <v>443</v>
      </c>
      <c r="N526" s="379" t="s">
        <v>443</v>
      </c>
      <c r="O526" s="379" t="s">
        <v>443</v>
      </c>
      <c r="P526" s="379" t="s">
        <v>443</v>
      </c>
      <c r="Q526" s="379" t="s">
        <v>443</v>
      </c>
      <c r="R526" s="379" t="s">
        <v>443</v>
      </c>
      <c r="S526" s="379" t="s">
        <v>443</v>
      </c>
      <c r="T526" s="379" t="s">
        <v>4</v>
      </c>
      <c r="U526" s="379" t="s">
        <v>443</v>
      </c>
      <c r="V526" s="379" t="s">
        <v>443</v>
      </c>
      <c r="W526" s="379" t="s">
        <v>443</v>
      </c>
    </row>
    <row r="527" spans="1:23" ht="45" customHeight="1" x14ac:dyDescent="0.25">
      <c r="A527" s="382" t="s">
        <v>1674</v>
      </c>
      <c r="B527" s="382" t="s">
        <v>662</v>
      </c>
      <c r="C527" s="408"/>
      <c r="D527" s="408"/>
      <c r="E527" s="631">
        <v>50</v>
      </c>
      <c r="F527" s="408" t="s">
        <v>604</v>
      </c>
      <c r="G527" s="401">
        <v>44949</v>
      </c>
      <c r="H527" s="385" t="s">
        <v>590</v>
      </c>
      <c r="I527" s="386">
        <v>184</v>
      </c>
      <c r="J527" s="605" t="s">
        <v>645</v>
      </c>
      <c r="K527" s="449" t="s">
        <v>20</v>
      </c>
      <c r="L527" s="379" t="s">
        <v>443</v>
      </c>
      <c r="M527" s="379" t="s">
        <v>443</v>
      </c>
      <c r="N527" s="379" t="s">
        <v>443</v>
      </c>
      <c r="O527" s="379" t="s">
        <v>443</v>
      </c>
      <c r="P527" s="379" t="s">
        <v>443</v>
      </c>
      <c r="Q527" s="379" t="s">
        <v>4</v>
      </c>
      <c r="R527" s="379" t="s">
        <v>443</v>
      </c>
      <c r="S527" s="379" t="s">
        <v>443</v>
      </c>
      <c r="T527" s="379" t="s">
        <v>443</v>
      </c>
      <c r="U527" s="379" t="s">
        <v>443</v>
      </c>
      <c r="V527" s="379" t="s">
        <v>443</v>
      </c>
      <c r="W527" s="379" t="s">
        <v>443</v>
      </c>
    </row>
    <row r="528" spans="1:23" ht="45" customHeight="1" x14ac:dyDescent="0.25">
      <c r="A528" s="382" t="s">
        <v>1675</v>
      </c>
      <c r="B528" s="382" t="s">
        <v>1313</v>
      </c>
      <c r="C528" s="524" t="s">
        <v>984</v>
      </c>
      <c r="D528" s="524"/>
      <c r="E528" s="631">
        <v>55</v>
      </c>
      <c r="F528" s="408" t="s">
        <v>731</v>
      </c>
      <c r="G528" s="401">
        <v>44949</v>
      </c>
      <c r="H528" s="385" t="s">
        <v>590</v>
      </c>
      <c r="I528" s="386">
        <v>327</v>
      </c>
      <c r="J528" s="573" t="s">
        <v>732</v>
      </c>
      <c r="K528" s="449" t="s">
        <v>50</v>
      </c>
      <c r="L528" s="379" t="s">
        <v>443</v>
      </c>
      <c r="M528" s="379" t="s">
        <v>443</v>
      </c>
      <c r="N528" s="379" t="s">
        <v>443</v>
      </c>
      <c r="O528" s="379" t="s">
        <v>443</v>
      </c>
      <c r="P528" s="379" t="s">
        <v>443</v>
      </c>
      <c r="Q528" s="379" t="s">
        <v>443</v>
      </c>
      <c r="R528" s="379" t="s">
        <v>443</v>
      </c>
      <c r="S528" s="379" t="s">
        <v>4</v>
      </c>
      <c r="T528" s="379" t="s">
        <v>443</v>
      </c>
      <c r="U528" s="379" t="s">
        <v>443</v>
      </c>
      <c r="V528" s="379" t="s">
        <v>443</v>
      </c>
      <c r="W528" s="379" t="s">
        <v>443</v>
      </c>
    </row>
    <row r="529" spans="1:23" ht="45" customHeight="1" x14ac:dyDescent="0.25">
      <c r="A529" s="382" t="s">
        <v>1676</v>
      </c>
      <c r="B529" s="382" t="s">
        <v>989</v>
      </c>
      <c r="C529" s="408" t="s">
        <v>1677</v>
      </c>
      <c r="D529" s="408"/>
      <c r="E529" s="631">
        <v>275</v>
      </c>
      <c r="F529" s="408" t="s">
        <v>589</v>
      </c>
      <c r="G529" s="401">
        <v>44256</v>
      </c>
      <c r="H529" s="385" t="s">
        <v>590</v>
      </c>
      <c r="I529" s="386" t="s">
        <v>827</v>
      </c>
      <c r="J529" s="646" t="s">
        <v>991</v>
      </c>
      <c r="K529" s="449" t="s">
        <v>614</v>
      </c>
      <c r="L529" s="379" t="s">
        <v>443</v>
      </c>
      <c r="M529" s="379" t="s">
        <v>4</v>
      </c>
      <c r="N529" s="379" t="s">
        <v>443</v>
      </c>
      <c r="O529" s="379" t="s">
        <v>443</v>
      </c>
      <c r="P529" s="379" t="s">
        <v>443</v>
      </c>
      <c r="Q529" s="379" t="s">
        <v>443</v>
      </c>
      <c r="R529" s="379" t="s">
        <v>443</v>
      </c>
      <c r="S529" s="379" t="s">
        <v>35</v>
      </c>
      <c r="T529" s="379" t="s">
        <v>443</v>
      </c>
      <c r="U529" s="379" t="s">
        <v>443</v>
      </c>
      <c r="V529" s="379" t="s">
        <v>443</v>
      </c>
      <c r="W529" s="379" t="s">
        <v>443</v>
      </c>
    </row>
    <row r="530" spans="1:23" ht="45" customHeight="1" x14ac:dyDescent="0.25">
      <c r="A530" s="382" t="s">
        <v>1678</v>
      </c>
      <c r="B530" s="382" t="s">
        <v>1313</v>
      </c>
      <c r="C530" s="524" t="s">
        <v>984</v>
      </c>
      <c r="D530" s="524"/>
      <c r="E530" s="631">
        <v>55</v>
      </c>
      <c r="F530" s="408" t="s">
        <v>731</v>
      </c>
      <c r="G530" s="401">
        <v>44949</v>
      </c>
      <c r="H530" s="385" t="s">
        <v>590</v>
      </c>
      <c r="I530" s="386">
        <v>327</v>
      </c>
      <c r="J530" s="573" t="s">
        <v>732</v>
      </c>
      <c r="K530" s="449" t="s">
        <v>50</v>
      </c>
      <c r="L530" s="379" t="s">
        <v>443</v>
      </c>
      <c r="M530" s="379" t="s">
        <v>443</v>
      </c>
      <c r="N530" s="379" t="s">
        <v>443</v>
      </c>
      <c r="O530" s="379" t="s">
        <v>443</v>
      </c>
      <c r="P530" s="379" t="s">
        <v>443</v>
      </c>
      <c r="Q530" s="379" t="s">
        <v>443</v>
      </c>
      <c r="R530" s="379" t="s">
        <v>443</v>
      </c>
      <c r="S530" s="379" t="s">
        <v>4</v>
      </c>
      <c r="T530" s="379" t="s">
        <v>443</v>
      </c>
      <c r="U530" s="379" t="s">
        <v>443</v>
      </c>
      <c r="V530" s="379" t="s">
        <v>443</v>
      </c>
      <c r="W530" s="379" t="s">
        <v>443</v>
      </c>
    </row>
    <row r="531" spans="1:23" ht="45" customHeight="1" x14ac:dyDescent="0.25">
      <c r="A531" s="382" t="s">
        <v>1679</v>
      </c>
      <c r="B531" s="382" t="s">
        <v>1680</v>
      </c>
      <c r="C531" s="408"/>
      <c r="D531" s="408"/>
      <c r="E531" s="631">
        <v>55</v>
      </c>
      <c r="F531" s="408" t="s">
        <v>604</v>
      </c>
      <c r="G531" s="589">
        <v>44986</v>
      </c>
      <c r="H531" s="385" t="s">
        <v>590</v>
      </c>
      <c r="I531" s="386" t="s">
        <v>1681</v>
      </c>
      <c r="J531" s="573" t="s">
        <v>717</v>
      </c>
      <c r="K531" s="606" t="s">
        <v>146</v>
      </c>
      <c r="L531" s="379" t="s">
        <v>35</v>
      </c>
      <c r="M531" s="379" t="s">
        <v>443</v>
      </c>
      <c r="N531" s="379" t="s">
        <v>443</v>
      </c>
      <c r="O531" s="379" t="s">
        <v>35</v>
      </c>
      <c r="P531" s="379" t="s">
        <v>35</v>
      </c>
      <c r="Q531" s="379" t="s">
        <v>443</v>
      </c>
      <c r="R531" s="379" t="s">
        <v>443</v>
      </c>
      <c r="S531" s="379" t="s">
        <v>443</v>
      </c>
      <c r="T531" s="379" t="s">
        <v>443</v>
      </c>
      <c r="U531" s="462" t="s">
        <v>443</v>
      </c>
      <c r="V531" s="462" t="s">
        <v>443</v>
      </c>
      <c r="W531" s="462" t="s">
        <v>443</v>
      </c>
    </row>
    <row r="532" spans="1:23" ht="45" customHeight="1" x14ac:dyDescent="0.25">
      <c r="A532" s="382" t="s">
        <v>1682</v>
      </c>
      <c r="B532" s="382" t="s">
        <v>1313</v>
      </c>
      <c r="C532" s="524" t="s">
        <v>984</v>
      </c>
      <c r="D532" s="524"/>
      <c r="E532" s="631">
        <v>55</v>
      </c>
      <c r="F532" s="408" t="s">
        <v>731</v>
      </c>
      <c r="G532" s="401">
        <v>44949</v>
      </c>
      <c r="H532" s="385" t="s">
        <v>590</v>
      </c>
      <c r="I532" s="386">
        <v>327</v>
      </c>
      <c r="J532" s="573" t="s">
        <v>732</v>
      </c>
      <c r="K532" s="449" t="s">
        <v>100</v>
      </c>
      <c r="L532" s="379" t="s">
        <v>443</v>
      </c>
      <c r="M532" s="379" t="s">
        <v>443</v>
      </c>
      <c r="N532" s="379" t="s">
        <v>443</v>
      </c>
      <c r="O532" s="379" t="s">
        <v>443</v>
      </c>
      <c r="P532" s="379" t="s">
        <v>443</v>
      </c>
      <c r="Q532" s="379" t="s">
        <v>443</v>
      </c>
      <c r="R532" s="379" t="s">
        <v>443</v>
      </c>
      <c r="S532" s="379" t="s">
        <v>4</v>
      </c>
      <c r="T532" s="379" t="s">
        <v>443</v>
      </c>
      <c r="U532" s="379" t="s">
        <v>443</v>
      </c>
      <c r="V532" s="379" t="s">
        <v>443</v>
      </c>
      <c r="W532" s="379" t="s">
        <v>443</v>
      </c>
    </row>
    <row r="533" spans="1:23" ht="45" customHeight="1" x14ac:dyDescent="0.25">
      <c r="A533" s="382" t="s">
        <v>1683</v>
      </c>
      <c r="B533" s="382" t="s">
        <v>598</v>
      </c>
      <c r="C533" s="408"/>
      <c r="D533" s="408"/>
      <c r="E533" s="631">
        <v>50</v>
      </c>
      <c r="F533" s="408" t="s">
        <v>589</v>
      </c>
      <c r="G533" s="401"/>
      <c r="H533" s="385" t="s">
        <v>590</v>
      </c>
      <c r="I533" s="386" t="s">
        <v>1240</v>
      </c>
      <c r="J533" s="573" t="s">
        <v>698</v>
      </c>
      <c r="K533" s="449" t="s">
        <v>610</v>
      </c>
      <c r="L533" s="379" t="s">
        <v>443</v>
      </c>
      <c r="M533" s="379" t="s">
        <v>443</v>
      </c>
      <c r="N533" s="379" t="s">
        <v>35</v>
      </c>
      <c r="O533" s="379" t="s">
        <v>443</v>
      </c>
      <c r="P533" s="379" t="s">
        <v>443</v>
      </c>
      <c r="Q533" s="379" t="s">
        <v>443</v>
      </c>
      <c r="R533" s="379" t="s">
        <v>443</v>
      </c>
      <c r="S533" s="379" t="s">
        <v>443</v>
      </c>
      <c r="T533" s="379" t="s">
        <v>443</v>
      </c>
      <c r="U533" s="379" t="s">
        <v>443</v>
      </c>
      <c r="V533" s="379" t="s">
        <v>443</v>
      </c>
      <c r="W533" s="379" t="s">
        <v>443</v>
      </c>
    </row>
    <row r="534" spans="1:23" ht="45" customHeight="1" x14ac:dyDescent="0.25">
      <c r="A534" s="382" t="s">
        <v>1685</v>
      </c>
      <c r="B534" s="382" t="s">
        <v>989</v>
      </c>
      <c r="C534" s="408" t="s">
        <v>1686</v>
      </c>
      <c r="D534" s="408"/>
      <c r="E534" s="631">
        <v>275</v>
      </c>
      <c r="F534" s="408" t="s">
        <v>1011</v>
      </c>
      <c r="G534" s="401">
        <v>44166</v>
      </c>
      <c r="H534" s="385" t="s">
        <v>590</v>
      </c>
      <c r="I534" s="386" t="s">
        <v>827</v>
      </c>
      <c r="J534" s="573" t="s">
        <v>991</v>
      </c>
      <c r="K534" s="449" t="s">
        <v>25</v>
      </c>
      <c r="L534" s="379" t="s">
        <v>443</v>
      </c>
      <c r="M534" s="379" t="s">
        <v>443</v>
      </c>
      <c r="N534" s="379" t="s">
        <v>443</v>
      </c>
      <c r="O534" s="379" t="s">
        <v>35</v>
      </c>
      <c r="P534" s="379" t="s">
        <v>4</v>
      </c>
      <c r="Q534" s="379" t="s">
        <v>443</v>
      </c>
      <c r="R534" s="379" t="s">
        <v>443</v>
      </c>
      <c r="S534" s="379" t="s">
        <v>443</v>
      </c>
      <c r="T534" s="379" t="s">
        <v>443</v>
      </c>
      <c r="U534" s="379" t="s">
        <v>35</v>
      </c>
      <c r="V534" s="379" t="s">
        <v>443</v>
      </c>
      <c r="W534" s="379" t="s">
        <v>35</v>
      </c>
    </row>
    <row r="535" spans="1:23" ht="45" customHeight="1" x14ac:dyDescent="0.25">
      <c r="A535" s="382" t="s">
        <v>1687</v>
      </c>
      <c r="B535" s="382" t="s">
        <v>662</v>
      </c>
      <c r="C535" s="602"/>
      <c r="D535" s="602"/>
      <c r="E535" s="631">
        <v>50</v>
      </c>
      <c r="F535" s="408" t="s">
        <v>1011</v>
      </c>
      <c r="G535" s="401">
        <v>44949</v>
      </c>
      <c r="H535" s="385" t="s">
        <v>590</v>
      </c>
      <c r="I535" s="386">
        <v>421</v>
      </c>
      <c r="J535" s="573" t="s">
        <v>698</v>
      </c>
      <c r="K535" s="606" t="s">
        <v>635</v>
      </c>
      <c r="L535" s="379" t="s">
        <v>443</v>
      </c>
      <c r="M535" s="379" t="s">
        <v>443</v>
      </c>
      <c r="N535" s="379" t="s">
        <v>35</v>
      </c>
      <c r="O535" s="379" t="s">
        <v>443</v>
      </c>
      <c r="P535" s="379" t="s">
        <v>443</v>
      </c>
      <c r="Q535" s="379" t="s">
        <v>443</v>
      </c>
      <c r="R535" s="379" t="s">
        <v>443</v>
      </c>
      <c r="S535" s="379" t="s">
        <v>443</v>
      </c>
      <c r="T535" s="379" t="s">
        <v>443</v>
      </c>
      <c r="U535" s="379" t="s">
        <v>443</v>
      </c>
      <c r="V535" s="379" t="s">
        <v>443</v>
      </c>
      <c r="W535" s="379" t="s">
        <v>4</v>
      </c>
    </row>
    <row r="536" spans="1:23" ht="45" customHeight="1" x14ac:dyDescent="0.25">
      <c r="A536" s="382" t="s">
        <v>1688</v>
      </c>
      <c r="B536" s="382" t="s">
        <v>1313</v>
      </c>
      <c r="C536" s="524" t="s">
        <v>984</v>
      </c>
      <c r="D536" s="524"/>
      <c r="E536" s="631">
        <v>50</v>
      </c>
      <c r="F536" s="408" t="s">
        <v>731</v>
      </c>
      <c r="G536" s="401">
        <v>44949</v>
      </c>
      <c r="H536" s="385" t="s">
        <v>590</v>
      </c>
      <c r="I536" s="386">
        <v>327</v>
      </c>
      <c r="J536" s="573" t="s">
        <v>732</v>
      </c>
      <c r="K536" s="449" t="s">
        <v>50</v>
      </c>
      <c r="L536" s="379" t="s">
        <v>443</v>
      </c>
      <c r="M536" s="379" t="s">
        <v>443</v>
      </c>
      <c r="N536" s="379" t="s">
        <v>443</v>
      </c>
      <c r="O536" s="379" t="s">
        <v>443</v>
      </c>
      <c r="P536" s="379" t="s">
        <v>443</v>
      </c>
      <c r="Q536" s="379" t="s">
        <v>443</v>
      </c>
      <c r="R536" s="379" t="s">
        <v>443</v>
      </c>
      <c r="S536" s="379" t="s">
        <v>4</v>
      </c>
      <c r="T536" s="379" t="s">
        <v>443</v>
      </c>
      <c r="U536" s="379" t="s">
        <v>443</v>
      </c>
      <c r="V536" s="379" t="s">
        <v>443</v>
      </c>
      <c r="W536" s="379" t="s">
        <v>443</v>
      </c>
    </row>
    <row r="537" spans="1:23" ht="45" customHeight="1" x14ac:dyDescent="0.25">
      <c r="A537" s="382" t="s">
        <v>1689</v>
      </c>
      <c r="B537" s="382" t="s">
        <v>1690</v>
      </c>
      <c r="C537" s="408" t="s">
        <v>1691</v>
      </c>
      <c r="D537" s="408"/>
      <c r="E537" s="631">
        <v>55</v>
      </c>
      <c r="F537" s="408" t="s">
        <v>604</v>
      </c>
      <c r="G537" s="401">
        <v>42312</v>
      </c>
      <c r="H537" s="385" t="s">
        <v>590</v>
      </c>
      <c r="I537" s="386" t="s">
        <v>1692</v>
      </c>
      <c r="J537" s="573" t="s">
        <v>606</v>
      </c>
      <c r="K537" s="449" t="s">
        <v>610</v>
      </c>
      <c r="L537" s="379" t="s">
        <v>443</v>
      </c>
      <c r="M537" s="379" t="s">
        <v>443</v>
      </c>
      <c r="N537" s="379" t="s">
        <v>443</v>
      </c>
      <c r="O537" s="379" t="s">
        <v>443</v>
      </c>
      <c r="P537" s="379" t="s">
        <v>443</v>
      </c>
      <c r="Q537" s="379" t="s">
        <v>443</v>
      </c>
      <c r="R537" s="379" t="s">
        <v>443</v>
      </c>
      <c r="S537" s="379" t="s">
        <v>443</v>
      </c>
      <c r="T537" s="379" t="s">
        <v>4</v>
      </c>
      <c r="U537" s="379" t="s">
        <v>443</v>
      </c>
      <c r="V537" s="379" t="s">
        <v>443</v>
      </c>
      <c r="W537" s="379" t="s">
        <v>443</v>
      </c>
    </row>
    <row r="538" spans="1:23" ht="45" customHeight="1" x14ac:dyDescent="0.25">
      <c r="A538" s="382" t="s">
        <v>1693</v>
      </c>
      <c r="B538" s="382" t="s">
        <v>1694</v>
      </c>
      <c r="C538" s="408"/>
      <c r="D538" s="408"/>
      <c r="E538" s="631">
        <v>55</v>
      </c>
      <c r="F538" s="408" t="s">
        <v>604</v>
      </c>
      <c r="G538" s="384"/>
      <c r="H538" s="385" t="s">
        <v>590</v>
      </c>
      <c r="I538" s="386" t="s">
        <v>1695</v>
      </c>
      <c r="J538" s="573" t="s">
        <v>663</v>
      </c>
      <c r="K538" s="449" t="s">
        <v>50</v>
      </c>
      <c r="L538" s="379" t="s">
        <v>443</v>
      </c>
      <c r="M538" s="379" t="s">
        <v>443</v>
      </c>
      <c r="N538" s="379" t="s">
        <v>443</v>
      </c>
      <c r="O538" s="379" t="s">
        <v>443</v>
      </c>
      <c r="P538" s="379" t="s">
        <v>443</v>
      </c>
      <c r="Q538" s="379" t="s">
        <v>443</v>
      </c>
      <c r="R538" s="379" t="s">
        <v>4</v>
      </c>
      <c r="S538" s="379" t="s">
        <v>443</v>
      </c>
      <c r="T538" s="379" t="s">
        <v>443</v>
      </c>
      <c r="U538" s="379" t="s">
        <v>443</v>
      </c>
      <c r="V538" s="379" t="s">
        <v>443</v>
      </c>
      <c r="W538" s="379" t="s">
        <v>443</v>
      </c>
    </row>
    <row r="539" spans="1:23" ht="45" customHeight="1" x14ac:dyDescent="0.25">
      <c r="A539" s="382" t="s">
        <v>1696</v>
      </c>
      <c r="B539" s="382" t="s">
        <v>705</v>
      </c>
      <c r="C539" s="408"/>
      <c r="D539" s="408"/>
      <c r="E539" s="631">
        <v>60</v>
      </c>
      <c r="F539" s="408" t="s">
        <v>594</v>
      </c>
      <c r="G539" s="401">
        <v>45078</v>
      </c>
      <c r="H539" s="385" t="s">
        <v>590</v>
      </c>
      <c r="I539" s="386" t="s">
        <v>1697</v>
      </c>
      <c r="J539" s="573" t="s">
        <v>596</v>
      </c>
      <c r="K539" s="449" t="s">
        <v>25</v>
      </c>
      <c r="L539" s="379" t="s">
        <v>443</v>
      </c>
      <c r="M539" s="379" t="s">
        <v>443</v>
      </c>
      <c r="N539" s="379" t="s">
        <v>443</v>
      </c>
      <c r="O539" s="379" t="s">
        <v>443</v>
      </c>
      <c r="P539" s="379" t="s">
        <v>443</v>
      </c>
      <c r="Q539" s="379" t="s">
        <v>4</v>
      </c>
      <c r="R539" s="379" t="s">
        <v>443</v>
      </c>
      <c r="S539" s="379" t="s">
        <v>443</v>
      </c>
      <c r="T539" s="379" t="s">
        <v>443</v>
      </c>
      <c r="U539" s="379" t="s">
        <v>443</v>
      </c>
      <c r="V539" s="379" t="s">
        <v>443</v>
      </c>
      <c r="W539" s="379" t="s">
        <v>35</v>
      </c>
    </row>
    <row r="540" spans="1:23" ht="45" customHeight="1" x14ac:dyDescent="0.25">
      <c r="A540" s="382" t="s">
        <v>1698</v>
      </c>
      <c r="B540" s="382" t="s">
        <v>1699</v>
      </c>
      <c r="C540" s="602"/>
      <c r="D540" s="602"/>
      <c r="E540" s="631">
        <v>50</v>
      </c>
      <c r="F540" s="408" t="s">
        <v>604</v>
      </c>
      <c r="G540" s="401">
        <v>44949</v>
      </c>
      <c r="H540" s="385" t="s">
        <v>590</v>
      </c>
      <c r="I540" s="386">
        <v>399</v>
      </c>
      <c r="J540" s="573" t="s">
        <v>621</v>
      </c>
      <c r="K540" s="449" t="s">
        <v>635</v>
      </c>
      <c r="L540" s="379" t="s">
        <v>443</v>
      </c>
      <c r="M540" s="379" t="s">
        <v>443</v>
      </c>
      <c r="N540" s="379" t="s">
        <v>443</v>
      </c>
      <c r="O540" s="379" t="s">
        <v>443</v>
      </c>
      <c r="P540" s="379" t="s">
        <v>443</v>
      </c>
      <c r="Q540" s="379" t="s">
        <v>443</v>
      </c>
      <c r="R540" s="379" t="s">
        <v>443</v>
      </c>
      <c r="S540" s="379" t="s">
        <v>443</v>
      </c>
      <c r="T540" s="379" t="s">
        <v>443</v>
      </c>
      <c r="U540" s="379" t="s">
        <v>443</v>
      </c>
      <c r="V540" s="379" t="s">
        <v>443</v>
      </c>
      <c r="W540" s="379" t="s">
        <v>4</v>
      </c>
    </row>
    <row r="541" spans="1:23" ht="45" customHeight="1" x14ac:dyDescent="0.25">
      <c r="A541" s="408" t="s">
        <v>1700</v>
      </c>
      <c r="B541" s="382" t="s">
        <v>60</v>
      </c>
      <c r="C541" s="409" t="s">
        <v>1701</v>
      </c>
      <c r="D541" s="409"/>
      <c r="E541" s="631">
        <v>55</v>
      </c>
      <c r="F541" s="408" t="s">
        <v>604</v>
      </c>
      <c r="G541" s="434">
        <v>43221</v>
      </c>
      <c r="H541" s="385" t="s">
        <v>590</v>
      </c>
      <c r="I541" s="386" t="s">
        <v>1702</v>
      </c>
      <c r="J541" s="573" t="s">
        <v>606</v>
      </c>
      <c r="K541" s="524" t="s">
        <v>50</v>
      </c>
      <c r="L541" s="379" t="s">
        <v>443</v>
      </c>
      <c r="M541" s="379" t="s">
        <v>35</v>
      </c>
      <c r="N541" s="420" t="s">
        <v>35</v>
      </c>
      <c r="O541" s="379" t="s">
        <v>443</v>
      </c>
      <c r="P541" s="379" t="s">
        <v>35</v>
      </c>
      <c r="Q541" s="379" t="s">
        <v>35</v>
      </c>
      <c r="R541" s="379" t="s">
        <v>4</v>
      </c>
      <c r="S541" s="379" t="s">
        <v>35</v>
      </c>
      <c r="T541" s="379" t="s">
        <v>443</v>
      </c>
      <c r="U541" s="379" t="s">
        <v>443</v>
      </c>
      <c r="V541" s="379" t="s">
        <v>443</v>
      </c>
      <c r="W541" s="379" t="s">
        <v>443</v>
      </c>
    </row>
    <row r="542" spans="1:23" ht="45" customHeight="1" x14ac:dyDescent="0.25">
      <c r="A542" s="382" t="s">
        <v>1703</v>
      </c>
      <c r="B542" s="382" t="s">
        <v>662</v>
      </c>
      <c r="C542" s="602"/>
      <c r="D542" s="602"/>
      <c r="E542" s="631">
        <v>50</v>
      </c>
      <c r="F542" s="408" t="s">
        <v>604</v>
      </c>
      <c r="G542" s="401">
        <v>44949</v>
      </c>
      <c r="H542" s="385" t="s">
        <v>590</v>
      </c>
      <c r="I542" s="386">
        <v>337</v>
      </c>
      <c r="J542" s="573" t="s">
        <v>667</v>
      </c>
      <c r="K542" s="449" t="s">
        <v>146</v>
      </c>
      <c r="L542" s="462" t="s">
        <v>443</v>
      </c>
      <c r="M542" s="539" t="s">
        <v>4</v>
      </c>
      <c r="N542" s="379" t="s">
        <v>443</v>
      </c>
      <c r="O542" s="379" t="s">
        <v>443</v>
      </c>
      <c r="P542" s="379" t="s">
        <v>443</v>
      </c>
      <c r="Q542" s="379" t="s">
        <v>443</v>
      </c>
      <c r="R542" s="379" t="s">
        <v>443</v>
      </c>
      <c r="S542" s="379" t="s">
        <v>443</v>
      </c>
      <c r="T542" s="379" t="s">
        <v>443</v>
      </c>
      <c r="U542" s="379" t="s">
        <v>443</v>
      </c>
      <c r="V542" s="379" t="s">
        <v>443</v>
      </c>
      <c r="W542" s="379" t="s">
        <v>443</v>
      </c>
    </row>
    <row r="543" spans="1:23" ht="45" customHeight="1" x14ac:dyDescent="0.25">
      <c r="A543" s="382" t="s">
        <v>1704</v>
      </c>
      <c r="B543" s="435" t="s">
        <v>1705</v>
      </c>
      <c r="C543" s="636" t="s">
        <v>3135</v>
      </c>
      <c r="D543" s="524"/>
      <c r="E543" s="631">
        <v>65</v>
      </c>
      <c r="F543" s="408" t="s">
        <v>604</v>
      </c>
      <c r="G543" s="401">
        <v>45253</v>
      </c>
      <c r="H543" s="532" t="s">
        <v>66</v>
      </c>
      <c r="I543" s="386" t="s">
        <v>1706</v>
      </c>
      <c r="J543" s="573" t="s">
        <v>690</v>
      </c>
      <c r="K543" s="606" t="s">
        <v>69</v>
      </c>
      <c r="L543" s="379" t="s">
        <v>443</v>
      </c>
      <c r="M543" s="379" t="s">
        <v>443</v>
      </c>
      <c r="N543" s="379" t="s">
        <v>443</v>
      </c>
      <c r="O543" s="379" t="s">
        <v>443</v>
      </c>
      <c r="P543" s="379" t="s">
        <v>443</v>
      </c>
      <c r="Q543" s="379" t="s">
        <v>443</v>
      </c>
      <c r="R543" s="379" t="s">
        <v>443</v>
      </c>
      <c r="S543" s="379" t="s">
        <v>4</v>
      </c>
      <c r="T543" s="379" t="s">
        <v>443</v>
      </c>
      <c r="U543" s="379" t="s">
        <v>35</v>
      </c>
      <c r="V543" s="379" t="s">
        <v>35</v>
      </c>
      <c r="W543" s="379" t="s">
        <v>690</v>
      </c>
    </row>
    <row r="544" spans="1:23" ht="75" customHeight="1" x14ac:dyDescent="0.25">
      <c r="A544" s="382" t="s">
        <v>1707</v>
      </c>
      <c r="B544" s="435" t="s">
        <v>1708</v>
      </c>
      <c r="C544" s="408"/>
      <c r="D544" s="408"/>
      <c r="E544" s="631">
        <v>55</v>
      </c>
      <c r="F544" s="408" t="s">
        <v>604</v>
      </c>
      <c r="G544" s="401">
        <v>44094</v>
      </c>
      <c r="H544" s="385" t="s">
        <v>590</v>
      </c>
      <c r="I544" s="386" t="s">
        <v>827</v>
      </c>
      <c r="J544" s="573" t="s">
        <v>606</v>
      </c>
      <c r="K544" s="449" t="s">
        <v>20</v>
      </c>
      <c r="L544" s="379" t="s">
        <v>443</v>
      </c>
      <c r="M544" s="379" t="s">
        <v>443</v>
      </c>
      <c r="N544" s="379" t="s">
        <v>35</v>
      </c>
      <c r="O544" s="379" t="s">
        <v>443</v>
      </c>
      <c r="P544" s="379" t="s">
        <v>443</v>
      </c>
      <c r="Q544" s="379" t="s">
        <v>443</v>
      </c>
      <c r="R544" s="379" t="s">
        <v>443</v>
      </c>
      <c r="S544" s="379" t="s">
        <v>443</v>
      </c>
      <c r="T544" s="379" t="s">
        <v>443</v>
      </c>
      <c r="U544" s="379" t="s">
        <v>443</v>
      </c>
      <c r="V544" s="379" t="s">
        <v>443</v>
      </c>
      <c r="W544" s="379" t="s">
        <v>443</v>
      </c>
    </row>
    <row r="545" spans="1:23" ht="45" customHeight="1" x14ac:dyDescent="0.25">
      <c r="A545" s="382" t="s">
        <v>1709</v>
      </c>
      <c r="B545" s="435" t="s">
        <v>729</v>
      </c>
      <c r="C545" s="524" t="s">
        <v>984</v>
      </c>
      <c r="D545" s="524"/>
      <c r="E545" s="631">
        <v>55</v>
      </c>
      <c r="F545" s="408" t="s">
        <v>731</v>
      </c>
      <c r="G545" s="401">
        <v>44949</v>
      </c>
      <c r="H545" s="385" t="s">
        <v>590</v>
      </c>
      <c r="I545" s="386">
        <v>353</v>
      </c>
      <c r="J545" s="573" t="s">
        <v>732</v>
      </c>
      <c r="K545" s="449" t="s">
        <v>622</v>
      </c>
      <c r="L545" s="379" t="s">
        <v>443</v>
      </c>
      <c r="M545" s="379" t="s">
        <v>443</v>
      </c>
      <c r="N545" s="379" t="s">
        <v>443</v>
      </c>
      <c r="O545" s="379" t="s">
        <v>443</v>
      </c>
      <c r="P545" s="379" t="s">
        <v>443</v>
      </c>
      <c r="Q545" s="379" t="s">
        <v>443</v>
      </c>
      <c r="R545" s="379" t="s">
        <v>443</v>
      </c>
      <c r="S545" s="379" t="s">
        <v>443</v>
      </c>
      <c r="T545" s="379" t="s">
        <v>4</v>
      </c>
      <c r="U545" s="379" t="s">
        <v>443</v>
      </c>
      <c r="V545" s="379" t="s">
        <v>443</v>
      </c>
      <c r="W545" s="379" t="s">
        <v>443</v>
      </c>
    </row>
    <row r="546" spans="1:23" ht="60.75" customHeight="1" x14ac:dyDescent="0.25">
      <c r="A546" s="382" t="s">
        <v>1710</v>
      </c>
      <c r="B546" s="382" t="s">
        <v>662</v>
      </c>
      <c r="C546" s="602"/>
      <c r="D546" s="602"/>
      <c r="E546" s="631">
        <v>50</v>
      </c>
      <c r="F546" s="408" t="s">
        <v>604</v>
      </c>
      <c r="G546" s="401">
        <v>44949</v>
      </c>
      <c r="H546" s="385" t="s">
        <v>590</v>
      </c>
      <c r="I546" s="386">
        <v>51</v>
      </c>
      <c r="J546" s="605" t="s">
        <v>645</v>
      </c>
      <c r="K546" s="449" t="s">
        <v>50</v>
      </c>
      <c r="L546" s="379" t="s">
        <v>443</v>
      </c>
      <c r="M546" s="379" t="s">
        <v>443</v>
      </c>
      <c r="N546" s="379" t="s">
        <v>443</v>
      </c>
      <c r="O546" s="379" t="s">
        <v>443</v>
      </c>
      <c r="P546" s="379" t="s">
        <v>443</v>
      </c>
      <c r="Q546" s="379" t="s">
        <v>4</v>
      </c>
      <c r="R546" s="379" t="s">
        <v>443</v>
      </c>
      <c r="S546" s="379" t="s">
        <v>443</v>
      </c>
      <c r="T546" s="379" t="s">
        <v>443</v>
      </c>
      <c r="U546" s="379" t="s">
        <v>443</v>
      </c>
      <c r="V546" s="379" t="s">
        <v>443</v>
      </c>
      <c r="W546" s="379" t="s">
        <v>443</v>
      </c>
    </row>
    <row r="547" spans="1:23" ht="64.5" customHeight="1" x14ac:dyDescent="0.25">
      <c r="A547" s="382" t="s">
        <v>1711</v>
      </c>
      <c r="B547" s="382" t="s">
        <v>712</v>
      </c>
      <c r="C547" s="408"/>
      <c r="D547" s="408"/>
      <c r="E547" s="631">
        <v>65</v>
      </c>
      <c r="F547" s="408" t="s">
        <v>604</v>
      </c>
      <c r="G547" s="401">
        <v>45528</v>
      </c>
      <c r="H547" s="385" t="s">
        <v>590</v>
      </c>
      <c r="I547" s="386" t="s">
        <v>1712</v>
      </c>
      <c r="J547" s="573" t="s">
        <v>667</v>
      </c>
      <c r="K547" s="449" t="s">
        <v>610</v>
      </c>
      <c r="L547" s="379" t="s">
        <v>443</v>
      </c>
      <c r="M547" s="379" t="s">
        <v>443</v>
      </c>
      <c r="N547" s="379" t="s">
        <v>443</v>
      </c>
      <c r="O547" s="379" t="s">
        <v>443</v>
      </c>
      <c r="P547" s="379" t="s">
        <v>35</v>
      </c>
      <c r="Q547" s="379" t="s">
        <v>443</v>
      </c>
      <c r="R547" s="379" t="s">
        <v>443</v>
      </c>
      <c r="S547" s="379" t="s">
        <v>443</v>
      </c>
      <c r="T547" s="379" t="s">
        <v>443</v>
      </c>
      <c r="U547" s="379" t="s">
        <v>4</v>
      </c>
      <c r="V547" s="379" t="s">
        <v>443</v>
      </c>
      <c r="W547" s="379" t="s">
        <v>443</v>
      </c>
    </row>
    <row r="548" spans="1:23" ht="45" customHeight="1" x14ac:dyDescent="0.25">
      <c r="A548" s="382" t="s">
        <v>1713</v>
      </c>
      <c r="B548" s="382" t="s">
        <v>1714</v>
      </c>
      <c r="C548" s="602"/>
      <c r="D548" s="602"/>
      <c r="E548" s="631">
        <v>50</v>
      </c>
      <c r="F548" s="408" t="s">
        <v>604</v>
      </c>
      <c r="G548" s="401">
        <v>44949</v>
      </c>
      <c r="H548" s="385" t="s">
        <v>590</v>
      </c>
      <c r="I548" s="386">
        <v>154</v>
      </c>
      <c r="J548" s="573" t="s">
        <v>667</v>
      </c>
      <c r="K548" s="449" t="s">
        <v>53</v>
      </c>
      <c r="L548" s="379" t="s">
        <v>35</v>
      </c>
      <c r="M548" s="379" t="s">
        <v>443</v>
      </c>
      <c r="N548" s="379" t="s">
        <v>443</v>
      </c>
      <c r="O548" s="539" t="s">
        <v>4</v>
      </c>
      <c r="P548" s="379" t="s">
        <v>443</v>
      </c>
      <c r="Q548" s="379" t="s">
        <v>443</v>
      </c>
      <c r="R548" s="379" t="s">
        <v>443</v>
      </c>
      <c r="S548" s="379" t="s">
        <v>443</v>
      </c>
      <c r="T548" s="379" t="s">
        <v>443</v>
      </c>
      <c r="U548" s="379" t="s">
        <v>443</v>
      </c>
      <c r="V548" s="379" t="s">
        <v>443</v>
      </c>
      <c r="W548" s="379" t="s">
        <v>443</v>
      </c>
    </row>
    <row r="549" spans="1:23" ht="45" customHeight="1" x14ac:dyDescent="0.25">
      <c r="A549" s="382" t="s">
        <v>1715</v>
      </c>
      <c r="B549" s="382" t="s">
        <v>694</v>
      </c>
      <c r="C549" s="636" t="s">
        <v>1732</v>
      </c>
      <c r="D549" s="602"/>
      <c r="E549" s="631">
        <v>60</v>
      </c>
      <c r="F549" s="408" t="s">
        <v>594</v>
      </c>
      <c r="G549" s="401">
        <v>45955</v>
      </c>
      <c r="H549" s="385" t="s">
        <v>590</v>
      </c>
      <c r="I549" s="386" t="s">
        <v>1716</v>
      </c>
      <c r="J549" s="573" t="s">
        <v>596</v>
      </c>
      <c r="K549" s="449" t="s">
        <v>20</v>
      </c>
      <c r="L549" s="709" t="s">
        <v>690</v>
      </c>
      <c r="M549" s="709" t="s">
        <v>690</v>
      </c>
      <c r="N549" s="709" t="s">
        <v>690</v>
      </c>
      <c r="O549" s="709" t="s">
        <v>690</v>
      </c>
      <c r="P549" s="709" t="s">
        <v>690</v>
      </c>
      <c r="Q549" s="709" t="s">
        <v>690</v>
      </c>
      <c r="R549" s="709" t="s">
        <v>690</v>
      </c>
      <c r="S549" s="709" t="s">
        <v>690</v>
      </c>
      <c r="T549" s="709" t="s">
        <v>690</v>
      </c>
      <c r="U549" s="379" t="s">
        <v>443</v>
      </c>
      <c r="V549" s="379" t="s">
        <v>443</v>
      </c>
      <c r="W549" s="379" t="s">
        <v>35</v>
      </c>
    </row>
    <row r="550" spans="1:23" ht="45" customHeight="1" x14ac:dyDescent="0.25">
      <c r="A550" s="382" t="s">
        <v>1717</v>
      </c>
      <c r="B550" s="382" t="s">
        <v>1718</v>
      </c>
      <c r="C550" s="408"/>
      <c r="D550" s="408"/>
      <c r="E550" s="631">
        <v>55</v>
      </c>
      <c r="F550" s="408" t="s">
        <v>604</v>
      </c>
      <c r="G550" s="401">
        <v>44209</v>
      </c>
      <c r="H550" s="385" t="s">
        <v>590</v>
      </c>
      <c r="I550" s="386" t="s">
        <v>1719</v>
      </c>
      <c r="J550" s="573" t="s">
        <v>667</v>
      </c>
      <c r="K550" s="449" t="s">
        <v>614</v>
      </c>
      <c r="L550" s="379" t="s">
        <v>443</v>
      </c>
      <c r="M550" s="448" t="s">
        <v>4</v>
      </c>
      <c r="N550" s="379" t="s">
        <v>443</v>
      </c>
      <c r="O550" s="379" t="s">
        <v>443</v>
      </c>
      <c r="P550" s="379" t="s">
        <v>443</v>
      </c>
      <c r="Q550" s="379" t="s">
        <v>443</v>
      </c>
      <c r="R550" s="379" t="s">
        <v>443</v>
      </c>
      <c r="S550" s="379" t="s">
        <v>443</v>
      </c>
      <c r="T550" s="379" t="s">
        <v>443</v>
      </c>
      <c r="U550" s="379" t="s">
        <v>443</v>
      </c>
      <c r="V550" s="379" t="s">
        <v>443</v>
      </c>
      <c r="W550" s="379" t="s">
        <v>443</v>
      </c>
    </row>
    <row r="551" spans="1:23" ht="45" customHeight="1" x14ac:dyDescent="0.25">
      <c r="A551" s="408" t="s">
        <v>1720</v>
      </c>
      <c r="B551" s="408" t="s">
        <v>60</v>
      </c>
      <c r="C551" s="408"/>
      <c r="D551" s="408"/>
      <c r="E551" s="631">
        <v>55</v>
      </c>
      <c r="F551" s="408" t="s">
        <v>604</v>
      </c>
      <c r="G551" s="386"/>
      <c r="H551" s="385" t="s">
        <v>590</v>
      </c>
      <c r="I551" s="386" t="s">
        <v>1721</v>
      </c>
      <c r="J551" s="573" t="s">
        <v>663</v>
      </c>
      <c r="K551" s="449" t="s">
        <v>50</v>
      </c>
      <c r="L551" s="379" t="s">
        <v>443</v>
      </c>
      <c r="M551" s="379" t="s">
        <v>443</v>
      </c>
      <c r="N551" s="379" t="s">
        <v>443</v>
      </c>
      <c r="O551" s="379" t="s">
        <v>443</v>
      </c>
      <c r="P551" s="379" t="s">
        <v>35</v>
      </c>
      <c r="Q551" s="379" t="s">
        <v>35</v>
      </c>
      <c r="R551" s="448" t="s">
        <v>4</v>
      </c>
      <c r="S551" s="379" t="s">
        <v>35</v>
      </c>
      <c r="T551" s="737" t="s">
        <v>35</v>
      </c>
      <c r="U551" s="737" t="s">
        <v>35</v>
      </c>
      <c r="V551" s="737" t="s">
        <v>35</v>
      </c>
      <c r="W551" s="379" t="s">
        <v>443</v>
      </c>
    </row>
    <row r="552" spans="1:23" ht="57.75" customHeight="1" x14ac:dyDescent="0.25">
      <c r="A552" s="382" t="s">
        <v>1722</v>
      </c>
      <c r="B552" s="382" t="s">
        <v>1026</v>
      </c>
      <c r="C552" s="602" t="s">
        <v>1876</v>
      </c>
      <c r="D552" s="602"/>
      <c r="E552" s="631">
        <v>65</v>
      </c>
      <c r="F552" s="408" t="s">
        <v>604</v>
      </c>
      <c r="G552" s="401">
        <v>45986</v>
      </c>
      <c r="H552" s="385" t="s">
        <v>590</v>
      </c>
      <c r="I552" s="386" t="s">
        <v>1723</v>
      </c>
      <c r="J552" s="573" t="s">
        <v>764</v>
      </c>
      <c r="K552" s="449" t="s">
        <v>53</v>
      </c>
      <c r="L552" s="379" t="s">
        <v>690</v>
      </c>
      <c r="M552" s="379" t="s">
        <v>690</v>
      </c>
      <c r="N552" s="379" t="s">
        <v>690</v>
      </c>
      <c r="O552" s="379" t="s">
        <v>690</v>
      </c>
      <c r="P552" s="379" t="s">
        <v>690</v>
      </c>
      <c r="Q552" s="379" t="s">
        <v>690</v>
      </c>
      <c r="R552" s="379" t="s">
        <v>690</v>
      </c>
      <c r="S552" s="379" t="s">
        <v>690</v>
      </c>
      <c r="T552" s="379" t="s">
        <v>690</v>
      </c>
      <c r="U552" s="379" t="s">
        <v>690</v>
      </c>
      <c r="V552" s="379" t="s">
        <v>35</v>
      </c>
      <c r="W552" s="379" t="s">
        <v>443</v>
      </c>
    </row>
    <row r="553" spans="1:23" ht="45" customHeight="1" x14ac:dyDescent="0.25">
      <c r="A553" s="382" t="s">
        <v>1724</v>
      </c>
      <c r="B553" s="382" t="s">
        <v>1725</v>
      </c>
      <c r="C553" s="408"/>
      <c r="D553" s="408"/>
      <c r="E553" s="631">
        <v>55</v>
      </c>
      <c r="F553" s="408" t="s">
        <v>604</v>
      </c>
      <c r="G553" s="401">
        <v>43604</v>
      </c>
      <c r="H553" s="385" t="s">
        <v>590</v>
      </c>
      <c r="I553" s="386" t="s">
        <v>1726</v>
      </c>
      <c r="J553" s="573" t="s">
        <v>648</v>
      </c>
      <c r="K553" s="449" t="s">
        <v>146</v>
      </c>
      <c r="L553" s="462" t="s">
        <v>443</v>
      </c>
      <c r="M553" s="539" t="s">
        <v>4</v>
      </c>
      <c r="N553" s="379" t="s">
        <v>443</v>
      </c>
      <c r="O553" s="379" t="s">
        <v>443</v>
      </c>
      <c r="P553" s="379" t="s">
        <v>443</v>
      </c>
      <c r="Q553" s="379" t="s">
        <v>443</v>
      </c>
      <c r="R553" s="379" t="s">
        <v>443</v>
      </c>
      <c r="S553" s="379" t="s">
        <v>443</v>
      </c>
      <c r="T553" s="379" t="s">
        <v>443</v>
      </c>
      <c r="U553" s="379" t="s">
        <v>443</v>
      </c>
      <c r="V553" s="379" t="s">
        <v>443</v>
      </c>
      <c r="W553" s="379" t="s">
        <v>443</v>
      </c>
    </row>
    <row r="554" spans="1:23" ht="46.5" customHeight="1" x14ac:dyDescent="0.25">
      <c r="A554" s="382" t="s">
        <v>1727</v>
      </c>
      <c r="B554" s="382" t="s">
        <v>1728</v>
      </c>
      <c r="C554" s="408"/>
      <c r="D554" s="408"/>
      <c r="E554" s="631">
        <v>50</v>
      </c>
      <c r="F554" s="408" t="s">
        <v>604</v>
      </c>
      <c r="G554" s="401"/>
      <c r="H554" s="385" t="s">
        <v>590</v>
      </c>
      <c r="I554" s="386">
        <v>414</v>
      </c>
      <c r="J554" s="573" t="s">
        <v>606</v>
      </c>
      <c r="K554" s="449" t="s">
        <v>635</v>
      </c>
      <c r="L554" s="379" t="s">
        <v>443</v>
      </c>
      <c r="M554" s="379" t="s">
        <v>443</v>
      </c>
      <c r="N554" s="379" t="s">
        <v>443</v>
      </c>
      <c r="O554" s="379" t="s">
        <v>443</v>
      </c>
      <c r="P554" s="379" t="s">
        <v>443</v>
      </c>
      <c r="Q554" s="379" t="s">
        <v>443</v>
      </c>
      <c r="R554" s="379" t="s">
        <v>443</v>
      </c>
      <c r="S554" s="379" t="s">
        <v>443</v>
      </c>
      <c r="T554" s="379" t="s">
        <v>443</v>
      </c>
      <c r="U554" s="379" t="s">
        <v>443</v>
      </c>
      <c r="V554" s="379" t="s">
        <v>443</v>
      </c>
      <c r="W554" s="379" t="s">
        <v>443</v>
      </c>
    </row>
    <row r="555" spans="1:23" ht="45.75" customHeight="1" x14ac:dyDescent="0.25">
      <c r="A555" s="382" t="s">
        <v>1729</v>
      </c>
      <c r="B555" s="382" t="s">
        <v>662</v>
      </c>
      <c r="C555" s="602" t="s">
        <v>1730</v>
      </c>
      <c r="D555" s="602"/>
      <c r="E555" s="631">
        <v>50</v>
      </c>
      <c r="F555" s="408" t="s">
        <v>604</v>
      </c>
      <c r="G555" s="401">
        <v>44949</v>
      </c>
      <c r="H555" s="532" t="s">
        <v>66</v>
      </c>
      <c r="I555" s="386">
        <v>122</v>
      </c>
      <c r="J555" s="573" t="s">
        <v>690</v>
      </c>
      <c r="K555" s="449" t="s">
        <v>50</v>
      </c>
      <c r="L555" s="379" t="s">
        <v>690</v>
      </c>
      <c r="M555" s="379" t="s">
        <v>690</v>
      </c>
      <c r="N555" s="379" t="s">
        <v>690</v>
      </c>
      <c r="O555" s="379" t="s">
        <v>690</v>
      </c>
      <c r="P555" s="379" t="s">
        <v>690</v>
      </c>
      <c r="Q555" s="379" t="s">
        <v>690</v>
      </c>
      <c r="R555" s="379" t="s">
        <v>690</v>
      </c>
      <c r="S555" s="379" t="s">
        <v>690</v>
      </c>
      <c r="T555" s="379" t="s">
        <v>690</v>
      </c>
      <c r="U555" s="379" t="s">
        <v>690</v>
      </c>
      <c r="V555" s="379" t="s">
        <v>690</v>
      </c>
      <c r="W555" s="379" t="s">
        <v>690</v>
      </c>
    </row>
    <row r="556" spans="1:23" ht="45" customHeight="1" x14ac:dyDescent="0.25">
      <c r="A556" s="599" t="s">
        <v>1731</v>
      </c>
      <c r="B556" s="382" t="s">
        <v>694</v>
      </c>
      <c r="C556" s="636" t="s">
        <v>1732</v>
      </c>
      <c r="D556" s="636"/>
      <c r="E556" s="631">
        <v>55</v>
      </c>
      <c r="F556" s="408" t="s">
        <v>594</v>
      </c>
      <c r="G556" s="401">
        <v>45017</v>
      </c>
      <c r="H556" s="385" t="s">
        <v>590</v>
      </c>
      <c r="I556" s="441">
        <v>450</v>
      </c>
      <c r="J556" s="605" t="s">
        <v>764</v>
      </c>
      <c r="K556" s="626" t="s">
        <v>610</v>
      </c>
      <c r="L556" s="379" t="s">
        <v>443</v>
      </c>
      <c r="M556" s="379" t="s">
        <v>35</v>
      </c>
      <c r="N556" s="379" t="s">
        <v>443</v>
      </c>
      <c r="O556" s="379" t="s">
        <v>443</v>
      </c>
      <c r="P556" s="379" t="s">
        <v>443</v>
      </c>
      <c r="Q556" s="379" t="s">
        <v>443</v>
      </c>
      <c r="R556" s="379" t="s">
        <v>443</v>
      </c>
      <c r="S556" s="379" t="s">
        <v>443</v>
      </c>
      <c r="T556" s="379" t="s">
        <v>4</v>
      </c>
      <c r="U556" s="379" t="s">
        <v>443</v>
      </c>
      <c r="V556" s="379" t="s">
        <v>35</v>
      </c>
      <c r="W556" s="379" t="s">
        <v>443</v>
      </c>
    </row>
    <row r="557" spans="1:23" ht="45" customHeight="1" x14ac:dyDescent="0.25">
      <c r="A557" s="382" t="s">
        <v>1733</v>
      </c>
      <c r="B557" s="382" t="s">
        <v>638</v>
      </c>
      <c r="C557" s="408"/>
      <c r="D557" s="408"/>
      <c r="E557" s="631">
        <v>55</v>
      </c>
      <c r="F557" s="408" t="s">
        <v>604</v>
      </c>
      <c r="G557" s="401">
        <v>43378</v>
      </c>
      <c r="H557" s="385" t="s">
        <v>590</v>
      </c>
      <c r="I557" s="386" t="s">
        <v>1734</v>
      </c>
      <c r="J557" s="573" t="s">
        <v>606</v>
      </c>
      <c r="K557" s="449" t="s">
        <v>622</v>
      </c>
      <c r="L557" s="379" t="s">
        <v>443</v>
      </c>
      <c r="M557" s="379" t="s">
        <v>443</v>
      </c>
      <c r="N557" s="379" t="s">
        <v>443</v>
      </c>
      <c r="O557" s="379" t="s">
        <v>443</v>
      </c>
      <c r="P557" s="379" t="s">
        <v>443</v>
      </c>
      <c r="Q557" s="379" t="s">
        <v>443</v>
      </c>
      <c r="R557" s="379" t="s">
        <v>443</v>
      </c>
      <c r="S557" s="379" t="s">
        <v>443</v>
      </c>
      <c r="T557" s="379" t="s">
        <v>443</v>
      </c>
      <c r="U557" s="379" t="s">
        <v>443</v>
      </c>
      <c r="V557" s="379" t="s">
        <v>4</v>
      </c>
      <c r="W557" s="379" t="s">
        <v>443</v>
      </c>
    </row>
    <row r="558" spans="1:23" ht="45" customHeight="1" x14ac:dyDescent="0.25">
      <c r="A558" s="408" t="s">
        <v>1735</v>
      </c>
      <c r="B558" s="382" t="s">
        <v>99</v>
      </c>
      <c r="C558" s="408" t="s">
        <v>1736</v>
      </c>
      <c r="D558" s="408"/>
      <c r="E558" s="631">
        <v>55</v>
      </c>
      <c r="F558" s="408" t="s">
        <v>604</v>
      </c>
      <c r="G558" s="384"/>
      <c r="H558" s="532" t="s">
        <v>66</v>
      </c>
      <c r="I558" s="386" t="s">
        <v>1737</v>
      </c>
      <c r="J558" s="573" t="s">
        <v>690</v>
      </c>
      <c r="K558" s="524" t="s">
        <v>53</v>
      </c>
      <c r="L558" s="379" t="s">
        <v>443</v>
      </c>
      <c r="M558" s="379" t="s">
        <v>443</v>
      </c>
      <c r="N558" s="379" t="s">
        <v>443</v>
      </c>
      <c r="O558" s="379" t="s">
        <v>443</v>
      </c>
      <c r="P558" s="379" t="s">
        <v>35</v>
      </c>
      <c r="Q558" s="379" t="s">
        <v>35</v>
      </c>
      <c r="R558" s="379" t="s">
        <v>35</v>
      </c>
      <c r="S558" s="379" t="s">
        <v>443</v>
      </c>
      <c r="T558" s="379" t="s">
        <v>35</v>
      </c>
      <c r="U558" s="379" t="s">
        <v>690</v>
      </c>
      <c r="V558" s="379" t="s">
        <v>690</v>
      </c>
      <c r="W558" s="379" t="s">
        <v>690</v>
      </c>
    </row>
    <row r="559" spans="1:23" ht="54.75" customHeight="1" x14ac:dyDescent="0.25">
      <c r="A559" s="382" t="s">
        <v>1738</v>
      </c>
      <c r="B559" s="382" t="s">
        <v>1739</v>
      </c>
      <c r="C559" s="602" t="s">
        <v>1740</v>
      </c>
      <c r="D559" s="602"/>
      <c r="E559" s="631">
        <v>65</v>
      </c>
      <c r="F559" s="408" t="s">
        <v>604</v>
      </c>
      <c r="G559" s="401">
        <v>45894</v>
      </c>
      <c r="H559" s="385" t="s">
        <v>590</v>
      </c>
      <c r="I559" s="386" t="s">
        <v>921</v>
      </c>
      <c r="J559" s="573" t="s">
        <v>877</v>
      </c>
      <c r="K559" s="449" t="s">
        <v>146</v>
      </c>
      <c r="L559" s="379" t="s">
        <v>690</v>
      </c>
      <c r="M559" s="379" t="s">
        <v>690</v>
      </c>
      <c r="N559" s="379" t="s">
        <v>690</v>
      </c>
      <c r="O559" s="379" t="s">
        <v>690</v>
      </c>
      <c r="P559" s="379" t="s">
        <v>690</v>
      </c>
      <c r="Q559" s="379" t="s">
        <v>690</v>
      </c>
      <c r="R559" s="379" t="s">
        <v>690</v>
      </c>
      <c r="S559" s="379" t="s">
        <v>443</v>
      </c>
      <c r="T559" s="379" t="s">
        <v>443</v>
      </c>
      <c r="U559" s="379" t="s">
        <v>443</v>
      </c>
      <c r="V559" s="379" t="s">
        <v>443</v>
      </c>
      <c r="W559" s="379" t="s">
        <v>443</v>
      </c>
    </row>
    <row r="560" spans="1:23" ht="41.25" customHeight="1" x14ac:dyDescent="0.25">
      <c r="A560" s="382" t="s">
        <v>1741</v>
      </c>
      <c r="B560" s="382" t="s">
        <v>1742</v>
      </c>
      <c r="C560" s="602"/>
      <c r="D560" s="602"/>
      <c r="E560" s="631">
        <v>50</v>
      </c>
      <c r="F560" s="408" t="s">
        <v>604</v>
      </c>
      <c r="G560" s="401">
        <v>44949</v>
      </c>
      <c r="H560" s="385" t="s">
        <v>590</v>
      </c>
      <c r="I560" s="386">
        <v>11</v>
      </c>
      <c r="J560" s="605" t="s">
        <v>645</v>
      </c>
      <c r="K560" s="449" t="s">
        <v>622</v>
      </c>
      <c r="L560" s="379" t="s">
        <v>443</v>
      </c>
      <c r="M560" s="379" t="s">
        <v>443</v>
      </c>
      <c r="N560" s="379" t="s">
        <v>443</v>
      </c>
      <c r="O560" s="379" t="s">
        <v>443</v>
      </c>
      <c r="P560" s="379" t="s">
        <v>443</v>
      </c>
      <c r="Q560" s="379" t="s">
        <v>443</v>
      </c>
      <c r="R560" s="379" t="s">
        <v>443</v>
      </c>
      <c r="S560" s="379" t="s">
        <v>443</v>
      </c>
      <c r="T560" s="379" t="s">
        <v>4</v>
      </c>
      <c r="U560" s="379" t="s">
        <v>443</v>
      </c>
      <c r="V560" s="379" t="s">
        <v>443</v>
      </c>
      <c r="W560" s="379" t="s">
        <v>443</v>
      </c>
    </row>
    <row r="561" spans="1:28" ht="45" customHeight="1" x14ac:dyDescent="0.25">
      <c r="A561" s="382" t="s">
        <v>1743</v>
      </c>
      <c r="B561" s="382" t="s">
        <v>1699</v>
      </c>
      <c r="C561" s="602"/>
      <c r="D561" s="602"/>
      <c r="E561" s="631">
        <v>50</v>
      </c>
      <c r="F561" s="408" t="s">
        <v>604</v>
      </c>
      <c r="G561" s="401">
        <v>44949</v>
      </c>
      <c r="H561" s="385" t="s">
        <v>590</v>
      </c>
      <c r="I561" s="386">
        <v>397</v>
      </c>
      <c r="J561" s="573" t="s">
        <v>606</v>
      </c>
      <c r="K561" s="449" t="s">
        <v>69</v>
      </c>
      <c r="L561" s="379" t="s">
        <v>35</v>
      </c>
      <c r="M561" s="379" t="s">
        <v>443</v>
      </c>
      <c r="N561" s="379" t="s">
        <v>443</v>
      </c>
      <c r="O561" s="379" t="s">
        <v>443</v>
      </c>
      <c r="P561" s="462" t="s">
        <v>443</v>
      </c>
      <c r="Q561" s="539" t="s">
        <v>4</v>
      </c>
      <c r="R561" s="379" t="s">
        <v>443</v>
      </c>
      <c r="S561" s="379" t="s">
        <v>443</v>
      </c>
      <c r="T561" s="379" t="s">
        <v>443</v>
      </c>
      <c r="U561" s="379" t="s">
        <v>443</v>
      </c>
      <c r="V561" s="379" t="s">
        <v>443</v>
      </c>
      <c r="W561" s="379" t="s">
        <v>443</v>
      </c>
    </row>
    <row r="562" spans="1:28" ht="45" customHeight="1" x14ac:dyDescent="0.25">
      <c r="A562" s="408" t="s">
        <v>1744</v>
      </c>
      <c r="B562" s="382" t="s">
        <v>662</v>
      </c>
      <c r="C562" s="602"/>
      <c r="D562" s="602"/>
      <c r="E562" s="631">
        <v>50</v>
      </c>
      <c r="F562" s="408" t="s">
        <v>594</v>
      </c>
      <c r="G562" s="401">
        <v>44949</v>
      </c>
      <c r="H562" s="385" t="s">
        <v>590</v>
      </c>
      <c r="I562" s="386">
        <v>144</v>
      </c>
      <c r="J562" s="573" t="s">
        <v>764</v>
      </c>
      <c r="K562" s="449" t="s">
        <v>100</v>
      </c>
      <c r="L562" s="379" t="s">
        <v>443</v>
      </c>
      <c r="M562" s="379" t="s">
        <v>35</v>
      </c>
      <c r="N562" s="379" t="s">
        <v>443</v>
      </c>
      <c r="O562" s="379" t="s">
        <v>443</v>
      </c>
      <c r="P562" s="379" t="s">
        <v>443</v>
      </c>
      <c r="Q562" s="379" t="s">
        <v>443</v>
      </c>
      <c r="R562" s="379" t="s">
        <v>443</v>
      </c>
      <c r="S562" s="448" t="s">
        <v>4</v>
      </c>
      <c r="T562" s="379" t="s">
        <v>443</v>
      </c>
      <c r="U562" s="379" t="s">
        <v>443</v>
      </c>
      <c r="V562" s="379" t="s">
        <v>35</v>
      </c>
      <c r="W562" s="379" t="s">
        <v>443</v>
      </c>
    </row>
    <row r="563" spans="1:28" ht="45" customHeight="1" x14ac:dyDescent="0.25">
      <c r="A563" s="599" t="s">
        <v>1745</v>
      </c>
      <c r="B563" s="382" t="s">
        <v>694</v>
      </c>
      <c r="C563" s="636" t="s">
        <v>1524</v>
      </c>
      <c r="D563" s="636"/>
      <c r="E563" s="631">
        <v>55</v>
      </c>
      <c r="F563" s="408" t="s">
        <v>594</v>
      </c>
      <c r="G563" s="401">
        <v>45017</v>
      </c>
      <c r="H563" s="385" t="s">
        <v>590</v>
      </c>
      <c r="I563" s="441">
        <v>449</v>
      </c>
      <c r="J563" s="605" t="s">
        <v>764</v>
      </c>
      <c r="K563" s="449" t="s">
        <v>53</v>
      </c>
      <c r="L563" s="379" t="s">
        <v>443</v>
      </c>
      <c r="M563" s="379" t="s">
        <v>35</v>
      </c>
      <c r="N563" s="379" t="s">
        <v>443</v>
      </c>
      <c r="O563" s="379" t="s">
        <v>443</v>
      </c>
      <c r="P563" s="379" t="s">
        <v>4</v>
      </c>
      <c r="Q563" s="379" t="s">
        <v>443</v>
      </c>
      <c r="R563" s="379" t="s">
        <v>443</v>
      </c>
      <c r="S563" s="379" t="s">
        <v>443</v>
      </c>
      <c r="T563" s="379" t="s">
        <v>443</v>
      </c>
      <c r="U563" s="379" t="s">
        <v>443</v>
      </c>
      <c r="V563" s="379" t="s">
        <v>35</v>
      </c>
      <c r="W563" s="379" t="s">
        <v>443</v>
      </c>
      <c r="AB563" s="501" t="s">
        <v>1921</v>
      </c>
    </row>
    <row r="564" spans="1:28" ht="45" customHeight="1" x14ac:dyDescent="0.25">
      <c r="A564" s="382" t="s">
        <v>1746</v>
      </c>
      <c r="B564" s="382" t="s">
        <v>1747</v>
      </c>
      <c r="C564" s="602"/>
      <c r="D564" s="602"/>
      <c r="E564" s="631">
        <v>125</v>
      </c>
      <c r="F564" s="408" t="s">
        <v>604</v>
      </c>
      <c r="G564" s="401">
        <v>45717</v>
      </c>
      <c r="H564" s="385" t="s">
        <v>590</v>
      </c>
      <c r="I564" s="386" t="s">
        <v>1748</v>
      </c>
      <c r="J564" s="573" t="s">
        <v>667</v>
      </c>
      <c r="K564" s="606" t="s">
        <v>622</v>
      </c>
      <c r="L564" s="584" t="s">
        <v>35</v>
      </c>
      <c r="M564" s="584" t="s">
        <v>35</v>
      </c>
      <c r="N564" s="379" t="s">
        <v>443</v>
      </c>
      <c r="O564" s="379" t="s">
        <v>443</v>
      </c>
      <c r="P564" s="379" t="s">
        <v>443</v>
      </c>
      <c r="Q564" s="379" t="s">
        <v>443</v>
      </c>
      <c r="R564" s="379" t="s">
        <v>443</v>
      </c>
      <c r="S564" s="379" t="s">
        <v>443</v>
      </c>
      <c r="T564" s="379" t="s">
        <v>4</v>
      </c>
      <c r="U564" s="379" t="s">
        <v>443</v>
      </c>
      <c r="V564" s="379" t="s">
        <v>443</v>
      </c>
      <c r="W564" s="379" t="s">
        <v>443</v>
      </c>
    </row>
    <row r="565" spans="1:28" ht="45" customHeight="1" x14ac:dyDescent="0.25">
      <c r="A565" s="382" t="s">
        <v>1749</v>
      </c>
      <c r="B565" s="382" t="s">
        <v>638</v>
      </c>
      <c r="C565" s="409" t="s">
        <v>762</v>
      </c>
      <c r="D565" s="409"/>
      <c r="E565" s="631">
        <v>65</v>
      </c>
      <c r="F565" s="408" t="s">
        <v>731</v>
      </c>
      <c r="G565" s="401">
        <v>44002</v>
      </c>
      <c r="H565" s="532" t="s">
        <v>66</v>
      </c>
      <c r="I565" s="386" t="s">
        <v>1750</v>
      </c>
      <c r="J565" s="573" t="s">
        <v>690</v>
      </c>
      <c r="K565" s="449" t="s">
        <v>25</v>
      </c>
      <c r="L565" s="379" t="s">
        <v>443</v>
      </c>
      <c r="M565" s="379" t="s">
        <v>443</v>
      </c>
      <c r="N565" s="379" t="s">
        <v>443</v>
      </c>
      <c r="O565" s="379" t="s">
        <v>690</v>
      </c>
      <c r="P565" s="379" t="s">
        <v>690</v>
      </c>
      <c r="Q565" s="379" t="s">
        <v>690</v>
      </c>
      <c r="R565" s="379" t="s">
        <v>690</v>
      </c>
      <c r="S565" s="379" t="s">
        <v>690</v>
      </c>
      <c r="T565" s="379" t="s">
        <v>690</v>
      </c>
      <c r="U565" s="379" t="s">
        <v>690</v>
      </c>
      <c r="V565" s="379" t="s">
        <v>690</v>
      </c>
      <c r="W565" s="379" t="s">
        <v>690</v>
      </c>
    </row>
    <row r="566" spans="1:28" ht="45" customHeight="1" x14ac:dyDescent="0.25">
      <c r="A566" s="382" t="s">
        <v>1751</v>
      </c>
      <c r="B566" s="382" t="s">
        <v>212</v>
      </c>
      <c r="C566" s="409"/>
      <c r="D566" s="409"/>
      <c r="E566" s="631">
        <v>50</v>
      </c>
      <c r="F566" s="408" t="s">
        <v>594</v>
      </c>
      <c r="G566" s="401"/>
      <c r="H566" s="385" t="s">
        <v>590</v>
      </c>
      <c r="I566" s="386">
        <v>430</v>
      </c>
      <c r="J566" s="573" t="s">
        <v>596</v>
      </c>
      <c r="K566" s="449" t="s">
        <v>622</v>
      </c>
      <c r="L566" s="379" t="s">
        <v>443</v>
      </c>
      <c r="M566" s="379" t="s">
        <v>443</v>
      </c>
      <c r="N566" s="379" t="s">
        <v>443</v>
      </c>
      <c r="O566" s="379" t="s">
        <v>443</v>
      </c>
      <c r="P566" s="379" t="s">
        <v>443</v>
      </c>
      <c r="Q566" s="379" t="s">
        <v>443</v>
      </c>
      <c r="R566" s="379" t="s">
        <v>443</v>
      </c>
      <c r="S566" s="379" t="s">
        <v>443</v>
      </c>
      <c r="T566" s="379" t="s">
        <v>443</v>
      </c>
      <c r="U566" s="379" t="s">
        <v>4</v>
      </c>
      <c r="V566" s="379" t="s">
        <v>443</v>
      </c>
      <c r="W566" s="379" t="s">
        <v>35</v>
      </c>
    </row>
    <row r="567" spans="1:28" ht="45" customHeight="1" x14ac:dyDescent="0.25">
      <c r="A567" s="406" t="s">
        <v>1752</v>
      </c>
      <c r="B567" s="426" t="s">
        <v>1753</v>
      </c>
      <c r="C567" s="414"/>
      <c r="D567" s="414"/>
      <c r="E567" s="631">
        <v>65</v>
      </c>
      <c r="F567" s="408" t="s">
        <v>604</v>
      </c>
      <c r="G567" s="627" t="s">
        <v>1754</v>
      </c>
      <c r="H567" s="385" t="s">
        <v>590</v>
      </c>
      <c r="I567" s="406"/>
      <c r="J567" s="573" t="s">
        <v>1237</v>
      </c>
      <c r="K567" s="449" t="s">
        <v>100</v>
      </c>
      <c r="L567" s="379" t="s">
        <v>35</v>
      </c>
      <c r="M567" s="379" t="s">
        <v>35</v>
      </c>
      <c r="N567" s="379" t="s">
        <v>443</v>
      </c>
      <c r="O567" s="379" t="s">
        <v>443</v>
      </c>
      <c r="P567" s="379" t="s">
        <v>443</v>
      </c>
      <c r="Q567" s="379" t="s">
        <v>35</v>
      </c>
      <c r="R567" s="379" t="s">
        <v>35</v>
      </c>
      <c r="S567" s="379" t="s">
        <v>4</v>
      </c>
      <c r="T567" s="379" t="s">
        <v>443</v>
      </c>
      <c r="U567" s="379" t="s">
        <v>443</v>
      </c>
      <c r="V567" s="462" t="s">
        <v>443</v>
      </c>
      <c r="W567" s="379" t="s">
        <v>35</v>
      </c>
    </row>
    <row r="568" spans="1:28" ht="45" customHeight="1" x14ac:dyDescent="0.25">
      <c r="A568" s="382" t="s">
        <v>1755</v>
      </c>
      <c r="B568" s="382" t="s">
        <v>1756</v>
      </c>
      <c r="C568" s="409" t="s">
        <v>1176</v>
      </c>
      <c r="D568" s="409"/>
      <c r="E568" s="631">
        <v>55</v>
      </c>
      <c r="F568" s="408" t="s">
        <v>604</v>
      </c>
      <c r="G568" s="384"/>
      <c r="H568" s="385" t="s">
        <v>590</v>
      </c>
      <c r="I568" s="386" t="s">
        <v>1757</v>
      </c>
      <c r="J568" s="573" t="s">
        <v>621</v>
      </c>
      <c r="K568" s="449" t="s">
        <v>146</v>
      </c>
      <c r="L568" s="379" t="s">
        <v>4</v>
      </c>
      <c r="M568" s="379" t="s">
        <v>443</v>
      </c>
      <c r="N568" s="379" t="s">
        <v>443</v>
      </c>
      <c r="O568" s="379" t="s">
        <v>443</v>
      </c>
      <c r="P568" s="379" t="s">
        <v>443</v>
      </c>
      <c r="Q568" s="379" t="s">
        <v>443</v>
      </c>
      <c r="R568" s="379" t="s">
        <v>443</v>
      </c>
      <c r="S568" s="379" t="s">
        <v>443</v>
      </c>
      <c r="T568" s="379" t="s">
        <v>443</v>
      </c>
      <c r="U568" s="379" t="s">
        <v>443</v>
      </c>
      <c r="V568" s="379" t="s">
        <v>443</v>
      </c>
      <c r="W568" s="379" t="s">
        <v>443</v>
      </c>
    </row>
    <row r="569" spans="1:28" ht="45" customHeight="1" x14ac:dyDescent="0.25">
      <c r="A569" s="382" t="s">
        <v>1758</v>
      </c>
      <c r="B569" s="382" t="s">
        <v>99</v>
      </c>
      <c r="C569" s="408"/>
      <c r="D569" s="408"/>
      <c r="E569" s="631">
        <v>60</v>
      </c>
      <c r="F569" s="408" t="s">
        <v>604</v>
      </c>
      <c r="G569" s="401">
        <v>45017</v>
      </c>
      <c r="H569" s="385" t="s">
        <v>590</v>
      </c>
      <c r="I569" s="386" t="s">
        <v>1759</v>
      </c>
      <c r="J569" s="573" t="s">
        <v>1237</v>
      </c>
      <c r="K569" s="449" t="s">
        <v>25</v>
      </c>
      <c r="L569" s="379" t="s">
        <v>443</v>
      </c>
      <c r="M569" s="379" t="s">
        <v>443</v>
      </c>
      <c r="N569" s="379" t="s">
        <v>443</v>
      </c>
      <c r="O569" s="379" t="s">
        <v>443</v>
      </c>
      <c r="P569" s="379" t="s">
        <v>4</v>
      </c>
      <c r="Q569" s="379" t="s">
        <v>443</v>
      </c>
      <c r="R569" s="379" t="s">
        <v>443</v>
      </c>
      <c r="S569" s="379" t="s">
        <v>443</v>
      </c>
      <c r="T569" s="379" t="s">
        <v>443</v>
      </c>
      <c r="U569" s="462" t="s">
        <v>443</v>
      </c>
      <c r="V569" s="462" t="s">
        <v>443</v>
      </c>
      <c r="W569" s="462" t="s">
        <v>443</v>
      </c>
    </row>
    <row r="570" spans="1:28" ht="45" customHeight="1" x14ac:dyDescent="0.25">
      <c r="A570" s="599" t="s">
        <v>1760</v>
      </c>
      <c r="B570" s="599" t="s">
        <v>1761</v>
      </c>
      <c r="C570" s="599"/>
      <c r="D570" s="599"/>
      <c r="E570" s="632">
        <v>65</v>
      </c>
      <c r="F570" s="408" t="s">
        <v>604</v>
      </c>
      <c r="G570" s="441"/>
      <c r="H570" s="385" t="s">
        <v>590</v>
      </c>
      <c r="I570" s="441">
        <v>71</v>
      </c>
      <c r="J570" s="573" t="s">
        <v>648</v>
      </c>
      <c r="K570" s="449" t="s">
        <v>1762</v>
      </c>
      <c r="L570" s="379" t="s">
        <v>443</v>
      </c>
      <c r="M570" s="379" t="s">
        <v>443</v>
      </c>
      <c r="N570" s="379" t="s">
        <v>443</v>
      </c>
      <c r="O570" s="379" t="s">
        <v>443</v>
      </c>
      <c r="P570" s="379" t="s">
        <v>443</v>
      </c>
      <c r="Q570" s="379" t="s">
        <v>443</v>
      </c>
      <c r="R570" s="379" t="s">
        <v>443</v>
      </c>
      <c r="S570" s="379" t="s">
        <v>443</v>
      </c>
      <c r="T570" s="379" t="s">
        <v>443</v>
      </c>
      <c r="U570" s="379" t="s">
        <v>443</v>
      </c>
      <c r="V570" s="379" t="s">
        <v>443</v>
      </c>
      <c r="W570" s="379" t="s">
        <v>443</v>
      </c>
    </row>
    <row r="571" spans="1:28" ht="45" customHeight="1" x14ac:dyDescent="0.25">
      <c r="A571" s="599" t="s">
        <v>1763</v>
      </c>
      <c r="B571" s="382" t="s">
        <v>99</v>
      </c>
      <c r="C571" s="408"/>
      <c r="D571" s="408"/>
      <c r="E571" s="631">
        <v>60</v>
      </c>
      <c r="F571" s="408" t="s">
        <v>604</v>
      </c>
      <c r="G571" s="401">
        <v>45017</v>
      </c>
      <c r="H571" s="385" t="s">
        <v>590</v>
      </c>
      <c r="I571" s="386" t="s">
        <v>1759</v>
      </c>
      <c r="J571" s="573" t="s">
        <v>1237</v>
      </c>
      <c r="K571" s="449" t="s">
        <v>25</v>
      </c>
      <c r="L571" s="379" t="s">
        <v>443</v>
      </c>
      <c r="M571" s="379" t="s">
        <v>443</v>
      </c>
      <c r="N571" s="379" t="s">
        <v>443</v>
      </c>
      <c r="O571" s="379" t="s">
        <v>443</v>
      </c>
      <c r="P571" s="379" t="s">
        <v>4</v>
      </c>
      <c r="Q571" s="379" t="s">
        <v>443</v>
      </c>
      <c r="R571" s="379" t="s">
        <v>443</v>
      </c>
      <c r="S571" s="379" t="s">
        <v>443</v>
      </c>
      <c r="T571" s="379" t="s">
        <v>443</v>
      </c>
      <c r="U571" s="462" t="s">
        <v>443</v>
      </c>
      <c r="V571" s="462" t="s">
        <v>443</v>
      </c>
      <c r="W571" s="462" t="s">
        <v>443</v>
      </c>
    </row>
    <row r="572" spans="1:28" ht="45" customHeight="1" x14ac:dyDescent="0.25">
      <c r="A572" s="599" t="s">
        <v>1764</v>
      </c>
      <c r="B572" s="382" t="s">
        <v>99</v>
      </c>
      <c r="C572" s="408"/>
      <c r="D572" s="408"/>
      <c r="E572" s="631">
        <v>60</v>
      </c>
      <c r="F572" s="408" t="s">
        <v>604</v>
      </c>
      <c r="G572" s="401">
        <v>45017</v>
      </c>
      <c r="H572" s="385" t="s">
        <v>590</v>
      </c>
      <c r="I572" s="386" t="s">
        <v>1759</v>
      </c>
      <c r="J572" s="573" t="s">
        <v>1237</v>
      </c>
      <c r="K572" s="449" t="s">
        <v>25</v>
      </c>
      <c r="L572" s="379" t="s">
        <v>443</v>
      </c>
      <c r="M572" s="379" t="s">
        <v>443</v>
      </c>
      <c r="N572" s="379" t="s">
        <v>443</v>
      </c>
      <c r="O572" s="379" t="s">
        <v>443</v>
      </c>
      <c r="P572" s="379" t="s">
        <v>4</v>
      </c>
      <c r="Q572" s="379" t="s">
        <v>443</v>
      </c>
      <c r="R572" s="379" t="s">
        <v>443</v>
      </c>
      <c r="S572" s="379" t="s">
        <v>443</v>
      </c>
      <c r="T572" s="379" t="s">
        <v>443</v>
      </c>
      <c r="U572" s="462" t="s">
        <v>443</v>
      </c>
      <c r="V572" s="462" t="s">
        <v>443</v>
      </c>
      <c r="W572" s="462" t="s">
        <v>443</v>
      </c>
    </row>
    <row r="573" spans="1:28" ht="45" customHeight="1" x14ac:dyDescent="0.25">
      <c r="A573" s="382" t="s">
        <v>1765</v>
      </c>
      <c r="B573" s="382" t="s">
        <v>1766</v>
      </c>
      <c r="C573" s="408"/>
      <c r="D573" s="408"/>
      <c r="E573" s="631">
        <v>55</v>
      </c>
      <c r="F573" s="408" t="s">
        <v>594</v>
      </c>
      <c r="G573" s="401">
        <v>44986</v>
      </c>
      <c r="H573" s="385" t="s">
        <v>590</v>
      </c>
      <c r="I573" s="386">
        <v>457</v>
      </c>
      <c r="J573" s="573" t="s">
        <v>596</v>
      </c>
      <c r="K573" s="449" t="s">
        <v>100</v>
      </c>
      <c r="L573" s="379" t="s">
        <v>443</v>
      </c>
      <c r="M573" s="379" t="s">
        <v>443</v>
      </c>
      <c r="N573" s="379" t="s">
        <v>443</v>
      </c>
      <c r="O573" s="379" t="s">
        <v>443</v>
      </c>
      <c r="P573" s="379" t="s">
        <v>443</v>
      </c>
      <c r="Q573" s="379" t="s">
        <v>443</v>
      </c>
      <c r="R573" s="379" t="s">
        <v>443</v>
      </c>
      <c r="S573" s="379" t="s">
        <v>443</v>
      </c>
      <c r="T573" s="379" t="s">
        <v>4</v>
      </c>
      <c r="U573" s="379" t="s">
        <v>443</v>
      </c>
      <c r="V573" s="379" t="s">
        <v>443</v>
      </c>
      <c r="W573" s="379" t="s">
        <v>35</v>
      </c>
    </row>
    <row r="574" spans="1:28" ht="49.5" customHeight="1" x14ac:dyDescent="0.25">
      <c r="A574" s="408" t="s">
        <v>274</v>
      </c>
      <c r="B574" s="382" t="s">
        <v>1767</v>
      </c>
      <c r="C574" s="408"/>
      <c r="D574" s="408"/>
      <c r="E574" s="631">
        <v>55</v>
      </c>
      <c r="F574" s="408" t="s">
        <v>604</v>
      </c>
      <c r="G574" s="401">
        <v>41456</v>
      </c>
      <c r="H574" s="385" t="s">
        <v>590</v>
      </c>
      <c r="I574" s="386" t="s">
        <v>1768</v>
      </c>
      <c r="J574" s="573" t="s">
        <v>621</v>
      </c>
      <c r="K574" s="449" t="s">
        <v>146</v>
      </c>
      <c r="L574" s="416" t="s">
        <v>4</v>
      </c>
      <c r="M574" s="379" t="s">
        <v>443</v>
      </c>
      <c r="N574" s="379" t="s">
        <v>443</v>
      </c>
      <c r="O574" s="379" t="s">
        <v>443</v>
      </c>
      <c r="P574" s="379" t="s">
        <v>443</v>
      </c>
      <c r="Q574" s="379" t="s">
        <v>443</v>
      </c>
      <c r="R574" s="379" t="s">
        <v>443</v>
      </c>
      <c r="S574" s="379" t="s">
        <v>443</v>
      </c>
      <c r="T574" s="379" t="s">
        <v>443</v>
      </c>
      <c r="U574" s="379" t="s">
        <v>443</v>
      </c>
      <c r="V574" s="379" t="s">
        <v>443</v>
      </c>
      <c r="W574" s="379" t="s">
        <v>443</v>
      </c>
    </row>
    <row r="575" spans="1:28" ht="45" customHeight="1" x14ac:dyDescent="0.25">
      <c r="A575" s="408" t="s">
        <v>1769</v>
      </c>
      <c r="B575" s="382" t="s">
        <v>818</v>
      </c>
      <c r="C575" s="409" t="s">
        <v>1445</v>
      </c>
      <c r="D575" s="409"/>
      <c r="E575" s="631">
        <v>60</v>
      </c>
      <c r="F575" s="408" t="s">
        <v>604</v>
      </c>
      <c r="G575" s="401" t="s">
        <v>40</v>
      </c>
      <c r="H575" s="385" t="s">
        <v>590</v>
      </c>
      <c r="I575" s="386" t="s">
        <v>1770</v>
      </c>
      <c r="J575" s="573" t="s">
        <v>634</v>
      </c>
      <c r="K575" s="524" t="s">
        <v>622</v>
      </c>
      <c r="L575" s="379" t="s">
        <v>443</v>
      </c>
      <c r="M575" s="379" t="s">
        <v>443</v>
      </c>
      <c r="N575" s="379" t="s">
        <v>443</v>
      </c>
      <c r="O575" s="379" t="s">
        <v>443</v>
      </c>
      <c r="P575" s="379" t="s">
        <v>443</v>
      </c>
      <c r="Q575" s="379" t="s">
        <v>443</v>
      </c>
      <c r="R575" s="379" t="s">
        <v>4</v>
      </c>
      <c r="S575" s="379" t="s">
        <v>443</v>
      </c>
      <c r="T575" s="379" t="s">
        <v>443</v>
      </c>
      <c r="U575" s="379" t="s">
        <v>443</v>
      </c>
      <c r="V575" s="379" t="s">
        <v>443</v>
      </c>
      <c r="W575" s="379" t="s">
        <v>443</v>
      </c>
    </row>
    <row r="576" spans="1:28" ht="45" customHeight="1" x14ac:dyDescent="0.25">
      <c r="A576" s="408" t="s">
        <v>1771</v>
      </c>
      <c r="B576" s="382" t="s">
        <v>60</v>
      </c>
      <c r="C576" s="408" t="s">
        <v>1772</v>
      </c>
      <c r="D576" s="408"/>
      <c r="E576" s="631">
        <v>65</v>
      </c>
      <c r="F576" s="408" t="s">
        <v>604</v>
      </c>
      <c r="G576" s="401">
        <v>45292</v>
      </c>
      <c r="H576" s="385" t="s">
        <v>590</v>
      </c>
      <c r="I576" s="386" t="s">
        <v>1773</v>
      </c>
      <c r="J576" s="573" t="s">
        <v>606</v>
      </c>
      <c r="K576" s="449" t="s">
        <v>635</v>
      </c>
      <c r="L576" s="379" t="s">
        <v>4</v>
      </c>
      <c r="M576" s="379" t="s">
        <v>443</v>
      </c>
      <c r="N576" s="379" t="s">
        <v>443</v>
      </c>
      <c r="O576" s="379" t="s">
        <v>443</v>
      </c>
      <c r="P576" s="379" t="s">
        <v>443</v>
      </c>
      <c r="Q576" s="379" t="s">
        <v>443</v>
      </c>
      <c r="R576" s="379" t="s">
        <v>443</v>
      </c>
      <c r="S576" s="379" t="s">
        <v>443</v>
      </c>
      <c r="T576" s="379" t="s">
        <v>443</v>
      </c>
      <c r="U576" s="379" t="s">
        <v>443</v>
      </c>
      <c r="V576" s="379" t="s">
        <v>443</v>
      </c>
      <c r="W576" s="379" t="s">
        <v>443</v>
      </c>
    </row>
    <row r="577" spans="1:23" ht="45" customHeight="1" x14ac:dyDescent="0.25">
      <c r="A577" s="382" t="s">
        <v>1774</v>
      </c>
      <c r="B577" s="382" t="s">
        <v>1775</v>
      </c>
      <c r="C577" s="409"/>
      <c r="D577" s="409"/>
      <c r="E577" s="631">
        <v>55</v>
      </c>
      <c r="F577" s="408" t="s">
        <v>604</v>
      </c>
      <c r="G577" s="401">
        <v>42401</v>
      </c>
      <c r="H577" s="385" t="s">
        <v>590</v>
      </c>
      <c r="I577" s="386" t="s">
        <v>300</v>
      </c>
      <c r="J577" s="573" t="s">
        <v>621</v>
      </c>
      <c r="K577" s="449" t="s">
        <v>622</v>
      </c>
      <c r="L577" s="379" t="s">
        <v>443</v>
      </c>
      <c r="M577" s="379" t="s">
        <v>443</v>
      </c>
      <c r="N577" s="379" t="s">
        <v>443</v>
      </c>
      <c r="O577" s="379" t="s">
        <v>443</v>
      </c>
      <c r="P577" s="379" t="s">
        <v>443</v>
      </c>
      <c r="Q577" s="379" t="s">
        <v>443</v>
      </c>
      <c r="R577" s="379" t="s">
        <v>443</v>
      </c>
      <c r="S577" s="379" t="s">
        <v>443</v>
      </c>
      <c r="T577" s="379" t="s">
        <v>443</v>
      </c>
      <c r="U577" s="379" t="s">
        <v>443</v>
      </c>
      <c r="V577" s="379" t="s">
        <v>443</v>
      </c>
      <c r="W577" s="379" t="s">
        <v>443</v>
      </c>
    </row>
    <row r="578" spans="1:23" ht="45" customHeight="1" x14ac:dyDescent="0.25">
      <c r="A578" s="382" t="s">
        <v>1776</v>
      </c>
      <c r="B578" s="382" t="s">
        <v>662</v>
      </c>
      <c r="C578" s="408" t="s">
        <v>1225</v>
      </c>
      <c r="D578" s="408"/>
      <c r="E578" s="631">
        <v>65</v>
      </c>
      <c r="F578" s="408" t="s">
        <v>604</v>
      </c>
      <c r="G578" s="401">
        <v>45222</v>
      </c>
      <c r="H578" s="385" t="s">
        <v>590</v>
      </c>
      <c r="I578" s="616" t="s">
        <v>1777</v>
      </c>
      <c r="J578" s="573" t="s">
        <v>648</v>
      </c>
      <c r="K578" s="449" t="s">
        <v>622</v>
      </c>
      <c r="L578" s="379" t="s">
        <v>443</v>
      </c>
      <c r="M578" s="379" t="s">
        <v>443</v>
      </c>
      <c r="N578" s="379" t="s">
        <v>443</v>
      </c>
      <c r="O578" s="379" t="s">
        <v>443</v>
      </c>
      <c r="P578" s="379" t="s">
        <v>443</v>
      </c>
      <c r="Q578" s="379" t="s">
        <v>443</v>
      </c>
      <c r="R578" s="379" t="s">
        <v>443</v>
      </c>
      <c r="S578" s="379" t="s">
        <v>443</v>
      </c>
      <c r="T578" s="379" t="s">
        <v>4</v>
      </c>
      <c r="U578" s="379" t="s">
        <v>443</v>
      </c>
      <c r="V578" s="379" t="s">
        <v>443</v>
      </c>
      <c r="W578" s="379" t="s">
        <v>443</v>
      </c>
    </row>
    <row r="579" spans="1:23" ht="45" customHeight="1" x14ac:dyDescent="0.25">
      <c r="A579" s="382" t="s">
        <v>1778</v>
      </c>
      <c r="B579" s="382" t="s">
        <v>60</v>
      </c>
      <c r="C579" s="409" t="s">
        <v>1701</v>
      </c>
      <c r="D579" s="409"/>
      <c r="E579" s="631">
        <v>55</v>
      </c>
      <c r="F579" s="408" t="s">
        <v>604</v>
      </c>
      <c r="G579" s="384"/>
      <c r="H579" s="385" t="s">
        <v>590</v>
      </c>
      <c r="I579" s="386" t="s">
        <v>1779</v>
      </c>
      <c r="J579" s="573" t="s">
        <v>663</v>
      </c>
      <c r="K579" s="449" t="s">
        <v>622</v>
      </c>
      <c r="L579" s="379" t="s">
        <v>443</v>
      </c>
      <c r="M579" s="379" t="s">
        <v>443</v>
      </c>
      <c r="N579" s="379" t="s">
        <v>443</v>
      </c>
      <c r="O579" s="379" t="s">
        <v>443</v>
      </c>
      <c r="P579" s="379" t="s">
        <v>35</v>
      </c>
      <c r="Q579" s="379" t="s">
        <v>35</v>
      </c>
      <c r="R579" s="379" t="s">
        <v>35</v>
      </c>
      <c r="S579" s="379" t="s">
        <v>35</v>
      </c>
      <c r="T579" s="379" t="s">
        <v>4</v>
      </c>
      <c r="U579" s="737" t="s">
        <v>35</v>
      </c>
      <c r="V579" s="737" t="s">
        <v>35</v>
      </c>
      <c r="W579" s="379" t="s">
        <v>443</v>
      </c>
    </row>
    <row r="580" spans="1:23" ht="45" customHeight="1" x14ac:dyDescent="0.25">
      <c r="A580" s="382" t="s">
        <v>1780</v>
      </c>
      <c r="B580" s="382" t="s">
        <v>1781</v>
      </c>
      <c r="C580" s="602"/>
      <c r="D580" s="602"/>
      <c r="E580" s="631">
        <v>75</v>
      </c>
      <c r="F580" s="408" t="s">
        <v>604</v>
      </c>
      <c r="G580" s="401">
        <v>45833</v>
      </c>
      <c r="H580" s="385" t="s">
        <v>590</v>
      </c>
      <c r="I580" s="386" t="s">
        <v>1782</v>
      </c>
      <c r="J580" s="573" t="s">
        <v>764</v>
      </c>
      <c r="K580" s="449" t="s">
        <v>635</v>
      </c>
      <c r="L580" s="379" t="s">
        <v>690</v>
      </c>
      <c r="M580" s="379" t="s">
        <v>690</v>
      </c>
      <c r="N580" s="379" t="s">
        <v>690</v>
      </c>
      <c r="O580" s="379" t="s">
        <v>690</v>
      </c>
      <c r="P580" s="379" t="s">
        <v>690</v>
      </c>
      <c r="Q580" s="379" t="s">
        <v>443</v>
      </c>
      <c r="R580" s="379" t="s">
        <v>443</v>
      </c>
      <c r="S580" s="379" t="s">
        <v>443</v>
      </c>
      <c r="T580" s="379" t="s">
        <v>443</v>
      </c>
      <c r="U580" s="379" t="s">
        <v>443</v>
      </c>
      <c r="V580" s="379" t="s">
        <v>35</v>
      </c>
      <c r="W580" s="379" t="s">
        <v>4</v>
      </c>
    </row>
    <row r="581" spans="1:23" ht="45" customHeight="1" x14ac:dyDescent="0.25">
      <c r="A581" s="382" t="s">
        <v>1783</v>
      </c>
      <c r="B581" s="382" t="s">
        <v>60</v>
      </c>
      <c r="C581" s="409" t="s">
        <v>1176</v>
      </c>
      <c r="D581" s="409"/>
      <c r="E581" s="631">
        <v>55</v>
      </c>
      <c r="F581" s="408" t="s">
        <v>604</v>
      </c>
      <c r="G581" s="384"/>
      <c r="H581" s="385" t="s">
        <v>590</v>
      </c>
      <c r="I581" s="386" t="s">
        <v>1784</v>
      </c>
      <c r="J581" s="573" t="s">
        <v>663</v>
      </c>
      <c r="K581" s="449" t="s">
        <v>622</v>
      </c>
      <c r="L581" s="379" t="s">
        <v>443</v>
      </c>
      <c r="M581" s="379" t="s">
        <v>443</v>
      </c>
      <c r="N581" s="379" t="s">
        <v>443</v>
      </c>
      <c r="O581" s="379" t="s">
        <v>443</v>
      </c>
      <c r="P581" s="379" t="s">
        <v>35</v>
      </c>
      <c r="Q581" s="379" t="s">
        <v>35</v>
      </c>
      <c r="R581" s="379" t="s">
        <v>35</v>
      </c>
      <c r="S581" s="379" t="s">
        <v>35</v>
      </c>
      <c r="T581" s="379" t="s">
        <v>35</v>
      </c>
      <c r="U581" s="379" t="s">
        <v>4</v>
      </c>
      <c r="V581" s="737" t="s">
        <v>35</v>
      </c>
      <c r="W581" s="379" t="s">
        <v>443</v>
      </c>
    </row>
    <row r="582" spans="1:23" ht="45" customHeight="1" x14ac:dyDescent="0.25">
      <c r="A582" s="382" t="s">
        <v>1785</v>
      </c>
      <c r="B582" s="382" t="s">
        <v>662</v>
      </c>
      <c r="C582" s="602"/>
      <c r="D582" s="602"/>
      <c r="E582" s="631">
        <v>50</v>
      </c>
      <c r="F582" s="408" t="s">
        <v>604</v>
      </c>
      <c r="G582" s="401">
        <v>44949</v>
      </c>
      <c r="H582" s="385" t="s">
        <v>590</v>
      </c>
      <c r="I582" s="386">
        <v>185</v>
      </c>
      <c r="J582" s="605" t="s">
        <v>645</v>
      </c>
      <c r="K582" s="449" t="s">
        <v>20</v>
      </c>
      <c r="L582" s="379" t="s">
        <v>443</v>
      </c>
      <c r="M582" s="379" t="s">
        <v>443</v>
      </c>
      <c r="N582" s="379" t="s">
        <v>443</v>
      </c>
      <c r="O582" s="379" t="s">
        <v>443</v>
      </c>
      <c r="P582" s="539" t="s">
        <v>4</v>
      </c>
      <c r="Q582" s="379" t="s">
        <v>443</v>
      </c>
      <c r="R582" s="379" t="s">
        <v>443</v>
      </c>
      <c r="S582" s="379" t="s">
        <v>443</v>
      </c>
      <c r="T582" s="379" t="s">
        <v>443</v>
      </c>
      <c r="U582" s="379" t="s">
        <v>443</v>
      </c>
      <c r="V582" s="379" t="s">
        <v>443</v>
      </c>
      <c r="W582" s="379" t="s">
        <v>443</v>
      </c>
    </row>
    <row r="583" spans="1:23" ht="45" customHeight="1" x14ac:dyDescent="0.25">
      <c r="A583" s="382" t="s">
        <v>1786</v>
      </c>
      <c r="B583" s="382" t="s">
        <v>1787</v>
      </c>
      <c r="C583" s="602"/>
      <c r="D583" s="602"/>
      <c r="E583" s="631">
        <v>50</v>
      </c>
      <c r="F583" s="408" t="s">
        <v>604</v>
      </c>
      <c r="G583" s="401">
        <v>44949</v>
      </c>
      <c r="H583" s="385" t="s">
        <v>590</v>
      </c>
      <c r="I583" s="386">
        <v>131</v>
      </c>
      <c r="J583" s="573" t="s">
        <v>663</v>
      </c>
      <c r="K583" s="449" t="s">
        <v>69</v>
      </c>
      <c r="L583" s="379" t="s">
        <v>443</v>
      </c>
      <c r="M583" s="379" t="s">
        <v>443</v>
      </c>
      <c r="N583" s="379" t="s">
        <v>443</v>
      </c>
      <c r="O583" s="379" t="s">
        <v>443</v>
      </c>
      <c r="P583" s="379" t="s">
        <v>443</v>
      </c>
      <c r="Q583" s="379" t="s">
        <v>4</v>
      </c>
      <c r="R583" s="379" t="s">
        <v>443</v>
      </c>
      <c r="S583" s="379" t="s">
        <v>443</v>
      </c>
      <c r="T583" s="379" t="s">
        <v>443</v>
      </c>
      <c r="U583" s="379" t="s">
        <v>443</v>
      </c>
      <c r="V583" s="379" t="s">
        <v>443</v>
      </c>
      <c r="W583" s="379" t="s">
        <v>443</v>
      </c>
    </row>
    <row r="584" spans="1:23" ht="45" customHeight="1" x14ac:dyDescent="0.25">
      <c r="A584" s="382" t="s">
        <v>1788</v>
      </c>
      <c r="B584" s="382" t="s">
        <v>1789</v>
      </c>
      <c r="C584" s="602"/>
      <c r="D584" s="602"/>
      <c r="E584" s="631">
        <v>50</v>
      </c>
      <c r="F584" s="408" t="s">
        <v>604</v>
      </c>
      <c r="G584" s="401">
        <v>44949</v>
      </c>
      <c r="H584" s="385" t="s">
        <v>590</v>
      </c>
      <c r="I584" s="386">
        <v>376</v>
      </c>
      <c r="J584" s="573" t="s">
        <v>1237</v>
      </c>
      <c r="K584" s="449" t="s">
        <v>622</v>
      </c>
      <c r="L584" s="379" t="s">
        <v>4</v>
      </c>
      <c r="M584" s="379" t="s">
        <v>443</v>
      </c>
      <c r="N584" s="379" t="s">
        <v>443</v>
      </c>
      <c r="O584" s="379" t="s">
        <v>443</v>
      </c>
      <c r="P584" s="379" t="s">
        <v>443</v>
      </c>
      <c r="Q584" s="379" t="s">
        <v>443</v>
      </c>
      <c r="R584" s="379" t="s">
        <v>443</v>
      </c>
      <c r="S584" s="379" t="s">
        <v>443</v>
      </c>
      <c r="T584" s="379" t="s">
        <v>443</v>
      </c>
      <c r="U584" s="462" t="s">
        <v>443</v>
      </c>
      <c r="V584" s="462" t="s">
        <v>443</v>
      </c>
      <c r="W584" s="462" t="s">
        <v>443</v>
      </c>
    </row>
    <row r="585" spans="1:23" ht="45" customHeight="1" x14ac:dyDescent="0.25">
      <c r="A585" s="382" t="s">
        <v>1790</v>
      </c>
      <c r="B585" s="382" t="s">
        <v>1791</v>
      </c>
      <c r="C585" s="409"/>
      <c r="D585" s="409"/>
      <c r="E585" s="631">
        <v>50</v>
      </c>
      <c r="F585" s="408" t="s">
        <v>604</v>
      </c>
      <c r="G585" s="401">
        <v>45017</v>
      </c>
      <c r="H585" s="385" t="s">
        <v>590</v>
      </c>
      <c r="I585" s="386" t="s">
        <v>1792</v>
      </c>
      <c r="J585" s="573" t="s">
        <v>1237</v>
      </c>
      <c r="K585" s="626" t="s">
        <v>610</v>
      </c>
      <c r="L585" s="379" t="s">
        <v>443</v>
      </c>
      <c r="M585" s="379" t="s">
        <v>443</v>
      </c>
      <c r="N585" s="379" t="s">
        <v>443</v>
      </c>
      <c r="O585" s="379" t="s">
        <v>443</v>
      </c>
      <c r="P585" s="379" t="s">
        <v>443</v>
      </c>
      <c r="Q585" s="379" t="s">
        <v>443</v>
      </c>
      <c r="R585" s="379" t="s">
        <v>443</v>
      </c>
      <c r="S585" s="379" t="s">
        <v>443</v>
      </c>
      <c r="T585" s="379" t="s">
        <v>4</v>
      </c>
      <c r="U585" s="462" t="s">
        <v>443</v>
      </c>
      <c r="V585" s="462" t="s">
        <v>443</v>
      </c>
      <c r="W585" s="462" t="s">
        <v>443</v>
      </c>
    </row>
    <row r="586" spans="1:23" ht="45" customHeight="1" x14ac:dyDescent="0.25">
      <c r="A586" s="599" t="s">
        <v>1793</v>
      </c>
      <c r="B586" s="382" t="s">
        <v>694</v>
      </c>
      <c r="C586" s="636" t="s">
        <v>1524</v>
      </c>
      <c r="D586" s="636"/>
      <c r="E586" s="631">
        <v>55</v>
      </c>
      <c r="F586" s="408" t="s">
        <v>594</v>
      </c>
      <c r="G586" s="401">
        <v>45017</v>
      </c>
      <c r="H586" s="385" t="s">
        <v>590</v>
      </c>
      <c r="I586" s="441">
        <v>451</v>
      </c>
      <c r="J586" s="573" t="s">
        <v>596</v>
      </c>
      <c r="K586" s="449" t="s">
        <v>53</v>
      </c>
      <c r="L586" s="379" t="s">
        <v>443</v>
      </c>
      <c r="M586" s="379" t="s">
        <v>443</v>
      </c>
      <c r="N586" s="379" t="s">
        <v>443</v>
      </c>
      <c r="O586" s="379" t="s">
        <v>4</v>
      </c>
      <c r="P586" s="379" t="s">
        <v>443</v>
      </c>
      <c r="Q586" s="379" t="s">
        <v>443</v>
      </c>
      <c r="R586" s="379" t="s">
        <v>443</v>
      </c>
      <c r="S586" s="379" t="s">
        <v>443</v>
      </c>
      <c r="T586" s="379" t="s">
        <v>443</v>
      </c>
      <c r="U586" s="379" t="s">
        <v>443</v>
      </c>
      <c r="V586" s="379" t="s">
        <v>443</v>
      </c>
      <c r="W586" s="379" t="s">
        <v>35</v>
      </c>
    </row>
    <row r="587" spans="1:23" ht="45" customHeight="1" x14ac:dyDescent="0.25">
      <c r="A587" s="382" t="s">
        <v>1794</v>
      </c>
      <c r="B587" s="382" t="s">
        <v>1795</v>
      </c>
      <c r="C587" s="408"/>
      <c r="D587" s="408"/>
      <c r="E587" s="631">
        <v>55</v>
      </c>
      <c r="F587" s="408" t="s">
        <v>604</v>
      </c>
      <c r="G587" s="401">
        <v>44409</v>
      </c>
      <c r="H587" s="385" t="s">
        <v>590</v>
      </c>
      <c r="I587" s="386" t="s">
        <v>1796</v>
      </c>
      <c r="J587" s="573" t="s">
        <v>737</v>
      </c>
      <c r="K587" s="449" t="s">
        <v>53</v>
      </c>
      <c r="L587" s="379" t="s">
        <v>443</v>
      </c>
      <c r="M587" s="379" t="s">
        <v>443</v>
      </c>
      <c r="N587" s="379" t="s">
        <v>4</v>
      </c>
      <c r="O587" s="379" t="s">
        <v>443</v>
      </c>
      <c r="P587" s="379" t="s">
        <v>443</v>
      </c>
      <c r="Q587" s="379" t="s">
        <v>443</v>
      </c>
      <c r="R587" s="379" t="s">
        <v>443</v>
      </c>
      <c r="S587" s="379" t="s">
        <v>443</v>
      </c>
      <c r="T587" s="379" t="s">
        <v>443</v>
      </c>
      <c r="U587" s="379" t="s">
        <v>443</v>
      </c>
      <c r="V587" s="379" t="s">
        <v>443</v>
      </c>
      <c r="W587" s="379" t="s">
        <v>443</v>
      </c>
    </row>
    <row r="588" spans="1:23" ht="45" customHeight="1" x14ac:dyDescent="0.25">
      <c r="A588" s="382" t="s">
        <v>1797</v>
      </c>
      <c r="B588" s="382" t="s">
        <v>1646</v>
      </c>
      <c r="C588" s="408"/>
      <c r="D588" s="408"/>
      <c r="E588" s="631">
        <v>65</v>
      </c>
      <c r="F588" s="408" t="s">
        <v>731</v>
      </c>
      <c r="G588" s="401">
        <v>44572</v>
      </c>
      <c r="H588" s="385" t="s">
        <v>590</v>
      </c>
      <c r="I588" s="386" t="s">
        <v>1798</v>
      </c>
      <c r="J588" s="573" t="s">
        <v>732</v>
      </c>
      <c r="K588" s="449" t="s">
        <v>657</v>
      </c>
      <c r="L588" s="379" t="s">
        <v>443</v>
      </c>
      <c r="M588" s="379" t="s">
        <v>35</v>
      </c>
      <c r="N588" s="379" t="s">
        <v>35</v>
      </c>
      <c r="O588" s="379" t="s">
        <v>443</v>
      </c>
      <c r="P588" s="379" t="s">
        <v>443</v>
      </c>
      <c r="Q588" s="379" t="s">
        <v>443</v>
      </c>
      <c r="R588" s="379" t="s">
        <v>443</v>
      </c>
      <c r="S588" s="379" t="s">
        <v>443</v>
      </c>
      <c r="T588" s="379" t="s">
        <v>443</v>
      </c>
      <c r="U588" s="379" t="s">
        <v>443</v>
      </c>
      <c r="V588" s="379" t="s">
        <v>4</v>
      </c>
      <c r="W588" s="379" t="s">
        <v>443</v>
      </c>
    </row>
    <row r="589" spans="1:23" ht="45" customHeight="1" x14ac:dyDescent="0.25">
      <c r="A589" s="382" t="s">
        <v>1799</v>
      </c>
      <c r="B589" s="382" t="s">
        <v>856</v>
      </c>
      <c r="C589" s="409"/>
      <c r="D589" s="409"/>
      <c r="E589" s="631">
        <v>65</v>
      </c>
      <c r="F589" s="408" t="s">
        <v>731</v>
      </c>
      <c r="G589" s="401">
        <v>43831</v>
      </c>
      <c r="H589" s="385" t="s">
        <v>590</v>
      </c>
      <c r="I589" s="386" t="s">
        <v>1800</v>
      </c>
      <c r="J589" s="573" t="s">
        <v>732</v>
      </c>
      <c r="K589" s="449" t="s">
        <v>20</v>
      </c>
      <c r="L589" s="379" t="s">
        <v>443</v>
      </c>
      <c r="M589" s="379" t="s">
        <v>443</v>
      </c>
      <c r="N589" s="379" t="s">
        <v>443</v>
      </c>
      <c r="O589" s="462" t="s">
        <v>443</v>
      </c>
      <c r="P589" s="539" t="s">
        <v>4</v>
      </c>
      <c r="Q589" s="379" t="s">
        <v>443</v>
      </c>
      <c r="R589" s="379" t="s">
        <v>443</v>
      </c>
      <c r="S589" s="379" t="s">
        <v>443</v>
      </c>
      <c r="T589" s="379" t="s">
        <v>443</v>
      </c>
      <c r="U589" s="379" t="s">
        <v>443</v>
      </c>
      <c r="V589" s="379" t="s">
        <v>443</v>
      </c>
      <c r="W589" s="379" t="s">
        <v>443</v>
      </c>
    </row>
    <row r="590" spans="1:23" ht="45" customHeight="1" x14ac:dyDescent="0.25">
      <c r="A590" s="382" t="s">
        <v>1801</v>
      </c>
      <c r="B590" s="382" t="s">
        <v>1802</v>
      </c>
      <c r="C590" s="408" t="s">
        <v>1803</v>
      </c>
      <c r="D590" s="408"/>
      <c r="E590" s="631">
        <v>100</v>
      </c>
      <c r="F590" s="408" t="s">
        <v>731</v>
      </c>
      <c r="G590" s="401"/>
      <c r="H590" s="385" t="s">
        <v>590</v>
      </c>
      <c r="I590" s="386">
        <v>459</v>
      </c>
      <c r="J590" s="573" t="s">
        <v>991</v>
      </c>
      <c r="K590" s="449" t="s">
        <v>614</v>
      </c>
      <c r="L590" s="379" t="s">
        <v>443</v>
      </c>
      <c r="M590" s="379" t="s">
        <v>443</v>
      </c>
      <c r="N590" s="379" t="s">
        <v>443</v>
      </c>
      <c r="O590" s="379" t="s">
        <v>4</v>
      </c>
      <c r="P590" s="379" t="s">
        <v>443</v>
      </c>
      <c r="Q590" s="379" t="s">
        <v>443</v>
      </c>
      <c r="R590" s="379" t="s">
        <v>443</v>
      </c>
      <c r="S590" s="379" t="s">
        <v>443</v>
      </c>
      <c r="T590" s="379" t="s">
        <v>443</v>
      </c>
      <c r="U590" s="379" t="s">
        <v>443</v>
      </c>
      <c r="V590" s="379" t="s">
        <v>443</v>
      </c>
      <c r="W590" s="379" t="s">
        <v>443</v>
      </c>
    </row>
    <row r="591" spans="1:23" ht="45" customHeight="1" x14ac:dyDescent="0.25">
      <c r="A591" s="599" t="s">
        <v>1804</v>
      </c>
      <c r="B591" s="408" t="s">
        <v>1805</v>
      </c>
      <c r="C591" s="408"/>
      <c r="D591" s="408"/>
      <c r="E591" s="631">
        <v>55</v>
      </c>
      <c r="F591" s="408" t="s">
        <v>604</v>
      </c>
      <c r="G591" s="401">
        <v>42767</v>
      </c>
      <c r="H591" s="385" t="s">
        <v>590</v>
      </c>
      <c r="I591" s="386" t="s">
        <v>1806</v>
      </c>
      <c r="J591" s="573" t="s">
        <v>663</v>
      </c>
      <c r="K591" s="449" t="s">
        <v>53</v>
      </c>
      <c r="L591" s="379" t="s">
        <v>443</v>
      </c>
      <c r="M591" s="379" t="s">
        <v>443</v>
      </c>
      <c r="N591" s="379" t="s">
        <v>4</v>
      </c>
      <c r="O591" s="379" t="s">
        <v>443</v>
      </c>
      <c r="P591" s="379" t="s">
        <v>443</v>
      </c>
      <c r="Q591" s="379" t="s">
        <v>443</v>
      </c>
      <c r="R591" s="379" t="s">
        <v>443</v>
      </c>
      <c r="S591" s="379" t="s">
        <v>443</v>
      </c>
      <c r="T591" s="379" t="s">
        <v>443</v>
      </c>
      <c r="U591" s="379" t="s">
        <v>443</v>
      </c>
      <c r="V591" s="379" t="s">
        <v>443</v>
      </c>
      <c r="W591" s="379" t="s">
        <v>443</v>
      </c>
    </row>
    <row r="592" spans="1:23" ht="45" customHeight="1" x14ac:dyDescent="0.25">
      <c r="A592" s="382" t="s">
        <v>1807</v>
      </c>
      <c r="B592" s="382" t="s">
        <v>662</v>
      </c>
      <c r="C592" s="602"/>
      <c r="D592" s="602"/>
      <c r="E592" s="631">
        <v>50</v>
      </c>
      <c r="F592" s="408" t="s">
        <v>604</v>
      </c>
      <c r="G592" s="401">
        <v>44949</v>
      </c>
      <c r="H592" s="385" t="s">
        <v>590</v>
      </c>
      <c r="I592" s="386">
        <v>50</v>
      </c>
      <c r="J592" s="605" t="s">
        <v>645</v>
      </c>
      <c r="K592" s="449" t="s">
        <v>25</v>
      </c>
      <c r="L592" s="379" t="s">
        <v>443</v>
      </c>
      <c r="M592" s="379" t="s">
        <v>443</v>
      </c>
      <c r="N592" s="379" t="s">
        <v>443</v>
      </c>
      <c r="O592" s="379" t="s">
        <v>443</v>
      </c>
      <c r="P592" s="379" t="s">
        <v>4</v>
      </c>
      <c r="Q592" s="379" t="s">
        <v>443</v>
      </c>
      <c r="R592" s="379" t="s">
        <v>443</v>
      </c>
      <c r="S592" s="379" t="s">
        <v>443</v>
      </c>
      <c r="T592" s="379" t="s">
        <v>443</v>
      </c>
      <c r="U592" s="379" t="s">
        <v>443</v>
      </c>
      <c r="V592" s="379" t="s">
        <v>443</v>
      </c>
      <c r="W592" s="379" t="s">
        <v>443</v>
      </c>
    </row>
    <row r="593" spans="1:23" ht="45" customHeight="1" x14ac:dyDescent="0.25">
      <c r="A593" s="599" t="s">
        <v>1808</v>
      </c>
      <c r="B593" s="382" t="s">
        <v>662</v>
      </c>
      <c r="C593" s="408"/>
      <c r="D593" s="408"/>
      <c r="E593" s="631">
        <v>65</v>
      </c>
      <c r="F593" s="408" t="s">
        <v>604</v>
      </c>
      <c r="G593" s="401">
        <v>45222</v>
      </c>
      <c r="H593" s="385" t="s">
        <v>590</v>
      </c>
      <c r="I593" s="386" t="s">
        <v>1809</v>
      </c>
      <c r="J593" s="573" t="s">
        <v>621</v>
      </c>
      <c r="K593" s="606" t="s">
        <v>614</v>
      </c>
      <c r="L593" s="379" t="s">
        <v>443</v>
      </c>
      <c r="M593" s="379" t="s">
        <v>4</v>
      </c>
      <c r="N593" s="379" t="s">
        <v>443</v>
      </c>
      <c r="O593" s="379" t="s">
        <v>443</v>
      </c>
      <c r="P593" s="379" t="s">
        <v>443</v>
      </c>
      <c r="Q593" s="379" t="s">
        <v>443</v>
      </c>
      <c r="R593" s="379" t="s">
        <v>443</v>
      </c>
      <c r="S593" s="379" t="s">
        <v>443</v>
      </c>
      <c r="T593" s="379" t="s">
        <v>443</v>
      </c>
      <c r="U593" s="379" t="s">
        <v>443</v>
      </c>
      <c r="V593" s="379" t="s">
        <v>443</v>
      </c>
      <c r="W593" s="379" t="s">
        <v>443</v>
      </c>
    </row>
    <row r="594" spans="1:23" ht="45" customHeight="1" x14ac:dyDescent="0.25">
      <c r="A594" s="382" t="s">
        <v>1810</v>
      </c>
      <c r="B594" s="382" t="s">
        <v>800</v>
      </c>
      <c r="C594" s="408"/>
      <c r="D594" s="408"/>
      <c r="E594" s="631">
        <v>55</v>
      </c>
      <c r="F594" s="408" t="s">
        <v>604</v>
      </c>
      <c r="G594" s="401">
        <v>42005</v>
      </c>
      <c r="H594" s="385" t="s">
        <v>590</v>
      </c>
      <c r="I594" s="386" t="s">
        <v>1811</v>
      </c>
      <c r="J594" s="609" t="s">
        <v>1237</v>
      </c>
      <c r="K594" s="449" t="s">
        <v>25</v>
      </c>
      <c r="L594" s="379" t="s">
        <v>443</v>
      </c>
      <c r="M594" s="379" t="s">
        <v>443</v>
      </c>
      <c r="N594" s="379" t="s">
        <v>443</v>
      </c>
      <c r="O594" s="379" t="s">
        <v>443</v>
      </c>
      <c r="P594" s="379" t="s">
        <v>4</v>
      </c>
      <c r="Q594" s="379" t="s">
        <v>443</v>
      </c>
      <c r="R594" s="379" t="s">
        <v>443</v>
      </c>
      <c r="S594" s="379" t="s">
        <v>443</v>
      </c>
      <c r="T594" s="379" t="s">
        <v>443</v>
      </c>
      <c r="U594" s="462" t="s">
        <v>443</v>
      </c>
      <c r="V594" s="462" t="s">
        <v>443</v>
      </c>
      <c r="W594" s="462" t="s">
        <v>443</v>
      </c>
    </row>
    <row r="595" spans="1:23" ht="45" customHeight="1" x14ac:dyDescent="0.25">
      <c r="A595" s="382" t="s">
        <v>1812</v>
      </c>
      <c r="B595" s="382" t="s">
        <v>1813</v>
      </c>
      <c r="C595" s="602"/>
      <c r="D595" s="602"/>
      <c r="E595" s="631">
        <v>50</v>
      </c>
      <c r="F595" s="408" t="s">
        <v>612</v>
      </c>
      <c r="G595" s="401">
        <v>44949</v>
      </c>
      <c r="H595" s="385" t="s">
        <v>590</v>
      </c>
      <c r="I595" s="386">
        <v>374</v>
      </c>
      <c r="J595" s="573" t="s">
        <v>613</v>
      </c>
      <c r="K595" s="449" t="s">
        <v>657</v>
      </c>
      <c r="L595" s="379" t="s">
        <v>443</v>
      </c>
      <c r="M595" s="379" t="s">
        <v>443</v>
      </c>
      <c r="N595" s="379" t="s">
        <v>443</v>
      </c>
      <c r="O595" s="379" t="s">
        <v>443</v>
      </c>
      <c r="P595" s="379" t="s">
        <v>443</v>
      </c>
      <c r="Q595" s="379" t="s">
        <v>443</v>
      </c>
      <c r="R595" s="379" t="s">
        <v>35</v>
      </c>
      <c r="S595" s="379" t="s">
        <v>35</v>
      </c>
      <c r="T595" s="535" t="s">
        <v>35</v>
      </c>
      <c r="U595" s="462" t="s">
        <v>443</v>
      </c>
      <c r="V595" s="379" t="s">
        <v>4</v>
      </c>
      <c r="W595" s="462" t="s">
        <v>443</v>
      </c>
    </row>
    <row r="596" spans="1:23" ht="45" customHeight="1" x14ac:dyDescent="0.25">
      <c r="A596" s="382" t="s">
        <v>1814</v>
      </c>
      <c r="B596" s="382" t="s">
        <v>662</v>
      </c>
      <c r="C596" s="408"/>
      <c r="D596" s="408"/>
      <c r="E596" s="631">
        <v>65</v>
      </c>
      <c r="F596" s="408" t="s">
        <v>612</v>
      </c>
      <c r="G596" s="401">
        <v>45253</v>
      </c>
      <c r="H596" s="385" t="s">
        <v>590</v>
      </c>
      <c r="I596" s="386" t="s">
        <v>1815</v>
      </c>
      <c r="J596" s="573" t="s">
        <v>613</v>
      </c>
      <c r="K596" s="449" t="s">
        <v>610</v>
      </c>
      <c r="L596" s="379" t="s">
        <v>443</v>
      </c>
      <c r="M596" s="379" t="s">
        <v>443</v>
      </c>
      <c r="N596" s="379" t="s">
        <v>443</v>
      </c>
      <c r="O596" s="379" t="s">
        <v>443</v>
      </c>
      <c r="P596" s="379" t="s">
        <v>443</v>
      </c>
      <c r="Q596" s="379" t="s">
        <v>443</v>
      </c>
      <c r="R596" s="379" t="s">
        <v>443</v>
      </c>
      <c r="S596" s="379" t="s">
        <v>443</v>
      </c>
      <c r="T596" s="535" t="s">
        <v>35</v>
      </c>
      <c r="U596" s="379" t="s">
        <v>4</v>
      </c>
      <c r="V596" s="462" t="s">
        <v>443</v>
      </c>
      <c r="W596" s="462" t="s">
        <v>443</v>
      </c>
    </row>
    <row r="597" spans="1:23" ht="45" customHeight="1" x14ac:dyDescent="0.25">
      <c r="A597" s="382" t="s">
        <v>1816</v>
      </c>
      <c r="B597" s="382" t="s">
        <v>989</v>
      </c>
      <c r="C597" s="408" t="s">
        <v>1817</v>
      </c>
      <c r="D597" s="408"/>
      <c r="E597" s="631">
        <v>275</v>
      </c>
      <c r="F597" s="408" t="s">
        <v>612</v>
      </c>
      <c r="G597" s="401">
        <v>44063</v>
      </c>
      <c r="H597" s="385" t="s">
        <v>590</v>
      </c>
      <c r="I597" s="386" t="s">
        <v>827</v>
      </c>
      <c r="J597" s="573" t="s">
        <v>991</v>
      </c>
      <c r="K597" s="606" t="s">
        <v>657</v>
      </c>
      <c r="L597" s="379" t="s">
        <v>443</v>
      </c>
      <c r="M597" s="379" t="s">
        <v>443</v>
      </c>
      <c r="N597" s="379" t="s">
        <v>443</v>
      </c>
      <c r="O597" s="379" t="s">
        <v>443</v>
      </c>
      <c r="P597" s="420" t="s">
        <v>35</v>
      </c>
      <c r="Q597" s="379" t="s">
        <v>443</v>
      </c>
      <c r="R597" s="379" t="s">
        <v>443</v>
      </c>
      <c r="S597" s="379" t="s">
        <v>443</v>
      </c>
      <c r="T597" s="379" t="s">
        <v>443</v>
      </c>
      <c r="U597" s="379" t="s">
        <v>443</v>
      </c>
      <c r="V597" s="379" t="s">
        <v>4</v>
      </c>
      <c r="W597" s="379" t="s">
        <v>35</v>
      </c>
    </row>
    <row r="598" spans="1:23" ht="45" customHeight="1" x14ac:dyDescent="0.25">
      <c r="A598" s="382" t="s">
        <v>1816</v>
      </c>
      <c r="B598" s="382" t="s">
        <v>1818</v>
      </c>
      <c r="C598" s="409" t="s">
        <v>1819</v>
      </c>
      <c r="D598" s="409"/>
      <c r="E598" s="631">
        <v>65</v>
      </c>
      <c r="F598" s="408" t="s">
        <v>612</v>
      </c>
      <c r="G598" s="401">
        <v>44348</v>
      </c>
      <c r="H598" s="385" t="s">
        <v>590</v>
      </c>
      <c r="I598" s="386" t="s">
        <v>1820</v>
      </c>
      <c r="J598" s="573" t="s">
        <v>1172</v>
      </c>
      <c r="K598" s="449" t="s">
        <v>622</v>
      </c>
      <c r="L598" s="379" t="s">
        <v>35</v>
      </c>
      <c r="M598" s="379" t="s">
        <v>443</v>
      </c>
      <c r="N598" s="379" t="s">
        <v>443</v>
      </c>
      <c r="O598" s="379" t="s">
        <v>443</v>
      </c>
      <c r="P598" s="379" t="s">
        <v>443</v>
      </c>
      <c r="Q598" s="379" t="s">
        <v>443</v>
      </c>
      <c r="R598" s="379" t="s">
        <v>443</v>
      </c>
      <c r="S598" s="379" t="s">
        <v>443</v>
      </c>
      <c r="T598" s="462" t="s">
        <v>443</v>
      </c>
      <c r="U598" s="539" t="s">
        <v>4</v>
      </c>
      <c r="V598" s="405" t="s">
        <v>443</v>
      </c>
      <c r="W598" s="405" t="s">
        <v>443</v>
      </c>
    </row>
    <row r="599" spans="1:23" ht="45" customHeight="1" x14ac:dyDescent="0.25">
      <c r="A599" s="382" t="s">
        <v>1821</v>
      </c>
      <c r="B599" s="382" t="s">
        <v>1104</v>
      </c>
      <c r="C599" s="409" t="s">
        <v>762</v>
      </c>
      <c r="D599" s="409"/>
      <c r="E599" s="631">
        <v>65</v>
      </c>
      <c r="F599" s="408" t="s">
        <v>612</v>
      </c>
      <c r="G599" s="401">
        <v>43797</v>
      </c>
      <c r="H599" s="385" t="s">
        <v>590</v>
      </c>
      <c r="I599" s="386" t="s">
        <v>1822</v>
      </c>
      <c r="J599" s="573" t="s">
        <v>1172</v>
      </c>
      <c r="K599" s="449" t="s">
        <v>657</v>
      </c>
      <c r="L599" s="379" t="s">
        <v>443</v>
      </c>
      <c r="M599" s="379" t="s">
        <v>443</v>
      </c>
      <c r="N599" s="379" t="s">
        <v>443</v>
      </c>
      <c r="O599" s="379" t="s">
        <v>443</v>
      </c>
      <c r="P599" s="379" t="s">
        <v>443</v>
      </c>
      <c r="Q599" s="379" t="s">
        <v>443</v>
      </c>
      <c r="R599" s="379" t="s">
        <v>443</v>
      </c>
      <c r="S599" s="379" t="s">
        <v>443</v>
      </c>
      <c r="T599" s="379" t="s">
        <v>443</v>
      </c>
      <c r="U599" s="405" t="s">
        <v>443</v>
      </c>
      <c r="V599" s="379" t="s">
        <v>4</v>
      </c>
      <c r="W599" s="405" t="s">
        <v>443</v>
      </c>
    </row>
    <row r="600" spans="1:23" ht="45" customHeight="1" x14ac:dyDescent="0.25">
      <c r="A600" s="382" t="s">
        <v>1823</v>
      </c>
      <c r="B600" s="382" t="s">
        <v>99</v>
      </c>
      <c r="C600" s="602"/>
      <c r="D600" s="602"/>
      <c r="E600" s="631">
        <v>50</v>
      </c>
      <c r="F600" s="408" t="s">
        <v>612</v>
      </c>
      <c r="G600" s="401">
        <v>44949</v>
      </c>
      <c r="H600" s="385" t="s">
        <v>590</v>
      </c>
      <c r="I600" s="386">
        <v>355</v>
      </c>
      <c r="J600" s="573" t="s">
        <v>1172</v>
      </c>
      <c r="K600" s="449" t="s">
        <v>53</v>
      </c>
      <c r="L600" s="379" t="s">
        <v>443</v>
      </c>
      <c r="M600" s="379" t="s">
        <v>443</v>
      </c>
      <c r="N600" s="379" t="s">
        <v>443</v>
      </c>
      <c r="O600" s="379" t="s">
        <v>443</v>
      </c>
      <c r="P600" s="379" t="s">
        <v>4</v>
      </c>
      <c r="Q600" s="379" t="s">
        <v>443</v>
      </c>
      <c r="R600" s="379" t="s">
        <v>443</v>
      </c>
      <c r="S600" s="379" t="s">
        <v>443</v>
      </c>
      <c r="T600" s="379" t="s">
        <v>443</v>
      </c>
      <c r="U600" s="405" t="s">
        <v>443</v>
      </c>
      <c r="V600" s="405" t="s">
        <v>443</v>
      </c>
      <c r="W600" s="405" t="s">
        <v>443</v>
      </c>
    </row>
    <row r="601" spans="1:23" ht="45" customHeight="1" x14ac:dyDescent="0.25">
      <c r="A601" s="382" t="s">
        <v>1824</v>
      </c>
      <c r="B601" s="382" t="s">
        <v>662</v>
      </c>
      <c r="C601" s="602"/>
      <c r="D601" s="602"/>
      <c r="E601" s="631">
        <v>50</v>
      </c>
      <c r="F601" s="408" t="s">
        <v>612</v>
      </c>
      <c r="G601" s="401">
        <v>44986</v>
      </c>
      <c r="H601" s="385" t="s">
        <v>590</v>
      </c>
      <c r="I601" s="386">
        <v>444</v>
      </c>
      <c r="J601" s="573" t="s">
        <v>1172</v>
      </c>
      <c r="K601" s="449" t="s">
        <v>50</v>
      </c>
      <c r="L601" s="379" t="s">
        <v>443</v>
      </c>
      <c r="M601" s="379" t="s">
        <v>443</v>
      </c>
      <c r="N601" s="379" t="s">
        <v>443</v>
      </c>
      <c r="O601" s="379" t="s">
        <v>443</v>
      </c>
      <c r="P601" s="379" t="s">
        <v>443</v>
      </c>
      <c r="Q601" s="379" t="s">
        <v>443</v>
      </c>
      <c r="R601" s="379" t="s">
        <v>4</v>
      </c>
      <c r="S601" s="379" t="s">
        <v>443</v>
      </c>
      <c r="T601" s="379" t="s">
        <v>443</v>
      </c>
      <c r="U601" s="405" t="s">
        <v>443</v>
      </c>
      <c r="V601" s="405" t="s">
        <v>443</v>
      </c>
      <c r="W601" s="405" t="s">
        <v>443</v>
      </c>
    </row>
    <row r="602" spans="1:23" ht="45" customHeight="1" x14ac:dyDescent="0.25">
      <c r="A602" s="408" t="s">
        <v>1825</v>
      </c>
      <c r="B602" s="382" t="s">
        <v>598</v>
      </c>
      <c r="C602" s="408"/>
      <c r="D602" s="408"/>
      <c r="E602" s="631">
        <v>55</v>
      </c>
      <c r="F602" s="408" t="s">
        <v>589</v>
      </c>
      <c r="G602" s="434">
        <v>45559</v>
      </c>
      <c r="H602" s="465" t="s">
        <v>590</v>
      </c>
      <c r="I602" s="386" t="s">
        <v>1826</v>
      </c>
      <c r="J602" s="573" t="s">
        <v>601</v>
      </c>
      <c r="K602" s="606" t="s">
        <v>146</v>
      </c>
      <c r="L602" s="379" t="s">
        <v>443</v>
      </c>
      <c r="M602" s="379" t="s">
        <v>443</v>
      </c>
      <c r="N602" s="379" t="s">
        <v>443</v>
      </c>
      <c r="O602" s="379" t="s">
        <v>443</v>
      </c>
      <c r="P602" s="379" t="s">
        <v>443</v>
      </c>
      <c r="Q602" s="379" t="s">
        <v>35</v>
      </c>
      <c r="R602" s="379" t="s">
        <v>35</v>
      </c>
      <c r="S602" s="379" t="s">
        <v>443</v>
      </c>
      <c r="T602" s="379" t="s">
        <v>443</v>
      </c>
      <c r="U602" s="379" t="s">
        <v>443</v>
      </c>
      <c r="V602" s="379" t="s">
        <v>443</v>
      </c>
      <c r="W602" s="379" t="s">
        <v>443</v>
      </c>
    </row>
    <row r="603" spans="1:23" ht="45" customHeight="1" x14ac:dyDescent="0.25">
      <c r="A603" s="382" t="s">
        <v>1827</v>
      </c>
      <c r="B603" s="382" t="s">
        <v>662</v>
      </c>
      <c r="C603" s="602" t="s">
        <v>1828</v>
      </c>
      <c r="D603" s="602"/>
      <c r="E603" s="631">
        <v>65</v>
      </c>
      <c r="F603" s="408" t="s">
        <v>612</v>
      </c>
      <c r="G603" s="401">
        <v>45192</v>
      </c>
      <c r="H603" s="385" t="s">
        <v>590</v>
      </c>
      <c r="I603" s="616" t="s">
        <v>1829</v>
      </c>
      <c r="J603" s="573" t="s">
        <v>1172</v>
      </c>
      <c r="K603" s="449" t="s">
        <v>614</v>
      </c>
      <c r="L603" s="379" t="s">
        <v>443</v>
      </c>
      <c r="M603" s="448" t="s">
        <v>4</v>
      </c>
      <c r="N603" s="379" t="s">
        <v>443</v>
      </c>
      <c r="O603" s="379" t="s">
        <v>443</v>
      </c>
      <c r="P603" s="379" t="s">
        <v>443</v>
      </c>
      <c r="Q603" s="379" t="s">
        <v>443</v>
      </c>
      <c r="R603" s="379" t="s">
        <v>443</v>
      </c>
      <c r="S603" s="379" t="s">
        <v>443</v>
      </c>
      <c r="T603" s="379" t="s">
        <v>443</v>
      </c>
      <c r="U603" s="405" t="s">
        <v>443</v>
      </c>
      <c r="V603" s="405" t="s">
        <v>443</v>
      </c>
      <c r="W603" s="405" t="s">
        <v>443</v>
      </c>
    </row>
    <row r="604" spans="1:23" ht="45" customHeight="1" x14ac:dyDescent="0.25">
      <c r="A604" s="382" t="s">
        <v>1830</v>
      </c>
      <c r="B604" s="382" t="s">
        <v>1831</v>
      </c>
      <c r="C604" s="409" t="s">
        <v>1832</v>
      </c>
      <c r="D604" s="409"/>
      <c r="E604" s="631">
        <v>65</v>
      </c>
      <c r="F604" s="408" t="s">
        <v>612</v>
      </c>
      <c r="G604" s="401">
        <v>44228</v>
      </c>
      <c r="H604" s="385" t="s">
        <v>590</v>
      </c>
      <c r="I604" s="386" t="s">
        <v>1833</v>
      </c>
      <c r="J604" s="573" t="s">
        <v>1172</v>
      </c>
      <c r="K604" s="449" t="s">
        <v>20</v>
      </c>
      <c r="L604" s="379" t="s">
        <v>443</v>
      </c>
      <c r="M604" s="379" t="s">
        <v>443</v>
      </c>
      <c r="N604" s="379" t="s">
        <v>443</v>
      </c>
      <c r="O604" s="379" t="s">
        <v>4</v>
      </c>
      <c r="P604" s="379" t="s">
        <v>35</v>
      </c>
      <c r="Q604" s="379" t="s">
        <v>443</v>
      </c>
      <c r="R604" s="379" t="s">
        <v>443</v>
      </c>
      <c r="S604" s="379" t="s">
        <v>443</v>
      </c>
      <c r="T604" s="379" t="s">
        <v>443</v>
      </c>
      <c r="U604" s="405" t="s">
        <v>443</v>
      </c>
      <c r="V604" s="405" t="s">
        <v>443</v>
      </c>
      <c r="W604" s="405" t="s">
        <v>443</v>
      </c>
    </row>
    <row r="605" spans="1:23" ht="45" customHeight="1" x14ac:dyDescent="0.25">
      <c r="A605" s="382" t="s">
        <v>1834</v>
      </c>
      <c r="B605" s="382" t="s">
        <v>99</v>
      </c>
      <c r="C605" s="408"/>
      <c r="D605" s="408"/>
      <c r="E605" s="631">
        <v>50</v>
      </c>
      <c r="F605" s="408" t="s">
        <v>612</v>
      </c>
      <c r="G605" s="401"/>
      <c r="H605" s="385" t="s">
        <v>590</v>
      </c>
      <c r="I605" s="386">
        <v>415</v>
      </c>
      <c r="J605" s="573" t="s">
        <v>1172</v>
      </c>
      <c r="K605" s="449" t="s">
        <v>635</v>
      </c>
      <c r="L605" s="379" t="s">
        <v>35</v>
      </c>
      <c r="M605" s="379" t="s">
        <v>35</v>
      </c>
      <c r="N605" s="379" t="s">
        <v>443</v>
      </c>
      <c r="O605" s="379" t="s">
        <v>443</v>
      </c>
      <c r="P605" s="379" t="s">
        <v>443</v>
      </c>
      <c r="Q605" s="379" t="s">
        <v>443</v>
      </c>
      <c r="R605" s="379" t="s">
        <v>443</v>
      </c>
      <c r="S605" s="379" t="s">
        <v>443</v>
      </c>
      <c r="T605" s="379" t="s">
        <v>443</v>
      </c>
      <c r="U605" s="405" t="s">
        <v>443</v>
      </c>
      <c r="V605" s="405" t="s">
        <v>443</v>
      </c>
      <c r="W605" s="379" t="s">
        <v>4</v>
      </c>
    </row>
    <row r="606" spans="1:23" ht="45" customHeight="1" x14ac:dyDescent="0.25">
      <c r="A606" s="382" t="s">
        <v>1835</v>
      </c>
      <c r="B606" s="382" t="s">
        <v>1836</v>
      </c>
      <c r="C606" s="742" t="s">
        <v>1837</v>
      </c>
      <c r="D606" s="742"/>
      <c r="E606" s="631">
        <v>50</v>
      </c>
      <c r="F606" s="408" t="s">
        <v>612</v>
      </c>
      <c r="G606" s="401">
        <v>44949</v>
      </c>
      <c r="H606" s="385" t="s">
        <v>590</v>
      </c>
      <c r="I606" s="386">
        <v>360</v>
      </c>
      <c r="J606" s="573" t="s">
        <v>1172</v>
      </c>
      <c r="K606" s="449" t="s">
        <v>20</v>
      </c>
      <c r="L606" s="379" t="s">
        <v>443</v>
      </c>
      <c r="M606" s="379" t="s">
        <v>443</v>
      </c>
      <c r="N606" s="379" t="s">
        <v>443</v>
      </c>
      <c r="O606" s="379" t="s">
        <v>4</v>
      </c>
      <c r="P606" s="379" t="s">
        <v>443</v>
      </c>
      <c r="Q606" s="379" t="s">
        <v>443</v>
      </c>
      <c r="R606" s="379" t="s">
        <v>443</v>
      </c>
      <c r="S606" s="379" t="s">
        <v>443</v>
      </c>
      <c r="T606" s="379" t="s">
        <v>443</v>
      </c>
      <c r="U606" s="405" t="s">
        <v>443</v>
      </c>
      <c r="V606" s="405" t="s">
        <v>443</v>
      </c>
      <c r="W606" s="405" t="s">
        <v>443</v>
      </c>
    </row>
    <row r="607" spans="1:23" ht="45" customHeight="1" x14ac:dyDescent="0.25">
      <c r="A607" s="382" t="s">
        <v>1838</v>
      </c>
      <c r="B607" s="382" t="s">
        <v>212</v>
      </c>
      <c r="C607" s="602"/>
      <c r="D607" s="602"/>
      <c r="E607" s="631">
        <v>50</v>
      </c>
      <c r="F607" s="408" t="s">
        <v>612</v>
      </c>
      <c r="G607" s="401">
        <v>44949</v>
      </c>
      <c r="H607" s="385" t="s">
        <v>590</v>
      </c>
      <c r="I607" s="386">
        <v>354</v>
      </c>
      <c r="J607" s="573" t="s">
        <v>1172</v>
      </c>
      <c r="K607" s="449" t="s">
        <v>100</v>
      </c>
      <c r="L607" s="379" t="s">
        <v>443</v>
      </c>
      <c r="M607" s="379" t="s">
        <v>443</v>
      </c>
      <c r="N607" s="379" t="s">
        <v>443</v>
      </c>
      <c r="O607" s="379" t="s">
        <v>443</v>
      </c>
      <c r="P607" s="379" t="s">
        <v>443</v>
      </c>
      <c r="Q607" s="379" t="s">
        <v>443</v>
      </c>
      <c r="R607" s="379" t="s">
        <v>4</v>
      </c>
      <c r="S607" s="379" t="s">
        <v>443</v>
      </c>
      <c r="T607" s="379" t="s">
        <v>443</v>
      </c>
      <c r="U607" s="405" t="s">
        <v>443</v>
      </c>
      <c r="V607" s="405" t="s">
        <v>443</v>
      </c>
      <c r="W607" s="405" t="s">
        <v>443</v>
      </c>
    </row>
    <row r="608" spans="1:23" ht="45" customHeight="1" x14ac:dyDescent="0.25">
      <c r="A608" s="382" t="s">
        <v>1839</v>
      </c>
      <c r="B608" s="382" t="s">
        <v>1196</v>
      </c>
      <c r="C608" s="602" t="s">
        <v>1840</v>
      </c>
      <c r="D608" s="602"/>
      <c r="E608" s="631">
        <v>55</v>
      </c>
      <c r="F608" s="408" t="s">
        <v>612</v>
      </c>
      <c r="G608" s="401"/>
      <c r="H608" s="385" t="s">
        <v>590</v>
      </c>
      <c r="I608" s="386">
        <v>441</v>
      </c>
      <c r="J608" s="573" t="s">
        <v>1172</v>
      </c>
      <c r="K608" s="449" t="s">
        <v>53</v>
      </c>
      <c r="L608" s="379" t="s">
        <v>443</v>
      </c>
      <c r="M608" s="379" t="s">
        <v>443</v>
      </c>
      <c r="N608" s="379" t="s">
        <v>4</v>
      </c>
      <c r="O608" s="379" t="s">
        <v>443</v>
      </c>
      <c r="P608" s="379" t="s">
        <v>443</v>
      </c>
      <c r="Q608" s="379" t="s">
        <v>443</v>
      </c>
      <c r="R608" s="379" t="s">
        <v>443</v>
      </c>
      <c r="S608" s="379" t="s">
        <v>443</v>
      </c>
      <c r="T608" s="379" t="s">
        <v>443</v>
      </c>
      <c r="U608" s="405" t="s">
        <v>443</v>
      </c>
      <c r="V608" s="405" t="s">
        <v>443</v>
      </c>
      <c r="W608" s="405" t="s">
        <v>443</v>
      </c>
    </row>
    <row r="609" spans="1:23" ht="45" customHeight="1" x14ac:dyDescent="0.25">
      <c r="A609" s="382" t="s">
        <v>1841</v>
      </c>
      <c r="B609" s="382" t="s">
        <v>771</v>
      </c>
      <c r="C609" s="408"/>
      <c r="D609" s="408"/>
      <c r="E609" s="631">
        <v>50</v>
      </c>
      <c r="F609" s="408" t="s">
        <v>612</v>
      </c>
      <c r="G609" s="401"/>
      <c r="H609" s="385" t="s">
        <v>590</v>
      </c>
      <c r="I609" s="386">
        <v>389</v>
      </c>
      <c r="J609" s="573" t="s">
        <v>1172</v>
      </c>
      <c r="K609" s="449" t="s">
        <v>635</v>
      </c>
      <c r="L609" s="379" t="s">
        <v>443</v>
      </c>
      <c r="M609" s="379" t="s">
        <v>443</v>
      </c>
      <c r="N609" s="379" t="s">
        <v>443</v>
      </c>
      <c r="O609" s="379" t="s">
        <v>443</v>
      </c>
      <c r="P609" s="379" t="s">
        <v>443</v>
      </c>
      <c r="Q609" s="379" t="s">
        <v>443</v>
      </c>
      <c r="R609" s="379" t="s">
        <v>443</v>
      </c>
      <c r="S609" s="379" t="s">
        <v>443</v>
      </c>
      <c r="T609" s="379" t="s">
        <v>443</v>
      </c>
      <c r="U609" s="405" t="s">
        <v>443</v>
      </c>
      <c r="V609" s="405" t="s">
        <v>443</v>
      </c>
      <c r="W609" s="379" t="s">
        <v>4</v>
      </c>
    </row>
    <row r="610" spans="1:23" ht="45" customHeight="1" x14ac:dyDescent="0.25">
      <c r="A610" s="382" t="s">
        <v>1842</v>
      </c>
      <c r="B610" s="382" t="s">
        <v>1843</v>
      </c>
      <c r="C610" s="602"/>
      <c r="D610" s="602"/>
      <c r="E610" s="631">
        <v>50</v>
      </c>
      <c r="F610" s="408" t="s">
        <v>612</v>
      </c>
      <c r="G610" s="401">
        <v>44949</v>
      </c>
      <c r="H610" s="385" t="s">
        <v>590</v>
      </c>
      <c r="I610" s="386">
        <v>357</v>
      </c>
      <c r="J610" s="573" t="s">
        <v>1172</v>
      </c>
      <c r="K610" s="449" t="s">
        <v>657</v>
      </c>
      <c r="L610" s="379" t="s">
        <v>443</v>
      </c>
      <c r="M610" s="379" t="s">
        <v>443</v>
      </c>
      <c r="N610" s="379" t="s">
        <v>443</v>
      </c>
      <c r="O610" s="379" t="s">
        <v>443</v>
      </c>
      <c r="P610" s="379" t="s">
        <v>443</v>
      </c>
      <c r="Q610" s="379" t="s">
        <v>443</v>
      </c>
      <c r="R610" s="379" t="s">
        <v>443</v>
      </c>
      <c r="S610" s="379" t="s">
        <v>443</v>
      </c>
      <c r="T610" s="379" t="s">
        <v>443</v>
      </c>
      <c r="U610" s="405" t="s">
        <v>443</v>
      </c>
      <c r="V610" s="448" t="s">
        <v>4</v>
      </c>
      <c r="W610" s="405" t="s">
        <v>443</v>
      </c>
    </row>
    <row r="611" spans="1:23" ht="45" customHeight="1" x14ac:dyDescent="0.25">
      <c r="A611" s="382" t="s">
        <v>1844</v>
      </c>
      <c r="B611" s="382" t="s">
        <v>1845</v>
      </c>
      <c r="C611" s="409"/>
      <c r="D611" s="409"/>
      <c r="E611" s="631">
        <v>55</v>
      </c>
      <c r="F611" s="408" t="s">
        <v>612</v>
      </c>
      <c r="G611" s="401">
        <v>44949</v>
      </c>
      <c r="H611" s="385" t="s">
        <v>590</v>
      </c>
      <c r="I611" s="386">
        <v>380</v>
      </c>
      <c r="J611" s="573" t="s">
        <v>1172</v>
      </c>
      <c r="K611" s="449" t="s">
        <v>25</v>
      </c>
      <c r="L611" s="379" t="s">
        <v>443</v>
      </c>
      <c r="M611" s="379" t="s">
        <v>443</v>
      </c>
      <c r="N611" s="379" t="s">
        <v>443</v>
      </c>
      <c r="O611" s="379" t="s">
        <v>443</v>
      </c>
      <c r="P611" s="379" t="s">
        <v>4</v>
      </c>
      <c r="Q611" s="379" t="s">
        <v>443</v>
      </c>
      <c r="R611" s="379" t="s">
        <v>443</v>
      </c>
      <c r="S611" s="379" t="s">
        <v>443</v>
      </c>
      <c r="T611" s="379" t="s">
        <v>443</v>
      </c>
      <c r="U611" s="405" t="s">
        <v>443</v>
      </c>
      <c r="V611" s="405" t="s">
        <v>443</v>
      </c>
      <c r="W611" s="405" t="s">
        <v>443</v>
      </c>
    </row>
    <row r="612" spans="1:23" ht="63.75" customHeight="1" x14ac:dyDescent="0.25">
      <c r="A612" s="382" t="s">
        <v>1846</v>
      </c>
      <c r="B612" s="382" t="s">
        <v>1831</v>
      </c>
      <c r="C612" s="409" t="s">
        <v>1847</v>
      </c>
      <c r="D612" s="409"/>
      <c r="E612" s="631">
        <v>65</v>
      </c>
      <c r="F612" s="408" t="s">
        <v>612</v>
      </c>
      <c r="G612" s="401">
        <v>44713</v>
      </c>
      <c r="H612" s="385" t="s">
        <v>590</v>
      </c>
      <c r="I612" s="386" t="s">
        <v>827</v>
      </c>
      <c r="J612" s="573" t="s">
        <v>1172</v>
      </c>
      <c r="K612" s="449" t="s">
        <v>614</v>
      </c>
      <c r="L612" s="379" t="s">
        <v>443</v>
      </c>
      <c r="M612" s="379" t="s">
        <v>443</v>
      </c>
      <c r="N612" s="448" t="s">
        <v>4</v>
      </c>
      <c r="O612" s="379" t="s">
        <v>443</v>
      </c>
      <c r="P612" s="379" t="s">
        <v>443</v>
      </c>
      <c r="Q612" s="379" t="s">
        <v>443</v>
      </c>
      <c r="R612" s="379" t="s">
        <v>443</v>
      </c>
      <c r="S612" s="379" t="s">
        <v>443</v>
      </c>
      <c r="T612" s="379" t="s">
        <v>443</v>
      </c>
      <c r="U612" s="405" t="s">
        <v>443</v>
      </c>
      <c r="V612" s="405" t="s">
        <v>443</v>
      </c>
      <c r="W612" s="405" t="s">
        <v>443</v>
      </c>
    </row>
    <row r="613" spans="1:23" ht="45" customHeight="1" x14ac:dyDescent="0.25">
      <c r="A613" s="382" t="s">
        <v>1848</v>
      </c>
      <c r="B613" s="382" t="s">
        <v>662</v>
      </c>
      <c r="C613" s="602"/>
      <c r="D613" s="602"/>
      <c r="E613" s="631">
        <v>50</v>
      </c>
      <c r="F613" s="408" t="s">
        <v>604</v>
      </c>
      <c r="G613" s="401">
        <v>44949</v>
      </c>
      <c r="H613" s="385" t="s">
        <v>590</v>
      </c>
      <c r="I613" s="386">
        <v>159</v>
      </c>
      <c r="J613" s="573" t="s">
        <v>663</v>
      </c>
      <c r="K613" s="449" t="s">
        <v>69</v>
      </c>
      <c r="L613" s="379" t="s">
        <v>443</v>
      </c>
      <c r="M613" s="379" t="s">
        <v>443</v>
      </c>
      <c r="N613" s="379" t="s">
        <v>443</v>
      </c>
      <c r="O613" s="379" t="s">
        <v>443</v>
      </c>
      <c r="P613" s="462" t="s">
        <v>443</v>
      </c>
      <c r="Q613" s="448" t="s">
        <v>4</v>
      </c>
      <c r="R613" s="379" t="s">
        <v>443</v>
      </c>
      <c r="S613" s="379" t="s">
        <v>443</v>
      </c>
      <c r="T613" s="379" t="s">
        <v>443</v>
      </c>
      <c r="U613" s="379" t="s">
        <v>443</v>
      </c>
      <c r="V613" s="379" t="s">
        <v>443</v>
      </c>
      <c r="W613" s="379" t="s">
        <v>443</v>
      </c>
    </row>
    <row r="614" spans="1:23" ht="45" customHeight="1" x14ac:dyDescent="0.25">
      <c r="A614" s="382" t="s">
        <v>1849</v>
      </c>
      <c r="B614" s="382" t="s">
        <v>1850</v>
      </c>
      <c r="C614" s="602"/>
      <c r="D614" s="602"/>
      <c r="E614" s="631">
        <v>50</v>
      </c>
      <c r="F614" s="408" t="s">
        <v>612</v>
      </c>
      <c r="G614" s="401">
        <v>44949</v>
      </c>
      <c r="H614" s="385" t="s">
        <v>590</v>
      </c>
      <c r="I614" s="386">
        <v>369</v>
      </c>
      <c r="J614" s="573" t="s">
        <v>1172</v>
      </c>
      <c r="K614" s="449" t="s">
        <v>657</v>
      </c>
      <c r="L614" s="379" t="s">
        <v>443</v>
      </c>
      <c r="M614" s="379" t="s">
        <v>443</v>
      </c>
      <c r="N614" s="379" t="s">
        <v>443</v>
      </c>
      <c r="O614" s="379" t="s">
        <v>443</v>
      </c>
      <c r="P614" s="379" t="s">
        <v>443</v>
      </c>
      <c r="Q614" s="379" t="s">
        <v>443</v>
      </c>
      <c r="R614" s="379" t="s">
        <v>443</v>
      </c>
      <c r="S614" s="379" t="s">
        <v>443</v>
      </c>
      <c r="T614" s="379" t="s">
        <v>443</v>
      </c>
      <c r="U614" s="405" t="s">
        <v>443</v>
      </c>
      <c r="V614" s="379" t="s">
        <v>4</v>
      </c>
      <c r="W614" s="405" t="s">
        <v>443</v>
      </c>
    </row>
    <row r="615" spans="1:23" ht="45" customHeight="1" x14ac:dyDescent="0.25">
      <c r="A615" s="382" t="s">
        <v>1851</v>
      </c>
      <c r="B615" s="382" t="s">
        <v>140</v>
      </c>
      <c r="C615" s="408" t="s">
        <v>1852</v>
      </c>
      <c r="D615" s="408"/>
      <c r="E615" s="631">
        <v>60</v>
      </c>
      <c r="F615" s="408" t="s">
        <v>612</v>
      </c>
      <c r="G615" s="401">
        <v>45292</v>
      </c>
      <c r="H615" s="385" t="s">
        <v>590</v>
      </c>
      <c r="I615" s="616" t="s">
        <v>1853</v>
      </c>
      <c r="J615" s="573" t="s">
        <v>1172</v>
      </c>
      <c r="K615" s="449" t="s">
        <v>25</v>
      </c>
      <c r="L615" s="379" t="s">
        <v>443</v>
      </c>
      <c r="M615" s="379" t="s">
        <v>443</v>
      </c>
      <c r="N615" s="379" t="s">
        <v>443</v>
      </c>
      <c r="O615" s="379" t="s">
        <v>443</v>
      </c>
      <c r="P615" s="462" t="s">
        <v>443</v>
      </c>
      <c r="Q615" s="703" t="s">
        <v>4</v>
      </c>
      <c r="R615" s="379" t="s">
        <v>443</v>
      </c>
      <c r="S615" s="379" t="s">
        <v>443</v>
      </c>
      <c r="T615" s="379" t="s">
        <v>443</v>
      </c>
      <c r="U615" s="405" t="s">
        <v>443</v>
      </c>
      <c r="V615" s="405" t="s">
        <v>443</v>
      </c>
      <c r="W615" s="405" t="s">
        <v>443</v>
      </c>
    </row>
    <row r="616" spans="1:23" ht="45" customHeight="1" x14ac:dyDescent="0.25">
      <c r="A616" s="382" t="s">
        <v>1854</v>
      </c>
      <c r="B616" s="382" t="s">
        <v>1855</v>
      </c>
      <c r="C616" s="408"/>
      <c r="D616" s="408"/>
      <c r="E616" s="631">
        <v>70</v>
      </c>
      <c r="F616" s="408" t="s">
        <v>612</v>
      </c>
      <c r="G616" s="401">
        <v>45100</v>
      </c>
      <c r="H616" s="385" t="s">
        <v>590</v>
      </c>
      <c r="I616" s="386"/>
      <c r="J616" s="573" t="s">
        <v>991</v>
      </c>
      <c r="K616" s="449" t="s">
        <v>53</v>
      </c>
      <c r="L616" s="379" t="s">
        <v>443</v>
      </c>
      <c r="M616" s="379" t="s">
        <v>443</v>
      </c>
      <c r="N616" s="379" t="s">
        <v>443</v>
      </c>
      <c r="O616" s="379" t="s">
        <v>4</v>
      </c>
      <c r="P616" s="379" t="s">
        <v>35</v>
      </c>
      <c r="Q616" s="379" t="s">
        <v>443</v>
      </c>
      <c r="R616" s="379" t="s">
        <v>443</v>
      </c>
      <c r="S616" s="379" t="s">
        <v>443</v>
      </c>
      <c r="T616" s="379" t="s">
        <v>443</v>
      </c>
      <c r="U616" s="379" t="s">
        <v>443</v>
      </c>
      <c r="V616" s="379" t="s">
        <v>443</v>
      </c>
      <c r="W616" s="379" t="s">
        <v>35</v>
      </c>
    </row>
    <row r="617" spans="1:23" ht="45" customHeight="1" x14ac:dyDescent="0.25">
      <c r="A617" s="382" t="s">
        <v>1856</v>
      </c>
      <c r="B617" s="382" t="s">
        <v>1196</v>
      </c>
      <c r="C617" s="408"/>
      <c r="D617" s="408"/>
      <c r="E617" s="631">
        <v>70</v>
      </c>
      <c r="F617" s="408" t="s">
        <v>612</v>
      </c>
      <c r="G617" s="401">
        <v>45108</v>
      </c>
      <c r="H617" s="385" t="s">
        <v>590</v>
      </c>
      <c r="I617" s="386" t="s">
        <v>1857</v>
      </c>
      <c r="J617" s="573" t="s">
        <v>1172</v>
      </c>
      <c r="K617" s="449" t="s">
        <v>614</v>
      </c>
      <c r="L617" s="379" t="s">
        <v>443</v>
      </c>
      <c r="M617" s="379" t="s">
        <v>4</v>
      </c>
      <c r="N617" s="379" t="s">
        <v>443</v>
      </c>
      <c r="O617" s="379" t="s">
        <v>443</v>
      </c>
      <c r="P617" s="379" t="s">
        <v>443</v>
      </c>
      <c r="Q617" s="379" t="s">
        <v>443</v>
      </c>
      <c r="R617" s="379" t="s">
        <v>443</v>
      </c>
      <c r="S617" s="379" t="s">
        <v>443</v>
      </c>
      <c r="T617" s="379" t="s">
        <v>443</v>
      </c>
      <c r="U617" s="405" t="s">
        <v>443</v>
      </c>
      <c r="V617" s="405" t="s">
        <v>443</v>
      </c>
      <c r="W617" s="405" t="s">
        <v>443</v>
      </c>
    </row>
    <row r="618" spans="1:23" ht="45" customHeight="1" x14ac:dyDescent="0.25">
      <c r="A618" s="382" t="s">
        <v>1858</v>
      </c>
      <c r="B618" s="382" t="s">
        <v>1348</v>
      </c>
      <c r="C618" s="409" t="s">
        <v>762</v>
      </c>
      <c r="D618" s="409"/>
      <c r="E618" s="631">
        <v>65</v>
      </c>
      <c r="F618" s="408" t="s">
        <v>612</v>
      </c>
      <c r="G618" s="401">
        <v>43831</v>
      </c>
      <c r="H618" s="385" t="s">
        <v>590</v>
      </c>
      <c r="I618" s="386" t="s">
        <v>1859</v>
      </c>
      <c r="J618" s="573" t="s">
        <v>1172</v>
      </c>
      <c r="K618" s="449" t="s">
        <v>614</v>
      </c>
      <c r="L618" s="379" t="s">
        <v>443</v>
      </c>
      <c r="M618" s="379" t="s">
        <v>443</v>
      </c>
      <c r="N618" s="379" t="s">
        <v>4</v>
      </c>
      <c r="O618" s="379" t="s">
        <v>443</v>
      </c>
      <c r="P618" s="379" t="s">
        <v>443</v>
      </c>
      <c r="Q618" s="379" t="s">
        <v>443</v>
      </c>
      <c r="R618" s="379" t="s">
        <v>443</v>
      </c>
      <c r="S618" s="379" t="s">
        <v>443</v>
      </c>
      <c r="T618" s="379" t="s">
        <v>443</v>
      </c>
      <c r="U618" s="405" t="s">
        <v>443</v>
      </c>
      <c r="V618" s="405" t="s">
        <v>443</v>
      </c>
      <c r="W618" s="405" t="s">
        <v>443</v>
      </c>
    </row>
    <row r="619" spans="1:23" ht="45" customHeight="1" x14ac:dyDescent="0.25">
      <c r="A619" s="382" t="s">
        <v>1860</v>
      </c>
      <c r="B619" s="382" t="s">
        <v>1861</v>
      </c>
      <c r="C619" s="602"/>
      <c r="D619" s="602"/>
      <c r="E619" s="631">
        <v>50</v>
      </c>
      <c r="F619" s="408" t="s">
        <v>612</v>
      </c>
      <c r="G619" s="401">
        <v>44949</v>
      </c>
      <c r="H619" s="385" t="s">
        <v>590</v>
      </c>
      <c r="I619" s="386">
        <v>350</v>
      </c>
      <c r="J619" s="573" t="s">
        <v>1172</v>
      </c>
      <c r="K619" s="449" t="s">
        <v>25</v>
      </c>
      <c r="L619" s="379" t="s">
        <v>443</v>
      </c>
      <c r="M619" s="379" t="s">
        <v>443</v>
      </c>
      <c r="N619" s="379" t="s">
        <v>443</v>
      </c>
      <c r="O619" s="379" t="s">
        <v>443</v>
      </c>
      <c r="P619" s="379" t="s">
        <v>4</v>
      </c>
      <c r="Q619" s="379" t="s">
        <v>443</v>
      </c>
      <c r="R619" s="379" t="s">
        <v>443</v>
      </c>
      <c r="S619" s="379" t="s">
        <v>443</v>
      </c>
      <c r="T619" s="379" t="s">
        <v>443</v>
      </c>
      <c r="U619" s="405" t="s">
        <v>443</v>
      </c>
      <c r="V619" s="405" t="s">
        <v>443</v>
      </c>
      <c r="W619" s="405" t="s">
        <v>443</v>
      </c>
    </row>
    <row r="620" spans="1:23" ht="45" customHeight="1" x14ac:dyDescent="0.25">
      <c r="A620" s="382" t="s">
        <v>1862</v>
      </c>
      <c r="B620" s="382" t="s">
        <v>1861</v>
      </c>
      <c r="C620" s="602"/>
      <c r="D620" s="602"/>
      <c r="E620" s="631">
        <v>50</v>
      </c>
      <c r="F620" s="408" t="s">
        <v>612</v>
      </c>
      <c r="G620" s="401">
        <v>44949</v>
      </c>
      <c r="H620" s="385" t="s">
        <v>590</v>
      </c>
      <c r="I620" s="386">
        <v>375</v>
      </c>
      <c r="J620" s="573" t="s">
        <v>1172</v>
      </c>
      <c r="K620" s="449" t="s">
        <v>25</v>
      </c>
      <c r="L620" s="379" t="s">
        <v>443</v>
      </c>
      <c r="M620" s="379" t="s">
        <v>35</v>
      </c>
      <c r="N620" s="379" t="s">
        <v>443</v>
      </c>
      <c r="O620" s="379" t="s">
        <v>443</v>
      </c>
      <c r="P620" s="379" t="s">
        <v>443</v>
      </c>
      <c r="Q620" s="379" t="s">
        <v>4</v>
      </c>
      <c r="R620" s="379" t="s">
        <v>443</v>
      </c>
      <c r="S620" s="379" t="s">
        <v>443</v>
      </c>
      <c r="T620" s="379" t="s">
        <v>443</v>
      </c>
      <c r="U620" s="405" t="s">
        <v>443</v>
      </c>
      <c r="V620" s="405" t="s">
        <v>443</v>
      </c>
      <c r="W620" s="405" t="s">
        <v>443</v>
      </c>
    </row>
    <row r="621" spans="1:23" ht="45.75" customHeight="1" x14ac:dyDescent="0.25">
      <c r="A621" s="382" t="s">
        <v>1863</v>
      </c>
      <c r="B621" s="382" t="s">
        <v>1864</v>
      </c>
      <c r="C621" s="602"/>
      <c r="D621" s="602"/>
      <c r="E621" s="631">
        <v>50</v>
      </c>
      <c r="F621" s="408" t="s">
        <v>612</v>
      </c>
      <c r="G621" s="401">
        <v>44949</v>
      </c>
      <c r="H621" s="532" t="s">
        <v>66</v>
      </c>
      <c r="I621" s="386" t="s">
        <v>827</v>
      </c>
      <c r="J621" s="573" t="s">
        <v>690</v>
      </c>
      <c r="K621" s="449" t="s">
        <v>146</v>
      </c>
      <c r="L621" s="379" t="s">
        <v>443</v>
      </c>
      <c r="M621" s="379" t="s">
        <v>690</v>
      </c>
      <c r="N621" s="379" t="s">
        <v>690</v>
      </c>
      <c r="O621" s="379" t="s">
        <v>690</v>
      </c>
      <c r="P621" s="379" t="s">
        <v>690</v>
      </c>
      <c r="Q621" s="379" t="s">
        <v>690</v>
      </c>
      <c r="R621" s="379" t="s">
        <v>690</v>
      </c>
      <c r="S621" s="379" t="s">
        <v>690</v>
      </c>
      <c r="T621" s="379" t="s">
        <v>690</v>
      </c>
      <c r="U621" s="379" t="s">
        <v>690</v>
      </c>
      <c r="V621" s="379" t="s">
        <v>690</v>
      </c>
      <c r="W621" s="379" t="s">
        <v>690</v>
      </c>
    </row>
    <row r="622" spans="1:23" ht="57.75" customHeight="1" x14ac:dyDescent="0.25">
      <c r="A622" s="382" t="s">
        <v>1865</v>
      </c>
      <c r="B622" s="382" t="s">
        <v>1864</v>
      </c>
      <c r="C622" s="408" t="s">
        <v>3102</v>
      </c>
      <c r="D622" s="408"/>
      <c r="E622" s="631">
        <v>50</v>
      </c>
      <c r="F622" s="408" t="s">
        <v>612</v>
      </c>
      <c r="G622" s="401">
        <v>44949</v>
      </c>
      <c r="H622" s="532" t="s">
        <v>66</v>
      </c>
      <c r="I622" s="386" t="s">
        <v>827</v>
      </c>
      <c r="J622" s="573" t="s">
        <v>690</v>
      </c>
      <c r="K622" s="449" t="s">
        <v>146</v>
      </c>
      <c r="L622" s="379" t="s">
        <v>443</v>
      </c>
      <c r="M622" s="379" t="s">
        <v>4</v>
      </c>
      <c r="N622" s="379" t="s">
        <v>443</v>
      </c>
      <c r="O622" s="379" t="s">
        <v>443</v>
      </c>
      <c r="P622" s="379" t="s">
        <v>443</v>
      </c>
      <c r="Q622" s="379" t="s">
        <v>443</v>
      </c>
      <c r="R622" s="379" t="s">
        <v>443</v>
      </c>
      <c r="S622" s="379" t="s">
        <v>443</v>
      </c>
      <c r="T622" s="379" t="s">
        <v>443</v>
      </c>
      <c r="U622" s="405" t="s">
        <v>443</v>
      </c>
      <c r="V622" s="405" t="s">
        <v>443</v>
      </c>
      <c r="W622" s="586" t="s">
        <v>690</v>
      </c>
    </row>
    <row r="623" spans="1:23" ht="66.75" customHeight="1" x14ac:dyDescent="0.25">
      <c r="A623" s="382" t="s">
        <v>1866</v>
      </c>
      <c r="B623" s="382" t="s">
        <v>1867</v>
      </c>
      <c r="C623" s="602"/>
      <c r="D623" s="602"/>
      <c r="E623" s="631">
        <v>55</v>
      </c>
      <c r="F623" s="408" t="s">
        <v>612</v>
      </c>
      <c r="G623" s="401"/>
      <c r="H623" s="532" t="s">
        <v>1899</v>
      </c>
      <c r="I623" s="386" t="s">
        <v>690</v>
      </c>
      <c r="J623" s="573" t="s">
        <v>690</v>
      </c>
      <c r="K623" s="449" t="s">
        <v>610</v>
      </c>
      <c r="L623" s="379" t="s">
        <v>690</v>
      </c>
      <c r="M623" s="379" t="s">
        <v>690</v>
      </c>
      <c r="N623" s="379" t="s">
        <v>690</v>
      </c>
      <c r="O623" s="379" t="s">
        <v>690</v>
      </c>
      <c r="P623" s="379" t="s">
        <v>690</v>
      </c>
      <c r="Q623" s="379" t="s">
        <v>690</v>
      </c>
      <c r="R623" s="379" t="s">
        <v>690</v>
      </c>
      <c r="S623" s="379" t="s">
        <v>690</v>
      </c>
      <c r="T623" s="379" t="s">
        <v>690</v>
      </c>
      <c r="U623" s="379" t="s">
        <v>690</v>
      </c>
      <c r="V623" s="379" t="s">
        <v>690</v>
      </c>
      <c r="W623" s="379" t="s">
        <v>690</v>
      </c>
    </row>
    <row r="624" spans="1:23" ht="60.75" customHeight="1" x14ac:dyDescent="0.25">
      <c r="A624" s="382" t="s">
        <v>1868</v>
      </c>
      <c r="B624" s="382" t="s">
        <v>758</v>
      </c>
      <c r="C624" s="602"/>
      <c r="D624" s="602"/>
      <c r="E624" s="631">
        <v>50</v>
      </c>
      <c r="F624" s="408" t="s">
        <v>612</v>
      </c>
      <c r="G624" s="401"/>
      <c r="H624" s="385" t="s">
        <v>590</v>
      </c>
      <c r="I624" s="386">
        <v>417</v>
      </c>
      <c r="J624" s="573" t="s">
        <v>1172</v>
      </c>
      <c r="K624" s="449" t="s">
        <v>20</v>
      </c>
      <c r="L624" s="379" t="s">
        <v>443</v>
      </c>
      <c r="M624" s="379" t="s">
        <v>443</v>
      </c>
      <c r="N624" s="379" t="s">
        <v>443</v>
      </c>
      <c r="O624" s="379" t="s">
        <v>4</v>
      </c>
      <c r="P624" s="379" t="s">
        <v>443</v>
      </c>
      <c r="Q624" s="379" t="s">
        <v>443</v>
      </c>
      <c r="R624" s="379" t="s">
        <v>443</v>
      </c>
      <c r="S624" s="379" t="s">
        <v>443</v>
      </c>
      <c r="T624" s="379" t="s">
        <v>443</v>
      </c>
      <c r="U624" s="405" t="s">
        <v>443</v>
      </c>
      <c r="V624" s="405" t="s">
        <v>443</v>
      </c>
      <c r="W624" s="405" t="s">
        <v>443</v>
      </c>
    </row>
    <row r="625" spans="1:23" ht="60" customHeight="1" x14ac:dyDescent="0.25">
      <c r="A625" s="382" t="s">
        <v>1589</v>
      </c>
      <c r="B625" s="382" t="s">
        <v>974</v>
      </c>
      <c r="C625" s="602"/>
      <c r="D625" s="602"/>
      <c r="E625" s="631">
        <v>75</v>
      </c>
      <c r="F625" s="408" t="s">
        <v>731</v>
      </c>
      <c r="G625" s="401">
        <v>46016</v>
      </c>
      <c r="H625" s="532" t="s">
        <v>793</v>
      </c>
      <c r="I625" s="386" t="s">
        <v>690</v>
      </c>
      <c r="J625" s="573" t="s">
        <v>732</v>
      </c>
      <c r="K625" s="449" t="s">
        <v>690</v>
      </c>
      <c r="L625" s="379" t="s">
        <v>690</v>
      </c>
      <c r="M625" s="379" t="s">
        <v>690</v>
      </c>
      <c r="N625" s="379" t="s">
        <v>690</v>
      </c>
      <c r="O625" s="379" t="s">
        <v>690</v>
      </c>
      <c r="P625" s="379" t="s">
        <v>690</v>
      </c>
      <c r="Q625" s="379" t="s">
        <v>690</v>
      </c>
      <c r="R625" s="379" t="s">
        <v>690</v>
      </c>
      <c r="S625" s="379" t="s">
        <v>690</v>
      </c>
      <c r="T625" s="379" t="s">
        <v>690</v>
      </c>
      <c r="U625" s="379" t="s">
        <v>690</v>
      </c>
      <c r="V625" s="379" t="s">
        <v>690</v>
      </c>
      <c r="W625" s="379" t="s">
        <v>443</v>
      </c>
    </row>
    <row r="626" spans="1:23" ht="60" customHeight="1" x14ac:dyDescent="0.25">
      <c r="A626" s="382" t="s">
        <v>1588</v>
      </c>
      <c r="B626" s="382" t="s">
        <v>974</v>
      </c>
      <c r="C626" s="602"/>
      <c r="D626" s="602"/>
      <c r="E626" s="631">
        <v>65</v>
      </c>
      <c r="F626" s="408" t="s">
        <v>731</v>
      </c>
      <c r="G626" s="401">
        <v>46016</v>
      </c>
      <c r="H626" s="532" t="s">
        <v>793</v>
      </c>
      <c r="I626" s="386" t="s">
        <v>690</v>
      </c>
      <c r="J626" s="573" t="s">
        <v>732</v>
      </c>
      <c r="K626" s="449" t="s">
        <v>690</v>
      </c>
      <c r="L626" s="379" t="s">
        <v>690</v>
      </c>
      <c r="M626" s="379" t="s">
        <v>690</v>
      </c>
      <c r="N626" s="379" t="s">
        <v>690</v>
      </c>
      <c r="O626" s="379" t="s">
        <v>690</v>
      </c>
      <c r="P626" s="379" t="s">
        <v>690</v>
      </c>
      <c r="Q626" s="379" t="s">
        <v>690</v>
      </c>
      <c r="R626" s="379" t="s">
        <v>690</v>
      </c>
      <c r="S626" s="379" t="s">
        <v>690</v>
      </c>
      <c r="T626" s="379" t="s">
        <v>690</v>
      </c>
      <c r="U626" s="379" t="s">
        <v>690</v>
      </c>
      <c r="V626" s="379" t="s">
        <v>690</v>
      </c>
      <c r="W626" s="379" t="s">
        <v>443</v>
      </c>
    </row>
    <row r="627" spans="1:23" ht="60" customHeight="1" x14ac:dyDescent="0.25">
      <c r="A627" s="382" t="s">
        <v>1414</v>
      </c>
      <c r="B627" s="382" t="s">
        <v>1415</v>
      </c>
      <c r="C627" s="602"/>
      <c r="D627" s="602"/>
      <c r="E627" s="631">
        <v>75</v>
      </c>
      <c r="F627" s="408" t="s">
        <v>604</v>
      </c>
      <c r="G627" s="401">
        <v>46016</v>
      </c>
      <c r="H627" s="385" t="s">
        <v>590</v>
      </c>
      <c r="I627" s="386" t="s">
        <v>921</v>
      </c>
      <c r="J627" s="573" t="s">
        <v>592</v>
      </c>
      <c r="K627" s="449" t="s">
        <v>50</v>
      </c>
      <c r="L627" s="379" t="s">
        <v>690</v>
      </c>
      <c r="M627" s="379" t="s">
        <v>690</v>
      </c>
      <c r="N627" s="379" t="s">
        <v>690</v>
      </c>
      <c r="O627" s="379" t="s">
        <v>690</v>
      </c>
      <c r="P627" s="379" t="s">
        <v>690</v>
      </c>
      <c r="Q627" s="379" t="s">
        <v>690</v>
      </c>
      <c r="R627" s="379" t="s">
        <v>690</v>
      </c>
      <c r="S627" s="379" t="s">
        <v>690</v>
      </c>
      <c r="T627" s="379" t="s">
        <v>690</v>
      </c>
      <c r="U627" s="379" t="s">
        <v>690</v>
      </c>
      <c r="V627" s="379" t="s">
        <v>690</v>
      </c>
      <c r="W627" s="379" t="s">
        <v>443</v>
      </c>
    </row>
    <row r="628" spans="1:23" ht="60" customHeight="1" x14ac:dyDescent="0.25">
      <c r="A628" s="382" t="s">
        <v>836</v>
      </c>
      <c r="B628" s="382" t="s">
        <v>837</v>
      </c>
      <c r="C628" s="602"/>
      <c r="D628" s="602"/>
      <c r="E628" s="631">
        <v>65</v>
      </c>
      <c r="F628" s="408" t="s">
        <v>604</v>
      </c>
      <c r="G628" s="401">
        <v>46016</v>
      </c>
      <c r="H628" s="385" t="s">
        <v>590</v>
      </c>
      <c r="I628" s="386" t="s">
        <v>3128</v>
      </c>
      <c r="J628" s="573" t="s">
        <v>634</v>
      </c>
      <c r="K628" s="449" t="s">
        <v>146</v>
      </c>
      <c r="L628" s="379" t="s">
        <v>690</v>
      </c>
      <c r="M628" s="379" t="s">
        <v>690</v>
      </c>
      <c r="N628" s="379" t="s">
        <v>690</v>
      </c>
      <c r="O628" s="379" t="s">
        <v>690</v>
      </c>
      <c r="P628" s="379" t="s">
        <v>690</v>
      </c>
      <c r="Q628" s="379" t="s">
        <v>690</v>
      </c>
      <c r="R628" s="379" t="s">
        <v>690</v>
      </c>
      <c r="S628" s="379" t="s">
        <v>690</v>
      </c>
      <c r="T628" s="379" t="s">
        <v>690</v>
      </c>
      <c r="U628" s="379" t="s">
        <v>690</v>
      </c>
      <c r="V628" s="379" t="s">
        <v>690</v>
      </c>
      <c r="W628" s="379" t="s">
        <v>443</v>
      </c>
    </row>
    <row r="629" spans="1:23" ht="60" customHeight="1" x14ac:dyDescent="0.25">
      <c r="A629" s="382" t="s">
        <v>3105</v>
      </c>
      <c r="B629" s="382" t="s">
        <v>3117</v>
      </c>
      <c r="C629" s="602"/>
      <c r="D629" s="602"/>
      <c r="E629" s="631">
        <v>75</v>
      </c>
      <c r="F629" s="408" t="s">
        <v>604</v>
      </c>
      <c r="G629" s="401">
        <v>46016</v>
      </c>
      <c r="H629" s="385" t="s">
        <v>590</v>
      </c>
      <c r="I629" s="386" t="s">
        <v>3125</v>
      </c>
      <c r="J629" s="573" t="s">
        <v>667</v>
      </c>
      <c r="K629" s="449" t="s">
        <v>69</v>
      </c>
      <c r="L629" s="379" t="s">
        <v>690</v>
      </c>
      <c r="M629" s="379" t="s">
        <v>690</v>
      </c>
      <c r="N629" s="379" t="s">
        <v>690</v>
      </c>
      <c r="O629" s="379" t="s">
        <v>690</v>
      </c>
      <c r="P629" s="379" t="s">
        <v>690</v>
      </c>
      <c r="Q629" s="379" t="s">
        <v>690</v>
      </c>
      <c r="R629" s="379" t="s">
        <v>690</v>
      </c>
      <c r="S629" s="379" t="s">
        <v>690</v>
      </c>
      <c r="T629" s="379" t="s">
        <v>690</v>
      </c>
      <c r="U629" s="379" t="s">
        <v>690</v>
      </c>
      <c r="V629" s="379" t="s">
        <v>690</v>
      </c>
      <c r="W629" s="379" t="s">
        <v>443</v>
      </c>
    </row>
    <row r="630" spans="1:23" ht="60" customHeight="1" x14ac:dyDescent="0.25">
      <c r="A630" s="382" t="s">
        <v>3106</v>
      </c>
      <c r="B630" s="382" t="s">
        <v>3117</v>
      </c>
      <c r="C630" s="602"/>
      <c r="D630" s="602"/>
      <c r="E630" s="631">
        <v>75</v>
      </c>
      <c r="F630" s="408" t="s">
        <v>604</v>
      </c>
      <c r="G630" s="401">
        <v>46048</v>
      </c>
      <c r="H630" s="532" t="s">
        <v>793</v>
      </c>
      <c r="I630" s="386" t="s">
        <v>690</v>
      </c>
      <c r="J630" s="573"/>
      <c r="K630" s="449" t="s">
        <v>635</v>
      </c>
      <c r="L630" s="379" t="s">
        <v>690</v>
      </c>
      <c r="M630" s="379" t="s">
        <v>690</v>
      </c>
      <c r="N630" s="379" t="s">
        <v>690</v>
      </c>
      <c r="O630" s="379" t="s">
        <v>690</v>
      </c>
      <c r="P630" s="379" t="s">
        <v>690</v>
      </c>
      <c r="Q630" s="379" t="s">
        <v>690</v>
      </c>
      <c r="R630" s="379" t="s">
        <v>690</v>
      </c>
      <c r="S630" s="379" t="s">
        <v>690</v>
      </c>
      <c r="T630" s="379" t="s">
        <v>690</v>
      </c>
      <c r="U630" s="379" t="s">
        <v>690</v>
      </c>
      <c r="V630" s="379" t="s">
        <v>690</v>
      </c>
      <c r="W630" s="379" t="s">
        <v>690</v>
      </c>
    </row>
    <row r="631" spans="1:23" ht="60" customHeight="1" x14ac:dyDescent="0.25">
      <c r="A631" s="382" t="s">
        <v>3107</v>
      </c>
      <c r="B631" s="382" t="s">
        <v>3117</v>
      </c>
      <c r="C631" s="602"/>
      <c r="D631" s="602"/>
      <c r="E631" s="631">
        <v>75</v>
      </c>
      <c r="F631" s="408" t="s">
        <v>604</v>
      </c>
      <c r="G631" s="401">
        <v>46048</v>
      </c>
      <c r="H631" s="532" t="s">
        <v>793</v>
      </c>
      <c r="I631" s="386" t="s">
        <v>690</v>
      </c>
      <c r="J631" s="573"/>
      <c r="K631" s="449" t="s">
        <v>657</v>
      </c>
      <c r="L631" s="379" t="s">
        <v>690</v>
      </c>
      <c r="M631" s="379" t="s">
        <v>690</v>
      </c>
      <c r="N631" s="379" t="s">
        <v>690</v>
      </c>
      <c r="O631" s="379" t="s">
        <v>690</v>
      </c>
      <c r="P631" s="379" t="s">
        <v>690</v>
      </c>
      <c r="Q631" s="379" t="s">
        <v>690</v>
      </c>
      <c r="R631" s="379" t="s">
        <v>690</v>
      </c>
      <c r="S631" s="379" t="s">
        <v>690</v>
      </c>
      <c r="T631" s="379" t="s">
        <v>690</v>
      </c>
      <c r="U631" s="379" t="s">
        <v>690</v>
      </c>
      <c r="V631" s="379" t="s">
        <v>690</v>
      </c>
      <c r="W631" s="379" t="s">
        <v>690</v>
      </c>
    </row>
    <row r="632" spans="1:23" ht="60" customHeight="1" x14ac:dyDescent="0.25">
      <c r="A632" s="382" t="s">
        <v>3108</v>
      </c>
      <c r="B632" s="382" t="s">
        <v>3117</v>
      </c>
      <c r="C632" s="602"/>
      <c r="D632" s="602"/>
      <c r="E632" s="631">
        <v>75</v>
      </c>
      <c r="F632" s="408" t="s">
        <v>604</v>
      </c>
      <c r="G632" s="401">
        <v>46048</v>
      </c>
      <c r="H632" s="532" t="s">
        <v>793</v>
      </c>
      <c r="I632" s="386" t="s">
        <v>690</v>
      </c>
      <c r="J632" s="573"/>
      <c r="K632" s="449" t="s">
        <v>657</v>
      </c>
      <c r="L632" s="379" t="s">
        <v>690</v>
      </c>
      <c r="M632" s="379" t="s">
        <v>690</v>
      </c>
      <c r="N632" s="379" t="s">
        <v>690</v>
      </c>
      <c r="O632" s="379" t="s">
        <v>690</v>
      </c>
      <c r="P632" s="379" t="s">
        <v>690</v>
      </c>
      <c r="Q632" s="379" t="s">
        <v>690</v>
      </c>
      <c r="R632" s="379" t="s">
        <v>690</v>
      </c>
      <c r="S632" s="379" t="s">
        <v>690</v>
      </c>
      <c r="T632" s="379" t="s">
        <v>690</v>
      </c>
      <c r="U632" s="379" t="s">
        <v>690</v>
      </c>
      <c r="V632" s="379" t="s">
        <v>690</v>
      </c>
      <c r="W632" s="379" t="s">
        <v>690</v>
      </c>
    </row>
    <row r="633" spans="1:23" ht="60" customHeight="1" x14ac:dyDescent="0.25">
      <c r="A633" s="382" t="s">
        <v>3109</v>
      </c>
      <c r="B633" s="382" t="s">
        <v>3117</v>
      </c>
      <c r="C633" s="602"/>
      <c r="D633" s="602"/>
      <c r="E633" s="631">
        <v>75</v>
      </c>
      <c r="F633" s="408" t="s">
        <v>604</v>
      </c>
      <c r="G633" s="401">
        <v>46048</v>
      </c>
      <c r="H633" s="532" t="s">
        <v>793</v>
      </c>
      <c r="I633" s="386" t="s">
        <v>690</v>
      </c>
      <c r="J633" s="573"/>
      <c r="K633" s="449" t="s">
        <v>657</v>
      </c>
      <c r="L633" s="379" t="s">
        <v>690</v>
      </c>
      <c r="M633" s="379" t="s">
        <v>690</v>
      </c>
      <c r="N633" s="379" t="s">
        <v>690</v>
      </c>
      <c r="O633" s="379" t="s">
        <v>690</v>
      </c>
      <c r="P633" s="379" t="s">
        <v>690</v>
      </c>
      <c r="Q633" s="379" t="s">
        <v>690</v>
      </c>
      <c r="R633" s="379" t="s">
        <v>690</v>
      </c>
      <c r="S633" s="379" t="s">
        <v>690</v>
      </c>
      <c r="T633" s="379" t="s">
        <v>690</v>
      </c>
      <c r="U633" s="379" t="s">
        <v>690</v>
      </c>
      <c r="V633" s="379" t="s">
        <v>690</v>
      </c>
      <c r="W633" s="379" t="s">
        <v>690</v>
      </c>
    </row>
    <row r="634" spans="1:23" ht="60" customHeight="1" x14ac:dyDescent="0.25">
      <c r="A634" s="382" t="s">
        <v>3116</v>
      </c>
      <c r="B634" s="382" t="s">
        <v>3117</v>
      </c>
      <c r="C634" s="602"/>
      <c r="D634" s="602"/>
      <c r="E634" s="631">
        <v>75</v>
      </c>
      <c r="F634" s="408" t="s">
        <v>604</v>
      </c>
      <c r="G634" s="401">
        <v>46016</v>
      </c>
      <c r="H634" s="385" t="s">
        <v>590</v>
      </c>
      <c r="I634" s="386" t="s">
        <v>3126</v>
      </c>
      <c r="J634" s="573" t="s">
        <v>667</v>
      </c>
      <c r="K634" s="449" t="s">
        <v>20</v>
      </c>
      <c r="L634" s="379" t="s">
        <v>690</v>
      </c>
      <c r="M634" s="379" t="s">
        <v>690</v>
      </c>
      <c r="N634" s="379" t="s">
        <v>690</v>
      </c>
      <c r="O634" s="379" t="s">
        <v>690</v>
      </c>
      <c r="P634" s="379" t="s">
        <v>690</v>
      </c>
      <c r="Q634" s="379" t="s">
        <v>690</v>
      </c>
      <c r="R634" s="379" t="s">
        <v>690</v>
      </c>
      <c r="S634" s="379" t="s">
        <v>690</v>
      </c>
      <c r="T634" s="379" t="s">
        <v>690</v>
      </c>
      <c r="U634" s="379" t="s">
        <v>690</v>
      </c>
      <c r="V634" s="379" t="s">
        <v>690</v>
      </c>
      <c r="W634" s="379" t="s">
        <v>690</v>
      </c>
    </row>
    <row r="635" spans="1:23" ht="60" customHeight="1" x14ac:dyDescent="0.25">
      <c r="A635" s="382" t="s">
        <v>3110</v>
      </c>
      <c r="B635" s="382" t="s">
        <v>3117</v>
      </c>
      <c r="C635" s="602" t="s">
        <v>3220</v>
      </c>
      <c r="D635" s="602"/>
      <c r="E635" s="631">
        <v>75</v>
      </c>
      <c r="F635" s="408" t="s">
        <v>604</v>
      </c>
      <c r="G635" s="401">
        <v>46048</v>
      </c>
      <c r="H635" s="532" t="s">
        <v>793</v>
      </c>
      <c r="I635" s="386" t="s">
        <v>690</v>
      </c>
      <c r="J635" s="573"/>
      <c r="K635" s="449" t="s">
        <v>69</v>
      </c>
      <c r="L635" s="379" t="s">
        <v>690</v>
      </c>
      <c r="M635" s="379" t="s">
        <v>690</v>
      </c>
      <c r="N635" s="379" t="s">
        <v>690</v>
      </c>
      <c r="O635" s="379" t="s">
        <v>690</v>
      </c>
      <c r="P635" s="379" t="s">
        <v>690</v>
      </c>
      <c r="Q635" s="379" t="s">
        <v>690</v>
      </c>
      <c r="R635" s="379" t="s">
        <v>690</v>
      </c>
      <c r="S635" s="379" t="s">
        <v>690</v>
      </c>
      <c r="T635" s="379" t="s">
        <v>690</v>
      </c>
      <c r="U635" s="379" t="s">
        <v>690</v>
      </c>
      <c r="V635" s="379" t="s">
        <v>690</v>
      </c>
      <c r="W635" s="379" t="s">
        <v>690</v>
      </c>
    </row>
    <row r="636" spans="1:23" ht="60" customHeight="1" x14ac:dyDescent="0.25">
      <c r="A636" s="382" t="s">
        <v>3115</v>
      </c>
      <c r="B636" s="382" t="s">
        <v>3117</v>
      </c>
      <c r="C636" s="602" t="s">
        <v>3220</v>
      </c>
      <c r="D636" s="602"/>
      <c r="E636" s="631">
        <v>75</v>
      </c>
      <c r="F636" s="408" t="s">
        <v>604</v>
      </c>
      <c r="G636" s="401">
        <v>46048</v>
      </c>
      <c r="H636" s="532" t="s">
        <v>793</v>
      </c>
      <c r="I636" s="386" t="s">
        <v>690</v>
      </c>
      <c r="J636" s="573"/>
      <c r="K636" s="449" t="s">
        <v>69</v>
      </c>
      <c r="L636" s="379" t="s">
        <v>690</v>
      </c>
      <c r="M636" s="379" t="s">
        <v>690</v>
      </c>
      <c r="N636" s="379" t="s">
        <v>690</v>
      </c>
      <c r="O636" s="379" t="s">
        <v>690</v>
      </c>
      <c r="P636" s="379" t="s">
        <v>690</v>
      </c>
      <c r="Q636" s="379" t="s">
        <v>690</v>
      </c>
      <c r="R636" s="379" t="s">
        <v>690</v>
      </c>
      <c r="S636" s="379" t="s">
        <v>690</v>
      </c>
      <c r="T636" s="379" t="s">
        <v>690</v>
      </c>
      <c r="U636" s="379" t="s">
        <v>690</v>
      </c>
      <c r="V636" s="379" t="s">
        <v>690</v>
      </c>
      <c r="W636" s="379" t="s">
        <v>690</v>
      </c>
    </row>
    <row r="637" spans="1:23" ht="60" customHeight="1" x14ac:dyDescent="0.25">
      <c r="A637" s="382" t="s">
        <v>3114</v>
      </c>
      <c r="B637" s="382" t="s">
        <v>3117</v>
      </c>
      <c r="C637" s="602"/>
      <c r="D637" s="602"/>
      <c r="E637" s="631">
        <v>75</v>
      </c>
      <c r="F637" s="408" t="s">
        <v>604</v>
      </c>
      <c r="G637" s="401">
        <v>46048</v>
      </c>
      <c r="H637" s="532" t="s">
        <v>793</v>
      </c>
      <c r="I637" s="386" t="s">
        <v>690</v>
      </c>
      <c r="J637" s="573" t="s">
        <v>601</v>
      </c>
      <c r="K637" s="449" t="s">
        <v>69</v>
      </c>
      <c r="L637" s="379" t="s">
        <v>690</v>
      </c>
      <c r="M637" s="379" t="s">
        <v>690</v>
      </c>
      <c r="N637" s="379" t="s">
        <v>690</v>
      </c>
      <c r="O637" s="379" t="s">
        <v>690</v>
      </c>
      <c r="P637" s="379" t="s">
        <v>690</v>
      </c>
      <c r="Q637" s="379" t="s">
        <v>690</v>
      </c>
      <c r="R637" s="379" t="s">
        <v>690</v>
      </c>
      <c r="S637" s="379" t="s">
        <v>690</v>
      </c>
      <c r="T637" s="379" t="s">
        <v>690</v>
      </c>
      <c r="U637" s="379" t="s">
        <v>690</v>
      </c>
      <c r="V637" s="379" t="s">
        <v>690</v>
      </c>
      <c r="W637" s="379" t="s">
        <v>690</v>
      </c>
    </row>
    <row r="638" spans="1:23" ht="60" customHeight="1" x14ac:dyDescent="0.25">
      <c r="A638" s="382" t="s">
        <v>3113</v>
      </c>
      <c r="B638" s="382" t="s">
        <v>3117</v>
      </c>
      <c r="C638" s="602"/>
      <c r="D638" s="602"/>
      <c r="E638" s="631">
        <v>75</v>
      </c>
      <c r="F638" s="408" t="s">
        <v>604</v>
      </c>
      <c r="G638" s="401">
        <v>46048</v>
      </c>
      <c r="H638" s="532" t="s">
        <v>793</v>
      </c>
      <c r="I638" s="386" t="s">
        <v>690</v>
      </c>
      <c r="J638" s="573" t="s">
        <v>987</v>
      </c>
      <c r="K638" s="449" t="s">
        <v>69</v>
      </c>
      <c r="L638" s="379" t="s">
        <v>690</v>
      </c>
      <c r="M638" s="379" t="s">
        <v>690</v>
      </c>
      <c r="N638" s="379" t="s">
        <v>690</v>
      </c>
      <c r="O638" s="379" t="s">
        <v>690</v>
      </c>
      <c r="P638" s="379" t="s">
        <v>690</v>
      </c>
      <c r="Q638" s="379" t="s">
        <v>690</v>
      </c>
      <c r="R638" s="379" t="s">
        <v>690</v>
      </c>
      <c r="S638" s="379" t="s">
        <v>690</v>
      </c>
      <c r="T638" s="379" t="s">
        <v>690</v>
      </c>
      <c r="U638" s="379" t="s">
        <v>690</v>
      </c>
      <c r="V638" s="379" t="s">
        <v>690</v>
      </c>
      <c r="W638" s="379" t="s">
        <v>690</v>
      </c>
    </row>
    <row r="639" spans="1:23" ht="60" customHeight="1" x14ac:dyDescent="0.25">
      <c r="A639" s="382" t="s">
        <v>3112</v>
      </c>
      <c r="B639" s="382" t="s">
        <v>3117</v>
      </c>
      <c r="C639" s="602" t="s">
        <v>3133</v>
      </c>
      <c r="D639" s="602"/>
      <c r="E639" s="631">
        <v>75</v>
      </c>
      <c r="F639" s="408" t="s">
        <v>604</v>
      </c>
      <c r="G639" s="401">
        <v>46048</v>
      </c>
      <c r="H639" s="532" t="s">
        <v>793</v>
      </c>
      <c r="I639" s="386" t="s">
        <v>690</v>
      </c>
      <c r="J639" s="573"/>
      <c r="K639" s="449" t="s">
        <v>25</v>
      </c>
      <c r="L639" s="379" t="s">
        <v>690</v>
      </c>
      <c r="M639" s="379" t="s">
        <v>690</v>
      </c>
      <c r="N639" s="379" t="s">
        <v>690</v>
      </c>
      <c r="O639" s="379" t="s">
        <v>690</v>
      </c>
      <c r="P639" s="379" t="s">
        <v>690</v>
      </c>
      <c r="Q639" s="379" t="s">
        <v>690</v>
      </c>
      <c r="R639" s="379" t="s">
        <v>690</v>
      </c>
      <c r="S639" s="379" t="s">
        <v>690</v>
      </c>
      <c r="T639" s="379" t="s">
        <v>690</v>
      </c>
      <c r="U639" s="379" t="s">
        <v>690</v>
      </c>
      <c r="V639" s="379" t="s">
        <v>690</v>
      </c>
      <c r="W639" s="379" t="s">
        <v>690</v>
      </c>
    </row>
    <row r="640" spans="1:23" ht="60" customHeight="1" x14ac:dyDescent="0.25">
      <c r="A640" s="382" t="s">
        <v>3111</v>
      </c>
      <c r="B640" s="382" t="s">
        <v>3117</v>
      </c>
      <c r="C640" s="602"/>
      <c r="D640" s="602"/>
      <c r="E640" s="631">
        <v>75</v>
      </c>
      <c r="F640" s="408" t="s">
        <v>604</v>
      </c>
      <c r="G640" s="401">
        <v>46048</v>
      </c>
      <c r="H640" s="532" t="s">
        <v>793</v>
      </c>
      <c r="I640" s="386" t="s">
        <v>690</v>
      </c>
      <c r="J640" s="573"/>
      <c r="K640" s="449" t="s">
        <v>69</v>
      </c>
      <c r="L640" s="379" t="s">
        <v>690</v>
      </c>
      <c r="M640" s="379" t="s">
        <v>690</v>
      </c>
      <c r="N640" s="379" t="s">
        <v>690</v>
      </c>
      <c r="O640" s="379" t="s">
        <v>690</v>
      </c>
      <c r="P640" s="379" t="s">
        <v>690</v>
      </c>
      <c r="Q640" s="379" t="s">
        <v>690</v>
      </c>
      <c r="R640" s="379" t="s">
        <v>690</v>
      </c>
      <c r="S640" s="379" t="s">
        <v>690</v>
      </c>
      <c r="T640" s="379" t="s">
        <v>690</v>
      </c>
      <c r="U640" s="379" t="s">
        <v>690</v>
      </c>
      <c r="V640" s="379" t="s">
        <v>690</v>
      </c>
      <c r="W640" s="379" t="s">
        <v>690</v>
      </c>
    </row>
    <row r="641" spans="1:23" ht="60" customHeight="1" x14ac:dyDescent="0.25">
      <c r="A641" s="382" t="s">
        <v>3118</v>
      </c>
      <c r="B641" s="382" t="s">
        <v>1026</v>
      </c>
      <c r="C641" s="602"/>
      <c r="D641" s="602"/>
      <c r="E641" s="631">
        <v>65</v>
      </c>
      <c r="F641" s="408" t="s">
        <v>604</v>
      </c>
      <c r="G641" s="401">
        <v>46016</v>
      </c>
      <c r="H641" s="385" t="s">
        <v>590</v>
      </c>
      <c r="I641" s="386" t="s">
        <v>3120</v>
      </c>
      <c r="J641" s="573" t="s">
        <v>764</v>
      </c>
      <c r="K641" s="449" t="s">
        <v>146</v>
      </c>
      <c r="L641" s="379" t="s">
        <v>690</v>
      </c>
      <c r="M641" s="379" t="s">
        <v>690</v>
      </c>
      <c r="N641" s="379" t="s">
        <v>690</v>
      </c>
      <c r="O641" s="379" t="s">
        <v>690</v>
      </c>
      <c r="P641" s="379" t="s">
        <v>690</v>
      </c>
      <c r="Q641" s="379" t="s">
        <v>690</v>
      </c>
      <c r="R641" s="379" t="s">
        <v>690</v>
      </c>
      <c r="S641" s="379" t="s">
        <v>690</v>
      </c>
      <c r="T641" s="379" t="s">
        <v>690</v>
      </c>
      <c r="U641" s="379" t="s">
        <v>690</v>
      </c>
      <c r="V641" s="379" t="s">
        <v>690</v>
      </c>
      <c r="W641" s="379" t="s">
        <v>443</v>
      </c>
    </row>
    <row r="642" spans="1:23" ht="60" customHeight="1" x14ac:dyDescent="0.25">
      <c r="A642" s="382" t="s">
        <v>3119</v>
      </c>
      <c r="B642" s="382" t="s">
        <v>837</v>
      </c>
      <c r="C642" s="602"/>
      <c r="D642" s="602"/>
      <c r="E642" s="631">
        <v>65</v>
      </c>
      <c r="F642" s="408" t="s">
        <v>604</v>
      </c>
      <c r="G642" s="401">
        <v>46016</v>
      </c>
      <c r="H642" s="385" t="s">
        <v>590</v>
      </c>
      <c r="I642" s="386" t="s">
        <v>3127</v>
      </c>
      <c r="J642" s="573" t="s">
        <v>648</v>
      </c>
      <c r="K642" s="449" t="s">
        <v>610</v>
      </c>
      <c r="L642" s="379" t="s">
        <v>690</v>
      </c>
      <c r="M642" s="379" t="s">
        <v>690</v>
      </c>
      <c r="N642" s="379" t="s">
        <v>690</v>
      </c>
      <c r="O642" s="379" t="s">
        <v>690</v>
      </c>
      <c r="P642" s="379" t="s">
        <v>690</v>
      </c>
      <c r="Q642" s="379" t="s">
        <v>690</v>
      </c>
      <c r="R642" s="379" t="s">
        <v>690</v>
      </c>
      <c r="S642" s="379" t="s">
        <v>690</v>
      </c>
      <c r="T642" s="379" t="s">
        <v>690</v>
      </c>
      <c r="U642" s="379" t="s">
        <v>690</v>
      </c>
      <c r="V642" s="379" t="s">
        <v>690</v>
      </c>
      <c r="W642" s="379" t="s">
        <v>443</v>
      </c>
    </row>
    <row r="643" spans="1:23" ht="60" customHeight="1" x14ac:dyDescent="0.25">
      <c r="A643" s="382" t="s">
        <v>3121</v>
      </c>
      <c r="B643" s="382" t="s">
        <v>1026</v>
      </c>
      <c r="C643" s="602"/>
      <c r="D643" s="602"/>
      <c r="E643" s="631">
        <v>75</v>
      </c>
      <c r="F643" s="408" t="s">
        <v>604</v>
      </c>
      <c r="G643" s="401">
        <v>46016</v>
      </c>
      <c r="H643" s="385" t="s">
        <v>590</v>
      </c>
      <c r="I643" s="386" t="s">
        <v>3122</v>
      </c>
      <c r="J643" s="573" t="s">
        <v>596</v>
      </c>
      <c r="K643" s="449" t="s">
        <v>53</v>
      </c>
      <c r="L643" s="379" t="s">
        <v>690</v>
      </c>
      <c r="M643" s="379" t="s">
        <v>690</v>
      </c>
      <c r="N643" s="379" t="s">
        <v>690</v>
      </c>
      <c r="O643" s="379" t="s">
        <v>690</v>
      </c>
      <c r="P643" s="379" t="s">
        <v>690</v>
      </c>
      <c r="Q643" s="379" t="s">
        <v>690</v>
      </c>
      <c r="R643" s="379" t="s">
        <v>690</v>
      </c>
      <c r="S643" s="379" t="s">
        <v>690</v>
      </c>
      <c r="T643" s="379" t="s">
        <v>690</v>
      </c>
      <c r="U643" s="379" t="s">
        <v>690</v>
      </c>
      <c r="V643" s="379" t="s">
        <v>690</v>
      </c>
      <c r="W643" s="379" t="s">
        <v>35</v>
      </c>
    </row>
    <row r="644" spans="1:23" ht="60" customHeight="1" x14ac:dyDescent="0.25">
      <c r="A644" s="382" t="s">
        <v>3123</v>
      </c>
      <c r="B644" s="382" t="s">
        <v>3124</v>
      </c>
      <c r="C644" s="602"/>
      <c r="D644" s="602"/>
      <c r="E644" s="631">
        <v>75</v>
      </c>
      <c r="F644" s="408" t="s">
        <v>1094</v>
      </c>
      <c r="G644" s="401">
        <v>46016</v>
      </c>
      <c r="H644" s="385" t="s">
        <v>590</v>
      </c>
      <c r="I644" s="386" t="s">
        <v>3238</v>
      </c>
      <c r="J644" s="573" t="s">
        <v>1172</v>
      </c>
      <c r="K644" s="449" t="s">
        <v>610</v>
      </c>
      <c r="L644" s="379" t="s">
        <v>690</v>
      </c>
      <c r="M644" s="379" t="s">
        <v>690</v>
      </c>
      <c r="N644" s="379" t="s">
        <v>690</v>
      </c>
      <c r="O644" s="379" t="s">
        <v>690</v>
      </c>
      <c r="P644" s="379" t="s">
        <v>690</v>
      </c>
      <c r="Q644" s="379" t="s">
        <v>690</v>
      </c>
      <c r="R644" s="379" t="s">
        <v>690</v>
      </c>
      <c r="S644" s="379" t="s">
        <v>690</v>
      </c>
      <c r="T644" s="379" t="s">
        <v>690</v>
      </c>
      <c r="U644" s="379" t="s">
        <v>690</v>
      </c>
      <c r="V644" s="379" t="s">
        <v>690</v>
      </c>
      <c r="W644" s="405" t="s">
        <v>443</v>
      </c>
    </row>
    <row r="645" spans="1:23" ht="60" customHeight="1" x14ac:dyDescent="0.25">
      <c r="A645" s="382" t="s">
        <v>3129</v>
      </c>
      <c r="B645" s="382" t="s">
        <v>837</v>
      </c>
      <c r="C645" s="602"/>
      <c r="D645" s="602"/>
      <c r="E645" s="631">
        <v>65</v>
      </c>
      <c r="F645" s="408" t="s">
        <v>594</v>
      </c>
      <c r="G645" s="401">
        <v>46016</v>
      </c>
      <c r="H645" s="385" t="s">
        <v>590</v>
      </c>
      <c r="I645" s="386" t="s">
        <v>3131</v>
      </c>
      <c r="J645" s="573" t="s">
        <v>764</v>
      </c>
      <c r="K645" s="449" t="s">
        <v>25</v>
      </c>
      <c r="L645" s="379" t="s">
        <v>690</v>
      </c>
      <c r="M645" s="379" t="s">
        <v>690</v>
      </c>
      <c r="N645" s="379" t="s">
        <v>690</v>
      </c>
      <c r="O645" s="379" t="s">
        <v>690</v>
      </c>
      <c r="P645" s="379" t="s">
        <v>690</v>
      </c>
      <c r="Q645" s="379" t="s">
        <v>690</v>
      </c>
      <c r="R645" s="379" t="s">
        <v>690</v>
      </c>
      <c r="S645" s="379" t="s">
        <v>690</v>
      </c>
      <c r="T645" s="379" t="s">
        <v>690</v>
      </c>
      <c r="U645" s="379" t="s">
        <v>690</v>
      </c>
      <c r="V645" s="379" t="s">
        <v>690</v>
      </c>
      <c r="W645" s="379" t="s">
        <v>443</v>
      </c>
    </row>
    <row r="646" spans="1:23" ht="59.25" customHeight="1" x14ac:dyDescent="0.25">
      <c r="A646" s="382" t="s">
        <v>3130</v>
      </c>
      <c r="B646" s="382" t="s">
        <v>3132</v>
      </c>
      <c r="C646" s="602"/>
      <c r="D646" s="602"/>
      <c r="E646" s="631">
        <v>75</v>
      </c>
      <c r="F646" s="408" t="s">
        <v>604</v>
      </c>
      <c r="G646" s="401">
        <v>46016</v>
      </c>
      <c r="H646" s="385" t="s">
        <v>590</v>
      </c>
      <c r="I646" s="386" t="s">
        <v>1748</v>
      </c>
      <c r="J646" s="573" t="s">
        <v>667</v>
      </c>
      <c r="K646" s="449" t="s">
        <v>622</v>
      </c>
      <c r="L646" s="379" t="s">
        <v>690</v>
      </c>
      <c r="M646" s="379" t="s">
        <v>690</v>
      </c>
      <c r="N646" s="379" t="s">
        <v>690</v>
      </c>
      <c r="O646" s="379" t="s">
        <v>690</v>
      </c>
      <c r="P646" s="379" t="s">
        <v>690</v>
      </c>
      <c r="Q646" s="379" t="s">
        <v>690</v>
      </c>
      <c r="R646" s="379" t="s">
        <v>690</v>
      </c>
      <c r="S646" s="379" t="s">
        <v>690</v>
      </c>
      <c r="T646" s="379" t="s">
        <v>690</v>
      </c>
      <c r="U646" s="379" t="s">
        <v>690</v>
      </c>
      <c r="V646" s="379" t="s">
        <v>690</v>
      </c>
      <c r="W646" s="379" t="s">
        <v>443</v>
      </c>
    </row>
    <row r="647" spans="1:23" ht="60" hidden="1" customHeight="1" x14ac:dyDescent="0.2"/>
    <row r="648" spans="1:23" ht="60" customHeight="1" x14ac:dyDescent="0.2"/>
    <row r="649" spans="1:23" ht="60" customHeight="1" x14ac:dyDescent="0.2"/>
    <row r="650" spans="1:23" ht="60" customHeight="1" x14ac:dyDescent="0.2"/>
    <row r="651" spans="1:23" ht="60" customHeight="1" x14ac:dyDescent="0.2"/>
    <row r="652" spans="1:23" ht="60" customHeight="1" x14ac:dyDescent="0.2"/>
    <row r="653" spans="1:23" ht="60" customHeight="1" x14ac:dyDescent="0.2"/>
    <row r="654" spans="1:23" ht="60" customHeight="1" x14ac:dyDescent="0.2"/>
  </sheetData>
  <autoFilter ref="A1:W646" xr:uid="{C88B01A3-6700-4019-8F12-C268D1419136}"/>
  <dataConsolidate/>
  <conditionalFormatting sqref="A302:D302 V480 X479:XFD480 G215 A406:L407 G625:K640">
    <cfRule type="expression" dxfId="5590" priority="2500">
      <formula>ROW()=CELL("row")</formula>
    </cfRule>
  </conditionalFormatting>
  <conditionalFormatting sqref="A562:D562">
    <cfRule type="expression" dxfId="5589" priority="1181">
      <formula>ROW()=CELL("row")</formula>
    </cfRule>
  </conditionalFormatting>
  <conditionalFormatting sqref="A616:F616 H616:K616">
    <cfRule type="expression" dxfId="5588" priority="470">
      <formula>ROW()=CELL("row")</formula>
    </cfRule>
  </conditionalFormatting>
  <conditionalFormatting sqref="A568:G568 I568:J568">
    <cfRule type="expression" dxfId="5587" priority="1570">
      <formula>ROW()=CELL("row")</formula>
    </cfRule>
  </conditionalFormatting>
  <conditionalFormatting sqref="A30:J33 L31:O32">
    <cfRule type="expression" dxfId="5586" priority="2814">
      <formula>ROW()=CELL("row")</formula>
    </cfRule>
  </conditionalFormatting>
  <conditionalFormatting sqref="A82:J82 L82">
    <cfRule type="expression" dxfId="5585" priority="3655">
      <formula>ROW()=CELL("row")</formula>
    </cfRule>
  </conditionalFormatting>
  <conditionalFormatting sqref="A128:J133">
    <cfRule type="expression" dxfId="5584" priority="3077">
      <formula>ROW()=CELL("row")</formula>
    </cfRule>
  </conditionalFormatting>
  <conditionalFormatting sqref="A141:J141 L141">
    <cfRule type="expression" dxfId="5583" priority="2499">
      <formula>ROW()=CELL("row")</formula>
    </cfRule>
  </conditionalFormatting>
  <conditionalFormatting sqref="A176:J179 A180:I180">
    <cfRule type="expression" dxfId="5582" priority="3267">
      <formula>ROW()=CELL("row")</formula>
    </cfRule>
  </conditionalFormatting>
  <conditionalFormatting sqref="A213:J213 L213:M213">
    <cfRule type="expression" dxfId="5581" priority="2747">
      <formula>ROW()=CELL("row")</formula>
    </cfRule>
  </conditionalFormatting>
  <conditionalFormatting sqref="A247:J248">
    <cfRule type="expression" dxfId="5580" priority="3154">
      <formula>ROW()=CELL("row")</formula>
    </cfRule>
  </conditionalFormatting>
  <conditionalFormatting sqref="A298:J300">
    <cfRule type="expression" dxfId="5579" priority="3034">
      <formula>ROW()=CELL("row")</formula>
    </cfRule>
  </conditionalFormatting>
  <conditionalFormatting sqref="A325:J326">
    <cfRule type="expression" dxfId="5578" priority="1551">
      <formula>ROW()=CELL("row")</formula>
    </cfRule>
  </conditionalFormatting>
  <conditionalFormatting sqref="A329:J335">
    <cfRule type="expression" dxfId="5577" priority="1550">
      <formula>ROW()=CELL("row")</formula>
    </cfRule>
  </conditionalFormatting>
  <conditionalFormatting sqref="A410:J410 L410">
    <cfRule type="expression" dxfId="5576" priority="2722">
      <formula>ROW()=CELL("row")</formula>
    </cfRule>
  </conditionalFormatting>
  <conditionalFormatting sqref="A417:J427 L420:Q420">
    <cfRule type="expression" dxfId="5575" priority="2038">
      <formula>ROW()=CELL("row")</formula>
    </cfRule>
  </conditionalFormatting>
  <conditionalFormatting sqref="A450:J451 L450:L451 A456:O456 A482:L482">
    <cfRule type="expression" dxfId="5574" priority="3725">
      <formula>ROW()=CELL("row")</formula>
    </cfRule>
  </conditionalFormatting>
  <conditionalFormatting sqref="A528:J528">
    <cfRule type="expression" dxfId="5573" priority="2497">
      <formula>ROW()=CELL("row")</formula>
    </cfRule>
  </conditionalFormatting>
  <conditionalFormatting sqref="A556:J557">
    <cfRule type="expression" dxfId="5572" priority="2495">
      <formula>ROW()=CELL("row")</formula>
    </cfRule>
  </conditionalFormatting>
  <conditionalFormatting sqref="A569:J569">
    <cfRule type="expression" dxfId="5571" priority="3754">
      <formula>ROW()=CELL("row")</formula>
    </cfRule>
  </conditionalFormatting>
  <conditionalFormatting sqref="A574:J574">
    <cfRule type="expression" dxfId="5570" priority="1179">
      <formula>ROW()=CELL("row")</formula>
    </cfRule>
  </conditionalFormatting>
  <conditionalFormatting sqref="A597:J600 L598:R598">
    <cfRule type="expression" dxfId="5569" priority="2017">
      <formula>ROW()=CELL("row")</formula>
    </cfRule>
  </conditionalFormatting>
  <conditionalFormatting sqref="A605:J605 L605:Q605">
    <cfRule type="expression" dxfId="5568" priority="1601">
      <formula>ROW()=CELL("row")</formula>
    </cfRule>
  </conditionalFormatting>
  <conditionalFormatting sqref="A606:J606 L606:Q606">
    <cfRule type="expression" dxfId="5567" priority="1173">
      <formula>ROW()=CELL("row")</formula>
    </cfRule>
  </conditionalFormatting>
  <conditionalFormatting sqref="A63:K63">
    <cfRule type="expression" dxfId="5566" priority="2968">
      <formula>ROW()=CELL("row")</formula>
    </cfRule>
  </conditionalFormatting>
  <conditionalFormatting sqref="A288:K288">
    <cfRule type="expression" dxfId="5565" priority="2967">
      <formula>ROW()=CELL("row")</formula>
    </cfRule>
  </conditionalFormatting>
  <conditionalFormatting sqref="A297:K297">
    <cfRule type="expression" dxfId="5564" priority="3039">
      <formula>ROW()=CELL("row")</formula>
    </cfRule>
  </conditionalFormatting>
  <conditionalFormatting sqref="A357:K357">
    <cfRule type="expression" dxfId="5563" priority="1512">
      <formula>ROW()=CELL("row")</formula>
    </cfRule>
  </conditionalFormatting>
  <conditionalFormatting sqref="A481:K481">
    <cfRule type="expression" dxfId="5562" priority="2772">
      <formula>ROW()=CELL("row")</formula>
    </cfRule>
  </conditionalFormatting>
  <conditionalFormatting sqref="A533:K534">
    <cfRule type="expression" dxfId="5561" priority="2496">
      <formula>ROW()=CELL("row")</formula>
    </cfRule>
  </conditionalFormatting>
  <conditionalFormatting sqref="A62:L62 A64:L67 A69:L72 L73:L74 A14:P14 A80:L81 A85:L85 A91:M91 A290:L293 A198:N198 A73:J74 A75:L78 A79:J79 A83:F83 H83:K83 A84:J84 L84 A188:L188 A294:E294 G294:L294">
    <cfRule type="expression" dxfId="5560" priority="3781">
      <formula>ROW()=CELL("row")</formula>
    </cfRule>
  </conditionalFormatting>
  <conditionalFormatting sqref="A115:L115">
    <cfRule type="expression" dxfId="5559" priority="1975">
      <formula>ROW()=CELL("row")</formula>
    </cfRule>
  </conditionalFormatting>
  <conditionalFormatting sqref="A311:L311 M314:M315 N315:U315">
    <cfRule type="expression" dxfId="5558" priority="3528">
      <formula>ROW()=CELL("row")</formula>
    </cfRule>
  </conditionalFormatting>
  <conditionalFormatting sqref="A361:L361 A479:L479 L333 A359:J359 A360:I360 L360 A370:L370 A480:J480 L480">
    <cfRule type="expression" dxfId="5557" priority="3728">
      <formula>ROW()=CELL("row")</formula>
    </cfRule>
  </conditionalFormatting>
  <conditionalFormatting sqref="A379:L379 L329 A337:L338 M338:Q338 A373:B373 A380:J380 L380 A391:I392 L392 A393:L393 K394 A394:I396 K395:L396 A397:L397 A398:I398 K398:L398 A399:J399 L399 A400:L400 A401:J405 L402:L405 K373:L373 E373:I373 K391:L391">
    <cfRule type="expression" dxfId="5556" priority="3709">
      <formula>ROW()=CELL("row")</formula>
    </cfRule>
  </conditionalFormatting>
  <conditionalFormatting sqref="A414:L415">
    <cfRule type="expression" dxfId="5555" priority="3080">
      <formula>ROW()=CELL("row")</formula>
    </cfRule>
  </conditionalFormatting>
  <conditionalFormatting sqref="A527:L527 A529:L530 L528 L531 A532:M532 A531:J531">
    <cfRule type="expression" dxfId="5554" priority="3691">
      <formula>ROW()=CELL("row")</formula>
    </cfRule>
  </conditionalFormatting>
  <conditionalFormatting sqref="A563:L563 L564 A565:L565 L566 L538:M538 A539:M539 L540:M540 A458:P458 A443:L443 A538:J538 A540:J540 A564:J564">
    <cfRule type="expression" dxfId="5553" priority="3700">
      <formula>ROW()=CELL("row")</formula>
    </cfRule>
  </conditionalFormatting>
  <conditionalFormatting sqref="A5:M6">
    <cfRule type="expression" dxfId="5552" priority="3375">
      <formula>ROW()=CELL("row")</formula>
    </cfRule>
  </conditionalFormatting>
  <conditionalFormatting sqref="A13:M13">
    <cfRule type="expression" dxfId="5551" priority="3624">
      <formula>ROW()=CELL("row")</formula>
    </cfRule>
  </conditionalFormatting>
  <conditionalFormatting sqref="A19:M20">
    <cfRule type="expression" dxfId="5550" priority="3421">
      <formula>ROW()=CELL("row")</formula>
    </cfRule>
  </conditionalFormatting>
  <conditionalFormatting sqref="A21:M21 N76 L471:N471 N550">
    <cfRule type="expression" dxfId="5549" priority="3219">
      <formula>ROW()=CELL("row")</formula>
    </cfRule>
  </conditionalFormatting>
  <conditionalFormatting sqref="A26:M26 M12:M13">
    <cfRule type="expression" dxfId="5548" priority="3364">
      <formula>ROW()=CELL("row")</formula>
    </cfRule>
  </conditionalFormatting>
  <conditionalFormatting sqref="A139:M139 L110:N111 L421 A209:L209 A210:J210 L356:L357">
    <cfRule type="expression" dxfId="5547" priority="3666">
      <formula>ROW()=CELL("row")</formula>
    </cfRule>
  </conditionalFormatting>
  <conditionalFormatting sqref="A182:M182">
    <cfRule type="expression" dxfId="5546" priority="3536">
      <formula>ROW()=CELL("row")</formula>
    </cfRule>
  </conditionalFormatting>
  <conditionalFormatting sqref="A214:M215">
    <cfRule type="expression" dxfId="5545" priority="3400">
      <formula>ROW()=CELL("row")</formula>
    </cfRule>
  </conditionalFormatting>
  <conditionalFormatting sqref="A240:M241 A223:M223 L263:M264 L275:L276 L280:M280 L259 A260:L260 A277:N277 A256:O256 A242:L242 A263:J264 N264:U264 A274:L274 A275:J276 A280:J282">
    <cfRule type="expression" dxfId="5544" priority="3736">
      <formula>ROW()=CELL("row")</formula>
    </cfRule>
  </conditionalFormatting>
  <conditionalFormatting sqref="A519:M519">
    <cfRule type="expression" dxfId="5543" priority="3379">
      <formula>ROW()=CELL("row")</formula>
    </cfRule>
  </conditionalFormatting>
  <conditionalFormatting sqref="A4:N4">
    <cfRule type="expression" dxfId="5542" priority="3499">
      <formula>ROW()=CELL("row")</formula>
    </cfRule>
  </conditionalFormatting>
  <conditionalFormatting sqref="A15:N15 M62:M65 M69:M71 L74:M74 M207:M209 L224:M224 L104:R104">
    <cfRule type="expression" dxfId="5541" priority="3371">
      <formula>ROW()=CELL("row")</formula>
    </cfRule>
  </conditionalFormatting>
  <conditionalFormatting sqref="A51:N51">
    <cfRule type="expression" dxfId="5540" priority="2011">
      <formula>ROW()=CELL("row")</formula>
    </cfRule>
  </conditionalFormatting>
  <conditionalFormatting sqref="A52:N52">
    <cfRule type="expression" dxfId="5539" priority="3470">
      <formula>ROW()=CELL("row")</formula>
    </cfRule>
  </conditionalFormatting>
  <conditionalFormatting sqref="A265:N266 M274:M276 L286:M286 A287:M287 L288:M288 A267:M267 L269:M269 M281 A285:K285 A286:J286">
    <cfRule type="expression" dxfId="5538" priority="3357">
      <formula>ROW()=CELL("row")</formula>
    </cfRule>
  </conditionalFormatting>
  <conditionalFormatting sqref="A340:F340 N560:Q560 N370:N374 N336:N337 L543:N543 A543:J543 H340:N340">
    <cfRule type="expression" dxfId="5537" priority="3242">
      <formula>ROW()=CELL("row")</formula>
    </cfRule>
  </conditionalFormatting>
  <conditionalFormatting sqref="A547:N547 A548:R548">
    <cfRule type="expression" dxfId="5536" priority="3251">
      <formula>ROW()=CELL("row")</formula>
    </cfRule>
  </conditionalFormatting>
  <conditionalFormatting sqref="A570:N571">
    <cfRule type="expression" dxfId="5535" priority="3224">
      <formula>ROW()=CELL("row")</formula>
    </cfRule>
  </conditionalFormatting>
  <conditionalFormatting sqref="A18:O18">
    <cfRule type="expression" dxfId="5534" priority="2833">
      <formula>ROW()=CELL("row")</formula>
    </cfRule>
  </conditionalFormatting>
  <conditionalFormatting sqref="A23:O23 O73:O74 A22:K22 M22:O22">
    <cfRule type="expression" dxfId="5533" priority="3022">
      <formula>ROW()=CELL("row")</formula>
    </cfRule>
  </conditionalFormatting>
  <conditionalFormatting sqref="A27:O27">
    <cfRule type="expression" dxfId="5532" priority="2943">
      <formula>ROW()=CELL("row")</formula>
    </cfRule>
  </conditionalFormatting>
  <conditionalFormatting sqref="A50:O50 M197:M202 M431 M489 M407">
    <cfRule type="expression" dxfId="5531" priority="3416">
      <formula>ROW()=CELL("row")</formula>
    </cfRule>
  </conditionalFormatting>
  <conditionalFormatting sqref="A579:O579 A575:M576 A577:L577 A578:J578">
    <cfRule type="expression" dxfId="5530" priority="3378">
      <formula>ROW()=CELL("row")</formula>
    </cfRule>
  </conditionalFormatting>
  <conditionalFormatting sqref="A580:O580">
    <cfRule type="expression" dxfId="5529" priority="2575">
      <formula>ROW()=CELL("row")</formula>
    </cfRule>
  </conditionalFormatting>
  <conditionalFormatting sqref="A28:P29">
    <cfRule type="expression" dxfId="5528" priority="2333">
      <formula>ROW()=CELL("row")</formula>
    </cfRule>
  </conditionalFormatting>
  <conditionalFormatting sqref="A409:P409 A411:M412 M436">
    <cfRule type="expression" dxfId="5527" priority="3537">
      <formula>ROW()=CELL("row")</formula>
    </cfRule>
  </conditionalFormatting>
  <conditionalFormatting sqref="A452:P452 L453:L455 A453:J455">
    <cfRule type="expression" dxfId="5526" priority="3831">
      <formula>ROW()=CELL("row")</formula>
    </cfRule>
  </conditionalFormatting>
  <conditionalFormatting sqref="A551:P551 A552:L553 L554 A555:L555 L556:M557 A558:L558 L559:L560 A336:M336 A341:O341 M343:M344 L426:O427 A428:N429 L441 N464:Q464 A474:N474 L481 L533:M533 L534 N534 A544:N544 M448:P448 A448:M449 M449:M450 L491:Q491 M492:M493 A494:M494 M501:Q501 A408:O408 V402 V406 U408 V411 U413:V413 V414:XFD414 V426:V429 U431:V431 V432:V436 U437 V475:XFD475 U477:V477 U483:XFD483 U495 W497:XFD497 U498:XFD498 U557:V557 M367 M373:M374 M378:N378 M431:N431 M486:N486 M488:P488 L502 M507 A510:M510 M511 L517:M517 L376:M376 L432:N432 L359 A369:L369 A371:L371 M480 A372:I372 A457:O457 M466 M468:N468 M482:N482 M484:M485 L364 A365:L366 M531:P531 K325:L325 L326:M326 A327:O327 A328:Q328 L330:L331 M342:N342 M379:M380 A381:B381 K389:L389 L390 L401 L383 M402:M406 M417:M418 L419:M419 M443:O443 A347:M347 L348 M348:M354 L487:M487 L489:M489 M490 A561:L561 L562 K568:M568 M335:N335 A345:L345 L346 M437:M438 L459:U459 L460:M460 M461:M462 N476 M476:M477 M520 M521:Q521 N521:N522 M523:M524 N139 L434:N435 A525:L525 L526:M526 L546 M581:N581 M356:N357 A358:M358 N416:P416 M530 N412:O412 N361:N362 N383:O383 L433 L515:O515 N545:N546 A514:L514 A339:N339 L363:N363 N403:N407 N391:O391 N399:O402 L247:N247 M467:O467 M500 N502 A499:Q499 N345 N375 N377 N479 N527:P527 N528:O528 A550:M550 N525 N552 N553:P553 N453:O453 N389 M414:N414 A472:O472 N473:U473 O380:P380 M445:N445 L446:N446 L522:O522 O330:R330 O333 N366:O366 O370 L385:U385 A386:M386 L388:M388 O392:O393 O395:R395 O451 N369:O369 A349:L349 O461 O417 A471:M471 O519:S519 O536:R536 O539 O550:P550 O497 A516:O516 L440:N440 L469:M470 O326 O356:O358 N359:O360 O368 A211:O211 L387:O387 N450:P450 O449:P449 O336 P340:S340 O373:O374 O379 A439:M439 P439 P445:Q445 N346:O346 P554 L513:M513 O518 T212:U212 A323:J323 L323:N323 A324:K324 U324 R325:R326 U327 S329 U329 V330 R332:S332 V333 Q335:R335 Q336 S341:S342 Q342 V342 Q344:R344 Q345 U345 A346:J346 V347 A348:J348 P349:R349 U349:U350 P350 V352 R352 O355:P355 P357:Q357 R358 P358:P360 V361 P361:Q361 S361 P362 R365:S365 U365 S366 O367:Q367 Q370 O372:Q372 S372:S375 U373:V373 Q374 A376:J376 Q376:Q377 R380:R381 P381 S382 A383:B384 U384:V384 A385:J385 S386 A387:J388 A389:I390 Q393:S393 R394:S394 R397 Q399 S402 R403:S403 Q404 R406 P407:P408 R408 S410 A413:J413 L413:N413 N415 S423:S427 P429 R431 P431:P432 P434 S434 P435:Q435 S436 P437:Q438 S438 A440:J442 U446:XFD446 S446 U447 S448 V449:XFD449 Q451 U452 V453:XFD453 N454 M455:N455 U458:V458 V461 P462 T462:U462 P463:Q463 U464:XFD464 O465:Q465 O466:P466 U467 P468:R468 P469 A469:J470 P470:Q472 S472 U472 Q474 P475:Q475 S476 O476:O477 A478:K478 R479 P479:P480 S482 L483:N483 P483:Q483 P484:P485 S484:S485 P489:Q489 S491 Q492 S497:S498 S503 P504:Q504 S505 U505 S507 U507:V507 P509:Q509 P510 R510 T511 A513:J513 T514:V514 Q514:R515 A515:J515 U515 S516 A517:J517 R517 T517 S521 U521 Q522 S522:T522 Q523:S523 Q524 S524:T524 P525 A526:J526 Q526:T526 S527 Q527:Q528 T528:V528 Q529:R529 V530 S532 U532:V532 T533:U533 P534:Q534 S534 T536:V536 U537 Q538:R538 T538:T539 V539 Q539 P540:R540 T540:U540 Q544:U544 A545:K545 T545:V545 A546:J546 U546 Q547 U548 V550 R550:S550 S552 S553:V553 A554:J554 R554:T554 S555 T556 A559:J560 E562:J562 W495:W497 L496:M497 L495:P495 A495:K497 W212:XFD212 V518 U551:U552 V487 W327:XFD327 U331:U332 V338 U340:U341 V490 V525 W323:XFD323 V356 V364 U412 V419 U358:U359 U398:U400 K372:M372 K384:R384 K381:M381 E383:I384 E381:I381 C381:D384 U543:XFD543 W499:XFD499 W540:XFD540 W535:XFD535 W374:XFD375 V520:XFD520 U445 V511:XFD511 W509:XFD509 V416 X415:XFD416 V448 X447:XFD448 X450:XFD452 X553:XFD554 U542:V542 V417:XFD417 V523:XFD523 X521:XFD522 V325 X324:XFD325 X328:XFD333 X361:XFD361 V371:V372 X413:XFD413 X419:XFD419 X454:XFD463 X476:XFD478 X536:XFD539 X544:XFD551 A535:L537 W493:XFD495 X442:XFD443 X467:XFD474 W486:XFD486 X484:XFD485 X426:XFD436 X513:XFD519 X211:XFD211 X507:XFD508 X541:XFD542 X557:XFD557 W334:XFD336 W349:XFD350 W353:XFD353 W360:XFD360 W362:XFD363 X368:XFD373 W552:XFD552 V555:XFD556 V378 W387:XFD387 X364:XFD366 W396:XFD396 X392:XFD395 W398:XFD398 X397:XFD397 X399:XFD411 X524:XFD534 X354:XFD359 X380:XFD386 X487:XFD491 X337:XFD340 X342:XFD348 X351:XFD352 X376:XFD378 X438:XFD440 X500:XFD505 V326:XFD326 W341:XFD341 V367:XFD367 W372:W375 V379:XFD379 W412:XFD412 W418:XFD418 W423:W430 W437:XFD437 W441:XFD441 W445:XFD445 W465:XFD466 V482:XFD482 V492:XFD492 V481 X481:XFD481 X510:XFD510">
    <cfRule type="expression" dxfId="5525" priority="3868">
      <formula>ROW()=CELL("row")</formula>
    </cfRule>
  </conditionalFormatting>
  <conditionalFormatting sqref="A586:P586">
    <cfRule type="expression" dxfId="5524" priority="2686">
      <formula>ROW()=CELL("row")</formula>
    </cfRule>
  </conditionalFormatting>
  <conditionalFormatting sqref="A589:P589 L595:O595 L599:R600 L602:Q602 A603:Q603 A604:O604 A590:J591 A592:K592 A593:J593 A595:J595 A602:J602 X604:XFD604 Q604:S604">
    <cfRule type="expression" dxfId="5523" priority="2753">
      <formula>ROW()=CELL("row")</formula>
    </cfRule>
  </conditionalFormatting>
  <conditionalFormatting sqref="A601:P601">
    <cfRule type="expression" dxfId="5522" priority="1980">
      <formula>ROW()=CELL("row")</formula>
    </cfRule>
  </conditionalFormatting>
  <conditionalFormatting sqref="A167:Q167 P161:P163 P173 O185:R185">
    <cfRule type="expression" dxfId="5521" priority="2268">
      <formula>ROW()=CELL("row")</formula>
    </cfRule>
  </conditionalFormatting>
  <conditionalFormatting sqref="A542:Q542">
    <cfRule type="expression" dxfId="5520" priority="1488">
      <formula>ROW()=CELL("row")</formula>
    </cfRule>
  </conditionalFormatting>
  <conditionalFormatting sqref="A596:R596 L597:R597">
    <cfRule type="expression" dxfId="5519" priority="2037">
      <formula>ROW()=CELL("row")</formula>
    </cfRule>
  </conditionalFormatting>
  <conditionalFormatting sqref="A607:R608 A609:J609 A611:K611 X611:XFD611 K613 L609:S609 W609:XFD609 A610:V610 A612:U612 A613:I613 A614 G614:I614 C614:E614 K614:T614 V614 L616:O616 A615:U615 A621:XFD621 A647:XFD1048576 A617:U620 A622:U622 W622:XFD622 G624:U624 Q616:T616 W625:XFD626 A623:E646 X613:XFD620 X624:XFD624 X643:XFD646 W642:XFD642 X627:XFD641 G623:XFD623">
    <cfRule type="expression" dxfId="5518" priority="1185">
      <formula>ROW()=CELL("row")</formula>
    </cfRule>
  </conditionalFormatting>
  <conditionalFormatting sqref="A444:U444 A445:M445 X444:XFD444">
    <cfRule type="expression" dxfId="5517" priority="3289">
      <formula>ROW()=CELL("row")</formula>
    </cfRule>
  </conditionalFormatting>
  <conditionalFormatting sqref="B614">
    <cfRule type="expression" dxfId="5516" priority="521">
      <formula>ROW()=CELL("row")</formula>
    </cfRule>
  </conditionalFormatting>
  <conditionalFormatting sqref="C114:D114">
    <cfRule type="expression" dxfId="5515" priority="405">
      <formula>ROW()=CELL("row")</formula>
    </cfRule>
  </conditionalFormatting>
  <conditionalFormatting sqref="F294">
    <cfRule type="expression" dxfId="5514" priority="352">
      <formula>ROW()=CELL("row")</formula>
    </cfRule>
  </conditionalFormatting>
  <conditionalFormatting sqref="F614">
    <cfRule type="expression" dxfId="5513" priority="522">
      <formula>ROW()=CELL("row")</formula>
    </cfRule>
  </conditionalFormatting>
  <conditionalFormatting sqref="F623:F646">
    <cfRule type="expression" dxfId="5512" priority="362">
      <formula>ROW()=CELL("row")</formula>
    </cfRule>
  </conditionalFormatting>
  <conditionalFormatting sqref="G83">
    <cfRule type="expression" dxfId="5511" priority="552">
      <formula>ROW()=CELL("row")</formula>
    </cfRule>
  </conditionalFormatting>
  <conditionalFormatting sqref="G616">
    <cfRule type="expression" dxfId="5510" priority="469">
      <formula>ROW()=CELL("row")</formula>
    </cfRule>
  </conditionalFormatting>
  <conditionalFormatting sqref="H104">
    <cfRule type="expression" dxfId="5509" priority="940">
      <formula>ROW()=CELL("row")</formula>
    </cfRule>
  </conditionalFormatting>
  <conditionalFormatting sqref="H105">
    <cfRule type="expression" dxfId="5508" priority="939">
      <formula>ROW()=CELL("row")</formula>
    </cfRule>
  </conditionalFormatting>
  <conditionalFormatting sqref="H568">
    <cfRule type="expression" dxfId="5507" priority="941">
      <formula>ROW()=CELL("row")</formula>
    </cfRule>
  </conditionalFormatting>
  <conditionalFormatting sqref="J180">
    <cfRule type="expression" dxfId="5506" priority="366">
      <formula>ROW()=CELL("row")</formula>
    </cfRule>
  </conditionalFormatting>
  <conditionalFormatting sqref="J191">
    <cfRule type="expression" dxfId="5505" priority="372">
      <formula>ROW()=CELL("row")</formula>
    </cfRule>
  </conditionalFormatting>
  <conditionalFormatting sqref="J197">
    <cfRule type="expression" dxfId="5504" priority="369">
      <formula>ROW()=CELL("row")</formula>
    </cfRule>
  </conditionalFormatting>
  <conditionalFormatting sqref="J360">
    <cfRule type="expression" dxfId="5503" priority="373">
      <formula>ROW()=CELL("row")</formula>
    </cfRule>
  </conditionalFormatting>
  <conditionalFormatting sqref="J389">
    <cfRule type="expression" dxfId="5502" priority="371">
      <formula>ROW()=CELL("row")</formula>
    </cfRule>
  </conditionalFormatting>
  <conditionalFormatting sqref="J390">
    <cfRule type="expression" dxfId="5501" priority="370">
      <formula>ROW()=CELL("row")</formula>
    </cfRule>
  </conditionalFormatting>
  <conditionalFormatting sqref="J392">
    <cfRule type="expression" dxfId="5500" priority="368">
      <formula>ROW()=CELL("row")</formula>
    </cfRule>
  </conditionalFormatting>
  <conditionalFormatting sqref="J394">
    <cfRule type="expression" dxfId="5499" priority="367">
      <formula>ROW()=CELL("row")</formula>
    </cfRule>
  </conditionalFormatting>
  <conditionalFormatting sqref="J395">
    <cfRule type="expression" dxfId="5498" priority="364">
      <formula>ROW()=CELL("row")</formula>
    </cfRule>
  </conditionalFormatting>
  <conditionalFormatting sqref="J396">
    <cfRule type="expression" dxfId="5497" priority="365">
      <formula>ROW()=CELL("row")</formula>
    </cfRule>
  </conditionalFormatting>
  <conditionalFormatting sqref="J398">
    <cfRule type="expression" dxfId="5496" priority="363">
      <formula>ROW()=CELL("row")</formula>
    </cfRule>
  </conditionalFormatting>
  <conditionalFormatting sqref="J613">
    <cfRule type="expression" dxfId="5495" priority="881">
      <formula>ROW()=CELL("row")</formula>
    </cfRule>
  </conditionalFormatting>
  <conditionalFormatting sqref="J614">
    <cfRule type="expression" dxfId="5494" priority="523">
      <formula>ROW()=CELL("row")</formula>
    </cfRule>
  </conditionalFormatting>
  <conditionalFormatting sqref="K7 K12">
    <cfRule type="expression" dxfId="5493" priority="960">
      <formula>ROW()=CELL("row")</formula>
    </cfRule>
  </conditionalFormatting>
  <conditionalFormatting sqref="K32 K36 K40 K58 K94 K129 K184 K216 K251 K255 K276 K296 K298 K333:K335 K383 K461">
    <cfRule type="expression" dxfId="5492" priority="957">
      <formula>ROW()=CELL("row")</formula>
    </cfRule>
  </conditionalFormatting>
  <conditionalFormatting sqref="K44 K79 K93 K130 K178">
    <cfRule type="expression" dxfId="5491" priority="966">
      <formula>ROW()=CELL("row")</formula>
    </cfRule>
  </conditionalFormatting>
  <conditionalFormatting sqref="K132">
    <cfRule type="expression" dxfId="5490" priority="947">
      <formula>ROW()=CELL("row")</formula>
    </cfRule>
  </conditionalFormatting>
  <conditionalFormatting sqref="K133">
    <cfRule type="expression" dxfId="5489" priority="948">
      <formula>ROW()=CELL("row")</formula>
    </cfRule>
  </conditionalFormatting>
  <conditionalFormatting sqref="K163">
    <cfRule type="expression" dxfId="5488" priority="949">
      <formula>ROW()=CELL("row")</formula>
    </cfRule>
  </conditionalFormatting>
  <conditionalFormatting sqref="K165">
    <cfRule type="expression" dxfId="5487" priority="950">
      <formula>ROW()=CELL("row")</formula>
    </cfRule>
  </conditionalFormatting>
  <conditionalFormatting sqref="K171 K259 K299 K344 K453:K454 K459 K513">
    <cfRule type="expression" dxfId="5486" priority="946">
      <formula>ROW()=CELL("row")</formula>
    </cfRule>
  </conditionalFormatting>
  <conditionalFormatting sqref="K230">
    <cfRule type="expression" dxfId="5485" priority="951">
      <formula>ROW()=CELL("row")</formula>
    </cfRule>
  </conditionalFormatting>
  <conditionalFormatting sqref="K264">
    <cfRule type="expression" dxfId="5484" priority="965">
      <formula>ROW()=CELL("row")</formula>
    </cfRule>
  </conditionalFormatting>
  <conditionalFormatting sqref="K312">
    <cfRule type="expression" dxfId="5483" priority="952">
      <formula>ROW()=CELL("row")</formula>
    </cfRule>
  </conditionalFormatting>
  <conditionalFormatting sqref="K329">
    <cfRule type="expression" dxfId="5482" priority="953">
      <formula>ROW()=CELL("row")</formula>
    </cfRule>
  </conditionalFormatting>
  <conditionalFormatting sqref="K359">
    <cfRule type="expression" dxfId="5481" priority="964">
      <formula>ROW()=CELL("row")</formula>
    </cfRule>
  </conditionalFormatting>
  <conditionalFormatting sqref="K399">
    <cfRule type="expression" dxfId="5480" priority="954">
      <formula>ROW()=CELL("row")</formula>
    </cfRule>
  </conditionalFormatting>
  <conditionalFormatting sqref="K401">
    <cfRule type="expression" dxfId="5479" priority="955">
      <formula>ROW()=CELL("row")</formula>
    </cfRule>
  </conditionalFormatting>
  <conditionalFormatting sqref="K483">
    <cfRule type="expression" dxfId="5478" priority="958">
      <formula>ROW()=CELL("row")</formula>
    </cfRule>
  </conditionalFormatting>
  <conditionalFormatting sqref="K549">
    <cfRule type="expression" dxfId="5477" priority="956">
      <formula>ROW()=CELL("row")</formula>
    </cfRule>
  </conditionalFormatting>
  <conditionalFormatting sqref="K584 K572 K569 K566:K567 K554 K546 K526 K480 K460 K446 K440 K413 K410 K403 K388 K376 K368 K363:K364 K360 K353 K351 K331:K332 K317 K281 K271 K269 K258 K213 K224 K210 K173 K158 K148 K128 K103 K96 K87 K84 K57 K54 K49">
    <cfRule type="expression" dxfId="5476" priority="942">
      <formula>ROW()=CELL("row")</formula>
    </cfRule>
  </conditionalFormatting>
  <conditionalFormatting sqref="K585 K503 K500 K487:K490 K473 K470 K423:K427 K417:K421 K402 K387 K350 K326 K254 K238 K231 K220 K206 K196 K190 K169 K162 K137 K121 K110:K111 K73:K74 K31">
    <cfRule type="expression" dxfId="5475" priority="944">
      <formula>ROW()=CELL("row")</formula>
    </cfRule>
  </conditionalFormatting>
  <conditionalFormatting sqref="K595 K523 K517 K435 K385">
    <cfRule type="expression" dxfId="5474" priority="963">
      <formula>ROW()=CELL("row")</formula>
    </cfRule>
  </conditionalFormatting>
  <conditionalFormatting sqref="K598 K587 K583 K538 K528 K524 K509 K501 K476 K464 K462 K451 K405 K356 K348 K300 K286 K280 K253 K248 K250 K225 K221 K192 K180 K160 K156 K136 K112">
    <cfRule type="expression" dxfId="5473" priority="943">
      <formula>ROW()=CELL("row")</formula>
    </cfRule>
  </conditionalFormatting>
  <conditionalFormatting sqref="K599 K582 K559:K560 K557 K432:K433 K367 K316 K295 K268 K235 K229 K204 K197 K176 K147 K141 K98 K95 K25">
    <cfRule type="expression" dxfId="5472" priority="945">
      <formula>ROW()=CELL("row")</formula>
    </cfRule>
  </conditionalFormatting>
  <conditionalFormatting sqref="K602 K597 K593 K564 K543 K531 K484:K486 K390 K380 K378 K362 K352 K310 K308 K289 K237 K152 K126 K88 K46 K43 K41 K37 K33 K30">
    <cfRule type="expression" dxfId="5471" priority="962">
      <formula>ROW()=CELL("row")</formula>
    </cfRule>
  </conditionalFormatting>
  <conditionalFormatting sqref="K605:K606 K600 K591 K581 K578 K540 K520 K515 K502 K491 K441 K434 K422 K404 K355 K346 K330 K323 K318 K284 K282 K278 K275 K273 K263 K257 K233 K208 K201 K195 K183 K179 K119 K104:K105 K99 K82">
    <cfRule type="expression" dxfId="5470" priority="961">
      <formula>ROW()=CELL("row")</formula>
    </cfRule>
  </conditionalFormatting>
  <conditionalFormatting sqref="K609 K590 K562 K556 K522 K508 K498 K492 K469 K455 K450 K447 K442 K431 K392 K343 K252 K247 K232 K177 K172 K157 K122 K117 K109 K86 K53">
    <cfRule type="expression" dxfId="5469" priority="959">
      <formula>ROW()=CELL("row")</formula>
    </cfRule>
  </conditionalFormatting>
  <conditionalFormatting sqref="K131:L131 L130">
    <cfRule type="expression" dxfId="5468" priority="3682">
      <formula>ROW()=CELL("row")</formula>
    </cfRule>
  </conditionalFormatting>
  <conditionalFormatting sqref="K50:O50 M195 L407:N407 M185:M189 M302 V309 T68:T69 T102 T169 P230:Q230 V586 P229 L363:M364 T81 V480 V290 R7 W226 P389 R389:R390 V186 V197 W277 T247 V190 V266:W267 U227:V227 V231:W231 U391 T73 U78 T583 U174 T167 U241:V241 V243 W260 T159:U159 U233 T161 U162 V195 T578 U119 T148 T189 U223:V223 S609 V614 M614:T614 M615:U615 M616:O616 T602 T605:U605 U263 U305 M339 M405:N406 L406 L408:O408 M559 W189 M197 V589 V110 V115 U584:U585 T581:U582 W159:W161 V595 M621:W621 M647:W1048576 V599 M617:U620 M622:U622 W622 M624:U624 V104:V105 V131:V135 W262 Q616:T616 V597 W230 W293 V390:W390 W388:W389 W85 W89:W90 V303:W303 W479:W480 V578:W578 T66:W66 V68:W68 W588:W589 W625:W626 W101 W108 W165:W166 W318:W322 V602:W602 W580 W605 W609 V69 W642 M623:W623">
    <cfRule type="cellIs" dxfId="5467" priority="3418" operator="equal">
      <formula>"ANNUAL"</formula>
    </cfRule>
  </conditionalFormatting>
  <conditionalFormatting sqref="L7 A24:N24 A207:L207 L208 A11:N11 L12 A8:Q8 A7:J7 A12:J12 A208:J208">
    <cfRule type="expression" dxfId="5466" priority="3733">
      <formula>ROW()=CELL("row")</formula>
    </cfRule>
  </conditionalFormatting>
  <conditionalFormatting sqref="L9:L12">
    <cfRule type="cellIs" dxfId="5465" priority="3410" operator="equal">
      <formula>"ANNUAL"</formula>
    </cfRule>
    <cfRule type="cellIs" dxfId="5464" priority="3411" operator="equal">
      <formula>"X"</formula>
    </cfRule>
  </conditionalFormatting>
  <conditionalFormatting sqref="L13:L15 T66 T68:T69">
    <cfRule type="cellIs" dxfId="5463" priority="3770" operator="equal">
      <formula>"X"</formula>
    </cfRule>
  </conditionalFormatting>
  <conditionalFormatting sqref="L22">
    <cfRule type="cellIs" dxfId="5462" priority="531" operator="equal">
      <formula>"ANNUAL"</formula>
    </cfRule>
    <cfRule type="cellIs" dxfId="5461" priority="532" operator="equal">
      <formula>"X"</formula>
    </cfRule>
    <cfRule type="expression" dxfId="5460" priority="533">
      <formula>ROW()=CELL("row")</formula>
    </cfRule>
  </conditionalFormatting>
  <conditionalFormatting sqref="L30 A47:L48 A55:L56 L57 L61:L62 A170:L170 A234:M234 A246:M246 L250:L251 L258:M258 A261:M261 A262:L262 L278 A279:L279 A307:P307 L16 L268:L269 A270:M270 L271:O271 L35 L43:L44 A45:L45 A9:L9 A38:L39 A40:J41 L40:L41 A42:L42 A43:J44 A46:J46 L46 A146:E149 A155:E155 L171 A171:J173 A257:J259 A268:J269 A271:J271 A278:J278">
    <cfRule type="expression" dxfId="5459" priority="3688">
      <formula>ROW()=CELL("row")</formula>
    </cfRule>
  </conditionalFormatting>
  <conditionalFormatting sqref="L52:L54 M52:N52">
    <cfRule type="cellIs" dxfId="5458" priority="3824" operator="equal">
      <formula>"X"</formula>
    </cfRule>
  </conditionalFormatting>
  <conditionalFormatting sqref="L53:L54 L14:P14 L62:L67 L69:L82 L84:L86 L91:M91 L188:L189 L194:L198 L290:L296 M234 O130 O90 M66:P66 Q184:R184 O166:P166 L408:O408">
    <cfRule type="cellIs" dxfId="5457" priority="3788" operator="equal">
      <formula>"X"</formula>
    </cfRule>
  </conditionalFormatting>
  <conditionalFormatting sqref="L53:L54">
    <cfRule type="cellIs" dxfId="5456" priority="3806" operator="equal">
      <formula>"X"</formula>
    </cfRule>
  </conditionalFormatting>
  <conditionalFormatting sqref="L62 L606:P606">
    <cfRule type="cellIs" dxfId="5455" priority="3741" operator="equal">
      <formula>"ANNUAL"</formula>
    </cfRule>
  </conditionalFormatting>
  <conditionalFormatting sqref="L62 R606 L606:P606">
    <cfRule type="cellIs" dxfId="5454" priority="3740" operator="equal">
      <formula>"X"</formula>
    </cfRule>
  </conditionalFormatting>
  <conditionalFormatting sqref="L67 L69 L607:R607">
    <cfRule type="cellIs" dxfId="5453" priority="3776" operator="equal">
      <formula>"X"</formula>
    </cfRule>
    <cfRule type="cellIs" dxfId="5452" priority="3777" operator="equal">
      <formula>"ANNUAL"</formula>
    </cfRule>
  </conditionalFormatting>
  <conditionalFormatting sqref="L74">
    <cfRule type="cellIs" dxfId="5451" priority="3773" operator="equal">
      <formula>"X"</formula>
    </cfRule>
    <cfRule type="cellIs" dxfId="5450" priority="3774" operator="equal">
      <formula>"ANNUAL"</formula>
    </cfRule>
  </conditionalFormatting>
  <conditionalFormatting sqref="L80">
    <cfRule type="cellIs" dxfId="5449" priority="3653" operator="equal">
      <formula>"X"</formula>
    </cfRule>
  </conditionalFormatting>
  <conditionalFormatting sqref="L85:L86">
    <cfRule type="cellIs" dxfId="5448" priority="3723" operator="equal">
      <formula>"X"</formula>
    </cfRule>
  </conditionalFormatting>
  <conditionalFormatting sqref="L86:L88 O88 Q88">
    <cfRule type="cellIs" dxfId="5447" priority="3985" operator="equal">
      <formula>"ANNUAL"</formula>
    </cfRule>
  </conditionalFormatting>
  <conditionalFormatting sqref="L103:L104 M104:R104 L431 L518">
    <cfRule type="cellIs" dxfId="5446" priority="3742" operator="equal">
      <formula>"X"</formula>
    </cfRule>
  </conditionalFormatting>
  <conditionalFormatting sqref="L106:L109 L88:L92 L116:L118">
    <cfRule type="cellIs" dxfId="5445" priority="3722" operator="equal">
      <formula>"X"</formula>
    </cfRule>
  </conditionalFormatting>
  <conditionalFormatting sqref="L113:L116 M114:P114 L145:L148 L194 S485 Q110 R112">
    <cfRule type="cellIs" dxfId="5444" priority="3981" operator="equal">
      <formula>"ANNUAL"</formula>
    </cfRule>
  </conditionalFormatting>
  <conditionalFormatting sqref="L119:L126 M120:W120 L129:L130 L132:L133 L134:P134 L135 L137:L138 L140 L142:M142 L144:M144 M146:P146 L151:W151 L155:M155 L157:M157 L158:L162 L163:M163 R163 L164 L168:M168 L172:M172 L173 L179:O179 R179:S179 L180:N180 L181:O181 L185:M185 L186 L187:M187 L189 L196:L197 R198 L199:M204 L205 L206:M206 S213 L215:M216 L217 L218:M220 L225:M225 L227:L228 M228:U228 L235 L236:M237 L238:N238 R238 L239 L248:O248 L249:M249 L252:M254 R274 L281 L282:M283 L284:N284 S290 R293 L295:L296 R296 L298 R298 L299:M299 N301 L303:M304 L305 R307:S307 L308:M310 R313:R314 L313:L315 L316:M317 L318:U318 L319:N319 L211:M211 O211 L247:M247 M198:N198 L300 L302 M223 M240 L241:M241 L242 M256:O256 L263:M263 M264:U264 L274:L275 L208 L171 M246 L251 L258:M258 M261 L267:L268 M270 M271:O271 L279 M307:P307 L311 M306 L174:N174 L176 M255 L233:M233 M209 L243:M244 N245 N265 L266:N266 L286:M286 L287 L288:M288 N272 N279 M161:O161 O308:R308 O310 O313:P313 M320:N320 P320 P201:Q201 P182 P205 O258 O303:P303 P267 Q138 Q270 L312:O312 Q263 Q135 Q290 Q174 P225:Q225 P236:P237 R197:S197 R310 R265 Q212 R271 R170 R267 Q305:R305 R306 O214:R214 R215 N314:O314">
    <cfRule type="cellIs" dxfId="5443" priority="3964" operator="equal">
      <formula>"X"</formula>
    </cfRule>
  </conditionalFormatting>
  <conditionalFormatting sqref="L120:L129 M120:W120">
    <cfRule type="cellIs" dxfId="5442" priority="3721" operator="equal">
      <formula>"X"</formula>
    </cfRule>
  </conditionalFormatting>
  <conditionalFormatting sqref="L130:L131 O130">
    <cfRule type="cellIs" dxfId="5441" priority="3684" operator="equal">
      <formula>"ANNUAL"</formula>
    </cfRule>
  </conditionalFormatting>
  <conditionalFormatting sqref="L131:L133">
    <cfRule type="cellIs" dxfId="5440" priority="3683" operator="equal">
      <formula>"X"</formula>
    </cfRule>
  </conditionalFormatting>
  <conditionalFormatting sqref="L135:L146 L2:L6 V66:W66 T102 T169 P230:Q230 V303:W303 P141:Q141 T81 V290 R7 W226 P389 V182 V186 W320 R182:S182 T247 V190 V266:W267 U227:V227 V231:W231 U391 T73 V115 U71 U78 T167 W260 T159:U159 U233 U162 U64 U119 T189 U223:V223 V411 M146:P146 U263 U269 U279 V406 V475:W475 W555:W556 V68:W68 W89:W90 W159:W160 W189 W76 W165:W166 V417:W417 U111:U112 V425:V429 V487 V490 V498:W498 V110 V402 V414:W414 V419 V477 W108 V131:V135 V555:V558 V561:V563 W230 V390:W390 V422 W277 V492:W492 W85 V416 V431:V436 V413 V73:V74 W486 W499 W502 W279 V69 V103:V105 W396 W398 W262 W293 W387:W389 W412 W418 W421 W423 W437 V482:W483 W492:W497 V480:V481">
    <cfRule type="cellIs" dxfId="5439" priority="3748" operator="equal">
      <formula>"X"</formula>
    </cfRule>
  </conditionalFormatting>
  <conditionalFormatting sqref="L137:L138 L157:M157 Q526:T526 Q544:S544 R541 Q138 Q135">
    <cfRule type="cellIs" dxfId="5438" priority="3989" operator="equal">
      <formula>"ANNUAL"</formula>
    </cfRule>
  </conditionalFormatting>
  <conditionalFormatting sqref="L145:L148 L194 P194 L193:V193">
    <cfRule type="cellIs" dxfId="5437" priority="3962" operator="equal">
      <formula>"X"</formula>
    </cfRule>
  </conditionalFormatting>
  <conditionalFormatting sqref="L150:L156 L364:L368 L355 L531:P531 L148 M151:W151">
    <cfRule type="cellIs" dxfId="5436" priority="3718" operator="equal">
      <formula>"X"</formula>
    </cfRule>
  </conditionalFormatting>
  <conditionalFormatting sqref="L152:L154 L368 L355 L531:P531">
    <cfRule type="cellIs" dxfId="5435" priority="3717" operator="equal">
      <formula>"ANNUAL"</formula>
    </cfRule>
  </conditionalFormatting>
  <conditionalFormatting sqref="L160:L162 M161:O161">
    <cfRule type="cellIs" dxfId="5434" priority="3708" operator="equal">
      <formula>"ANNUAL"</formula>
    </cfRule>
  </conditionalFormatting>
  <conditionalFormatting sqref="L164">
    <cfRule type="cellIs" dxfId="5433" priority="3864" operator="equal">
      <formula>"X"</formula>
    </cfRule>
  </conditionalFormatting>
  <conditionalFormatting sqref="L190:L193 L99:L100 L20:L21 N15 O100 O16">
    <cfRule type="cellIs" dxfId="5432" priority="3662" operator="equal">
      <formula>"X"</formula>
    </cfRule>
  </conditionalFormatting>
  <conditionalFormatting sqref="L190:L193 L99:L100 L20:L21 N190:O190 N15 L15:L16 O100 O16">
    <cfRule type="cellIs" dxfId="5431" priority="3661" operator="equal">
      <formula>"ANNUAL"</formula>
    </cfRule>
  </conditionalFormatting>
  <conditionalFormatting sqref="L234 L245:L246 L250:M250 L259:L262 L278:N278 L353:M354 L307 L28:L30 L59:L61 M60:O60 L48 L55 L170">
    <cfRule type="cellIs" dxfId="5430" priority="3686" operator="equal">
      <formula>"ANNUAL"</formula>
    </cfRule>
  </conditionalFormatting>
  <conditionalFormatting sqref="L234:L235 L245:L246 L250:M250 L257:L265 L275:L281 L353:M354 L355:L356 L28:L30 L59:L62 M60:O60 L47:L48 L55:L57 L166:L170">
    <cfRule type="cellIs" dxfId="5429" priority="3687" operator="equal">
      <formula>"X"</formula>
    </cfRule>
  </conditionalFormatting>
  <conditionalFormatting sqref="L240">
    <cfRule type="cellIs" dxfId="5428" priority="3735" operator="equal">
      <formula>"X"</formula>
    </cfRule>
  </conditionalFormatting>
  <conditionalFormatting sqref="L247:L248">
    <cfRule type="cellIs" dxfId="5427" priority="3382" operator="equal">
      <formula>"X"</formula>
    </cfRule>
  </conditionalFormatting>
  <conditionalFormatting sqref="L252:L256">
    <cfRule type="cellIs" dxfId="5426" priority="3480" operator="equal">
      <formula>"X"</formula>
    </cfRule>
  </conditionalFormatting>
  <conditionalFormatting sqref="L255:L257">
    <cfRule type="cellIs" dxfId="5425" priority="3481" operator="equal">
      <formula>"ANNUAL"</formula>
    </cfRule>
  </conditionalFormatting>
  <conditionalFormatting sqref="L269:L272">
    <cfRule type="cellIs" dxfId="5424" priority="3477" operator="equal">
      <formula>"X"</formula>
    </cfRule>
    <cfRule type="cellIs" dxfId="5423" priority="3478" operator="equal">
      <formula>"ANNUAL"</formula>
    </cfRule>
  </conditionalFormatting>
  <conditionalFormatting sqref="L271:L272">
    <cfRule type="expression" dxfId="5422" priority="3476">
      <formula>ROW()=CELL("row")</formula>
    </cfRule>
  </conditionalFormatting>
  <conditionalFormatting sqref="L279:L280 L221:L224 L264:L265 L240 L276">
    <cfRule type="cellIs" dxfId="5421" priority="3734" operator="equal">
      <formula>"ANNUAL"</formula>
    </cfRule>
  </conditionalFormatting>
  <conditionalFormatting sqref="L286:L289 L283:L284">
    <cfRule type="cellIs" dxfId="5420" priority="3313" operator="equal">
      <formula>"X"</formula>
    </cfRule>
  </conditionalFormatting>
  <conditionalFormatting sqref="L300 A301:L301 E302:L302">
    <cfRule type="expression" dxfId="5419" priority="3759">
      <formula>ROW()=CELL("row")</formula>
    </cfRule>
  </conditionalFormatting>
  <conditionalFormatting sqref="L300:L302">
    <cfRule type="cellIs" dxfId="5418" priority="3758" operator="equal">
      <formula>"X"</formula>
    </cfRule>
  </conditionalFormatting>
  <conditionalFormatting sqref="L305:L306">
    <cfRule type="cellIs" dxfId="5417" priority="3628" operator="equal">
      <formula>"X"</formula>
    </cfRule>
  </conditionalFormatting>
  <conditionalFormatting sqref="L306:L307">
    <cfRule type="expression" dxfId="5416" priority="3629">
      <formula>ROW()=CELL("row")</formula>
    </cfRule>
  </conditionalFormatting>
  <conditionalFormatting sqref="L307:L309 L131 L315:L317">
    <cfRule type="cellIs" dxfId="5415" priority="3681" operator="equal">
      <formula>"X"</formula>
    </cfRule>
  </conditionalFormatting>
  <conditionalFormatting sqref="L309 L427:L428 L441">
    <cfRule type="expression" dxfId="5414" priority="3766">
      <formula>ROW()=CELL("row")</formula>
    </cfRule>
  </conditionalFormatting>
  <conditionalFormatting sqref="L309 L427:L429 L441">
    <cfRule type="cellIs" dxfId="5413" priority="3767" operator="equal">
      <formula>"ANNUAL"</formula>
    </cfRule>
  </conditionalFormatting>
  <conditionalFormatting sqref="L311">
    <cfRule type="cellIs" dxfId="5412" priority="3527" operator="equal">
      <formula>"X"</formula>
    </cfRule>
  </conditionalFormatting>
  <conditionalFormatting sqref="L319:L320">
    <cfRule type="cellIs" dxfId="5411" priority="3503" operator="equal">
      <formula>"X"</formula>
    </cfRule>
  </conditionalFormatting>
  <conditionalFormatting sqref="L325:L331 L337:L338 M338:Q338 L372:L379 L380:M381 L389:L393 L395:L408 L342:N342 L157:L158 L216:L217 L237">
    <cfRule type="cellIs" dxfId="5410" priority="3711" operator="equal">
      <formula>"X"</formula>
    </cfRule>
  </conditionalFormatting>
  <conditionalFormatting sqref="L329:L331 L337:L338 M338:Q338 L372:M373 L379:M381 L389:L393 L395:L401 L402:M404 L405 L342:N342 L382:L383">
    <cfRule type="cellIs" dxfId="5409" priority="3710" operator="equal">
      <formula>"ANNUAL"</formula>
    </cfRule>
  </conditionalFormatting>
  <conditionalFormatting sqref="L333 L359:L360 L369:L371 L480:M480">
    <cfRule type="cellIs" dxfId="5408" priority="3730" operator="equal">
      <formula>"ANNUAL"</formula>
    </cfRule>
  </conditionalFormatting>
  <conditionalFormatting sqref="L333:L334 L359:L360 L369:L371 L480:M480 L372:M372">
    <cfRule type="cellIs" dxfId="5407" priority="3729" operator="equal">
      <formula>"X"</formula>
    </cfRule>
  </conditionalFormatting>
  <conditionalFormatting sqref="L335">
    <cfRule type="cellIs" dxfId="5406" priority="3675" operator="equal">
      <formula>"X"</formula>
    </cfRule>
  </conditionalFormatting>
  <conditionalFormatting sqref="L350:L353 A354:L354 L355:L356 A321:M321 A350:J353 A355:J356 L362 A362:J364 A483:J492 L484:L486 L490">
    <cfRule type="expression" dxfId="5405" priority="3693">
      <formula>ROW()=CELL("row")</formula>
    </cfRule>
  </conditionalFormatting>
  <conditionalFormatting sqref="L368 A152:J152 L152 A153:L154">
    <cfRule type="expression" dxfId="5404" priority="3716">
      <formula>ROW()=CELL("row")</formula>
    </cfRule>
  </conditionalFormatting>
  <conditionalFormatting sqref="L414">
    <cfRule type="cellIs" dxfId="5403" priority="3079" operator="equal">
      <formula>"X"</formula>
    </cfRule>
  </conditionalFormatting>
  <conditionalFormatting sqref="L414:L416">
    <cfRule type="cellIs" dxfId="5402" priority="3081" operator="equal">
      <formula>"X"</formula>
    </cfRule>
    <cfRule type="cellIs" dxfId="5401" priority="3082" operator="equal">
      <formula>"ANNUAL"</formula>
    </cfRule>
  </conditionalFormatting>
  <conditionalFormatting sqref="L417:L418">
    <cfRule type="expression" dxfId="5400" priority="3703">
      <formula>ROW()=CELL("row")</formula>
    </cfRule>
  </conditionalFormatting>
  <conditionalFormatting sqref="L426:L429 L441">
    <cfRule type="cellIs" dxfId="5399" priority="3764" operator="equal">
      <formula>"X"</formula>
    </cfRule>
  </conditionalFormatting>
  <conditionalFormatting sqref="L427:L428 L441 L309">
    <cfRule type="cellIs" dxfId="5398" priority="3765" operator="equal">
      <formula>"ANNUAL"</formula>
    </cfRule>
  </conditionalFormatting>
  <conditionalFormatting sqref="L427:L428 L441">
    <cfRule type="expression" dxfId="5397" priority="3763">
      <formula>ROW()=CELL("row")</formula>
    </cfRule>
  </conditionalFormatting>
  <conditionalFormatting sqref="L427:L428">
    <cfRule type="expression" dxfId="5396" priority="3760">
      <formula>ROW()=CELL("row")</formula>
    </cfRule>
    <cfRule type="cellIs" dxfId="5395" priority="3761" operator="equal">
      <formula>"X"</formula>
    </cfRule>
    <cfRule type="cellIs" dxfId="5394" priority="3762" operator="equal">
      <formula>"ANNUAL"</formula>
    </cfRule>
  </conditionalFormatting>
  <conditionalFormatting sqref="L431 A518:L518 L334 L85:M85 A374:L374 A377:L377 L378 L80:M80 A504:L507 L503 A511:L512 A430:P430 L488 A378:B378 A431:J435 M512:U512 E378:I378 X512:XFD512">
    <cfRule type="expression" dxfId="5393" priority="3745">
      <formula>ROW()=CELL("row")</formula>
    </cfRule>
  </conditionalFormatting>
  <conditionalFormatting sqref="L435:L438 L460:M461 L475 L476:N476 L520:M520 L521:Q521 L523:L527 L545:L546 M139:N139 L459:U459 M581:N581">
    <cfRule type="cellIs" dxfId="5392" priority="3673" operator="equal">
      <formula>"X"</formula>
    </cfRule>
  </conditionalFormatting>
  <conditionalFormatting sqref="L436 L437:M438 L460:M461 L475 L476:N476 L520:M520 L521:Q521 L523:M523 L524 L544:N544 L545 L459:U459 L537">
    <cfRule type="cellIs" dxfId="5391" priority="3674" operator="equal">
      <formula>"ANNUAL"</formula>
    </cfRule>
  </conditionalFormatting>
  <conditionalFormatting sqref="L447 A446:J447">
    <cfRule type="expression" dxfId="5390" priority="3631">
      <formula>ROW()=CELL("row")</formula>
    </cfRule>
  </conditionalFormatting>
  <conditionalFormatting sqref="L447">
    <cfRule type="cellIs" dxfId="5389" priority="3632" operator="equal">
      <formula>"X"</formula>
    </cfRule>
    <cfRule type="cellIs" dxfId="5388" priority="3633" operator="equal">
      <formula>"ANNUAL"</formula>
    </cfRule>
  </conditionalFormatting>
  <conditionalFormatting sqref="L451:L452 L454:L457 L482:N482 L484:M484 L466:M466 L467 L468:N468 L201:L203">
    <cfRule type="cellIs" dxfId="5387" priority="3727" operator="equal">
      <formula>"X"</formula>
    </cfRule>
  </conditionalFormatting>
  <conditionalFormatting sqref="L451:L452 L454:L457 L482:N482 L484:M484 L466:M466 L467 L468:N468">
    <cfRule type="cellIs" dxfId="5386" priority="3726" operator="equal">
      <formula>"ANNUAL"</formula>
    </cfRule>
  </conditionalFormatting>
  <conditionalFormatting sqref="L453 L449:M450">
    <cfRule type="cellIs" dxfId="5385" priority="3836" operator="equal">
      <formula>"ANNUAL"</formula>
    </cfRule>
    <cfRule type="cellIs" dxfId="5384" priority="3837" operator="equal">
      <formula>"X"</formula>
    </cfRule>
  </conditionalFormatting>
  <conditionalFormatting sqref="L461:L462 L476 A477:L477 A521:L521 A475:N475 L523:L524 A436:L438 L544:L545 A459:J462 A463:N463 A464:J464 L464 A476:J476 A520:J520 L520 A522:J524">
    <cfRule type="expression" dxfId="5383" priority="3672">
      <formula>ROW()=CELL("row")</formula>
    </cfRule>
  </conditionalFormatting>
  <conditionalFormatting sqref="L476:L477 L461">
    <cfRule type="cellIs" dxfId="5382" priority="3669" operator="equal">
      <formula>"X"</formula>
    </cfRule>
  </conditionalFormatting>
  <conditionalFormatting sqref="L492">
    <cfRule type="expression" dxfId="5381" priority="3832">
      <formula>ROW()=CELL("row")</formula>
    </cfRule>
  </conditionalFormatting>
  <conditionalFormatting sqref="L500">
    <cfRule type="cellIs" dxfId="5380" priority="3644" operator="equal">
      <formula>"X"</formula>
    </cfRule>
    <cfRule type="cellIs" dxfId="5379" priority="3645" operator="equal">
      <formula>"ANNUAL"</formula>
    </cfRule>
  </conditionalFormatting>
  <conditionalFormatting sqref="L500:L501 A500:J503">
    <cfRule type="expression" dxfId="5378" priority="3643">
      <formula>ROW()=CELL("row")</formula>
    </cfRule>
  </conditionalFormatting>
  <conditionalFormatting sqref="L527:L532">
    <cfRule type="cellIs" dxfId="5377" priority="3542" operator="equal">
      <formula>"X"</formula>
    </cfRule>
  </conditionalFormatting>
  <conditionalFormatting sqref="L551:L559">
    <cfRule type="cellIs" dxfId="5376" priority="3863" operator="equal">
      <formula>"ANNUAL"</formula>
    </cfRule>
  </conditionalFormatting>
  <conditionalFormatting sqref="L572">
    <cfRule type="expression" dxfId="5375" priority="863">
      <formula>ROW()=CELL("row")</formula>
    </cfRule>
  </conditionalFormatting>
  <conditionalFormatting sqref="L572:L573">
    <cfRule type="cellIs" dxfId="5374" priority="540" operator="equal">
      <formula>"ANNUAL"</formula>
    </cfRule>
    <cfRule type="cellIs" dxfId="5373" priority="541" operator="equal">
      <formula>"X"</formula>
    </cfRule>
  </conditionalFormatting>
  <conditionalFormatting sqref="L573">
    <cfRule type="expression" dxfId="5372" priority="542">
      <formula>ROW()=CELL("row")</formula>
    </cfRule>
  </conditionalFormatting>
  <conditionalFormatting sqref="L576">
    <cfRule type="cellIs" dxfId="5371" priority="3475" operator="equal">
      <formula>"ANNUAL"</formula>
    </cfRule>
  </conditionalFormatting>
  <conditionalFormatting sqref="L612">
    <cfRule type="expression" dxfId="5370" priority="1165">
      <formula>ROW()=CELL("row")</formula>
    </cfRule>
    <cfRule type="cellIs" dxfId="5369" priority="1166" operator="equal">
      <formula>"X"</formula>
    </cfRule>
    <cfRule type="cellIs" dxfId="5368" priority="1167" operator="equal">
      <formula>"ANNUAL"</formula>
    </cfRule>
  </conditionalFormatting>
  <conditionalFormatting sqref="L9:M9 L39:M39 L48:M48 L55:M55 L96:M99 M235">
    <cfRule type="expression" dxfId="5367" priority="3342">
      <formula>ROW()=CELL("row")</formula>
    </cfRule>
  </conditionalFormatting>
  <conditionalFormatting sqref="L13:M13">
    <cfRule type="cellIs" dxfId="5366" priority="3626" operator="equal">
      <formula>"ANNUAL"</formula>
    </cfRule>
  </conditionalFormatting>
  <conditionalFormatting sqref="L53:M53">
    <cfRule type="expression" dxfId="5365" priority="3783">
      <formula>ROW()=CELL("row")</formula>
    </cfRule>
    <cfRule type="cellIs" dxfId="5364" priority="3784" operator="equal">
      <formula>"X"</formula>
    </cfRule>
    <cfRule type="cellIs" dxfId="5363" priority="3785" operator="equal">
      <formula>"ANNUAL"</formula>
    </cfRule>
    <cfRule type="expression" dxfId="5362" priority="3786">
      <formula>ROW()=CELL("row")</formula>
    </cfRule>
    <cfRule type="cellIs" dxfId="5361" priority="3787" operator="equal">
      <formula>"ANNUAL"</formula>
    </cfRule>
    <cfRule type="expression" dxfId="5360" priority="3801">
      <formula>ROW()=CELL("row")</formula>
    </cfRule>
    <cfRule type="cellIs" dxfId="5359" priority="3802" operator="equal">
      <formula>"X"</formula>
    </cfRule>
    <cfRule type="cellIs" dxfId="5358" priority="3803" operator="equal">
      <formula>"ANNUAL"</formula>
    </cfRule>
    <cfRule type="expression" dxfId="5357" priority="3804">
      <formula>ROW()=CELL("row")</formula>
    </cfRule>
    <cfRule type="cellIs" dxfId="5356" priority="3805" operator="equal">
      <formula>"ANNUAL"</formula>
    </cfRule>
    <cfRule type="expression" dxfId="5355" priority="3819">
      <formula>ROW()=CELL("row")</formula>
    </cfRule>
    <cfRule type="cellIs" dxfId="5354" priority="3820" operator="equal">
      <formula>"X"</formula>
    </cfRule>
    <cfRule type="cellIs" dxfId="5353" priority="3821" operator="equal">
      <formula>"ANNUAL"</formula>
    </cfRule>
    <cfRule type="expression" dxfId="5352" priority="3822">
      <formula>ROW()=CELL("row")</formula>
    </cfRule>
    <cfRule type="cellIs" dxfId="5351" priority="3823" operator="equal">
      <formula>"ANNUAL"</formula>
    </cfRule>
  </conditionalFormatting>
  <conditionalFormatting sqref="L62:M62">
    <cfRule type="cellIs" dxfId="5350" priority="3779" operator="equal">
      <formula>"X"</formula>
    </cfRule>
    <cfRule type="cellIs" dxfId="5349" priority="3780" operator="equal">
      <formula>"ANNUAL"</formula>
    </cfRule>
  </conditionalFormatting>
  <conditionalFormatting sqref="L62:M63">
    <cfRule type="expression" dxfId="5348" priority="3778">
      <formula>ROW()=CELL("row")</formula>
    </cfRule>
  </conditionalFormatting>
  <conditionalFormatting sqref="L80:M80 L85:M85 L334 L374:M374 L378:N378 L430 L431:N431 L488:M488 L502:L504 L507:M507 L510:M511 L517:L518 L486:N486 L367:M367 L508">
    <cfRule type="cellIs" dxfId="5347" priority="3747" operator="equal">
      <formula>"ANNUAL"</formula>
    </cfRule>
  </conditionalFormatting>
  <conditionalFormatting sqref="L80:M80 L85:M85 L334 L374:M374 L378:N378 L430 L431:N432 L488:M488 L501:L504 L507:M507 L510:M511 L517:L518 L508 L376:M376">
    <cfRule type="cellIs" dxfId="5346" priority="3746" operator="equal">
      <formula>"X"</formula>
    </cfRule>
  </conditionalFormatting>
  <conditionalFormatting sqref="L93:M94 M106 M123:M126 A90:M90 M140:M141 A89:L89">
    <cfRule type="expression" dxfId="5345" priority="3424">
      <formula>ROW()=CELL("row")</formula>
    </cfRule>
  </conditionalFormatting>
  <conditionalFormatting sqref="L109:M109 L156:M156 L232:M233 M238:M239 M117:M119 M121 A108:M108 A156:J158">
    <cfRule type="expression" dxfId="5344" priority="3399">
      <formula>ROW()=CELL("row")</formula>
    </cfRule>
  </conditionalFormatting>
  <conditionalFormatting sqref="L111:M112 L207:L210 L357:N357 L358:M358">
    <cfRule type="cellIs" dxfId="5343" priority="3668" operator="equal">
      <formula>"X"</formula>
    </cfRule>
  </conditionalFormatting>
  <conditionalFormatting sqref="L111:M112 L139:N139 L209:L210 L356 L357:N357 L358:M358">
    <cfRule type="cellIs" dxfId="5342" priority="3667" operator="equal">
      <formula>"ANNUAL"</formula>
    </cfRule>
  </conditionalFormatting>
  <conditionalFormatting sqref="L187:M187">
    <cfRule type="cellIs" dxfId="5341" priority="3960" operator="equal">
      <formula>"ANNUAL"</formula>
    </cfRule>
  </conditionalFormatting>
  <conditionalFormatting sqref="L199:M204 P439 L110:N110 P201:Q201 Q443 R215">
    <cfRule type="cellIs" dxfId="5340" priority="3993" operator="equal">
      <formula>"ANNUAL"</formula>
    </cfRule>
  </conditionalFormatting>
  <conditionalFormatting sqref="L207:M207 L7:N7 L24:M25">
    <cfRule type="cellIs" dxfId="5339" priority="3731" operator="equal">
      <formula>"ANNUAL"</formula>
    </cfRule>
  </conditionalFormatting>
  <conditionalFormatting sqref="L212:M214 M106:M108 M40 M42:M43 M172:M173 M94:M96 M99:M102 M113">
    <cfRule type="cellIs" dxfId="5338" priority="3402" operator="equal">
      <formula>"ANNUAL"</formula>
    </cfRule>
  </conditionalFormatting>
  <conditionalFormatting sqref="L212:M214 M106:M108 M206:M207 M40 M42:M43 L173:M173 M94:M96 M99:M102 M113">
    <cfRule type="cellIs" dxfId="5337" priority="3401" operator="equal">
      <formula>"X"</formula>
    </cfRule>
  </conditionalFormatting>
  <conditionalFormatting sqref="L218:M218">
    <cfRule type="expression" dxfId="5336" priority="3838">
      <formula>ROW()=CELL("row")</formula>
    </cfRule>
    <cfRule type="cellIs" dxfId="5335" priority="3839" operator="equal">
      <formula>"X"</formula>
    </cfRule>
    <cfRule type="cellIs" dxfId="5334" priority="3840" operator="equal">
      <formula>"ANNUAL"</formula>
    </cfRule>
    <cfRule type="expression" dxfId="5333" priority="3841">
      <formula>ROW()=CELL("row")</formula>
    </cfRule>
    <cfRule type="cellIs" dxfId="5332" priority="3842" operator="equal">
      <formula>"ANNUAL"</formula>
    </cfRule>
  </conditionalFormatting>
  <conditionalFormatting sqref="L252:M254 R381 R225:R226">
    <cfRule type="cellIs" dxfId="5331" priority="3979" operator="equal">
      <formula>"ANNUAL"</formula>
    </cfRule>
  </conditionalFormatting>
  <conditionalFormatting sqref="L255:M255">
    <cfRule type="expression" dxfId="5330" priority="3479">
      <formula>ROW()=CELL("row")</formula>
    </cfRule>
  </conditionalFormatting>
  <conditionalFormatting sqref="L282:M282">
    <cfRule type="expression" dxfId="5329" priority="3116">
      <formula>ROW()=CELL("row")</formula>
    </cfRule>
    <cfRule type="cellIs" dxfId="5328" priority="3117" operator="equal">
      <formula>"ANNUAL"</formula>
    </cfRule>
    <cfRule type="cellIs" dxfId="5327" priority="3118" operator="equal">
      <formula>"X"</formula>
    </cfRule>
  </conditionalFormatting>
  <conditionalFormatting sqref="L290:M292">
    <cfRule type="cellIs" dxfId="5326" priority="3495" operator="equal">
      <formula>"X"</formula>
    </cfRule>
  </conditionalFormatting>
  <conditionalFormatting sqref="L297:M297">
    <cfRule type="cellIs" dxfId="5325" priority="537" operator="equal">
      <formula>"ANNUAL"</formula>
    </cfRule>
    <cfRule type="expression" dxfId="5324" priority="539">
      <formula>ROW()=CELL("row")</formula>
    </cfRule>
  </conditionalFormatting>
  <conditionalFormatting sqref="L297:M298">
    <cfRule type="cellIs" dxfId="5323" priority="538" operator="equal">
      <formula>"X"</formula>
    </cfRule>
  </conditionalFormatting>
  <conditionalFormatting sqref="L301:M301">
    <cfRule type="cellIs" dxfId="5322" priority="3523" operator="equal">
      <formula>"ANNUAL"</formula>
    </cfRule>
  </conditionalFormatting>
  <conditionalFormatting sqref="L306:M306">
    <cfRule type="cellIs" dxfId="5321" priority="3627" operator="equal">
      <formula>"ANNUAL"</formula>
    </cfRule>
  </conditionalFormatting>
  <conditionalFormatting sqref="L321:M321 L351:M352 L361:L362 L485 L489:M490 L182 L561:L568 L347:M348 L549:T549 L226:M226 L184 Q184:R184">
    <cfRule type="cellIs" dxfId="5320" priority="3694" operator="equal">
      <formula>"ANNUAL"</formula>
    </cfRule>
  </conditionalFormatting>
  <conditionalFormatting sqref="L321:M321">
    <cfRule type="cellIs" dxfId="5319" priority="3872" operator="equal">
      <formula>"X"</formula>
    </cfRule>
  </conditionalFormatting>
  <conditionalFormatting sqref="L336:M336 M343:M344 L426:O427 L428:N428 L441 N464 L474:N474 L481 L496:M496 L341:M341 L448:P448 L495:P495">
    <cfRule type="cellIs" dxfId="5318" priority="3853" operator="equal">
      <formula>"ANNUAL"</formula>
    </cfRule>
  </conditionalFormatting>
  <conditionalFormatting sqref="L336:M336 M343:M344 L426:O427 L428:N428 L441 N464 L474:N474 L218:M218 L308:M310 L544:N544 M301:N301 L481 L496:M496 N534 L534:L537 L341:M341 L533:M533">
    <cfRule type="cellIs" dxfId="5317" priority="3854" operator="equal">
      <formula>"X"</formula>
    </cfRule>
  </conditionalFormatting>
  <conditionalFormatting sqref="L341:M341 N378:N381 L532:O532 L533:M533 O533">
    <cfRule type="expression" dxfId="5316" priority="3100">
      <formula>ROW()=CELL("row")</formula>
    </cfRule>
  </conditionalFormatting>
  <conditionalFormatting sqref="L351:M352 L361:L362 L485:L487 L489:M490 L181:L186 L561:L568 L219:L229 L347:M348 M228:U228 L557:L558">
    <cfRule type="cellIs" dxfId="5315" priority="3695" operator="equal">
      <formula>"X"</formula>
    </cfRule>
  </conditionalFormatting>
  <conditionalFormatting sqref="L365:M365">
    <cfRule type="cellIs" dxfId="5314" priority="2676" operator="equal">
      <formula>"ANNUAL"</formula>
    </cfRule>
    <cfRule type="cellIs" dxfId="5313" priority="2677" operator="equal">
      <formula>"X"</formula>
    </cfRule>
  </conditionalFormatting>
  <conditionalFormatting sqref="L367:M367 A116:K116 A272:K272 A306:K306 A367:J368">
    <cfRule type="expression" dxfId="5312" priority="3650">
      <formula>ROW()=CELL("row")</formula>
    </cfRule>
  </conditionalFormatting>
  <conditionalFormatting sqref="L368:M368 L382:L384 M383">
    <cfRule type="cellIs" dxfId="5311" priority="3509" operator="equal">
      <formula>"X"</formula>
    </cfRule>
  </conditionalFormatting>
  <conditionalFormatting sqref="L379:M379">
    <cfRule type="cellIs" dxfId="5310" priority="3426" operator="equal">
      <formula>"X"</formula>
    </cfRule>
  </conditionalFormatting>
  <conditionalFormatting sqref="L417:M417 L418">
    <cfRule type="cellIs" dxfId="5309" priority="3704" operator="equal">
      <formula>"X"</formula>
    </cfRule>
  </conditionalFormatting>
  <conditionalFormatting sqref="L417:M419 L420:O420">
    <cfRule type="cellIs" dxfId="5308" priority="3705" operator="equal">
      <formula>"ANNUAL"</formula>
    </cfRule>
  </conditionalFormatting>
  <conditionalFormatting sqref="L421:M422 O424:P424 L424:M425 L423:N423 N524:N525">
    <cfRule type="cellIs" dxfId="5307" priority="3238" operator="equal">
      <formula>"ANNUAL"</formula>
    </cfRule>
  </conditionalFormatting>
  <conditionalFormatting sqref="L421:M422 O424:P424 L424:M425 L423:N423 Q422">
    <cfRule type="cellIs" dxfId="5306" priority="3239" operator="equal">
      <formula>"X"</formula>
    </cfRule>
  </conditionalFormatting>
  <conditionalFormatting sqref="L433:M434 M504 L515:O515 L536:M536 L546:N546 N534 L534:L535">
    <cfRule type="cellIs" dxfId="5305" priority="3468" operator="equal">
      <formula>"ANNUAL"</formula>
    </cfRule>
  </conditionalFormatting>
  <conditionalFormatting sqref="L433:M434 M504 L515:O515 M536 M546:N546">
    <cfRule type="cellIs" dxfId="5304" priority="3469" operator="equal">
      <formula>"X"</formula>
    </cfRule>
  </conditionalFormatting>
  <conditionalFormatting sqref="L481:M481">
    <cfRule type="expression" dxfId="5303" priority="3512">
      <formula>ROW()=CELL("row")</formula>
    </cfRule>
  </conditionalFormatting>
  <conditionalFormatting sqref="L492:M494 L491:Q491">
    <cfRule type="cellIs" dxfId="5302" priority="3833" operator="equal">
      <formula>"X"</formula>
    </cfRule>
  </conditionalFormatting>
  <conditionalFormatting sqref="L492:M494 L501:Q501 L491:Q491">
    <cfRule type="cellIs" dxfId="5301" priority="3834" operator="equal">
      <formula>"ANNUAL"</formula>
    </cfRule>
  </conditionalFormatting>
  <conditionalFormatting sqref="L505:M506 N506:U506">
    <cfRule type="cellIs" dxfId="5300" priority="3530" operator="equal">
      <formula>"X"</formula>
    </cfRule>
    <cfRule type="cellIs" dxfId="5299" priority="3531" operator="equal">
      <formula>"ANNUAL"</formula>
    </cfRule>
  </conditionalFormatting>
  <conditionalFormatting sqref="L509:M509">
    <cfRule type="cellIs" dxfId="5298" priority="3648" operator="equal">
      <formula>"X"</formula>
    </cfRule>
  </conditionalFormatting>
  <conditionalFormatting sqref="L509:M510 A508:J509">
    <cfRule type="expression" dxfId="5297" priority="3647">
      <formula>ROW()=CELL("row")</formula>
    </cfRule>
  </conditionalFormatting>
  <conditionalFormatting sqref="L514:M514 L508:M509 M537:M539">
    <cfRule type="cellIs" dxfId="5296" priority="3462" operator="equal">
      <formula>"X"</formula>
    </cfRule>
  </conditionalFormatting>
  <conditionalFormatting sqref="L514:M514">
    <cfRule type="cellIs" dxfId="5295" priority="3439" operator="equal">
      <formula>"ANNUAL"</formula>
    </cfRule>
  </conditionalFormatting>
  <conditionalFormatting sqref="L521:M521">
    <cfRule type="cellIs" dxfId="5294" priority="3433" operator="equal">
      <formula>"X"</formula>
    </cfRule>
  </conditionalFormatting>
  <conditionalFormatting sqref="L555:M557 L554">
    <cfRule type="cellIs" dxfId="5293" priority="3459" operator="equal">
      <formula>"X"</formula>
    </cfRule>
  </conditionalFormatting>
  <conditionalFormatting sqref="L559:M559">
    <cfRule type="cellIs" dxfId="5292" priority="3862" operator="equal">
      <formula>"X"</formula>
    </cfRule>
  </conditionalFormatting>
  <conditionalFormatting sqref="L578:M579">
    <cfRule type="expression" dxfId="5291" priority="3376">
      <formula>ROW()=CELL("row")</formula>
    </cfRule>
  </conditionalFormatting>
  <conditionalFormatting sqref="L579:M579">
    <cfRule type="cellIs" dxfId="5290" priority="3377" operator="equal">
      <formula>"X"</formula>
    </cfRule>
  </conditionalFormatting>
  <conditionalFormatting sqref="L2:N2 L3:M3 S19 U24 T39 R40:R41 P44:Q44 T49 L53:M53 L54 L67 L86:L88 L92 L101:L102 L103:M103 L106 L113:L116 M114:P114 L117:M118 L122:M122 L38 L40:L43 L46:L47 L56:L57 L110:N110 L94:L96 N95 L93:M93 L19:M19 L26 L49:M49 O30 P102:R102 O122 Q88 O97:P97 Q110 P94 Q80:R80 R94">
    <cfRule type="cellIs" dxfId="5289" priority="4020" operator="equal">
      <formula>"X"</formula>
    </cfRule>
  </conditionalFormatting>
  <conditionalFormatting sqref="L7:N7 L24:M25">
    <cfRule type="cellIs" dxfId="5288" priority="3732" operator="equal">
      <formula>"X"</formula>
    </cfRule>
  </conditionalFormatting>
  <conditionalFormatting sqref="L51:N51">
    <cfRule type="cellIs" dxfId="5287" priority="2012" operator="equal">
      <formula>"X"</formula>
    </cfRule>
    <cfRule type="cellIs" dxfId="5286" priority="2013" operator="equal">
      <formula>"ANNUAL"</formula>
    </cfRule>
  </conditionalFormatting>
  <conditionalFormatting sqref="L52:N52 M72:M73 N73 M76:O76 N65 L33:L37 M38:N38 L44:M45 M84:M86 L167:O167 O35 L136:N136 M28:O28 Q167 L166 M37:W37">
    <cfRule type="cellIs" dxfId="5285" priority="3471" operator="equal">
      <formula>"ANNUAL"</formula>
    </cfRule>
  </conditionalFormatting>
  <conditionalFormatting sqref="L58:N58">
    <cfRule type="cellIs" dxfId="5284" priority="3045" operator="equal">
      <formula>"ANNUAL"</formula>
    </cfRule>
    <cfRule type="cellIs" dxfId="5283" priority="3046" operator="equal">
      <formula>"X"</formula>
    </cfRule>
  </conditionalFormatting>
  <conditionalFormatting sqref="L195:N195 M78:O78 L112:O112 N253 L183:R183 N103 L25:N25 A25:J25 L79:N79 A104:G105 I104:J105 A109:J112 A195:J196 A197:I197">
    <cfRule type="expression" dxfId="5282" priority="3282">
      <formula>ROW()=CELL("row")</formula>
    </cfRule>
  </conditionalFormatting>
  <conditionalFormatting sqref="L266:N266 R265">
    <cfRule type="cellIs" dxfId="5281" priority="4000" operator="equal">
      <formula>"ANNUAL"</formula>
    </cfRule>
  </conditionalFormatting>
  <conditionalFormatting sqref="L278:N278 L234 L246 L250:M250 L261 L353:L354">
    <cfRule type="expression" dxfId="5280" priority="3685">
      <formula>ROW()=CELL("row")</formula>
    </cfRule>
  </conditionalFormatting>
  <conditionalFormatting sqref="L289:N289 M137:M139 A289:J289 M360:M362 M415:M416 A473:J473 L473:M473 M578">
    <cfRule type="expression" dxfId="5279" priority="3309">
      <formula>ROW()=CELL("row")</formula>
    </cfRule>
  </conditionalFormatting>
  <conditionalFormatting sqref="L335:N335 L343:L344 A342:L342 A343:J344">
    <cfRule type="expression" dxfId="5278" priority="3678">
      <formula>ROW()=CELL("row")</formula>
    </cfRule>
  </conditionalFormatting>
  <conditionalFormatting sqref="L335:N335 L343:L346">
    <cfRule type="cellIs" dxfId="5277" priority="3679" operator="equal">
      <formula>"X"</formula>
    </cfRule>
    <cfRule type="cellIs" dxfId="5276" priority="3680" operator="equal">
      <formula>"ANNUAL"</formula>
    </cfRule>
  </conditionalFormatting>
  <conditionalFormatting sqref="L339:N340">
    <cfRule type="cellIs" dxfId="5275" priority="3240" operator="equal">
      <formula>"ANNUAL"</formula>
    </cfRule>
    <cfRule type="cellIs" dxfId="5274" priority="3241" operator="equal">
      <formula>"X"</formula>
    </cfRule>
  </conditionalFormatting>
  <conditionalFormatting sqref="L427:N428 L441 M343:M344 L474:N474 N464 L336:M336">
    <cfRule type="expression" dxfId="5273" priority="3852">
      <formula>ROW()=CELL("row")</formula>
    </cfRule>
  </conditionalFormatting>
  <conditionalFormatting sqref="L427:N428 L441">
    <cfRule type="expression" dxfId="5272" priority="3846">
      <formula>ROW()=CELL("row")</formula>
    </cfRule>
    <cfRule type="cellIs" dxfId="5271" priority="3847" operator="equal">
      <formula>"X"</formula>
    </cfRule>
    <cfRule type="cellIs" dxfId="5270" priority="3848" operator="equal">
      <formula>"ANNUAL"</formula>
    </cfRule>
  </conditionalFormatting>
  <conditionalFormatting sqref="L442:N442">
    <cfRule type="cellIs" dxfId="5269" priority="3005" operator="equal">
      <formula>"X"</formula>
    </cfRule>
    <cfRule type="expression" dxfId="5268" priority="3006">
      <formula>ROW()=CELL("row")</formula>
    </cfRule>
  </conditionalFormatting>
  <conditionalFormatting sqref="L445:N446">
    <cfRule type="cellIs" dxfId="5267" priority="3290" operator="equal">
      <formula>"ANNUAL"</formula>
    </cfRule>
    <cfRule type="cellIs" dxfId="5266" priority="3291" operator="equal">
      <formula>"X"</formula>
    </cfRule>
  </conditionalFormatting>
  <conditionalFormatting sqref="L448:N449 N393">
    <cfRule type="expression" dxfId="5265" priority="3095">
      <formula>ROW()=CELL("row")</formula>
    </cfRule>
  </conditionalFormatting>
  <conditionalFormatting sqref="L471:N471 L550:N550 N98:O98 L519:O519 N536:Q536 L539:O539 L540:N540 L17:O17 N53:N55 N489 N23:N24 L18:N18 O470:O471 M508:P508 L541:R541 N417:O417 L538:N538">
    <cfRule type="cellIs" dxfId="5264" priority="3220" operator="equal">
      <formula>"ANNUAL"</formula>
    </cfRule>
  </conditionalFormatting>
  <conditionalFormatting sqref="L487:N487">
    <cfRule type="cellIs" dxfId="5263" priority="3252" operator="equal">
      <formula>"ANNUAL"</formula>
    </cfRule>
  </conditionalFormatting>
  <conditionalFormatting sqref="L509:N509 N510:N511">
    <cfRule type="cellIs" dxfId="5262" priority="3649" operator="equal">
      <formula>"ANNUAL"</formula>
    </cfRule>
  </conditionalFormatting>
  <conditionalFormatting sqref="L522:N523 M287:N287 M283:O283">
    <cfRule type="cellIs" dxfId="5261" priority="3287" operator="equal">
      <formula>"X"</formula>
    </cfRule>
  </conditionalFormatting>
  <conditionalFormatting sqref="L576:N576">
    <cfRule type="cellIs" dxfId="5260" priority="3474" operator="equal">
      <formula>"X"</formula>
    </cfRule>
  </conditionalFormatting>
  <conditionalFormatting sqref="L583:N584">
    <cfRule type="expression" dxfId="5259" priority="3151">
      <formula>ROW()=CELL("row")</formula>
    </cfRule>
    <cfRule type="cellIs" dxfId="5258" priority="3152" operator="equal">
      <formula>"X"</formula>
    </cfRule>
  </conditionalFormatting>
  <conditionalFormatting sqref="L584:N584">
    <cfRule type="cellIs" dxfId="5257" priority="3153" operator="equal">
      <formula>"ANNUAL"</formula>
    </cfRule>
  </conditionalFormatting>
  <conditionalFormatting sqref="L587:N587">
    <cfRule type="expression" dxfId="5256" priority="3040">
      <formula>ROW()=CELL("row")</formula>
    </cfRule>
    <cfRule type="cellIs" dxfId="5255" priority="3041" operator="equal">
      <formula>"X"</formula>
    </cfRule>
    <cfRule type="cellIs" dxfId="5254" priority="3042" operator="equal">
      <formula>"ANNUAL"</formula>
    </cfRule>
  </conditionalFormatting>
  <conditionalFormatting sqref="L50:O50 M194:M195 M407:N407 M302 L363:M364 M197:M202">
    <cfRule type="cellIs" dxfId="5253" priority="3417" operator="equal">
      <formula>"X"</formula>
    </cfRule>
  </conditionalFormatting>
  <conditionalFormatting sqref="L58:O58 A57:J58">
    <cfRule type="expression" dxfId="5252" priority="3047">
      <formula>ROW()=CELL("row")</formula>
    </cfRule>
  </conditionalFormatting>
  <conditionalFormatting sqref="L161:O161 N500:N501">
    <cfRule type="cellIs" dxfId="5251" priority="3226" operator="equal">
      <formula>"X"</formula>
    </cfRule>
  </conditionalFormatting>
  <conditionalFormatting sqref="L273:O273 L277 N277">
    <cfRule type="cellIs" dxfId="5250" priority="3927" operator="equal">
      <formula>"ANNUAL"</formula>
    </cfRule>
  </conditionalFormatting>
  <conditionalFormatting sqref="L273:O273 L277:N277 M278:N278">
    <cfRule type="cellIs" dxfId="5249" priority="3926" operator="equal">
      <formula>"X"</formula>
    </cfRule>
  </conditionalFormatting>
  <conditionalFormatting sqref="L323:O323 M331:O331 M343:O344 O382:O383 O316:P316 O351:O352 O286:O287 O325:O326">
    <cfRule type="cellIs" dxfId="5248" priority="2725" operator="equal">
      <formula>"ANNUAL"</formula>
    </cfRule>
  </conditionalFormatting>
  <conditionalFormatting sqref="L323:O323 O331 O343:O345 O382:O383 O316:P316 O351:O352 O286:O289 O325:O326">
    <cfRule type="cellIs" dxfId="5247" priority="2724" operator="equal">
      <formula>"X"</formula>
    </cfRule>
  </conditionalFormatting>
  <conditionalFormatting sqref="L366:O366">
    <cfRule type="cellIs" dxfId="5246" priority="3059" operator="equal">
      <formula>"ANNUAL"</formula>
    </cfRule>
  </conditionalFormatting>
  <conditionalFormatting sqref="L410:O411">
    <cfRule type="cellIs" dxfId="5245" priority="2727" operator="equal">
      <formula>"X"</formula>
    </cfRule>
    <cfRule type="cellIs" dxfId="5244" priority="2728" operator="equal">
      <formula>"ANNUAL"</formula>
    </cfRule>
  </conditionalFormatting>
  <conditionalFormatting sqref="L412:O412 M436">
    <cfRule type="cellIs" dxfId="5243" priority="3538" operator="equal">
      <formula>"ANNUAL"</formula>
    </cfRule>
    <cfRule type="cellIs" dxfId="5242" priority="3539" operator="equal">
      <formula>"X"</formula>
    </cfRule>
  </conditionalFormatting>
  <conditionalFormatting sqref="L419:O420 Q420">
    <cfRule type="cellIs" dxfId="5241" priority="2714" operator="equal">
      <formula>"X"</formula>
    </cfRule>
  </conditionalFormatting>
  <conditionalFormatting sqref="L423:O423 O486:Q486">
    <cfRule type="expression" dxfId="5240" priority="2894">
      <formula>ROW()=CELL("row")</formula>
    </cfRule>
  </conditionalFormatting>
  <conditionalFormatting sqref="L441:O441 O410 N410:N411 N460:N462 N464:N466 N480:N481">
    <cfRule type="expression" dxfId="5239" priority="3147">
      <formula>ROW()=CELL("row")</formula>
    </cfRule>
  </conditionalFormatting>
  <conditionalFormatting sqref="L442:O442">
    <cfRule type="cellIs" dxfId="5238" priority="3007" operator="equal">
      <formula>"X"</formula>
    </cfRule>
    <cfRule type="cellIs" dxfId="5237" priority="3008" operator="equal">
      <formula>"ANNUAL"</formula>
    </cfRule>
  </conditionalFormatting>
  <conditionalFormatting sqref="L443:O443 L458 L462:L465 M463:N463 L444:U444">
    <cfRule type="cellIs" dxfId="5236" priority="3701" operator="equal">
      <formula>"X"</formula>
    </cfRule>
    <cfRule type="cellIs" dxfId="5235" priority="3702" operator="equal">
      <formula>"ANNUAL"</formula>
    </cfRule>
  </conditionalFormatting>
  <conditionalFormatting sqref="L497:O497">
    <cfRule type="cellIs" dxfId="5234" priority="3185" operator="equal">
      <formula>"X"</formula>
    </cfRule>
  </conditionalFormatting>
  <conditionalFormatting sqref="L545:O545">
    <cfRule type="cellIs" dxfId="5233" priority="2904" operator="equal">
      <formula>"X"</formula>
    </cfRule>
  </conditionalFormatting>
  <conditionalFormatting sqref="L584:O585 L582:N583 L581 A581:J585">
    <cfRule type="expression" dxfId="5232" priority="3173">
      <formula>ROW()=CELL("row")</formula>
    </cfRule>
  </conditionalFormatting>
  <conditionalFormatting sqref="L587:O587 A587:J587 A588:L588 O588">
    <cfRule type="expression" dxfId="5231" priority="3043">
      <formula>ROW()=CELL("row")</formula>
    </cfRule>
  </conditionalFormatting>
  <conditionalFormatting sqref="L590:O590">
    <cfRule type="expression" dxfId="5230" priority="2665">
      <formula>ROW()=CELL("row")</formula>
    </cfRule>
  </conditionalFormatting>
  <conditionalFormatting sqref="L590:O591">
    <cfRule type="cellIs" dxfId="5229" priority="2659" operator="equal">
      <formula>"X"</formula>
    </cfRule>
    <cfRule type="cellIs" dxfId="5228" priority="2660" operator="equal">
      <formula>"ANNUAL"</formula>
    </cfRule>
  </conditionalFormatting>
  <conditionalFormatting sqref="L590:O592">
    <cfRule type="expression" dxfId="5227" priority="2657">
      <formula>ROW()=CELL("row")</formula>
    </cfRule>
  </conditionalFormatting>
  <conditionalFormatting sqref="L592:O592">
    <cfRule type="cellIs" dxfId="5226" priority="2655" operator="equal">
      <formula>"X"</formula>
    </cfRule>
    <cfRule type="cellIs" dxfId="5225" priority="2656" operator="equal">
      <formula>"ANNUAL"</formula>
    </cfRule>
  </conditionalFormatting>
  <conditionalFormatting sqref="L592:O594">
    <cfRule type="expression" dxfId="5224" priority="2649">
      <formula>ROW()=CELL("row")</formula>
    </cfRule>
  </conditionalFormatting>
  <conditionalFormatting sqref="L594:O594">
    <cfRule type="cellIs" dxfId="5223" priority="2647" operator="equal">
      <formula>"ANNUAL"</formula>
    </cfRule>
    <cfRule type="cellIs" dxfId="5222" priority="2648" operator="equal">
      <formula>"X"</formula>
    </cfRule>
  </conditionalFormatting>
  <conditionalFormatting sqref="L14:P14 L62:L67 L69:L82 L84:L85 L91:M91 L188 L198:N198 L290:L294 M234 L89:L90 L195 L169:M169 L177:M178 L150 O90 P169:R169 L141">
    <cfRule type="cellIs" dxfId="5221" priority="3782" operator="equal">
      <formula>"ANNUAL"</formula>
    </cfRule>
  </conditionalFormatting>
  <conditionalFormatting sqref="L67:P68 P119 P121:P123 P69:P72 P109:P112 P95:Q95 S95">
    <cfRule type="cellIs" dxfId="5220" priority="2126" operator="equal">
      <formula>"X"</formula>
    </cfRule>
  </conditionalFormatting>
  <conditionalFormatting sqref="L149:P149">
    <cfRule type="cellIs" dxfId="5219" priority="528" operator="equal">
      <formula>"X"</formula>
    </cfRule>
    <cfRule type="expression" dxfId="5218" priority="530">
      <formula>ROW()=CELL("row")</formula>
    </cfRule>
  </conditionalFormatting>
  <conditionalFormatting sqref="L394:P394">
    <cfRule type="expression" dxfId="5217" priority="1075">
      <formula>ROW()=CELL("row")</formula>
    </cfRule>
  </conditionalFormatting>
  <conditionalFormatting sqref="L413:P413">
    <cfRule type="cellIs" dxfId="5216" priority="2071" operator="equal">
      <formula>"X"</formula>
    </cfRule>
  </conditionalFormatting>
  <conditionalFormatting sqref="L446:P446 O468:O471 O504:O505 N508:O508 O523:O525">
    <cfRule type="expression" dxfId="5215" priority="2769">
      <formula>ROW()=CELL("row")</formula>
    </cfRule>
  </conditionalFormatting>
  <conditionalFormatting sqref="L508:P508 M514:M515 M535:M537 L567:M567 A127:M127 A143:M143 M163:M164 M545:M546 L128:M128 A160:J160 L160 L496:O496 W496:XFD496 U558:XFD558 U560 R561:S561 T562 S564 R566:S566 U566 A566:J567 T567:T568 U569 V570 U573:V573 R574:U574 U563 X559:XFD560 X562:XFD563 W565:XFD565 V564:XFD564 V561:XFD561 U575:XFD576 X566:XFD574">
    <cfRule type="expression" dxfId="5214" priority="3463">
      <formula>ROW()=CELL("row")</formula>
    </cfRule>
  </conditionalFormatting>
  <conditionalFormatting sqref="L551:P551">
    <cfRule type="cellIs" dxfId="5213" priority="2582" operator="equal">
      <formula>"X"</formula>
    </cfRule>
  </conditionalFormatting>
  <conditionalFormatting sqref="L569:P569">
    <cfRule type="expression" dxfId="5212" priority="524">
      <formula>ROW()=CELL("row")</formula>
    </cfRule>
    <cfRule type="cellIs" dxfId="5211" priority="525" operator="equal">
      <formula>"X"</formula>
    </cfRule>
  </conditionalFormatting>
  <conditionalFormatting sqref="L593:P593">
    <cfRule type="cellIs" dxfId="5210" priority="2651" operator="equal">
      <formula>"X"</formula>
    </cfRule>
    <cfRule type="cellIs" dxfId="5209" priority="2652" operator="equal">
      <formula>"ANNUAL"</formula>
    </cfRule>
    <cfRule type="expression" dxfId="5208" priority="2653">
      <formula>ROW()=CELL("row")</formula>
    </cfRule>
  </conditionalFormatting>
  <conditionalFormatting sqref="L596:P597">
    <cfRule type="cellIs" dxfId="5207" priority="2035" operator="equal">
      <formula>"X"</formula>
    </cfRule>
    <cfRule type="cellIs" dxfId="5206" priority="2036" operator="equal">
      <formula>"ANNUAL"</formula>
    </cfRule>
  </conditionalFormatting>
  <conditionalFormatting sqref="L596:P598">
    <cfRule type="expression" dxfId="5205" priority="2020">
      <formula>ROW()=CELL("row")</formula>
    </cfRule>
  </conditionalFormatting>
  <conditionalFormatting sqref="L598:P600">
    <cfRule type="cellIs" dxfId="5204" priority="2018" operator="equal">
      <formula>"X"</formula>
    </cfRule>
    <cfRule type="cellIs" dxfId="5203" priority="2019" operator="equal">
      <formula>"ANNUAL"</formula>
    </cfRule>
  </conditionalFormatting>
  <conditionalFormatting sqref="L601:P601">
    <cfRule type="cellIs" dxfId="5202" priority="1978" operator="equal">
      <formula>"X"</formula>
    </cfRule>
    <cfRule type="cellIs" dxfId="5201" priority="1979" operator="equal">
      <formula>"ANNUAL"</formula>
    </cfRule>
  </conditionalFormatting>
  <conditionalFormatting sqref="L68:Q68 Q123:Q127">
    <cfRule type="cellIs" dxfId="5200" priority="1711" operator="equal">
      <formula>"ANNUAL"</formula>
    </cfRule>
  </conditionalFormatting>
  <conditionalFormatting sqref="L83:Q83">
    <cfRule type="expression" dxfId="5199" priority="553">
      <formula>ROW()=CELL("row")</formula>
    </cfRule>
    <cfRule type="cellIs" dxfId="5198" priority="554" operator="equal">
      <formula>"ANNUAL"</formula>
    </cfRule>
    <cfRule type="cellIs" dxfId="5197" priority="555" operator="equal">
      <formula>"X"</formula>
    </cfRule>
  </conditionalFormatting>
  <conditionalFormatting sqref="L149:Q149">
    <cfRule type="cellIs" dxfId="5196" priority="529" operator="equal">
      <formula>"ANNUAL"</formula>
    </cfRule>
  </conditionalFormatting>
  <conditionalFormatting sqref="L175:Q175">
    <cfRule type="expression" dxfId="5195" priority="556">
      <formula>ROW()=CELL("row")</formula>
    </cfRule>
    <cfRule type="cellIs" dxfId="5194" priority="557" operator="equal">
      <formula>"ANNUAL"</formula>
    </cfRule>
    <cfRule type="cellIs" dxfId="5193" priority="558" operator="equal">
      <formula>"X"</formula>
    </cfRule>
  </conditionalFormatting>
  <conditionalFormatting sqref="L285:Q285">
    <cfRule type="cellIs" dxfId="5192" priority="534" operator="equal">
      <formula>"ANNUAL"</formula>
    </cfRule>
    <cfRule type="cellIs" dxfId="5191" priority="535" operator="equal">
      <formula>"X"</formula>
    </cfRule>
    <cfRule type="expression" dxfId="5190" priority="536">
      <formula>ROW()=CELL("row")</formula>
    </cfRule>
  </conditionalFormatting>
  <conditionalFormatting sqref="L332:Q332">
    <cfRule type="expression" dxfId="5189" priority="1602">
      <formula>ROW()=CELL("row")</formula>
    </cfRule>
  </conditionalFormatting>
  <conditionalFormatting sqref="L499:Q499 M534:M535 M524 M529:M530">
    <cfRule type="cellIs" dxfId="5188" priority="3352" operator="equal">
      <formula>"ANNUAL"</formula>
    </cfRule>
  </conditionalFormatting>
  <conditionalFormatting sqref="L499:Q499 M534:M535 M530">
    <cfRule type="cellIs" dxfId="5187" priority="3353" operator="equal">
      <formula>"X"</formula>
    </cfRule>
  </conditionalFormatting>
  <conditionalFormatting sqref="L522:Q522 P523:S523 P524:Q524 P534:P535">
    <cfRule type="cellIs" dxfId="5186" priority="2243" operator="equal">
      <formula>"ANNUAL"</formula>
    </cfRule>
  </conditionalFormatting>
  <conditionalFormatting sqref="L591:Q591">
    <cfRule type="expression" dxfId="5185" priority="2661">
      <formula>ROW()=CELL("row")</formula>
    </cfRule>
  </conditionalFormatting>
  <conditionalFormatting sqref="L105:R105">
    <cfRule type="expression" dxfId="5184" priority="526">
      <formula>ROW()=CELL("row")</formula>
    </cfRule>
    <cfRule type="cellIs" dxfId="5183" priority="527" operator="equal">
      <formula>"X"</formula>
    </cfRule>
  </conditionalFormatting>
  <conditionalFormatting sqref="L324:R324">
    <cfRule type="expression" dxfId="5182" priority="806">
      <formula>ROW()=CELL("row")</formula>
    </cfRule>
    <cfRule type="cellIs" dxfId="5181" priority="807" operator="equal">
      <formula>"ANNUAL"</formula>
    </cfRule>
    <cfRule type="cellIs" dxfId="5180" priority="808" operator="equal">
      <formula>"X"</formula>
    </cfRule>
  </conditionalFormatting>
  <conditionalFormatting sqref="L328:R328 R329:S329 P331:R331 Q336:R337 R338:R342 R345 Q354:R354">
    <cfRule type="cellIs" dxfId="5179" priority="1230" operator="equal">
      <formula>"X"</formula>
    </cfRule>
  </conditionalFormatting>
  <conditionalFormatting sqref="L328:R328 R329:S329 P331:R331 R336 R338:R339 R345 Q354:R354">
    <cfRule type="cellIs" dxfId="5178" priority="1229" operator="equal">
      <formula>"ANNUAL"</formula>
    </cfRule>
  </conditionalFormatting>
  <conditionalFormatting sqref="L394:R394">
    <cfRule type="cellIs" dxfId="5177" priority="1094" operator="equal">
      <formula>"ANNUAL"</formula>
    </cfRule>
  </conditionalFormatting>
  <conditionalFormatting sqref="L607:R607 L67 L69">
    <cfRule type="expression" dxfId="5176" priority="3775">
      <formula>ROW()=CELL("row")</formula>
    </cfRule>
  </conditionalFormatting>
  <conditionalFormatting sqref="L608:R608 O612 O589 O595 O599:O600 O602:O604 O614:O624">
    <cfRule type="cellIs" dxfId="5175" priority="2752" operator="equal">
      <formula>"X"</formula>
    </cfRule>
  </conditionalFormatting>
  <conditionalFormatting sqref="L608:R608">
    <cfRule type="cellIs" dxfId="5174" priority="1358" operator="equal">
      <formula>"ANNUAL"</formula>
    </cfRule>
  </conditionalFormatting>
  <conditionalFormatting sqref="L613:R613">
    <cfRule type="expression" dxfId="5173" priority="880">
      <formula>ROW()=CELL("row")</formula>
    </cfRule>
  </conditionalFormatting>
  <conditionalFormatting sqref="L332:S332">
    <cfRule type="cellIs" dxfId="5172" priority="1603" operator="equal">
      <formula>"X"</formula>
    </cfRule>
    <cfRule type="cellIs" dxfId="5171" priority="1604" operator="equal">
      <formula>"ANNUAL"</formula>
    </cfRule>
  </conditionalFormatting>
  <conditionalFormatting sqref="L394:S394">
    <cfRule type="cellIs" dxfId="5170" priority="1091" operator="equal">
      <formula>"X"</formula>
    </cfRule>
  </conditionalFormatting>
  <conditionalFormatting sqref="L611:S611">
    <cfRule type="cellIs" dxfId="5169" priority="916" operator="equal">
      <formula>"X"</formula>
    </cfRule>
    <cfRule type="expression" dxfId="5168" priority="917">
      <formula>ROW()=CELL("row")</formula>
    </cfRule>
  </conditionalFormatting>
  <conditionalFormatting sqref="L1:W1 L2:N2 L3:M3 U24 P44:Q44 T49 L53:M53 L54 L67 L92 L101:L102 L106:L109 L117:M118 L119:L127 M120:W120 L122:M122 L132:L133 L134:P134 L135 L142:M142 L144:M144 M146:P146 L151:W151 L155:M155 L158:L159 L163:M163 L164 L168:M168 L172:M172 L173 L179:O179 L180:N180 L181:O181 L185:M185 L186 M194:M195 L196:L197 L205 L206:M206 L215:M216 L217 L218:M220 L225:M225 L227:L229 M228:U228 L235 L236:M237 L238:N238 L239 L248:O248 L249:M249 L281 L282:M283 L284:N284 L295:L296 L298 L299:M299 N301 L303:M304 L305 R307:S307 L308:M310 R313:R314 L313:L315 L316:M317 L318:U318 L319:N319 L211:M211 L247:M247 M568 L300 L302 M240 L241:M241 L242 L263:M263 M280 L208 L38 L40:L43 L46:L47 L56:L57 L171 L251 L258:M258 L268 M270 M307:P307 M576:N576 M571:M573 M574:N574 L311 L174:N174 L176 L4:L6 M255 L143 R574:S574 L19:M19 L156 L233:M233 M575 L579:O579 M578 L104:R105 M209 L26 L243:M244 N245 N272 N279 N311 O308:R308 O310 L49:M49 M570:N570 O313:P313 O30 O122 O258 P168:Q168 P570 L312:O312 Q311:R311 Q263 P225:Q225 Q305:R305 R306 L569:P569 M196:T196 N314:O314">
    <cfRule type="cellIs" dxfId="5167" priority="4023" operator="equal">
      <formula>"ANNUAL"</formula>
    </cfRule>
  </conditionalFormatting>
  <conditionalFormatting sqref="L478:W478">
    <cfRule type="expression" dxfId="5166" priority="803">
      <formula>ROW()=CELL("row")</formula>
    </cfRule>
    <cfRule type="cellIs" dxfId="5165" priority="804" operator="equal">
      <formula>"ANNUAL"</formula>
    </cfRule>
    <cfRule type="cellIs" dxfId="5164" priority="805" operator="equal">
      <formula>"X"</formula>
    </cfRule>
  </conditionalFormatting>
  <conditionalFormatting sqref="L612:U612 L609:R610 S610:V610">
    <cfRule type="cellIs" dxfId="5163" priority="1163" operator="equal">
      <formula>"X"</formula>
    </cfRule>
    <cfRule type="cellIs" dxfId="5162" priority="1164" operator="equal">
      <formula>"ANNUAL"</formula>
    </cfRule>
  </conditionalFormatting>
  <conditionalFormatting sqref="L612:U612">
    <cfRule type="expression" dxfId="5161" priority="1162">
      <formula>ROW()=CELL("row")</formula>
    </cfRule>
  </conditionalFormatting>
  <conditionalFormatting sqref="M4:M6">
    <cfRule type="cellIs" dxfId="5160" priority="3373" operator="equal">
      <formula>"ANNUAL"</formula>
    </cfRule>
    <cfRule type="cellIs" dxfId="5159" priority="3374" operator="equal">
      <formula>"X"</formula>
    </cfRule>
  </conditionalFormatting>
  <conditionalFormatting sqref="M5:M9 M15:M16 L30:M30 M38:M40 M42:M48 M55:M57 A61:M61 A97:M97 M170:M174 M235 M262 L33:M33 A34:M35 A59:M59 A60:O60 A93:J96 A98:J99 M251:M252">
    <cfRule type="expression" dxfId="5158" priority="3345">
      <formula>ROW()=CELL("row")</formula>
    </cfRule>
  </conditionalFormatting>
  <conditionalFormatting sqref="M8:M10 L39:M39 M46:M48 M53:M56 L97:M98 M235:M237 M168:M171 M262 L16:M17 M29:M30 M61">
    <cfRule type="cellIs" dxfId="5157" priority="3344" operator="equal">
      <formula>"X"</formula>
    </cfRule>
  </conditionalFormatting>
  <conditionalFormatting sqref="M8:M10 L39:M39 M46:M48 M54:M56 L97:M98 M235 M262 M16 M29:M30 M170:M171 M61">
    <cfRule type="cellIs" dxfId="5156" priority="3343" operator="equal">
      <formula>"ANNUAL"</formula>
    </cfRule>
  </conditionalFormatting>
  <conditionalFormatting sqref="M13">
    <cfRule type="cellIs" dxfId="5155" priority="3608" operator="equal">
      <formula>"ANNUAL"</formula>
    </cfRule>
    <cfRule type="expression" dxfId="5154" priority="3609">
      <formula>ROW()=CELL("row")</formula>
    </cfRule>
    <cfRule type="cellIs" dxfId="5153" priority="3610" operator="equal">
      <formula>"ANNUAL"</formula>
    </cfRule>
    <cfRule type="cellIs" dxfId="5152" priority="3611" operator="equal">
      <formula>"X"</formula>
    </cfRule>
    <cfRule type="expression" dxfId="5151" priority="3612">
      <formula>ROW()=CELL("row")</formula>
    </cfRule>
    <cfRule type="cellIs" dxfId="5150" priority="3613" operator="equal">
      <formula>"X"</formula>
    </cfRule>
    <cfRule type="cellIs" dxfId="5149" priority="3614" operator="equal">
      <formula>"ANNUAL"</formula>
    </cfRule>
    <cfRule type="expression" dxfId="5148" priority="3615">
      <formula>ROW()=CELL("row")</formula>
    </cfRule>
    <cfRule type="cellIs" dxfId="5147" priority="3616" operator="equal">
      <formula>"ANNUAL"</formula>
    </cfRule>
    <cfRule type="cellIs" dxfId="5146" priority="3617" operator="equal">
      <formula>"X"</formula>
    </cfRule>
    <cfRule type="expression" dxfId="5145" priority="3618">
      <formula>ROW()=CELL("row")</formula>
    </cfRule>
    <cfRule type="cellIs" dxfId="5144" priority="3619" operator="equal">
      <formula>"X"</formula>
    </cfRule>
    <cfRule type="cellIs" dxfId="5143" priority="3620" operator="equal">
      <formula>"ANNUAL"</formula>
    </cfRule>
    <cfRule type="expression" dxfId="5142" priority="3621">
      <formula>ROW()=CELL("row")</formula>
    </cfRule>
    <cfRule type="cellIs" dxfId="5141" priority="3622" operator="equal">
      <formula>"ANNUAL"</formula>
    </cfRule>
    <cfRule type="cellIs" dxfId="5140" priority="3623" operator="equal">
      <formula>"X"</formula>
    </cfRule>
    <cfRule type="cellIs" dxfId="5139" priority="3625" operator="equal">
      <formula>"X"</formula>
    </cfRule>
  </conditionalFormatting>
  <conditionalFormatting sqref="M20:M21">
    <cfRule type="cellIs" dxfId="5138" priority="3330" operator="equal">
      <formula>"X"</formula>
    </cfRule>
    <cfRule type="cellIs" dxfId="5137" priority="3331" operator="equal">
      <formula>"ANNUAL"</formula>
    </cfRule>
  </conditionalFormatting>
  <conditionalFormatting sqref="M26">
    <cfRule type="cellIs" dxfId="5136" priority="3363" operator="equal">
      <formula>"X"</formula>
    </cfRule>
  </conditionalFormatting>
  <conditionalFormatting sqref="M41 M87:M90 M298 M311 M379 M389:N389">
    <cfRule type="cellIs" dxfId="5135" priority="3323" operator="equal">
      <formula>"ANNUAL"</formula>
    </cfRule>
  </conditionalFormatting>
  <conditionalFormatting sqref="M41 M154:M160 M257 M310:M311 M389:M393">
    <cfRule type="cellIs" dxfId="5134" priority="3324" operator="equal">
      <formula>"X"</formula>
    </cfRule>
  </conditionalFormatting>
  <conditionalFormatting sqref="M41 M157:M160 L257:M257 M311:N311 M389:M393 M84:M89 M298:M300 M294:M296 M395:M401 L221:M221 A222:M222 M242:M243 M81:M82 A220:J221">
    <cfRule type="expression" dxfId="5133" priority="3325">
      <formula>ROW()=CELL("row")</formula>
    </cfRule>
  </conditionalFormatting>
  <conditionalFormatting sqref="M50 M197">
    <cfRule type="cellIs" dxfId="5132" priority="3415" operator="equal">
      <formula>"X"</formula>
    </cfRule>
  </conditionalFormatting>
  <conditionalFormatting sqref="M63">
    <cfRule type="cellIs" dxfId="5131" priority="3589" operator="equal">
      <formula>"X"</formula>
    </cfRule>
    <cfRule type="cellIs" dxfId="5130" priority="3590" operator="equal">
      <formula>"ANNUAL"</formula>
    </cfRule>
    <cfRule type="expression" dxfId="5129" priority="3591">
      <formula>ROW()=CELL("row")</formula>
    </cfRule>
    <cfRule type="cellIs" dxfId="5128" priority="3592" operator="equal">
      <formula>"ANNUAL"</formula>
    </cfRule>
    <cfRule type="expression" dxfId="5127" priority="3593">
      <formula>ROW()=CELL("row")</formula>
    </cfRule>
    <cfRule type="cellIs" dxfId="5126" priority="3594" operator="equal">
      <formula>"X"</formula>
    </cfRule>
    <cfRule type="cellIs" dxfId="5125" priority="3595" operator="equal">
      <formula>"ANNUAL"</formula>
    </cfRule>
    <cfRule type="expression" dxfId="5124" priority="3596">
      <formula>ROW()=CELL("row")</formula>
    </cfRule>
    <cfRule type="cellIs" dxfId="5123" priority="3597" operator="equal">
      <formula>"ANNUAL"</formula>
    </cfRule>
    <cfRule type="expression" dxfId="5122" priority="3598">
      <formula>ROW()=CELL("row")</formula>
    </cfRule>
    <cfRule type="cellIs" dxfId="5121" priority="3599" operator="equal">
      <formula>"X"</formula>
    </cfRule>
    <cfRule type="cellIs" dxfId="5120" priority="3600" operator="equal">
      <formula>"ANNUAL"</formula>
    </cfRule>
    <cfRule type="expression" dxfId="5119" priority="3601">
      <formula>ROW()=CELL("row")</formula>
    </cfRule>
    <cfRule type="cellIs" dxfId="5118" priority="3602" operator="equal">
      <formula>"ANNUAL"</formula>
    </cfRule>
    <cfRule type="cellIs" dxfId="5117" priority="3603" operator="equal">
      <formula>"X"</formula>
    </cfRule>
  </conditionalFormatting>
  <conditionalFormatting sqref="M64:M65 M74:M75 M208 M224 M404 M460 M467:O467 M475:N475 M502:N502 M503 M511 M517:M519 M500 M15 M485:M486 L532:M533 N474:N475 M71 L409:P409">
    <cfRule type="cellIs" dxfId="5116" priority="3369" operator="equal">
      <formula>"ANNUAL"</formula>
    </cfRule>
  </conditionalFormatting>
  <conditionalFormatting sqref="M64:M65 M74:M75 M208 M224:M226 M400:M404 M460 M467:O467 M475:N475 M502:N502 L503:M503 L511:M511 M517:M519 M13:M15 L500:M500 M532 M71 L409:P409">
    <cfRule type="cellIs" dxfId="5115" priority="3370" operator="equal">
      <formula>"X"</formula>
    </cfRule>
  </conditionalFormatting>
  <conditionalFormatting sqref="M72:M73 M76:M79 N65 L33:L37 M38:N38 L44:M45 M84:M86 M167:O167 O35 M136:N136 M28:O28 Q167 M37:W37">
    <cfRule type="cellIs" dxfId="5114" priority="3472" operator="equal">
      <formula>"X"</formula>
    </cfRule>
  </conditionalFormatting>
  <conditionalFormatting sqref="M77 L128:M128 L231:L232 M70:N70 M57 M81 L230:M230">
    <cfRule type="cellIs" dxfId="5113" priority="3544" operator="equal">
      <formula>"ANNUAL"</formula>
    </cfRule>
  </conditionalFormatting>
  <conditionalFormatting sqref="M77 N73 N76:O76 M128 L231:L232 M70:N70 M57 M81 M138 O261 L230:M230 Q260 L114:P114">
    <cfRule type="cellIs" dxfId="5112" priority="3545" operator="equal">
      <formula>"X"</formula>
    </cfRule>
  </conditionalFormatting>
  <conditionalFormatting sqref="M77">
    <cfRule type="expression" dxfId="5111" priority="3543">
      <formula>ROW()=CELL("row")</formula>
    </cfRule>
  </conditionalFormatting>
  <conditionalFormatting sqref="M85 M91 M134 M153 M155 M157 M163">
    <cfRule type="cellIs" dxfId="5110" priority="3574" operator="equal">
      <formula>"ANNUAL"</formula>
    </cfRule>
    <cfRule type="cellIs" dxfId="5109" priority="3575" operator="equal">
      <formula>"X"</formula>
    </cfRule>
    <cfRule type="expression" dxfId="5108" priority="3576">
      <formula>ROW()=CELL("row")</formula>
    </cfRule>
    <cfRule type="cellIs" dxfId="5107" priority="3577" operator="equal">
      <formula>"X"</formula>
    </cfRule>
    <cfRule type="cellIs" dxfId="5106" priority="3578" operator="equal">
      <formula>"ANNUAL"</formula>
    </cfRule>
    <cfRule type="expression" dxfId="5105" priority="3579">
      <formula>ROW()=CELL("row")</formula>
    </cfRule>
    <cfRule type="cellIs" dxfId="5104" priority="3580" operator="equal">
      <formula>"ANNUAL"</formula>
    </cfRule>
    <cfRule type="cellIs" dxfId="5103" priority="3581" operator="equal">
      <formula>"X"</formula>
    </cfRule>
    <cfRule type="expression" dxfId="5102" priority="3582">
      <formula>ROW()=CELL("row")</formula>
    </cfRule>
    <cfRule type="cellIs" dxfId="5101" priority="3583" operator="equal">
      <formula>"X"</formula>
    </cfRule>
    <cfRule type="cellIs" dxfId="5100" priority="3584" operator="equal">
      <formula>"ANNUAL"</formula>
    </cfRule>
    <cfRule type="expression" dxfId="5099" priority="3585">
      <formula>ROW()=CELL("row")</formula>
    </cfRule>
    <cfRule type="cellIs" dxfId="5098" priority="3586" operator="equal">
      <formula>"ANNUAL"</formula>
    </cfRule>
    <cfRule type="cellIs" dxfId="5097" priority="3587" operator="equal">
      <formula>"X"</formula>
    </cfRule>
  </conditionalFormatting>
  <conditionalFormatting sqref="M91 M134 M153 M155 M163 M157 M85">
    <cfRule type="expression" dxfId="5096" priority="3573">
      <formula>ROW()=CELL("row")</formula>
    </cfRule>
  </conditionalFormatting>
  <conditionalFormatting sqref="M101:M103 A107:M107 M75 M91:M92 M73:N73 M76:O76 W76:XFD76">
    <cfRule type="expression" dxfId="5095" priority="3466">
      <formula>ROW()=CELL("row")</formula>
    </cfRule>
  </conditionalFormatting>
  <conditionalFormatting sqref="M119 M121:M127">
    <cfRule type="cellIs" dxfId="5094" priority="3340" operator="equal">
      <formula>"X"</formula>
    </cfRule>
  </conditionalFormatting>
  <conditionalFormatting sqref="M129:M130 M132:M135 M205:M206 M464:M465 M115:M116 L162:M162 A161:O161 M217 M112:M113 A162:J163 M462">
    <cfRule type="expression" dxfId="5093" priority="3319">
      <formula>ROW()=CELL("row")</formula>
    </cfRule>
  </conditionalFormatting>
  <conditionalFormatting sqref="M138:M141 L289:M289 M357:M360 M414:M415 M416:P416 L472:O473 M33:M36 M443">
    <cfRule type="cellIs" dxfId="5092" priority="3311" operator="equal">
      <formula>"ANNUAL"</formula>
    </cfRule>
  </conditionalFormatting>
  <conditionalFormatting sqref="M153 M155 M91 M163 M134">
    <cfRule type="cellIs" dxfId="5091" priority="3572" operator="equal">
      <formula>"ANNUAL"</formula>
    </cfRule>
  </conditionalFormatting>
  <conditionalFormatting sqref="M153 M155 M91 M163 M157 M134">
    <cfRule type="cellIs" dxfId="5090" priority="3571" operator="equal">
      <formula>"X"</formula>
    </cfRule>
  </conditionalFormatting>
  <conditionalFormatting sqref="M153">
    <cfRule type="cellIs" dxfId="5089" priority="3568" operator="equal">
      <formula>"ANNUAL"</formula>
    </cfRule>
    <cfRule type="cellIs" dxfId="5088" priority="3569" operator="equal">
      <formula>"X"</formula>
    </cfRule>
    <cfRule type="expression" dxfId="5087" priority="3570">
      <formula>ROW()=CELL("row")</formula>
    </cfRule>
  </conditionalFormatting>
  <conditionalFormatting sqref="M156:M157 M109:N109 M370:M373">
    <cfRule type="cellIs" dxfId="5086" priority="3397" operator="equal">
      <formula>"ANNUAL"</formula>
    </cfRule>
  </conditionalFormatting>
  <conditionalFormatting sqref="M172 M180 M185 M187 L192:M192 M195 M199 M202 M238 M299 A416:M416 M529:O529 A192:J192">
    <cfRule type="expression" dxfId="5085" priority="3563">
      <formula>ROW()=CELL("row")</formula>
    </cfRule>
  </conditionalFormatting>
  <conditionalFormatting sqref="M172 M180 M185 M187 M192 M195 M199 M202 M238 M299 M416 L529:M530">
    <cfRule type="cellIs" dxfId="5084" priority="3564" operator="equal">
      <formula>"ANNUAL"</formula>
    </cfRule>
  </conditionalFormatting>
  <conditionalFormatting sqref="M172 M180 M185 M187 M192 M195 M199 M202 M238 M299 M416 M529">
    <cfRule type="cellIs" dxfId="5083" priority="3552" operator="equal">
      <formula>"ANNUAL"</formula>
    </cfRule>
    <cfRule type="cellIs" dxfId="5082" priority="3553" operator="equal">
      <formula>"X"</formula>
    </cfRule>
    <cfRule type="expression" dxfId="5081" priority="3554">
      <formula>ROW()=CELL("row")</formula>
    </cfRule>
    <cfRule type="cellIs" dxfId="5080" priority="3555" operator="equal">
      <formula>"X"</formula>
    </cfRule>
    <cfRule type="cellIs" dxfId="5079" priority="3556" operator="equal">
      <formula>"ANNUAL"</formula>
    </cfRule>
    <cfRule type="expression" dxfId="5078" priority="3557">
      <formula>ROW()=CELL("row")</formula>
    </cfRule>
    <cfRule type="cellIs" dxfId="5077" priority="3558" operator="equal">
      <formula>"ANNUAL"</formula>
    </cfRule>
    <cfRule type="cellIs" dxfId="5076" priority="3559" operator="equal">
      <formula>"X"</formula>
    </cfRule>
    <cfRule type="expression" dxfId="5075" priority="3560">
      <formula>ROW()=CELL("row")</formula>
    </cfRule>
    <cfRule type="cellIs" dxfId="5074" priority="3561" operator="equal">
      <formula>"X"</formula>
    </cfRule>
    <cfRule type="cellIs" dxfId="5073" priority="3562" operator="equal">
      <formula>"ANNUAL"</formula>
    </cfRule>
  </conditionalFormatting>
  <conditionalFormatting sqref="M172 M180 M185 M187 M192 M195 M199 M202 M238 M299 M416:P416 M529 N190:O190 V197 V195 U196 W196">
    <cfRule type="cellIs" dxfId="5072" priority="3565" operator="equal">
      <formula>"X"</formula>
    </cfRule>
  </conditionalFormatting>
  <conditionalFormatting sqref="M180 M192 M199 M202 M238 M299 M416 M529 M172 M185 M187 M195">
    <cfRule type="expression" dxfId="5071" priority="3551">
      <formula>ROW()=CELL("row")</formula>
    </cfRule>
  </conditionalFormatting>
  <conditionalFormatting sqref="M180 M192 M416 M529 M199 M202 M238 M299">
    <cfRule type="cellIs" dxfId="5070" priority="3550" operator="equal">
      <formula>"ANNUAL"</formula>
    </cfRule>
  </conditionalFormatting>
  <conditionalFormatting sqref="M180 M192 M416 M529 M238 M172 M299">
    <cfRule type="cellIs" dxfId="5069" priority="3549" operator="equal">
      <formula>"X"</formula>
    </cfRule>
  </conditionalFormatting>
  <conditionalFormatting sqref="M185:M191 M174 M181:M183">
    <cfRule type="cellIs" dxfId="5068" priority="3393" operator="equal">
      <formula>"X"</formula>
    </cfRule>
  </conditionalFormatting>
  <conditionalFormatting sqref="M185:M192">
    <cfRule type="expression" dxfId="5067" priority="3392">
      <formula>ROW()=CELL("row")</formula>
    </cfRule>
  </conditionalFormatting>
  <conditionalFormatting sqref="M190:M191">
    <cfRule type="cellIs" dxfId="5066" priority="3390" operator="equal">
      <formula>"X"</formula>
    </cfRule>
    <cfRule type="cellIs" dxfId="5065" priority="3391" operator="equal">
      <formula>"ANNUAL"</formula>
    </cfRule>
  </conditionalFormatting>
  <conditionalFormatting sqref="M192 M529 M416 M180">
    <cfRule type="expression" dxfId="5064" priority="3548">
      <formula>ROW()=CELL("row")</formula>
    </cfRule>
  </conditionalFormatting>
  <conditionalFormatting sqref="M192">
    <cfRule type="cellIs" dxfId="5063" priority="3547" operator="equal">
      <formula>"ANNUAL"</formula>
    </cfRule>
  </conditionalFormatting>
  <conditionalFormatting sqref="M214:M215">
    <cfRule type="cellIs" dxfId="5062" priority="3389" operator="equal">
      <formula>"X"</formula>
    </cfRule>
  </conditionalFormatting>
  <conditionalFormatting sqref="M219">
    <cfRule type="cellIs" dxfId="5061" priority="3381" operator="equal">
      <formula>"X"</formula>
    </cfRule>
  </conditionalFormatting>
  <conditionalFormatting sqref="M227 L229:M229 A245:N245 M259:M260 L231:M231 A244:M244 A243:B243 E243:M243">
    <cfRule type="expression" dxfId="5060" priority="3361">
      <formula>ROW()=CELL("row")</formula>
    </cfRule>
  </conditionalFormatting>
  <conditionalFormatting sqref="M227 M229 M231:M232 M245 M260">
    <cfRule type="cellIs" dxfId="5059" priority="3359" operator="equal">
      <formula>"ANNUAL"</formula>
    </cfRule>
  </conditionalFormatting>
  <conditionalFormatting sqref="M227 M229 M245 M260">
    <cfRule type="cellIs" dxfId="5058" priority="3360" operator="equal">
      <formula>"X"</formula>
    </cfRule>
  </conditionalFormatting>
  <conditionalFormatting sqref="M232:M233 M239:M240">
    <cfRule type="cellIs" dxfId="5057" priority="3388" operator="equal">
      <formula>"X"</formula>
    </cfRule>
  </conditionalFormatting>
  <conditionalFormatting sqref="M233 M240">
    <cfRule type="expression" dxfId="5056" priority="3387">
      <formula>ROW()=CELL("row")</formula>
    </cfRule>
  </conditionalFormatting>
  <conditionalFormatting sqref="M246 M261 M271:O271 O261 Q260">
    <cfRule type="cellIs" dxfId="5055" priority="4015" operator="equal">
      <formula>"ANNUAL"</formula>
    </cfRule>
  </conditionalFormatting>
  <conditionalFormatting sqref="M252:M254 M247:M249">
    <cfRule type="cellIs" dxfId="5054" priority="3385" operator="equal">
      <formula>"X"</formula>
    </cfRule>
  </conditionalFormatting>
  <conditionalFormatting sqref="M265 M274:M276">
    <cfRule type="cellIs" dxfId="5053" priority="3355" operator="equal">
      <formula>"X"</formula>
    </cfRule>
  </conditionalFormatting>
  <conditionalFormatting sqref="M265">
    <cfRule type="cellIs" dxfId="5052" priority="3356" operator="equal">
      <formula>"ANNUAL"</formula>
    </cfRule>
  </conditionalFormatting>
  <conditionalFormatting sqref="M267:M269">
    <cfRule type="cellIs" dxfId="5051" priority="3305" operator="equal">
      <formula>"X"</formula>
    </cfRule>
    <cfRule type="cellIs" dxfId="5050" priority="3306" operator="equal">
      <formula>"ANNUAL"</formula>
    </cfRule>
  </conditionalFormatting>
  <conditionalFormatting sqref="M272 M279 L327:O327 M382:N382 M356:N356">
    <cfRule type="cellIs" dxfId="5049" priority="3347" operator="equal">
      <formula>"ANNUAL"</formula>
    </cfRule>
  </conditionalFormatting>
  <conditionalFormatting sqref="M272 M279 M327:O327 M382:N382 M356:N356">
    <cfRule type="cellIs" dxfId="5048" priority="3348" operator="equal">
      <formula>"X"</formula>
    </cfRule>
  </conditionalFormatting>
  <conditionalFormatting sqref="M289 M357:M360 M414:M415 L472:O473 M578 M33:M36 L448:P448 M111:O111 M430:M432 M443">
    <cfRule type="cellIs" dxfId="5047" priority="3310" operator="equal">
      <formula>"X"</formula>
    </cfRule>
  </conditionalFormatting>
  <conditionalFormatting sqref="M290:M291 M72 L95:N95 A100:M100 A174:N174 M152:M155 A175:K175 L176:M176">
    <cfRule type="expression" dxfId="5046" priority="3502">
      <formula>ROW()=CELL("row")</formula>
    </cfRule>
  </conditionalFormatting>
  <conditionalFormatting sqref="M290:M292">
    <cfRule type="cellIs" dxfId="5045" priority="3496" operator="equal">
      <formula>"ANNUAL"</formula>
    </cfRule>
  </conditionalFormatting>
  <conditionalFormatting sqref="M292">
    <cfRule type="expression" dxfId="5044" priority="3494">
      <formula>ROW()=CELL("row")</formula>
    </cfRule>
  </conditionalFormatting>
  <conditionalFormatting sqref="M292:M296">
    <cfRule type="cellIs" dxfId="5043" priority="3321" operator="equal">
      <formula>"X"</formula>
    </cfRule>
  </conditionalFormatting>
  <conditionalFormatting sqref="M293">
    <cfRule type="expression" dxfId="5042" priority="3320">
      <formula>ROW()=CELL("row")</formula>
    </cfRule>
  </conditionalFormatting>
  <conditionalFormatting sqref="M293:M296">
    <cfRule type="cellIs" dxfId="5041" priority="3322" operator="equal">
      <formula>"ANNUAL"</formula>
    </cfRule>
  </conditionalFormatting>
  <conditionalFormatting sqref="M301 M54:N54">
    <cfRule type="expression" dxfId="5040" priority="3525">
      <formula>ROW()=CELL("row")</formula>
    </cfRule>
  </conditionalFormatting>
  <conditionalFormatting sqref="M304:M306">
    <cfRule type="cellIs" dxfId="5039" priority="3492" operator="equal">
      <formula>"X"</formula>
    </cfRule>
  </conditionalFormatting>
  <conditionalFormatting sqref="M305">
    <cfRule type="cellIs" dxfId="5038" priority="3504" operator="equal">
      <formula>"ANNUAL"</formula>
    </cfRule>
  </conditionalFormatting>
  <conditionalFormatting sqref="M305:M306">
    <cfRule type="expression" dxfId="5037" priority="3505">
      <formula>ROW()=CELL("row")</formula>
    </cfRule>
  </conditionalFormatting>
  <conditionalFormatting sqref="M321 M317 M319">
    <cfRule type="cellIs" dxfId="5036" priority="3335" operator="equal">
      <formula>"X"</formula>
    </cfRule>
  </conditionalFormatting>
  <conditionalFormatting sqref="M329:M330 M361:N362 L177:M179">
    <cfRule type="cellIs" dxfId="5035" priority="3517" operator="equal">
      <formula>"X"</formula>
    </cfRule>
  </conditionalFormatting>
  <conditionalFormatting sqref="M329:M330 M361:N362">
    <cfRule type="cellIs" dxfId="5034" priority="3516" operator="equal">
      <formula>"ANNUAL"</formula>
    </cfRule>
  </conditionalFormatting>
  <conditionalFormatting sqref="M333:M334 M329:M331">
    <cfRule type="expression" dxfId="5033" priority="3515">
      <formula>ROW()=CELL("row")</formula>
    </cfRule>
  </conditionalFormatting>
  <conditionalFormatting sqref="M337 L346 L347:M347 A375:M375 M377 L479:N479 M524:M525 M527:M530 A549:B549 L549:T549 D549:J549">
    <cfRule type="expression" dxfId="5032" priority="3332">
      <formula>ROW()=CELL("row")</formula>
    </cfRule>
  </conditionalFormatting>
  <conditionalFormatting sqref="M337 L375:N375 L377:N377 L479:N479 L525:M526 L527:N527 L528:O528 M462 M464:N464 M550:M553 L325:M326 L441:M441 M313:M315 M345:N345 N315:U315 L376:M376">
    <cfRule type="cellIs" dxfId="5031" priority="3334" operator="equal">
      <formula>"ANNUAL"</formula>
    </cfRule>
  </conditionalFormatting>
  <conditionalFormatting sqref="M337 M375:N375 M377:N377 L479:N479 L524:M524 L525:N525 M527:N527 M528:O528 L549:S549 M462 M464:N464 L552:N552 L553:P553 L325:M326 L441:M441 M313:M315 N315:U315">
    <cfRule type="cellIs" dxfId="5030" priority="3333" operator="equal">
      <formula>"X"</formula>
    </cfRule>
  </conditionalFormatting>
  <conditionalFormatting sqref="M343">
    <cfRule type="expression" dxfId="5029" priority="3843">
      <formula>ROW()=CELL("row")</formula>
    </cfRule>
    <cfRule type="cellIs" dxfId="5028" priority="3844" operator="equal">
      <formula>"X"</formula>
    </cfRule>
    <cfRule type="cellIs" dxfId="5027" priority="3845" operator="equal">
      <formula>"ANNUAL"</formula>
    </cfRule>
  </conditionalFormatting>
  <conditionalFormatting sqref="M346">
    <cfRule type="cellIs" dxfId="5026" priority="1095" operator="equal">
      <formula>"ANNUAL"</formula>
    </cfRule>
    <cfRule type="cellIs" dxfId="5025" priority="1096" operator="equal">
      <formula>"X"</formula>
    </cfRule>
    <cfRule type="expression" dxfId="5024" priority="1097">
      <formula>ROW()=CELL("row")</formula>
    </cfRule>
  </conditionalFormatting>
  <conditionalFormatting sqref="M355:M356">
    <cfRule type="expression" dxfId="5023" priority="3315">
      <formula>ROW()=CELL("row")</formula>
    </cfRule>
  </conditionalFormatting>
  <conditionalFormatting sqref="M359">
    <cfRule type="expression" dxfId="5022" priority="3386">
      <formula>ROW()=CELL("row")</formula>
    </cfRule>
  </conditionalFormatting>
  <conditionalFormatting sqref="M364:M366">
    <cfRule type="expression" dxfId="5021" priority="2678">
      <formula>ROW()=CELL("row")</formula>
    </cfRule>
  </conditionalFormatting>
  <conditionalFormatting sqref="M365">
    <cfRule type="expression" dxfId="5020" priority="2675">
      <formula>ROW()=CELL("row")</formula>
    </cfRule>
  </conditionalFormatting>
  <conditionalFormatting sqref="M368 M383:O383">
    <cfRule type="cellIs" dxfId="5019" priority="3510" operator="equal">
      <formula>"ANNUAL"</formula>
    </cfRule>
  </conditionalFormatting>
  <conditionalFormatting sqref="M368:M371">
    <cfRule type="expression" dxfId="5018" priority="3508">
      <formula>ROW()=CELL("row")</formula>
    </cfRule>
  </conditionalFormatting>
  <conditionalFormatting sqref="M382:M383 M272 M279 M327">
    <cfRule type="expression" dxfId="5017" priority="3346">
      <formula>ROW()=CELL("row")</formula>
    </cfRule>
  </conditionalFormatting>
  <conditionalFormatting sqref="M390 M391:O391 M392:M393 M395:M398 M399:N399 M400:M401">
    <cfRule type="cellIs" dxfId="5016" priority="3405" operator="equal">
      <formula>"ANNUAL"</formula>
    </cfRule>
  </conditionalFormatting>
  <conditionalFormatting sqref="M390 M391:O391 M392:M393 M395:M398 M399:N399">
    <cfRule type="cellIs" dxfId="5015" priority="3404" operator="equal">
      <formula>"X"</formula>
    </cfRule>
  </conditionalFormatting>
  <conditionalFormatting sqref="M404 L534:N534 M65:N65 M74 M208 M224 M410 M460 M467 M475 M502:M503 M511 M517:M518">
    <cfRule type="expression" dxfId="5014" priority="3368">
      <formula>ROW()=CELL("row")</formula>
    </cfRule>
  </conditionalFormatting>
  <conditionalFormatting sqref="M404">
    <cfRule type="expression" dxfId="5013" priority="3366">
      <formula>ROW()=CELL("row")</formula>
    </cfRule>
    <cfRule type="cellIs" dxfId="5012" priority="3367" operator="equal">
      <formula>"X"</formula>
    </cfRule>
  </conditionalFormatting>
  <conditionalFormatting sqref="M450:M451 M129:M133 M158:M160 M205 M426:M427 M465 M480">
    <cfRule type="cellIs" dxfId="5011" priority="3318" operator="equal">
      <formula>"ANNUAL"</formula>
    </cfRule>
  </conditionalFormatting>
  <conditionalFormatting sqref="M450:M451 M140:M145 M129:M135 M115:M116 M162:M164 M205 M426:M427 M465 M480:M481">
    <cfRule type="cellIs" dxfId="5010" priority="3317" operator="equal">
      <formula>"X"</formula>
    </cfRule>
  </conditionalFormatting>
  <conditionalFormatting sqref="M453:M454">
    <cfRule type="expression" dxfId="5009" priority="3326">
      <formula>ROW()=CELL("row")</formula>
    </cfRule>
  </conditionalFormatting>
  <conditionalFormatting sqref="M471 O473 O441">
    <cfRule type="cellIs" dxfId="5008" priority="4010" operator="equal">
      <formula>"ANNUAL"</formula>
    </cfRule>
  </conditionalFormatting>
  <conditionalFormatting sqref="M480:M481">
    <cfRule type="cellIs" dxfId="5007" priority="3513" operator="equal">
      <formula>"X"</formula>
    </cfRule>
    <cfRule type="cellIs" dxfId="5006" priority="3514" operator="equal">
      <formula>"ANNUAL"</formula>
    </cfRule>
  </conditionalFormatting>
  <conditionalFormatting sqref="M491">
    <cfRule type="expression" dxfId="5005" priority="3406">
      <formula>ROW()=CELL("row")</formula>
    </cfRule>
  </conditionalFormatting>
  <conditionalFormatting sqref="M499:M500">
    <cfRule type="expression" dxfId="5004" priority="3351">
      <formula>ROW()=CELL("row")</formula>
    </cfRule>
  </conditionalFormatting>
  <conditionalFormatting sqref="M502:M506 M433:O433 N506:U506 X506:XFD506">
    <cfRule type="expression" dxfId="5003" priority="3467">
      <formula>ROW()=CELL("row")</formula>
    </cfRule>
  </conditionalFormatting>
  <conditionalFormatting sqref="M552:M555">
    <cfRule type="expression" dxfId="5002" priority="3316">
      <formula>ROW()=CELL("row")</formula>
    </cfRule>
  </conditionalFormatting>
  <conditionalFormatting sqref="M555:M556">
    <cfRule type="cellIs" dxfId="5001" priority="3460" operator="equal">
      <formula>"ANNUAL"</formula>
    </cfRule>
  </conditionalFormatting>
  <conditionalFormatting sqref="M558:M566">
    <cfRule type="expression" dxfId="5000" priority="3453">
      <formula>ROW()=CELL("row")</formula>
    </cfRule>
  </conditionalFormatting>
  <conditionalFormatting sqref="M560:M567 M537:M539">
    <cfRule type="cellIs" dxfId="4999" priority="3461" operator="equal">
      <formula>"ANNUAL"</formula>
    </cfRule>
  </conditionalFormatting>
  <conditionalFormatting sqref="M560:M568 M558">
    <cfRule type="cellIs" dxfId="4998" priority="3457" operator="equal">
      <formula>"X"</formula>
    </cfRule>
  </conditionalFormatting>
  <conditionalFormatting sqref="M568">
    <cfRule type="expression" dxfId="4997" priority="3456">
      <formula>ROW()=CELL("row")</formula>
    </cfRule>
  </conditionalFormatting>
  <conditionalFormatting sqref="M572:M573 K574:N574 A465:L468 A572:J572 A573:K573">
    <cfRule type="expression" dxfId="4996" priority="3651">
      <formula>ROW()=CELL("row")</formula>
    </cfRule>
  </conditionalFormatting>
  <conditionalFormatting sqref="M572:M574">
    <cfRule type="expression" dxfId="4995" priority="3454">
      <formula>ROW()=CELL("row")</formula>
    </cfRule>
    <cfRule type="cellIs" dxfId="4994" priority="3455" operator="equal">
      <formula>"X"</formula>
    </cfRule>
  </conditionalFormatting>
  <conditionalFormatting sqref="M577">
    <cfRule type="expression" dxfId="4993" priority="549">
      <formula>ROW()=CELL("row")</formula>
    </cfRule>
    <cfRule type="cellIs" dxfId="4992" priority="550" operator="equal">
      <formula>"X"</formula>
    </cfRule>
    <cfRule type="cellIs" dxfId="4991" priority="551" operator="equal">
      <formula>"ANNUAL"</formula>
    </cfRule>
  </conditionalFormatting>
  <conditionalFormatting sqref="M12:N12 M26:N26 N209:N216 N224:N227 N229:N231 N44:N47">
    <cfRule type="cellIs" dxfId="4990" priority="3122" operator="equal">
      <formula>"ANNUAL"</formula>
    </cfRule>
  </conditionalFormatting>
  <conditionalFormatting sqref="M92:N92 N106:N107 S29 R32 S33 V33 R34:R36 U36 U31:U32">
    <cfRule type="cellIs" dxfId="4989" priority="3233" operator="equal">
      <formula>"X"</formula>
    </cfRule>
  </conditionalFormatting>
  <conditionalFormatting sqref="M92:N92 N106:N107">
    <cfRule type="cellIs" dxfId="4988" priority="3232" operator="equal">
      <formula>"ANNUAL"</formula>
    </cfRule>
  </conditionalFormatting>
  <conditionalFormatting sqref="M109:N109 M368:M373">
    <cfRule type="cellIs" dxfId="4987" priority="3398" operator="equal">
      <formula>"X"</formula>
    </cfRule>
  </conditionalFormatting>
  <conditionalFormatting sqref="M143:N143">
    <cfRule type="cellIs" dxfId="4986" priority="3228" operator="equal">
      <formula>"ANNUAL"</formula>
    </cfRule>
  </conditionalFormatting>
  <conditionalFormatting sqref="M145:N145 N375:N376">
    <cfRule type="cellIs" dxfId="4985" priority="3193" operator="equal">
      <formula>"ANNUAL"</formula>
    </cfRule>
  </conditionalFormatting>
  <conditionalFormatting sqref="M194:N194 N191:N192">
    <cfRule type="expression" dxfId="4984" priority="3000">
      <formula>ROW()=CELL("row")</formula>
    </cfRule>
  </conditionalFormatting>
  <conditionalFormatting sqref="M262:N262 N269:N270">
    <cfRule type="expression" dxfId="4983" priority="3110">
      <formula>ROW()=CELL("row")</formula>
    </cfRule>
  </conditionalFormatting>
  <conditionalFormatting sqref="M265:N265 L267:M267 M269 M274:M277 M281 L286:M288">
    <cfRule type="cellIs" dxfId="4982" priority="3358" operator="equal">
      <formula>"ANNUAL"</formula>
    </cfRule>
  </conditionalFormatting>
  <conditionalFormatting sqref="M272:N272 M279:N279 A382:B382 L309:M309 K382:N382 E382:I382">
    <cfRule type="expression" dxfId="4981" priority="3349">
      <formula>ROW()=CELL("row")</formula>
    </cfRule>
  </conditionalFormatting>
  <conditionalFormatting sqref="M274:N276 N286">
    <cfRule type="cellIs" dxfId="4980" priority="3128" operator="equal">
      <formula>"ANNUAL"</formula>
    </cfRule>
  </conditionalFormatting>
  <conditionalFormatting sqref="M422:N422">
    <cfRule type="cellIs" dxfId="4979" priority="2672" operator="equal">
      <formula>"ANNUAL"</formula>
    </cfRule>
    <cfRule type="cellIs" dxfId="4978" priority="2673" operator="equal">
      <formula>"X"</formula>
    </cfRule>
  </conditionalFormatting>
  <conditionalFormatting sqref="M485:N485 N526:O526 N390 N392 N395:N398 M451:N451">
    <cfRule type="expression" dxfId="4977" priority="3259">
      <formula>ROW()=CELL("row")</formula>
    </cfRule>
  </conditionalFormatting>
  <conditionalFormatting sqref="M534:N534">
    <cfRule type="expression" dxfId="4976" priority="3350">
      <formula>ROW()=CELL("row")</formula>
    </cfRule>
  </conditionalFormatting>
  <conditionalFormatting sqref="M576:N576">
    <cfRule type="expression" dxfId="4975" priority="3656">
      <formula>ROW()=CELL("row")</formula>
    </cfRule>
  </conditionalFormatting>
  <conditionalFormatting sqref="M2:O2">
    <cfRule type="cellIs" dxfId="4974" priority="3057" operator="equal">
      <formula>"X"</formula>
    </cfRule>
  </conditionalFormatting>
  <conditionalFormatting sqref="M22:O22 O73:P73 O8 Q51 R73 S22">
    <cfRule type="cellIs" dxfId="4973" priority="3023" operator="equal">
      <formula>"X"</formula>
    </cfRule>
  </conditionalFormatting>
  <conditionalFormatting sqref="M22:O22 O73:P73 O8 Q51 S22">
    <cfRule type="cellIs" dxfId="4972" priority="3024" operator="equal">
      <formula>"ANNUAL"</formula>
    </cfRule>
  </conditionalFormatting>
  <conditionalFormatting sqref="M59:O59 O20 U57">
    <cfRule type="cellIs" dxfId="4971" priority="3020" operator="equal">
      <formula>"ANNUAL"</formula>
    </cfRule>
    <cfRule type="cellIs" dxfId="4970" priority="3021" operator="equal">
      <formula>"X"</formula>
    </cfRule>
  </conditionalFormatting>
  <conditionalFormatting sqref="M61:O61 N59:O59">
    <cfRule type="expression" dxfId="4969" priority="3019">
      <formula>ROW()=CELL("row")</formula>
    </cfRule>
  </conditionalFormatting>
  <conditionalFormatting sqref="M69:O69 N61:O61">
    <cfRule type="cellIs" dxfId="4968" priority="2938" operator="equal">
      <formula>"ANNUAL"</formula>
    </cfRule>
  </conditionalFormatting>
  <conditionalFormatting sqref="M69:O69 O61">
    <cfRule type="cellIs" dxfId="4967" priority="2939" operator="equal">
      <formula>"X"</formula>
    </cfRule>
  </conditionalFormatting>
  <conditionalFormatting sqref="M82:O82">
    <cfRule type="cellIs" dxfId="4966" priority="2839" operator="equal">
      <formula>"X"</formula>
    </cfRule>
  </conditionalFormatting>
  <conditionalFormatting sqref="M85:O85 N87:O87">
    <cfRule type="cellIs" dxfId="4965" priority="2980" operator="equal">
      <formula>"ANNUAL"</formula>
    </cfRule>
  </conditionalFormatting>
  <conditionalFormatting sqref="M119:O119">
    <cfRule type="cellIs" dxfId="4964" priority="2949" operator="equal">
      <formula>"ANNUAL"</formula>
    </cfRule>
  </conditionalFormatting>
  <conditionalFormatting sqref="M123:O127">
    <cfRule type="cellIs" dxfId="4963" priority="2794" operator="equal">
      <formula>"ANNUAL"</formula>
    </cfRule>
  </conditionalFormatting>
  <conditionalFormatting sqref="M137:O137">
    <cfRule type="cellIs" dxfId="4962" priority="2913" operator="equal">
      <formula>"X"</formula>
    </cfRule>
    <cfRule type="cellIs" dxfId="4961" priority="2914" operator="equal">
      <formula>"ANNUAL"</formula>
    </cfRule>
  </conditionalFormatting>
  <conditionalFormatting sqref="M150:O150 O154:O158">
    <cfRule type="cellIs" dxfId="4960" priority="2801" operator="equal">
      <formula>"ANNUAL"</formula>
    </cfRule>
  </conditionalFormatting>
  <conditionalFormatting sqref="M242:O243 O205">
    <cfRule type="cellIs" dxfId="4959" priority="2785" operator="equal">
      <formula>"X"</formula>
    </cfRule>
  </conditionalFormatting>
  <conditionalFormatting sqref="M268:O268">
    <cfRule type="expression" dxfId="4958" priority="3301">
      <formula>ROW()=CELL("row")</formula>
    </cfRule>
  </conditionalFormatting>
  <conditionalFormatting sqref="M309:O309 O311 R310">
    <cfRule type="cellIs" dxfId="4957" priority="3030" operator="equal">
      <formula>"ANNUAL"</formula>
    </cfRule>
  </conditionalFormatting>
  <conditionalFormatting sqref="M336:O336">
    <cfRule type="cellIs" dxfId="4956" priority="3060" operator="equal">
      <formula>"X"</formula>
    </cfRule>
  </conditionalFormatting>
  <conditionalFormatting sqref="M383:O383 O402 O233 P139 O191:O192 O129 Q129:R129 Q130:Q131 S139">
    <cfRule type="cellIs" dxfId="4955" priority="2850" operator="equal">
      <formula>"X"</formula>
    </cfRule>
  </conditionalFormatting>
  <conditionalFormatting sqref="M453:O453 M454 M405:N406">
    <cfRule type="cellIs" dxfId="4954" priority="3328" operator="equal">
      <formula>"X"</formula>
    </cfRule>
  </conditionalFormatting>
  <conditionalFormatting sqref="M453:O453 M454">
    <cfRule type="cellIs" dxfId="4953" priority="3327" operator="equal">
      <formula>"ANNUAL"</formula>
    </cfRule>
  </conditionalFormatting>
  <conditionalFormatting sqref="M514:O514">
    <cfRule type="cellIs" dxfId="4952" priority="2827" operator="equal">
      <formula>"X"</formula>
    </cfRule>
  </conditionalFormatting>
  <conditionalFormatting sqref="M545:O545">
    <cfRule type="cellIs" dxfId="4951" priority="2905" operator="equal">
      <formula>"ANNUAL"</formula>
    </cfRule>
  </conditionalFormatting>
  <conditionalFormatting sqref="L583:O583 M580:O582">
    <cfRule type="cellIs" dxfId="4950" priority="3174" operator="equal">
      <formula>"ANNUAL"</formula>
    </cfRule>
  </conditionalFormatting>
  <conditionalFormatting sqref="M584:O585 O587:O588 M589:N589 P589 M595:O595 M599:R599 L599:P600 Q600:R600 M604:O604 P586 P591:Q591 Q592 Q594:Q595 Q596:R598 Q580:Q584 R606:R607 Q607 Q604:S604 M602:Q603">
    <cfRule type="cellIs" dxfId="4949" priority="3206" operator="equal">
      <formula>"ANNUAL"</formula>
    </cfRule>
  </conditionalFormatting>
  <conditionalFormatting sqref="M586:O586">
    <cfRule type="expression" dxfId="4948" priority="2683">
      <formula>ROW()=CELL("row")</formula>
    </cfRule>
    <cfRule type="cellIs" dxfId="4947" priority="2684" operator="equal">
      <formula>"ANNUAL"</formula>
    </cfRule>
    <cfRule type="cellIs" dxfId="4946" priority="2685" operator="equal">
      <formula>"X"</formula>
    </cfRule>
  </conditionalFormatting>
  <conditionalFormatting sqref="M66:P67 P119 P121:P123 P69:P72 P109:P112 V96 P95:Q95 S95">
    <cfRule type="cellIs" dxfId="4945" priority="2125" operator="equal">
      <formula>"ANNUAL"</formula>
    </cfRule>
  </conditionalFormatting>
  <conditionalFormatting sqref="M496:P496">
    <cfRule type="cellIs" dxfId="4944" priority="2220" operator="equal">
      <formula>"X"</formula>
    </cfRule>
    <cfRule type="cellIs" dxfId="4943" priority="2221" operator="equal">
      <formula>"ANNUAL"</formula>
    </cfRule>
  </conditionalFormatting>
  <conditionalFormatting sqref="M251:Q251 O254:O255">
    <cfRule type="cellIs" dxfId="4942" priority="2782" operator="equal">
      <formula>"X"</formula>
    </cfRule>
    <cfRule type="cellIs" dxfId="4941" priority="2783" operator="equal">
      <formula>"ANNUAL"</formula>
    </cfRule>
  </conditionalFormatting>
  <conditionalFormatting sqref="M452:Q452 N454:Q454 Q362:Q363 Q365:S365 Q366">
    <cfRule type="cellIs" dxfId="4940" priority="1899" operator="equal">
      <formula>"X"</formula>
    </cfRule>
  </conditionalFormatting>
  <conditionalFormatting sqref="M300:R300 R532:R536 R547 P528:R528">
    <cfRule type="cellIs" dxfId="4939" priority="1432" operator="equal">
      <formula>"ANNUAL"</formula>
    </cfRule>
  </conditionalFormatting>
  <conditionalFormatting sqref="M300:R300 R533 Q534:S534 Q535:R535 P547:R547 P528:R528">
    <cfRule type="cellIs" dxfId="4938" priority="1431" operator="equal">
      <formula>"X"</formula>
    </cfRule>
  </conditionalFormatting>
  <conditionalFormatting sqref="M430:R430 O437:R437 R457 R495 R532:S532 R543 R565 R575:R576 R500">
    <cfRule type="cellIs" dxfId="4937" priority="1505" operator="equal">
      <formula>"ANNUAL"</formula>
    </cfRule>
  </conditionalFormatting>
  <conditionalFormatting sqref="M514:R514 P543">
    <cfRule type="cellIs" dxfId="4936" priority="2082" operator="equal">
      <formula>"ANNUAL"</formula>
    </cfRule>
  </conditionalFormatting>
  <conditionalFormatting sqref="M321:S321 S324:S325 S333 S335:S337 S363:S364 S369 U321 X321:XFD321">
    <cfRule type="expression" dxfId="4935" priority="1123">
      <formula>ROW()=CELL("row")</formula>
    </cfRule>
  </conditionalFormatting>
  <conditionalFormatting sqref="M612:U612 O589 O595 O599:O600 O602:O604 O614:O624">
    <cfRule type="cellIs" dxfId="4934" priority="2751" operator="equal">
      <formula>"ANNUAL"</formula>
    </cfRule>
  </conditionalFormatting>
  <conditionalFormatting sqref="N3:N6">
    <cfRule type="cellIs" dxfId="4933" priority="3139" operator="equal">
      <formula>"ANNUAL"</formula>
    </cfRule>
  </conditionalFormatting>
  <conditionalFormatting sqref="N5:N7 A10:N10">
    <cfRule type="expression" dxfId="4932" priority="3141">
      <formula>ROW()=CELL("row")</formula>
    </cfRule>
  </conditionalFormatting>
  <conditionalFormatting sqref="N8 L23:M23 O23">
    <cfRule type="cellIs" dxfId="4931" priority="3248" operator="equal">
      <formula>"X"</formula>
    </cfRule>
  </conditionalFormatting>
  <conditionalFormatting sqref="N12">
    <cfRule type="cellIs" dxfId="4930" priority="3120" operator="equal">
      <formula>"ANNUAL"</formula>
    </cfRule>
  </conditionalFormatting>
  <conditionalFormatting sqref="N12:N13 N26 A212:N212 L226:N226 N231 A224:J226">
    <cfRule type="expression" dxfId="4929" priority="3121">
      <formula>ROW()=CELL("row")</formula>
    </cfRule>
  </conditionalFormatting>
  <conditionalFormatting sqref="N13:N14">
    <cfRule type="cellIs" dxfId="4928" priority="3266" operator="equal">
      <formula>"X"</formula>
    </cfRule>
  </conditionalFormatting>
  <conditionalFormatting sqref="N19 N80 N91 N13 N53 N62:O62">
    <cfRule type="expression" dxfId="4927" priority="3272">
      <formula>ROW()=CELL("row")</formula>
    </cfRule>
  </conditionalFormatting>
  <conditionalFormatting sqref="N19:N21 N38:N42 N87:N89 N218:N222 N257:O257 N282:N283 N241:N242 N155:N160 O302 N302:N303 N290:N299 N316:N317">
    <cfRule type="expression" dxfId="4926" priority="3094">
      <formula>ROW()=CELL("row")</formula>
    </cfRule>
  </conditionalFormatting>
  <conditionalFormatting sqref="N20:N21 N39:N42 M87:N90 M221:N222 N257:N262 N282:N283">
    <cfRule type="cellIs" dxfId="4925" priority="3093" operator="equal">
      <formula>"X"</formula>
    </cfRule>
  </conditionalFormatting>
  <conditionalFormatting sqref="N20:N21 N39:N42 N88:N90 M221:N222 M242:N242">
    <cfRule type="cellIs" dxfId="4924" priority="3092" operator="equal">
      <formula>"ANNUAL"</formula>
    </cfRule>
  </conditionalFormatting>
  <conditionalFormatting sqref="N25 M78:O78 M79:N79 N103 N111:O112 L183:R183 N195 N253 N199 N201:N202 M154:N154 N62:O62 N117:N118 N207 L27:M27 O27 N144:O144 P154 L31:N31 P117:P118">
    <cfRule type="cellIs" dxfId="4923" priority="3284" operator="equal">
      <formula>"ANNUAL"</formula>
    </cfRule>
  </conditionalFormatting>
  <conditionalFormatting sqref="N25 N78:O78 N79 N103 N112:O112 N183:R183 N195 N253 N199 N201:N202 N154 N62:O62 N117:N118 N207 L27:M27 O27 N144:O144 L31:N31 P117:P118">
    <cfRule type="cellIs" dxfId="4922" priority="3283" operator="equal">
      <formula>"X"</formula>
    </cfRule>
  </conditionalFormatting>
  <conditionalFormatting sqref="N26:N27">
    <cfRule type="cellIs" dxfId="4921" priority="2941" operator="equal">
      <formula>"ANNUAL"</formula>
    </cfRule>
  </conditionalFormatting>
  <conditionalFormatting sqref="N27">
    <cfRule type="expression" dxfId="4920" priority="2940">
      <formula>ROW()=CELL("row")</formula>
    </cfRule>
  </conditionalFormatting>
  <conditionalFormatting sqref="N33:N36 N30 N46:N49 N96:N97 N170:N171 N235">
    <cfRule type="cellIs" dxfId="4919" priority="3101" operator="equal">
      <formula>"ANNUAL"</formula>
    </cfRule>
  </conditionalFormatting>
  <conditionalFormatting sqref="N33:N36 N46:N49 N96:N97 N170:N171">
    <cfRule type="cellIs" dxfId="4918" priority="3102" operator="equal">
      <formula>"X"</formula>
    </cfRule>
  </conditionalFormatting>
  <conditionalFormatting sqref="N55:N56">
    <cfRule type="cellIs" dxfId="4917" priority="3103" operator="equal">
      <formula>"ANNUAL"</formula>
    </cfRule>
    <cfRule type="cellIs" dxfId="4916" priority="3104" operator="equal">
      <formula>"X"</formula>
    </cfRule>
  </conditionalFormatting>
  <conditionalFormatting sqref="N55:N57 M35:O35 L36:N36 N44:N48 N96:N97 L170:N170 M30:O30 N234:N237 A16:O17 N8:N9">
    <cfRule type="expression" dxfId="4915" priority="3105">
      <formula>ROW()=CELL("row")</formula>
    </cfRule>
  </conditionalFormatting>
  <conditionalFormatting sqref="N57 N29:O29">
    <cfRule type="cellIs" dxfId="4914" priority="3296" operator="equal">
      <formula>"ANNUAL"</formula>
    </cfRule>
  </conditionalFormatting>
  <conditionalFormatting sqref="N57">
    <cfRule type="cellIs" dxfId="4913" priority="3297" operator="equal">
      <formula>"X"</formula>
    </cfRule>
  </conditionalFormatting>
  <conditionalFormatting sqref="N61:N64">
    <cfRule type="cellIs" dxfId="4912" priority="2946" operator="equal">
      <formula>"X"</formula>
    </cfRule>
  </conditionalFormatting>
  <conditionalFormatting sqref="N63:N64">
    <cfRule type="cellIs" dxfId="4911" priority="2945" operator="equal">
      <formula>"ANNUAL"</formula>
    </cfRule>
    <cfRule type="expression" dxfId="4910" priority="2947">
      <formula>ROW()=CELL("row")</formula>
    </cfRule>
  </conditionalFormatting>
  <conditionalFormatting sqref="N72 N8 L23:M23 O23">
    <cfRule type="cellIs" dxfId="4909" priority="3247" operator="equal">
      <formula>"ANNUAL"</formula>
    </cfRule>
  </conditionalFormatting>
  <conditionalFormatting sqref="N72:N74 N223:N225">
    <cfRule type="expression" dxfId="4908" priority="3144">
      <formula>ROW()=CELL("row")</formula>
    </cfRule>
  </conditionalFormatting>
  <conditionalFormatting sqref="N76:N77 L471:N471 L550:P550 N98:O98 L519:O519 N72:N73 N536:Q536 L539:O539 L540:N540 N17:O17 N44:N45 N53:N55 M489:N489 O470:O471 N508:N511 N417:O417 L538:N538">
    <cfRule type="cellIs" dxfId="4907" priority="3221" operator="equal">
      <formula>"X"</formula>
    </cfRule>
  </conditionalFormatting>
  <conditionalFormatting sqref="N77 L165:N165 A165:J165">
    <cfRule type="expression" dxfId="4906" priority="3263">
      <formula>ROW()=CELL("row")</formula>
    </cfRule>
  </conditionalFormatting>
  <conditionalFormatting sqref="N77 L165:N165 N364:N365 N330:R330 M333:O333 M334:N334">
    <cfRule type="cellIs" dxfId="4905" priority="3265" operator="equal">
      <formula>"ANNUAL"</formula>
    </cfRule>
  </conditionalFormatting>
  <conditionalFormatting sqref="N77:N78 L165:N165 N363:N365 L366:N367 N330:R330 M333:O333 M334:N334 R164:T164 M331">
    <cfRule type="cellIs" dxfId="4904" priority="3264" operator="equal">
      <formula>"X"</formula>
    </cfRule>
  </conditionalFormatting>
  <conditionalFormatting sqref="N84">
    <cfRule type="cellIs" dxfId="4903" priority="2985" operator="equal">
      <formula>"ANNUAL"</formula>
    </cfRule>
    <cfRule type="cellIs" dxfId="4902" priority="2986" operator="equal">
      <formula>"X"</formula>
    </cfRule>
  </conditionalFormatting>
  <conditionalFormatting sqref="N84:N85">
    <cfRule type="expression" dxfId="4901" priority="2983">
      <formula>ROW()=CELL("row")</formula>
    </cfRule>
  </conditionalFormatting>
  <conditionalFormatting sqref="N90:N94 N69:N70">
    <cfRule type="expression" dxfId="4900" priority="3192">
      <formula>ROW()=CELL("row")</formula>
    </cfRule>
  </conditionalFormatting>
  <conditionalFormatting sqref="N91 L18:N19 N80:N81">
    <cfRule type="cellIs" dxfId="4899" priority="3271" operator="equal">
      <formula>"X"</formula>
    </cfRule>
  </conditionalFormatting>
  <conditionalFormatting sqref="N91 N13 N19 N80:N81">
    <cfRule type="cellIs" dxfId="4898" priority="3270" operator="equal">
      <formula>"ANNUAL"</formula>
    </cfRule>
  </conditionalFormatting>
  <conditionalFormatting sqref="N93:N94">
    <cfRule type="cellIs" dxfId="4897" priority="3190" operator="equal">
      <formula>"ANNUAL"</formula>
    </cfRule>
    <cfRule type="cellIs" dxfId="4896" priority="3191" operator="equal">
      <formula>"X"</formula>
    </cfRule>
  </conditionalFormatting>
  <conditionalFormatting sqref="N99:N103 N74:O75">
    <cfRule type="cellIs" dxfId="4895" priority="3143" operator="equal">
      <formula>"X"</formula>
    </cfRule>
  </conditionalFormatting>
  <conditionalFormatting sqref="N106 N3:Q3 L49:Q49 A49:J49 O84:P84 N140:N141">
    <cfRule type="expression" dxfId="4894" priority="3236">
      <formula>ROW()=CELL("row")</formula>
    </cfRule>
  </conditionalFormatting>
  <conditionalFormatting sqref="N107:N109 N113 N99 N100:O100 N258:N259 N213:N214 N171:N173 N98:O98 M421">
    <cfRule type="expression" dxfId="4893" priority="3189">
      <formula>ROW()=CELL("row")</formula>
    </cfRule>
  </conditionalFormatting>
  <conditionalFormatting sqref="N115:N119">
    <cfRule type="cellIs" dxfId="4892" priority="2950" operator="equal">
      <formula>"X"</formula>
    </cfRule>
  </conditionalFormatting>
  <conditionalFormatting sqref="N119">
    <cfRule type="expression" dxfId="4891" priority="2948">
      <formula>ROW()=CELL("row")</formula>
    </cfRule>
  </conditionalFormatting>
  <conditionalFormatting sqref="N121:N129">
    <cfRule type="expression" dxfId="4890" priority="3098">
      <formula>ROW()=CELL("row")</formula>
    </cfRule>
  </conditionalFormatting>
  <conditionalFormatting sqref="N129:N130 M217:N217 N424:N425 N427:N428 M147:N148 N132:N133 N205:N206 M162:N162 N159:N160">
    <cfRule type="cellIs" dxfId="4889" priority="3085" operator="equal">
      <formula>"ANNUAL"</formula>
    </cfRule>
  </conditionalFormatting>
  <conditionalFormatting sqref="N129:N130 M217:N217 N424:N425 N427:N428 M147:N148 N132:N133 N205:N208">
    <cfRule type="cellIs" dxfId="4888" priority="3084" operator="equal">
      <formula>"X"</formula>
    </cfRule>
  </conditionalFormatting>
  <conditionalFormatting sqref="N130 N217 N424:N425 N427:N428">
    <cfRule type="expression" dxfId="4887" priority="3083">
      <formula>ROW()=CELL("row")</formula>
    </cfRule>
  </conditionalFormatting>
  <conditionalFormatting sqref="N143">
    <cfRule type="expression" dxfId="4886" priority="3230">
      <formula>ROW()=CELL("row")</formula>
    </cfRule>
  </conditionalFormatting>
  <conditionalFormatting sqref="N145 N370:N376">
    <cfRule type="cellIs" dxfId="4885" priority="3194" operator="equal">
      <formula>"X"</formula>
    </cfRule>
  </conditionalFormatting>
  <conditionalFormatting sqref="N145 N376 N239:N240 N232:N233 N364:N365 N388">
    <cfRule type="expression" dxfId="4884" priority="3195">
      <formula>ROW()=CELL("row")</formula>
    </cfRule>
  </conditionalFormatting>
  <conditionalFormatting sqref="N153:N155 N157 N163:N164 N172 L177:N178 L169:N169 A169:J169">
    <cfRule type="expression" dxfId="4883" priority="3276">
      <formula>ROW()=CELL("row")</formula>
    </cfRule>
  </conditionalFormatting>
  <conditionalFormatting sqref="N165:N166">
    <cfRule type="cellIs" dxfId="4882" priority="3132" operator="equal">
      <formula>"X"</formula>
    </cfRule>
  </conditionalFormatting>
  <conditionalFormatting sqref="N166:N169">
    <cfRule type="expression" dxfId="4881" priority="3133">
      <formula>ROW()=CELL("row")</formula>
    </cfRule>
  </conditionalFormatting>
  <conditionalFormatting sqref="N168:N169">
    <cfRule type="cellIs" dxfId="4880" priority="3156" operator="equal">
      <formula>"ANNUAL"</formula>
    </cfRule>
    <cfRule type="cellIs" dxfId="4879" priority="3157" operator="equal">
      <formula>"X"</formula>
    </cfRule>
  </conditionalFormatting>
  <conditionalFormatting sqref="N177 N172 N153:N155 N157:N158 N163:O163">
    <cfRule type="cellIs" dxfId="4878" priority="3275" operator="equal">
      <formula>"X"</formula>
    </cfRule>
  </conditionalFormatting>
  <conditionalFormatting sqref="N177:N178 N172 N155 N157:N158 N153 N163:O163">
    <cfRule type="cellIs" dxfId="4877" priority="3274" operator="equal">
      <formula>"ANNUAL"</formula>
    </cfRule>
  </conditionalFormatting>
  <conditionalFormatting sqref="N184:N185 N308 N310">
    <cfRule type="cellIs" dxfId="4876" priority="3243" operator="equal">
      <formula>"ANNUAL"</formula>
    </cfRule>
  </conditionalFormatting>
  <conditionalFormatting sqref="N185:N186 N308:R308 N310:O310 L325:N325 N176:N177 V307 X306:XFD308">
    <cfRule type="expression" dxfId="4875" priority="3245">
      <formula>ROW()=CELL("row")</formula>
    </cfRule>
  </conditionalFormatting>
  <conditionalFormatting sqref="N186 N188 N197 N199:N203 N239 N481:Q481 M302">
    <cfRule type="expression" dxfId="4874" priority="3280">
      <formula>ROW()=CELL("row")</formula>
    </cfRule>
  </conditionalFormatting>
  <conditionalFormatting sqref="N187">
    <cfRule type="cellIs" dxfId="4873" priority="3197" operator="equal">
      <formula>"X"</formula>
    </cfRule>
    <cfRule type="cellIs" dxfId="4872" priority="3198" operator="equal">
      <formula>"ANNUAL"</formula>
    </cfRule>
  </conditionalFormatting>
  <conditionalFormatting sqref="N187:N190">
    <cfRule type="expression" dxfId="4871" priority="3199">
      <formula>ROW()=CELL("row")</formula>
    </cfRule>
  </conditionalFormatting>
  <conditionalFormatting sqref="N194">
    <cfRule type="cellIs" dxfId="4870" priority="2999" operator="equal">
      <formula>"X"</formula>
    </cfRule>
  </conditionalFormatting>
  <conditionalFormatting sqref="N195 N199:N203 M186:N186 N188 N239 N481:O481 N197">
    <cfRule type="cellIs" dxfId="4869" priority="3279" operator="equal">
      <formula>"X"</formula>
    </cfRule>
  </conditionalFormatting>
  <conditionalFormatting sqref="N197 N200 N186 N188 M239:N239 N481:O481">
    <cfRule type="cellIs" dxfId="4868" priority="3278" operator="equal">
      <formula>"ANNUAL"</formula>
    </cfRule>
  </conditionalFormatting>
  <conditionalFormatting sqref="N197 N200">
    <cfRule type="expression" dxfId="4867" priority="3277">
      <formula>ROW()=CELL("row")</formula>
    </cfRule>
  </conditionalFormatting>
  <conditionalFormatting sqref="N209:N216 N23:N26 N229:N230 N224:N227 M12:N12">
    <cfRule type="cellIs" dxfId="4866" priority="3119" operator="equal">
      <formula>"X"</formula>
    </cfRule>
  </conditionalFormatting>
  <conditionalFormatting sqref="N233:N234 N236:N237 N218:N220 N203:N204 N191:N192 M182:N182 P182">
    <cfRule type="cellIs" dxfId="4865" priority="3162" operator="equal">
      <formula>"ANNUAL"</formula>
    </cfRule>
  </conditionalFormatting>
  <conditionalFormatting sqref="N233:N234 N236:N237 N218:N220 N204 N191:N192 N182:N185">
    <cfRule type="cellIs" dxfId="4864" priority="3163" operator="equal">
      <formula>"X"</formula>
    </cfRule>
  </conditionalFormatting>
  <conditionalFormatting sqref="N240:N241 N244 N246 N243:O243">
    <cfRule type="cellIs" dxfId="4863" priority="3165" operator="equal">
      <formula>"ANNUAL"</formula>
    </cfRule>
  </conditionalFormatting>
  <conditionalFormatting sqref="N240:N241 N244 N246">
    <cfRule type="cellIs" dxfId="4862" priority="3166" operator="equal">
      <formula>"X"</formula>
    </cfRule>
  </conditionalFormatting>
  <conditionalFormatting sqref="N252:N255 N249:N250">
    <cfRule type="cellIs" dxfId="4861" priority="3169" operator="equal">
      <formula>"X"</formula>
    </cfRule>
  </conditionalFormatting>
  <conditionalFormatting sqref="N254:N255 N252:P252">
    <cfRule type="cellIs" dxfId="4860" priority="3168" operator="equal">
      <formula>"ANNUAL"</formula>
    </cfRule>
  </conditionalFormatting>
  <conditionalFormatting sqref="N254:N255">
    <cfRule type="expression" dxfId="4859" priority="3167">
      <formula>ROW()=CELL("row")</formula>
    </cfRule>
  </conditionalFormatting>
  <conditionalFormatting sqref="N258:N261 N263:O263">
    <cfRule type="cellIs" dxfId="4858" priority="3126" operator="equal">
      <formula>"ANNUAL"</formula>
    </cfRule>
  </conditionalFormatting>
  <conditionalFormatting sqref="N260:N262 N269:N271">
    <cfRule type="cellIs" dxfId="4857" priority="3106" operator="equal">
      <formula>"ANNUAL"</formula>
    </cfRule>
  </conditionalFormatting>
  <conditionalFormatting sqref="N273:N278 M281:N281 N286 N269 N267">
    <cfRule type="cellIs" dxfId="4856" priority="3130" operator="equal">
      <formula>"ANNUAL"</formula>
    </cfRule>
  </conditionalFormatting>
  <conditionalFormatting sqref="N273:N278 M281:N281">
    <cfRule type="cellIs" dxfId="4855" priority="3127" operator="equal">
      <formula>"X"</formula>
    </cfRule>
  </conditionalFormatting>
  <conditionalFormatting sqref="N274:N276 N286:N287 N281">
    <cfRule type="expression" dxfId="4854" priority="3129">
      <formula>ROW()=CELL("row")</formula>
    </cfRule>
  </conditionalFormatting>
  <conditionalFormatting sqref="N286:N299">
    <cfRule type="cellIs" dxfId="4853" priority="2954" operator="equal">
      <formula>"X"</formula>
    </cfRule>
  </conditionalFormatting>
  <conditionalFormatting sqref="N288">
    <cfRule type="expression" dxfId="4852" priority="2952">
      <formula>ROW()=CELL("row")</formula>
    </cfRule>
  </conditionalFormatting>
  <conditionalFormatting sqref="N288:N299">
    <cfRule type="cellIs" dxfId="4851" priority="2953" operator="equal">
      <formula>"ANNUAL"</formula>
    </cfRule>
  </conditionalFormatting>
  <conditionalFormatting sqref="N303">
    <cfRule type="expression" dxfId="4850" priority="1212">
      <formula>ROW()=CELL("row")</formula>
    </cfRule>
    <cfRule type="cellIs" dxfId="4849" priority="1213" operator="equal">
      <formula>"X"</formula>
    </cfRule>
    <cfRule type="cellIs" dxfId="4848" priority="1214" operator="equal">
      <formula>"ANNUAL"</formula>
    </cfRule>
  </conditionalFormatting>
  <conditionalFormatting sqref="N304 N461:O462 N223 N316 M437:N437 L343:N344 P304 R304 L349:M350">
    <cfRule type="cellIs" dxfId="4847" priority="3257" operator="equal">
      <formula>"X"</formula>
    </cfRule>
  </conditionalFormatting>
  <conditionalFormatting sqref="N304 N461:O462 N223 N316 P304 R304 L349:M350">
    <cfRule type="cellIs" dxfId="4846" priority="3256" operator="equal">
      <formula>"ANNUAL"</formula>
    </cfRule>
  </conditionalFormatting>
  <conditionalFormatting sqref="N304:N306 O305">
    <cfRule type="expression" dxfId="4845" priority="3203">
      <formula>ROW()=CELL("row")</formula>
    </cfRule>
  </conditionalFormatting>
  <conditionalFormatting sqref="N313">
    <cfRule type="cellIs" dxfId="4844" priority="3111" operator="equal">
      <formula>"ANNUAL"</formula>
    </cfRule>
    <cfRule type="cellIs" dxfId="4843" priority="3112" operator="equal">
      <formula>"X"</formula>
    </cfRule>
  </conditionalFormatting>
  <conditionalFormatting sqref="N326 M358:N358 N367:N368 A493:O493 N497:N499 N555:N559">
    <cfRule type="expression" dxfId="4842" priority="3137">
      <formula>ROW()=CELL("row")</formula>
    </cfRule>
  </conditionalFormatting>
  <conditionalFormatting sqref="N326 N358 N368 N575:N578">
    <cfRule type="expression" dxfId="4841" priority="3135">
      <formula>ROW()=CELL("row")</formula>
    </cfRule>
  </conditionalFormatting>
  <conditionalFormatting sqref="N329">
    <cfRule type="cellIs" dxfId="4840" priority="2152" operator="equal">
      <formula>"ANNUAL"</formula>
    </cfRule>
    <cfRule type="expression" dxfId="4839" priority="2156">
      <formula>ROW()=CELL("row")</formula>
    </cfRule>
  </conditionalFormatting>
  <conditionalFormatting sqref="N329:N331 N333:N334">
    <cfRule type="cellIs" dxfId="4838" priority="2153" operator="equal">
      <formula>"X"</formula>
    </cfRule>
  </conditionalFormatting>
  <conditionalFormatting sqref="N346:N355">
    <cfRule type="expression" dxfId="4837" priority="1969">
      <formula>ROW()=CELL("row")</formula>
    </cfRule>
  </conditionalFormatting>
  <conditionalFormatting sqref="N349">
    <cfRule type="expression" dxfId="4836" priority="1966">
      <formula>ROW()=CELL("row")</formula>
    </cfRule>
  </conditionalFormatting>
  <conditionalFormatting sqref="N362">
    <cfRule type="expression" dxfId="4835" priority="3170">
      <formula>ROW()=CELL("row")</formula>
    </cfRule>
  </conditionalFormatting>
  <conditionalFormatting sqref="N389:N390 N392:O392 M395:R395 N396:N398 N451:O451 M485:N485 L526:N526 N369:O370 N371 L385:U385 L386:M386 L388:M388">
    <cfRule type="cellIs" dxfId="4834" priority="3260" operator="equal">
      <formula>"X"</formula>
    </cfRule>
  </conditionalFormatting>
  <conditionalFormatting sqref="N390 N392:O392 N395:R395 N396:N398 N451:O451 N485 N525:N526 N370:O370 N371 L385:U385 L386:M386 L388:M388">
    <cfRule type="cellIs" dxfId="4833" priority="3261" operator="equal">
      <formula>"ANNUAL"</formula>
    </cfRule>
  </conditionalFormatting>
  <conditionalFormatting sqref="N390:N393 N449:N451 N432:N436 N351:N355 N359:N362 N364:N365 N386:N388 N395:N398">
    <cfRule type="cellIs" dxfId="4832" priority="3097" operator="equal">
      <formula>"X"</formula>
    </cfRule>
  </conditionalFormatting>
  <conditionalFormatting sqref="N407">
    <cfRule type="cellIs" dxfId="4831" priority="3091" operator="equal">
      <formula>"X"</formula>
    </cfRule>
  </conditionalFormatting>
  <conditionalFormatting sqref="N417:N422">
    <cfRule type="expression" dxfId="4830" priority="2674">
      <formula>ROW()=CELL("row")</formula>
    </cfRule>
  </conditionalFormatting>
  <conditionalFormatting sqref="N433:N434">
    <cfRule type="expression" dxfId="4829" priority="3200">
      <formula>ROW()=CELL("row")</formula>
    </cfRule>
  </conditionalFormatting>
  <conditionalFormatting sqref="N436:N438">
    <cfRule type="expression" dxfId="4828" priority="2774">
      <formula>ROW()=CELL("row")</formula>
    </cfRule>
  </conditionalFormatting>
  <conditionalFormatting sqref="N440:N441 L469:M470">
    <cfRule type="cellIs" dxfId="4827" priority="3145" operator="equal">
      <formula>"ANNUAL"</formula>
    </cfRule>
    <cfRule type="cellIs" dxfId="4826" priority="3146" operator="equal">
      <formula>"X"</formula>
    </cfRule>
  </conditionalFormatting>
  <conditionalFormatting sqref="N447:N448 N474:N475 N488:N490">
    <cfRule type="expression" dxfId="4825" priority="3088">
      <formula>ROW()=CELL("row")</formula>
    </cfRule>
  </conditionalFormatting>
  <conditionalFormatting sqref="N448 M488:P488 N470 L477:N477 N485">
    <cfRule type="cellIs" dxfId="4824" priority="3090" operator="equal">
      <formula>"ANNUAL"</formula>
    </cfRule>
  </conditionalFormatting>
  <conditionalFormatting sqref="N448 N474:N475 L488:P488 N470 M477:N477 L487:N487">
    <cfRule type="cellIs" dxfId="4823" priority="3089" operator="equal">
      <formula>"X"</formula>
    </cfRule>
  </conditionalFormatting>
  <conditionalFormatting sqref="N460 N99:N102 N401:O402 N108:P108 N400 N403:N404 N457:N458">
    <cfRule type="cellIs" dxfId="4822" priority="3187" operator="equal">
      <formula>"ANNUAL"</formula>
    </cfRule>
  </conditionalFormatting>
  <conditionalFormatting sqref="N460 N401:O402 N108:P108 N112:N113 N400 N403:N404 N457:N458">
    <cfRule type="cellIs" dxfId="4821" priority="3188" operator="equal">
      <formula>"X"</formula>
    </cfRule>
  </conditionalFormatting>
  <conditionalFormatting sqref="N469:N470 L477:N477 N484:N485">
    <cfRule type="expression" dxfId="4820" priority="3087">
      <formula>ROW()=CELL("row")</formula>
    </cfRule>
  </conditionalFormatting>
  <conditionalFormatting sqref="N485">
    <cfRule type="cellIs" dxfId="4819" priority="3258" operator="equal">
      <formula>"X"</formula>
    </cfRule>
  </conditionalFormatting>
  <conditionalFormatting sqref="N487 N523:N524 L494:N494 L498:M498 N492:O492 A498:J498 N507:Q507">
    <cfRule type="expression" dxfId="4818" priority="3254">
      <formula>ROW()=CELL("row")</formula>
    </cfRule>
  </conditionalFormatting>
  <conditionalFormatting sqref="N500 N509:N511 N537:N539 A541:R541">
    <cfRule type="expression" dxfId="4817" priority="3227">
      <formula>ROW()=CELL("row")</formula>
    </cfRule>
  </conditionalFormatting>
  <conditionalFormatting sqref="N500:N501">
    <cfRule type="cellIs" dxfId="4816" priority="3225" operator="equal">
      <formula>"ANNUAL"</formula>
    </cfRule>
  </conditionalFormatting>
  <conditionalFormatting sqref="N509:N511">
    <cfRule type="cellIs" dxfId="4815" priority="3253" operator="equal">
      <formula>"X"</formula>
    </cfRule>
  </conditionalFormatting>
  <conditionalFormatting sqref="N515">
    <cfRule type="expression" dxfId="4814" priority="2956">
      <formula>ROW()=CELL("row")</formula>
    </cfRule>
  </conditionalFormatting>
  <conditionalFormatting sqref="N516:N517 N520:N526">
    <cfRule type="cellIs" dxfId="4813" priority="3149" operator="equal">
      <formula>"X"</formula>
    </cfRule>
  </conditionalFormatting>
  <conditionalFormatting sqref="N516:N517">
    <cfRule type="cellIs" dxfId="4812" priority="3148" operator="equal">
      <formula>"ANNUAL"</formula>
    </cfRule>
  </conditionalFormatting>
  <conditionalFormatting sqref="N517:N520 M514:O514">
    <cfRule type="expression" dxfId="4811" priority="3150">
      <formula>ROW()=CELL("row")</formula>
    </cfRule>
  </conditionalFormatting>
  <conditionalFormatting sqref="N523 M287:N287 N283:O283">
    <cfRule type="cellIs" dxfId="4810" priority="3288" operator="equal">
      <formula>"ANNUAL"</formula>
    </cfRule>
  </conditionalFormatting>
  <conditionalFormatting sqref="N539:N540 M313:P313 N386 N330:N331 N333:N334 N503:N505 N535:N536">
    <cfRule type="expression" dxfId="4809" priority="3115">
      <formula>ROW()=CELL("row")</formula>
    </cfRule>
  </conditionalFormatting>
  <conditionalFormatting sqref="N553:N556">
    <cfRule type="cellIs" dxfId="4808" priority="2922" operator="equal">
      <formula>"ANNUAL"</formula>
    </cfRule>
  </conditionalFormatting>
  <conditionalFormatting sqref="N553:N557">
    <cfRule type="cellIs" dxfId="4807" priority="2923" operator="equal">
      <formula>"X"</formula>
    </cfRule>
  </conditionalFormatting>
  <conditionalFormatting sqref="N558:N565">
    <cfRule type="cellIs" dxfId="4806" priority="3217" operator="equal">
      <formula>"X"</formula>
    </cfRule>
  </conditionalFormatting>
  <conditionalFormatting sqref="N558:N566">
    <cfRule type="cellIs" dxfId="4805" priority="3218" operator="equal">
      <formula>"ANNUAL"</formula>
    </cfRule>
  </conditionalFormatting>
  <conditionalFormatting sqref="N561:N565">
    <cfRule type="expression" dxfId="4804" priority="3216">
      <formula>ROW()=CELL("row")</formula>
    </cfRule>
  </conditionalFormatting>
  <conditionalFormatting sqref="N566 P563 P565 P558 S558">
    <cfRule type="expression" dxfId="4803" priority="3664">
      <formula>ROW()=CELL("row")</formula>
    </cfRule>
  </conditionalFormatting>
  <conditionalFormatting sqref="N567:N568">
    <cfRule type="cellIs" dxfId="4802" priority="3214" operator="equal">
      <formula>"X"</formula>
    </cfRule>
    <cfRule type="cellIs" dxfId="4801" priority="3215" operator="equal">
      <formula>"ANNUAL"</formula>
    </cfRule>
  </conditionalFormatting>
  <conditionalFormatting sqref="N571:N573 N575">
    <cfRule type="cellIs" dxfId="4800" priority="3211" operator="equal">
      <formula>"X"</formula>
    </cfRule>
    <cfRule type="cellIs" dxfId="4799" priority="3212" operator="equal">
      <formula>"ANNUAL"</formula>
    </cfRule>
  </conditionalFormatting>
  <conditionalFormatting sqref="N572:N573">
    <cfRule type="expression" dxfId="4798" priority="3210">
      <formula>ROW()=CELL("row")</formula>
    </cfRule>
  </conditionalFormatting>
  <conditionalFormatting sqref="N577:N578 N580">
    <cfRule type="cellIs" dxfId="4797" priority="3208" operator="equal">
      <formula>"X"</formula>
    </cfRule>
  </conditionalFormatting>
  <conditionalFormatting sqref="N577:N578">
    <cfRule type="cellIs" dxfId="4796" priority="3209" operator="equal">
      <formula>"ANNUAL"</formula>
    </cfRule>
  </conditionalFormatting>
  <conditionalFormatting sqref="N582">
    <cfRule type="cellIs" dxfId="4795" priority="3205" operator="equal">
      <formula>"X"</formula>
    </cfRule>
  </conditionalFormatting>
  <conditionalFormatting sqref="N3:O6 N9:O10 O13:O15 O63:O65 O70:O72 S18">
    <cfRule type="cellIs" dxfId="4794" priority="2768" operator="equal">
      <formula>"X"</formula>
    </cfRule>
  </conditionalFormatting>
  <conditionalFormatting sqref="N27:O27">
    <cfRule type="cellIs" dxfId="4793" priority="2942" operator="equal">
      <formula>"X"</formula>
    </cfRule>
  </conditionalFormatting>
  <conditionalFormatting sqref="N29:O31 N16:O16 O45:O49 O56:O57 O99 O172:O173">
    <cfRule type="cellIs" dxfId="4792" priority="2733" operator="equal">
      <formula>"X"</formula>
    </cfRule>
  </conditionalFormatting>
  <conditionalFormatting sqref="N33:O34">
    <cfRule type="expression" dxfId="4791" priority="2934">
      <formula>ROW()=CELL("row")</formula>
    </cfRule>
  </conditionalFormatting>
  <conditionalFormatting sqref="N63:O63">
    <cfRule type="expression" dxfId="4790" priority="2307">
      <formula>ROW()=CELL("row")</formula>
    </cfRule>
  </conditionalFormatting>
  <conditionalFormatting sqref="N74:O75">
    <cfRule type="cellIs" dxfId="4789" priority="3142" operator="equal">
      <formula>"ANNUAL"</formula>
    </cfRule>
  </conditionalFormatting>
  <conditionalFormatting sqref="N75:O75">
    <cfRule type="expression" dxfId="4788" priority="2609">
      <formula>ROW()=CELL("row")</formula>
    </cfRule>
  </conditionalFormatting>
  <conditionalFormatting sqref="N85:O85">
    <cfRule type="cellIs" dxfId="4787" priority="2979" operator="equal">
      <formula>"X"</formula>
    </cfRule>
  </conditionalFormatting>
  <conditionalFormatting sqref="N101:O101 N102 P102:R102 T102 X102:XFD102">
    <cfRule type="expression" dxfId="4786" priority="3025">
      <formula>ROW()=CELL("row")</formula>
    </cfRule>
  </conditionalFormatting>
  <conditionalFormatting sqref="N119:O119">
    <cfRule type="expression" dxfId="4785" priority="2951">
      <formula>ROW()=CELL("row")</formula>
    </cfRule>
  </conditionalFormatting>
  <conditionalFormatting sqref="N123:O127">
    <cfRule type="cellIs" dxfId="4784" priority="2793" operator="equal">
      <formula>"X"</formula>
    </cfRule>
  </conditionalFormatting>
  <conditionalFormatting sqref="N130:O130 N132:N133 N147:N148 N162:N163 N203:N209 N215:N217 L424:P424 L425:N425 N115:N118 N137:N138 E150:N150 N152:N153">
    <cfRule type="expression" dxfId="4783" priority="3086">
      <formula>ROW()=CELL("row")</formula>
    </cfRule>
  </conditionalFormatting>
  <conditionalFormatting sqref="N190:O190 A190:J190 L190 A191:I191 K191:L191">
    <cfRule type="expression" dxfId="4782" priority="3412">
      <formula>ROW()=CELL("row")</formula>
    </cfRule>
  </conditionalFormatting>
  <conditionalFormatting sqref="N226:O226 N231:P231 O345:O346 O375:O379 O390:R390 L439:P439 O441:O442 O445:Q445 M447:O447 O530 L440:N440 N537">
    <cfRule type="cellIs" dxfId="4781" priority="3012" operator="equal">
      <formula>"ANNUAL"</formula>
    </cfRule>
  </conditionalFormatting>
  <conditionalFormatting sqref="N247:O247">
    <cfRule type="cellIs" dxfId="4780" priority="2784" operator="equal">
      <formula>"ANNUAL"</formula>
    </cfRule>
  </conditionalFormatting>
  <conditionalFormatting sqref="N260:O261 N263">
    <cfRule type="expression" dxfId="4779" priority="3125">
      <formula>ROW()=CELL("row")</formula>
    </cfRule>
  </conditionalFormatting>
  <conditionalFormatting sqref="N268:O268">
    <cfRule type="cellIs" dxfId="4778" priority="3302" operator="equal">
      <formula>"ANNUAL"</formula>
    </cfRule>
    <cfRule type="cellIs" dxfId="4777" priority="3303" operator="equal">
      <formula>"X"</formula>
    </cfRule>
  </conditionalFormatting>
  <conditionalFormatting sqref="N269:O270">
    <cfRule type="cellIs" dxfId="4776" priority="2749" operator="equal">
      <formula>"X"</formula>
    </cfRule>
  </conditionalFormatting>
  <conditionalFormatting sqref="N280:O280">
    <cfRule type="expression" dxfId="4775" priority="3181">
      <formula>ROW()=CELL("row")</formula>
    </cfRule>
    <cfRule type="cellIs" dxfId="4774" priority="3182" operator="equal">
      <formula>"X"</formula>
    </cfRule>
    <cfRule type="cellIs" dxfId="4773" priority="3183" operator="equal">
      <formula>"ANNUAL"</formula>
    </cfRule>
  </conditionalFormatting>
  <conditionalFormatting sqref="N281:O282 O333:O335 O509:Q509 O510:P510 O511 O540:P540 O361:O362 O364 O389:O390 O544 O274:O277 O253">
    <cfRule type="cellIs" dxfId="4772" priority="2737" operator="equal">
      <formula>"ANNUAL"</formula>
    </cfRule>
  </conditionalFormatting>
  <conditionalFormatting sqref="N305:O306 L320:P320 O54:O55 O501">
    <cfRule type="cellIs" dxfId="4771" priority="3053" operator="equal">
      <formula>"ANNUAL"</formula>
    </cfRule>
  </conditionalFormatting>
  <conditionalFormatting sqref="N326:O326 N358:O360 N367 N368:O368 N493:N494 L497:O497 L498:N498 N557">
    <cfRule type="cellIs" dxfId="4770" priority="3138" operator="equal">
      <formula>"ANNUAL"</formula>
    </cfRule>
  </conditionalFormatting>
  <conditionalFormatting sqref="N326:O326 N358:O360 N367:N368 L498:N498 N493:N494">
    <cfRule type="cellIs" dxfId="4769" priority="3136" operator="equal">
      <formula>"X"</formula>
    </cfRule>
  </conditionalFormatting>
  <conditionalFormatting sqref="N329:O329">
    <cfRule type="cellIs" dxfId="4768" priority="2157" operator="equal">
      <formula>"ANNUAL"</formula>
    </cfRule>
  </conditionalFormatting>
  <conditionalFormatting sqref="N383:O383 O402 O233 M115:O116 P141:Q141 N142:O142 O191:O192 O129 Q129:R129 Q130:Q131 Q145">
    <cfRule type="cellIs" dxfId="4767" priority="2849" operator="equal">
      <formula>"ANNUAL"</formula>
    </cfRule>
  </conditionalFormatting>
  <conditionalFormatting sqref="N393:O393 N449:P450 N433:N438 N351:N355 N359:N363 N386:N388 N407">
    <cfRule type="cellIs" dxfId="4766" priority="3096" operator="equal">
      <formula>"ANNUAL"</formula>
    </cfRule>
  </conditionalFormatting>
  <conditionalFormatting sqref="N419:O419 Q422:Q423 Q420">
    <cfRule type="cellIs" dxfId="4765" priority="2713" operator="equal">
      <formula>"ANNUAL"</formula>
    </cfRule>
  </conditionalFormatting>
  <conditionalFormatting sqref="N433:O433 N434 N378 N305:N310">
    <cfRule type="cellIs" dxfId="4764" priority="3201" operator="equal">
      <formula>"X"</formula>
    </cfRule>
  </conditionalFormatting>
  <conditionalFormatting sqref="N433:O433 N434 N378">
    <cfRule type="cellIs" dxfId="4763" priority="3202" operator="equal">
      <formula>"ANNUAL"</formula>
    </cfRule>
  </conditionalFormatting>
  <conditionalFormatting sqref="N539:O539">
    <cfRule type="cellIs" dxfId="4762" priority="3113" operator="equal">
      <formula>"ANNUAL"</formula>
    </cfRule>
    <cfRule type="cellIs" dxfId="4761" priority="3114" operator="equal">
      <formula>"X"</formula>
    </cfRule>
  </conditionalFormatting>
  <conditionalFormatting sqref="N554:O554">
    <cfRule type="expression" dxfId="4760" priority="2924">
      <formula>ROW()=CELL("row")</formula>
    </cfRule>
  </conditionalFormatting>
  <conditionalFormatting sqref="N567:O568 O570:O578">
    <cfRule type="expression" dxfId="4759" priority="2897">
      <formula>ROW()=CELL("row")</formula>
    </cfRule>
  </conditionalFormatting>
  <conditionalFormatting sqref="N53:P53 N86:O86">
    <cfRule type="expression" dxfId="4758" priority="2867">
      <formula>ROW()=CELL("row")</formula>
    </cfRule>
  </conditionalFormatting>
  <conditionalFormatting sqref="N113:P113 O140:O145 O180 O298 M455:P455 O35:O36 O436 O301 O422:O423 O365:O366 N249:O250 N140:N142 O147">
    <cfRule type="cellIs" dxfId="4757" priority="2680" operator="equal">
      <formula>"ANNUAL"</formula>
    </cfRule>
  </conditionalFormatting>
  <conditionalFormatting sqref="N166:P166">
    <cfRule type="cellIs" dxfId="4756" priority="3134" operator="equal">
      <formula>"ANNUAL"</formula>
    </cfRule>
  </conditionalFormatting>
  <conditionalFormatting sqref="N194:P194 O229:O242 N267:O267">
    <cfRule type="cellIs" dxfId="4755" priority="2627" operator="equal">
      <formula>"ANNUAL"</formula>
    </cfRule>
  </conditionalFormatting>
  <conditionalFormatting sqref="N205:P205 O242 O247 L210:O210 A229:J233 L230:Q230 O235:P235 N244:O244 O245">
    <cfRule type="expression" dxfId="4754" priority="2786">
      <formula>ROW()=CELL("row")</formula>
    </cfRule>
  </conditionalFormatting>
  <conditionalFormatting sqref="N288:P288">
    <cfRule type="expression" dxfId="4753" priority="2955">
      <formula>ROW()=CELL("row")</formula>
    </cfRule>
  </conditionalFormatting>
  <conditionalFormatting sqref="N337:P337 P339">
    <cfRule type="cellIs" dxfId="4752" priority="2235" operator="equal">
      <formula>"X"</formula>
    </cfRule>
    <cfRule type="cellIs" dxfId="4751" priority="2236" operator="equal">
      <formula>"ANNUAL"</formula>
    </cfRule>
  </conditionalFormatting>
  <conditionalFormatting sqref="N341:P341">
    <cfRule type="cellIs" dxfId="4750" priority="2176" operator="equal">
      <formula>"ANNUAL"</formula>
    </cfRule>
  </conditionalFormatting>
  <conditionalFormatting sqref="N346:P346">
    <cfRule type="cellIs" dxfId="4749" priority="2191" operator="equal">
      <formula>"ANNUAL"</formula>
    </cfRule>
    <cfRule type="cellIs" dxfId="4748" priority="2192" operator="equal">
      <formula>"X"</formula>
    </cfRule>
  </conditionalFormatting>
  <conditionalFormatting sqref="N43:Q43 P71">
    <cfRule type="expression" dxfId="4747" priority="1946">
      <formula>ROW()=CELL("row")</formula>
    </cfRule>
  </conditionalFormatting>
  <conditionalFormatting sqref="N43:Q43">
    <cfRule type="cellIs" dxfId="4746" priority="1947" operator="equal">
      <formula>"X"</formula>
    </cfRule>
    <cfRule type="cellIs" dxfId="4745" priority="1948" operator="equal">
      <formula>"ANNUAL"</formula>
    </cfRule>
  </conditionalFormatting>
  <conditionalFormatting sqref="N252:Q252 Q267:R267 Q301:Q304 Q405:Q411 P421:Q421 Q312 Q358:Q360 V267:XFD267 Q292:Q294 Q350:Q352 Q362:Q366 Q373 Q396:Q397 Q402:Q403 Q424:Q425 R409:V409">
    <cfRule type="expression" dxfId="4744" priority="1629">
      <formula>ROW()=CELL("row")</formula>
    </cfRule>
  </conditionalFormatting>
  <conditionalFormatting sqref="N438:Q438 P480:P481 P498:Q498">
    <cfRule type="cellIs" dxfId="4743" priority="2119" operator="equal">
      <formula>"ANNUAL"</formula>
    </cfRule>
  </conditionalFormatting>
  <conditionalFormatting sqref="N498:Q498">
    <cfRule type="expression" dxfId="4742" priority="2738">
      <formula>ROW()=CELL("row")</formula>
    </cfRule>
  </conditionalFormatting>
  <conditionalFormatting sqref="N503:Q503">
    <cfRule type="cellIs" dxfId="4741" priority="1908" operator="equal">
      <formula>"X"</formula>
    </cfRule>
    <cfRule type="cellIs" dxfId="4740" priority="1909" operator="equal">
      <formula>"ANNUAL"</formula>
    </cfRule>
  </conditionalFormatting>
  <conditionalFormatting sqref="N534:Q534 N535:O535 O537:O538 O474 O476:O477 O489:P489">
    <cfRule type="cellIs" dxfId="4739" priority="2730" operator="equal">
      <formula>"X"</formula>
    </cfRule>
  </conditionalFormatting>
  <conditionalFormatting sqref="N534:Q534 N535:O535 O537:O538 O489:P489 O561 O558:O559">
    <cfRule type="cellIs" dxfId="4738" priority="2731" operator="equal">
      <formula>"ANNUAL"</formula>
    </cfRule>
  </conditionalFormatting>
  <conditionalFormatting sqref="N16:R16 R68:R72 R76 R78:R79 R108:R111 R220 T17 R3:R6">
    <cfRule type="cellIs" dxfId="4737" priority="1332" operator="equal">
      <formula>"ANNUAL"</formula>
    </cfRule>
  </conditionalFormatting>
  <conditionalFormatting sqref="N116:R116">
    <cfRule type="expression" dxfId="4736" priority="1339">
      <formula>ROW()=CELL("row")</formula>
    </cfRule>
  </conditionalFormatting>
  <conditionalFormatting sqref="N300:R300 R533:R535 P547:R547">
    <cfRule type="expression" dxfId="4735" priority="1430">
      <formula>ROW()=CELL("row")</formula>
    </cfRule>
  </conditionalFormatting>
  <conditionalFormatting sqref="N347:R347">
    <cfRule type="cellIs" dxfId="4734" priority="1888" operator="equal">
      <formula>"ANNUAL"</formula>
    </cfRule>
    <cfRule type="cellIs" dxfId="4733" priority="1889" operator="equal">
      <formula>"X"</formula>
    </cfRule>
  </conditionalFormatting>
  <conditionalFormatting sqref="N349:R349">
    <cfRule type="cellIs" dxfId="4732" priority="1967" operator="equal">
      <formula>"X"</formula>
    </cfRule>
    <cfRule type="cellIs" dxfId="4731" priority="1968" operator="equal">
      <formula>"ANNUAL"</formula>
    </cfRule>
  </conditionalFormatting>
  <conditionalFormatting sqref="N520:R520 Q522:T522">
    <cfRule type="cellIs" dxfId="4730" priority="1347" operator="equal">
      <formula>"ANNUAL"</formula>
    </cfRule>
  </conditionalFormatting>
  <conditionalFormatting sqref="N557:R557 N513:P513 O543:P544">
    <cfRule type="expression" dxfId="4729" priority="2200">
      <formula>ROW()=CELL("row")</formula>
    </cfRule>
  </conditionalFormatting>
  <conditionalFormatting sqref="N372:S372">
    <cfRule type="cellIs" dxfId="4728" priority="1121" operator="equal">
      <formula>"ANNUAL"</formula>
    </cfRule>
  </conditionalFormatting>
  <conditionalFormatting sqref="O2:O6 N9:O10 O63:O65 O70:O72">
    <cfRule type="cellIs" dxfId="4727" priority="2767" operator="equal">
      <formula>"ANNUAL"</formula>
    </cfRule>
  </conditionalFormatting>
  <conditionalFormatting sqref="O7 O25:O26">
    <cfRule type="cellIs" dxfId="4726" priority="2760" operator="equal">
      <formula>"ANNUAL"</formula>
    </cfRule>
  </conditionalFormatting>
  <conditionalFormatting sqref="O10:O13 O24:O26 O4:O8">
    <cfRule type="expression" dxfId="4725" priority="2762">
      <formula>ROW()=CELL("row")</formula>
    </cfRule>
  </conditionalFormatting>
  <conditionalFormatting sqref="O11:O13 O25:O26">
    <cfRule type="cellIs" dxfId="4724" priority="2761" operator="equal">
      <formula>"X"</formula>
    </cfRule>
  </conditionalFormatting>
  <conditionalFormatting sqref="O17 O23:O24">
    <cfRule type="cellIs" dxfId="4723" priority="2920" operator="equal">
      <formula>"X"</formula>
    </cfRule>
  </conditionalFormatting>
  <conditionalFormatting sqref="O17:O19">
    <cfRule type="expression" dxfId="4722" priority="2837">
      <formula>ROW()=CELL("row")</formula>
    </cfRule>
  </conditionalFormatting>
  <conditionalFormatting sqref="O18">
    <cfRule type="cellIs" dxfId="4721" priority="2831" operator="equal">
      <formula>"ANNUAL"</formula>
    </cfRule>
    <cfRule type="cellIs" dxfId="4720" priority="2832" operator="equal">
      <formula>"X"</formula>
    </cfRule>
  </conditionalFormatting>
  <conditionalFormatting sqref="O18:O19">
    <cfRule type="cellIs" dxfId="4719" priority="2835" operator="equal">
      <formula>"ANNUAL"</formula>
    </cfRule>
    <cfRule type="cellIs" dxfId="4718" priority="2836" operator="equal">
      <formula>"X"</formula>
    </cfRule>
  </conditionalFormatting>
  <conditionalFormatting sqref="O19:O20 O51:O55 O64 O81 O85:O88 O13">
    <cfRule type="expression" dxfId="4717" priority="2870">
      <formula>ROW()=CELL("row")</formula>
    </cfRule>
  </conditionalFormatting>
  <conditionalFormatting sqref="O23:O24">
    <cfRule type="cellIs" dxfId="4716" priority="2918" operator="equal">
      <formula>"ANNUAL"</formula>
    </cfRule>
  </conditionalFormatting>
  <conditionalFormatting sqref="O33:O34">
    <cfRule type="cellIs" dxfId="4715" priority="2935" operator="equal">
      <formula>"ANNUAL"</formula>
    </cfRule>
    <cfRule type="cellIs" dxfId="4714" priority="2936" operator="equal">
      <formula>"X"</formula>
    </cfRule>
  </conditionalFormatting>
  <conditionalFormatting sqref="O36 O113 O141:Q141 N142:O142 O143 O180 O212:O213 O249:P249 O298:O299 O301:O302 O365 O421:O423 O434:O438 O454:P455 O115">
    <cfRule type="expression" dxfId="4713" priority="2682">
      <formula>ROW()=CELL("row")</formula>
    </cfRule>
  </conditionalFormatting>
  <conditionalFormatting sqref="O39">
    <cfRule type="cellIs" dxfId="4712" priority="2320" operator="equal">
      <formula>"X"</formula>
    </cfRule>
  </conditionalFormatting>
  <conditionalFormatting sqref="O44:O45 O57 M71:O71 N80:O82">
    <cfRule type="expression" dxfId="4711" priority="2844">
      <formula>ROW()=CELL("row")</formula>
    </cfRule>
  </conditionalFormatting>
  <conditionalFormatting sqref="O45:O48 O56:O57 O99 O172:O173">
    <cfRule type="expression" dxfId="4710" priority="2734">
      <formula>ROW()=CELL("row")</formula>
    </cfRule>
  </conditionalFormatting>
  <conditionalFormatting sqref="O45:O49 O56:O57 O99 O172:O173">
    <cfRule type="cellIs" dxfId="4709" priority="2732" operator="equal">
      <formula>"ANNUAL"</formula>
    </cfRule>
  </conditionalFormatting>
  <conditionalFormatting sqref="O51:O52 O44 L32:O32 O38 O77 O74">
    <cfRule type="cellIs" dxfId="4708" priority="2917" operator="equal">
      <formula>"ANNUAL"</formula>
    </cfRule>
  </conditionalFormatting>
  <conditionalFormatting sqref="O51:O52 O87:O88 O44 L32:O32 O38 O77 O74">
    <cfRule type="cellIs" dxfId="4707" priority="2916" operator="equal">
      <formula>"X"</formula>
    </cfRule>
  </conditionalFormatting>
  <conditionalFormatting sqref="O53:O54 N86:O86 O81 O19 O64">
    <cfRule type="cellIs" dxfId="4706" priority="2869" operator="equal">
      <formula>"X"</formula>
    </cfRule>
  </conditionalFormatting>
  <conditionalFormatting sqref="O77">
    <cfRule type="expression" dxfId="4705" priority="2561">
      <formula>ROW()=CELL("row")</formula>
    </cfRule>
  </conditionalFormatting>
  <conditionalFormatting sqref="O79:O80">
    <cfRule type="cellIs" dxfId="4704" priority="2815" operator="equal">
      <formula>"X"</formula>
    </cfRule>
    <cfRule type="cellIs" dxfId="4703" priority="2816" operator="equal">
      <formula>"ANNUAL"</formula>
    </cfRule>
    <cfRule type="expression" dxfId="4702" priority="2817">
      <formula>ROW()=CELL("row")</formula>
    </cfRule>
  </conditionalFormatting>
  <conditionalFormatting sqref="O80:O82 N71:O71 O45 O57">
    <cfRule type="cellIs" dxfId="4701" priority="2842" operator="equal">
      <formula>"ANNUAL"</formula>
    </cfRule>
    <cfRule type="cellIs" dxfId="4700" priority="2843" operator="equal">
      <formula>"X"</formula>
    </cfRule>
  </conditionalFormatting>
  <conditionalFormatting sqref="O82">
    <cfRule type="expression" dxfId="4699" priority="2840">
      <formula>ROW()=CELL("row")</formula>
    </cfRule>
  </conditionalFormatting>
  <conditionalFormatting sqref="O85">
    <cfRule type="expression" dxfId="4698" priority="2993">
      <formula>ROW()=CELL("row")</formula>
    </cfRule>
  </conditionalFormatting>
  <conditionalFormatting sqref="O89:O90 O94:O95 O121:O122 O69:O71 O110:O111">
    <cfRule type="expression" dxfId="4697" priority="2800">
      <formula>ROW()=CELL("row")</formula>
    </cfRule>
  </conditionalFormatting>
  <conditionalFormatting sqref="O91:O92 N162:O162 O220:O225 O21:P21 O38:O42 O117:P117 O258:O259">
    <cfRule type="expression" dxfId="4696" priority="2721">
      <formula>ROW()=CELL("row")</formula>
    </cfRule>
  </conditionalFormatting>
  <conditionalFormatting sqref="O91:O92 O162 O223:O224 O244:O246">
    <cfRule type="cellIs" dxfId="4695" priority="2719" operator="equal">
      <formula>"ANNUAL"</formula>
    </cfRule>
  </conditionalFormatting>
  <conditionalFormatting sqref="O91:O92 O162 O223:O224 O244:O247">
    <cfRule type="cellIs" dxfId="4694" priority="2720" operator="equal">
      <formula>"X"</formula>
    </cfRule>
  </conditionalFormatting>
  <conditionalFormatting sqref="O92:O93 N135 O147:O148 O154 O156 O158 N144:O144">
    <cfRule type="expression" dxfId="4693" priority="2876">
      <formula>ROW()=CELL("row")</formula>
    </cfRule>
  </conditionalFormatting>
  <conditionalFormatting sqref="O94:O96 O89 M121:O121">
    <cfRule type="cellIs" dxfId="4692" priority="2796" operator="equal">
      <formula>"ANNUAL"</formula>
    </cfRule>
  </conditionalFormatting>
  <conditionalFormatting sqref="O94:O96 O89">
    <cfRule type="cellIs" dxfId="4691" priority="2797" operator="equal">
      <formula>"X"</formula>
    </cfRule>
  </conditionalFormatting>
  <conditionalFormatting sqref="O101 O171 O294:O297 P186 O299 N302:O302 Q171">
    <cfRule type="cellIs" dxfId="4690" priority="3027" operator="equal">
      <formula>"ANNUAL"</formula>
    </cfRule>
  </conditionalFormatting>
  <conditionalFormatting sqref="O101 O294:O297 P186 O299 M302:O302 R185:R186 R152 R172">
    <cfRule type="cellIs" dxfId="4689" priority="3026" operator="equal">
      <formula>"X"</formula>
    </cfRule>
  </conditionalFormatting>
  <conditionalFormatting sqref="O102:O103 O93">
    <cfRule type="cellIs" dxfId="4688" priority="2932" operator="equal">
      <formula>"ANNUAL"</formula>
    </cfRule>
    <cfRule type="cellIs" dxfId="4687" priority="2933" operator="equal">
      <formula>"X"</formula>
    </cfRule>
  </conditionalFormatting>
  <conditionalFormatting sqref="O102:O103">
    <cfRule type="expression" dxfId="4686" priority="2931">
      <formula>ROW()=CELL("row")</formula>
    </cfRule>
  </conditionalFormatting>
  <conditionalFormatting sqref="O106:O107">
    <cfRule type="expression" dxfId="4685" priority="2820">
      <formula>ROW()=CELL("row")</formula>
    </cfRule>
  </conditionalFormatting>
  <conditionalFormatting sqref="O107 O95 N142:O142">
    <cfRule type="cellIs" dxfId="4684" priority="3018" operator="equal">
      <formula>"X"</formula>
    </cfRule>
  </conditionalFormatting>
  <conditionalFormatting sqref="O107 O95">
    <cfRule type="cellIs" dxfId="4683" priority="3017" operator="equal">
      <formula>"ANNUAL"</formula>
    </cfRule>
  </conditionalFormatting>
  <conditionalFormatting sqref="O109:O110">
    <cfRule type="cellIs" dxfId="4682" priority="2590" operator="equal">
      <formula>"ANNUAL"</formula>
    </cfRule>
    <cfRule type="cellIs" dxfId="4681" priority="2591" operator="equal">
      <formula>"X"</formula>
    </cfRule>
  </conditionalFormatting>
  <conditionalFormatting sqref="O115:O119 N164:O164 O131:O133 M152:O152 O135:O136 N121:O121">
    <cfRule type="cellIs" dxfId="4680" priority="2695" operator="equal">
      <formula>"X"</formula>
    </cfRule>
  </conditionalFormatting>
  <conditionalFormatting sqref="O117:O118 O131:O133 O135:O136 O139:P139 M152:O152 M164:O164">
    <cfRule type="cellIs" dxfId="4679" priority="2697" operator="equal">
      <formula>"ANNUAL"</formula>
    </cfRule>
  </conditionalFormatting>
  <conditionalFormatting sqref="O118 O163:O165">
    <cfRule type="expression" dxfId="4678" priority="2694">
      <formula>ROW()=CELL("row")</formula>
    </cfRule>
  </conditionalFormatting>
  <conditionalFormatting sqref="O123:O127 O64:O65">
    <cfRule type="expression" dxfId="4677" priority="2795">
      <formula>ROW()=CELL("row")</formula>
    </cfRule>
  </conditionalFormatting>
  <conditionalFormatting sqref="O128">
    <cfRule type="cellIs" dxfId="4676" priority="2929" operator="equal">
      <formula>"ANNUAL"</formula>
    </cfRule>
    <cfRule type="cellIs" dxfId="4675" priority="2930" operator="equal">
      <formula>"X"</formula>
    </cfRule>
  </conditionalFormatting>
  <conditionalFormatting sqref="O128:O129 O191 O233 O115">
    <cfRule type="expression" dxfId="4674" priority="2851">
      <formula>ROW()=CELL("row")</formula>
    </cfRule>
  </conditionalFormatting>
  <conditionalFormatting sqref="O153:O154 O147 N156:O156 O158 O92 R157 M135:N135 W157">
    <cfRule type="cellIs" dxfId="4673" priority="2874" operator="equal">
      <formula>"ANNUAL"</formula>
    </cfRule>
  </conditionalFormatting>
  <conditionalFormatting sqref="O153:O158 M150:O150 O550">
    <cfRule type="cellIs" dxfId="4672" priority="2802" operator="equal">
      <formula>"X"</formula>
    </cfRule>
  </conditionalFormatting>
  <conditionalFormatting sqref="O155:O158 O233:O234 O240:O241 N133:O133 L136:O136 A136:J137 O145 O147">
    <cfRule type="expression" dxfId="4671" priority="2805">
      <formula>ROW()=CELL("row")</formula>
    </cfRule>
  </conditionalFormatting>
  <conditionalFormatting sqref="O169:O170 M176:O176 O177:O178 Q174">
    <cfRule type="cellIs" dxfId="4670" priority="2792" operator="equal">
      <formula>"ANNUAL"</formula>
    </cfRule>
  </conditionalFormatting>
  <conditionalFormatting sqref="O169:O170 O176:O178">
    <cfRule type="cellIs" dxfId="4669" priority="2791" operator="equal">
      <formula>"X"</formula>
    </cfRule>
  </conditionalFormatting>
  <conditionalFormatting sqref="O170:O171 O173 O178 N182:P182 N187:O187 O189">
    <cfRule type="expression" dxfId="4668" priority="2882">
      <formula>ROW()=CELL("row")</formula>
    </cfRule>
  </conditionalFormatting>
  <conditionalFormatting sqref="O171 P169:R169 P168:Q168 Q171">
    <cfRule type="cellIs" dxfId="4667" priority="3952" operator="equal">
      <formula>"X"</formula>
    </cfRule>
  </conditionalFormatting>
  <conditionalFormatting sqref="O182 O170:P170 O178 O187 O189">
    <cfRule type="expression" dxfId="4666" priority="2879">
      <formula>ROW()=CELL("row")</formula>
    </cfRule>
  </conditionalFormatting>
  <conditionalFormatting sqref="O182">
    <cfRule type="cellIs" dxfId="4665" priority="2877" operator="equal">
      <formula>"ANNUAL"</formula>
    </cfRule>
  </conditionalFormatting>
  <conditionalFormatting sqref="O182:O189 O168:O169 O229:O230 O360">
    <cfRule type="cellIs" dxfId="4664" priority="2692" operator="equal">
      <formula>"X"</formula>
    </cfRule>
  </conditionalFormatting>
  <conditionalFormatting sqref="O184:O189 O168 O497:O498">
    <cfRule type="cellIs" dxfId="4663" priority="2691" operator="equal">
      <formula>"ANNUAL"</formula>
    </cfRule>
  </conditionalFormatting>
  <conditionalFormatting sqref="O191:O192 O236:O239 N267:P267 O194">
    <cfRule type="expression" dxfId="4662" priority="2628">
      <formula>ROW()=CELL("row")</formula>
    </cfRule>
  </conditionalFormatting>
  <conditionalFormatting sqref="O194:O195 O236:O239 N267:O267">
    <cfRule type="cellIs" dxfId="4661" priority="2626" operator="equal">
      <formula>"X"</formula>
    </cfRule>
  </conditionalFormatting>
  <conditionalFormatting sqref="O195">
    <cfRule type="cellIs" dxfId="4660" priority="2643" operator="equal">
      <formula>"ANNUAL"</formula>
    </cfRule>
  </conditionalFormatting>
  <conditionalFormatting sqref="O197:O198 O201 O204 O240">
    <cfRule type="cellIs" dxfId="4659" priority="2886" operator="equal">
      <formula>"ANNUAL"</formula>
    </cfRule>
    <cfRule type="cellIs" dxfId="4658" priority="2887" operator="equal">
      <formula>"X"</formula>
    </cfRule>
  </conditionalFormatting>
  <conditionalFormatting sqref="O197:O198 O201:Q201 O204 O240">
    <cfRule type="expression" dxfId="4657" priority="2888">
      <formula>ROW()=CELL("row")</formula>
    </cfRule>
  </conditionalFormatting>
  <conditionalFormatting sqref="O197:O198">
    <cfRule type="expression" dxfId="4656" priority="2885">
      <formula>ROW()=CELL("row")</formula>
    </cfRule>
  </conditionalFormatting>
  <conditionalFormatting sqref="O197:O199">
    <cfRule type="cellIs" dxfId="4655" priority="2745" operator="equal">
      <formula>"X"</formula>
    </cfRule>
  </conditionalFormatting>
  <conditionalFormatting sqref="O197:O206">
    <cfRule type="cellIs" dxfId="4654" priority="2746" operator="equal">
      <formula>"ANNUAL"</formula>
    </cfRule>
  </conditionalFormatting>
  <conditionalFormatting sqref="O199">
    <cfRule type="expression" dxfId="4653" priority="2744">
      <formula>ROW()=CELL("row")</formula>
    </cfRule>
  </conditionalFormatting>
  <conditionalFormatting sqref="O200:O206 O210 O230:O231 O233:O235 O237:O242 O245 N247:O247 O220:O222 O216:O218 P249 R249">
    <cfRule type="cellIs" dxfId="4652" priority="2787" operator="equal">
      <formula>"X"</formula>
    </cfRule>
  </conditionalFormatting>
  <conditionalFormatting sqref="O206:O207">
    <cfRule type="expression" dxfId="4651" priority="2710">
      <formula>ROW()=CELL("row")</formula>
    </cfRule>
  </conditionalFormatting>
  <conditionalFormatting sqref="O207">
    <cfRule type="cellIs" dxfId="4650" priority="2712" operator="equal">
      <formula>"ANNUAL"</formula>
    </cfRule>
  </conditionalFormatting>
  <conditionalFormatting sqref="O207:O210">
    <cfRule type="cellIs" dxfId="4649" priority="2711" operator="equal">
      <formula>"X"</formula>
    </cfRule>
  </conditionalFormatting>
  <conditionalFormatting sqref="O208 O283:O284 O200:O204 O254">
    <cfRule type="expression" dxfId="4648" priority="2826">
      <formula>ROW()=CELL("row")</formula>
    </cfRule>
  </conditionalFormatting>
  <conditionalFormatting sqref="O216:O219">
    <cfRule type="expression" dxfId="4647" priority="2700">
      <formula>ROW()=CELL("row")</formula>
    </cfRule>
  </conditionalFormatting>
  <conditionalFormatting sqref="O218:O221">
    <cfRule type="cellIs" dxfId="4646" priority="2701" operator="equal">
      <formula>"ANNUAL"</formula>
    </cfRule>
  </conditionalFormatting>
  <conditionalFormatting sqref="O219">
    <cfRule type="expression" dxfId="4645" priority="2698">
      <formula>ROW()=CELL("row")</formula>
    </cfRule>
  </conditionalFormatting>
  <conditionalFormatting sqref="O219:O221">
    <cfRule type="cellIs" dxfId="4644" priority="2699" operator="equal">
      <formula>"X"</formula>
    </cfRule>
  </conditionalFormatting>
  <conditionalFormatting sqref="O225:O227 Q226">
    <cfRule type="cellIs" dxfId="4643" priority="2765" operator="equal">
      <formula>"ANNUAL"</formula>
    </cfRule>
  </conditionalFormatting>
  <conditionalFormatting sqref="O225:O227">
    <cfRule type="cellIs" dxfId="4642" priority="2764" operator="equal">
      <formula>"X"</formula>
    </cfRule>
  </conditionalFormatting>
  <conditionalFormatting sqref="O226 M231:P231 M345:O345 O374:O379 O390 L439:P439 O441:O442 O445:Q445 L447:O447 L438:N438 O530 Q226 L440:N440 N537">
    <cfRule type="cellIs" dxfId="4641" priority="3013" operator="equal">
      <formula>"X"</formula>
    </cfRule>
  </conditionalFormatting>
  <conditionalFormatting sqref="O232 N246:O246">
    <cfRule type="expression" dxfId="4640" priority="2759">
      <formula>ROW()=CELL("row")</formula>
    </cfRule>
  </conditionalFormatting>
  <conditionalFormatting sqref="O255 M251:Q251">
    <cfRule type="expression" dxfId="4639" priority="2781">
      <formula>ROW()=CELL("row")</formula>
    </cfRule>
  </conditionalFormatting>
  <conditionalFormatting sqref="O255">
    <cfRule type="cellIs" dxfId="4638" priority="2780" operator="equal">
      <formula>"X"</formula>
    </cfRule>
  </conditionalFormatting>
  <conditionalFormatting sqref="O259:O260">
    <cfRule type="cellIs" dxfId="4637" priority="2533" operator="equal">
      <formula>"X"</formula>
    </cfRule>
    <cfRule type="cellIs" dxfId="4636" priority="2534" operator="equal">
      <formula>"ANNUAL"</formula>
    </cfRule>
  </conditionalFormatting>
  <conditionalFormatting sqref="O262">
    <cfRule type="cellIs" dxfId="4635" priority="2754" operator="equal">
      <formula>"ANNUAL"</formula>
    </cfRule>
    <cfRule type="cellIs" dxfId="4634" priority="2755" operator="equal">
      <formula>"X"</formula>
    </cfRule>
  </conditionalFormatting>
  <conditionalFormatting sqref="O262:O263 O265:O266">
    <cfRule type="expression" dxfId="4633" priority="2756">
      <formula>ROW()=CELL("row")</formula>
    </cfRule>
  </conditionalFormatting>
  <conditionalFormatting sqref="O269:O270 O275:O279 O282 O287 O289:O292">
    <cfRule type="expression" dxfId="4632" priority="2750">
      <formula>ROW()=CELL("row")</formula>
    </cfRule>
  </conditionalFormatting>
  <conditionalFormatting sqref="O269:O270">
    <cfRule type="cellIs" dxfId="4631" priority="2748" operator="equal">
      <formula>"ANNUAL"</formula>
    </cfRule>
  </conditionalFormatting>
  <conditionalFormatting sqref="O278:O279 O563:P563 O564 O565:P565 O566:O567 P267 R267">
    <cfRule type="cellIs" dxfId="4630" priority="2896" operator="equal">
      <formula>"ANNUAL"</formula>
    </cfRule>
  </conditionalFormatting>
  <conditionalFormatting sqref="O281 O334:O335 O509:O511">
    <cfRule type="expression" dxfId="4629" priority="2735">
      <formula>ROW()=CELL("row")</formula>
    </cfRule>
  </conditionalFormatting>
  <conditionalFormatting sqref="O281:O282 O333:O335 O509:Q509 O510:P510 O511 O540:P540 O361:O362 O364 O389:O392 O544:O545 O274:O277 O253 O265:O266">
    <cfRule type="cellIs" dxfId="4628" priority="2736" operator="equal">
      <formula>"X"</formula>
    </cfRule>
  </conditionalFormatting>
  <conditionalFormatting sqref="O290:O292">
    <cfRule type="cellIs" dxfId="4627" priority="2778" operator="equal">
      <formula>"X"</formula>
    </cfRule>
    <cfRule type="cellIs" dxfId="4626" priority="2779" operator="equal">
      <formula>"ANNUAL"</formula>
    </cfRule>
  </conditionalFormatting>
  <conditionalFormatting sqref="O293:O297 O303:P304 O314 O354 O361:O364 R304 X304:XFD304 O342 O347:O352 O386 O388:O389 O316:O317">
    <cfRule type="expression" dxfId="4625" priority="2718">
      <formula>ROW()=CELL("row")</formula>
    </cfRule>
  </conditionalFormatting>
  <conditionalFormatting sqref="O304:O305 O317:P317 O293 O354 O363">
    <cfRule type="cellIs" dxfId="4624" priority="2716" operator="equal">
      <formula>"ANNUAL"</formula>
    </cfRule>
  </conditionalFormatting>
  <conditionalFormatting sqref="O304:O306 O317:P317 O293 O354 O356:O357 O363">
    <cfRule type="cellIs" dxfId="4623" priority="2717" operator="equal">
      <formula>"X"</formula>
    </cfRule>
  </conditionalFormatting>
  <conditionalFormatting sqref="O306 A320:P320">
    <cfRule type="expression" dxfId="4622" priority="3052">
      <formula>ROW()=CELL("row")</formula>
    </cfRule>
  </conditionalFormatting>
  <conditionalFormatting sqref="O309 O311">
    <cfRule type="cellIs" dxfId="4621" priority="3029" operator="equal">
      <formula>"X"</formula>
    </cfRule>
  </conditionalFormatting>
  <conditionalFormatting sqref="O337 O339:O340">
    <cfRule type="expression" dxfId="4620" priority="3031">
      <formula>ROW()=CELL("row")</formula>
    </cfRule>
  </conditionalFormatting>
  <conditionalFormatting sqref="O339 O340:S340 L547:O547 N325">
    <cfRule type="cellIs" dxfId="4619" priority="3033" operator="equal">
      <formula>"ANNUAL"</formula>
    </cfRule>
  </conditionalFormatting>
  <conditionalFormatting sqref="O339 O340:S340 L547:O547 O565 O329 N325">
    <cfRule type="cellIs" dxfId="4618" priority="3032" operator="equal">
      <formula>"X"</formula>
    </cfRule>
  </conditionalFormatting>
  <conditionalFormatting sqref="O378">
    <cfRule type="cellIs" dxfId="4617" priority="2666" operator="equal">
      <formula>"X"</formula>
    </cfRule>
  </conditionalFormatting>
  <conditionalFormatting sqref="O383 O402">
    <cfRule type="expression" dxfId="4616" priority="2847">
      <formula>ROW()=CELL("row")</formula>
    </cfRule>
  </conditionalFormatting>
  <conditionalFormatting sqref="O395">
    <cfRule type="cellIs" dxfId="4615" priority="2622" operator="equal">
      <formula>"ANNUAL"</formula>
    </cfRule>
    <cfRule type="cellIs" dxfId="4614" priority="2623" operator="equal">
      <formula>"X"</formula>
    </cfRule>
  </conditionalFormatting>
  <conditionalFormatting sqref="O395:O398">
    <cfRule type="expression" dxfId="4613" priority="2621">
      <formula>ROW()=CELL("row")</formula>
    </cfRule>
  </conditionalFormatting>
  <conditionalFormatting sqref="O403:O407">
    <cfRule type="expression" dxfId="4612" priority="1973">
      <formula>ROW()=CELL("row")</formula>
    </cfRule>
  </conditionalFormatting>
  <conditionalFormatting sqref="O404">
    <cfRule type="cellIs" dxfId="4611" priority="1971" operator="equal">
      <formula>"X"</formula>
    </cfRule>
    <cfRule type="cellIs" dxfId="4610" priority="1972" operator="equal">
      <formula>"ANNUAL"</formula>
    </cfRule>
    <cfRule type="cellIs" dxfId="4609" priority="1974" operator="equal">
      <formula>"ANNUAL"</formula>
    </cfRule>
  </conditionalFormatting>
  <conditionalFormatting sqref="O418:O419 O413:O415">
    <cfRule type="expression" dxfId="4608" priority="2715">
      <formula>ROW()=CELL("row")</formula>
    </cfRule>
  </conditionalFormatting>
  <conditionalFormatting sqref="O423">
    <cfRule type="cellIs" dxfId="4607" priority="2892" operator="equal">
      <formula>"ANNUAL"</formula>
    </cfRule>
    <cfRule type="cellIs" dxfId="4606" priority="2893" operator="equal">
      <formula>"X"</formula>
    </cfRule>
  </conditionalFormatting>
  <conditionalFormatting sqref="O428 M429:P429 O431:P431 L432:P432 O434:P434 L435:Q435">
    <cfRule type="cellIs" dxfId="4605" priority="2705" operator="equal">
      <formula>"ANNUAL"</formula>
    </cfRule>
  </conditionalFormatting>
  <conditionalFormatting sqref="O428:O429 O431:O432 O434:O435">
    <cfRule type="expression" dxfId="4604" priority="2704">
      <formula>ROW()=CELL("row")</formula>
    </cfRule>
  </conditionalFormatting>
  <conditionalFormatting sqref="O431:O432">
    <cfRule type="expression" dxfId="4603" priority="2702">
      <formula>ROW()=CELL("row")</formula>
    </cfRule>
  </conditionalFormatting>
  <conditionalFormatting sqref="O439:O440 L541:R541 N421:O421 L513:O513">
    <cfRule type="cellIs" dxfId="4602" priority="2910" operator="equal">
      <formula>"X"</formula>
    </cfRule>
  </conditionalFormatting>
  <conditionalFormatting sqref="O439:O440 N421:O421 L513:O513">
    <cfRule type="cellIs" dxfId="4601" priority="2911" operator="equal">
      <formula>"ANNUAL"</formula>
    </cfRule>
  </conditionalFormatting>
  <conditionalFormatting sqref="O440">
    <cfRule type="expression" dxfId="4600" priority="2909">
      <formula>ROW()=CELL("row")</formula>
    </cfRule>
  </conditionalFormatting>
  <conditionalFormatting sqref="O442 O445:P445 M439:O439 O226 O231:P231 L345:O345 O375:O378 O390 M447:O447">
    <cfRule type="expression" dxfId="4599" priority="3011">
      <formula>ROW()=CELL("row")</formula>
    </cfRule>
  </conditionalFormatting>
  <conditionalFormatting sqref="O446:O447 O468 N504:O505 N508:P508 O523:O524 O525:P525 N415:O415 L483:O483 O485:O486 O494">
    <cfRule type="cellIs" dxfId="4598" priority="2771" operator="equal">
      <formula>"X"</formula>
    </cfRule>
  </conditionalFormatting>
  <conditionalFormatting sqref="O446:O447 O468 N504:O505 O523:O524 O525:P525 N415:O415 L483:O483 O485:O486 O209:O210 O521">
    <cfRule type="cellIs" dxfId="4597" priority="2770" operator="equal">
      <formula>"ANNUAL"</formula>
    </cfRule>
  </conditionalFormatting>
  <conditionalFormatting sqref="O449:O450 N518:O518">
    <cfRule type="cellIs" dxfId="4596" priority="2863" operator="equal">
      <formula>"ANNUAL"</formula>
    </cfRule>
  </conditionalFormatting>
  <conditionalFormatting sqref="O449:O450">
    <cfRule type="cellIs" dxfId="4595" priority="2859" operator="equal">
      <formula>"ANNUAL"</formula>
    </cfRule>
    <cfRule type="cellIs" dxfId="4594" priority="2860" operator="equal">
      <formula>"X"</formula>
    </cfRule>
    <cfRule type="expression" dxfId="4593" priority="2861">
      <formula>ROW()=CELL("row")</formula>
    </cfRule>
  </conditionalFormatting>
  <conditionalFormatting sqref="O460 O474 O475:Q475 O476:O477 N479:P480 O482 M490:O490">
    <cfRule type="cellIs" dxfId="4592" priority="2709" operator="equal">
      <formula>"ANNUAL"</formula>
    </cfRule>
  </conditionalFormatting>
  <conditionalFormatting sqref="O460 O474:O476 O479:O480 O482:O486 O489:O490">
    <cfRule type="expression" dxfId="4591" priority="2708">
      <formula>ROW()=CELL("row")</formula>
    </cfRule>
  </conditionalFormatting>
  <conditionalFormatting sqref="O460 O475 N479:P480 O482 M490:O490">
    <cfRule type="cellIs" dxfId="4590" priority="2707" operator="equal">
      <formula>"X"</formula>
    </cfRule>
  </conditionalFormatting>
  <conditionalFormatting sqref="O460 O475">
    <cfRule type="expression" dxfId="4589" priority="2706">
      <formula>ROW()=CELL("row")</formula>
    </cfRule>
  </conditionalFormatting>
  <conditionalFormatting sqref="O462:O463">
    <cfRule type="expression" dxfId="4588" priority="1970">
      <formula>ROW()=CELL("row")</formula>
    </cfRule>
  </conditionalFormatting>
  <conditionalFormatting sqref="O487">
    <cfRule type="expression" dxfId="4587" priority="2633">
      <formula>ROW()=CELL("row")</formula>
    </cfRule>
  </conditionalFormatting>
  <conditionalFormatting sqref="O487:O488">
    <cfRule type="cellIs" dxfId="4586" priority="2634" operator="equal">
      <formula>"X"</formula>
    </cfRule>
    <cfRule type="cellIs" dxfId="4585" priority="2636" operator="equal">
      <formula>"ANNUAL"</formula>
    </cfRule>
  </conditionalFormatting>
  <conditionalFormatting sqref="O492 P498">
    <cfRule type="cellIs" dxfId="4584" priority="4013" operator="equal">
      <formula>"ANNUAL"</formula>
    </cfRule>
  </conditionalFormatting>
  <conditionalFormatting sqref="O517:O519 N530:O530">
    <cfRule type="expression" dxfId="4583" priority="2597">
      <formula>ROW()=CELL("row")</formula>
    </cfRule>
  </conditionalFormatting>
  <conditionalFormatting sqref="O521:O522">
    <cfRule type="cellIs" dxfId="4582" priority="2669" operator="equal">
      <formula>"X"</formula>
    </cfRule>
  </conditionalFormatting>
  <conditionalFormatting sqref="O528">
    <cfRule type="cellIs" dxfId="4581" priority="4012" operator="equal">
      <formula>"ANNUAL"</formula>
    </cfRule>
  </conditionalFormatting>
  <conditionalFormatting sqref="O534:O535 O537:O541">
    <cfRule type="expression" dxfId="4580" priority="2729">
      <formula>ROW()=CELL("row")</formula>
    </cfRule>
  </conditionalFormatting>
  <conditionalFormatting sqref="O545:O547">
    <cfRule type="expression" dxfId="4579" priority="2903">
      <formula>ROW()=CELL("row")</formula>
    </cfRule>
  </conditionalFormatting>
  <conditionalFormatting sqref="O552">
    <cfRule type="expression" dxfId="4578" priority="2629">
      <formula>ROW()=CELL("row")</formula>
    </cfRule>
  </conditionalFormatting>
  <conditionalFormatting sqref="O554 O546 O148 O165 O517 Q150 L543:P543 O159:R159 O160">
    <cfRule type="cellIs" dxfId="4577" priority="2926" operator="equal">
      <formula>"ANNUAL"</formula>
    </cfRule>
  </conditionalFormatting>
  <conditionalFormatting sqref="O555">
    <cfRule type="cellIs" dxfId="4576" priority="2907" operator="equal">
      <formula>"X"</formula>
    </cfRule>
  </conditionalFormatting>
  <conditionalFormatting sqref="O555:O557">
    <cfRule type="cellIs" dxfId="4575" priority="2908" operator="equal">
      <formula>"ANNUAL"</formula>
    </cfRule>
  </conditionalFormatting>
  <conditionalFormatting sqref="O568 O570:O578">
    <cfRule type="cellIs" dxfId="4574" priority="2898" operator="equal">
      <formula>"ANNUAL"</formula>
    </cfRule>
  </conditionalFormatting>
  <conditionalFormatting sqref="O585">
    <cfRule type="expression" dxfId="4573" priority="3065">
      <formula>ROW()=CELL("row")</formula>
    </cfRule>
    <cfRule type="cellIs" dxfId="4572" priority="3066" operator="equal">
      <formula>"X"</formula>
    </cfRule>
    <cfRule type="cellIs" dxfId="4571" priority="3067" operator="equal">
      <formula>"ANNUAL"</formula>
    </cfRule>
  </conditionalFormatting>
  <conditionalFormatting sqref="O15:P15 P10 T10">
    <cfRule type="cellIs" dxfId="4570" priority="2163" operator="equal">
      <formula>"ANNUAL"</formula>
    </cfRule>
  </conditionalFormatting>
  <conditionalFormatting sqref="O15:P15">
    <cfRule type="expression" dxfId="4569" priority="2161">
      <formula>ROW()=CELL("row")</formula>
    </cfRule>
  </conditionalFormatting>
  <conditionalFormatting sqref="O30:P31 P54:P65 P173:P174 P273:P283 O39:P39 P239:Q239 P4:P9 P33:P36 P46:P52">
    <cfRule type="cellIs" dxfId="4568" priority="2078" operator="equal">
      <formula>"ANNUAL"</formula>
    </cfRule>
  </conditionalFormatting>
  <conditionalFormatting sqref="O53:P53 N86:O86 O81 O19 O64 O13 R52:R53">
    <cfRule type="cellIs" dxfId="4567" priority="2868" operator="equal">
      <formula>"ANNUAL"</formula>
    </cfRule>
  </conditionalFormatting>
  <conditionalFormatting sqref="O53:P53 O86">
    <cfRule type="cellIs" dxfId="4566" priority="2865" operator="equal">
      <formula>"ANNUAL"</formula>
    </cfRule>
    <cfRule type="cellIs" dxfId="4565" priority="2866" operator="equal">
      <formula>"X"</formula>
    </cfRule>
  </conditionalFormatting>
  <conditionalFormatting sqref="O84:P84 N190 N232 N263:O263 N380:P380 N128 N138:O138">
    <cfRule type="cellIs" dxfId="4564" priority="3294" operator="equal">
      <formula>"X"</formula>
    </cfRule>
  </conditionalFormatting>
  <conditionalFormatting sqref="O84:P84 N232 N380:P380 N128 N138:O138">
    <cfRule type="cellIs" dxfId="4563" priority="3293" operator="equal">
      <formula>"ANNUAL"</formula>
    </cfRule>
  </conditionalFormatting>
  <conditionalFormatting sqref="O96:P97">
    <cfRule type="expression" dxfId="4562" priority="2210">
      <formula>ROW()=CELL("row")</formula>
    </cfRule>
  </conditionalFormatting>
  <conditionalFormatting sqref="O106:P107 P451:Q451 P474:Q474 P482 P489:P490 N492:Q492 P499:P500 P510:P511 O526:T526 N212:Q212 P515:R515 P517 O518:P518 N414:P414 N529:P529 Q474:Q475 P481:Q481 P470:Q472 P473:U473">
    <cfRule type="cellIs" dxfId="4561" priority="2160" operator="equal">
      <formula>"ANNUAL"</formula>
    </cfRule>
  </conditionalFormatting>
  <conditionalFormatting sqref="O106:P107 P451:Q451 P474:Q475 P482 P489:P490 N492:Q492 P499:P500 P510:P511 O526:T526 P211:P212 P515:R515 P517 O518:P518 N414:P414 N529:P529 P481:Q481 P468:R468 P470:Q472 P473:U473 P546">
    <cfRule type="cellIs" dxfId="4560" priority="2159" operator="equal">
      <formula>"X"</formula>
    </cfRule>
  </conditionalFormatting>
  <conditionalFormatting sqref="O113:P113 O138:O141 O180 O298 N455:O455 O479:O482">
    <cfRule type="expression" dxfId="4559" priority="2679">
      <formula>ROW()=CELL("row")</formula>
    </cfRule>
  </conditionalFormatting>
  <conditionalFormatting sqref="O113:P113 O139:O145 N180:O180 O298 M455:P455 O35:O36 O436 O301 O422:O423 O365:O366 O249:O251 O212:O213 N140:N143 O147">
    <cfRule type="cellIs" dxfId="4558" priority="2681" operator="equal">
      <formula>"X"</formula>
    </cfRule>
  </conditionalFormatting>
  <conditionalFormatting sqref="O115:P115 P183:P186 P301:P302 O368:P370 P425:P428 P440:Q441 P442 P460:P462 O530:P530 P538:P539 P594:P595 P147:P148 M456:P457 O215:P217 P305:P306 P142:P145 P150 P152:P153">
    <cfRule type="cellIs" dxfId="4557" priority="1994" operator="equal">
      <formula>"X"</formula>
    </cfRule>
  </conditionalFormatting>
  <conditionalFormatting sqref="O115:P115 P184:P186 P301:P302 M369:P369 P425:P428 P440:Q441 P442 P460:P462 O530:P530 P538:P539 P594:P595 P147:P148 M456:P457 O215:P217 P305:P307 P142:P145 P150">
    <cfRule type="cellIs" dxfId="4556" priority="1995" operator="equal">
      <formula>"ANNUAL"</formula>
    </cfRule>
  </conditionalFormatting>
  <conditionalFormatting sqref="O118:P118 O132 O135 O152:O153 O164 O139:P139">
    <cfRule type="expression" dxfId="4555" priority="2696">
      <formula>ROW()=CELL("row")</formula>
    </cfRule>
  </conditionalFormatting>
  <conditionalFormatting sqref="O129:P129">
    <cfRule type="cellIs" dxfId="4554" priority="2567" operator="equal">
      <formula>"X"</formula>
    </cfRule>
    <cfRule type="cellIs" dxfId="4553" priority="2568" operator="equal">
      <formula>"ANNUAL"</formula>
    </cfRule>
  </conditionalFormatting>
  <conditionalFormatting sqref="O154:P154 A183:J184 L184:O184 O195">
    <cfRule type="expression" dxfId="4552" priority="2823">
      <formula>ROW()=CELL("row")</formula>
    </cfRule>
  </conditionalFormatting>
  <conditionalFormatting sqref="O154:P154 O147 N156:O156 O158 O92 R157 S153:S154 N135 W157">
    <cfRule type="cellIs" dxfId="4551" priority="2875" operator="equal">
      <formula>"X"</formula>
    </cfRule>
  </conditionalFormatting>
  <conditionalFormatting sqref="O170:P170 M178:O178 O182 O187 N189:O189 N173:O173">
    <cfRule type="cellIs" dxfId="4550" priority="2881" operator="equal">
      <formula>"X"</formula>
    </cfRule>
  </conditionalFormatting>
  <conditionalFormatting sqref="O170:P170 O178 O182 O187 N189:O189 N173:O173">
    <cfRule type="cellIs" dxfId="4549" priority="2880" operator="equal">
      <formula>"ANNUAL"</formula>
    </cfRule>
  </conditionalFormatting>
  <conditionalFormatting sqref="O209:P209 P221">
    <cfRule type="expression" dxfId="4548" priority="2117">
      <formula>ROW()=CELL("row")</formula>
    </cfRule>
  </conditionalFormatting>
  <conditionalFormatting sqref="O284:P284 N208:O208">
    <cfRule type="cellIs" dxfId="4547" priority="2825" operator="equal">
      <formula>"ANNUAL"</formula>
    </cfRule>
  </conditionalFormatting>
  <conditionalFormatting sqref="O284:P284">
    <cfRule type="cellIs" dxfId="4546" priority="2824" operator="equal">
      <formula>"X"</formula>
    </cfRule>
  </conditionalFormatting>
  <conditionalFormatting sqref="O288:P288">
    <cfRule type="cellIs" dxfId="4545" priority="2959" operator="equal">
      <formula>"ANNUAL"</formula>
    </cfRule>
  </conditionalFormatting>
  <conditionalFormatting sqref="O350:P350 P358:P360 P362">
    <cfRule type="cellIs" dxfId="4544" priority="2222" operator="equal">
      <formula>"X"</formula>
    </cfRule>
  </conditionalFormatting>
  <conditionalFormatting sqref="O381:P381 O371:O373">
    <cfRule type="cellIs" dxfId="4543" priority="2742" operator="equal">
      <formula>"X"</formula>
    </cfRule>
    <cfRule type="cellIs" dxfId="4542" priority="2743" operator="equal">
      <formula>"ANNUAL"</formula>
    </cfRule>
  </conditionalFormatting>
  <conditionalFormatting sqref="O410:P411">
    <cfRule type="expression" dxfId="4541" priority="2726">
      <formula>ROW()=CELL("row")</formula>
    </cfRule>
  </conditionalFormatting>
  <conditionalFormatting sqref="O428:P429">
    <cfRule type="expression" dxfId="4540" priority="2122">
      <formula>ROW()=CELL("row")</formula>
    </cfRule>
  </conditionalFormatting>
  <conditionalFormatting sqref="O431:P432 O434:P434 L435:Q435 O428 M429:P429">
    <cfRule type="cellIs" dxfId="4539" priority="2703" operator="equal">
      <formula>"X"</formula>
    </cfRule>
  </conditionalFormatting>
  <conditionalFormatting sqref="O445:P445">
    <cfRule type="cellIs" dxfId="4538" priority="3003" operator="equal">
      <formula>"X"</formula>
    </cfRule>
    <cfRule type="cellIs" dxfId="4537" priority="3004" operator="equal">
      <formula>"ANNUAL"</formula>
    </cfRule>
  </conditionalFormatting>
  <conditionalFormatting sqref="O449:P450 N518:O518">
    <cfRule type="cellIs" dxfId="4536" priority="2864" operator="equal">
      <formula>"X"</formula>
    </cfRule>
  </conditionalFormatting>
  <conditionalFormatting sqref="O487:P487">
    <cfRule type="expression" dxfId="4535" priority="2635">
      <formula>ROW()=CELL("row")</formula>
    </cfRule>
  </conditionalFormatting>
  <conditionalFormatting sqref="O493:P494">
    <cfRule type="cellIs" dxfId="4534" priority="2070" operator="equal">
      <formula>"ANNUAL"</formula>
    </cfRule>
  </conditionalFormatting>
  <conditionalFormatting sqref="O494:P494">
    <cfRule type="expression" dxfId="4533" priority="2069">
      <formula>ROW()=CELL("row")</formula>
    </cfRule>
  </conditionalFormatting>
  <conditionalFormatting sqref="O502:P503">
    <cfRule type="expression" dxfId="4532" priority="2808">
      <formula>ROW()=CELL("row")</formula>
    </cfRule>
  </conditionalFormatting>
  <conditionalFormatting sqref="O532:P532 O533:Q533">
    <cfRule type="cellIs" dxfId="4531" priority="2067" operator="equal">
      <formula>"ANNUAL"</formula>
    </cfRule>
  </conditionalFormatting>
  <conditionalFormatting sqref="O554:P554 O546 O576 O148 N162 O165 O517 Q150 L543:O543 Q161 N159:R159 N160:O160 T148">
    <cfRule type="cellIs" dxfId="4530" priority="2927" operator="equal">
      <formula>"X"</formula>
    </cfRule>
  </conditionalFormatting>
  <conditionalFormatting sqref="O555:P556">
    <cfRule type="expression" dxfId="4529" priority="2906">
      <formula>ROW()=CELL("row")</formula>
    </cfRule>
  </conditionalFormatting>
  <conditionalFormatting sqref="O560:P560">
    <cfRule type="cellIs" dxfId="4528" priority="1596" operator="equal">
      <formula>"X"</formula>
    </cfRule>
  </conditionalFormatting>
  <conditionalFormatting sqref="O562:P562 P564">
    <cfRule type="cellIs" dxfId="4527" priority="1560" operator="equal">
      <formula>"X"</formula>
    </cfRule>
    <cfRule type="cellIs" dxfId="4526" priority="1562" operator="equal">
      <formula>"ANNUAL"</formula>
    </cfRule>
  </conditionalFormatting>
  <conditionalFormatting sqref="O582:P583 P584:P585 P587:P588 O581">
    <cfRule type="expression" dxfId="4525" priority="2523">
      <formula>ROW()=CELL("row")</formula>
    </cfRule>
  </conditionalFormatting>
  <conditionalFormatting sqref="O9:Q9 Q28:Q30 P35:Q35 P48:Q48 P56:Q56 Q62:R63 Q178:Q179 Q271:R271 Q278:Q281 Q288:Q289 Q368:Q369 O371:Q371 Q39:Q40 Q241:Q247 Q341 Q14:Q16 X48:XFD48 W63:XFD63">
    <cfRule type="expression" dxfId="4524" priority="1649">
      <formula>ROW()=CELL("row")</formula>
    </cfRule>
  </conditionalFormatting>
  <conditionalFormatting sqref="O21:Q21">
    <cfRule type="cellIs" dxfId="4523" priority="2341" operator="equal">
      <formula>"X"</formula>
    </cfRule>
  </conditionalFormatting>
  <conditionalFormatting sqref="O41:Q41">
    <cfRule type="cellIs" dxfId="4522" priority="2051" operator="equal">
      <formula>"X"</formula>
    </cfRule>
    <cfRule type="cellIs" dxfId="4521" priority="2052" operator="equal">
      <formula>"ANNUAL"</formula>
    </cfRule>
  </conditionalFormatting>
  <conditionalFormatting sqref="O135:Q135 O132:P132">
    <cfRule type="expression" dxfId="4520" priority="2113">
      <formula>ROW()=CELL("row")</formula>
    </cfRule>
  </conditionalFormatting>
  <conditionalFormatting sqref="O168:Q168 O186:P186 N229:P229 O561:O566">
    <cfRule type="expression" dxfId="4519" priority="2693">
      <formula>ROW()=CELL("row")</formula>
    </cfRule>
  </conditionalFormatting>
  <conditionalFormatting sqref="O232:Q232 P230">
    <cfRule type="cellIs" dxfId="4518" priority="2089" operator="equal">
      <formula>"X"</formula>
    </cfRule>
  </conditionalFormatting>
  <conditionalFormatting sqref="O253:Q253 P255:Q255 Q258:Q259 Q261 T247 Q250 X247:XFD247">
    <cfRule type="expression" dxfId="4517" priority="1731">
      <formula>ROW()=CELL("row")</formula>
    </cfRule>
  </conditionalFormatting>
  <conditionalFormatting sqref="O265:Q266 Q282 Q286:Q287 Q575:Q579 Q275 Q280">
    <cfRule type="cellIs" dxfId="4516" priority="1782" operator="equal">
      <formula>"ANNUAL"</formula>
    </cfRule>
  </conditionalFormatting>
  <conditionalFormatting sqref="O370:Q370">
    <cfRule type="cellIs" dxfId="4515" priority="2232" operator="equal">
      <formula>"ANNUAL"</formula>
    </cfRule>
  </conditionalFormatting>
  <conditionalFormatting sqref="O378:Q378 Q380:R381 Q382 Q397:R397 Q403:S403 Q406:R406 Q408:R408 R409:V409 Q409:Q411">
    <cfRule type="cellIs" dxfId="4514" priority="1912" operator="equal">
      <formula>"ANNUAL"</formula>
    </cfRule>
  </conditionalFormatting>
  <conditionalFormatting sqref="O533:Q533">
    <cfRule type="cellIs" dxfId="4513" priority="2063" operator="equal">
      <formula>"X"</formula>
    </cfRule>
  </conditionalFormatting>
  <conditionalFormatting sqref="O552:Q552">
    <cfRule type="cellIs" dxfId="4512" priority="2630" operator="equal">
      <formula>"X"</formula>
    </cfRule>
    <cfRule type="expression" dxfId="4511" priority="2631">
      <formula>ROW()=CELL("row")</formula>
    </cfRule>
    <cfRule type="cellIs" dxfId="4510" priority="2632" operator="equal">
      <formula>"ANNUAL"</formula>
    </cfRule>
  </conditionalFormatting>
  <conditionalFormatting sqref="O556:Q556">
    <cfRule type="cellIs" dxfId="4509" priority="1797" operator="equal">
      <formula>"X"</formula>
    </cfRule>
  </conditionalFormatting>
  <conditionalFormatting sqref="O558:Q558 O559:U559 Q568:Q569">
    <cfRule type="cellIs" dxfId="4508" priority="1773" operator="equal">
      <formula>"X"</formula>
    </cfRule>
  </conditionalFormatting>
  <conditionalFormatting sqref="O558:Q558 O559:U559">
    <cfRule type="expression" dxfId="4507" priority="1771">
      <formula>ROW()=CELL("row")</formula>
    </cfRule>
  </conditionalFormatting>
  <conditionalFormatting sqref="O129:R129 M131:Q131 O108:P109 P112 N150:Q150 X150:XFD150 O152:P152 P153 P165">
    <cfRule type="expression" dxfId="4506" priority="2571">
      <formula>ROW()=CELL("row")</formula>
    </cfRule>
  </conditionalFormatting>
  <conditionalFormatting sqref="O169:R169 T169 X169:XFD169">
    <cfRule type="expression" dxfId="4505" priority="2790">
      <formula>ROW()=CELL("row")</formula>
    </cfRule>
  </conditionalFormatting>
  <conditionalFormatting sqref="O191:R191 Q200">
    <cfRule type="cellIs" dxfId="4504" priority="1724" operator="equal">
      <formula>"ANNUAL"</formula>
    </cfRule>
    <cfRule type="cellIs" dxfId="4503" priority="1725" operator="equal">
      <formula>"X"</formula>
    </cfRule>
  </conditionalFormatting>
  <conditionalFormatting sqref="O272:R272 P412:Q412 Q455 Q199 R144:S144 Q393:S393">
    <cfRule type="cellIs" dxfId="4502" priority="1951" operator="equal">
      <formula>"ANNUAL"</formula>
    </cfRule>
  </conditionalFormatting>
  <conditionalFormatting sqref="O272:R272 P412:Q412 Q455 Q199 R144:S144 R160">
    <cfRule type="cellIs" dxfId="4501" priority="1950" operator="equal">
      <formula>"X"</formula>
    </cfRule>
  </conditionalFormatting>
  <conditionalFormatting sqref="O272:R272 P412:Q412">
    <cfRule type="expression" dxfId="4500" priority="1949">
      <formula>ROW()=CELL("row")</formula>
    </cfRule>
  </conditionalFormatting>
  <conditionalFormatting sqref="O311:R311 P417:P418 P50 P189 P202:P203">
    <cfRule type="expression" dxfId="4499" priority="2148">
      <formula>ROW()=CELL("row")</formula>
    </cfRule>
  </conditionalFormatting>
  <conditionalFormatting sqref="O321:R321">
    <cfRule type="cellIs" dxfId="4498" priority="1893" operator="equal">
      <formula>"ANNUAL"</formula>
    </cfRule>
  </conditionalFormatting>
  <conditionalFormatting sqref="O323:R323 O331:Q331 N343:O344 O381:O382">
    <cfRule type="expression" dxfId="4497" priority="2723">
      <formula>ROW()=CELL("row")</formula>
    </cfRule>
  </conditionalFormatting>
  <conditionalFormatting sqref="O353:R353">
    <cfRule type="cellIs" dxfId="4496" priority="1534" operator="equal">
      <formula>"ANNUAL"</formula>
    </cfRule>
    <cfRule type="cellIs" dxfId="4495" priority="1535" operator="equal">
      <formula>"X"</formula>
    </cfRule>
    <cfRule type="expression" dxfId="4494" priority="1536">
      <formula>ROW()=CELL("row")</formula>
    </cfRule>
  </conditionalFormatting>
  <conditionalFormatting sqref="O367:R367 R399 Q405:R405 R376 O355:R355 R362:R363">
    <cfRule type="cellIs" dxfId="4493" priority="1263" operator="equal">
      <formula>"ANNUAL"</formula>
    </cfRule>
  </conditionalFormatting>
  <conditionalFormatting sqref="O520:R520 Q522:T522">
    <cfRule type="cellIs" dxfId="4492" priority="1346" operator="equal">
      <formula>"X"</formula>
    </cfRule>
  </conditionalFormatting>
  <conditionalFormatting sqref="O2:S2 W2:XFD2 X3:XFD4">
    <cfRule type="expression" dxfId="4491" priority="3058">
      <formula>ROW()=CELL("row")</formula>
    </cfRule>
  </conditionalFormatting>
  <conditionalFormatting sqref="O393:S393 Q387 Q453:R453">
    <cfRule type="cellIs" dxfId="4490" priority="1836" operator="equal">
      <formula>"X"</formula>
    </cfRule>
  </conditionalFormatting>
  <conditionalFormatting sqref="O188:U188 X188:XFD188">
    <cfRule type="expression" dxfId="4489" priority="1539">
      <formula>ROW()=CELL("row")</formula>
    </cfRule>
  </conditionalFormatting>
  <conditionalFormatting sqref="P4:P8 P10:P12 P23:P29 P45:P47 P49:P55">
    <cfRule type="cellIs" dxfId="4488" priority="2086" operator="equal">
      <formula>"X"</formula>
    </cfRule>
  </conditionalFormatting>
  <conditionalFormatting sqref="P10:P12 P45:P47 P22:P27 P7:R7 P51:Q51">
    <cfRule type="expression" dxfId="4487" priority="2085">
      <formula>ROW()=CELL("row")</formula>
    </cfRule>
  </conditionalFormatting>
  <conditionalFormatting sqref="P11:P12 P46:P47">
    <cfRule type="cellIs" dxfId="4486" priority="2084" operator="equal">
      <formula>"X"</formula>
    </cfRule>
  </conditionalFormatting>
  <conditionalFormatting sqref="P13:P15 T10">
    <cfRule type="cellIs" dxfId="4485" priority="2162" operator="equal">
      <formula>"X"</formula>
    </cfRule>
  </conditionalFormatting>
  <conditionalFormatting sqref="P17:P19 P13 P80:P82 P85:P88 P136">
    <cfRule type="expression" dxfId="4484" priority="2274">
      <formula>ROW()=CELL("row")</formula>
    </cfRule>
  </conditionalFormatting>
  <conditionalFormatting sqref="P17:P20">
    <cfRule type="cellIs" dxfId="4483" priority="2215" operator="equal">
      <formula>"ANNUAL"</formula>
    </cfRule>
  </conditionalFormatting>
  <conditionalFormatting sqref="P23:P25 P27:P29">
    <cfRule type="cellIs" dxfId="4482" priority="2252" operator="equal">
      <formula>"ANNUAL"</formula>
    </cfRule>
  </conditionalFormatting>
  <conditionalFormatting sqref="P30:P31 P60:P64 O174:Q174 O274:P274">
    <cfRule type="expression" dxfId="4481" priority="2077">
      <formula>ROW()=CELL("row")</formula>
    </cfRule>
  </conditionalFormatting>
  <conditionalFormatting sqref="P31 P33:P34">
    <cfRule type="cellIs" dxfId="4480" priority="2253" operator="equal">
      <formula>"X"</formula>
    </cfRule>
  </conditionalFormatting>
  <conditionalFormatting sqref="P32 O21:Q21">
    <cfRule type="cellIs" dxfId="4479" priority="2342" operator="equal">
      <formula>"ANNUAL"</formula>
    </cfRule>
  </conditionalFormatting>
  <conditionalFormatting sqref="P32">
    <cfRule type="cellIs" dxfId="4478" priority="2326" operator="equal">
      <formula>"X"</formula>
    </cfRule>
    <cfRule type="expression" dxfId="4477" priority="2327">
      <formula>ROW()=CELL("row")</formula>
    </cfRule>
    <cfRule type="cellIs" dxfId="4476" priority="2328" operator="equal">
      <formula>"X"</formula>
    </cfRule>
    <cfRule type="expression" dxfId="4475" priority="2329">
      <formula>ROW()=CELL("row")</formula>
    </cfRule>
    <cfRule type="cellIs" dxfId="4474" priority="2330" operator="equal">
      <formula>"X"</formula>
    </cfRule>
  </conditionalFormatting>
  <conditionalFormatting sqref="P32:P34 O36:Q36">
    <cfRule type="expression" dxfId="4473" priority="2318">
      <formula>ROW()=CELL("row")</formula>
    </cfRule>
  </conditionalFormatting>
  <conditionalFormatting sqref="P38:P42">
    <cfRule type="expression" dxfId="4472" priority="2050">
      <formula>ROW()=CELL("row")</formula>
    </cfRule>
  </conditionalFormatting>
  <conditionalFormatting sqref="P57:P59 P310 N227:P227">
    <cfRule type="expression" dxfId="4471" priority="2224">
      <formula>ROW()=CELL("row")</formula>
    </cfRule>
  </conditionalFormatting>
  <conditionalFormatting sqref="P64:P65 P87:P93 P124:P128">
    <cfRule type="cellIs" dxfId="4470" priority="2104" operator="equal">
      <formula>"X"</formula>
    </cfRule>
  </conditionalFormatting>
  <conditionalFormatting sqref="P69:P70 O72:P72">
    <cfRule type="expression" dxfId="4469" priority="2297">
      <formula>ROW()=CELL("row")</formula>
    </cfRule>
  </conditionalFormatting>
  <conditionalFormatting sqref="P74:P75">
    <cfRule type="expression" dxfId="4468" priority="2288">
      <formula>ROW()=CELL("row")</formula>
    </cfRule>
  </conditionalFormatting>
  <conditionalFormatting sqref="P74:P76">
    <cfRule type="cellIs" dxfId="4467" priority="2284" operator="equal">
      <formula>"X"</formula>
    </cfRule>
    <cfRule type="cellIs" dxfId="4466" priority="2285" operator="equal">
      <formula>"ANNUAL"</formula>
    </cfRule>
  </conditionalFormatting>
  <conditionalFormatting sqref="P76:P79">
    <cfRule type="expression" dxfId="4465" priority="2282">
      <formula>ROW()=CELL("row")</formula>
    </cfRule>
  </conditionalFormatting>
  <conditionalFormatting sqref="P77:P80">
    <cfRule type="cellIs" dxfId="4464" priority="2279" operator="equal">
      <formula>"ANNUAL"</formula>
    </cfRule>
    <cfRule type="cellIs" dxfId="4463" priority="2280" operator="equal">
      <formula>"X"</formula>
    </cfRule>
  </conditionalFormatting>
  <conditionalFormatting sqref="P87:P93 P124:P128">
    <cfRule type="cellIs" dxfId="4462" priority="2105" operator="equal">
      <formula>"ANNUAL"</formula>
    </cfRule>
  </conditionalFormatting>
  <conditionalFormatting sqref="P92:P94 P119 P65 P326 P533:Q533 M66:P67 P133 P144 P145:Q145 O329:P329 P121:P128">
    <cfRule type="expression" dxfId="4461" priority="2106">
      <formula>ROW()=CELL("row")</formula>
    </cfRule>
  </conditionalFormatting>
  <conditionalFormatting sqref="P97:P101">
    <cfRule type="expression" dxfId="4460" priority="1989">
      <formula>ROW()=CELL("row")</formula>
    </cfRule>
  </conditionalFormatting>
  <conditionalFormatting sqref="P98:P101">
    <cfRule type="cellIs" dxfId="4459" priority="1987" operator="equal">
      <formula>"ANNUAL"</formula>
    </cfRule>
    <cfRule type="cellIs" dxfId="4458" priority="1988" operator="equal">
      <formula>"X"</formula>
    </cfRule>
  </conditionalFormatting>
  <conditionalFormatting sqref="P103">
    <cfRule type="cellIs" dxfId="4457" priority="2562" operator="equal">
      <formula>"X"</formula>
    </cfRule>
    <cfRule type="cellIs" dxfId="4456" priority="2563" operator="equal">
      <formula>"ANNUAL"</formula>
    </cfRule>
    <cfRule type="expression" dxfId="4455" priority="2566">
      <formula>ROW()=CELL("row")</formula>
    </cfRule>
  </conditionalFormatting>
  <conditionalFormatting sqref="P106:P107 P451 P474 P482 O490:R490 P492 O500:Q500 P511:R511 P526">
    <cfRule type="expression" dxfId="4454" priority="2158">
      <formula>ROW()=CELL("row")</formula>
    </cfRule>
  </conditionalFormatting>
  <conditionalFormatting sqref="P115 P184:R184 P302 X302:XFD302 P369 P426:P427 P440:P443 P460:P461 P528:P530 P537:P540 P595:Q595 X183:XFD184">
    <cfRule type="expression" dxfId="4453" priority="1993">
      <formula>ROW()=CELL("row")</formula>
    </cfRule>
  </conditionalFormatting>
  <conditionalFormatting sqref="P130:P131 P85:P86 P155:Q155 P140 P116:Q116">
    <cfRule type="cellIs" dxfId="4452" priority="2507" operator="equal">
      <formula>"ANNUAL"</formula>
    </cfRule>
  </conditionalFormatting>
  <conditionalFormatting sqref="P130:P131 P85:P86 P155:Q155 R84:S84 R82:S82 Q81 P140 R140:S140 P116:Q116">
    <cfRule type="cellIs" dxfId="4451" priority="2506" operator="equal">
      <formula>"X"</formula>
    </cfRule>
  </conditionalFormatting>
  <conditionalFormatting sqref="P132 P135:P138">
    <cfRule type="cellIs" dxfId="4450" priority="2114" operator="equal">
      <formula>"X"</formula>
    </cfRule>
  </conditionalFormatting>
  <conditionalFormatting sqref="P135">
    <cfRule type="cellIs" dxfId="4449" priority="2111" operator="equal">
      <formula>"X"</formula>
    </cfRule>
  </conditionalFormatting>
  <conditionalFormatting sqref="P135:P138">
    <cfRule type="cellIs" dxfId="4448" priority="2112" operator="equal">
      <formula>"ANNUAL"</formula>
    </cfRule>
  </conditionalFormatting>
  <conditionalFormatting sqref="P138 P425 P88 M418:Q418 P171 P100">
    <cfRule type="cellIs" dxfId="4447" priority="2602" operator="equal">
      <formula>"X"</formula>
    </cfRule>
  </conditionalFormatting>
  <conditionalFormatting sqref="P138 P425 P88 N418:Q418 P171 P100">
    <cfRule type="cellIs" dxfId="4446" priority="2601" operator="equal">
      <formula>"ANNUAL"</formula>
    </cfRule>
  </conditionalFormatting>
  <conditionalFormatting sqref="P138 P425">
    <cfRule type="expression" dxfId="4445" priority="2600">
      <formula>ROW()=CELL("row")</formula>
    </cfRule>
  </conditionalFormatting>
  <conditionalFormatting sqref="P142">
    <cfRule type="expression" dxfId="4444" priority="2209">
      <formula>ROW()=CELL("row")</formula>
    </cfRule>
  </conditionalFormatting>
  <conditionalFormatting sqref="P156:P157 O176:P176 P297:P299 P155:Q155 O301:P301">
    <cfRule type="expression" dxfId="4443" priority="2171">
      <formula>ROW()=CELL("row")</formula>
    </cfRule>
  </conditionalFormatting>
  <conditionalFormatting sqref="P156:P158 M176:P176">
    <cfRule type="cellIs" dxfId="4442" priority="2169" operator="equal">
      <formula>"X"</formula>
    </cfRule>
  </conditionalFormatting>
  <conditionalFormatting sqref="P160:P165 P117">
    <cfRule type="cellIs" dxfId="4441" priority="2048" operator="equal">
      <formula>"X"</formula>
    </cfRule>
  </conditionalFormatting>
  <conditionalFormatting sqref="P160:P165">
    <cfRule type="cellIs" dxfId="4440" priority="2049" operator="equal">
      <formula>"ANNUAL"</formula>
    </cfRule>
  </conditionalFormatting>
  <conditionalFormatting sqref="P167">
    <cfRule type="cellIs" dxfId="4439" priority="2266" operator="equal">
      <formula>"X"</formula>
    </cfRule>
    <cfRule type="cellIs" dxfId="4438" priority="2267" operator="equal">
      <formula>"ANNUAL"</formula>
    </cfRule>
  </conditionalFormatting>
  <conditionalFormatting sqref="P169">
    <cfRule type="cellIs" dxfId="4437" priority="2238" operator="equal">
      <formula>"X"</formula>
    </cfRule>
    <cfRule type="cellIs" dxfId="4436" priority="2240" operator="equal">
      <formula>"ANNUAL"</formula>
    </cfRule>
  </conditionalFormatting>
  <conditionalFormatting sqref="P176:P181">
    <cfRule type="cellIs" dxfId="4435" priority="2030" operator="equal">
      <formula>"ANNUAL"</formula>
    </cfRule>
  </conditionalFormatting>
  <conditionalFormatting sqref="P177:P181">
    <cfRule type="cellIs" dxfId="4434" priority="2031" operator="equal">
      <formula>"X"</formula>
    </cfRule>
  </conditionalFormatting>
  <conditionalFormatting sqref="P178:P181 P171">
    <cfRule type="expression" dxfId="4433" priority="2032">
      <formula>ROW()=CELL("row")</formula>
    </cfRule>
  </conditionalFormatting>
  <conditionalFormatting sqref="P188:P190 P216 P232:P235 P333:P334 P362:P364 N373:P373 N374:Q374 Q362:Q363 Q365:S365 Q366 P171:P172">
    <cfRule type="cellIs" dxfId="4432" priority="1999" operator="equal">
      <formula>"ANNUAL"</formula>
    </cfRule>
  </conditionalFormatting>
  <conditionalFormatting sqref="P188:P190 P216 P233:P234 P333:P334 P364 P171:P173">
    <cfRule type="cellIs" dxfId="4431" priority="2000" operator="equal">
      <formula>"X"</formula>
    </cfRule>
  </conditionalFormatting>
  <conditionalFormatting sqref="P194">
    <cfRule type="expression" dxfId="4430" priority="2206">
      <formula>ROW()=CELL("row")</formula>
    </cfRule>
  </conditionalFormatting>
  <conditionalFormatting sqref="P197 P200">
    <cfRule type="expression" dxfId="4429" priority="2265">
      <formula>ROW()=CELL("row")</formula>
    </cfRule>
  </conditionalFormatting>
  <conditionalFormatting sqref="P203:P204 S188:U188 S147">
    <cfRule type="cellIs" dxfId="4428" priority="2250" operator="equal">
      <formula>"X"</formula>
    </cfRule>
  </conditionalFormatting>
  <conditionalFormatting sqref="P203:P204">
    <cfRule type="cellIs" dxfId="4427" priority="2249" operator="equal">
      <formula>"ANNUAL"</formula>
    </cfRule>
  </conditionalFormatting>
  <conditionalFormatting sqref="P204 P207 N243:P243">
    <cfRule type="expression" dxfId="4426" priority="2262">
      <formula>ROW()=CELL("row")</formula>
    </cfRule>
  </conditionalFormatting>
  <conditionalFormatting sqref="P206">
    <cfRule type="expression" dxfId="4425" priority="2245">
      <formula>ROW()=CELL("row")</formula>
    </cfRule>
  </conditionalFormatting>
  <conditionalFormatting sqref="P206:P207 O291:R291 L516:P516 O257:P257">
    <cfRule type="cellIs" dxfId="4424" priority="2247" operator="equal">
      <formula>"X"</formula>
    </cfRule>
  </conditionalFormatting>
  <conditionalFormatting sqref="P206:P207 P211 P291:R291 L516:P516 P287 M257:P257">
    <cfRule type="cellIs" dxfId="4423" priority="2246" operator="equal">
      <formula>"ANNUAL"</formula>
    </cfRule>
  </conditionalFormatting>
  <conditionalFormatting sqref="P208">
    <cfRule type="expression" dxfId="4422" priority="2027">
      <formula>ROW()=CELL("row")</formula>
    </cfRule>
  </conditionalFormatting>
  <conditionalFormatting sqref="P208:P209 P194:P195 P213 P218:P224 P197:P200">
    <cfRule type="cellIs" dxfId="4421" priority="2029" operator="equal">
      <formula>"X"</formula>
    </cfRule>
  </conditionalFormatting>
  <conditionalFormatting sqref="P208:P210 P195 O213:P213 P218:P224 P197:P200">
    <cfRule type="cellIs" dxfId="4420" priority="2028" operator="equal">
      <formula>"ANNUAL"</formula>
    </cfRule>
  </conditionalFormatting>
  <conditionalFormatting sqref="P209:P210 P221">
    <cfRule type="cellIs" dxfId="4419" priority="2118" operator="equal">
      <formula>"X"</formula>
    </cfRule>
  </conditionalFormatting>
  <conditionalFormatting sqref="P226 P261:P262 O286:P286 O319:P319 P351:P352 P356 O365:P365 P388 P390:R390 P396 P415">
    <cfRule type="expression" dxfId="4418" priority="2042">
      <formula>ROW()=CELL("row")</formula>
    </cfRule>
  </conditionalFormatting>
  <conditionalFormatting sqref="P226:P227 P260:P263 P286 O319:P319 P351:P352 O356:R356 P365 O388:Q388 P396 P415 P246 P295:Q295 Q413:Q417 P344:R344 O357:Q357">
    <cfRule type="cellIs" dxfId="4417" priority="2044" operator="equal">
      <formula>"ANNUAL"</formula>
    </cfRule>
  </conditionalFormatting>
  <conditionalFormatting sqref="P226:P227 P260:P263 P286 O319:P321 P351:P352 P354:P356 P365 O388:Q388 P390 P396:P405 P415 P246 P295:Q295 Q413:Q417">
    <cfRule type="cellIs" dxfId="4416" priority="2043" operator="equal">
      <formula>"X"</formula>
    </cfRule>
  </conditionalFormatting>
  <conditionalFormatting sqref="P229">
    <cfRule type="cellIs" dxfId="4415" priority="3953" operator="equal">
      <formula>"X"</formula>
    </cfRule>
  </conditionalFormatting>
  <conditionalFormatting sqref="P230">
    <cfRule type="cellIs" dxfId="4414" priority="2088" operator="equal">
      <formula>"ANNUAL"</formula>
    </cfRule>
  </conditionalFormatting>
  <conditionalFormatting sqref="P232:P234 P333:P336 P373:P379 P216 P190:P191 P363:P364">
    <cfRule type="expression" dxfId="4413" priority="1998">
      <formula>ROW()=CELL("row")</formula>
    </cfRule>
  </conditionalFormatting>
  <conditionalFormatting sqref="P233 P333 P373:P378">
    <cfRule type="cellIs" dxfId="4412" priority="1997" operator="equal">
      <formula>"X"</formula>
    </cfRule>
  </conditionalFormatting>
  <conditionalFormatting sqref="P233 P333 P374">
    <cfRule type="cellIs" dxfId="4411" priority="1996" operator="equal">
      <formula>"ANNUAL"</formula>
    </cfRule>
  </conditionalFormatting>
  <conditionalFormatting sqref="P236:P242 P244:P248 N249:P250">
    <cfRule type="expression" dxfId="4410" priority="2026">
      <formula>ROW()=CELL("row")</formula>
    </cfRule>
  </conditionalFormatting>
  <conditionalFormatting sqref="P240:P242 P245 P247:P250">
    <cfRule type="cellIs" dxfId="4409" priority="2024" operator="equal">
      <formula>"ANNUAL"</formula>
    </cfRule>
    <cfRule type="cellIs" dxfId="4408" priority="2025" operator="equal">
      <formula>"X"</formula>
    </cfRule>
  </conditionalFormatting>
  <conditionalFormatting sqref="P253:P256">
    <cfRule type="cellIs" dxfId="4407" priority="1991" operator="equal">
      <formula>"ANNUAL"</formula>
    </cfRule>
    <cfRule type="cellIs" dxfId="4406" priority="1992" operator="equal">
      <formula>"X"</formula>
    </cfRule>
  </conditionalFormatting>
  <conditionalFormatting sqref="P265 P268:P271 P273 P277:P282 P289:P290 P566:P568 P292">
    <cfRule type="cellIs" dxfId="4405" priority="2094" operator="equal">
      <formula>"X"</formula>
    </cfRule>
  </conditionalFormatting>
  <conditionalFormatting sqref="P268:P271 P290 P566:P568">
    <cfRule type="cellIs" dxfId="4404" priority="2091" operator="equal">
      <formula>"ANNUAL"</formula>
    </cfRule>
  </conditionalFormatting>
  <conditionalFormatting sqref="P273 P278:P280 P290 P566:P567">
    <cfRule type="cellIs" dxfId="4403" priority="2092" operator="equal">
      <formula>"X"</formula>
    </cfRule>
  </conditionalFormatting>
  <conditionalFormatting sqref="P273 P278:P280 P290:Q290 P566:P567 P268:P269 P271 P265 P291:R291 X291:XFD291">
    <cfRule type="expression" dxfId="4402" priority="2093">
      <formula>ROW()=CELL("row")</formula>
    </cfRule>
  </conditionalFormatting>
  <conditionalFormatting sqref="P289 L422:Q422">
    <cfRule type="expression" dxfId="4401" priority="2143">
      <formula>ROW()=CELL("row")</formula>
    </cfRule>
  </conditionalFormatting>
  <conditionalFormatting sqref="P292:P294">
    <cfRule type="cellIs" dxfId="4400" priority="2022" operator="equal">
      <formula>"X"</formula>
    </cfRule>
  </conditionalFormatting>
  <conditionalFormatting sqref="P292:P295 P368 P254 P256:P259">
    <cfRule type="expression" dxfId="4399" priority="2023">
      <formula>ROW()=CELL("row")</formula>
    </cfRule>
  </conditionalFormatting>
  <conditionalFormatting sqref="P296:P299 P243:P244">
    <cfRule type="cellIs" dxfId="4398" priority="2131" operator="equal">
      <formula>"ANNUAL"</formula>
    </cfRule>
  </conditionalFormatting>
  <conditionalFormatting sqref="P314 M309:P309 L312:P312 N305:O305 A312:J312 P316:P317">
    <cfRule type="expression" dxfId="4397" priority="2175">
      <formula>ROW()=CELL("row")</formula>
    </cfRule>
  </conditionalFormatting>
  <conditionalFormatting sqref="P314">
    <cfRule type="cellIs" dxfId="4396" priority="2172" operator="equal">
      <formula>"ANNUAL"</formula>
    </cfRule>
    <cfRule type="cellIs" dxfId="4395" priority="2173" operator="equal">
      <formula>"X"</formula>
    </cfRule>
  </conditionalFormatting>
  <conditionalFormatting sqref="P325:P327 O345:Q345">
    <cfRule type="cellIs" dxfId="4394" priority="2075" operator="equal">
      <formula>"ANNUAL"</formula>
    </cfRule>
  </conditionalFormatting>
  <conditionalFormatting sqref="P326:P327 P287:P288 P345:Q345 N341:P341 N342:Q342">
    <cfRule type="cellIs" dxfId="4393" priority="2076" operator="equal">
      <formula>"X"</formula>
    </cfRule>
  </conditionalFormatting>
  <conditionalFormatting sqref="P327">
    <cfRule type="expression" dxfId="4392" priority="2074">
      <formula>ROW()=CELL("row")</formula>
    </cfRule>
  </conditionalFormatting>
  <conditionalFormatting sqref="P337 P339">
    <cfRule type="cellIs" dxfId="4391" priority="2177" operator="equal">
      <formula>"X"</formula>
    </cfRule>
    <cfRule type="expression" dxfId="4390" priority="2234">
      <formula>ROW()=CELL("row")</formula>
    </cfRule>
  </conditionalFormatting>
  <conditionalFormatting sqref="P341:P344 A150:D150">
    <cfRule type="expression" dxfId="4389" priority="2498">
      <formula>ROW()=CELL("row")</formula>
    </cfRule>
  </conditionalFormatting>
  <conditionalFormatting sqref="P343">
    <cfRule type="cellIs" dxfId="4388" priority="1191" operator="equal">
      <formula>"ANNUAL"</formula>
    </cfRule>
  </conditionalFormatting>
  <conditionalFormatting sqref="P344">
    <cfRule type="cellIs" dxfId="4387" priority="2188" operator="equal">
      <formula>"ANNUAL"</formula>
    </cfRule>
    <cfRule type="cellIs" dxfId="4386" priority="2189" operator="equal">
      <formula>"X"</formula>
    </cfRule>
  </conditionalFormatting>
  <conditionalFormatting sqref="P354:P355 P382:P383 L413:P413 P475:P477 O386:P386">
    <cfRule type="cellIs" dxfId="4385" priority="2073" operator="equal">
      <formula>"ANNUAL"</formula>
    </cfRule>
  </conditionalFormatting>
  <conditionalFormatting sqref="N391:P391 M336:Q336">
    <cfRule type="cellIs" dxfId="4384" priority="2080" operator="equal">
      <formula>"ANNUAL"</formula>
    </cfRule>
  </conditionalFormatting>
  <conditionalFormatting sqref="P368">
    <cfRule type="cellIs" dxfId="4383" priority="2021" operator="equal">
      <formula>"ANNUAL"</formula>
    </cfRule>
  </conditionalFormatting>
  <conditionalFormatting sqref="P370">
    <cfRule type="expression" dxfId="4382" priority="2230">
      <formula>ROW()=CELL("row")</formula>
    </cfRule>
  </conditionalFormatting>
  <conditionalFormatting sqref="P382 P348:Q348 P433 O436:P436 P447">
    <cfRule type="expression" dxfId="4381" priority="2203">
      <formula>ROW()=CELL("row")</formula>
    </cfRule>
  </conditionalFormatting>
  <conditionalFormatting sqref="P382:P383 P296:P299 P243:P244">
    <cfRule type="cellIs" dxfId="4380" priority="2132" operator="equal">
      <formula>"X"</formula>
    </cfRule>
  </conditionalFormatting>
  <conditionalFormatting sqref="P383 P413:P414 P354 P476:P477">
    <cfRule type="expression" dxfId="4379" priority="2072">
      <formula>ROW()=CELL("row")</formula>
    </cfRule>
  </conditionalFormatting>
  <conditionalFormatting sqref="P417:P419 P309:P312">
    <cfRule type="cellIs" dxfId="4378" priority="2146" operator="equal">
      <formula>"ANNUAL"</formula>
    </cfRule>
    <cfRule type="cellIs" dxfId="4377" priority="2147" operator="equal">
      <formula>"X"</formula>
    </cfRule>
  </conditionalFormatting>
  <conditionalFormatting sqref="P419:P421 P467 P440:Q441 P457">
    <cfRule type="expression" dxfId="4376" priority="2041">
      <formula>ROW()=CELL("row")</formula>
    </cfRule>
  </conditionalFormatting>
  <conditionalFormatting sqref="P420:P422 P466:P469">
    <cfRule type="cellIs" dxfId="4375" priority="2039" operator="equal">
      <formula>"X"</formula>
    </cfRule>
    <cfRule type="cellIs" dxfId="4374" priority="2040" operator="equal">
      <formula>"ANNUAL"</formula>
    </cfRule>
  </conditionalFormatting>
  <conditionalFormatting sqref="P453:P454">
    <cfRule type="cellIs" dxfId="4373" priority="2512" operator="equal">
      <formula>"X"</formula>
    </cfRule>
    <cfRule type="cellIs" dxfId="4372" priority="2513" operator="equal">
      <formula>"ANNUAL"</formula>
    </cfRule>
  </conditionalFormatting>
  <conditionalFormatting sqref="P475:P477">
    <cfRule type="cellIs" dxfId="4371" priority="2142" operator="equal">
      <formula>"X"</formula>
    </cfRule>
  </conditionalFormatting>
  <conditionalFormatting sqref="P480:P481 P484:P485 O497:P498">
    <cfRule type="cellIs" dxfId="4370" priority="2120" operator="equal">
      <formula>"X"</formula>
    </cfRule>
  </conditionalFormatting>
  <conditionalFormatting sqref="P489">
    <cfRule type="expression" dxfId="4369" priority="1768">
      <formula>ROW()=CELL("row")</formula>
    </cfRule>
    <cfRule type="cellIs" dxfId="4368" priority="4014" operator="equal">
      <formula>"ANNUAL"</formula>
    </cfRule>
  </conditionalFormatting>
  <conditionalFormatting sqref="P496:P497">
    <cfRule type="expression" dxfId="4367" priority="2219">
      <formula>ROW()=CELL("row")</formula>
    </cfRule>
  </conditionalFormatting>
  <conditionalFormatting sqref="P497 P392:P393 O397:P397 P399:Q399 P400:P401 O402:P402 P403 P404:Q404 P405:P408 P373 P374:Q374 P375 P376:Q377 O395:O396 O398:O400 P410:P411">
    <cfRule type="cellIs" dxfId="4366" priority="2227" operator="equal">
      <formula>"X"</formula>
    </cfRule>
  </conditionalFormatting>
  <conditionalFormatting sqref="P497 P393 O397:P397 P399:Q399 P400:P401 O402:P402 P403 P404:Q404 P405:P408 P375 P376:Q377 O395:O396 O398:O400 P410:P411">
    <cfRule type="cellIs" dxfId="4365" priority="2228" operator="equal">
      <formula>"ANNUAL"</formula>
    </cfRule>
  </conditionalFormatting>
  <conditionalFormatting sqref="P505">
    <cfRule type="expression" dxfId="4364" priority="2151">
      <formula>ROW()=CELL("row")</formula>
    </cfRule>
  </conditionalFormatting>
  <conditionalFormatting sqref="P514:P518">
    <cfRule type="expression" dxfId="4363" priority="2081">
      <formula>ROW()=CELL("row")</formula>
    </cfRule>
  </conditionalFormatting>
  <conditionalFormatting sqref="P522:P524 P535:Q535">
    <cfRule type="expression" dxfId="4362" priority="2242">
      <formula>ROW()=CELL("row")</formula>
    </cfRule>
  </conditionalFormatting>
  <conditionalFormatting sqref="P532">
    <cfRule type="expression" dxfId="4361" priority="2066">
      <formula>ROW()=CELL("row")</formula>
    </cfRule>
  </conditionalFormatting>
  <conditionalFormatting sqref="P546 N493:P493">
    <cfRule type="expression" dxfId="4360" priority="2259">
      <formula>ROW()=CELL("row")</formula>
    </cfRule>
  </conditionalFormatting>
  <conditionalFormatting sqref="P551">
    <cfRule type="cellIs" dxfId="4359" priority="2581" operator="equal">
      <formula>"ANNUAL"</formula>
    </cfRule>
  </conditionalFormatting>
  <conditionalFormatting sqref="P555:P559 Q559:U559">
    <cfRule type="cellIs" dxfId="4358" priority="2134" operator="equal">
      <formula>"ANNUAL"</formula>
    </cfRule>
  </conditionalFormatting>
  <conditionalFormatting sqref="P561">
    <cfRule type="cellIs" dxfId="4357" priority="2217" operator="equal">
      <formula>"X"</formula>
    </cfRule>
    <cfRule type="cellIs" dxfId="4356" priority="2218" operator="equal">
      <formula>"ANNUAL"</formula>
    </cfRule>
  </conditionalFormatting>
  <conditionalFormatting sqref="P562 P564">
    <cfRule type="expression" dxfId="4355" priority="1561">
      <formula>ROW()=CELL("row")</formula>
    </cfRule>
  </conditionalFormatting>
  <conditionalFormatting sqref="P570:P571">
    <cfRule type="cellIs" dxfId="4354" priority="1985" operator="equal">
      <formula>"X"</formula>
    </cfRule>
  </conditionalFormatting>
  <conditionalFormatting sqref="P571:P573">
    <cfRule type="expression" dxfId="4353" priority="1986">
      <formula>ROW()=CELL("row")</formula>
    </cfRule>
  </conditionalFormatting>
  <conditionalFormatting sqref="P572:P581">
    <cfRule type="cellIs" dxfId="4352" priority="2184" operator="equal">
      <formula>"ANNUAL"</formula>
    </cfRule>
  </conditionalFormatting>
  <conditionalFormatting sqref="P573:P581">
    <cfRule type="cellIs" dxfId="4351" priority="2185" operator="equal">
      <formula>"X"</formula>
    </cfRule>
  </conditionalFormatting>
  <conditionalFormatting sqref="P574:P581">
    <cfRule type="expression" dxfId="4350" priority="2526">
      <formula>ROW()=CELL("row")</formula>
    </cfRule>
  </conditionalFormatting>
  <conditionalFormatting sqref="P582 P584:P585 P587:P588">
    <cfRule type="cellIs" dxfId="4349" priority="2521" operator="equal">
      <formula>"ANNUAL"</formula>
    </cfRule>
  </conditionalFormatting>
  <conditionalFormatting sqref="P582:P585 P587:P588">
    <cfRule type="cellIs" dxfId="4348" priority="2522" operator="equal">
      <formula>"X"</formula>
    </cfRule>
  </conditionalFormatting>
  <conditionalFormatting sqref="P583 Q586:Q589">
    <cfRule type="cellIs" dxfId="4347" priority="2576" operator="equal">
      <formula>"ANNUAL"</formula>
    </cfRule>
  </conditionalFormatting>
  <conditionalFormatting sqref="P590">
    <cfRule type="expression" dxfId="4346" priority="1983">
      <formula>ROW()=CELL("row")</formula>
    </cfRule>
  </conditionalFormatting>
  <conditionalFormatting sqref="P592">
    <cfRule type="cellIs" dxfId="4345" priority="2518" operator="equal">
      <formula>"ANNUAL"</formula>
    </cfRule>
    <cfRule type="cellIs" dxfId="4344" priority="2519" operator="equal">
      <formula>"X"</formula>
    </cfRule>
  </conditionalFormatting>
  <conditionalFormatting sqref="P4:Q4 P8 P52:P55">
    <cfRule type="expression" dxfId="4343" priority="2167">
      <formula>ROW()=CELL("row")</formula>
    </cfRule>
  </conditionalFormatting>
  <conditionalFormatting sqref="P17:Q20">
    <cfRule type="cellIs" dxfId="4342" priority="1843" operator="equal">
      <formula>"X"</formula>
    </cfRule>
  </conditionalFormatting>
  <conditionalFormatting sqref="P20:Q21">
    <cfRule type="expression" dxfId="4341" priority="1841">
      <formula>ROW()=CELL("row")</formula>
    </cfRule>
  </conditionalFormatting>
  <conditionalFormatting sqref="P22:Q22">
    <cfRule type="cellIs" dxfId="4340" priority="1882" operator="equal">
      <formula>"ANNUAL"</formula>
    </cfRule>
    <cfRule type="cellIs" dxfId="4339" priority="1883" operator="equal">
      <formula>"X"</formula>
    </cfRule>
  </conditionalFormatting>
  <conditionalFormatting sqref="P26:Q26 O11:P13">
    <cfRule type="cellIs" dxfId="4338" priority="2083" operator="equal">
      <formula>"ANNUAL"</formula>
    </cfRule>
  </conditionalFormatting>
  <conditionalFormatting sqref="P26:Q26">
    <cfRule type="cellIs" dxfId="4337" priority="1678" operator="equal">
      <formula>"X"</formula>
    </cfRule>
  </conditionalFormatting>
  <conditionalFormatting sqref="P42:Q42 Q93:Q94 Q170 Q231">
    <cfRule type="cellIs" dxfId="4336" priority="1634" operator="equal">
      <formula>"X"</formula>
    </cfRule>
  </conditionalFormatting>
  <conditionalFormatting sqref="P88:Q88 P100 P138:Q138 P171:Q171 P418:Q418 O425:P425">
    <cfRule type="expression" dxfId="4335" priority="2603">
      <formula>ROW()=CELL("row")</formula>
    </cfRule>
  </conditionalFormatting>
  <conditionalFormatting sqref="P89:Q90 Q115:R115 Q112:R112 W89:XFD90 X91:XFD91">
    <cfRule type="expression" dxfId="4334" priority="1763">
      <formula>ROW()=CELL("row")</formula>
    </cfRule>
  </conditionalFormatting>
  <conditionalFormatting sqref="P96:Q96 P57:P62 P84">
    <cfRule type="cellIs" dxfId="4333" priority="2212" operator="equal">
      <formula>"X"</formula>
    </cfRule>
  </conditionalFormatting>
  <conditionalFormatting sqref="P96:Q96">
    <cfRule type="cellIs" dxfId="4332" priority="2211" operator="equal">
      <formula>"ANNUAL"</formula>
    </cfRule>
  </conditionalFormatting>
  <conditionalFormatting sqref="P110:Q110 O177:P177 P210:P212 P218 P263:Q263">
    <cfRule type="expression" dxfId="4331" priority="2140">
      <formula>ROW()=CELL("row")</formula>
    </cfRule>
  </conditionalFormatting>
  <conditionalFormatting sqref="P117:Q117 A36:J37 L37:W37 Q77:XFD77">
    <cfRule type="expression" dxfId="4330" priority="1623">
      <formula>ROW()=CELL("row")</formula>
    </cfRule>
  </conditionalFormatting>
  <conditionalFormatting sqref="P130:Q130 V131 X129:XFD131">
    <cfRule type="expression" dxfId="4329" priority="2505">
      <formula>ROW()=CELL("row")</formula>
    </cfRule>
  </conditionalFormatting>
  <conditionalFormatting sqref="P132:Q133">
    <cfRule type="cellIs" dxfId="4328" priority="1806" operator="equal">
      <formula>"X"</formula>
    </cfRule>
    <cfRule type="cellIs" dxfId="4327" priority="1807" operator="equal">
      <formula>"ANNUAL"</formula>
    </cfRule>
  </conditionalFormatting>
  <conditionalFormatting sqref="P217:Q217">
    <cfRule type="expression" dxfId="4326" priority="1686">
      <formula>ROW()=CELL("row")</formula>
    </cfRule>
  </conditionalFormatting>
  <conditionalFormatting sqref="P270:Q270 P275 P277 P281:P282 P568 P570">
    <cfRule type="expression" dxfId="4325" priority="2532">
      <formula>ROW()=CELL("row")</formula>
    </cfRule>
  </conditionalFormatting>
  <conditionalFormatting sqref="P293:Q294">
    <cfRule type="cellIs" dxfId="4324" priority="1637" operator="equal">
      <formula>"ANNUAL"</formula>
    </cfRule>
  </conditionalFormatting>
  <conditionalFormatting sqref="P370:Q370">
    <cfRule type="cellIs" dxfId="4323" priority="2231" operator="equal">
      <formula>"X"</formula>
    </cfRule>
  </conditionalFormatting>
  <conditionalFormatting sqref="P423:Q423 L387:P387 O392:P392">
    <cfRule type="cellIs" dxfId="4322" priority="2510" operator="equal">
      <formula>"ANNUAL"</formula>
    </cfRule>
  </conditionalFormatting>
  <conditionalFormatting sqref="P423:Q423 L387:P387">
    <cfRule type="cellIs" dxfId="4321" priority="2509" operator="equal">
      <formula>"X"</formula>
    </cfRule>
  </conditionalFormatting>
  <conditionalFormatting sqref="P423:Q423">
    <cfRule type="expression" dxfId="4320" priority="2508">
      <formula>ROW()=CELL("row")</formula>
    </cfRule>
  </conditionalFormatting>
  <conditionalFormatting sqref="P456:Q457">
    <cfRule type="expression" dxfId="4319" priority="1689">
      <formula>ROW()=CELL("row")</formula>
    </cfRule>
  </conditionalFormatting>
  <conditionalFormatting sqref="P502:Q502 Q508 Q510:R510 Q565 Q566:S566 Q567 Q525">
    <cfRule type="cellIs" dxfId="4318" priority="1895" operator="equal">
      <formula>"ANNUAL"</formula>
    </cfRule>
  </conditionalFormatting>
  <conditionalFormatting sqref="P502:Q502 Q508 Q510:R510 Q565:Q567 Q525">
    <cfRule type="cellIs" dxfId="4317" priority="1896" operator="equal">
      <formula>"X"</formula>
    </cfRule>
  </conditionalFormatting>
  <conditionalFormatting sqref="P505:Q505 Q516 Q517:R517 O532:Q532">
    <cfRule type="cellIs" dxfId="4316" priority="1700" operator="equal">
      <formula>"X"</formula>
    </cfRule>
  </conditionalFormatting>
  <conditionalFormatting sqref="P505:Q505 Q516 Q517:R517 P532:Q532 Q534:Q535">
    <cfRule type="cellIs" dxfId="4315" priority="1699" operator="equal">
      <formula>"ANNUAL"</formula>
    </cfRule>
  </conditionalFormatting>
  <conditionalFormatting sqref="P522:Q522 P523:S523 P524:Q524 P534:P535">
    <cfRule type="cellIs" dxfId="4314" priority="2244" operator="equal">
      <formula>"X"</formula>
    </cfRule>
  </conditionalFormatting>
  <conditionalFormatting sqref="P533:Q533">
    <cfRule type="expression" dxfId="4313" priority="1704">
      <formula>ROW()=CELL("row")</formula>
    </cfRule>
  </conditionalFormatting>
  <conditionalFormatting sqref="P534:Q534 P536:Q536 Q538:Q540 P540 P541:Q542">
    <cfRule type="cellIs" dxfId="4312" priority="3991" operator="equal">
      <formula>"ANNUAL"</formula>
    </cfRule>
  </conditionalFormatting>
  <conditionalFormatting sqref="P592:Q592 A594:Q594">
    <cfRule type="expression" dxfId="4311" priority="2520">
      <formula>ROW()=CELL("row")</formula>
    </cfRule>
  </conditionalFormatting>
  <conditionalFormatting sqref="P5:R6 T6 Q69:Q72 X5:XFD6">
    <cfRule type="expression" dxfId="4310" priority="1683">
      <formula>ROW()=CELL("row")</formula>
    </cfRule>
  </conditionalFormatting>
  <conditionalFormatting sqref="P16:R16 R70 Q76:R76 R79 R109:R111 R219:R220 X16:XFD16 X79:XFD79">
    <cfRule type="expression" dxfId="4309" priority="1331">
      <formula>ROW()=CELL("row")</formula>
    </cfRule>
  </conditionalFormatting>
  <conditionalFormatting sqref="P41:R41 X41:XFD41">
    <cfRule type="expression" dxfId="4308" priority="2053">
      <formula>ROW()=CELL("row")</formula>
    </cfRule>
  </conditionalFormatting>
  <conditionalFormatting sqref="P187:R187 Q203:R204 R194:R195">
    <cfRule type="cellIs" dxfId="4307" priority="1385" operator="equal">
      <formula>"ANNUAL"</formula>
    </cfRule>
  </conditionalFormatting>
  <conditionalFormatting sqref="P187:R187 R200:R209 X187:XFD187 X193:XFD193">
    <cfRule type="expression" dxfId="4306" priority="1384">
      <formula>ROW()=CELL("row")</formula>
    </cfRule>
  </conditionalFormatting>
  <conditionalFormatting sqref="P187:R187 R203:R209 R216 R194:R195">
    <cfRule type="cellIs" dxfId="4305" priority="1386" operator="equal">
      <formula>"X"</formula>
    </cfRule>
  </conditionalFormatting>
  <conditionalFormatting sqref="P192:R192 L322:V322 M348:R348 R350 Q351:R352 R177 U321">
    <cfRule type="cellIs" dxfId="4304" priority="1405" operator="equal">
      <formula>"X"</formula>
    </cfRule>
  </conditionalFormatting>
  <conditionalFormatting sqref="P192:R192 L322:V322 M348:R348 R350 Q351:R352 U321">
    <cfRule type="cellIs" dxfId="4303" priority="1406" operator="equal">
      <formula>"ANNUAL"</formula>
    </cfRule>
  </conditionalFormatting>
  <conditionalFormatting sqref="P225:R226 P246 P260:Q260 P261 P283:P284 P295:P296 P319:P320 P344:P347 P351:P352 P356:R356 P365 P386:P394 P396:P406 P415 W226:XFD226 P306 P412 P286:P287">
    <cfRule type="expression" dxfId="4302" priority="2045">
      <formula>ROW()=CELL("row")</formula>
    </cfRule>
  </conditionalFormatting>
  <conditionalFormatting sqref="P266:R266 R258 R260:R262 W260:XFD260 X264:XFD264 W262:XFD262 X261:XFD261">
    <cfRule type="expression" dxfId="4301" priority="1364">
      <formula>ROW()=CELL("row")</formula>
    </cfRule>
  </conditionalFormatting>
  <conditionalFormatting sqref="P292:R292 R373:R375 R474:R477">
    <cfRule type="cellIs" dxfId="4300" priority="1231" operator="equal">
      <formula>"ANNUAL"</formula>
    </cfRule>
  </conditionalFormatting>
  <conditionalFormatting sqref="P323:R323">
    <cfRule type="cellIs" dxfId="4299" priority="1393" operator="equal">
      <formula>"ANNUAL"</formula>
    </cfRule>
  </conditionalFormatting>
  <conditionalFormatting sqref="P325:R325 Q320 Q327 P329:Q329 Q356:R356">
    <cfRule type="cellIs" dxfId="4298" priority="1902" operator="equal">
      <formula>"X"</formula>
    </cfRule>
  </conditionalFormatting>
  <conditionalFormatting sqref="P335:R335 O557:R557">
    <cfRule type="cellIs" dxfId="4297" priority="1713" operator="equal">
      <formula>"X"</formula>
    </cfRule>
  </conditionalFormatting>
  <conditionalFormatting sqref="P343:R344">
    <cfRule type="cellIs" dxfId="4296" priority="1192" operator="equal">
      <formula>"X"</formula>
    </cfRule>
  </conditionalFormatting>
  <conditionalFormatting sqref="P357:R357 P364:R364">
    <cfRule type="cellIs" dxfId="4295" priority="1226" operator="equal">
      <formula>"X"</formula>
    </cfRule>
  </conditionalFormatting>
  <conditionalFormatting sqref="P431:R431 P432:Q432 P433:P436">
    <cfRule type="cellIs" dxfId="4294" priority="1766" operator="equal">
      <formula>"ANNUAL"</formula>
    </cfRule>
  </conditionalFormatting>
  <conditionalFormatting sqref="P431:R431 P432:Q432 R176 P433:P436">
    <cfRule type="cellIs" dxfId="4293" priority="1767" operator="equal">
      <formula>"X"</formula>
    </cfRule>
  </conditionalFormatting>
  <conditionalFormatting sqref="P509:R509 O386:S386 R387:R388 R404 R382:S382">
    <cfRule type="cellIs" dxfId="4292" priority="1402" operator="equal">
      <formula>"X"</formula>
    </cfRule>
  </conditionalFormatting>
  <conditionalFormatting sqref="P509:R509 R386:S386 R387:R388 R404 R382:S382 Q386:Q387">
    <cfRule type="cellIs" dxfId="4291" priority="1403" operator="equal">
      <formula>"ANNUAL"</formula>
    </cfRule>
  </conditionalFormatting>
  <conditionalFormatting sqref="P537:R537 R461 R437:R439">
    <cfRule type="cellIs" dxfId="4290" priority="1440" operator="equal">
      <formula>"ANNUAL"</formula>
    </cfRule>
  </conditionalFormatting>
  <conditionalFormatting sqref="P537:R538 O438:S438 O437:R437">
    <cfRule type="cellIs" dxfId="4289" priority="1441" operator="equal">
      <formula>"X"</formula>
    </cfRule>
  </conditionalFormatting>
  <conditionalFormatting sqref="P551:R551 Q553:Q556 Q569:Q570 Q469 O520:Q520">
    <cfRule type="expression" dxfId="4288" priority="1645">
      <formula>ROW()=CELL("row")</formula>
    </cfRule>
  </conditionalFormatting>
  <conditionalFormatting sqref="P571:R571 Q543:Q544">
    <cfRule type="cellIs" dxfId="4287" priority="1641" operator="equal">
      <formula>"ANNUAL"</formula>
    </cfRule>
  </conditionalFormatting>
  <conditionalFormatting sqref="P590:R590">
    <cfRule type="cellIs" dxfId="4286" priority="1089" operator="equal">
      <formula>"X"</formula>
    </cfRule>
  </conditionalFormatting>
  <conditionalFormatting sqref="P51:S51 S201 S212 S349 S323:S324">
    <cfRule type="cellIs" dxfId="4285" priority="1010" operator="equal">
      <formula>"X"</formula>
    </cfRule>
  </conditionalFormatting>
  <conditionalFormatting sqref="P590:S590">
    <cfRule type="cellIs" dxfId="4284" priority="1085" operator="equal">
      <formula>"ANNUAL"</formula>
    </cfRule>
  </conditionalFormatting>
  <conditionalFormatting sqref="P164:T164 Q186:R186 Q197:S197 A166:Q166 V186 V197 X164:XFD164 X186:XFD186 X197:XFD197">
    <cfRule type="expression" dxfId="4283" priority="1962">
      <formula>ROW()=CELL("row")</formula>
    </cfRule>
  </conditionalFormatting>
  <conditionalFormatting sqref="P564:T564">
    <cfRule type="cellIs" dxfId="4282" priority="692" operator="equal">
      <formula>"ANNUAL"</formula>
    </cfRule>
  </conditionalFormatting>
  <conditionalFormatting sqref="P544:U544">
    <cfRule type="cellIs" dxfId="4281" priority="503" operator="equal">
      <formula>"X"</formula>
    </cfRule>
  </conditionalFormatting>
  <conditionalFormatting sqref="Q10:Q11 O7:Q7">
    <cfRule type="cellIs" dxfId="4280" priority="1682" operator="equal">
      <formula>"X"</formula>
    </cfRule>
  </conditionalFormatting>
  <conditionalFormatting sqref="Q10:Q11 Q7">
    <cfRule type="cellIs" dxfId="4279" priority="1681" operator="equal">
      <formula>"ANNUAL"</formula>
    </cfRule>
  </conditionalFormatting>
  <conditionalFormatting sqref="Q10:Q11">
    <cfRule type="expression" dxfId="4278" priority="1680">
      <formula>ROW()=CELL("row")</formula>
    </cfRule>
  </conditionalFormatting>
  <conditionalFormatting sqref="Q12">
    <cfRule type="cellIs" dxfId="4277" priority="1193" operator="equal">
      <formula>"ANNUAL"</formula>
    </cfRule>
    <cfRule type="cellIs" dxfId="4276" priority="1194" operator="equal">
      <formula>"X"</formula>
    </cfRule>
    <cfRule type="expression" dxfId="4275" priority="1195">
      <formula>ROW()=CELL("row")</formula>
    </cfRule>
    <cfRule type="cellIs" dxfId="4274" priority="1196" operator="equal">
      <formula>"X"</formula>
    </cfRule>
  </conditionalFormatting>
  <conditionalFormatting sqref="Q13 Q19 Q54 Q66 P84:S84">
    <cfRule type="cellIs" dxfId="4273" priority="1960" operator="equal">
      <formula>"ANNUAL"</formula>
    </cfRule>
  </conditionalFormatting>
  <conditionalFormatting sqref="Q20">
    <cfRule type="cellIs" dxfId="4272" priority="1842" operator="equal">
      <formula>"ANNUAL"</formula>
    </cfRule>
  </conditionalFormatting>
  <conditionalFormatting sqref="Q22">
    <cfRule type="expression" dxfId="4271" priority="1884">
      <formula>ROW()=CELL("row")</formula>
    </cfRule>
  </conditionalFormatting>
  <conditionalFormatting sqref="Q24:Q26">
    <cfRule type="expression" dxfId="4270" priority="1677">
      <formula>ROW()=CELL("row")</formula>
    </cfRule>
  </conditionalFormatting>
  <conditionalFormatting sqref="Q26">
    <cfRule type="expression" dxfId="4269" priority="2387">
      <formula>ROW()=CELL("row")</formula>
    </cfRule>
  </conditionalFormatting>
  <conditionalFormatting sqref="Q26:Q29">
    <cfRule type="cellIs" dxfId="4268" priority="1676" operator="equal">
      <formula>"ANNUAL"</formula>
    </cfRule>
  </conditionalFormatting>
  <conditionalFormatting sqref="Q27 Q31">
    <cfRule type="expression" dxfId="4267" priority="1936">
      <formula>ROW()=CELL("row")</formula>
    </cfRule>
    <cfRule type="cellIs" dxfId="4266" priority="1937" operator="equal">
      <formula>"ANNUAL"</formula>
    </cfRule>
  </conditionalFormatting>
  <conditionalFormatting sqref="Q31:Q34 Q52:Q53">
    <cfRule type="cellIs" dxfId="4265" priority="1760" operator="equal">
      <formula>"ANNUAL"</formula>
    </cfRule>
  </conditionalFormatting>
  <conditionalFormatting sqref="Q31:Q34 Q52:Q55 Q27:Q29 P38:R38">
    <cfRule type="cellIs" dxfId="4264" priority="1761" operator="equal">
      <formula>"X"</formula>
    </cfRule>
  </conditionalFormatting>
  <conditionalFormatting sqref="Q32:Q33 Q53:R53 X53:XFD53">
    <cfRule type="expression" dxfId="4263" priority="1759">
      <formula>ROW()=CELL("row")</formula>
    </cfRule>
  </conditionalFormatting>
  <conditionalFormatting sqref="Q34">
    <cfRule type="expression" dxfId="4262" priority="2411">
      <formula>ROW()=CELL("row")</formula>
    </cfRule>
  </conditionalFormatting>
  <conditionalFormatting sqref="Q35 Q44:Q48 Q55:Q56 Q63:R63 Q179 Q260 Q271 Q279 Q288 Q368:Q369 Q371">
    <cfRule type="expression" dxfId="4261" priority="1646">
      <formula>ROW()=CELL("row")</formula>
    </cfRule>
  </conditionalFormatting>
  <conditionalFormatting sqref="Q35 Q45:Q51 Q56:Q59 Q63:R63 Q177:Q179 Q258:Q261 P271:Q271 Q278:Q281 Q286:Q288 Q368:Q369 P371:Q371 Q9 Q39 Q30 Q340:Q341 Q243:Q247">
    <cfRule type="cellIs" dxfId="4260" priority="1647" operator="equal">
      <formula>"X"</formula>
    </cfRule>
  </conditionalFormatting>
  <conditionalFormatting sqref="Q35:Q36 Q44:Q51 Q55:Q59 Q63:R63 Q179:Q180 Q260 Q271 Q273:Q284 Q286:Q288 Q368:Q369 P371:Q371 Q9 Q30">
    <cfRule type="cellIs" dxfId="4259" priority="1648" operator="equal">
      <formula>"ANNUAL"</formula>
    </cfRule>
  </conditionalFormatting>
  <conditionalFormatting sqref="Q42 Q94:R94 Q170:R170 Q231:Q233">
    <cfRule type="expression" dxfId="4258" priority="1635">
      <formula>ROW()=CELL("row")</formula>
    </cfRule>
  </conditionalFormatting>
  <conditionalFormatting sqref="Q57 U57 X57:XFD57">
    <cfRule type="expression" dxfId="4257" priority="2137">
      <formula>ROW()=CELL("row")</formula>
    </cfRule>
  </conditionalFormatting>
  <conditionalFormatting sqref="Q58:Q60 Q106:Q108 Q132:Q134 O159:R160 Q176:R176 Q177 Q562 Q564 P73:R73 W160:XFD160 T73 V73 X73:XFD73">
    <cfRule type="expression" dxfId="4256" priority="1557">
      <formula>ROW()=CELL("row")</formula>
    </cfRule>
  </conditionalFormatting>
  <conditionalFormatting sqref="Q60:Q61 Q73:R73 Q106:Q109 Q134:R134 Q160:R160 Q176:R176 Q562 Q564">
    <cfRule type="cellIs" dxfId="4255" priority="1558" operator="equal">
      <formula>"ANNUAL"</formula>
    </cfRule>
  </conditionalFormatting>
  <conditionalFormatting sqref="Q64 M82:S82 Q109 Q152:R152 Q161:Q163 P81:R81 Q123 R63 P117 U71 U64 W63 V73:V74">
    <cfRule type="cellIs" dxfId="4254" priority="1941" operator="equal">
      <formula>"ANNUAL"</formula>
    </cfRule>
  </conditionalFormatting>
  <conditionalFormatting sqref="Q76:Q79 P36:Q36 R77:W77">
    <cfRule type="cellIs" dxfId="4253" priority="1620" operator="equal">
      <formula>"X"</formula>
    </cfRule>
  </conditionalFormatting>
  <conditionalFormatting sqref="Q76:Q80 P38:R38 R77:W77">
    <cfRule type="cellIs" dxfId="4252" priority="1619" operator="equal">
      <formula>"ANNUAL"</formula>
    </cfRule>
  </conditionalFormatting>
  <conditionalFormatting sqref="Q82 Q163">
    <cfRule type="cellIs" dxfId="4251" priority="1938" operator="equal">
      <formula>"ANNUAL"</formula>
    </cfRule>
  </conditionalFormatting>
  <conditionalFormatting sqref="Q82">
    <cfRule type="cellIs" dxfId="4250" priority="1412" operator="equal">
      <formula>"X"</formula>
    </cfRule>
    <cfRule type="expression" dxfId="4249" priority="1413">
      <formula>ROW()=CELL("row")</formula>
    </cfRule>
  </conditionalFormatting>
  <conditionalFormatting sqref="Q84:Q87 P81:Q82">
    <cfRule type="cellIs" dxfId="4248" priority="1846" operator="equal">
      <formula>"X"</formula>
    </cfRule>
  </conditionalFormatting>
  <conditionalFormatting sqref="Q85:Q87">
    <cfRule type="expression" dxfId="4247" priority="1844">
      <formula>ROW()=CELL("row")</formula>
    </cfRule>
    <cfRule type="cellIs" dxfId="4246" priority="1845" operator="equal">
      <formula>"ANNUAL"</formula>
    </cfRule>
  </conditionalFormatting>
  <conditionalFormatting sqref="Q89:Q91 Q111:Q112 Q115:R115">
    <cfRule type="cellIs" dxfId="4245" priority="1764" operator="equal">
      <formula>"ANNUAL"</formula>
    </cfRule>
  </conditionalFormatting>
  <conditionalFormatting sqref="Q89:Q91 Q115">
    <cfRule type="cellIs" dxfId="4244" priority="1762" operator="equal">
      <formula>"X"</formula>
    </cfRule>
  </conditionalFormatting>
  <conditionalFormatting sqref="Q92:Q93 P140:S140 Q153:Q154 Q156 Q165 Q249:R249 Q96:Q99 Q114 N137:Q137 Q123:Q126 Q242 X249:XFD249 S153:S154 X140:XFD140 X153:XFD154">
    <cfRule type="expression" dxfId="4243" priority="1749">
      <formula>ROW()=CELL("row")</formula>
    </cfRule>
  </conditionalFormatting>
  <conditionalFormatting sqref="Q92:Q93 Q165 Q248:Q249 Q140 P152:Q153 P156:Q158">
    <cfRule type="cellIs" dxfId="4242" priority="1748" operator="equal">
      <formula>"ANNUAL"</formula>
    </cfRule>
  </conditionalFormatting>
  <conditionalFormatting sqref="Q94 Q170 Q231">
    <cfRule type="cellIs" dxfId="4241" priority="1633" operator="equal">
      <formula>"ANNUAL"</formula>
    </cfRule>
  </conditionalFormatting>
  <conditionalFormatting sqref="Q100:Q101 Q22:Q23">
    <cfRule type="expression" dxfId="4240" priority="1579">
      <formula>ROW()=CELL("row")</formula>
    </cfRule>
  </conditionalFormatting>
  <conditionalFormatting sqref="Q102:Q103 Q111:Q113 Q180:Q182 P40:Q40 Q289:R289 Q294 Q98:Q100">
    <cfRule type="cellIs" dxfId="4239" priority="1739" operator="equal">
      <formula>"X"</formula>
    </cfRule>
  </conditionalFormatting>
  <conditionalFormatting sqref="Q102:Q103 Q113:Q114 Q182:S182 V182 P40:Q40 O289:R289 Q97:Q100">
    <cfRule type="cellIs" dxfId="4238" priority="1740" operator="equal">
      <formula>"ANNUAL"</formula>
    </cfRule>
  </conditionalFormatting>
  <conditionalFormatting sqref="Q103 Q113:Q114 Q182:S182 Q413:Q417 V182 X182:XFD182">
    <cfRule type="expression" dxfId="4237" priority="1738">
      <formula>ROW()=CELL("row")</formula>
    </cfRule>
  </conditionalFormatting>
  <conditionalFormatting sqref="Q106">
    <cfRule type="cellIs" dxfId="4236" priority="1809" operator="equal">
      <formula>"X"</formula>
    </cfRule>
  </conditionalFormatting>
  <conditionalFormatting sqref="Q121:Q122 Q136:Q137 Q139:Q140 Q144:S144 Q146 P172:R172 O214:R215 Q227:R227 Q229 U227:V227 X144:XFD144 V231:XFD231 W230:XFD230 X227:XFD227 X229:XFD229">
    <cfRule type="expression" dxfId="4235" priority="1609">
      <formula>ROW()=CELL("row")</formula>
    </cfRule>
  </conditionalFormatting>
  <conditionalFormatting sqref="Q124:Q127 A68:Q68">
    <cfRule type="expression" dxfId="4234" priority="1710">
      <formula>ROW()=CELL("row")</formula>
    </cfRule>
  </conditionalFormatting>
  <conditionalFormatting sqref="Q142:Q144 Q136:R136 Q121:Q123 Q139 Q146:Q149 P172:Q172 Q215 Q227">
    <cfRule type="cellIs" dxfId="4233" priority="1606" operator="equal">
      <formula>"X"</formula>
    </cfRule>
  </conditionalFormatting>
  <conditionalFormatting sqref="Q142:Q144 Q136:R136 Q139 Q146:Q147 P172:Q172 Q215 Q227">
    <cfRule type="cellIs" dxfId="4232" priority="1605" operator="equal">
      <formula>"ANNUAL"</formula>
    </cfRule>
  </conditionalFormatting>
  <conditionalFormatting sqref="Q145">
    <cfRule type="cellIs" dxfId="4231" priority="3229" operator="equal">
      <formula>"X"</formula>
    </cfRule>
  </conditionalFormatting>
  <conditionalFormatting sqref="Q147:Q149 Q137">
    <cfRule type="cellIs" dxfId="4230" priority="1717" operator="equal">
      <formula>"ANNUAL"</formula>
    </cfRule>
  </conditionalFormatting>
  <conditionalFormatting sqref="Q149">
    <cfRule type="expression" dxfId="4229" priority="1716">
      <formula>ROW()=CELL("row")</formula>
    </cfRule>
  </conditionalFormatting>
  <conditionalFormatting sqref="Q152 Q162:Q164">
    <cfRule type="cellIs" dxfId="4228" priority="1939" operator="equal">
      <formula>"X"</formula>
    </cfRule>
  </conditionalFormatting>
  <conditionalFormatting sqref="Q157:Q158">
    <cfRule type="cellIs" dxfId="4227" priority="1824" operator="equal">
      <formula>"X"</formula>
    </cfRule>
  </conditionalFormatting>
  <conditionalFormatting sqref="Q173">
    <cfRule type="cellIs" dxfId="4226" priority="1816" operator="equal">
      <formula>"ANNUAL"</formula>
    </cfRule>
  </conditionalFormatting>
  <conditionalFormatting sqref="Q173:Q174">
    <cfRule type="cellIs" dxfId="4225" priority="1815" operator="equal">
      <formula>"X"</formula>
    </cfRule>
  </conditionalFormatting>
  <conditionalFormatting sqref="Q177:Q178">
    <cfRule type="cellIs" dxfId="4224" priority="1720" operator="equal">
      <formula>"ANNUAL"</formula>
    </cfRule>
  </conditionalFormatting>
  <conditionalFormatting sqref="Q180:Q181 Q194">
    <cfRule type="expression" dxfId="4223" priority="1861">
      <formula>ROW()=CELL("row")</formula>
    </cfRule>
  </conditionalFormatting>
  <conditionalFormatting sqref="Q185">
    <cfRule type="cellIs" dxfId="4222" priority="1860" operator="equal">
      <formula>"ANNUAL"</formula>
    </cfRule>
  </conditionalFormatting>
  <conditionalFormatting sqref="Q185:Q186">
    <cfRule type="cellIs" dxfId="4221" priority="1859" operator="equal">
      <formula>"X"</formula>
    </cfRule>
  </conditionalFormatting>
  <conditionalFormatting sqref="Q189">
    <cfRule type="cellIs" dxfId="4220" priority="1915" operator="equal">
      <formula>"X"</formula>
    </cfRule>
  </conditionalFormatting>
  <conditionalFormatting sqref="Q189:Q190">
    <cfRule type="expression" dxfId="4219" priority="1914">
      <formula>ROW()=CELL("row")</formula>
    </cfRule>
  </conditionalFormatting>
  <conditionalFormatting sqref="Q198 Q453:R453 M458:Q458">
    <cfRule type="cellIs" dxfId="4218" priority="1835" operator="equal">
      <formula>"ANNUAL"</formula>
    </cfRule>
  </conditionalFormatting>
  <conditionalFormatting sqref="Q202:Q212 Q314 P195:Q195 Q50 Q316:Q317 Q319:Q320">
    <cfRule type="expression" dxfId="4217" priority="1776">
      <formula>ROW()=CELL("row")</formula>
    </cfRule>
  </conditionalFormatting>
  <conditionalFormatting sqref="Q203:Q213 Q218:R218 Q222:Q224">
    <cfRule type="cellIs" dxfId="4216" priority="1729" operator="equal">
      <formula>"X"</formula>
    </cfRule>
  </conditionalFormatting>
  <conditionalFormatting sqref="Q207:Q208 Q319">
    <cfRule type="cellIs" dxfId="4215" priority="1775" operator="equal">
      <formula>"ANNUAL"</formula>
    </cfRule>
  </conditionalFormatting>
  <conditionalFormatting sqref="Q210:Q213 Q218:R218 Q222:Q224">
    <cfRule type="cellIs" dxfId="4214" priority="1728" operator="equal">
      <formula>"ANNUAL"</formula>
    </cfRule>
  </conditionalFormatting>
  <conditionalFormatting sqref="Q216 Q262 Q277 Q296 Q203:Q206 Q208:Q209">
    <cfRule type="cellIs" dxfId="4213" priority="1945" operator="equal">
      <formula>"ANNUAL"</formula>
    </cfRule>
  </conditionalFormatting>
  <conditionalFormatting sqref="Q216:Q217">
    <cfRule type="cellIs" dxfId="4212" priority="1687" operator="equal">
      <formula>"ANNUAL"</formula>
    </cfRule>
  </conditionalFormatting>
  <conditionalFormatting sqref="Q216:Q218 Q108:Q109 S78">
    <cfRule type="cellIs" dxfId="4211" priority="1688" operator="equal">
      <formula>"X"</formula>
    </cfRule>
  </conditionalFormatting>
  <conditionalFormatting sqref="Q219:Q220 Q232:Q237 Q194">
    <cfRule type="cellIs" dxfId="4210" priority="1657" operator="equal">
      <formula>"ANNUAL"</formula>
    </cfRule>
  </conditionalFormatting>
  <conditionalFormatting sqref="Q220">
    <cfRule type="cellIs" dxfId="4209" priority="3925" operator="equal">
      <formula>"X"</formula>
    </cfRule>
  </conditionalFormatting>
  <conditionalFormatting sqref="Q233:Q237 Q194:Q195 Q197:Q198">
    <cfRule type="cellIs" dxfId="4208" priority="1653" operator="equal">
      <formula>"X"</formula>
    </cfRule>
  </conditionalFormatting>
  <conditionalFormatting sqref="Q235:Q238 Q173:Q174 P219:Q220">
    <cfRule type="expression" dxfId="4207" priority="1656">
      <formula>ROW()=CELL("row")</formula>
    </cfRule>
  </conditionalFormatting>
  <conditionalFormatting sqref="Q236">
    <cfRule type="cellIs" dxfId="4206" priority="1652" operator="equal">
      <formula>"ANNUAL"</formula>
    </cfRule>
  </conditionalFormatting>
  <conditionalFormatting sqref="Q237:Q240 Q253:Q255 P268:Q269 N235:Q235">
    <cfRule type="cellIs" dxfId="4205" priority="1675" operator="equal">
      <formula>"X"</formula>
    </cfRule>
  </conditionalFormatting>
  <conditionalFormatting sqref="Q240 Q254 Q268:Q269">
    <cfRule type="expression" dxfId="4204" priority="1673">
      <formula>ROW()=CELL("row")</formula>
    </cfRule>
  </conditionalFormatting>
  <conditionalFormatting sqref="Q240:Q241 Q254">
    <cfRule type="cellIs" dxfId="4203" priority="1672" operator="equal">
      <formula>"X"</formula>
    </cfRule>
  </conditionalFormatting>
  <conditionalFormatting sqref="Q240:Q243 Q254 Q268:Q269">
    <cfRule type="cellIs" dxfId="4202" priority="1674" operator="equal">
      <formula>"ANNUAL"</formula>
    </cfRule>
  </conditionalFormatting>
  <conditionalFormatting sqref="Q248:Q249 Q92 Q165">
    <cfRule type="expression" dxfId="4201" priority="1747">
      <formula>ROW()=CELL("row")</formula>
    </cfRule>
  </conditionalFormatting>
  <conditionalFormatting sqref="Q250 Q253 Q255 P258:Q259 Q261:Q262 P238:Q238 Q245:Q247 R227 Q229">
    <cfRule type="cellIs" dxfId="4200" priority="1732" operator="equal">
      <formula>"ANNUAL"</formula>
    </cfRule>
  </conditionalFormatting>
  <conditionalFormatting sqref="Q250 Q253 Q255 P258:Q259 Q261:Q262 Q243 Q245:Q248 R227 Q229">
    <cfRule type="cellIs" dxfId="4199" priority="1733" operator="equal">
      <formula>"X"</formula>
    </cfRule>
  </conditionalFormatting>
  <conditionalFormatting sqref="Q262 Q216 Q277 Q295:Q296 W277:XFD277">
    <cfRule type="expression" dxfId="4198" priority="1944">
      <formula>ROW()=CELL("row")</formula>
    </cfRule>
  </conditionalFormatting>
  <conditionalFormatting sqref="Q266:Q267 Q252 Q301:Q304 Q407 Q421">
    <cfRule type="cellIs" dxfId="4197" priority="1628" operator="equal">
      <formula>"X"</formula>
    </cfRule>
  </conditionalFormatting>
  <conditionalFormatting sqref="Q267 Q301:Q304 Q421">
    <cfRule type="cellIs" dxfId="4196" priority="1627" operator="equal">
      <formula>"ANNUAL"</formula>
    </cfRule>
  </conditionalFormatting>
  <conditionalFormatting sqref="Q273:Q274 Q276 Q283:Q284">
    <cfRule type="cellIs" dxfId="4195" priority="1669" operator="equal">
      <formula>"X"</formula>
    </cfRule>
  </conditionalFormatting>
  <conditionalFormatting sqref="Q273:Q274 Q276:Q278 Q282:Q284">
    <cfRule type="cellIs" dxfId="4194" priority="1671" operator="equal">
      <formula>"X"</formula>
    </cfRule>
  </conditionalFormatting>
  <conditionalFormatting sqref="Q273:Q275 P276:Q276 Q283:Q284">
    <cfRule type="expression" dxfId="4193" priority="1670">
      <formula>ROW()=CELL("row")</formula>
    </cfRule>
  </conditionalFormatting>
  <conditionalFormatting sqref="Q296:Q297">
    <cfRule type="cellIs" dxfId="4192" priority="1664" operator="equal">
      <formula>"ANNUAL"</formula>
    </cfRule>
  </conditionalFormatting>
  <conditionalFormatting sqref="Q296:Q299 Q572:Q573">
    <cfRule type="cellIs" dxfId="4191" priority="1667" operator="equal">
      <formula>"X"</formula>
    </cfRule>
  </conditionalFormatting>
  <conditionalFormatting sqref="Q298:Q299 P265:Q265">
    <cfRule type="cellIs" dxfId="4190" priority="1737" operator="equal">
      <formula>"X"</formula>
    </cfRule>
  </conditionalFormatting>
  <conditionalFormatting sqref="Q298:Q299 Q265">
    <cfRule type="cellIs" dxfId="4189" priority="1736" operator="equal">
      <formula>"ANNUAL"</formula>
    </cfRule>
  </conditionalFormatting>
  <conditionalFormatting sqref="Q298:Q299">
    <cfRule type="expression" dxfId="4188" priority="1735">
      <formula>ROW()=CELL("row")</formula>
    </cfRule>
  </conditionalFormatting>
  <conditionalFormatting sqref="Q307 Q310:R310 X310:XFD310">
    <cfRule type="expression" dxfId="4187" priority="1858">
      <formula>ROW()=CELL("row")</formula>
    </cfRule>
  </conditionalFormatting>
  <conditionalFormatting sqref="Q326:Q327 Q329">
    <cfRule type="expression" dxfId="4186" priority="1582">
      <formula>ROW()=CELL("row")</formula>
    </cfRule>
  </conditionalFormatting>
  <conditionalFormatting sqref="Q333 Q337 Q419 Q484:Q485 Q339">
    <cfRule type="expression" dxfId="4185" priority="1638">
      <formula>ROW()=CELL("row")</formula>
    </cfRule>
  </conditionalFormatting>
  <conditionalFormatting sqref="Q333:Q334 Q339:Q344 Q419 P483:Q485 O350:Q350 P358:R358">
    <cfRule type="cellIs" dxfId="4184" priority="1639" operator="equal">
      <formula>"ANNUAL"</formula>
    </cfRule>
  </conditionalFormatting>
  <conditionalFormatting sqref="Q334 Q343:R343">
    <cfRule type="expression" dxfId="4183" priority="1855">
      <formula>ROW()=CELL("row")</formula>
    </cfRule>
  </conditionalFormatting>
  <conditionalFormatting sqref="Q367 L551:L554">
    <cfRule type="cellIs" dxfId="4182" priority="4022" operator="equal">
      <formula>"ANNUAL"</formula>
    </cfRule>
  </conditionalFormatting>
  <conditionalFormatting sqref="Q370 Q372 Q374 Q376:Q377 Q270 Q379 R271">
    <cfRule type="cellIs" dxfId="4181" priority="4009" operator="equal">
      <formula>"ANNUAL"</formula>
    </cfRule>
  </conditionalFormatting>
  <conditionalFormatting sqref="Q378 Q380:R381 Q382 Q397:R397 Q403:S403 Q406:R406 Q408:R408 R409:V409 Q409:Q411">
    <cfRule type="cellIs" dxfId="4180" priority="1911" operator="equal">
      <formula>"X"</formula>
    </cfRule>
  </conditionalFormatting>
  <conditionalFormatting sqref="Q378:Q383">
    <cfRule type="expression" dxfId="4179" priority="1852">
      <formula>ROW()=CELL("row")</formula>
    </cfRule>
  </conditionalFormatting>
  <conditionalFormatting sqref="Q386">
    <cfRule type="expression" dxfId="4178" priority="1875">
      <formula>ROW()=CELL("row")</formula>
    </cfRule>
  </conditionalFormatting>
  <conditionalFormatting sqref="Q387 P453:R453 P198:Q199 Q458 P91:Q91 P111:Q111 P147:Q148 Q239 Q234 Q439 Q442:Q443 Q394 Q400:R400">
    <cfRule type="expression" dxfId="4177" priority="1837">
      <formula>ROW()=CELL("row")</formula>
    </cfRule>
  </conditionalFormatting>
  <conditionalFormatting sqref="Q389:Q392 Q580:Q589">
    <cfRule type="cellIs" dxfId="4176" priority="1584" operator="equal">
      <formula>"ANNUAL"</formula>
    </cfRule>
  </conditionalFormatting>
  <conditionalFormatting sqref="Q401">
    <cfRule type="cellIs" dxfId="4175" priority="1203" operator="equal">
      <formula>"ANNUAL"</formula>
    </cfRule>
    <cfRule type="cellIs" dxfId="4174" priority="1204" operator="equal">
      <formula>"X"</formula>
    </cfRule>
  </conditionalFormatting>
  <conditionalFormatting sqref="Q425">
    <cfRule type="cellIs" dxfId="4173" priority="1631" operator="equal">
      <formula>"X"</formula>
    </cfRule>
  </conditionalFormatting>
  <conditionalFormatting sqref="Q425:Q429">
    <cfRule type="cellIs" dxfId="4172" priority="1630" operator="equal">
      <formula>"ANNUAL"</formula>
    </cfRule>
  </conditionalFormatting>
  <conditionalFormatting sqref="Q426">
    <cfRule type="cellIs" dxfId="4171" priority="3996" operator="equal">
      <formula>"ANNUAL"</formula>
    </cfRule>
  </conditionalFormatting>
  <conditionalFormatting sqref="Q426:Q434 Q446:Q450 Q466 Q474:Q477 Q479:Q482">
    <cfRule type="expression" dxfId="4170" priority="1632">
      <formula>ROW()=CELL("row")</formula>
    </cfRule>
  </conditionalFormatting>
  <conditionalFormatting sqref="Q436">
    <cfRule type="expression" dxfId="4169" priority="1741">
      <formula>ROW()=CELL("row")</formula>
    </cfRule>
    <cfRule type="cellIs" dxfId="4168" priority="1742" operator="equal">
      <formula>"X"</formula>
    </cfRule>
    <cfRule type="cellIs" dxfId="4167" priority="1743" operator="equal">
      <formula>"ANNUAL"</formula>
    </cfRule>
  </conditionalFormatting>
  <conditionalFormatting sqref="Q439:Q442">
    <cfRule type="cellIs" dxfId="4166" priority="1610" operator="equal">
      <formula>"ANNUAL"</formula>
    </cfRule>
    <cfRule type="cellIs" dxfId="4165" priority="1611" operator="equal">
      <formula>"X"</formula>
    </cfRule>
  </conditionalFormatting>
  <conditionalFormatting sqref="Q441">
    <cfRule type="cellIs" dxfId="4164" priority="3988" operator="equal">
      <formula>"ANNUAL"</formula>
    </cfRule>
  </conditionalFormatting>
  <conditionalFormatting sqref="Q452 Q454:Q455">
    <cfRule type="expression" dxfId="4163" priority="1898">
      <formula>ROW()=CELL("row")</formula>
    </cfRule>
  </conditionalFormatting>
  <conditionalFormatting sqref="Q457">
    <cfRule type="cellIs" dxfId="4162" priority="1690" operator="equal">
      <formula>"ANNUAL"</formula>
    </cfRule>
    <cfRule type="cellIs" dxfId="4161" priority="1691" operator="equal">
      <formula>"X"</formula>
    </cfRule>
  </conditionalFormatting>
  <conditionalFormatting sqref="Q463:Q464 Q523:Q524">
    <cfRule type="cellIs" dxfId="4160" priority="3999" operator="equal">
      <formula>"ANNUAL"</formula>
    </cfRule>
  </conditionalFormatting>
  <conditionalFormatting sqref="Q468 Q470 Q498:Q499">
    <cfRule type="cellIs" dxfId="4159" priority="4004" operator="equal">
      <formula>"ANNUAL"</formula>
    </cfRule>
  </conditionalFormatting>
  <conditionalFormatting sqref="Q474:Q475 Q492:R492 Q501 P509:Q509 Q511:R511">
    <cfRule type="cellIs" dxfId="4158" priority="3994" operator="equal">
      <formula>"ANNUAL"</formula>
    </cfRule>
  </conditionalFormatting>
  <conditionalFormatting sqref="Q477 Q479:R479 Q480 Q482">
    <cfRule type="cellIs" dxfId="4157" priority="1694" operator="equal">
      <formula>"X"</formula>
    </cfRule>
  </conditionalFormatting>
  <conditionalFormatting sqref="Q477 Q479:S479 Q480 Q482">
    <cfRule type="cellIs" dxfId="4156" priority="1693" operator="equal">
      <formula>"ANNUAL"</formula>
    </cfRule>
  </conditionalFormatting>
  <conditionalFormatting sqref="Q483 Q481">
    <cfRule type="cellIs" dxfId="4155" priority="3995" operator="equal">
      <formula>"ANNUAL"</formula>
    </cfRule>
  </conditionalFormatting>
  <conditionalFormatting sqref="Q487:Q488">
    <cfRule type="expression" dxfId="4154" priority="1695">
      <formula>ROW()=CELL("row")</formula>
    </cfRule>
  </conditionalFormatting>
  <conditionalFormatting sqref="Q488">
    <cfRule type="cellIs" dxfId="4153" priority="1696" operator="equal">
      <formula>"ANNUAL"</formula>
    </cfRule>
    <cfRule type="cellIs" dxfId="4152" priority="1697" operator="equal">
      <formula>"X"</formula>
    </cfRule>
  </conditionalFormatting>
  <conditionalFormatting sqref="Q493:Q496">
    <cfRule type="expression" dxfId="4151" priority="1614">
      <formula>ROW()=CELL("row")</formula>
    </cfRule>
  </conditionalFormatting>
  <conditionalFormatting sqref="Q495:Q497 Q489 N507:Q507">
    <cfRule type="cellIs" dxfId="4150" priority="1615" operator="equal">
      <formula>"ANNUAL"</formula>
    </cfRule>
  </conditionalFormatting>
  <conditionalFormatting sqref="Q496:Q497 Q489 Q490:R490 N507:Q507">
    <cfRule type="cellIs" dxfId="4149" priority="1616" operator="equal">
      <formula>"X"</formula>
    </cfRule>
  </conditionalFormatting>
  <conditionalFormatting sqref="Q497 Q513">
    <cfRule type="expression" dxfId="4148" priority="1746">
      <formula>ROW()=CELL("row")</formula>
    </cfRule>
  </conditionalFormatting>
  <conditionalFormatting sqref="Q499:Q500">
    <cfRule type="cellIs" dxfId="4147" priority="1965" operator="equal">
      <formula>"ANNUAL"</formula>
    </cfRule>
  </conditionalFormatting>
  <conditionalFormatting sqref="Q502:Q503 Q508 Q510">
    <cfRule type="expression" dxfId="4146" priority="1894">
      <formula>ROW()=CELL("row")</formula>
    </cfRule>
  </conditionalFormatting>
  <conditionalFormatting sqref="Q505 Q515:Q518 Q523:Q525 Q530:Q532">
    <cfRule type="expression" dxfId="4145" priority="1698">
      <formula>ROW()=CELL("row")</formula>
    </cfRule>
  </conditionalFormatting>
  <conditionalFormatting sqref="Q519">
    <cfRule type="cellIs" dxfId="4144" priority="4003" operator="equal">
      <formula>"ANNUAL"</formula>
    </cfRule>
  </conditionalFormatting>
  <conditionalFormatting sqref="Q530:Q531">
    <cfRule type="cellIs" dxfId="4143" priority="1791" operator="equal">
      <formula>"X"</formula>
    </cfRule>
    <cfRule type="cellIs" dxfId="4142" priority="1792" operator="equal">
      <formula>"ANNUAL"</formula>
    </cfRule>
  </conditionalFormatting>
  <conditionalFormatting sqref="Q550 P561:Q561 Q543 Q563:R563">
    <cfRule type="expression" dxfId="4141" priority="1834">
      <formula>ROW()=CELL("row")</formula>
    </cfRule>
  </conditionalFormatting>
  <conditionalFormatting sqref="Q551 Q555 P570:Q570">
    <cfRule type="cellIs" dxfId="4140" priority="1644" operator="equal">
      <formula>"ANNUAL"</formula>
    </cfRule>
  </conditionalFormatting>
  <conditionalFormatting sqref="Q551 Q555">
    <cfRule type="expression" dxfId="4139" priority="1642">
      <formula>ROW()=CELL("row")</formula>
    </cfRule>
  </conditionalFormatting>
  <conditionalFormatting sqref="Q553 Q554:T554">
    <cfRule type="cellIs" dxfId="4138" priority="1703" operator="equal">
      <formula>"X"</formula>
    </cfRule>
  </conditionalFormatting>
  <conditionalFormatting sqref="Q553:Q554">
    <cfRule type="cellIs" dxfId="4137" priority="1702" operator="equal">
      <formula>"ANNUAL"</formula>
    </cfRule>
  </conditionalFormatting>
  <conditionalFormatting sqref="Q556:Q557 P335:R335">
    <cfRule type="cellIs" dxfId="4136" priority="1712" operator="equal">
      <formula>"ANNUAL"</formula>
    </cfRule>
  </conditionalFormatting>
  <conditionalFormatting sqref="Q558">
    <cfRule type="cellIs" dxfId="4135" priority="1795" operator="equal">
      <formula>"ANNUAL"</formula>
    </cfRule>
  </conditionalFormatting>
  <conditionalFormatting sqref="Q565:Q568">
    <cfRule type="expression" dxfId="4134" priority="1822">
      <formula>ROW()=CELL("row")</formula>
    </cfRule>
  </conditionalFormatting>
  <conditionalFormatting sqref="Q568:Q569">
    <cfRule type="cellIs" dxfId="4133" priority="1772" operator="equal">
      <formula>"ANNUAL"</formula>
    </cfRule>
  </conditionalFormatting>
  <conditionalFormatting sqref="Q572:Q578 Q593:Q596">
    <cfRule type="cellIs" dxfId="4132" priority="1659" operator="equal">
      <formula>"ANNUAL"</formula>
    </cfRule>
  </conditionalFormatting>
  <conditionalFormatting sqref="Q572:Q584 Q593:Q596 O367:Q367">
    <cfRule type="cellIs" dxfId="4131" priority="1660" operator="equal">
      <formula>"X"</formula>
    </cfRule>
  </conditionalFormatting>
  <conditionalFormatting sqref="Q574 P593:Q593">
    <cfRule type="expression" dxfId="4130" priority="1658">
      <formula>ROW()=CELL("row")</formula>
    </cfRule>
  </conditionalFormatting>
  <conditionalFormatting sqref="Q579:Q584 Q586:Q589 U584 X584:XFD584">
    <cfRule type="expression" dxfId="4129" priority="1881">
      <formula>ROW()=CELL("row")</formula>
    </cfRule>
  </conditionalFormatting>
  <conditionalFormatting sqref="Q591 Q265:R265 Q282 Q286:Q287 Q575:Q578">
    <cfRule type="expression" dxfId="4128" priority="1781">
      <formula>ROW()=CELL("row")</formula>
    </cfRule>
  </conditionalFormatting>
  <conditionalFormatting sqref="Q591">
    <cfRule type="cellIs" dxfId="4127" priority="1779" operator="equal">
      <formula>"X"</formula>
    </cfRule>
    <cfRule type="cellIs" dxfId="4126" priority="1780" operator="equal">
      <formula>"ANNUAL"</formula>
    </cfRule>
  </conditionalFormatting>
  <conditionalFormatting sqref="Q594:Q596">
    <cfRule type="expression" dxfId="4125" priority="1785">
      <formula>ROW()=CELL("row")</formula>
    </cfRule>
  </conditionalFormatting>
  <conditionalFormatting sqref="Q606">
    <cfRule type="cellIs" dxfId="4124" priority="1172" operator="equal">
      <formula>"X"</formula>
    </cfRule>
  </conditionalFormatting>
  <conditionalFormatting sqref="Q606:Q607">
    <cfRule type="cellIs" dxfId="4123" priority="1171" operator="equal">
      <formula>"ANNUAL"</formula>
    </cfRule>
  </conditionalFormatting>
  <conditionalFormatting sqref="Q5:R6 T6 Q64:Q72 Q13:Q15">
    <cfRule type="cellIs" dxfId="4122" priority="1685" operator="equal">
      <formula>"X"</formula>
    </cfRule>
  </conditionalFormatting>
  <conditionalFormatting sqref="Q5:R6 T6 Q67:Q72 Q14:Q15">
    <cfRule type="cellIs" dxfId="4121" priority="1684" operator="equal">
      <formula>"ANNUAL"</formula>
    </cfRule>
  </conditionalFormatting>
  <conditionalFormatting sqref="Q9:R9 T10 X9:XFD10">
    <cfRule type="expression" dxfId="4120" priority="1530">
      <formula>ROW()=CELL("row")</formula>
    </cfRule>
  </conditionalFormatting>
  <conditionalFormatting sqref="Q16:R16 R68:R72 R76 R78:R79 R108:R111 R220 Q11:R11 T17 R3:R6">
    <cfRule type="cellIs" dxfId="4119" priority="1333" operator="equal">
      <formula>"X"</formula>
    </cfRule>
  </conditionalFormatting>
  <conditionalFormatting sqref="Q30:R30 X30:XFD30 R46:R48">
    <cfRule type="expression" dxfId="4118" priority="1433">
      <formula>ROW()=CELL("row")</formula>
    </cfRule>
  </conditionalFormatting>
  <conditionalFormatting sqref="Q38:R38">
    <cfRule type="expression" dxfId="4117" priority="1414">
      <formula>ROW()=CELL("row")</formula>
    </cfRule>
  </conditionalFormatting>
  <conditionalFormatting sqref="Q52:R52">
    <cfRule type="expression" dxfId="4116" priority="1864">
      <formula>ROW()=CELL("row")</formula>
    </cfRule>
  </conditionalFormatting>
  <conditionalFormatting sqref="Q60:R60">
    <cfRule type="cellIs" dxfId="4115" priority="1495" operator="equal">
      <formula>"ANNUAL"</formula>
    </cfRule>
  </conditionalFormatting>
  <conditionalFormatting sqref="Q65:R65 X65:XFD65">
    <cfRule type="expression" dxfId="4114" priority="1418">
      <formula>ROW()=CELL("row")</formula>
    </cfRule>
  </conditionalFormatting>
  <conditionalFormatting sqref="Q80:R81">
    <cfRule type="expression" dxfId="4113" priority="1920">
      <formula>ROW()=CELL("row")</formula>
    </cfRule>
  </conditionalFormatting>
  <conditionalFormatting sqref="Q101:R101">
    <cfRule type="cellIs" dxfId="4112" priority="1514" operator="equal">
      <formula>"ANNUAL"</formula>
    </cfRule>
    <cfRule type="cellIs" dxfId="4111" priority="1515" operator="equal">
      <formula>"X"</formula>
    </cfRule>
  </conditionalFormatting>
  <conditionalFormatting sqref="Q107:R107 Q60:Q61 Q134:R134 Q160 Q176:Q177 Q561:Q564">
    <cfRule type="cellIs" dxfId="4110" priority="1556" operator="equal">
      <formula>"X"</formula>
    </cfRule>
  </conditionalFormatting>
  <conditionalFormatting sqref="Q107:R107 Q134 Q160 Q176">
    <cfRule type="cellIs" dxfId="4109" priority="1555" operator="equal">
      <formula>"ANNUAL"</formula>
    </cfRule>
  </conditionalFormatting>
  <conditionalFormatting sqref="Q117:R119 R147:R148 P190:R190 R222:R223 R259:R263 R309 V309 R312 Q316:R317 R377:R379 R435 R436:S436 R451:R452 N465:R466 R467 R470 P498:S498 Q539:R540 L605:R605 R401">
    <cfRule type="cellIs" dxfId="4108" priority="1211" operator="equal">
      <formula>"X"</formula>
    </cfRule>
  </conditionalFormatting>
  <conditionalFormatting sqref="Q118:R119 R147:R148 R188:R190 R222:R224 R259 R309 R312 Q316:R317 R377:R378 R435 R436:S436 R449:R451 N465:R466 R467 R470 R496:R499 Q538:R540 L605:R605 R401">
    <cfRule type="cellIs" dxfId="4107" priority="1210" operator="equal">
      <formula>"ANNUAL"</formula>
    </cfRule>
  </conditionalFormatting>
  <conditionalFormatting sqref="Q127:R127">
    <cfRule type="cellIs" dxfId="4106" priority="1706" operator="equal">
      <formula>"ANNUAL"</formula>
    </cfRule>
    <cfRule type="cellIs" dxfId="4105" priority="1707" operator="equal">
      <formula>"X"</formula>
    </cfRule>
  </conditionalFormatting>
  <conditionalFormatting sqref="Q152:R152 Q161:Q163 Q82:S82 Q64 Q109 X107:XFD107 X152:XFD152 X82:XFD82">
    <cfRule type="expression" dxfId="4104" priority="1940">
      <formula>ROW()=CELL("row")</formula>
    </cfRule>
  </conditionalFormatting>
  <conditionalFormatting sqref="Q157:R157">
    <cfRule type="expression" dxfId="4103" priority="1825">
      <formula>ROW()=CELL("row")</formula>
    </cfRule>
  </conditionalFormatting>
  <conditionalFormatting sqref="Q191:R191 Q200 X191:XFD191">
    <cfRule type="expression" dxfId="4102" priority="1723">
      <formula>ROW()=CELL("row")</formula>
    </cfRule>
  </conditionalFormatting>
  <conditionalFormatting sqref="Q191:R191">
    <cfRule type="cellIs" dxfId="4101" priority="1722" operator="equal">
      <formula>"X"</formula>
    </cfRule>
  </conditionalFormatting>
  <conditionalFormatting sqref="Q200:R200">
    <cfRule type="cellIs" dxfId="4100" priority="1452" operator="equal">
      <formula>"X"</formula>
    </cfRule>
  </conditionalFormatting>
  <conditionalFormatting sqref="Q218:R218 O213:Q213 P222:Q224">
    <cfRule type="expression" dxfId="4099" priority="1727">
      <formula>ROW()=CELL("row")</formula>
    </cfRule>
  </conditionalFormatting>
  <conditionalFormatting sqref="Q219:R219">
    <cfRule type="cellIs" dxfId="4098" priority="1425" operator="equal">
      <formula>"X"</formula>
    </cfRule>
    <cfRule type="cellIs" dxfId="4097" priority="1426" operator="equal">
      <formula>"ANNUAL"</formula>
    </cfRule>
  </conditionalFormatting>
  <conditionalFormatting sqref="Q221:R221 P305:R306 Q313:R313 Q375 P467:Q467">
    <cfRule type="expression" dxfId="4096" priority="1624">
      <formula>ROW()=CELL("row")</formula>
    </cfRule>
  </conditionalFormatting>
  <conditionalFormatting sqref="Q221:R221 Q306:Q307 Q312:Q314 Q375:Q377 Q467 L495:Q495 Q188 Q599:Q601 Q460:Q462 Q257 Q309:Q310">
    <cfRule type="cellIs" dxfId="4095" priority="1626" operator="equal">
      <formula>"X"</formula>
    </cfRule>
  </conditionalFormatting>
  <conditionalFormatting sqref="Q221:R221 Q306:Q307 Q312:Q314 Q375:Q377 Q467 Q188:Q189 Q599:Q601 P545:Q547 Q460:Q462 Q257 Q309:Q310">
    <cfRule type="cellIs" dxfId="4094" priority="1625" operator="equal">
      <formula>"ANNUAL"</formula>
    </cfRule>
  </conditionalFormatting>
  <conditionalFormatting sqref="Q224:R224">
    <cfRule type="cellIs" dxfId="4093" priority="1310" operator="equal">
      <formula>"X"</formula>
    </cfRule>
  </conditionalFormatting>
  <conditionalFormatting sqref="Q250:R250">
    <cfRule type="cellIs" dxfId="4092" priority="1374" operator="equal">
      <formula>"X"</formula>
    </cfRule>
  </conditionalFormatting>
  <conditionalFormatting sqref="Q257:R257">
    <cfRule type="expression" dxfId="4091" priority="1307">
      <formula>ROW()=CELL("row")</formula>
    </cfRule>
  </conditionalFormatting>
  <conditionalFormatting sqref="Q292:R292 R374:S375 R558:S558 R562:R565">
    <cfRule type="cellIs" dxfId="4090" priority="1232" operator="equal">
      <formula>"X"</formula>
    </cfRule>
  </conditionalFormatting>
  <conditionalFormatting sqref="Q297:R297 Q572:Q573">
    <cfRule type="expression" dxfId="4089" priority="1666">
      <formula>ROW()=CELL("row")</formula>
    </cfRule>
  </conditionalFormatting>
  <conditionalFormatting sqref="Q321:R321">
    <cfRule type="cellIs" dxfId="4088" priority="1892" operator="equal">
      <formula>"X"</formula>
    </cfRule>
  </conditionalFormatting>
  <conditionalFormatting sqref="Q325:R325 Q320 Q327 P329:Q329 U55 Q64:Q65">
    <cfRule type="cellIs" dxfId="4087" priority="1901" operator="equal">
      <formula>"ANNUAL"</formula>
    </cfRule>
  </conditionalFormatting>
  <conditionalFormatting sqref="Q326:R326">
    <cfRule type="cellIs" dxfId="4086" priority="1542" operator="equal">
      <formula>"X"</formula>
    </cfRule>
    <cfRule type="cellIs" dxfId="4085" priority="1543" operator="equal">
      <formula>"ANNUAL"</formula>
    </cfRule>
  </conditionalFormatting>
  <conditionalFormatting sqref="Q347:R347">
    <cfRule type="expression" dxfId="4084" priority="1890">
      <formula>ROW()=CELL("row")</formula>
    </cfRule>
  </conditionalFormatting>
  <conditionalFormatting sqref="Q389:R389 Q391:Q392 U391 V390:XFD390 X391:XFD391 W389:XFD389">
    <cfRule type="expression" dxfId="4083" priority="1583">
      <formula>ROW()=CELL("row")</formula>
    </cfRule>
  </conditionalFormatting>
  <conditionalFormatting sqref="Q389:R390 Q391:Q392 Q585:Q589">
    <cfRule type="cellIs" dxfId="4082" priority="1585" operator="equal">
      <formula>"X"</formula>
    </cfRule>
  </conditionalFormatting>
  <conditionalFormatting sqref="Q401:R401">
    <cfRule type="expression" dxfId="4081" priority="1205">
      <formula>ROW()=CELL("row")</formula>
    </cfRule>
  </conditionalFormatting>
  <conditionalFormatting sqref="Q407:R407">
    <cfRule type="cellIs" dxfId="4080" priority="1344" operator="equal">
      <formula>"ANNUAL"</formula>
    </cfRule>
  </conditionalFormatting>
  <conditionalFormatting sqref="Q456:R456">
    <cfRule type="cellIs" dxfId="4079" priority="1509" operator="equal">
      <formula>"X"</formula>
    </cfRule>
    <cfRule type="cellIs" dxfId="4078" priority="1510" operator="equal">
      <formula>"ANNUAL"</formula>
    </cfRule>
  </conditionalFormatting>
  <conditionalFormatting sqref="Q469:R469">
    <cfRule type="expression" dxfId="4077" priority="1268">
      <formula>ROW()=CELL("row")</formula>
    </cfRule>
    <cfRule type="cellIs" dxfId="4076" priority="1269" operator="equal">
      <formula>"ANNUAL"</formula>
    </cfRule>
    <cfRule type="cellIs" dxfId="4075" priority="1270" operator="equal">
      <formula>"X"</formula>
    </cfRule>
  </conditionalFormatting>
  <conditionalFormatting sqref="Q500:R500 S580:T580">
    <cfRule type="cellIs" dxfId="4074" priority="1049" operator="equal">
      <formula>"X"</formula>
    </cfRule>
  </conditionalFormatting>
  <conditionalFormatting sqref="Q518:R518 O360:R360 R366:S366 Q511:R511">
    <cfRule type="cellIs" dxfId="4073" priority="1397" operator="equal">
      <formula>"ANNUAL"</formula>
    </cfRule>
  </conditionalFormatting>
  <conditionalFormatting sqref="Q520:R520">
    <cfRule type="expression" dxfId="4072" priority="1345">
      <formula>ROW()=CELL("row")</formula>
    </cfRule>
  </conditionalFormatting>
  <conditionalFormatting sqref="Q537:R537">
    <cfRule type="expression" dxfId="4071" priority="1439">
      <formula>ROW()=CELL("row")</formula>
    </cfRule>
  </conditionalFormatting>
  <conditionalFormatting sqref="Q551:R551 P555:Q555 Q570">
    <cfRule type="cellIs" dxfId="4070" priority="1643" operator="equal">
      <formula>"X"</formula>
    </cfRule>
  </conditionalFormatting>
  <conditionalFormatting sqref="Q571:R571 Q570">
    <cfRule type="expression" dxfId="4069" priority="1343">
      <formula>ROW()=CELL("row")</formula>
    </cfRule>
  </conditionalFormatting>
  <conditionalFormatting sqref="Q585:R585 U585 X585:XFD585">
    <cfRule type="expression" dxfId="4068" priority="1524">
      <formula>ROW()=CELL("row")</formula>
    </cfRule>
  </conditionalFormatting>
  <conditionalFormatting sqref="Q590:R590">
    <cfRule type="expression" dxfId="4067" priority="1090">
      <formula>ROW()=CELL("row")</formula>
    </cfRule>
  </conditionalFormatting>
  <conditionalFormatting sqref="Q18:S18 Q23:R24 R29:S29 R32 R33:S33 V33 R34:R36 U36 Q39:S39 R45:S45 R54:T54 R71:S72 R78:S78 R92:R93 R114 Q117:R117 R143 U27 U31:U32">
    <cfRule type="cellIs" dxfId="4066" priority="1501" operator="equal">
      <formula>"ANNUAL"</formula>
    </cfRule>
  </conditionalFormatting>
  <conditionalFormatting sqref="Q25:S25">
    <cfRule type="cellIs" dxfId="4065" priority="2057" operator="equal">
      <formula>"ANNUAL"</formula>
    </cfRule>
    <cfRule type="cellIs" dxfId="4064" priority="2058" operator="equal">
      <formula>"X"</formula>
    </cfRule>
  </conditionalFormatting>
  <conditionalFormatting sqref="Q61:S61 R113:S113 X61:XFD61 X113:XFD113">
    <cfRule type="expression" dxfId="4063" priority="1506">
      <formula>ROW()=CELL("row")</formula>
    </cfRule>
  </conditionalFormatting>
  <conditionalFormatting sqref="Q84:S84 Q17 Q19 Q54 Q13 Q66 X84:XFD84">
    <cfRule type="expression" dxfId="4062" priority="1959">
      <formula>ROW()=CELL("row")</formula>
    </cfRule>
  </conditionalFormatting>
  <conditionalFormatting sqref="Q128:S128 R112 R115">
    <cfRule type="cellIs" dxfId="4061" priority="3933" operator="equal">
      <formula>"X"</formula>
    </cfRule>
  </conditionalFormatting>
  <conditionalFormatting sqref="Q297:S297 S306 S316:S317 V307">
    <cfRule type="cellIs" dxfId="4060" priority="849" operator="equal">
      <formula>"X"</formula>
    </cfRule>
  </conditionalFormatting>
  <conditionalFormatting sqref="Q383:S383 S398 S411 S575:S577">
    <cfRule type="cellIs" dxfId="4059" priority="993" operator="equal">
      <formula>"X"</formula>
    </cfRule>
  </conditionalFormatting>
  <conditionalFormatting sqref="Q476:S476 R494:R496 R497:S497 R499:R502 R507:R508">
    <cfRule type="cellIs" dxfId="4058" priority="1258" operator="equal">
      <formula>"ANNUAL"</formula>
    </cfRule>
  </conditionalFormatting>
  <conditionalFormatting sqref="Q164:T164 Q166 Q186:R186 Q197:S197 P190:Q190 Q181 Q195 P202:Q202 R140:S140 S152:S154 Q154 R172 S188:U188 S139">
    <cfRule type="cellIs" dxfId="4057" priority="1963" operator="equal">
      <formula>"ANNUAL"</formula>
    </cfRule>
  </conditionalFormatting>
  <conditionalFormatting sqref="R7 U8 T69 M63 L8:Q8 M11:N11 P3:Q3 P2:S2 O58 Q4 Q62:R62 R63 W2 W63">
    <cfRule type="cellIs" dxfId="4056" priority="3950" operator="equal">
      <formula>"X"</formula>
    </cfRule>
  </conditionalFormatting>
  <conditionalFormatting sqref="R7 U8 Q128:S128 L129 L140 R163 R179:S179 L189 S503 S505 L8:Q8 M11:N11 P3:Q3 P2:S2 Q4 R170 W2 L193:V193">
    <cfRule type="cellIs" dxfId="4055" priority="3973" operator="equal">
      <formula>"ANNUAL"</formula>
    </cfRule>
  </conditionalFormatting>
  <conditionalFormatting sqref="R8">
    <cfRule type="cellIs" dxfId="4054" priority="1302" operator="equal">
      <formula>"X"</formula>
    </cfRule>
    <cfRule type="expression" dxfId="4053" priority="1303">
      <formula>ROW()=CELL("row")</formula>
    </cfRule>
  </conditionalFormatting>
  <conditionalFormatting sqref="R8:R9">
    <cfRule type="cellIs" dxfId="4052" priority="1304" operator="equal">
      <formula>"X"</formula>
    </cfRule>
  </conditionalFormatting>
  <conditionalFormatting sqref="R8:R10">
    <cfRule type="cellIs" dxfId="4051" priority="1240" operator="equal">
      <formula>"ANNUAL"</formula>
    </cfRule>
  </conditionalFormatting>
  <conditionalFormatting sqref="R10 R17 R31">
    <cfRule type="cellIs" dxfId="4050" priority="1241" operator="equal">
      <formula>"X"</formula>
    </cfRule>
  </conditionalFormatting>
  <conditionalFormatting sqref="R10:R13 R17 R31 T17 U31 X17:XFD17 X31:XFD31">
    <cfRule type="expression" dxfId="4049" priority="1242">
      <formula>ROW()=CELL("row")</formula>
    </cfRule>
  </conditionalFormatting>
  <conditionalFormatting sqref="R12:R14 W14">
    <cfRule type="cellIs" dxfId="4048" priority="1408" operator="equal">
      <formula>"X"</formula>
    </cfRule>
    <cfRule type="cellIs" dxfId="4047" priority="1409" operator="equal">
      <formula>"ANNUAL"</formula>
    </cfRule>
  </conditionalFormatting>
  <conditionalFormatting sqref="R12:R14 W14:XFD14 X12:XFD13">
    <cfRule type="expression" dxfId="4046" priority="1407">
      <formula>ROW()=CELL("row")</formula>
    </cfRule>
  </conditionalFormatting>
  <conditionalFormatting sqref="R18:R22 P42:R42 R95:R96 R171 R233:R238 R253:R254 R268:R271 R293:R295 Q121:R122 R283:R284">
    <cfRule type="cellIs" dxfId="4045" priority="1260" operator="equal">
      <formula>"ANNUAL"</formula>
    </cfRule>
  </conditionalFormatting>
  <conditionalFormatting sqref="R18:R22 R42:R43 R95:R96 R171 R230:R237 R253:R255 Q269:R269 R293:R295 R121:R122 R283">
    <cfRule type="cellIs" dxfId="4044" priority="1261" operator="equal">
      <formula>"X"</formula>
    </cfRule>
  </conditionalFormatting>
  <conditionalFormatting sqref="R19:R21 R41:R42 R171 R252:R254 R268:R270 R294:R295 R233:R234 U233 R22:S22 P95:S95 X22:XFD22 X95:XFD95 X233:XFD234 X171:XFD172">
    <cfRule type="expression" dxfId="4043" priority="1259">
      <formula>ROW()=CELL("row")</formula>
    </cfRule>
  </conditionalFormatting>
  <conditionalFormatting sqref="R23 X23:XFD23">
    <cfRule type="expression" dxfId="4042" priority="1533">
      <formula>ROW()=CELL("row")</formula>
    </cfRule>
  </conditionalFormatting>
  <conditionalFormatting sqref="R24 R81">
    <cfRule type="cellIs" dxfId="4041" priority="1498" operator="equal">
      <formula>"ANNUAL"</formula>
    </cfRule>
  </conditionalFormatting>
  <conditionalFormatting sqref="R26:R28 R11:R13">
    <cfRule type="cellIs" dxfId="4040" priority="1300" operator="equal">
      <formula>"ANNUAL"</formula>
    </cfRule>
  </conditionalFormatting>
  <conditionalFormatting sqref="R26:R28 R12:R13">
    <cfRule type="cellIs" dxfId="4039" priority="1299" operator="equal">
      <formula>"X"</formula>
    </cfRule>
  </conditionalFormatting>
  <conditionalFormatting sqref="R26:R28">
    <cfRule type="expression" dxfId="4038" priority="1295">
      <formula>ROW()=CELL("row")</formula>
    </cfRule>
  </conditionalFormatting>
  <conditionalFormatting sqref="R27 R47:R48 R51:R52">
    <cfRule type="cellIs" dxfId="4037" priority="1296" operator="equal">
      <formula>"ANNUAL"</formula>
    </cfRule>
  </conditionalFormatting>
  <conditionalFormatting sqref="R27 R47:R48">
    <cfRule type="cellIs" dxfId="4036" priority="1297" operator="equal">
      <formula>"X"</formula>
    </cfRule>
  </conditionalFormatting>
  <conditionalFormatting sqref="R27 R25:S25 U27 X25:XFD28">
    <cfRule type="expression" dxfId="4035" priority="1298">
      <formula>ROW()=CELL("row")</formula>
    </cfRule>
  </conditionalFormatting>
  <conditionalFormatting sqref="R29:R30 R44:R46 R59:R60 Q74 Q75:R75">
    <cfRule type="cellIs" dxfId="4034" priority="1435" operator="equal">
      <formula>"X"</formula>
    </cfRule>
  </conditionalFormatting>
  <conditionalFormatting sqref="R29:R30 R44:R46">
    <cfRule type="cellIs" dxfId="4033" priority="1434" operator="equal">
      <formula>"ANNUAL"</formula>
    </cfRule>
  </conditionalFormatting>
  <conditionalFormatting sqref="R43 R41 R102">
    <cfRule type="cellIs" dxfId="4032" priority="1353" operator="equal">
      <formula>"ANNUAL"</formula>
    </cfRule>
  </conditionalFormatting>
  <conditionalFormatting sqref="R43:R44">
    <cfRule type="expression" dxfId="4031" priority="1352">
      <formula>ROW()=CELL("row")</formula>
    </cfRule>
  </conditionalFormatting>
  <conditionalFormatting sqref="R47:R49 R56:R57 R64 R102:R103 U64 X64:XFD64">
    <cfRule type="expression" dxfId="4030" priority="1239">
      <formula>ROW()=CELL("row")</formula>
    </cfRule>
  </conditionalFormatting>
  <conditionalFormatting sqref="R52">
    <cfRule type="expression" dxfId="4029" priority="1197">
      <formula>ROW()=CELL("row")</formula>
    </cfRule>
    <cfRule type="cellIs" dxfId="4028" priority="1198" operator="equal">
      <formula>"X"</formula>
    </cfRule>
  </conditionalFormatting>
  <conditionalFormatting sqref="R54:R55 R67:S67 R83 R97:R98 R141:T141 R153 R156">
    <cfRule type="cellIs" dxfId="4027" priority="1443" operator="equal">
      <formula>"X"</formula>
    </cfRule>
    <cfRule type="cellIs" dxfId="4026" priority="1444" operator="equal">
      <formula>"ANNUAL"</formula>
    </cfRule>
  </conditionalFormatting>
  <conditionalFormatting sqref="R55 U55 Q67:S67 R83 X83:XFD83 Q97:R97 R141:T141 Q153:R153 Q156:R156 X67:XFD67 X141:XFD141 X55:XFD55 W157:XFD157 X155:XFD156">
    <cfRule type="expression" dxfId="4025" priority="1442">
      <formula>ROW()=CELL("row")</formula>
    </cfRule>
  </conditionalFormatting>
  <conditionalFormatting sqref="R56:R57 R64 R103">
    <cfRule type="cellIs" dxfId="4024" priority="1238" operator="equal">
      <formula>"X"</formula>
    </cfRule>
  </conditionalFormatting>
  <conditionalFormatting sqref="R56:R57">
    <cfRule type="cellIs" dxfId="4023" priority="1237" operator="equal">
      <formula>"ANNUAL"</formula>
    </cfRule>
  </conditionalFormatting>
  <conditionalFormatting sqref="R58:R59 Q74:R75">
    <cfRule type="cellIs" dxfId="4022" priority="1338" operator="equal">
      <formula>"ANNUAL"</formula>
    </cfRule>
  </conditionalFormatting>
  <conditionalFormatting sqref="R58:R60 Q74:R75 V74 X58:XFD60 X74:XFD75">
    <cfRule type="expression" dxfId="4021" priority="1337">
      <formula>ROW()=CELL("row")</formula>
    </cfRule>
  </conditionalFormatting>
  <conditionalFormatting sqref="R65">
    <cfRule type="cellIs" dxfId="4020" priority="1419" operator="equal">
      <formula>"X"</formula>
    </cfRule>
    <cfRule type="cellIs" dxfId="4019" priority="1420" operator="equal">
      <formula>"ANNUAL"</formula>
    </cfRule>
  </conditionalFormatting>
  <conditionalFormatting sqref="R68:R69 R96">
    <cfRule type="expression" dxfId="4018" priority="1389">
      <formula>ROW()=CELL("row")</formula>
    </cfRule>
  </conditionalFormatting>
  <conditionalFormatting sqref="R81:R82">
    <cfRule type="cellIs" dxfId="4017" priority="1410" operator="equal">
      <formula>"X"</formula>
    </cfRule>
  </conditionalFormatting>
  <conditionalFormatting sqref="R85:R91 R134:R135 V135 P398:R398 X135:XFD135">
    <cfRule type="expression" dxfId="4016" priority="1436">
      <formula>ROW()=CELL("row")</formula>
    </cfRule>
  </conditionalFormatting>
  <conditionalFormatting sqref="R85:R92 R135 P398:R398 R200:R202">
    <cfRule type="cellIs" dxfId="4015" priority="1437" operator="equal">
      <formula>"ANNUAL"</formula>
    </cfRule>
  </conditionalFormatting>
  <conditionalFormatting sqref="R85:R92 R135 Q398:R398 P202:S202 P275:R275 R146 T161 W161 R162">
    <cfRule type="cellIs" dxfId="4014" priority="1438" operator="equal">
      <formula>"X"</formula>
    </cfRule>
  </conditionalFormatting>
  <conditionalFormatting sqref="R98 X98:XFD98">
    <cfRule type="expression" dxfId="4013" priority="1492">
      <formula>ROW()=CELL("row")</formula>
    </cfRule>
  </conditionalFormatting>
  <conditionalFormatting sqref="R98">
    <cfRule type="cellIs" dxfId="4012" priority="1493" operator="equal">
      <formula>"ANNUAL"</formula>
    </cfRule>
  </conditionalFormatting>
  <conditionalFormatting sqref="R99 X99:XFD99">
    <cfRule type="expression" dxfId="4011" priority="1336">
      <formula>ROW()=CELL("row")</formula>
    </cfRule>
  </conditionalFormatting>
  <conditionalFormatting sqref="R99:R100">
    <cfRule type="cellIs" dxfId="4010" priority="1334" operator="equal">
      <formula>"X"</formula>
    </cfRule>
    <cfRule type="cellIs" dxfId="4009" priority="1335" operator="equal">
      <formula>"ANNUAL"</formula>
    </cfRule>
  </conditionalFormatting>
  <conditionalFormatting sqref="R106:R107">
    <cfRule type="expression" dxfId="4008" priority="1518">
      <formula>ROW()=CELL("row")</formula>
    </cfRule>
  </conditionalFormatting>
  <conditionalFormatting sqref="R114:R115">
    <cfRule type="cellIs" dxfId="4007" priority="1351" operator="equal">
      <formula>"X"</formula>
    </cfRule>
  </conditionalFormatting>
  <conditionalFormatting sqref="R114:R117">
    <cfRule type="cellIs" dxfId="4006" priority="1340" operator="equal">
      <formula>"ANNUAL"</formula>
    </cfRule>
  </conditionalFormatting>
  <conditionalFormatting sqref="R121:R127 R136:R137">
    <cfRule type="expression" dxfId="4005" priority="1249">
      <formula>ROW()=CELL("row")</formula>
    </cfRule>
  </conditionalFormatting>
  <conditionalFormatting sqref="R123">
    <cfRule type="cellIs" dxfId="4004" priority="1247" operator="equal">
      <formula>"ANNUAL"</formula>
    </cfRule>
  </conditionalFormatting>
  <conditionalFormatting sqref="R123:R126 R137">
    <cfRule type="cellIs" dxfId="4003" priority="1250" operator="equal">
      <formula>"ANNUAL"</formula>
    </cfRule>
  </conditionalFormatting>
  <conditionalFormatting sqref="R130:R133 Q337:R337">
    <cfRule type="cellIs" dxfId="4002" priority="1391" operator="equal">
      <formula>"ANNUAL"</formula>
    </cfRule>
  </conditionalFormatting>
  <conditionalFormatting sqref="R130:R133 R149:R150 R337:R338 R138 Q546:R546 Q341:R341">
    <cfRule type="expression" dxfId="4001" priority="1392">
      <formula>ROW()=CELL("row")</formula>
    </cfRule>
  </conditionalFormatting>
  <conditionalFormatting sqref="R130:R133">
    <cfRule type="cellIs" dxfId="4000" priority="1390" operator="equal">
      <formula>"X"</formula>
    </cfRule>
  </conditionalFormatting>
  <conditionalFormatting sqref="R137:R138">
    <cfRule type="cellIs" dxfId="3999" priority="1248" operator="equal">
      <formula>"X"</formula>
    </cfRule>
  </conditionalFormatting>
  <conditionalFormatting sqref="R138:R139 R142:R143 R154:R155 R158 R165:R168 V245 R245:S245 R246 Q252:R252 W244">
    <cfRule type="cellIs" dxfId="3998" priority="1342" operator="equal">
      <formula>"ANNUAL"</formula>
    </cfRule>
  </conditionalFormatting>
  <conditionalFormatting sqref="R145:R146 R147:S147 R161:R162 R173:R175 R216:R218 R229 R441:R442 P443:R443 P446:S446 P447:R447 Q449:R450 P448:S448">
    <cfRule type="cellIs" dxfId="3997" priority="1254" operator="equal">
      <formula>"ANNUAL"</formula>
    </cfRule>
  </conditionalFormatting>
  <conditionalFormatting sqref="R161 R229">
    <cfRule type="cellIs" dxfId="3996" priority="1251" operator="equal">
      <formula>"ANNUAL"</formula>
    </cfRule>
  </conditionalFormatting>
  <conditionalFormatting sqref="R161:R162 R173:R175 R216:R217 R229 R438:R443 R446:R447 R449:R450 R145:R146 R147:S147 T161 U162 W161:XFD161 X162:XFD162 X145:XFD147">
    <cfRule type="expression" dxfId="3995" priority="1253">
      <formula>ROW()=CELL("row")</formula>
    </cfRule>
  </conditionalFormatting>
  <conditionalFormatting sqref="R177:R178 U196 R222 R239 R340:R344 Q373:S373 Q383:R383 R516:S516 R521:S521 R579:R583 W196">
    <cfRule type="cellIs" dxfId="3994" priority="1246" operator="equal">
      <formula>"ANNUAL"</formula>
    </cfRule>
  </conditionalFormatting>
  <conditionalFormatting sqref="R180">
    <cfRule type="cellIs" dxfId="3993" priority="1379" operator="equal">
      <formula>"X"</formula>
    </cfRule>
  </conditionalFormatting>
  <conditionalFormatting sqref="R180:R181">
    <cfRule type="expression" dxfId="3992" priority="1380">
      <formula>ROW()=CELL("row")</formula>
    </cfRule>
    <cfRule type="cellIs" dxfId="3991" priority="1381" operator="equal">
      <formula>"ANNUAL"</formula>
    </cfRule>
    <cfRule type="cellIs" dxfId="3990" priority="1382" operator="equal">
      <formula>"X"</formula>
    </cfRule>
  </conditionalFormatting>
  <conditionalFormatting sqref="R185">
    <cfRule type="cellIs" dxfId="3989" priority="3969" operator="equal">
      <formula>"ANNUAL"</formula>
    </cfRule>
  </conditionalFormatting>
  <conditionalFormatting sqref="R187:R189 R203:R204">
    <cfRule type="cellIs" dxfId="3988" priority="1383" operator="equal">
      <formula>"X"</formula>
    </cfRule>
  </conditionalFormatting>
  <conditionalFormatting sqref="R205:R209 R211:R213">
    <cfRule type="cellIs" dxfId="3987" priority="1423" operator="equal">
      <formula>"ANNUAL"</formula>
    </cfRule>
  </conditionalFormatting>
  <conditionalFormatting sqref="R210 R319:R320 Q346:R346 Q396:R396 N454:R454">
    <cfRule type="cellIs" dxfId="3986" priority="1354" operator="equal">
      <formula>"ANNUAL"</formula>
    </cfRule>
  </conditionalFormatting>
  <conditionalFormatting sqref="R210 R319:R320 Q346:R346 Q396:R396">
    <cfRule type="cellIs" dxfId="3985" priority="1355" operator="equal">
      <formula>"X"</formula>
    </cfRule>
  </conditionalFormatting>
  <conditionalFormatting sqref="R210:R213 R319:R320 Q346:R346 R386:R388 R396 R454:R455 R51 R429 R50:S50 R199 R518 X50:XFD50">
    <cfRule type="expression" dxfId="3984" priority="1356">
      <formula>ROW()=CELL("row")</formula>
    </cfRule>
  </conditionalFormatting>
  <conditionalFormatting sqref="R211:R212 Q213:R213 Q154:R154 R165 R124:R125">
    <cfRule type="cellIs" dxfId="3983" priority="1422" operator="equal">
      <formula>"X"</formula>
    </cfRule>
  </conditionalFormatting>
  <conditionalFormatting sqref="R224">
    <cfRule type="expression" dxfId="3982" priority="1311">
      <formula>ROW()=CELL("row")</formula>
    </cfRule>
  </conditionalFormatting>
  <conditionalFormatting sqref="R224:R226">
    <cfRule type="cellIs" dxfId="3981" priority="1312" operator="equal">
      <formula>"X"</formula>
    </cfRule>
  </conditionalFormatting>
  <conditionalFormatting sqref="R230:R232 R241 R242:S242 R248">
    <cfRule type="cellIs" dxfId="3980" priority="1377" operator="equal">
      <formula>"ANNUAL"</formula>
    </cfRule>
  </conditionalFormatting>
  <conditionalFormatting sqref="R230:R232 R241:R242 R246 R248">
    <cfRule type="cellIs" dxfId="3979" priority="1378" operator="equal">
      <formula>"X"</formula>
    </cfRule>
  </conditionalFormatting>
  <conditionalFormatting sqref="R235 R68 Q319:R319 R56 P323:R323">
    <cfRule type="cellIs" dxfId="3978" priority="1396" operator="equal">
      <formula>"X"</formula>
    </cfRule>
  </conditionalFormatting>
  <conditionalFormatting sqref="R235 X235:XFD235">
    <cfRule type="expression" dxfId="3977" priority="1395">
      <formula>ROW()=CELL("row")</formula>
    </cfRule>
  </conditionalFormatting>
  <conditionalFormatting sqref="R236:R239 R373 R382:R383 R516 R580:R583 R342 R177:R178 R194:R195 R222 R521:R522 U196 V195 W196:XFD196 X195:XFD195">
    <cfRule type="expression" dxfId="3976" priority="1245">
      <formula>ROW()=CELL("row")</formula>
    </cfRule>
  </conditionalFormatting>
  <conditionalFormatting sqref="R238 O211 M256:O256 O222 P236:P237 O214:R214">
    <cfRule type="cellIs" dxfId="3975" priority="4001" operator="equal">
      <formula>"ANNUAL"</formula>
    </cfRule>
  </conditionalFormatting>
  <conditionalFormatting sqref="R240 R243 X240:XFD240 V243 X243:XFD243">
    <cfRule type="expression" dxfId="3974" priority="1289">
      <formula>ROW()=CELL("row")</formula>
    </cfRule>
  </conditionalFormatting>
  <conditionalFormatting sqref="R240 R243">
    <cfRule type="cellIs" dxfId="3973" priority="1291" operator="equal">
      <formula>"ANNUAL"</formula>
    </cfRule>
  </conditionalFormatting>
  <conditionalFormatting sqref="R240:R241 R243:R244 P238:R238">
    <cfRule type="cellIs" dxfId="3972" priority="1292" operator="equal">
      <formula>"X"</formula>
    </cfRule>
  </conditionalFormatting>
  <conditionalFormatting sqref="R246:R248">
    <cfRule type="cellIs" dxfId="3971" priority="1235" operator="equal">
      <formula>"X"</formula>
    </cfRule>
  </conditionalFormatting>
  <conditionalFormatting sqref="R247:R248 R263">
    <cfRule type="expression" dxfId="3970" priority="1236">
      <formula>ROW()=CELL("row")</formula>
    </cfRule>
  </conditionalFormatting>
  <conditionalFormatting sqref="R250">
    <cfRule type="cellIs" dxfId="3969" priority="1371" operator="equal">
      <formula>"X"</formula>
    </cfRule>
  </conditionalFormatting>
  <conditionalFormatting sqref="R250:R251">
    <cfRule type="expression" dxfId="3968" priority="1372">
      <formula>ROW()=CELL("row")</formula>
    </cfRule>
    <cfRule type="cellIs" dxfId="3967" priority="1373" operator="equal">
      <formula>"ANNUAL"</formula>
    </cfRule>
  </conditionalFormatting>
  <conditionalFormatting sqref="R251 R439 R505:S505">
    <cfRule type="cellIs" dxfId="3966" priority="1455" operator="equal">
      <formula>"X"</formula>
    </cfRule>
  </conditionalFormatting>
  <conditionalFormatting sqref="R255">
    <cfRule type="expression" dxfId="3965" priority="1368">
      <formula>ROW()=CELL("row")</formula>
    </cfRule>
    <cfRule type="cellIs" dxfId="3964" priority="1369" operator="equal">
      <formula>"ANNUAL"</formula>
    </cfRule>
    <cfRule type="cellIs" dxfId="3963" priority="1370" operator="equal">
      <formula>"X"</formula>
    </cfRule>
  </conditionalFormatting>
  <conditionalFormatting sqref="R257">
    <cfRule type="cellIs" dxfId="3962" priority="1305" operator="equal">
      <formula>"ANNUAL"</formula>
    </cfRule>
    <cfRule type="cellIs" dxfId="3961" priority="1306" operator="equal">
      <formula>"X"</formula>
    </cfRule>
  </conditionalFormatting>
  <conditionalFormatting sqref="R257:R258">
    <cfRule type="cellIs" dxfId="3960" priority="1308" operator="equal">
      <formula>"X"</formula>
    </cfRule>
  </conditionalFormatting>
  <conditionalFormatting sqref="R258 R260:R262 R266">
    <cfRule type="cellIs" dxfId="3959" priority="1365" operator="equal">
      <formula>"ANNUAL"</formula>
    </cfRule>
    <cfRule type="cellIs" dxfId="3958" priority="1366" operator="equal">
      <formula>"X"</formula>
    </cfRule>
  </conditionalFormatting>
  <conditionalFormatting sqref="R263">
    <cfRule type="cellIs" dxfId="3957" priority="1234" operator="equal">
      <formula>"ANNUAL"</formula>
    </cfRule>
  </conditionalFormatting>
  <conditionalFormatting sqref="R266">
    <cfRule type="cellIs" dxfId="3956" priority="1363" operator="equal">
      <formula>"X"</formula>
    </cfRule>
  </conditionalFormatting>
  <conditionalFormatting sqref="R268 R278 R284 R286 R290">
    <cfRule type="cellIs" dxfId="3955" priority="1461" operator="equal">
      <formula>"X"</formula>
    </cfRule>
    <cfRule type="cellIs" dxfId="3954" priority="1462" operator="equal">
      <formula>"ANNUAL"</formula>
    </cfRule>
  </conditionalFormatting>
  <conditionalFormatting sqref="R273 R275:R280 Q281:R281">
    <cfRule type="expression" dxfId="3953" priority="1283">
      <formula>ROW()=CELL("row")</formula>
    </cfRule>
  </conditionalFormatting>
  <conditionalFormatting sqref="R282:R288 R292 R374:R377 R471:R472 R527:R528 R562 R327:S327 R577 S576:S577 X292:XFD292 T578 R552:S552 R402:S402 R558:S558 S581:U581 R474:R475 X577:XFD577 W580:XFD580 V578:XFD578 X579:XFD579 X581:XFD581">
    <cfRule type="expression" dxfId="3952" priority="1233">
      <formula>ROW()=CELL("row")</formula>
    </cfRule>
  </conditionalFormatting>
  <conditionalFormatting sqref="R289:R290 R268 R278 R284 R286">
    <cfRule type="expression" dxfId="3951" priority="1460">
      <formula>ROW()=CELL("row")</formula>
    </cfRule>
  </conditionalFormatting>
  <conditionalFormatting sqref="R290">
    <cfRule type="expression" dxfId="3950" priority="1458">
      <formula>ROW()=CELL("row")</formula>
    </cfRule>
    <cfRule type="cellIs" dxfId="3949" priority="1459" operator="equal">
      <formula>"ANNUAL"</formula>
    </cfRule>
  </conditionalFormatting>
  <conditionalFormatting sqref="R298:R299 R301">
    <cfRule type="cellIs" dxfId="3948" priority="1279" operator="equal">
      <formula>"ANNUAL"</formula>
    </cfRule>
  </conditionalFormatting>
  <conditionalFormatting sqref="R298:R299 R301:R303">
    <cfRule type="cellIs" dxfId="3947" priority="1280" operator="equal">
      <formula>"X"</formula>
    </cfRule>
  </conditionalFormatting>
  <conditionalFormatting sqref="R299 R301">
    <cfRule type="expression" dxfId="3946" priority="1277">
      <formula>ROW()=CELL("row")</formula>
    </cfRule>
  </conditionalFormatting>
  <conditionalFormatting sqref="R302:R303 O379:R379">
    <cfRule type="cellIs" dxfId="3945" priority="1361" operator="equal">
      <formula>"ANNUAL"</formula>
    </cfRule>
    <cfRule type="cellIs" dxfId="3944" priority="1362" operator="equal">
      <formula>"X"</formula>
    </cfRule>
  </conditionalFormatting>
  <conditionalFormatting sqref="R302:R303 R379">
    <cfRule type="expression" dxfId="3943" priority="1360">
      <formula>ROW()=CELL("row")</formula>
    </cfRule>
  </conditionalFormatting>
  <conditionalFormatting sqref="R327:R328 R331 R336 R339 R345 R354">
    <cfRule type="cellIs" dxfId="3942" priority="1227" operator="equal">
      <formula>"X"</formula>
    </cfRule>
  </conditionalFormatting>
  <conditionalFormatting sqref="R328:R329 R331 R336 R339 R345 Q354:R355">
    <cfRule type="expression" dxfId="3941" priority="1228">
      <formula>ROW()=CELL("row")</formula>
    </cfRule>
  </conditionalFormatting>
  <conditionalFormatting sqref="R333 Q334:R334 Q359:R360 P361:S361 R366:S366 R368:R371 O372:S372 M458:R458 R460:R461 R477 R482:S482 P483:R483 R484:S485 M501:R501 R507:R508 Q511:R511 Q518:R518 R572:R573 R474 R358">
    <cfRule type="cellIs" dxfId="3940" priority="1400" operator="equal">
      <formula>"X"</formula>
    </cfRule>
  </conditionalFormatting>
  <conditionalFormatting sqref="R333:R334 R458 Q460:R462 R508:R509 R511 R518 R572:R573 R359:R361 R366 R477 R482:R485 R500:R501 R368:R372">
    <cfRule type="expression" dxfId="3939" priority="1399">
      <formula>ROW()=CELL("row")</formula>
    </cfRule>
  </conditionalFormatting>
  <conditionalFormatting sqref="R349 R352">
    <cfRule type="cellIs" dxfId="3938" priority="3990" operator="equal">
      <formula>"ANNUAL"</formula>
    </cfRule>
  </conditionalFormatting>
  <conditionalFormatting sqref="R357 R364">
    <cfRule type="cellIs" dxfId="3937" priority="1224" operator="equal">
      <formula>"X"</formula>
    </cfRule>
  </conditionalFormatting>
  <conditionalFormatting sqref="R357:R358 P364:R364">
    <cfRule type="cellIs" dxfId="3936" priority="1223" operator="equal">
      <formula>"ANNUAL"</formula>
    </cfRule>
  </conditionalFormatting>
  <conditionalFormatting sqref="R357:R358 R362:R364">
    <cfRule type="expression" dxfId="3935" priority="1225">
      <formula>ROW()=CELL("row")</formula>
    </cfRule>
  </conditionalFormatting>
  <conditionalFormatting sqref="R366:R372 R399 Q405:R405 R376 O355:R355 R360:R363">
    <cfRule type="cellIs" dxfId="3934" priority="1264" operator="equal">
      <formula>"X"</formula>
    </cfRule>
  </conditionalFormatting>
  <conditionalFormatting sqref="R367 R399 R404:R407">
    <cfRule type="expression" dxfId="3933" priority="1262">
      <formula>ROW()=CELL("row")</formula>
    </cfRule>
  </conditionalFormatting>
  <conditionalFormatting sqref="R390:R392">
    <cfRule type="expression" dxfId="3932" priority="1521">
      <formula>ROW()=CELL("row")</formula>
    </cfRule>
  </conditionalFormatting>
  <conditionalFormatting sqref="R391:R392">
    <cfRule type="cellIs" dxfId="3931" priority="1520" operator="equal">
      <formula>"X"</formula>
    </cfRule>
  </conditionalFormatting>
  <conditionalFormatting sqref="R394:R395">
    <cfRule type="cellIs" dxfId="3930" priority="3974" operator="equal">
      <formula>"ANNUAL"</formula>
    </cfRule>
  </conditionalFormatting>
  <conditionalFormatting sqref="R403">
    <cfRule type="cellIs" dxfId="3929" priority="4021" operator="equal">
      <formula>"ANNUAL"</formula>
    </cfRule>
  </conditionalFormatting>
  <conditionalFormatting sqref="R410:R428">
    <cfRule type="expression" dxfId="3928" priority="1221">
      <formula>ROW()=CELL("row")</formula>
    </cfRule>
  </conditionalFormatting>
  <conditionalFormatting sqref="R425">
    <cfRule type="cellIs" dxfId="3927" priority="1219" operator="equal">
      <formula>"ANNUAL"</formula>
    </cfRule>
    <cfRule type="cellIs" dxfId="3926" priority="1220" operator="equal">
      <formula>"X"</formula>
    </cfRule>
    <cfRule type="cellIs" dxfId="3925" priority="1222" operator="equal">
      <formula>"X"</formula>
    </cfRule>
  </conditionalFormatting>
  <conditionalFormatting sqref="R431 S448 R479 P504:Q504 R510 R514">
    <cfRule type="cellIs" dxfId="3924" priority="3975" operator="equal">
      <formula>"ANNUAL"</formula>
    </cfRule>
  </conditionalFormatting>
  <conditionalFormatting sqref="R456 R445 R448 R525">
    <cfRule type="expression" dxfId="3923" priority="1511">
      <formula>ROW()=CELL("row")</formula>
    </cfRule>
  </conditionalFormatting>
  <conditionalFormatting sqref="R476 R496:R497 R492:R494 R499">
    <cfRule type="expression" dxfId="3922" priority="1257">
      <formula>ROW()=CELL("row")</formula>
    </cfRule>
  </conditionalFormatting>
  <conditionalFormatting sqref="R480:R481 Q493:R493 R503:S503 Q434:S434 P487:R487 R483 Q494">
    <cfRule type="cellIs" dxfId="3921" priority="1350" operator="equal">
      <formula>"ANNUAL"</formula>
    </cfRule>
  </conditionalFormatting>
  <conditionalFormatting sqref="R480:R481">
    <cfRule type="expression" dxfId="3920" priority="1348">
      <formula>ROW()=CELL("row")</formula>
    </cfRule>
  </conditionalFormatting>
  <conditionalFormatting sqref="R480:R485 O493:R493 R442 R503:S503 Q434:S434 P487:R487">
    <cfRule type="cellIs" dxfId="3919" priority="1349" operator="equal">
      <formula>"X"</formula>
    </cfRule>
  </conditionalFormatting>
  <conditionalFormatting sqref="R491 R502:R505 R553 R555:R556 R578 R567:R570 R507">
    <cfRule type="expression" dxfId="3918" priority="1217">
      <formula>ROW()=CELL("row")</formula>
    </cfRule>
  </conditionalFormatting>
  <conditionalFormatting sqref="R492 R552:R553 R555:R556 R567:R570 R577:R578">
    <cfRule type="cellIs" dxfId="3917" priority="1215" operator="equal">
      <formula>"ANNUAL"</formula>
    </cfRule>
  </conditionalFormatting>
  <conditionalFormatting sqref="R495:R496">
    <cfRule type="cellIs" dxfId="3916" priority="1256" operator="equal">
      <formula>"X"</formula>
    </cfRule>
  </conditionalFormatting>
  <conditionalFormatting sqref="R518 R333:R334 R457:R458 R460 R511">
    <cfRule type="cellIs" dxfId="3915" priority="1398" operator="equal">
      <formula>"X"</formula>
    </cfRule>
  </conditionalFormatting>
  <conditionalFormatting sqref="R524">
    <cfRule type="expression" dxfId="3914" priority="1328">
      <formula>ROW()=CELL("row")</formula>
    </cfRule>
  </conditionalFormatting>
  <conditionalFormatting sqref="R530:R531 L542:R542 P545:R545 R560 R546">
    <cfRule type="cellIs" dxfId="3913" priority="1327" operator="equal">
      <formula>"X"</formula>
    </cfRule>
  </conditionalFormatting>
  <conditionalFormatting sqref="R530:R531 L542:R542 R545:R546 O560:R560">
    <cfRule type="cellIs" dxfId="3912" priority="1326" operator="equal">
      <formula>"ANNUAL"</formula>
    </cfRule>
  </conditionalFormatting>
  <conditionalFormatting sqref="R530:R531 R542 P545:R545 R560">
    <cfRule type="expression" dxfId="3911" priority="1325">
      <formula>ROW()=CELL("row")</formula>
    </cfRule>
  </conditionalFormatting>
  <conditionalFormatting sqref="R539:R540 R463:R467 R148 R223 R259 Q309:R309 R312 R316:R317 R378 R432:R436 R451:R452 R470 R498 R605:R606 R189:R190 V309 Q118:R119 T148 U223:V223 T189 U119 X148:XFD148 V190 W189:XFD189 X190:XFD190 X223:XFD223 X309:XFD309 X118:XFD119">
    <cfRule type="expression" dxfId="3910" priority="1209">
      <formula>ROW()=CELL("row")</formula>
    </cfRule>
  </conditionalFormatting>
  <conditionalFormatting sqref="R540">
    <cfRule type="cellIs" dxfId="3909" priority="1180" operator="equal">
      <formula>"ANNUAL"</formula>
    </cfRule>
  </conditionalFormatting>
  <conditionalFormatting sqref="R553 R555:R556 R578">
    <cfRule type="cellIs" dxfId="3908" priority="1216" operator="equal">
      <formula>"X"</formula>
    </cfRule>
  </conditionalFormatting>
  <conditionalFormatting sqref="R575">
    <cfRule type="cellIs" dxfId="3907" priority="1502" operator="equal">
      <formula>"ANNUAL"</formula>
    </cfRule>
    <cfRule type="cellIs" dxfId="3906" priority="1503" operator="equal">
      <formula>"X"</formula>
    </cfRule>
  </conditionalFormatting>
  <conditionalFormatting sqref="R575:R576 R437 R532 R430 R457 R495 R543 R565">
    <cfRule type="expression" dxfId="3905" priority="1504">
      <formula>ROW()=CELL("row")</formula>
    </cfRule>
  </conditionalFormatting>
  <conditionalFormatting sqref="R579">
    <cfRule type="expression" dxfId="3904" priority="1323">
      <formula>ROW()=CELL("row")</formula>
    </cfRule>
    <cfRule type="cellIs" dxfId="3903" priority="1324" operator="equal">
      <formula>"X"</formula>
    </cfRule>
  </conditionalFormatting>
  <conditionalFormatting sqref="R579:R580">
    <cfRule type="cellIs" dxfId="3902" priority="1274" operator="equal">
      <formula>"X"</formula>
    </cfRule>
  </conditionalFormatting>
  <conditionalFormatting sqref="R582:R583">
    <cfRule type="cellIs" dxfId="3901" priority="1466" operator="equal">
      <formula>"X"</formula>
    </cfRule>
  </conditionalFormatting>
  <conditionalFormatting sqref="R585:R589">
    <cfRule type="cellIs" dxfId="3900" priority="1471" operator="equal">
      <formula>"X"</formula>
    </cfRule>
    <cfRule type="cellIs" dxfId="3899" priority="1472" operator="equal">
      <formula>"ANNUAL"</formula>
    </cfRule>
  </conditionalFormatting>
  <conditionalFormatting sqref="R586:R589">
    <cfRule type="expression" dxfId="3898" priority="1470">
      <formula>ROW()=CELL("row")</formula>
    </cfRule>
  </conditionalFormatting>
  <conditionalFormatting sqref="R591:R595 R597:R598 L601:R601 V595 V599 V597 X590:XFD601">
    <cfRule type="expression" dxfId="3897" priority="1473">
      <formula>ROW()=CELL("row")</formula>
    </cfRule>
  </conditionalFormatting>
  <conditionalFormatting sqref="R591:R595 R597:R598 R601">
    <cfRule type="cellIs" dxfId="3896" priority="1476" operator="equal">
      <formula>"ANNUAL"</formula>
    </cfRule>
  </conditionalFormatting>
  <conditionalFormatting sqref="R591:R595 R597:R598 R601:R603">
    <cfRule type="cellIs" dxfId="3895" priority="1475" operator="equal">
      <formula>"X"</formula>
    </cfRule>
  </conditionalFormatting>
  <conditionalFormatting sqref="R3:S3 S21 X21:XFD21">
    <cfRule type="expression" dxfId="3894" priority="1098">
      <formula>ROW()=CELL("row")</formula>
    </cfRule>
  </conditionalFormatting>
  <conditionalFormatting sqref="R4:S4">
    <cfRule type="expression" dxfId="3893" priority="1527">
      <formula>ROW()=CELL("row")</formula>
    </cfRule>
  </conditionalFormatting>
  <conditionalFormatting sqref="R15:S15">
    <cfRule type="cellIs" dxfId="3892" priority="1146" operator="equal">
      <formula>"X"</formula>
    </cfRule>
    <cfRule type="cellIs" dxfId="3891" priority="1147" operator="equal">
      <formula>"ANNUAL"</formula>
    </cfRule>
  </conditionalFormatting>
  <conditionalFormatting sqref="R15:S15 X15:XFD15">
    <cfRule type="expression" dxfId="3890" priority="1145">
      <formula>ROW()=CELL("row")</formula>
    </cfRule>
  </conditionalFormatting>
  <conditionalFormatting sqref="R24:S24 R54:T54 R92:R93 R29:S29 R45:S45 Q18:S18 R32 R33:S33 R34:R36 Q39:S39 R71:S72 Q78:S78 Q79:Q80 V104 R114 R117 X117:XFD117 P143:R143 X143:XFD143 U71 U78 X18:XFD18 X29:XFD29 U32 U36 X54:XFD54 V33 X71:XFD72 X78:XFD78 X32:XFD37 X104:XFD104">
    <cfRule type="expression" dxfId="3889" priority="1500">
      <formula>ROW()=CELL("row")</formula>
    </cfRule>
  </conditionalFormatting>
  <conditionalFormatting sqref="R39:S39">
    <cfRule type="cellIs" dxfId="3888" priority="1046" operator="equal">
      <formula>"ANNUAL"</formula>
    </cfRule>
  </conditionalFormatting>
  <conditionalFormatting sqref="R61:S61 R113:S113 P359:R359 R149:R150 R50:S50">
    <cfRule type="cellIs" dxfId="3887" priority="1508" operator="equal">
      <formula>"ANNUAL"</formula>
    </cfRule>
  </conditionalFormatting>
  <conditionalFormatting sqref="R61:S61 R113:S113 R93 V96 R149:R150 R201 R50:S50">
    <cfRule type="cellIs" dxfId="3886" priority="1507" operator="equal">
      <formula>"X"</formula>
    </cfRule>
  </conditionalFormatting>
  <conditionalFormatting sqref="R82:S82">
    <cfRule type="expression" dxfId="3885" priority="1411">
      <formula>ROW()=CELL("row")</formula>
    </cfRule>
  </conditionalFormatting>
  <conditionalFormatting sqref="R108:S108">
    <cfRule type="expression" dxfId="3884" priority="1107">
      <formula>ROW()=CELL("row")</formula>
    </cfRule>
  </conditionalFormatting>
  <conditionalFormatting sqref="R139:S139 Q142:R142 R154:R155 P158:R158 R165:R168 R245:S245 R246 X142:XFD142 X139:XFD139 T159:U159 V245 W159:XFD159 X245:XFD246 X158:XFD158">
    <cfRule type="expression" dxfId="3883" priority="1341">
      <formula>ROW()=CELL("row")</formula>
    </cfRule>
  </conditionalFormatting>
  <conditionalFormatting sqref="R174:S174 R161 R216:R218 Q229:R229 Q449:R450">
    <cfRule type="cellIs" dxfId="3882" priority="1252" operator="equal">
      <formula>"X"</formula>
    </cfRule>
  </conditionalFormatting>
  <conditionalFormatting sqref="R174:S174">
    <cfRule type="cellIs" dxfId="3881" priority="1068" operator="equal">
      <formula>"ANNUAL"</formula>
    </cfRule>
  </conditionalFormatting>
  <conditionalFormatting sqref="R242:S242 R230:R232 X228:XFD228 R241 U241:V241 X241:XFD242">
    <cfRule type="expression" dxfId="3880" priority="1376">
      <formula>ROW()=CELL("row")</formula>
    </cfRule>
  </conditionalFormatting>
  <conditionalFormatting sqref="R271:S271">
    <cfRule type="cellIs" dxfId="3879" priority="846" operator="equal">
      <formula>"X"</formula>
    </cfRule>
  </conditionalFormatting>
  <conditionalFormatting sqref="R273:S273 R275:R281 R286:R288">
    <cfRule type="cellIs" dxfId="3878" priority="1285" operator="equal">
      <formula>"ANNUAL"</formula>
    </cfRule>
  </conditionalFormatting>
  <conditionalFormatting sqref="R273:S273 R276:R277 R279:R281 R287:R288">
    <cfRule type="cellIs" dxfId="3877" priority="1286" operator="equal">
      <formula>"X"</formula>
    </cfRule>
  </conditionalFormatting>
  <conditionalFormatting sqref="R297:S297 S306 S316:S317 V307">
    <cfRule type="cellIs" dxfId="3876" priority="848" operator="equal">
      <formula>"ANNUAL"</formula>
    </cfRule>
  </conditionalFormatting>
  <conditionalFormatting sqref="R369:S370 S377:S380">
    <cfRule type="cellIs" dxfId="3875" priority="839" operator="equal">
      <formula>"ANNUAL"</formula>
    </cfRule>
  </conditionalFormatting>
  <conditionalFormatting sqref="R383:S383 S398 S411 S575:S577">
    <cfRule type="cellIs" dxfId="3874" priority="994" operator="equal">
      <formula>"ANNUAL"</formula>
    </cfRule>
  </conditionalFormatting>
  <conditionalFormatting sqref="R410:S410 R411:R414 R415:S415 R416:R423 Q424:R424 Q426:R428 R432 Q433:R433">
    <cfRule type="cellIs" dxfId="3873" priority="1267" operator="equal">
      <formula>"X"</formula>
    </cfRule>
  </conditionalFormatting>
  <conditionalFormatting sqref="R410:S410 R411:R414 R415:S415 R416:R423 Q424:R424 R426:R430 R432 Q433:R433 M452:R452 V419 U425:V425 W423 W418 V422 W421">
    <cfRule type="cellIs" dxfId="3872" priority="1266" operator="equal">
      <formula>"ANNUAL"</formula>
    </cfRule>
  </conditionalFormatting>
  <conditionalFormatting sqref="R441:S441 S461 S498:S499 S504 S518 S536:S537 L548:T548 S569:S570 S580:T580 R440">
    <cfRule type="cellIs" dxfId="3871" priority="1051" operator="equal">
      <formula>"ANNUAL"</formula>
    </cfRule>
  </conditionalFormatting>
  <conditionalFormatting sqref="R491:S491 R552:S553 R555:S555 R556 R567:R570 R577:R578 R492">
    <cfRule type="cellIs" dxfId="3870" priority="1218" operator="equal">
      <formula>"X"</formula>
    </cfRule>
  </conditionalFormatting>
  <conditionalFormatting sqref="R505:S505">
    <cfRule type="cellIs" dxfId="3869" priority="1456" operator="equal">
      <formula>"ANNUAL"</formula>
    </cfRule>
  </conditionalFormatting>
  <conditionalFormatting sqref="R513:S514">
    <cfRule type="expression" dxfId="3868" priority="1129">
      <formula>ROW()=CELL("row")</formula>
    </cfRule>
  </conditionalFormatting>
  <conditionalFormatting sqref="R524:S524 P494:R494 R471:R472 R501:R502 P504:R504 O463:R463 P513:R513 M486:R486 R488:R489 R525">
    <cfRule type="cellIs" dxfId="3867" priority="1330" operator="equal">
      <formula>"X"</formula>
    </cfRule>
  </conditionalFormatting>
  <conditionalFormatting sqref="R524:S524 R471:R472 P504:R504 O463:R463 P513:R513 O486:R486 R488:R489">
    <cfRule type="cellIs" dxfId="3866" priority="1329" operator="equal">
      <formula>"ANNUAL"</formula>
    </cfRule>
  </conditionalFormatting>
  <conditionalFormatting sqref="R564:S564">
    <cfRule type="expression" dxfId="3865" priority="1480">
      <formula>ROW()=CELL("row")</formula>
    </cfRule>
    <cfRule type="cellIs" dxfId="3864" priority="1481" operator="equal">
      <formula>"ANNUAL"</formula>
    </cfRule>
  </conditionalFormatting>
  <conditionalFormatting sqref="R582:S583">
    <cfRule type="cellIs" dxfId="3863" priority="1467" operator="equal">
      <formula>"ANNUAL"</formula>
    </cfRule>
  </conditionalFormatting>
  <conditionalFormatting sqref="R31:T31 S36:T36 T40:T41 T57:T58 R64:T64 T103:T105 S184:T184 S249:T249 T265:T266 S276:T276 S284:T284 S287:T287 T531:T532 T557:V557 T566:U566 R285:U285 S405:S406 T563:U563 V273:V275">
    <cfRule type="cellIs" dxfId="3862" priority="589" operator="equal">
      <formula>"ANNUAL"</formula>
    </cfRule>
  </conditionalFormatting>
  <conditionalFormatting sqref="R66:T66 V66:XFD66 S68:T68 V68:XFD68 A140:D140 M144:M145 M147:M148 Q388">
    <cfRule type="expression" dxfId="3861" priority="3075">
      <formula>ROW()=CELL("row")</formula>
    </cfRule>
  </conditionalFormatting>
  <conditionalFormatting sqref="R282:T282 S302 S533:U533">
    <cfRule type="cellIs" dxfId="3860" priority="659" operator="equal">
      <formula>"X"</formula>
    </cfRule>
  </conditionalFormatting>
  <conditionalFormatting sqref="R462:T462">
    <cfRule type="cellIs" dxfId="3859" priority="391" operator="equal">
      <formula>"ANNUAL"</formula>
    </cfRule>
    <cfRule type="cellIs" dxfId="3858" priority="392" operator="equal">
      <formula>"X"</formula>
    </cfRule>
  </conditionalFormatting>
  <conditionalFormatting sqref="R584:T584">
    <cfRule type="expression" dxfId="3857" priority="604">
      <formula>ROW()=CELL("row")</formula>
    </cfRule>
    <cfRule type="cellIs" dxfId="3856" priority="605" operator="equal">
      <formula>"X"</formula>
    </cfRule>
    <cfRule type="cellIs" dxfId="3855" priority="606" operator="equal">
      <formula>"ANNUAL"</formula>
    </cfRule>
    <cfRule type="expression" dxfId="3854" priority="607">
      <formula>ROW()=CELL("row")</formula>
    </cfRule>
  </conditionalFormatting>
  <conditionalFormatting sqref="R581:U581 N342:R342 R516 R600">
    <cfRule type="cellIs" dxfId="3853" priority="1243" operator="equal">
      <formula>"ANNUAL"</formula>
    </cfRule>
  </conditionalFormatting>
  <conditionalFormatting sqref="R581:U581 R239 Q373:S373 R600">
    <cfRule type="cellIs" dxfId="3852" priority="1244" operator="equal">
      <formula>"X"</formula>
    </cfRule>
  </conditionalFormatting>
  <conditionalFormatting sqref="R137:U137">
    <cfRule type="cellIs" dxfId="3851" priority="682" operator="equal">
      <formula>"ANNUAL"</formula>
    </cfRule>
  </conditionalFormatting>
  <conditionalFormatting sqref="R582:U582 U581:U582 R583:T583 X582:XFD583">
    <cfRule type="expression" dxfId="3850" priority="1465">
      <formula>ROW()=CELL("row")</formula>
    </cfRule>
  </conditionalFormatting>
  <conditionalFormatting sqref="S3:S4 S21">
    <cfRule type="cellIs" dxfId="3849" priority="1099" operator="equal">
      <formula>"ANNUAL"</formula>
    </cfRule>
  </conditionalFormatting>
  <conditionalFormatting sqref="S4:S6 S69:S72 S111:S112">
    <cfRule type="cellIs" dxfId="3848" priority="891" operator="equal">
      <formula>"X"</formula>
    </cfRule>
  </conditionalFormatting>
  <conditionalFormatting sqref="S5:S6 S11 S16 S68:S72 S75:S76 S78:S79 S111:S112 S222 S238 S430 S435 S467 S475">
    <cfRule type="cellIs" dxfId="3847" priority="894" operator="equal">
      <formula>"ANNUAL"</formula>
    </cfRule>
  </conditionalFormatting>
  <conditionalFormatting sqref="S5:S6">
    <cfRule type="cellIs" dxfId="3846" priority="892" operator="equal">
      <formula>"ANNUAL"</formula>
    </cfRule>
  </conditionalFormatting>
  <conditionalFormatting sqref="S7:S9 S12:S13 S26:S30 S47:S48 S52 S226:S227 S240">
    <cfRule type="cellIs" dxfId="3845" priority="919" operator="equal">
      <formula>"ANNUAL"</formula>
    </cfRule>
  </conditionalFormatting>
  <conditionalFormatting sqref="S9:S11 S16:S18 S28:S32 R49:S49 S57 S101:S105 S276:S277 S350 S562 S564:S565">
    <cfRule type="cellIs" dxfId="3844" priority="875" operator="equal">
      <formula>"X"</formula>
    </cfRule>
  </conditionalFormatting>
  <conditionalFormatting sqref="S10 Q17:S17 S49 S350">
    <cfRule type="cellIs" dxfId="3843" priority="874" operator="equal">
      <formula>"ANNUAL"</formula>
    </cfRule>
  </conditionalFormatting>
  <conditionalFormatting sqref="S10:S11 S16:S18 S31:S32 S36 S40:S41 R49:S49 S57 S64:S65 S102:S105 S184 S249 S265 S276 S284 S287 S330 S350:S356 S377:S378 S380 S406:S407 S479:S480 S531 S556 P562:S562 R565:T565 S580:S581">
    <cfRule type="cellIs" dxfId="3842" priority="877" operator="equal">
      <formula>"ANNUAL"</formula>
    </cfRule>
  </conditionalFormatting>
  <conditionalFormatting sqref="S14 S20 S53:S56">
    <cfRule type="cellIs" dxfId="3841" priority="1033" operator="equal">
      <formula>"ANNUAL"</formula>
    </cfRule>
    <cfRule type="cellIs" dxfId="3840" priority="1034" operator="equal">
      <formula>"X"</formula>
    </cfRule>
  </conditionalFormatting>
  <conditionalFormatting sqref="S19">
    <cfRule type="cellIs" dxfId="3839" priority="3998" operator="equal">
      <formula>"ANNUAL"</formula>
    </cfRule>
  </conditionalFormatting>
  <conditionalFormatting sqref="S22:S24">
    <cfRule type="cellIs" dxfId="3838" priority="853" operator="equal">
      <formula>"ANNUAL"</formula>
    </cfRule>
  </conditionalFormatting>
  <conditionalFormatting sqref="S34:S35 S60 S62 Q73:T73 S109:S110 S136 S138 S146">
    <cfRule type="cellIs" dxfId="3837" priority="1073" operator="equal">
      <formula>"ANNUAL"</formula>
    </cfRule>
    <cfRule type="cellIs" dxfId="3836" priority="1074" operator="equal">
      <formula>"X"</formula>
    </cfRule>
  </conditionalFormatting>
  <conditionalFormatting sqref="S41 S43:S46 S101:S102 S107 S117 S121:S123 S187:S188 S220:S221 S227 S294:S295 S300">
    <cfRule type="cellIs" dxfId="3835" priority="982" operator="equal">
      <formula>"ANNUAL"</formula>
    </cfRule>
  </conditionalFormatting>
  <conditionalFormatting sqref="S42 P45 W43">
    <cfRule type="cellIs" dxfId="3834" priority="2504" operator="equal">
      <formula>"ANNUAL"</formula>
    </cfRule>
  </conditionalFormatting>
  <conditionalFormatting sqref="S42 W43">
    <cfRule type="cellIs" dxfId="3833" priority="2503" operator="equal">
      <formula>"X"</formula>
    </cfRule>
  </conditionalFormatting>
  <conditionalFormatting sqref="S42 W43:XFD43 X42:XFD42">
    <cfRule type="expression" dxfId="3832" priority="2502">
      <formula>ROW()=CELL("row")</formula>
    </cfRule>
  </conditionalFormatting>
  <conditionalFormatting sqref="S43:S46 S294:S295">
    <cfRule type="cellIs" dxfId="3831" priority="979" operator="equal">
      <formula>"X"</formula>
    </cfRule>
  </conditionalFormatting>
  <conditionalFormatting sqref="S51 S201 S212 S349 S323:S326">
    <cfRule type="cellIs" dxfId="3830" priority="1011" operator="equal">
      <formula>"ANNUAL"</formula>
    </cfRule>
  </conditionalFormatting>
  <conditionalFormatting sqref="S55 S20 S14">
    <cfRule type="expression" dxfId="3829" priority="1032">
      <formula>ROW()=CELL("row")</formula>
    </cfRule>
  </conditionalFormatting>
  <conditionalFormatting sqref="S56">
    <cfRule type="expression" dxfId="3828" priority="1120">
      <formula>ROW()=CELL("row")</formula>
    </cfRule>
  </conditionalFormatting>
  <conditionalFormatting sqref="S58 S74 S94 S99 S118">
    <cfRule type="cellIs" dxfId="3827" priority="999" operator="equal">
      <formula>"X"</formula>
    </cfRule>
    <cfRule type="cellIs" dxfId="3826" priority="1000" operator="equal">
      <formula>"ANNUAL"</formula>
    </cfRule>
  </conditionalFormatting>
  <conditionalFormatting sqref="S63 S80:S81 S92:T92 S98 R106:S106 S116 S119 R145:S145 S181">
    <cfRule type="cellIs" dxfId="3825" priority="1045" operator="equal">
      <formula>"ANNUAL"</formula>
    </cfRule>
  </conditionalFormatting>
  <conditionalFormatting sqref="S63 S80:S82 S92:T92 S98 R106:S106 S116 S119 R145:S145 S181 R39:S39">
    <cfRule type="cellIs" dxfId="3824" priority="1047" operator="equal">
      <formula>"X"</formula>
    </cfRule>
  </conditionalFormatting>
  <conditionalFormatting sqref="S65 S38 S32 S28 S26">
    <cfRule type="expression" dxfId="3823" priority="1017">
      <formula>ROW()=CELL("row")</formula>
    </cfRule>
  </conditionalFormatting>
  <conditionalFormatting sqref="S68:S69 S96 S104:S105 S131:S135">
    <cfRule type="cellIs" dxfId="3822" priority="930" operator="equal">
      <formula>"X"</formula>
    </cfRule>
  </conditionalFormatting>
  <conditionalFormatting sqref="S71:S72">
    <cfRule type="cellIs" dxfId="3821" priority="1803" operator="equal">
      <formula>"X"</formula>
    </cfRule>
  </conditionalFormatting>
  <conditionalFormatting sqref="S75:S76 S78:S79 S308:S314 S405:S407 R454 R455:S455 S469:S472 R474:S475 S609">
    <cfRule type="cellIs" dxfId="3820" priority="829" operator="equal">
      <formula>"X"</formula>
    </cfRule>
  </conditionalFormatting>
  <conditionalFormatting sqref="S83 S86 S91 S97 R143:S143 S155 S158 S165:S166 S168 S170 S175 S177 S183 S185:S186">
    <cfRule type="cellIs" dxfId="3819" priority="1037" operator="equal">
      <formula>"X"</formula>
    </cfRule>
  </conditionalFormatting>
  <conditionalFormatting sqref="S83 S86 S91 S97 S143 S155 S158 S165:S166 S168 S170 S175 S177 S183 S185:S186">
    <cfRule type="cellIs" dxfId="3818" priority="1036" operator="equal">
      <formula>"ANNUAL"</formula>
    </cfRule>
  </conditionalFormatting>
  <conditionalFormatting sqref="S88 S93 R100:S100 S115 S152 S239 Q244:S244 S362 S397 R101 W244:XFD244 X100:XFD101">
    <cfRule type="expression" dxfId="3817" priority="1100">
      <formula>ROW()=CELL("row")</formula>
    </cfRule>
  </conditionalFormatting>
  <conditionalFormatting sqref="S88 S93 S100 S115 R239:S239 Q244:S244 S362:S364 S393:S397">
    <cfRule type="cellIs" dxfId="3816" priority="1101" operator="equal">
      <formula>"ANNUAL"</formula>
    </cfRule>
  </conditionalFormatting>
  <conditionalFormatting sqref="S101 S53 S23 S9">
    <cfRule type="expression" dxfId="3815" priority="1078">
      <formula>ROW()=CELL("row")</formula>
    </cfRule>
  </conditionalFormatting>
  <conditionalFormatting sqref="S107">
    <cfRule type="cellIs" dxfId="3814" priority="971" operator="equal">
      <formula>"X"</formula>
    </cfRule>
  </conditionalFormatting>
  <conditionalFormatting sqref="S108">
    <cfRule type="expression" dxfId="3813" priority="1104">
      <formula>ROW()=CELL("row")</formula>
    </cfRule>
    <cfRule type="cellIs" dxfId="3812" priority="1105" operator="equal">
      <formula>"ANNUAL"</formula>
    </cfRule>
    <cfRule type="cellIs" dxfId="3811" priority="1106" operator="equal">
      <formula>"X"</formula>
    </cfRule>
  </conditionalFormatting>
  <conditionalFormatting sqref="S111">
    <cfRule type="expression" dxfId="3810" priority="1020">
      <formula>ROW()=CELL("row")</formula>
    </cfRule>
  </conditionalFormatting>
  <conditionalFormatting sqref="S118 S99 S94 S74 S58">
    <cfRule type="expression" dxfId="3809" priority="998">
      <formula>ROW()=CELL("row")</formula>
    </cfRule>
  </conditionalFormatting>
  <conditionalFormatting sqref="S124 S173:T173 S235:S236">
    <cfRule type="cellIs" dxfId="3808" priority="852" operator="equal">
      <formula>"X"</formula>
    </cfRule>
  </conditionalFormatting>
  <conditionalFormatting sqref="S124 S173:T173 S235:S236">
    <cfRule type="cellIs" dxfId="3807" priority="851" operator="equal">
      <formula>"ANNUAL"</formula>
    </cfRule>
  </conditionalFormatting>
  <conditionalFormatting sqref="S125">
    <cfRule type="expression" dxfId="3806" priority="826">
      <formula>ROW()=CELL("row")</formula>
    </cfRule>
  </conditionalFormatting>
  <conditionalFormatting sqref="S125:S127">
    <cfRule type="cellIs" dxfId="3805" priority="827" operator="equal">
      <formula>"ANNUAL"</formula>
    </cfRule>
    <cfRule type="cellIs" dxfId="3804" priority="828" operator="equal">
      <formula>"X"</formula>
    </cfRule>
  </conditionalFormatting>
  <conditionalFormatting sqref="S129:S130">
    <cfRule type="expression" dxfId="3803" priority="1001">
      <formula>ROW()=CELL("row")</formula>
    </cfRule>
    <cfRule type="cellIs" dxfId="3802" priority="1002" operator="equal">
      <formula>"X"</formula>
    </cfRule>
    <cfRule type="cellIs" dxfId="3801" priority="1003" operator="equal">
      <formula>"ANNUAL"</formula>
    </cfRule>
  </conditionalFormatting>
  <conditionalFormatting sqref="S131:S135 S104:S105 S96 S69">
    <cfRule type="expression" dxfId="3800" priority="929">
      <formula>ROW()=CELL("row")</formula>
    </cfRule>
  </conditionalFormatting>
  <conditionalFormatting sqref="S131:S135">
    <cfRule type="cellIs" dxfId="3799" priority="927" operator="equal">
      <formula>"ANNUAL"</formula>
    </cfRule>
  </conditionalFormatting>
  <conditionalFormatting sqref="S142">
    <cfRule type="expression" dxfId="3798" priority="823">
      <formula>ROW()=CELL("row")</formula>
    </cfRule>
    <cfRule type="cellIs" dxfId="3797" priority="824" operator="equal">
      <formula>"ANNUAL"</formula>
    </cfRule>
    <cfRule type="cellIs" dxfId="3796" priority="825" operator="equal">
      <formula>"X"</formula>
    </cfRule>
  </conditionalFormatting>
  <conditionalFormatting sqref="S146 S138 S136 S109:S110 S73 S62 S60 S34:S35">
    <cfRule type="expression" dxfId="3795" priority="1072">
      <formula>ROW()=CELL("row")</formula>
    </cfRule>
  </conditionalFormatting>
  <conditionalFormatting sqref="S148 S137 S123 S89:S90 S87 S85 S75 S59 S46 S44 S30">
    <cfRule type="expression" dxfId="3794" priority="988">
      <formula>ROW()=CELL("row")</formula>
    </cfRule>
  </conditionalFormatting>
  <conditionalFormatting sqref="S148:S150 S163:T163 S176 S219:S220 S231 R445:S447">
    <cfRule type="cellIs" dxfId="3793" priority="821" operator="equal">
      <formula>"ANNUAL"</formula>
    </cfRule>
  </conditionalFormatting>
  <conditionalFormatting sqref="S148:S150 S163:T163 S176 S219:S222 S231 R445:S445 P446:S448">
    <cfRule type="cellIs" dxfId="3792" priority="822" operator="equal">
      <formula>"X"</formula>
    </cfRule>
  </conditionalFormatting>
  <conditionalFormatting sqref="S156:S157 S160 S169 R247:S247 S254 S272">
    <cfRule type="cellIs" dxfId="3791" priority="997" operator="equal">
      <formula>"ANNUAL"</formula>
    </cfRule>
  </conditionalFormatting>
  <conditionalFormatting sqref="S156:S157 S160 S169 S247 S254 S272">
    <cfRule type="cellIs" dxfId="3790" priority="996" operator="equal">
      <formula>"X"</formula>
    </cfRule>
  </conditionalFormatting>
  <conditionalFormatting sqref="S159 S161:S162 S171:S172 R178:S178 Q529:S529 S547 S571 S579 S601">
    <cfRule type="cellIs" dxfId="3789" priority="1070" operator="equal">
      <formula>"ANNUAL"</formula>
    </cfRule>
    <cfRule type="cellIs" dxfId="3788" priority="1071" operator="equal">
      <formula>"X"</formula>
    </cfRule>
  </conditionalFormatting>
  <conditionalFormatting sqref="S167 S156 S126:S127 S121">
    <cfRule type="expression" dxfId="3787" priority="1023">
      <formula>ROW()=CELL("row")</formula>
    </cfRule>
  </conditionalFormatting>
  <conditionalFormatting sqref="S167">
    <cfRule type="cellIs" dxfId="3786" priority="1021" operator="equal">
      <formula>"ANNUAL"</formula>
    </cfRule>
    <cfRule type="cellIs" dxfId="3785" priority="1022" operator="equal">
      <formula>"X"</formula>
    </cfRule>
  </conditionalFormatting>
  <conditionalFormatting sqref="S174">
    <cfRule type="expression" dxfId="3784" priority="1067">
      <formula>ROW()=CELL("row")</formula>
    </cfRule>
  </conditionalFormatting>
  <conditionalFormatting sqref="S179 R194:S194 S351 S353:S354 S325">
    <cfRule type="cellIs" dxfId="3783" priority="1144" operator="equal">
      <formula>"X"</formula>
    </cfRule>
  </conditionalFormatting>
  <conditionalFormatting sqref="S180 S198 S224 S241 S341:S347 R371:S371 S374:S376 S387 R525:S525 S578 S585 R368">
    <cfRule type="cellIs" dxfId="3782" priority="886" operator="equal">
      <formula>"ANNUAL"</formula>
    </cfRule>
  </conditionalFormatting>
  <conditionalFormatting sqref="S181 S145 S119 S116 S106 S98 S92 S80:S81 S63">
    <cfRule type="expression" dxfId="3781" priority="1044">
      <formula>ROW()=CELL("row")</formula>
    </cfRule>
  </conditionalFormatting>
  <conditionalFormatting sqref="S186 S183 S177 S175 S170 S168 S166 S158 S155 S143 S97 S91 S86 S83">
    <cfRule type="expression" dxfId="3780" priority="1035">
      <formula>ROW()=CELL("row")</formula>
    </cfRule>
  </conditionalFormatting>
  <conditionalFormatting sqref="S187:S189">
    <cfRule type="cellIs" dxfId="3779" priority="904" operator="equal">
      <formula>"X"</formula>
    </cfRule>
  </conditionalFormatting>
  <conditionalFormatting sqref="S189">
    <cfRule type="expression" dxfId="3778" priority="903">
      <formula>ROW()=CELL("row")</formula>
    </cfRule>
    <cfRule type="cellIs" dxfId="3777" priority="905" operator="equal">
      <formula>"ANNUAL"</formula>
    </cfRule>
  </conditionalFormatting>
  <conditionalFormatting sqref="S190:S191">
    <cfRule type="cellIs" dxfId="3776" priority="1042" operator="equal">
      <formula>"ANNUAL"</formula>
    </cfRule>
    <cfRule type="cellIs" dxfId="3775" priority="1043" operator="equal">
      <formula>"X"</formula>
    </cfRule>
  </conditionalFormatting>
  <conditionalFormatting sqref="S191">
    <cfRule type="expression" dxfId="3774" priority="1041">
      <formula>ROW()=CELL("row")</formula>
    </cfRule>
  </conditionalFormatting>
  <conditionalFormatting sqref="S194 S351 S353:S354 S179 X194:XFD194">
    <cfRule type="expression" dxfId="3773" priority="1143">
      <formula>ROW()=CELL("row")</formula>
    </cfRule>
  </conditionalFormatting>
  <conditionalFormatting sqref="S194:S195 S200:U200 S202:T202 S207:T207 S210:S211 S214 R217:T217 S253:T253 S319:S321 R443:S443 S509 Q563:S563">
    <cfRule type="cellIs" dxfId="3772" priority="1039" operator="equal">
      <formula>"ANNUAL"</formula>
    </cfRule>
  </conditionalFormatting>
  <conditionalFormatting sqref="S204:S206 S218 S223 S229:S230 S232:S233">
    <cfRule type="cellIs" dxfId="3771" priority="907" operator="equal">
      <formula>"X"</formula>
    </cfRule>
    <cfRule type="cellIs" dxfId="3770" priority="908" operator="equal">
      <formula>"ANNUAL"</formula>
    </cfRule>
  </conditionalFormatting>
  <conditionalFormatting sqref="S208:S209">
    <cfRule type="cellIs" dxfId="3769" priority="1024" operator="equal">
      <formula>"ANNUAL"</formula>
    </cfRule>
    <cfRule type="cellIs" dxfId="3768" priority="1025" operator="equal">
      <formula>"X"</formula>
    </cfRule>
    <cfRule type="expression" dxfId="3767" priority="1026">
      <formula>ROW()=CELL("row")</formula>
    </cfRule>
  </conditionalFormatting>
  <conditionalFormatting sqref="S232:S233 S229:S230 S223 S218 S205:S206">
    <cfRule type="expression" dxfId="3766" priority="906">
      <formula>ROW()=CELL("row")</formula>
    </cfRule>
  </conditionalFormatting>
  <conditionalFormatting sqref="S234">
    <cfRule type="expression" dxfId="3765" priority="1006">
      <formula>ROW()=CELL("row")</formula>
    </cfRule>
    <cfRule type="cellIs" dxfId="3764" priority="1007" operator="equal">
      <formula>"X"</formula>
    </cfRule>
    <cfRule type="cellIs" dxfId="3763" priority="1008" operator="equal">
      <formula>"ANNUAL"</formula>
    </cfRule>
  </conditionalFormatting>
  <conditionalFormatting sqref="S235:S236 S173 S124">
    <cfRule type="expression" dxfId="3762" priority="850">
      <formula>ROW()=CELL("row")</formula>
    </cfRule>
  </conditionalFormatting>
  <conditionalFormatting sqref="S237 Q256:S256 M223 M259 P205">
    <cfRule type="cellIs" dxfId="3761" priority="3929" operator="equal">
      <formula>"ANNUAL"</formula>
    </cfRule>
  </conditionalFormatting>
  <conditionalFormatting sqref="S237 Q256:S256 M259 O252:P252">
    <cfRule type="cellIs" dxfId="3760" priority="3928" operator="equal">
      <formula>"X"</formula>
    </cfRule>
  </conditionalFormatting>
  <conditionalFormatting sqref="S240 S226 S52 S47:S48 S27 S12:S13 S7:S8">
    <cfRule type="expression" dxfId="3759" priority="918">
      <formula>ROW()=CELL("row")</formula>
    </cfRule>
  </conditionalFormatting>
  <conditionalFormatting sqref="S243 S248 S250:S252 S255 S257:S258 S260 S262:S263">
    <cfRule type="cellIs" dxfId="3758" priority="910" operator="equal">
      <formula>"X"</formula>
    </cfRule>
    <cfRule type="cellIs" dxfId="3757" priority="911" operator="equal">
      <formula>"ANNUAL"</formula>
    </cfRule>
  </conditionalFormatting>
  <conditionalFormatting sqref="S259 S274:S275 S277:S278 S281 S283:U283 S289">
    <cfRule type="cellIs" dxfId="3756" priority="921" operator="equal">
      <formula>"ANNUAL"</formula>
    </cfRule>
  </conditionalFormatting>
  <conditionalFormatting sqref="S262:S263 S260 S257:S258 S255 S250:S252 S248 S243">
    <cfRule type="expression" dxfId="3755" priority="909">
      <formula>ROW()=CELL("row")</formula>
    </cfRule>
  </conditionalFormatting>
  <conditionalFormatting sqref="S266:S269 S304:S305">
    <cfRule type="cellIs" dxfId="3754" priority="913" operator="equal">
      <formula>"X"</formula>
    </cfRule>
    <cfRule type="cellIs" dxfId="3753" priority="914" operator="equal">
      <formula>"ANNUAL"</formula>
    </cfRule>
  </conditionalFormatting>
  <conditionalFormatting sqref="S271">
    <cfRule type="expression" dxfId="3752" priority="844">
      <formula>ROW()=CELL("row")</formula>
    </cfRule>
    <cfRule type="cellIs" dxfId="3751" priority="845" operator="equal">
      <formula>"ANNUAL"</formula>
    </cfRule>
  </conditionalFormatting>
  <conditionalFormatting sqref="S272 S254 S247 S169 S160 S157">
    <cfRule type="expression" dxfId="3750" priority="995">
      <formula>ROW()=CELL("row")</formula>
    </cfRule>
  </conditionalFormatting>
  <conditionalFormatting sqref="S273">
    <cfRule type="expression" dxfId="3749" priority="978">
      <formula>ROW()=CELL("row")</formula>
    </cfRule>
  </conditionalFormatting>
  <conditionalFormatting sqref="S289 S283 S281 S278 S274:S275 S259">
    <cfRule type="expression" dxfId="3748" priority="920">
      <formula>ROW()=CELL("row")</formula>
    </cfRule>
  </conditionalFormatting>
  <conditionalFormatting sqref="S290 R293 R296 R298 L274:L275 O303:P303 Q290">
    <cfRule type="cellIs" dxfId="3747" priority="4002" operator="equal">
      <formula>"ANNUAL"</formula>
    </cfRule>
  </conditionalFormatting>
  <conditionalFormatting sqref="S291 S295:S296 S300:S303">
    <cfRule type="cellIs" dxfId="3746" priority="923" operator="equal">
      <formula>"ANNUAL"</formula>
    </cfRule>
  </conditionalFormatting>
  <conditionalFormatting sqref="S292:S293 S280:T280 S286:T286 R586:S589 T587:T588 S270:T270 S288:U288 T590 X280:XFD280 V586 U589:V589 W588:XFD589 X586:XFD587">
    <cfRule type="expression" dxfId="3745" priority="1156">
      <formula>ROW()=CELL("row")</formula>
    </cfRule>
  </conditionalFormatting>
  <conditionalFormatting sqref="S296 S291 S301 S303">
    <cfRule type="expression" dxfId="3744" priority="922">
      <formula>ROW()=CELL("row")</formula>
    </cfRule>
  </conditionalFormatting>
  <conditionalFormatting sqref="S298:S299 S330:S331 S334:S339">
    <cfRule type="cellIs" dxfId="3743" priority="868" operator="equal">
      <formula>"ANNUAL"</formula>
    </cfRule>
  </conditionalFormatting>
  <conditionalFormatting sqref="S298:S300 S330:S331 S333:S339">
    <cfRule type="cellIs" dxfId="3742" priority="867" operator="equal">
      <formula>"X"</formula>
    </cfRule>
  </conditionalFormatting>
  <conditionalFormatting sqref="S299 S331 R333:S334 S339">
    <cfRule type="cellIs" dxfId="3741" priority="865" operator="equal">
      <formula>"ANNUAL"</formula>
    </cfRule>
  </conditionalFormatting>
  <conditionalFormatting sqref="S300 S295 S227 S220 S187 S122 S117 S107 S102 S43 S41">
    <cfRule type="expression" dxfId="3740" priority="981">
      <formula>ROW()=CELL("row")</formula>
    </cfRule>
  </conditionalFormatting>
  <conditionalFormatting sqref="S308:S314 S440:S442 R455:S455 S469:S472 S474:S475 S609">
    <cfRule type="cellIs" dxfId="3739" priority="830" operator="equal">
      <formula>"ANNUAL"</formula>
    </cfRule>
  </conditionalFormatting>
  <conditionalFormatting sqref="S317 S306 S297">
    <cfRule type="expression" dxfId="3738" priority="847">
      <formula>ROW()=CELL("row")</formula>
    </cfRule>
  </conditionalFormatting>
  <conditionalFormatting sqref="S326:S328">
    <cfRule type="cellIs" dxfId="3737" priority="1080" operator="equal">
      <formula>"X"</formula>
    </cfRule>
  </conditionalFormatting>
  <conditionalFormatting sqref="S328 S326 S323 S320 S316 S312:S313 S308:S310 S199 S190 S185 S165">
    <cfRule type="expression" dxfId="3736" priority="1081">
      <formula>ROW()=CELL("row")</formula>
    </cfRule>
  </conditionalFormatting>
  <conditionalFormatting sqref="S329">
    <cfRule type="expression" dxfId="3735" priority="1116">
      <formula>ROW()=CELL("row")</formula>
    </cfRule>
  </conditionalFormatting>
  <conditionalFormatting sqref="S339 S334 S331 S299">
    <cfRule type="expression" dxfId="3734" priority="864">
      <formula>ROW()=CELL("row")</formula>
    </cfRule>
    <cfRule type="expression" dxfId="3733" priority="866">
      <formula>ROW()=CELL("row")</formula>
    </cfRule>
  </conditionalFormatting>
  <conditionalFormatting sqref="S341:S344 S545">
    <cfRule type="cellIs" dxfId="3732" priority="934" operator="equal">
      <formula>"X"</formula>
    </cfRule>
  </conditionalFormatting>
  <conditionalFormatting sqref="S346:S348 S355:S357 S359:S360 S367:S369 M384:S384 S399 S401 Q429:S429 S492:S495 S510 S556:S557 S560 R572:S573 S582:T582">
    <cfRule type="cellIs" dxfId="3731" priority="872" operator="equal">
      <formula>"X"</formula>
    </cfRule>
  </conditionalFormatting>
  <conditionalFormatting sqref="S348 S357 S359:S360 S367:S368 L384:S384 S399 S401 S429:S430 S492:S495 S510 S556:S557 S560 R572:S573">
    <cfRule type="cellIs" dxfId="3730" priority="873" operator="equal">
      <formula>"ANNUAL"</formula>
    </cfRule>
  </conditionalFormatting>
  <conditionalFormatting sqref="S348 S357 S359:S360 S367:S368 S384 S399 S401 S429 S494:S495 S510 S557:T557 S560 S572:S573 S582:T582">
    <cfRule type="cellIs" dxfId="3729" priority="870" operator="equal">
      <formula>"ANNUAL"</formula>
    </cfRule>
  </conditionalFormatting>
  <conditionalFormatting sqref="S349 S212 S201 S51">
    <cfRule type="expression" dxfId="3728" priority="1009">
      <formula>ROW()=CELL("row")</formula>
    </cfRule>
  </conditionalFormatting>
  <conditionalFormatting sqref="S352">
    <cfRule type="cellIs" dxfId="3727" priority="763" operator="equal">
      <formula>"X"</formula>
    </cfRule>
  </conditionalFormatting>
  <conditionalFormatting sqref="S358">
    <cfRule type="expression" dxfId="3726" priority="841">
      <formula>ROW()=CELL("row")</formula>
    </cfRule>
    <cfRule type="cellIs" dxfId="3725" priority="842" operator="equal">
      <formula>"ANNUAL"</formula>
    </cfRule>
    <cfRule type="cellIs" dxfId="3724" priority="843" operator="equal">
      <formula>"X"</formula>
    </cfRule>
  </conditionalFormatting>
  <conditionalFormatting sqref="S363:S366">
    <cfRule type="cellIs" dxfId="3723" priority="856" operator="equal">
      <formula>"X"</formula>
    </cfRule>
  </conditionalFormatting>
  <conditionalFormatting sqref="S365:S366">
    <cfRule type="cellIs" dxfId="3722" priority="855" operator="equal">
      <formula>"ANNUAL"</formula>
    </cfRule>
  </conditionalFormatting>
  <conditionalFormatting sqref="S370 S377:S380">
    <cfRule type="cellIs" dxfId="3721" priority="840" operator="equal">
      <formula>"X"</formula>
    </cfRule>
  </conditionalFormatting>
  <conditionalFormatting sqref="S379 S370">
    <cfRule type="expression" dxfId="3720" priority="838">
      <formula>ROW()=CELL("row")</formula>
    </cfRule>
  </conditionalFormatting>
  <conditionalFormatting sqref="S381 N464:S464">
    <cfRule type="cellIs" dxfId="3719" priority="789" operator="equal">
      <formula>"ANNUAL"</formula>
    </cfRule>
    <cfRule type="cellIs" dxfId="3718" priority="790" operator="equal">
      <formula>"X"</formula>
    </cfRule>
  </conditionalFormatting>
  <conditionalFormatting sqref="S382 S304:S305 S268:S269 S266:T266">
    <cfRule type="expression" dxfId="3717" priority="912">
      <formula>ROW()=CELL("row")</formula>
    </cfRule>
  </conditionalFormatting>
  <conditionalFormatting sqref="S386">
    <cfRule type="cellIs" dxfId="3716" priority="809" operator="equal">
      <formula>"ANNUAL"</formula>
    </cfRule>
    <cfRule type="cellIs" dxfId="3715" priority="810" operator="equal">
      <formula>"X"</formula>
    </cfRule>
  </conditionalFormatting>
  <conditionalFormatting sqref="S388 R390:S392 S408 S413">
    <cfRule type="cellIs" dxfId="3714" priority="1141" operator="equal">
      <formula>"ANNUAL"</formula>
    </cfRule>
  </conditionalFormatting>
  <conditionalFormatting sqref="S388 S390:S392 S408 S413 W388:XFD388">
    <cfRule type="expression" dxfId="3713" priority="1139">
      <formula>ROW()=CELL("row")</formula>
    </cfRule>
  </conditionalFormatting>
  <conditionalFormatting sqref="S388 S390:S392 S408 S413">
    <cfRule type="cellIs" dxfId="3712" priority="1140" operator="equal">
      <formula>"X"</formula>
    </cfRule>
  </conditionalFormatting>
  <conditionalFormatting sqref="S389 Q400:S400 S433 S458">
    <cfRule type="cellIs" dxfId="3711" priority="1013" operator="equal">
      <formula>"X"</formula>
    </cfRule>
    <cfRule type="cellIs" dxfId="3710" priority="1014" operator="equal">
      <formula>"ANNUAL"</formula>
    </cfRule>
  </conditionalFormatting>
  <conditionalFormatting sqref="S393 S355:S356 S352 S346:S347 S343 S338">
    <cfRule type="expression" dxfId="3709" priority="1084">
      <formula>ROW()=CELL("row")</formula>
    </cfRule>
  </conditionalFormatting>
  <conditionalFormatting sqref="S394">
    <cfRule type="expression" dxfId="3708" priority="1092">
      <formula>ROW()=CELL("row")</formula>
    </cfRule>
  </conditionalFormatting>
  <conditionalFormatting sqref="S394:S396">
    <cfRule type="cellIs" dxfId="3707" priority="1108" operator="equal">
      <formula>"X"</formula>
    </cfRule>
  </conditionalFormatting>
  <conditionalFormatting sqref="S395:S396">
    <cfRule type="expression" dxfId="3706" priority="1110">
      <formula>ROW()=CELL("row")</formula>
    </cfRule>
  </conditionalFormatting>
  <conditionalFormatting sqref="S411 S398 S383 S575:U575">
    <cfRule type="expression" dxfId="3705" priority="992">
      <formula>ROW()=CELL("row")</formula>
    </cfRule>
  </conditionalFormatting>
  <conditionalFormatting sqref="S412 S414 S422:S428 S431:S432">
    <cfRule type="cellIs" dxfId="3704" priority="836" operator="equal">
      <formula>"ANNUAL"</formula>
    </cfRule>
    <cfRule type="cellIs" dxfId="3703" priority="837" operator="equal">
      <formula>"X"</formula>
    </cfRule>
  </conditionalFormatting>
  <conditionalFormatting sqref="S415">
    <cfRule type="expression" dxfId="3702" priority="1161">
      <formula>ROW()=CELL("row")</formula>
    </cfRule>
  </conditionalFormatting>
  <conditionalFormatting sqref="S416:S419">
    <cfRule type="expression" dxfId="3701" priority="1136">
      <formula>ROW()=CELL("row")</formula>
    </cfRule>
  </conditionalFormatting>
  <conditionalFormatting sqref="S416:S420">
    <cfRule type="cellIs" dxfId="3700" priority="1137" operator="equal">
      <formula>"X"</formula>
    </cfRule>
    <cfRule type="cellIs" dxfId="3699" priority="1138" operator="equal">
      <formula>"ANNUAL"</formula>
    </cfRule>
  </conditionalFormatting>
  <conditionalFormatting sqref="S420:S421 U425:V425 V422 W423:XFD423 W421:XFD421 X422:XFD422 X424:XFD425 X420:XFD420">
    <cfRule type="expression" dxfId="3698" priority="1133">
      <formula>ROW()=CELL("row")</formula>
    </cfRule>
  </conditionalFormatting>
  <conditionalFormatting sqref="S421 Q514:S514 S477">
    <cfRule type="cellIs" dxfId="3697" priority="1135" operator="equal">
      <formula>"ANNUAL"</formula>
    </cfRule>
  </conditionalFormatting>
  <conditionalFormatting sqref="S421 U425 Q514:U514 R477:S477">
    <cfRule type="cellIs" dxfId="3696" priority="1134" operator="equal">
      <formula>"X"</formula>
    </cfRule>
  </conditionalFormatting>
  <conditionalFormatting sqref="S431:S432 S428 S414 S412">
    <cfRule type="expression" dxfId="3695" priority="835">
      <formula>ROW()=CELL("row")</formula>
    </cfRule>
  </conditionalFormatting>
  <conditionalFormatting sqref="S434">
    <cfRule type="cellIs" dxfId="3694" priority="3972" operator="equal">
      <formula>"ANNUAL"</formula>
    </cfRule>
  </conditionalFormatting>
  <conditionalFormatting sqref="S435:S439 S456:S457 S481:S483">
    <cfRule type="cellIs" dxfId="3693" priority="833" operator="equal">
      <formula>"ANNUAL"</formula>
    </cfRule>
  </conditionalFormatting>
  <conditionalFormatting sqref="S435:S439 S456:S457 S481:S490">
    <cfRule type="cellIs" dxfId="3692" priority="834" operator="equal">
      <formula>"X"</formula>
    </cfRule>
  </conditionalFormatting>
  <conditionalFormatting sqref="S447 S445 S231 S219 S176 S163 S149">
    <cfRule type="expression" dxfId="3691" priority="820">
      <formula>ROW()=CELL("row")</formula>
    </cfRule>
  </conditionalFormatting>
  <conditionalFormatting sqref="S449 S452 R460:S460 S463 S466 P468:S468 S530 R457:R458">
    <cfRule type="cellIs" dxfId="3690" priority="1103" operator="equal">
      <formula>"ANNUAL"</formula>
    </cfRule>
  </conditionalFormatting>
  <conditionalFormatting sqref="S449 S452 S460 S463 S466 S468 S530">
    <cfRule type="expression" dxfId="3689" priority="1102">
      <formula>ROW()=CELL("row")</formula>
    </cfRule>
  </conditionalFormatting>
  <conditionalFormatting sqref="S450:S451 S453:S454">
    <cfRule type="cellIs" dxfId="3688" priority="818" operator="equal">
      <formula>"ANNUAL"</formula>
    </cfRule>
    <cfRule type="cellIs" dxfId="3687" priority="819" operator="equal">
      <formula>"X"</formula>
    </cfRule>
  </conditionalFormatting>
  <conditionalFormatting sqref="S453:S454 S450:S451">
    <cfRule type="expression" dxfId="3686" priority="817">
      <formula>ROW()=CELL("row")</formula>
    </cfRule>
  </conditionalFormatting>
  <conditionalFormatting sqref="S456:S457 S437 S483">
    <cfRule type="expression" dxfId="3685" priority="832">
      <formula>ROW()=CELL("row")</formula>
    </cfRule>
  </conditionalFormatting>
  <conditionalFormatting sqref="S458 S389 S400 S433 S522:T522">
    <cfRule type="expression" dxfId="3684" priority="1012">
      <formula>ROW()=CELL("row")</formula>
    </cfRule>
  </conditionalFormatting>
  <conditionalFormatting sqref="S462 S464 S477 S481 R486:S489">
    <cfRule type="expression" dxfId="3683" priority="1126">
      <formula>ROW()=CELL("row")</formula>
    </cfRule>
  </conditionalFormatting>
  <conditionalFormatting sqref="S475 S467 S435 S430 S238 S222 S112 S79 S76 S70 S16 S11 S5:S6">
    <cfRule type="expression" dxfId="3682" priority="893">
      <formula>ROW()=CELL("row")</formula>
    </cfRule>
  </conditionalFormatting>
  <conditionalFormatting sqref="S479:S480 S496 S500:S502">
    <cfRule type="cellIs" dxfId="3681" priority="816" operator="equal">
      <formula>"X"</formula>
    </cfRule>
  </conditionalFormatting>
  <conditionalFormatting sqref="S482 Q490:R490">
    <cfRule type="cellIs" dxfId="3680" priority="3977" operator="equal">
      <formula>"ANNUAL"</formula>
    </cfRule>
  </conditionalFormatting>
  <conditionalFormatting sqref="S484:S490 S492:S493">
    <cfRule type="cellIs" dxfId="3679" priority="890" operator="equal">
      <formula>"ANNUAL"</formula>
    </cfRule>
  </conditionalFormatting>
  <conditionalFormatting sqref="S492:S493 S490">
    <cfRule type="expression" dxfId="3678" priority="889">
      <formula>ROW()=CELL("row")</formula>
    </cfRule>
  </conditionalFormatting>
  <conditionalFormatting sqref="S496 S499:S502">
    <cfRule type="cellIs" dxfId="3677" priority="815" operator="equal">
      <formula>"ANNUAL"</formula>
    </cfRule>
  </conditionalFormatting>
  <conditionalFormatting sqref="S500:S501 S496 S480">
    <cfRule type="expression" dxfId="3676" priority="814">
      <formula>ROW()=CELL("row")</formula>
    </cfRule>
  </conditionalFormatting>
  <conditionalFormatting sqref="S508 S517:T517 S528">
    <cfRule type="cellIs" dxfId="3675" priority="898" operator="equal">
      <formula>"ANNUAL"</formula>
    </cfRule>
  </conditionalFormatting>
  <conditionalFormatting sqref="S511:S513 S515:T515 L613:S613">
    <cfRule type="cellIs" dxfId="3674" priority="812" operator="equal">
      <formula>"ANNUAL"</formula>
    </cfRule>
  </conditionalFormatting>
  <conditionalFormatting sqref="S511:S513 S515:U515 L613:S613">
    <cfRule type="cellIs" dxfId="3673" priority="813" operator="equal">
      <formula>"X"</formula>
    </cfRule>
  </conditionalFormatting>
  <conditionalFormatting sqref="S517:S518">
    <cfRule type="cellIs" dxfId="3672" priority="896" operator="equal">
      <formula>"ANNUAL"</formula>
    </cfRule>
  </conditionalFormatting>
  <conditionalFormatting sqref="S520">
    <cfRule type="expression" dxfId="3671" priority="882">
      <formula>ROW()=CELL("row")</formula>
    </cfRule>
    <cfRule type="cellIs" dxfId="3670" priority="883" operator="equal">
      <formula>"ANNUAL"</formula>
    </cfRule>
    <cfRule type="cellIs" dxfId="3669" priority="884" operator="equal">
      <formula>"X"</formula>
    </cfRule>
  </conditionalFormatting>
  <conditionalFormatting sqref="S528 S517 S508">
    <cfRule type="expression" dxfId="3668" priority="897">
      <formula>ROW()=CELL("row")</formula>
    </cfRule>
  </conditionalFormatting>
  <conditionalFormatting sqref="S533:S535 S537:S543 S545:S546">
    <cfRule type="cellIs" dxfId="3667" priority="902" operator="equal">
      <formula>"ANNUAL"</formula>
    </cfRule>
  </conditionalFormatting>
  <conditionalFormatting sqref="S536">
    <cfRule type="expression" dxfId="3666" priority="1132">
      <formula>ROW()=CELL("row")</formula>
    </cfRule>
  </conditionalFormatting>
  <conditionalFormatting sqref="S537:S543 S545:S546 L548:S548">
    <cfRule type="cellIs" dxfId="3665" priority="899" operator="equal">
      <formula>"X"</formula>
    </cfRule>
  </conditionalFormatting>
  <conditionalFormatting sqref="S538:S540 S533 S302 S298 S282 S267 S221 S215:S216">
    <cfRule type="expression" dxfId="3664" priority="1029">
      <formula>ROW()=CELL("row")</formula>
    </cfRule>
  </conditionalFormatting>
  <conditionalFormatting sqref="S541 P543:R543">
    <cfRule type="cellIs" dxfId="3663" priority="1055" operator="equal">
      <formula>"X"</formula>
    </cfRule>
  </conditionalFormatting>
  <conditionalFormatting sqref="S541">
    <cfRule type="expression" dxfId="3662" priority="1054">
      <formula>ROW()=CELL("row")</formula>
    </cfRule>
  </conditionalFormatting>
  <conditionalFormatting sqref="S542 S470:S471 S465 S442 S439 S422 S407 S294 S277 S246 S204">
    <cfRule type="expression" dxfId="3661" priority="991">
      <formula>ROW()=CELL("row")</formula>
    </cfRule>
  </conditionalFormatting>
  <conditionalFormatting sqref="S545 S344">
    <cfRule type="expression" dxfId="3660" priority="933">
      <formula>ROW()=CELL("row")</formula>
    </cfRule>
  </conditionalFormatting>
  <conditionalFormatting sqref="S546 S543 S535">
    <cfRule type="expression" dxfId="3659" priority="901">
      <formula>ROW()=CELL("row")</formula>
    </cfRule>
  </conditionalFormatting>
  <conditionalFormatting sqref="S551 R567:S570">
    <cfRule type="cellIs" dxfId="3658" priority="938" operator="equal">
      <formula>"X"</formula>
    </cfRule>
  </conditionalFormatting>
  <conditionalFormatting sqref="S551 S568">
    <cfRule type="cellIs" dxfId="3657" priority="936" operator="equal">
      <formula>"X"</formula>
    </cfRule>
  </conditionalFormatting>
  <conditionalFormatting sqref="S551:S552 S567:S568">
    <cfRule type="cellIs" dxfId="3656" priority="935" operator="equal">
      <formula>"ANNUAL"</formula>
    </cfRule>
  </conditionalFormatting>
  <conditionalFormatting sqref="S552 S553:T553 P554 R554:T554 S555 T556 M556:M558 L557:L558 P558 S558 Q557:R557">
    <cfRule type="cellIs" dxfId="3655" priority="3963" operator="equal">
      <formula>"ANNUAL"</formula>
    </cfRule>
  </conditionalFormatting>
  <conditionalFormatting sqref="S562 S556 S531 S479 S406 S380 S377:S378 S350 S330 S287 S284 S276 S265 S249 S184 S103 S64 S57 S49 S40 S36 S31 S17 S10 S565:T565 S581:U581">
    <cfRule type="expression" dxfId="3654" priority="876">
      <formula>ROW()=CELL("row")</formula>
    </cfRule>
  </conditionalFormatting>
  <conditionalFormatting sqref="S563 S214 S210:S211 S217:T217 S253:T253 S319 S443 S509 S195:T195 S202:T202 S207:T207 S200:U200">
    <cfRule type="expression" dxfId="3653" priority="1038">
      <formula>ROW()=CELL("row")</formula>
    </cfRule>
  </conditionalFormatting>
  <conditionalFormatting sqref="S567">
    <cfRule type="expression" dxfId="3652" priority="1062">
      <formula>ROW()=CELL("row")</formula>
    </cfRule>
    <cfRule type="cellIs" dxfId="3651" priority="1063" operator="equal">
      <formula>"X"</formula>
    </cfRule>
  </conditionalFormatting>
  <conditionalFormatting sqref="S568 S551">
    <cfRule type="expression" dxfId="3650" priority="937">
      <formula>ROW()=CELL("row")</formula>
    </cfRule>
  </conditionalFormatting>
  <conditionalFormatting sqref="S570 S537 S518 S504 S499 S461 S441 S548:T548 S580:T580">
    <cfRule type="expression" dxfId="3649" priority="1050">
      <formula>ROW()=CELL("row")</formula>
    </cfRule>
  </conditionalFormatting>
  <conditionalFormatting sqref="S572:S573 S560 S510 S494:S495 S429 S401 S399 S384 S367:S368 S359:S360 S357 S348 S557:T557 S582:T582">
    <cfRule type="expression" dxfId="3648" priority="869">
      <formula>ROW()=CELL("row")</formula>
    </cfRule>
  </conditionalFormatting>
  <conditionalFormatting sqref="S572:S573 S560 S557 S510 S494:S495 S429 S401 S399 S384 S367:S368 S359:S360 S357 S348">
    <cfRule type="expression" dxfId="3647" priority="871">
      <formula>ROW()=CELL("row")</formula>
    </cfRule>
  </conditionalFormatting>
  <conditionalFormatting sqref="S585 S578 S525 S387 S376 S371 S345 S241 S224 S198 S180">
    <cfRule type="expression" dxfId="3646" priority="885">
      <formula>ROW()=CELL("row")</formula>
    </cfRule>
  </conditionalFormatting>
  <conditionalFormatting sqref="S590">
    <cfRule type="expression" dxfId="3645" priority="1087">
      <formula>ROW()=CELL("row")</formula>
    </cfRule>
  </conditionalFormatting>
  <conditionalFormatting sqref="S590:S591">
    <cfRule type="cellIs" dxfId="3644" priority="1086" operator="equal">
      <formula>"X"</formula>
    </cfRule>
  </conditionalFormatting>
  <conditionalFormatting sqref="S591:S594 R602:S603 S605:S608 S596:S600">
    <cfRule type="cellIs" dxfId="3643" priority="1155" operator="equal">
      <formula>"ANNUAL"</formula>
    </cfRule>
  </conditionalFormatting>
  <conditionalFormatting sqref="S592:S594 X610:XFD610 R602:T602 R603:S603 S606:S608 S605:U605 X603:XFD603 W605:XFD605 V602:XFD602 X606:XFD608 S596:S600">
    <cfRule type="expression" dxfId="3642" priority="1154">
      <formula>ROW()=CELL("row")</formula>
    </cfRule>
  </conditionalFormatting>
  <conditionalFormatting sqref="S601 S579 S571 S547 S529 S178 S171:S172 S161:S162 S159">
    <cfRule type="expression" dxfId="3641" priority="1069">
      <formula>ROW()=CELL("row")</formula>
    </cfRule>
  </conditionalFormatting>
  <conditionalFormatting sqref="S613 S511 S515:T515">
    <cfRule type="expression" dxfId="3640" priority="811">
      <formula>ROW()=CELL("row")</formula>
    </cfRule>
  </conditionalFormatting>
  <conditionalFormatting sqref="S22:T22 T42:T43 S95:T96 T124 T235:T236 T256 T271 T272:U272 T273 V256:V259 V273:V275">
    <cfRule type="cellIs" dxfId="3639" priority="577" operator="equal">
      <formula>"X"</formula>
    </cfRule>
  </conditionalFormatting>
  <conditionalFormatting sqref="S89:T90">
    <cfRule type="cellIs" dxfId="3638" priority="676" operator="equal">
      <formula>"X"</formula>
    </cfRule>
    <cfRule type="cellIs" dxfId="3637" priority="677" operator="equal">
      <formula>"ANNUAL"</formula>
    </cfRule>
  </conditionalFormatting>
  <conditionalFormatting sqref="S114:T114">
    <cfRule type="expression" dxfId="3636" priority="1064">
      <formula>ROW()=CELL("row")</formula>
    </cfRule>
    <cfRule type="cellIs" dxfId="3635" priority="1065" operator="equal">
      <formula>"ANNUAL"</formula>
    </cfRule>
    <cfRule type="cellIs" dxfId="3634" priority="1066" operator="equal">
      <formula>"X"</formula>
    </cfRule>
  </conditionalFormatting>
  <conditionalFormatting sqref="S122:T122 V224 S225:T225 S261:T261 U405 V545 V553 V550 W552 S192:W192">
    <cfRule type="cellIs" dxfId="3633" priority="572" operator="equal">
      <formula>"X"</formula>
    </cfRule>
  </conditionalFormatting>
  <conditionalFormatting sqref="S150:T150 S192:T192 S225:T225 S261:T261 S311 S314 S381 S405 S440 S455 S469 S474 S502">
    <cfRule type="expression" dxfId="3632" priority="831">
      <formula>ROW()=CELL("row")</formula>
    </cfRule>
  </conditionalFormatting>
  <conditionalFormatting sqref="S195:T195 S200:U200 S207:T207 S210:S211 S214 S217:T217 S253:T253 S319:S321 P443:S443 S509 S563">
    <cfRule type="cellIs" dxfId="3631" priority="1040" operator="equal">
      <formula>"X"</formula>
    </cfRule>
  </conditionalFormatting>
  <conditionalFormatting sqref="S215:T216 T221 T267 R282:T282">
    <cfRule type="cellIs" dxfId="3630" priority="661" operator="equal">
      <formula>"ANNUAL"</formula>
    </cfRule>
  </conditionalFormatting>
  <conditionalFormatting sqref="S270:T270 S280:T280 S286:T286 S292:S293 R586:S589 S288:W288">
    <cfRule type="cellIs" dxfId="3629" priority="1157" operator="equal">
      <formula>"ANNUAL"</formula>
    </cfRule>
  </conditionalFormatting>
  <conditionalFormatting sqref="S285:T285">
    <cfRule type="expression" dxfId="3628" priority="578">
      <formula>ROW()=CELL("row")</formula>
    </cfRule>
    <cfRule type="expression" dxfId="3627" priority="579">
      <formula>ROW()=CELL("row")</formula>
    </cfRule>
  </conditionalFormatting>
  <conditionalFormatting sqref="S570:T570">
    <cfRule type="cellIs" dxfId="3626" priority="597" operator="equal">
      <formula>"ANNUAL"</formula>
    </cfRule>
  </conditionalFormatting>
  <conditionalFormatting sqref="S583:T583">
    <cfRule type="expression" dxfId="3625" priority="924">
      <formula>ROW()=CELL("row")</formula>
    </cfRule>
    <cfRule type="cellIs" dxfId="3624" priority="925" operator="equal">
      <formula>"ANNUAL"</formula>
    </cfRule>
    <cfRule type="cellIs" dxfId="3623" priority="926" operator="equal">
      <formula>"X"</formula>
    </cfRule>
  </conditionalFormatting>
  <conditionalFormatting sqref="S26:U26 T28:U28 S38:U38 T84:U84 U113 T126:U127 U156 U167 U197 U209 U213 S215:U216 T220:T222 U295:V295 U301 U296:U297">
    <cfRule type="cellIs" dxfId="3622" priority="448" operator="equal">
      <formula>"X"</formula>
    </cfRule>
  </conditionalFormatting>
  <conditionalFormatting sqref="S528:U528">
    <cfRule type="cellIs" dxfId="3621" priority="801" operator="equal">
      <formula>"X"</formula>
    </cfRule>
  </conditionalFormatting>
  <conditionalFormatting sqref="S569:U569">
    <cfRule type="expression" dxfId="3620" priority="1058">
      <formula>ROW()=CELL("row")</formula>
    </cfRule>
    <cfRule type="cellIs" dxfId="3619" priority="1059" operator="equal">
      <formula>"X"</formula>
    </cfRule>
  </conditionalFormatting>
  <conditionalFormatting sqref="S591:U591">
    <cfRule type="expression" dxfId="3618" priority="1160">
      <formula>ROW()=CELL("row")</formula>
    </cfRule>
  </conditionalFormatting>
  <conditionalFormatting sqref="S121:U121">
    <cfRule type="cellIs" dxfId="3617" priority="513" operator="equal">
      <formula>"X"</formula>
    </cfRule>
  </conditionalFormatting>
  <conditionalFormatting sqref="S137:U137">
    <cfRule type="cellIs" dxfId="3616" priority="681" operator="equal">
      <formula>"X"</formula>
    </cfRule>
  </conditionalFormatting>
  <conditionalFormatting sqref="S528:V528">
    <cfRule type="cellIs" dxfId="3615" priority="802" operator="equal">
      <formula>"ANNUAL"</formula>
    </cfRule>
  </conditionalFormatting>
  <conditionalFormatting sqref="S548:U548">
    <cfRule type="cellIs" dxfId="3614" priority="563" operator="equal">
      <formula>"ANNUAL"</formula>
    </cfRule>
  </conditionalFormatting>
  <conditionalFormatting sqref="T2 T15 T82 T179 T194">
    <cfRule type="cellIs" dxfId="3613" priority="795" operator="equal">
      <formula>"ANNUAL"</formula>
    </cfRule>
    <cfRule type="cellIs" dxfId="3612" priority="796" operator="equal">
      <formula>"X"</formula>
    </cfRule>
  </conditionalFormatting>
  <conditionalFormatting sqref="T3:T4 T21 T50 T61 T88 T93 T100:T101 T115 T152 T203 T239 T244 T530 T555:T556 T212:U212 V217 W212">
    <cfRule type="cellIs" dxfId="3611" priority="748" operator="equal">
      <formula>"ANNUAL"</formula>
    </cfRule>
  </conditionalFormatting>
  <conditionalFormatting sqref="T3:T4 T21 T50 T61 T88 T93 T100:T101 T115 T152 T203 T239 T244 T530 T555:T556 T212:U212 W212">
    <cfRule type="cellIs" dxfId="3610" priority="747" operator="equal">
      <formula>"X"</formula>
    </cfRule>
  </conditionalFormatting>
  <conditionalFormatting sqref="T5 T11 T16 S70:T70 S76:T76 S79:T79 S112:U112 S222:T222 S238:T238 T532:V532 T534 S535:T535 T546:T547 T550:T553 S467 Q490:S490 S507:S508 T536:V536 W237:W238 R543:W543 T533:U533">
    <cfRule type="cellIs" dxfId="3609" priority="623" operator="equal">
      <formula>"ANNUAL"</formula>
    </cfRule>
  </conditionalFormatting>
  <conditionalFormatting sqref="T5 T79 T112 T238 T534:T535 T543 S546:U546">
    <cfRule type="cellIs" dxfId="3608" priority="620" operator="equal">
      <formula>"ANNUAL"</formula>
    </cfRule>
  </conditionalFormatting>
  <conditionalFormatting sqref="T5 T112:T113 S238:T238 N430:S430 S467 R508:S508 R532:U532 T534 T543 V217 U218:U219 W237:W238">
    <cfRule type="cellIs" dxfId="3607" priority="621" operator="equal">
      <formula>"X"</formula>
    </cfRule>
  </conditionalFormatting>
  <conditionalFormatting sqref="T7:T9 T11:T13 T27 T47:T48 T52:T53 T226:T227 T240 T242 T245 T259 T273:T275 T278 T279:U279 T281:U281 T272:U272 W279 V258:V259">
    <cfRule type="cellIs" dxfId="3606" priority="600" operator="equal">
      <formula>"ANNUAL"</formula>
    </cfRule>
  </conditionalFormatting>
  <conditionalFormatting sqref="T14 T20 T55 T67:T68 T83 T86 T91 T97 T143 T155 T158 T165:T166 T168 T170 T175 T177 T183 T185:T186 T190:T191 T210:T211">
    <cfRule type="cellIs" dxfId="3605" priority="690" operator="equal">
      <formula>"X"</formula>
    </cfRule>
  </conditionalFormatting>
  <conditionalFormatting sqref="T14 T20 T55 T67:T68 T83 T86 T91 T97 T143 T155 T158 T165:T166 T168 T170 T175 T177 T183 T185:T186 T191 T210:T211">
    <cfRule type="cellIs" dxfId="3604" priority="689" operator="equal">
      <formula>"ANNUAL"</formula>
    </cfRule>
  </conditionalFormatting>
  <conditionalFormatting sqref="T18 Q23:T24 T29 R33:T33">
    <cfRule type="cellIs" dxfId="3603" priority="700" operator="equal">
      <formula>"X"</formula>
    </cfRule>
  </conditionalFormatting>
  <conditionalFormatting sqref="T18 T23:T24 T29 R33:T33">
    <cfRule type="cellIs" dxfId="3602" priority="699" operator="equal">
      <formula>"ANNUAL"</formula>
    </cfRule>
  </conditionalFormatting>
  <conditionalFormatting sqref="T18 T24 T29 T33">
    <cfRule type="cellIs" dxfId="3601" priority="697" operator="equal">
      <formula>"ANNUAL"</formula>
    </cfRule>
  </conditionalFormatting>
  <conditionalFormatting sqref="T19 T30 T44 T46 S59:T59 T75 S85:T85">
    <cfRule type="cellIs" dxfId="3600" priority="671" operator="equal">
      <formula>"X"</formula>
    </cfRule>
    <cfRule type="cellIs" dxfId="3599" priority="672" operator="equal">
      <formula>"ANNUAL"</formula>
    </cfRule>
  </conditionalFormatting>
  <conditionalFormatting sqref="T19 T30 T44 T46 T59 T75 T85">
    <cfRule type="cellIs" dxfId="3598" priority="669" operator="equal">
      <formula>"ANNUAL"</formula>
    </cfRule>
  </conditionalFormatting>
  <conditionalFormatting sqref="T22 T42:T43 S95:T96 T124 T235:T236 T256 T271 T123:U123">
    <cfRule type="cellIs" dxfId="3597" priority="576" operator="equal">
      <formula>"ANNUAL"</formula>
    </cfRule>
  </conditionalFormatting>
  <conditionalFormatting sqref="T26 T28 T32 S38:T38 T65 T84 T111:U111 T113 T121 T126:T127 T156">
    <cfRule type="cellIs" dxfId="3596" priority="655" operator="equal">
      <formula>"ANNUAL"</formula>
    </cfRule>
  </conditionalFormatting>
  <conditionalFormatting sqref="T31 T36 S40:T40 S57:T57 T64 R103:T103 T184 T249 S265:T265 T276 T284 T287 S531:T531 T563 T566:T567">
    <cfRule type="cellIs" dxfId="3595" priority="586" operator="equal">
      <formula>"ANNUAL"</formula>
    </cfRule>
  </conditionalFormatting>
  <conditionalFormatting sqref="T31:T32 S36:T36 S40:T41 T57:T58 S64:T65 T103:T105 S184:T184 S249:T249 S265:T265 T276 S284:T284 S287:T287 S531:T531 T563 T565:T566 R285:U285 T283:U283 V284 V286 U288:W288">
    <cfRule type="cellIs" dxfId="3594" priority="587" operator="equal">
      <formula>"X"</formula>
    </cfRule>
  </conditionalFormatting>
  <conditionalFormatting sqref="T33 T29 T24 T18">
    <cfRule type="expression" dxfId="3593" priority="696">
      <formula>ROW()=CELL("row")</formula>
    </cfRule>
    <cfRule type="expression" dxfId="3592" priority="698">
      <formula>ROW()=CELL("row")</formula>
    </cfRule>
  </conditionalFormatting>
  <conditionalFormatting sqref="T34:T35 T25:U25 T60:U60 T62:U62">
    <cfRule type="expression" dxfId="3591" priority="721">
      <formula>ROW()=CELL("row")</formula>
    </cfRule>
  </conditionalFormatting>
  <conditionalFormatting sqref="T41 S43:T43 S107:T107 S117:T117 S122:T122 S187:T187 T220 T227 T273">
    <cfRule type="cellIs" dxfId="3590" priority="648" operator="equal">
      <formula>"ANNUAL"</formula>
    </cfRule>
  </conditionalFormatting>
  <conditionalFormatting sqref="T45">
    <cfRule type="expression" dxfId="3589" priority="701">
      <formula>ROW()=CELL("row")</formula>
    </cfRule>
    <cfRule type="cellIs" dxfId="3588" priority="702" operator="equal">
      <formula>"ANNUAL"</formula>
    </cfRule>
    <cfRule type="expression" dxfId="3587" priority="703">
      <formula>ROW()=CELL("row")</formula>
    </cfRule>
    <cfRule type="cellIs" dxfId="3586" priority="704" operator="equal">
      <formula>"ANNUAL"</formula>
    </cfRule>
    <cfRule type="cellIs" dxfId="3585" priority="705" operator="equal">
      <formula>"X"</formula>
    </cfRule>
  </conditionalFormatting>
  <conditionalFormatting sqref="T51 T201 T212:T214 P361:S361">
    <cfRule type="cellIs" dxfId="3584" priority="651" operator="equal">
      <formula>"ANNUAL"</formula>
    </cfRule>
  </conditionalFormatting>
  <conditionalFormatting sqref="T51 T201:T202 T212:T214">
    <cfRule type="cellIs" dxfId="3583" priority="650" operator="equal">
      <formula>"X"</formula>
    </cfRule>
  </conditionalFormatting>
  <conditionalFormatting sqref="T53">
    <cfRule type="cellIs" dxfId="3582" priority="751" operator="equal">
      <formula>"X"</formula>
    </cfRule>
  </conditionalFormatting>
  <conditionalFormatting sqref="T56 N54">
    <cfRule type="cellIs" dxfId="3581" priority="4005" operator="equal">
      <formula>"ANNUAL"</formula>
    </cfRule>
  </conditionalFormatting>
  <conditionalFormatting sqref="T63 T71:T72 T78 T80">
    <cfRule type="cellIs" dxfId="3580" priority="707" operator="equal">
      <formula>"ANNUAL"</formula>
    </cfRule>
  </conditionalFormatting>
  <conditionalFormatting sqref="T63 T71:T73 T78 T80 V80">
    <cfRule type="cellIs" dxfId="3579" priority="709" operator="equal">
      <formula>"ANNUAL"</formula>
    </cfRule>
    <cfRule type="cellIs" dxfId="3578" priority="710" operator="equal">
      <formula>"X"</formula>
    </cfRule>
  </conditionalFormatting>
  <conditionalFormatting sqref="T74 T94 T99 T118 T144 T156:T157 T160 T575:T576">
    <cfRule type="cellIs" dxfId="3577" priority="640" operator="equal">
      <formula>"X"</formula>
    </cfRule>
  </conditionalFormatting>
  <conditionalFormatting sqref="T74 T117:T118 T157">
    <cfRule type="cellIs" dxfId="3576" priority="641" operator="equal">
      <formula>"ANNUAL"</formula>
    </cfRule>
  </conditionalFormatting>
  <conditionalFormatting sqref="T80 T78 T71:T72 T63">
    <cfRule type="expression" dxfId="3575" priority="706">
      <formula>ROW()=CELL("row")</formula>
    </cfRule>
    <cfRule type="expression" dxfId="3574" priority="708">
      <formula>ROW()=CELL("row")</formula>
    </cfRule>
  </conditionalFormatting>
  <conditionalFormatting sqref="T81 A250:J255 X81:XFD81">
    <cfRule type="expression" dxfId="3573" priority="2501">
      <formula>ROW()=CELL("row")</formula>
    </cfRule>
  </conditionalFormatting>
  <conditionalFormatting sqref="T85 T75 T59 T46 T44 T30 T19">
    <cfRule type="expression" dxfId="3572" priority="668">
      <formula>ROW()=CELL("row")</formula>
    </cfRule>
    <cfRule type="expression" dxfId="3571" priority="670">
      <formula>ROW()=CELL("row")</formula>
    </cfRule>
  </conditionalFormatting>
  <conditionalFormatting sqref="T89:T90">
    <cfRule type="expression" dxfId="3570" priority="673">
      <formula>ROW()=CELL("row")</formula>
    </cfRule>
    <cfRule type="cellIs" dxfId="3569" priority="674" operator="equal">
      <formula>"ANNUAL"</formula>
    </cfRule>
    <cfRule type="expression" dxfId="3568" priority="675">
      <formula>ROW()=CELL("row")</formula>
    </cfRule>
  </conditionalFormatting>
  <conditionalFormatting sqref="T96 T104:T105 T128:T135 T140 T153 T551:T553 S344">
    <cfRule type="cellIs" dxfId="3567" priority="639" operator="equal">
      <formula>"X"</formula>
    </cfRule>
  </conditionalFormatting>
  <conditionalFormatting sqref="T98 T106 T116 T119 T145 T181 T518:U518 T537 S504">
    <cfRule type="cellIs" dxfId="3566" priority="712" operator="equal">
      <formula>"ANNUAL"</formula>
    </cfRule>
  </conditionalFormatting>
  <conditionalFormatting sqref="T98 T106:U106 T116:W116 T119 T145 T181 S517:T518 T537 R440:S441 S461 Q499:S499 S504 R536:U536">
    <cfRule type="cellIs" dxfId="3565" priority="715" operator="equal">
      <formula>"X"</formula>
    </cfRule>
  </conditionalFormatting>
  <conditionalFormatting sqref="T98 T106:U106 T116:W116 T119 T145 T181 T518:U518 T537 S461">
    <cfRule type="cellIs" dxfId="3564" priority="714" operator="equal">
      <formula>"ANNUAL"</formula>
    </cfRule>
  </conditionalFormatting>
  <conditionalFormatting sqref="T107:T108 S117:T117 R491:S491 R497:S497 S507">
    <cfRule type="cellIs" dxfId="3563" priority="645" operator="equal">
      <formula>"X"</formula>
    </cfRule>
  </conditionalFormatting>
  <conditionalFormatting sqref="T108:T110">
    <cfRule type="cellIs" dxfId="3562" priority="724" operator="equal">
      <formula>"ANNUAL"</formula>
    </cfRule>
  </conditionalFormatting>
  <conditionalFormatting sqref="T109:T110">
    <cfRule type="expression" dxfId="3561" priority="723">
      <formula>ROW()=CELL("row")</formula>
    </cfRule>
  </conditionalFormatting>
  <conditionalFormatting sqref="T122 R482:S482 R484:S485 R491:S491">
    <cfRule type="cellIs" dxfId="3560" priority="646" operator="equal">
      <formula>"ANNUAL"</formula>
    </cfRule>
  </conditionalFormatting>
  <conditionalFormatting sqref="T125 T139:T140 T142 T147 T149:T150 T176 T219:T220 T231 T445 T447:T448 T450:T451 T453:T454 T472 T480 T496 T500 T503">
    <cfRule type="cellIs" dxfId="3559" priority="560" operator="equal">
      <formula>"ANNUAL"</formula>
    </cfRule>
  </conditionalFormatting>
  <conditionalFormatting sqref="T125 T139:T140 T142 T147 T149:T150 T176 T219:U219 T231 T445 T447:T448 T450:T451 T453:T454 T472 T480 T496 T500 T503">
    <cfRule type="cellIs" dxfId="3558" priority="561" operator="equal">
      <formula>"X"</formula>
    </cfRule>
  </conditionalFormatting>
  <conditionalFormatting sqref="T128:T135 S565:T565">
    <cfRule type="cellIs" dxfId="3557" priority="637" operator="equal">
      <formula>"ANNUAL"</formula>
    </cfRule>
  </conditionalFormatting>
  <conditionalFormatting sqref="T136 T138 T146 T154">
    <cfRule type="cellIs" dxfId="3556" priority="726" operator="equal">
      <formula>"ANNUAL"</formula>
    </cfRule>
  </conditionalFormatting>
  <conditionalFormatting sqref="T137">
    <cfRule type="expression" dxfId="3555" priority="678">
      <formula>ROW()=CELL("row")</formula>
    </cfRule>
    <cfRule type="cellIs" dxfId="3554" priority="679" operator="equal">
      <formula>"ANNUAL"</formula>
    </cfRule>
    <cfRule type="expression" dxfId="3553" priority="680">
      <formula>ROW()=CELL("row")</formula>
    </cfRule>
  </conditionalFormatting>
  <conditionalFormatting sqref="T141">
    <cfRule type="expression" dxfId="3552" priority="643">
      <formula>ROW()=CELL("row")</formula>
    </cfRule>
    <cfRule type="cellIs" dxfId="3551" priority="644" operator="equal">
      <formula>"ANNUAL"</formula>
    </cfRule>
  </conditionalFormatting>
  <conditionalFormatting sqref="T154 T146 T138 T136">
    <cfRule type="expression" dxfId="3550" priority="725">
      <formula>ROW()=CELL("row")</formula>
    </cfRule>
  </conditionalFormatting>
  <conditionalFormatting sqref="T156 T126:T127 T121 T113 T111 T84 T65 T38 T32 T28 T26">
    <cfRule type="expression" dxfId="3549" priority="654">
      <formula>ROW()=CELL("row")</formula>
    </cfRule>
  </conditionalFormatting>
  <conditionalFormatting sqref="T162">
    <cfRule type="expression" dxfId="3548" priority="731">
      <formula>ROW()=CELL("row")</formula>
    </cfRule>
    <cfRule type="cellIs" dxfId="3547" priority="732" operator="equal">
      <formula>"ANNUAL"</formula>
    </cfRule>
    <cfRule type="cellIs" dxfId="3546" priority="733" operator="equal">
      <formula>"X"</formula>
    </cfRule>
  </conditionalFormatting>
  <conditionalFormatting sqref="T171:T172 T174 T178 T529:U529">
    <cfRule type="cellIs" dxfId="3545" priority="728" operator="equal">
      <formula>"ANNUAL"</formula>
    </cfRule>
  </conditionalFormatting>
  <conditionalFormatting sqref="T178 T174 T171:T172 T529:U529">
    <cfRule type="expression" dxfId="3544" priority="727">
      <formula>ROW()=CELL("row")</formula>
    </cfRule>
  </conditionalFormatting>
  <conditionalFormatting sqref="T182 T195 T206:V206 T223 T229:T230 T232:T234 T243 T248:U248 T250:T251 T252:V252 T255:U255 T257:T258 T260 T262:T263 T268 T269:U269 V250 T254 T205:U205">
    <cfRule type="cellIs" dxfId="3543" priority="627" operator="equal">
      <formula>"ANNUAL"</formula>
    </cfRule>
  </conditionalFormatting>
  <conditionalFormatting sqref="T182 T197 T206:V206 T223 T229:T230 T232:T234 T243 T248:U248 T250:T251 T252:V252 T255:U255 T257:T258 T260 T262:T263 T266:T269 S227:T227 V250 T254 T205:U205">
    <cfRule type="cellIs" dxfId="3542" priority="626" operator="equal">
      <formula>"X"</formula>
    </cfRule>
  </conditionalFormatting>
  <conditionalFormatting sqref="T185 T165 T108 T101 T53 T23 T9 T4">
    <cfRule type="expression" dxfId="3541" priority="753">
      <formula>ROW()=CELL("row")</formula>
    </cfRule>
  </conditionalFormatting>
  <conditionalFormatting sqref="T187:T188">
    <cfRule type="cellIs" dxfId="3540" priority="634" operator="equal">
      <formula>"X"</formula>
    </cfRule>
    <cfRule type="cellIs" dxfId="3539" priority="635" operator="equal">
      <formula>"ANNUAL"</formula>
    </cfRule>
  </conditionalFormatting>
  <conditionalFormatting sqref="T190">
    <cfRule type="expression" dxfId="3538" priority="773">
      <formula>ROW()=CELL("row")</formula>
    </cfRule>
    <cfRule type="cellIs" dxfId="3537" priority="774" operator="equal">
      <formula>"ANNUAL"</formula>
    </cfRule>
    <cfRule type="cellIs" dxfId="3536" priority="775" operator="equal">
      <formula>"X"</formula>
    </cfRule>
    <cfRule type="expression" dxfId="3535" priority="776">
      <formula>ROW()=CELL("row")</formula>
    </cfRule>
    <cfRule type="cellIs" dxfId="3534" priority="777" operator="equal">
      <formula>"ANNUAL"</formula>
    </cfRule>
  </conditionalFormatting>
  <conditionalFormatting sqref="T194 T179 T82 T15 T2">
    <cfRule type="expression" dxfId="3533" priority="794">
      <formula>ROW()=CELL("row")</formula>
    </cfRule>
  </conditionalFormatting>
  <conditionalFormatting sqref="T197 T208">
    <cfRule type="cellIs" dxfId="3532" priority="658" operator="equal">
      <formula>"ANNUAL"</formula>
    </cfRule>
  </conditionalFormatting>
  <conditionalFormatting sqref="T199">
    <cfRule type="expression" dxfId="3531" priority="756">
      <formula>ROW()=CELL("row")</formula>
    </cfRule>
  </conditionalFormatting>
  <conditionalFormatting sqref="T201 T51 T212">
    <cfRule type="expression" dxfId="3530" priority="649">
      <formula>ROW()=CELL("row")</formula>
    </cfRule>
  </conditionalFormatting>
  <conditionalFormatting sqref="T201 T51">
    <cfRule type="expression" dxfId="3529" priority="652">
      <formula>ROW()=CELL("row")</formula>
    </cfRule>
  </conditionalFormatting>
  <conditionalFormatting sqref="T208 T197">
    <cfRule type="expression" dxfId="3528" priority="657">
      <formula>ROW()=CELL("row")</formula>
    </cfRule>
  </conditionalFormatting>
  <conditionalFormatting sqref="T208">
    <cfRule type="cellIs" dxfId="3527" priority="656" operator="equal">
      <formula>"X"</formula>
    </cfRule>
  </conditionalFormatting>
  <conditionalFormatting sqref="T209">
    <cfRule type="expression" dxfId="3526" priority="665">
      <formula>ROW()=CELL("row")</formula>
    </cfRule>
    <cfRule type="cellIs" dxfId="3525" priority="666" operator="equal">
      <formula>"ANNUAL"</formula>
    </cfRule>
    <cfRule type="cellIs" dxfId="3524" priority="667" operator="equal">
      <formula>"X"</formula>
    </cfRule>
  </conditionalFormatting>
  <conditionalFormatting sqref="T210:T211 T191 T186 T183 T177 T175 T170 T168 T166 T158 T155 T143 T97 T91 T86 T83 T67 T55 T20 T14">
    <cfRule type="expression" dxfId="3523" priority="688">
      <formula>ROW()=CELL("row")</formula>
    </cfRule>
  </conditionalFormatting>
  <conditionalFormatting sqref="T212">
    <cfRule type="expression" dxfId="3522" priority="520">
      <formula>ROW()=CELL("row")</formula>
    </cfRule>
  </conditionalFormatting>
  <conditionalFormatting sqref="T218">
    <cfRule type="expression" dxfId="3521" priority="631">
      <formula>ROW()=CELL("row")</formula>
    </cfRule>
    <cfRule type="cellIs" dxfId="3520" priority="632" operator="equal">
      <formula>"ANNUAL"</formula>
    </cfRule>
    <cfRule type="cellIs" dxfId="3519" priority="633" operator="equal">
      <formula>"X"</formula>
    </cfRule>
  </conditionalFormatting>
  <conditionalFormatting sqref="T225">
    <cfRule type="cellIs" dxfId="3518" priority="3924" operator="equal">
      <formula>"X"</formula>
    </cfRule>
  </conditionalFormatting>
  <conditionalFormatting sqref="T237 R327:S327 S328">
    <cfRule type="cellIs" dxfId="3517" priority="792" operator="equal">
      <formula>"ANNUAL"</formula>
    </cfRule>
  </conditionalFormatting>
  <conditionalFormatting sqref="T237 R66:T66">
    <cfRule type="cellIs" dxfId="3516" priority="793" operator="equal">
      <formula>"X"</formula>
    </cfRule>
  </conditionalFormatting>
  <conditionalFormatting sqref="T237">
    <cfRule type="expression" dxfId="3515" priority="791">
      <formula>ROW()=CELL("row")</formula>
    </cfRule>
  </conditionalFormatting>
  <conditionalFormatting sqref="T241 T224 T198 T180">
    <cfRule type="expression" dxfId="3514" priority="590">
      <formula>ROW()=CELL("row")</formula>
    </cfRule>
  </conditionalFormatting>
  <conditionalFormatting sqref="T268:T269 T262:T263 T260 T257:T258 T255 T250:T252 T248 T243 T232:T234 T229:T230 T223 T205:T206 T182">
    <cfRule type="expression" dxfId="3513" priority="625">
      <formula>ROW()=CELL("row")</formula>
    </cfRule>
  </conditionalFormatting>
  <conditionalFormatting sqref="T271 T256 T235:T236 T124 T95 T42 T22">
    <cfRule type="expression" dxfId="3512" priority="575">
      <formula>ROW()=CELL("row")</formula>
    </cfRule>
  </conditionalFormatting>
  <conditionalFormatting sqref="T273 T227 T220 T187 T122 T117 T107 T43 T41">
    <cfRule type="expression" dxfId="3511" priority="647">
      <formula>ROW()=CELL("row")</formula>
    </cfRule>
  </conditionalFormatting>
  <conditionalFormatting sqref="T278:T279 T274:T275 T259 T245 T242 T240 T226 T52 T47:T48 T27 T12:T13 T7:T8 T281:U281">
    <cfRule type="expression" dxfId="3510" priority="599">
      <formula>ROW()=CELL("row")</formula>
    </cfRule>
  </conditionalFormatting>
  <conditionalFormatting sqref="T280">
    <cfRule type="cellIs" dxfId="3509" priority="1428" operator="equal">
      <formula>"X"</formula>
    </cfRule>
  </conditionalFormatting>
  <conditionalFormatting sqref="T282 T267 T221 T215:T216">
    <cfRule type="expression" dxfId="3508" priority="660">
      <formula>ROW()=CELL("row")</formula>
    </cfRule>
  </conditionalFormatting>
  <conditionalFormatting sqref="T289:T308 T446 T449 T452 T455:T458 T474:T477 T481:T495 T497:T499 T501:T502 T504:T505 T310:T314 T460:T461 T316:T317 T319:T321 T323:T384 T386:T408 T410:T443 T479 T507:T509 T463:T471">
    <cfRule type="expression" dxfId="3507" priority="571">
      <formula>ROW()=CELL("row")</formula>
    </cfRule>
  </conditionalFormatting>
  <conditionalFormatting sqref="T309">
    <cfRule type="cellIs" dxfId="3506" priority="543" operator="equal">
      <formula>"X"</formula>
    </cfRule>
    <cfRule type="expression" dxfId="3505" priority="544">
      <formula>ROW()=CELL("row")</formula>
    </cfRule>
    <cfRule type="cellIs" dxfId="3504" priority="545" operator="equal">
      <formula>"ANNUAL"</formula>
    </cfRule>
    <cfRule type="cellIs" dxfId="3503" priority="546" operator="equal">
      <formula>"X"</formula>
    </cfRule>
    <cfRule type="expression" dxfId="3502" priority="547">
      <formula>ROW()=CELL("row")</formula>
    </cfRule>
    <cfRule type="cellIs" dxfId="3501" priority="548" operator="equal">
      <formula>"ANNUAL"</formula>
    </cfRule>
  </conditionalFormatting>
  <conditionalFormatting sqref="T503 T500 T496 T480 T472 T453:T454 T450:T451 T447:T448 T445 T231 T219 T176 T149 T147 T142 T139 T125">
    <cfRule type="expression" dxfId="3500" priority="559">
      <formula>ROW()=CELL("row")</formula>
    </cfRule>
  </conditionalFormatting>
  <conditionalFormatting sqref="T507:T510 R558:W558 T560:U560 Q561:T561 T289:T308 T310:T314 T316:T317 T319:T321 T323:T384 T386:T408 T410:T443 T446 T449 T452 T455:T458 T460:T461 T474:T477 T479 T481:T495 T497:T499 T501:T502 T504:T505 T573:V573 T574:U574 T575:W576 T463:T471">
    <cfRule type="cellIs" dxfId="3499" priority="584" operator="equal">
      <formula>"ANNUAL"</formula>
    </cfRule>
  </conditionalFormatting>
  <conditionalFormatting sqref="T510 T557:T558 T560:T561 T573:U573 L512:U512">
    <cfRule type="cellIs" dxfId="3498" priority="582" operator="equal">
      <formula>"X"</formula>
    </cfRule>
  </conditionalFormatting>
  <conditionalFormatting sqref="T510 T558 T560:T561 T573:U573 L512:U512">
    <cfRule type="cellIs" dxfId="3497" priority="581" operator="equal">
      <formula>"ANNUAL"</formula>
    </cfRule>
  </conditionalFormatting>
  <conditionalFormatting sqref="T511 V511:W511">
    <cfRule type="cellIs" dxfId="3496" priority="3948" operator="equal">
      <formula>"X"</formula>
    </cfRule>
  </conditionalFormatting>
  <conditionalFormatting sqref="T512:T513 R516:T516 P519:T519 R521:U521 T523 O527:T527">
    <cfRule type="cellIs" dxfId="3495" priority="787" operator="equal">
      <formula>"X"</formula>
    </cfRule>
  </conditionalFormatting>
  <conditionalFormatting sqref="T512:T513 T516 P519:T519 R521:U521 T523 O527:T527 T514:V514 V523:W523">
    <cfRule type="cellIs" dxfId="3494" priority="786" operator="equal">
      <formula>"ANNUAL"</formula>
    </cfRule>
  </conditionalFormatting>
  <conditionalFormatting sqref="T520 T525 T579 T586:T588 V520:W520 V525 T605">
    <cfRule type="cellIs" dxfId="3493" priority="593" operator="equal">
      <formula>"ANNUAL"</formula>
    </cfRule>
  </conditionalFormatting>
  <conditionalFormatting sqref="T527 T523 T521 T519 T516 T513">
    <cfRule type="expression" dxfId="3492" priority="785">
      <formula>ROW()=CELL("row")</formula>
    </cfRule>
  </conditionalFormatting>
  <conditionalFormatting sqref="T537 T181 T145 T119 T116 T106 T98 T518:U518">
    <cfRule type="expression" dxfId="3491" priority="711">
      <formula>ROW()=CELL("row")</formula>
    </cfRule>
    <cfRule type="expression" dxfId="3490" priority="713">
      <formula>ROW()=CELL("row")</formula>
    </cfRule>
  </conditionalFormatting>
  <conditionalFormatting sqref="T538:T540 T545 N552 N553:P553 M264:U264">
    <cfRule type="cellIs" dxfId="3489" priority="3966" operator="equal">
      <formula>"ANNUAL"</formula>
    </cfRule>
  </conditionalFormatting>
  <conditionalFormatting sqref="T541">
    <cfRule type="expression" dxfId="3488" priority="736">
      <formula>ROW()=CELL("row")</formula>
    </cfRule>
    <cfRule type="cellIs" dxfId="3487" priority="737" operator="equal">
      <formula>"ANNUAL"</formula>
    </cfRule>
    <cfRule type="cellIs" dxfId="3486" priority="738" operator="equal">
      <formula>"X"</formula>
    </cfRule>
  </conditionalFormatting>
  <conditionalFormatting sqref="T546:T549">
    <cfRule type="cellIs" dxfId="3485" priority="562" operator="equal">
      <formula>"X"</formula>
    </cfRule>
  </conditionalFormatting>
  <conditionalFormatting sqref="T547 T545:U545">
    <cfRule type="cellIs" dxfId="3484" priority="743" operator="equal">
      <formula>"X"</formula>
    </cfRule>
  </conditionalFormatting>
  <conditionalFormatting sqref="T547 U551:U552 W552">
    <cfRule type="cellIs" dxfId="3483" priority="742" operator="equal">
      <formula>"ANNUAL"</formula>
    </cfRule>
  </conditionalFormatting>
  <conditionalFormatting sqref="T547">
    <cfRule type="expression" dxfId="3482" priority="741">
      <formula>ROW()=CELL("row")</formula>
    </cfRule>
  </conditionalFormatting>
  <conditionalFormatting sqref="T550 T546 T543 T534:T535 T532 T238 T222 T112 T79 T76 T70 T16 T11 T5">
    <cfRule type="expression" dxfId="3481" priority="622">
      <formula>ROW()=CELL("row")</formula>
    </cfRule>
  </conditionalFormatting>
  <conditionalFormatting sqref="T551:T552 T153 T140 T131:T135 T104:T105 T96">
    <cfRule type="expression" dxfId="3480" priority="638">
      <formula>ROW()=CELL("row")</formula>
    </cfRule>
  </conditionalFormatting>
  <conditionalFormatting sqref="T553 T556 N311 Q311:R311">
    <cfRule type="cellIs" dxfId="3479" priority="3942" operator="equal">
      <formula>"X"</formula>
    </cfRule>
  </conditionalFormatting>
  <conditionalFormatting sqref="T555 T530 T244 T239 T203 T152 T115 T100 T93 T88 T61 T50 T21 T3">
    <cfRule type="expression" dxfId="3478" priority="746">
      <formula>ROW()=CELL("row")</formula>
    </cfRule>
  </conditionalFormatting>
  <conditionalFormatting sqref="T560:T561 T558 T510 T573:U573">
    <cfRule type="expression" dxfId="3477" priority="580">
      <formula>ROW()=CELL("row")</formula>
    </cfRule>
    <cfRule type="expression" dxfId="3476" priority="583">
      <formula>ROW()=CELL("row")</formula>
    </cfRule>
  </conditionalFormatting>
  <conditionalFormatting sqref="T564">
    <cfRule type="expression" dxfId="3475" priority="691">
      <formula>ROW()=CELL("row")</formula>
    </cfRule>
    <cfRule type="cellIs" dxfId="3474" priority="693" operator="equal">
      <formula>"X"</formula>
    </cfRule>
  </conditionalFormatting>
  <conditionalFormatting sqref="T566 T563 T531 T287 T284 T276 T265 T249 T184 T103 T64 T57 T40 T36 T31">
    <cfRule type="expression" dxfId="3473" priority="585">
      <formula>ROW()=CELL("row")</formula>
    </cfRule>
  </conditionalFormatting>
  <conditionalFormatting sqref="T566 T563 T557 T531 T287 T284 T276 T265 T249 T184 T103 T64 T57 T40 T36 T31">
    <cfRule type="expression" dxfId="3472" priority="588">
      <formula>ROW()=CELL("row")</formula>
    </cfRule>
  </conditionalFormatting>
  <conditionalFormatting sqref="T569:T570">
    <cfRule type="cellIs" dxfId="3471" priority="598" operator="equal">
      <formula>"X"</formula>
    </cfRule>
  </conditionalFormatting>
  <conditionalFormatting sqref="T570">
    <cfRule type="cellIs" dxfId="3470" priority="594" operator="equal">
      <formula>"X"</formula>
    </cfRule>
    <cfRule type="expression" dxfId="3469" priority="596">
      <formula>ROW()=CELL("row")</formula>
    </cfRule>
  </conditionalFormatting>
  <conditionalFormatting sqref="T571">
    <cfRule type="expression" dxfId="3468" priority="716">
      <formula>ROW()=CELL("row")</formula>
    </cfRule>
    <cfRule type="cellIs" dxfId="3467" priority="717" operator="equal">
      <formula>"ANNUAL"</formula>
    </cfRule>
    <cfRule type="expression" dxfId="3466" priority="718">
      <formula>ROW()=CELL("row")</formula>
    </cfRule>
    <cfRule type="cellIs" dxfId="3465" priority="719" operator="equal">
      <formula>"ANNUAL"</formula>
    </cfRule>
    <cfRule type="cellIs" dxfId="3464" priority="720" operator="equal">
      <formula>"X"</formula>
    </cfRule>
  </conditionalFormatting>
  <conditionalFormatting sqref="T572 U580">
    <cfRule type="expression" dxfId="3463" priority="729">
      <formula>ROW()=CELL("row")</formula>
    </cfRule>
    <cfRule type="cellIs" dxfId="3462" priority="730" operator="equal">
      <formula>"ANNUAL"</formula>
    </cfRule>
  </conditionalFormatting>
  <conditionalFormatting sqref="T576 T272 T254 T160 T157 T144 T128:T130 T118 T99 T94 T74 T58">
    <cfRule type="expression" dxfId="3461" priority="642">
      <formula>ROW()=CELL("row")</formula>
    </cfRule>
  </conditionalFormatting>
  <conditionalFormatting sqref="T577">
    <cfRule type="expression" dxfId="3460" priority="782">
      <formula>ROW()=CELL("row")</formula>
    </cfRule>
    <cfRule type="cellIs" dxfId="3459" priority="783" operator="equal">
      <formula>"ANNUAL"</formula>
    </cfRule>
    <cfRule type="cellIs" dxfId="3458" priority="784" operator="equal">
      <formula>"X"</formula>
    </cfRule>
  </conditionalFormatting>
  <conditionalFormatting sqref="T579 T525 T520 T586:U586">
    <cfRule type="expression" dxfId="3457" priority="592">
      <formula>ROW()=CELL("row")</formula>
    </cfRule>
  </conditionalFormatting>
  <conditionalFormatting sqref="T580">
    <cfRule type="cellIs" dxfId="3456" priority="357" operator="equal">
      <formula>"ANNUAL"</formula>
    </cfRule>
  </conditionalFormatting>
  <conditionalFormatting sqref="T585">
    <cfRule type="expression" dxfId="3455" priority="612">
      <formula>ROW()=CELL("row")</formula>
    </cfRule>
    <cfRule type="cellIs" dxfId="3454" priority="613" operator="equal">
      <formula>"X"</formula>
    </cfRule>
    <cfRule type="cellIs" dxfId="3453" priority="614" operator="equal">
      <formula>"ANNUAL"</formula>
    </cfRule>
    <cfRule type="expression" dxfId="3452" priority="615">
      <formula>ROW()=CELL("row")</formula>
    </cfRule>
  </conditionalFormatting>
  <conditionalFormatting sqref="T589">
    <cfRule type="cellIs" dxfId="3451" priority="433" operator="equal">
      <formula>"X"</formula>
    </cfRule>
    <cfRule type="expression" dxfId="3450" priority="434">
      <formula>ROW()=CELL("row")</formula>
    </cfRule>
    <cfRule type="cellIs" dxfId="3449" priority="435" operator="equal">
      <formula>"X"</formula>
    </cfRule>
  </conditionalFormatting>
  <conditionalFormatting sqref="T590:T594 T606:T609 L611:T611 T613 T597:T604">
    <cfRule type="cellIs" dxfId="3448" priority="695" operator="equal">
      <formula>"ANNUAL"</formula>
    </cfRule>
  </conditionalFormatting>
  <conditionalFormatting sqref="T611 T606:T609 T603:T604 T592:T594 T613 T597:T601">
    <cfRule type="expression" dxfId="3447" priority="694">
      <formula>ROW()=CELL("row")</formula>
    </cfRule>
  </conditionalFormatting>
  <conditionalFormatting sqref="T9:U9 U23 U108 R199:V199 U305 U185:V185">
    <cfRule type="cellIs" dxfId="3446" priority="509" operator="equal">
      <formula>"X"</formula>
    </cfRule>
  </conditionalFormatting>
  <conditionalFormatting sqref="T16:U16 T70:U70 T76:U76 U78:U79 U224:V224 U470 T511:W511 U519:U520 U530:U531 U537:U539 U547 O550:V550 U554 W76 U535:W535 V493:W494">
    <cfRule type="cellIs" dxfId="3445" priority="415" operator="equal">
      <formula>"ANNUAL"</formula>
    </cfRule>
  </conditionalFormatting>
  <conditionalFormatting sqref="T25:U25 T34:T35 T60:U60 T62:U62">
    <cfRule type="cellIs" dxfId="3444" priority="722" operator="equal">
      <formula>"ANNUAL"</formula>
    </cfRule>
  </conditionalFormatting>
  <conditionalFormatting sqref="T111:U111 R123:U123">
    <cfRule type="cellIs" dxfId="3443" priority="653" operator="equal">
      <formula>"X"</formula>
    </cfRule>
  </conditionalFormatting>
  <conditionalFormatting sqref="T246:U246 T277 T542:U542 T204:V204">
    <cfRule type="expression" dxfId="3442" priority="683">
      <formula>ROW()=CELL("row")</formula>
    </cfRule>
    <cfRule type="expression" dxfId="3441" priority="685">
      <formula>ROW()=CELL("row")</formula>
    </cfRule>
  </conditionalFormatting>
  <conditionalFormatting sqref="T246:U246 T277 T542:V542 T204:V204">
    <cfRule type="cellIs" dxfId="3440" priority="684" operator="equal">
      <formula>"ANNUAL"</formula>
    </cfRule>
  </conditionalFormatting>
  <conditionalFormatting sqref="T533:U533 M551:P551 U551 R551">
    <cfRule type="cellIs" dxfId="3439" priority="3903" operator="equal">
      <formula>"ANNUAL"</formula>
    </cfRule>
  </conditionalFormatting>
  <conditionalFormatting sqref="T551:U553 S131:T135 T153">
    <cfRule type="cellIs" dxfId="3438" priority="636" operator="equal">
      <formula>"X"</formula>
    </cfRule>
  </conditionalFormatting>
  <conditionalFormatting sqref="T581:U583 U590 U609">
    <cfRule type="cellIs" dxfId="3437" priority="382" operator="equal">
      <formula>"ANNUAL"</formula>
    </cfRule>
  </conditionalFormatting>
  <conditionalFormatting sqref="T589:U589">
    <cfRule type="cellIs" dxfId="3436" priority="432" operator="equal">
      <formula>"ANNUAL"</formula>
    </cfRule>
  </conditionalFormatting>
  <conditionalFormatting sqref="T591:U591">
    <cfRule type="cellIs" dxfId="3435" priority="769" operator="equal">
      <formula>"X"</formula>
    </cfRule>
  </conditionalFormatting>
  <conditionalFormatting sqref="T180:U180 T198 T224 T241">
    <cfRule type="cellIs" dxfId="3434" priority="591" operator="equal">
      <formula>"ANNUAL"</formula>
    </cfRule>
  </conditionalFormatting>
  <conditionalFormatting sqref="S246:U246 T277 T541:T542 Q402:S402 S465 T204:V204">
    <cfRule type="cellIs" dxfId="3433" priority="687" operator="equal">
      <formula>"ANNUAL"</formula>
    </cfRule>
  </conditionalFormatting>
  <conditionalFormatting sqref="S246:U246 T277 T541:T542 Q402:S402 S442 S465 Q476:S476 T204:V204">
    <cfRule type="cellIs" dxfId="3432" priority="686" operator="equal">
      <formula>"X"</formula>
    </cfRule>
  </conditionalFormatting>
  <conditionalFormatting sqref="T545:V545 T544:U544">
    <cfRule type="cellIs" dxfId="3431" priority="502" operator="equal">
      <formula>"ANNUAL"</formula>
    </cfRule>
  </conditionalFormatting>
  <conditionalFormatting sqref="T568:U569">
    <cfRule type="cellIs" dxfId="3430" priority="479" operator="equal">
      <formula>"ANNUAL"</formula>
    </cfRule>
  </conditionalFormatting>
  <conditionalFormatting sqref="U179 U388:U389 U393:U395 U411 U419:U424 U480 U517 U560 U2:V2 U15:V15 U82:V82 U416:V416">
    <cfRule type="cellIs" dxfId="3429" priority="444" operator="equal">
      <formula>"ANNUAL"</formula>
    </cfRule>
  </conditionalFormatting>
  <conditionalFormatting sqref="U179:V179 U388:U389 U393:U400 U410:U413 U419:U424 U480 U517 U560 U384 U2:V2 U15:V15 U82:V82 U416:V416">
    <cfRule type="cellIs" dxfId="3428" priority="445" operator="equal">
      <formula>"X"</formula>
    </cfRule>
  </conditionalFormatting>
  <conditionalFormatting sqref="U2:U4 U80:U82 U179:V179 U388:U389 U411:V411 U419:U424 U480 U517 U410 U15:V15 U416:V416 U413:V413 U412 W412 U393:U400 W396 W398">
    <cfRule type="cellIs" dxfId="3427" priority="447" operator="equal">
      <formula>"ANNUAL"</formula>
    </cfRule>
  </conditionalFormatting>
  <conditionalFormatting sqref="U5:U6 T11:U11 T16:U16 T70:U70 T76:U76 T79:U79 U224 U240 U433 U437:U438 U470 U493 U495:U496 T511:U511 U520 U537:U538 U546:U547 Q550:U550 U553:U554 U431 U477 S535:V535 U531:W531">
    <cfRule type="cellIs" dxfId="3426" priority="418" operator="equal">
      <formula>"X"</formula>
    </cfRule>
  </conditionalFormatting>
  <conditionalFormatting sqref="U5:U6 U11 U16 U70 U76 U79 U224 U240 U433 U438 U470 U493 U496 U511 U520 T538:U538 U547 U550 U554 U568:U569 U535:V535 U531:W531">
    <cfRule type="cellIs" dxfId="3425" priority="416" operator="equal">
      <formula>"X"</formula>
    </cfRule>
  </conditionalFormatting>
  <conditionalFormatting sqref="U5:U7 U11:U13 U47:U48 U52:V52 U242 U244 U247 S261:U261 U276:U277 U280 U282 U284:V284 U286:V286 U293:U294 U299 U304 U306 U588:V588">
    <cfRule type="cellIs" dxfId="3424" priority="414" operator="equal">
      <formula>"ANNUAL"</formula>
    </cfRule>
  </conditionalFormatting>
  <conditionalFormatting sqref="U9:U10 U17 U49 U103:V103 U184 U251 U267 U278 U287 U290 U333 U353 U380:U381 U384:V384 U481:U482 U533 U561 U567:U568 T570:V570 U586 U383 W286 W353">
    <cfRule type="cellIs" dxfId="3423" priority="375" operator="equal">
      <formula>"ANNUAL"</formula>
    </cfRule>
  </conditionalFormatting>
  <conditionalFormatting sqref="U14 U20:U21 U67 U83 U86 U91 U97 U143 U155 U158 U165:U166 U168 U170 U175 U177 U183 U186 U190:U191 U201:V201 U210:V210 U217 U319:V319 U443 U616 V203 V254 U316:U317 U202 W317 U211 U313:U314 U311:V312">
    <cfRule type="cellIs" dxfId="3422" priority="459" operator="equal">
      <formula>"X"</formula>
    </cfRule>
  </conditionalFormatting>
  <conditionalFormatting sqref="U14 U20:U21 U67 U83 U86 U91:U92 U97:U98 U143 U155 U158 U165:U166 U168 U170 U175 U177 U183 U186 U190:U191 U201:V201 U210:V210 U217 U319:V319 U443 U616 U316:U317 U202 W317 U211 U313:U314 U311:V312">
    <cfRule type="cellIs" dxfId="3421" priority="458" operator="equal">
      <formula>"ANNUAL"</formula>
    </cfRule>
  </conditionalFormatting>
  <conditionalFormatting sqref="U18 U29 U33 U39 U45 U53:U54 U63 U72 U78 U80:U81 U98 U106 U115:U116 U119 U145 U461:V461 U498:U499 U537 U571 U446:W446 U447 V449:W449 U92:U93 U180:U181 W440:W441 U445 W445 U464:W464 U462:U463 V448">
    <cfRule type="cellIs" dxfId="3420" priority="500" operator="equal">
      <formula>"X"</formula>
    </cfRule>
  </conditionalFormatting>
  <conditionalFormatting sqref="U18 U29 U33 U39 U45 U53:U54 U63 U72 U78 U80:U81 U98 U106 U115:U116 U119 U145 U181 U461:V461 U498:W498 U537 U571 V518 U92:U93 U499 W499 U464:W464 U462:U463">
    <cfRule type="cellIs" dxfId="3419" priority="499" operator="equal">
      <formula>"ANNUAL"</formula>
    </cfRule>
  </conditionalFormatting>
  <conditionalFormatting sqref="U18:U19 U29:U30 U44:U46 U59 U75 U85 S87:U87 U89:U90 U148 U164 U442 V402 U474:V474 V475:W475 U477:V477 U471:U472 U469:V469 U465:U468 W440:W441 U407:U408 W465:W466">
    <cfRule type="cellIs" dxfId="3418" priority="456" operator="equal">
      <formula>"ANNUAL"</formula>
    </cfRule>
  </conditionalFormatting>
  <conditionalFormatting sqref="U19 U30 U44 U46 U59 U75 U85 U87 U89:U90 U148 U164 U407 U442 U465 U471">
    <cfRule type="cellIs" dxfId="3417" priority="453" operator="equal">
      <formula>"ANNUAL"</formula>
    </cfRule>
  </conditionalFormatting>
  <conditionalFormatting sqref="U19 U30 U44 U46 U59 U75 U85 S87:U87 U89:U90 U148 U164 U407:U408 U442 U474:V474 U541:U542 U471:U472 U469:V469 U465:U468 W465:W466">
    <cfRule type="cellIs" dxfId="3416" priority="455" operator="equal">
      <formula>"X"</formula>
    </cfRule>
  </conditionalFormatting>
  <conditionalFormatting sqref="U22:U23 U42 U95 U124 U173 U237:U240 U258 U273 U300 U309 U320 U335:U336 U361:V361 U366:U369 U382 U406:V406 U415 U417:W417 U433:V435 U439:U440 U460:U461 U476 U486 U405">
    <cfRule type="cellIs" dxfId="3415" priority="404" operator="equal">
      <formula>"ANNUAL"</formula>
    </cfRule>
  </conditionalFormatting>
  <conditionalFormatting sqref="U26 U28 U38 U84 U113 U167 T553:V553">
    <cfRule type="cellIs" dxfId="3414" priority="449" operator="equal">
      <formula>"ANNUAL"</formula>
    </cfRule>
  </conditionalFormatting>
  <conditionalFormatting sqref="U26 U28 U38:U39 U65 U84 U113 U126:U127 U156 U167 U197 U209 U213 U215:U216 U295:V295 U301 U296:U297">
    <cfRule type="cellIs" dxfId="3413" priority="451" operator="equal">
      <formula>"ANNUAL"</formula>
    </cfRule>
  </conditionalFormatting>
  <conditionalFormatting sqref="U33:U35 U108:U110 U114 U138 U154">
    <cfRule type="cellIs" dxfId="3412" priority="465" operator="equal">
      <formula>"ANNUAL"</formula>
    </cfRule>
  </conditionalFormatting>
  <conditionalFormatting sqref="U40">
    <cfRule type="expression" dxfId="3411" priority="376">
      <formula>ROW()=CELL("row")</formula>
    </cfRule>
    <cfRule type="cellIs" dxfId="3410" priority="377" operator="equal">
      <formula>"ANNUAL"</formula>
    </cfRule>
    <cfRule type="cellIs" dxfId="3409" priority="378" operator="equal">
      <formula>"X"</formula>
    </cfRule>
  </conditionalFormatting>
  <conditionalFormatting sqref="U41 U43 U100:U102 T107:U107 U116:U117 U121:U122 U187 T222:U222 U229:U230 U275 U298 U303 U426:V429 U441 U449:W449 U484:U485 U487:U494 U510 U526:U527 U431:V431 U430 U499:U501">
    <cfRule type="cellIs" dxfId="3408" priority="409" operator="equal">
      <formula>"ANNUAL"</formula>
    </cfRule>
  </conditionalFormatting>
  <conditionalFormatting sqref="U50:U51 U203:V203 U213:U216 U325:V325 U364 U392 U323:U324 W323 U403:W403">
    <cfRule type="cellIs" dxfId="3407" priority="388" operator="equal">
      <formula>"ANNUAL"</formula>
    </cfRule>
  </conditionalFormatting>
  <conditionalFormatting sqref="U54 U63">
    <cfRule type="cellIs" dxfId="3406" priority="496" operator="equal">
      <formula>"ANNUAL"</formula>
    </cfRule>
  </conditionalFormatting>
  <conditionalFormatting sqref="U56 R66:U66 U68 U330 U508 U516">
    <cfRule type="cellIs" dxfId="3405" priority="426" operator="equal">
      <formula>"ANNUAL"</formula>
    </cfRule>
  </conditionalFormatting>
  <conditionalFormatting sqref="U56 U65:U66 U68 U239 U330 U336 U338:U339 U366:U367 U372 U375:U378 U484 U489:U492 U508 U516 U519 U522 U526 U530 T539:V539 U581:U582 T538 T540:U540 W540 U481:V481 U524:V524">
    <cfRule type="cellIs" dxfId="3404" priority="428" operator="equal">
      <formula>"ANNUAL"</formula>
    </cfRule>
  </conditionalFormatting>
  <conditionalFormatting sqref="U56 U68 U239 U330:V330 U336 U338:V338 U372:V373 U483:W483 U507:V507 U519 U522 T526:U526 U530:V530 U539:U542 V333 V487 U378:V378 U331:U332 W334:W336 V364 W362:W363 V371 U508 U484 U515:U516 U339:U341 U491 U365:U366 U375:U377 U481:V481 U489:V490 S524:V524 W486 W341 U367:W367 V374:W375 V379:W379 V482:W482 U492:W492">
    <cfRule type="cellIs" dxfId="3403" priority="431" operator="equal">
      <formula>"ANNUAL"</formula>
    </cfRule>
  </conditionalFormatting>
  <conditionalFormatting sqref="U58 U73:U74 T94:U94 T99:U99 U118:U119 U126:U130 U141 T144:U144 U156:U157 U169 U194 U249 U256:V256 U274 U310 U386 U401 U414:W414 T160:V160">
    <cfRule type="cellIs" dxfId="3402" priority="407" operator="equal">
      <formula>"ANNUAL"</formula>
    </cfRule>
  </conditionalFormatting>
  <conditionalFormatting sqref="U61 U88 V561:W561">
    <cfRule type="cellIs" dxfId="3401" priority="506" operator="equal">
      <formula>"ANNUAL"</formula>
    </cfRule>
  </conditionalFormatting>
  <conditionalFormatting sqref="U69 U96 U104:U105 U131:U135 U140 T153:U153 U328 U343:U344 U347 U354 U356:U357 U549 U555:U556">
    <cfRule type="cellIs" dxfId="3400" priority="437" operator="equal">
      <formula>"ANNUAL"</formula>
    </cfRule>
  </conditionalFormatting>
  <conditionalFormatting sqref="U69 U96 U104:U105 U131:U136 U140 U152:U153 U326:W326 U347:V347 U356:V356 U548:U549 U555:U556 U323:U324 V325 V342 V352 U327:U329 W323 W327 U343:U346 U354:U355 W353 U357:U359">
    <cfRule type="cellIs" dxfId="3399" priority="438" operator="equal">
      <formula>"X"</formula>
    </cfRule>
  </conditionalFormatting>
  <conditionalFormatting sqref="U69 U96 U104:U106 U131:U136 U140 U152:U153 U326:W326 U347:V347 U356:V356 T549:U549 U555:W556 U327:U329 W327 U343:U346 U354:U355 U357:U359">
    <cfRule type="cellIs" dxfId="3398" priority="440" operator="equal">
      <formula>"ANNUAL"</formula>
    </cfRule>
  </conditionalFormatting>
  <conditionalFormatting sqref="U72:U73">
    <cfRule type="cellIs" dxfId="3397" priority="484" operator="equal">
      <formula>"ANNUAL"</formula>
    </cfRule>
  </conditionalFormatting>
  <conditionalFormatting sqref="U73">
    <cfRule type="cellIs" dxfId="3396" priority="481" operator="equal">
      <formula>"X"</formula>
    </cfRule>
    <cfRule type="expression" dxfId="3395" priority="483">
      <formula>ROW()=CELL("row")</formula>
    </cfRule>
    <cfRule type="cellIs" dxfId="3394" priority="485" operator="equal">
      <formula>"X"</formula>
    </cfRule>
  </conditionalFormatting>
  <conditionalFormatting sqref="U125 U139 U142 U146:U147 U163 U176 U221 U448 U453:W453 U475 U518 U149:U150 U450:U452 U458:V458 U502:U505 U454:U457">
    <cfRule type="cellIs" dxfId="3393" priority="399" operator="equal">
      <formula>"X"</formula>
    </cfRule>
  </conditionalFormatting>
  <conditionalFormatting sqref="U125 U139 U142 U146:U147 U163 U176 U221 U448:V448 U475 U453:W453 U149:U150 U450:U452 U458:V458 U503:U505 U454:U457">
    <cfRule type="cellIs" dxfId="3392" priority="398" operator="equal">
      <formula>"ANNUAL"</formula>
    </cfRule>
  </conditionalFormatting>
  <conditionalFormatting sqref="U125 U139 U142 U149 U163 U176 U221 U448 U450:U451 U453:U454 U456:U457 U475 U503:U504 U147:W147">
    <cfRule type="cellIs" dxfId="3391" priority="396" operator="equal">
      <formula>"ANNUAL"</formula>
    </cfRule>
  </conditionalFormatting>
  <conditionalFormatting sqref="U136">
    <cfRule type="expression" dxfId="3390" priority="488">
      <formula>ROW()=CELL("row")</formula>
    </cfRule>
  </conditionalFormatting>
  <conditionalFormatting sqref="U145:U146">
    <cfRule type="cellIs" dxfId="3389" priority="494" operator="equal">
      <formula>"ANNUAL"</formula>
    </cfRule>
  </conditionalFormatting>
  <conditionalFormatting sqref="U146">
    <cfRule type="expression" dxfId="3388" priority="493">
      <formula>ROW()=CELL("row")</formula>
    </cfRule>
    <cfRule type="cellIs" dxfId="3387" priority="495" operator="equal">
      <formula>"X"</formula>
    </cfRule>
  </conditionalFormatting>
  <conditionalFormatting sqref="U154 U138 U114 U109:U110 U34:U35">
    <cfRule type="expression" dxfId="3386" priority="464">
      <formula>ROW()=CELL("row")</formula>
    </cfRule>
  </conditionalFormatting>
  <conditionalFormatting sqref="U161 U171:U172 U178 U602 U571:U572">
    <cfRule type="cellIs" dxfId="3385" priority="463" operator="equal">
      <formula>"ANNUAL"</formula>
    </cfRule>
  </conditionalFormatting>
  <conditionalFormatting sqref="U181:U182 U189 U195 U197:U198 S225:U225 U231:U232 U234:U236 U245 U250 U254:V254 U257:V257 U259:U260 U262 U265:U266 U268 U270:U272 U307:U308 U218:U220 U207:U209 U253">
    <cfRule type="cellIs" dxfId="3384" priority="425" operator="equal">
      <formula>"ANNUAL"</formula>
    </cfRule>
  </conditionalFormatting>
  <conditionalFormatting sqref="U215:U216 U213 U209 U197 U167 U156 U126:U127 U113 U84 U65 U38 U28 U26">
    <cfRule type="expression" dxfId="3383" priority="450">
      <formula>ROW()=CELL("row")</formula>
    </cfRule>
  </conditionalFormatting>
  <conditionalFormatting sqref="U226 U243 U374:U379 U390 U522:U523 U348:U350 W349:W350">
    <cfRule type="cellIs" dxfId="3382" priority="385" operator="equal">
      <formula>"ANNUAL"</formula>
    </cfRule>
  </conditionalFormatting>
  <conditionalFormatting sqref="U226 U243 U374 U379 U390 U523 U348:U350 W349:W350 W374">
    <cfRule type="cellIs" dxfId="3381" priority="386" operator="equal">
      <formula>"X"</formula>
    </cfRule>
  </conditionalFormatting>
  <conditionalFormatting sqref="U289 U291">
    <cfRule type="cellIs" dxfId="3380" priority="570" operator="equal">
      <formula>"ANNUAL"</formula>
    </cfRule>
  </conditionalFormatting>
  <conditionalFormatting sqref="U289">
    <cfRule type="expression" dxfId="3379" priority="569">
      <formula>ROW()=CELL("row")</formula>
    </cfRule>
  </conditionalFormatting>
  <conditionalFormatting sqref="U291">
    <cfRule type="expression" dxfId="3378" priority="568">
      <formula>ROW()=CELL("row")</formula>
    </cfRule>
  </conditionalFormatting>
  <conditionalFormatting sqref="U591:U601 U603:U604 U606:U608 U611 U613:U614 U292:V292">
    <cfRule type="cellIs" dxfId="3377" priority="461" operator="equal">
      <formula>"ANNUAL"</formula>
    </cfRule>
  </conditionalFormatting>
  <conditionalFormatting sqref="U334 U337:U339 U342:V342 U360 U362:U363 U370:U372 U387 U402 U404 U432:V432 U495:U497 U513 S562:U562 U564:W564 U302 U577 W495:W497 W360 U565 W387 U587:V587 U351:V351 W564:W565">
    <cfRule type="cellIs" dxfId="3376" priority="380" operator="equal">
      <formula>"ANNUAL"</formula>
    </cfRule>
  </conditionalFormatting>
  <conditionalFormatting sqref="U307:U308 U270:U271 U268 U265:U266 U262 U259:U260 U257 U253:U254 U250 U245 U234:U236 U231:U232 U225 U220 U207:U208 U198 U195 U189 U182">
    <cfRule type="expression" dxfId="3375" priority="424">
      <formula>ROW()=CELL("row")</formula>
    </cfRule>
  </conditionalFormatting>
  <conditionalFormatting sqref="U329">
    <cfRule type="cellIs" dxfId="3374" priority="3921" operator="equal">
      <formula>"X"</formula>
    </cfRule>
  </conditionalFormatting>
  <conditionalFormatting sqref="U340:U341 U533 U536 U551:U553 U557:U558">
    <cfRule type="cellIs" dxfId="3373" priority="3902" operator="equal">
      <formula>"X"</formula>
    </cfRule>
  </conditionalFormatting>
  <conditionalFormatting sqref="U352">
    <cfRule type="expression" dxfId="3372" priority="511">
      <formula>ROW()=CELL("row")</formula>
    </cfRule>
  </conditionalFormatting>
  <conditionalFormatting sqref="U359">
    <cfRule type="cellIs" dxfId="3371" priority="3909" operator="equal">
      <formula>"X"</formula>
    </cfRule>
  </conditionalFormatting>
  <conditionalFormatting sqref="U384 U447">
    <cfRule type="cellIs" dxfId="3370" priority="3910" operator="equal">
      <formula>"ANNUAL"</formula>
    </cfRule>
  </conditionalFormatting>
  <conditionalFormatting sqref="U396 U355 U346 U326 U323 U316 U199 U190 U165 U108 U101 U53 U23 U9 U4 U185:V185 U312:V312">
    <cfRule type="expression" dxfId="3369" priority="510">
      <formula>ROW()=CELL("row")</formula>
    </cfRule>
  </conditionalFormatting>
  <conditionalFormatting sqref="U392 U364 U325 U214 U203 U51 U403:W403">
    <cfRule type="expression" dxfId="3368" priority="387">
      <formula>ROW()=CELL("row")</formula>
    </cfRule>
  </conditionalFormatting>
  <conditionalFormatting sqref="U414 U401 U386 U310 U274 U256 U249 U194 U169 U157 U144 U141 U128:U130 U118 U99 U94 U74 U58 U160:V160">
    <cfRule type="expression" dxfId="3367" priority="406">
      <formula>ROW()=CELL("row")</formula>
    </cfRule>
  </conditionalFormatting>
  <conditionalFormatting sqref="U418">
    <cfRule type="expression" dxfId="3366" priority="441">
      <formula>ROW()=CELL("row")</formula>
    </cfRule>
    <cfRule type="cellIs" dxfId="3365" priority="442" operator="equal">
      <formula>"ANNUAL"</formula>
    </cfRule>
  </conditionalFormatting>
  <conditionalFormatting sqref="U436">
    <cfRule type="expression" dxfId="3364" priority="348">
      <formula>ROW()=CELL("row")</formula>
    </cfRule>
    <cfRule type="cellIs" dxfId="3363" priority="350" operator="equal">
      <formula>"X"</formula>
    </cfRule>
    <cfRule type="expression" dxfId="3362" priority="351">
      <formula>ROW()=CELL("row")</formula>
    </cfRule>
  </conditionalFormatting>
  <conditionalFormatting sqref="U437 U462 U472">
    <cfRule type="cellIs" dxfId="3361" priority="3920" operator="equal">
      <formula>"X"</formula>
    </cfRule>
  </conditionalFormatting>
  <conditionalFormatting sqref="U471 U465 U442 U407 U164 U148 U89:U90 U87 U85 U75 U59 U46 U44 U30 U19">
    <cfRule type="expression" dxfId="3360" priority="452">
      <formula>ROW()=CELL("row")</formula>
    </cfRule>
    <cfRule type="expression" dxfId="3359" priority="454">
      <formula>ROW()=CELL("row")</formula>
    </cfRule>
  </conditionalFormatting>
  <conditionalFormatting sqref="U479">
    <cfRule type="expression" dxfId="3358" priority="422">
      <formula>ROW()=CELL("row")</formula>
    </cfRule>
    <cfRule type="cellIs" dxfId="3357" priority="423" operator="equal">
      <formula>"ANNUAL"</formula>
    </cfRule>
  </conditionalFormatting>
  <conditionalFormatting sqref="U486 U476 U460 U439:U440 U434:U435 U417 U415 U406 U382 U368:U369 U361 U335 U320 U309 U300 U273 U258 U237:U238 U173 U124 U95 U42 U22">
    <cfRule type="expression" dxfId="3356" priority="403">
      <formula>ROW()=CELL("row")</formula>
    </cfRule>
  </conditionalFormatting>
  <conditionalFormatting sqref="U503:U504 U475 U456:U457 U453:U454 U450:U451 U448 U221 U176 U163 U149 U142 U139 U125 U147:W147">
    <cfRule type="expression" dxfId="3355" priority="395">
      <formula>ROW()=CELL("row")</formula>
    </cfRule>
    <cfRule type="expression" dxfId="3354" priority="397">
      <formula>ROW()=CELL("row")</formula>
    </cfRule>
  </conditionalFormatting>
  <conditionalFormatting sqref="U509">
    <cfRule type="expression" dxfId="3353" priority="566">
      <formula>ROW()=CELL("row")</formula>
    </cfRule>
  </conditionalFormatting>
  <conditionalFormatting sqref="U523 U390 U379 U374 U348 U243 U226">
    <cfRule type="expression" dxfId="3352" priority="384">
      <formula>ROW()=CELL("row")</formula>
    </cfRule>
  </conditionalFormatting>
  <conditionalFormatting sqref="U524:U525">
    <cfRule type="cellIs" dxfId="3351" priority="390" operator="equal">
      <formula>"ANNUAL"</formula>
    </cfRule>
  </conditionalFormatting>
  <conditionalFormatting sqref="U525">
    <cfRule type="expression" dxfId="3350" priority="389">
      <formula>ROW()=CELL("row")</formula>
    </cfRule>
  </conditionalFormatting>
  <conditionalFormatting sqref="U527 U510 U494 U487:U488 U485 U449 U441 U426:U430 U303 U298 U275 U229:U230 U222 U187 U122 U117 U107 U102 U43 U41 U500:U501">
    <cfRule type="expression" dxfId="3349" priority="408">
      <formula>ROW()=CELL("row")</formula>
    </cfRule>
  </conditionalFormatting>
  <conditionalFormatting sqref="U539 U530 U526 U522 U519 U516 U508 U489:U492 U484 U375:U378 U372 U366:U367 U338:U339 U336 U330 U239 U68 U66 U56 U481:V481 U524:V524">
    <cfRule type="expression" dxfId="3348" priority="430">
      <formula>ROW()=CELL("row")</formula>
    </cfRule>
  </conditionalFormatting>
  <conditionalFormatting sqref="U540 U542:U543 U545:U546">
    <cfRule type="cellIs" dxfId="3347" priority="3913" operator="equal">
      <formula>"X"</formula>
    </cfRule>
  </conditionalFormatting>
  <conditionalFormatting sqref="U541">
    <cfRule type="expression" dxfId="3346" priority="473">
      <formula>ROW()=CELL("row")</formula>
    </cfRule>
  </conditionalFormatting>
  <conditionalFormatting sqref="U541:U543">
    <cfRule type="cellIs" dxfId="3345" priority="475" operator="equal">
      <formula>"X"</formula>
    </cfRule>
  </conditionalFormatting>
  <conditionalFormatting sqref="U546">
    <cfRule type="cellIs" dxfId="3344" priority="3914" operator="equal">
      <formula>"ANNUAL"</formula>
    </cfRule>
  </conditionalFormatting>
  <conditionalFormatting sqref="U552">
    <cfRule type="cellIs" dxfId="3343" priority="400" operator="equal">
      <formula>"ANNUAL"</formula>
    </cfRule>
    <cfRule type="expression" dxfId="3342" priority="401">
      <formula>ROW()=CELL("row")</formula>
    </cfRule>
    <cfRule type="cellIs" dxfId="3341" priority="402" operator="equal">
      <formula>"X"</formula>
    </cfRule>
  </conditionalFormatting>
  <conditionalFormatting sqref="U554 U550 U547 U538 U520 U511 U496 U493 U470 U438 U433 U240 U224 U79 U76 U70 U16 U11 U5:U6 U535:V535 U531:W531">
    <cfRule type="expression" dxfId="3340" priority="417">
      <formula>ROW()=CELL("row")</formula>
    </cfRule>
  </conditionalFormatting>
  <conditionalFormatting sqref="U555:U556 U549 U356:U357 U354 U347 U343:U344 U328 U153 U140 U131:U135 U104:U105 U96 U69">
    <cfRule type="expression" dxfId="3339" priority="436">
      <formula>ROW()=CELL("row")</formula>
    </cfRule>
    <cfRule type="expression" dxfId="3338" priority="439">
      <formula>ROW()=CELL("row")</formula>
    </cfRule>
  </conditionalFormatting>
  <conditionalFormatting sqref="U560 U517 U480 U419:U424 U411 U393:U395 U388:U389 U179 U2:V2 U15:V15 U82:V82 U416:V416">
    <cfRule type="expression" dxfId="3337" priority="443">
      <formula>ROW()=CELL("row")</formula>
    </cfRule>
    <cfRule type="expression" dxfId="3336" priority="446">
      <formula>ROW()=CELL("row")</formula>
    </cfRule>
  </conditionalFormatting>
  <conditionalFormatting sqref="U568">
    <cfRule type="expression" dxfId="3335" priority="478">
      <formula>ROW()=CELL("row")</formula>
    </cfRule>
    <cfRule type="cellIs" dxfId="3334" priority="480" operator="equal">
      <formula>"X"</formula>
    </cfRule>
  </conditionalFormatting>
  <conditionalFormatting sqref="U570 U567 U561 U482 U383 U380:U381 U353 U333 U290 U287 U278 U267 U251 U184 U103 U49 U17 U10">
    <cfRule type="expression" dxfId="3333" priority="374">
      <formula>ROW()=CELL("row")</formula>
    </cfRule>
  </conditionalFormatting>
  <conditionalFormatting sqref="U571 U537 U499 U461 U181 U145 U119 U116 U106 U98 U92 U80:U81 U78 U72 U63 U54 U45 U39 U33 U29 U18">
    <cfRule type="expression" dxfId="3332" priority="497">
      <formula>ROW()=CELL("row")</formula>
    </cfRule>
    <cfRule type="expression" dxfId="3331" priority="498">
      <formula>ROW()=CELL("row")</formula>
    </cfRule>
  </conditionalFormatting>
  <conditionalFormatting sqref="U578">
    <cfRule type="cellIs" dxfId="3330" priority="358" operator="equal">
      <formula>"ANNUAL"</formula>
    </cfRule>
    <cfRule type="cellIs" dxfId="3329" priority="359" operator="equal">
      <formula>"X"</formula>
    </cfRule>
    <cfRule type="expression" dxfId="3328" priority="360">
      <formula>ROW()=CELL("row")</formula>
    </cfRule>
    <cfRule type="cellIs" dxfId="3327" priority="361" operator="equal">
      <formula>"ANNUAL"</formula>
    </cfRule>
  </conditionalFormatting>
  <conditionalFormatting sqref="U581:U582 U539 U530 U526 U522 U519 U516 U508 U489:U492 U484 U375:U378 U372 U366:U367 U338:U339 U336 U330 U239 U68 U66 U56 U481:V481 U524:V524">
    <cfRule type="expression" dxfId="3326" priority="427">
      <formula>ROW()=CELL("row")</formula>
    </cfRule>
  </conditionalFormatting>
  <conditionalFormatting sqref="U583 U590 U609">
    <cfRule type="cellIs" dxfId="3325" priority="383" operator="equal">
      <formula>"X"</formula>
    </cfRule>
  </conditionalFormatting>
  <conditionalFormatting sqref="U564:U565 U562 U513 U497 U432 U404 U402 U387 U370:U371 U362:U363 U360 U342 U337 U334 U302 U577 U587:V587 U351:V351">
    <cfRule type="expression" dxfId="3324" priority="379">
      <formula>ROW()=CELL("row")</formula>
    </cfRule>
  </conditionalFormatting>
  <conditionalFormatting sqref="U306 U304 U299 U293:U294 U286 U284 U282 U280 U276:U277 U261 U247 U244 U242 U47:U48 U12:U13 U7 U52:V52 U588:V588">
    <cfRule type="expression" dxfId="3323" priority="413">
      <formula>ROW()=CELL("row")</formula>
    </cfRule>
  </conditionalFormatting>
  <conditionalFormatting sqref="U602 U572 U178 U171:U172 U161">
    <cfRule type="expression" dxfId="3322" priority="462">
      <formula>ROW()=CELL("row")</formula>
    </cfRule>
  </conditionalFormatting>
  <conditionalFormatting sqref="U609 U590 U583">
    <cfRule type="expression" dxfId="3321" priority="381">
      <formula>ROW()=CELL("row")</formula>
    </cfRule>
  </conditionalFormatting>
  <conditionalFormatting sqref="U611 U606:U608 U603:U604 U592:U601 U292:V292 U613:W613">
    <cfRule type="expression" dxfId="3320" priority="460">
      <formula>ROW()=CELL("row")</formula>
    </cfRule>
  </conditionalFormatting>
  <conditionalFormatting sqref="U614 U468 U466 U463 U410 U397 U152 U115 U100 U93 U88 U61 U50 U21 U3">
    <cfRule type="expression" dxfId="3319" priority="507">
      <formula>ROW()=CELL("row")</formula>
    </cfRule>
  </conditionalFormatting>
  <conditionalFormatting sqref="U616 U443 U319 U217 U211 U202 U191 U186 U183 U177 U175 U170 U168 U166 U158 U155 U143 U97 U91 U86 U83 U67 U20 U14">
    <cfRule type="expression" dxfId="3318" priority="457">
      <formula>ROW()=CELL("row")</formula>
    </cfRule>
  </conditionalFormatting>
  <conditionalFormatting sqref="U50 U61 U88 U100:U101 U575 U614 U3:U4">
    <cfRule type="cellIs" dxfId="3317" priority="505" operator="equal">
      <formula>"X"</formula>
    </cfRule>
  </conditionalFormatting>
  <conditionalFormatting sqref="U56 U65:U66 U68 U239 U330:V330 U336 U338:V338 U372:V373 U483:U484 U489:U492 U507:U508 U516 U519 U522 T526:U526 U530 T539:U540 U581:U582 V333 V361 U378:V378 V384 U331:U332 W334:W336 W360 V364 V371 W362:W363 U339:U341 W341 U365:U366 U375:U377 U367:W367 W375 V374:V375 V379:W379 U481:V481 S524:V524">
    <cfRule type="cellIs" dxfId="3316" priority="429" operator="equal">
      <formula>"X"</formula>
    </cfRule>
  </conditionalFormatting>
  <conditionalFormatting sqref="U349">
    <cfRule type="cellIs" dxfId="3315" priority="3878" operator="equal">
      <formula>"X"</formula>
    </cfRule>
  </conditionalFormatting>
  <conditionalFormatting sqref="U408">
    <cfRule type="cellIs" dxfId="3314" priority="3889" operator="equal">
      <formula>"X"</formula>
    </cfRule>
  </conditionalFormatting>
  <conditionalFormatting sqref="U563">
    <cfRule type="cellIs" dxfId="3313" priority="3894" operator="equal">
      <formula>"X"</formula>
    </cfRule>
    <cfRule type="cellIs" dxfId="3312" priority="3895" operator="equal">
      <formula>"ANNUAL"</formula>
    </cfRule>
  </conditionalFormatting>
  <conditionalFormatting sqref="U121 P544:S544 S192:W192">
    <cfRule type="cellIs" dxfId="3311" priority="573" operator="equal">
      <formula>"ANNUAL"</formula>
    </cfRule>
  </conditionalFormatting>
  <conditionalFormatting sqref="U136 W136">
    <cfRule type="cellIs" dxfId="3310" priority="489" operator="equal">
      <formula>"ANNUAL"</formula>
    </cfRule>
    <cfRule type="cellIs" dxfId="3309" priority="490" operator="equal">
      <formula>"X"</formula>
    </cfRule>
  </conditionalFormatting>
  <conditionalFormatting sqref="U174 Q166:R166 R168 R173 R175">
    <cfRule type="cellIs" dxfId="3308" priority="1446" operator="equal">
      <formula>"X"</formula>
    </cfRule>
  </conditionalFormatting>
  <conditionalFormatting sqref="R199:V199 U185:V185">
    <cfRule type="cellIs" dxfId="3307" priority="508" operator="equal">
      <formula>"ANNUAL"</formula>
    </cfRule>
  </conditionalFormatting>
  <conditionalFormatting sqref="U241:V241 S242 V243 S245 V245 W244">
    <cfRule type="cellIs" dxfId="3306" priority="1573" operator="equal">
      <formula>"X"</formula>
    </cfRule>
  </conditionalFormatting>
  <conditionalFormatting sqref="U352:V352">
    <cfRule type="cellIs" dxfId="3305" priority="512" operator="equal">
      <formula>"ANNUAL"</formula>
    </cfRule>
  </conditionalFormatting>
  <conditionalFormatting sqref="U436:V436 U437:U438 W437">
    <cfRule type="cellIs" dxfId="3304" priority="349" operator="equal">
      <formula>"ANNUAL"</formula>
    </cfRule>
  </conditionalFormatting>
  <conditionalFormatting sqref="U446:W446 U447 U445 W445">
    <cfRule type="cellIs" dxfId="3303" priority="394" operator="equal">
      <formula>"ANNUAL"</formula>
    </cfRule>
  </conditionalFormatting>
  <conditionalFormatting sqref="U502">
    <cfRule type="cellIs" dxfId="3302" priority="421" operator="equal">
      <formula>"ANNUAL"</formula>
    </cfRule>
  </conditionalFormatting>
  <conditionalFormatting sqref="U509 W509">
    <cfRule type="cellIs" dxfId="3301" priority="567" operator="equal">
      <formula>"ANNUAL"</formula>
    </cfRule>
  </conditionalFormatting>
  <conditionalFormatting sqref="U541">
    <cfRule type="cellIs" dxfId="3300" priority="474" operator="equal">
      <formula>"ANNUAL"</formula>
    </cfRule>
  </conditionalFormatting>
  <conditionalFormatting sqref="U174 X174:XFD176">
    <cfRule type="expression" dxfId="3299" priority="1445">
      <formula>ROW()=CELL("row")</formula>
    </cfRule>
  </conditionalFormatting>
  <conditionalFormatting sqref="V217 V252 V284 V290 V286 V254 V288:W288">
    <cfRule type="cellIs" dxfId="3298" priority="3879" operator="equal">
      <formula>"X"</formula>
    </cfRule>
  </conditionalFormatting>
  <conditionalFormatting sqref="V105 V110 V201">
    <cfRule type="cellIs" dxfId="3297" priority="3891" operator="equal">
      <formula>"X"</formula>
    </cfRule>
  </conditionalFormatting>
  <conditionalFormatting sqref="V257:V259">
    <cfRule type="cellIs" dxfId="3296" priority="3880" operator="equal">
      <formula>"X"</formula>
    </cfRule>
  </conditionalFormatting>
  <conditionalFormatting sqref="U27">
    <cfRule type="cellIs" dxfId="3295" priority="1416" operator="equal">
      <formula>"X"</formula>
    </cfRule>
  </conditionalFormatting>
  <conditionalFormatting sqref="T39 R40:R41 L103:M103 R198 S213 R274 S382 S386 S394 L94:L96 N95 L93:M93 P102:R102 P249 O97:P97 P94 R249 R94">
    <cfRule type="cellIs" dxfId="3294" priority="3978" operator="equal">
      <formula>"ANNUAL"</formula>
    </cfRule>
  </conditionalFormatting>
  <conditionalFormatting sqref="M63 O58 Q80:R80 Q62:R62">
    <cfRule type="cellIs" dxfId="3293" priority="3984" operator="equal">
      <formula>"ANNUAL"</formula>
    </cfRule>
  </conditionalFormatting>
  <conditionalFormatting sqref="V419">
    <cfRule type="cellIs" dxfId="3292" priority="3884" operator="equal">
      <formula>"ANNUAL"</formula>
    </cfRule>
  </conditionalFormatting>
  <conditionalFormatting sqref="V507 V518 V543:W543 V514 V525 V528 V530 V532 V536 V539 W540 W535 V520:W520 V511:W511 W509 V542 V523:W523">
    <cfRule type="cellIs" dxfId="3291" priority="781" operator="equal">
      <formula>"X"</formula>
    </cfRule>
  </conditionalFormatting>
  <conditionalFormatting sqref="U502 U474:V474 U469:V469 U455 W440 U405 U314 U311:V311 U150 U192:W192">
    <cfRule type="expression" dxfId="3290" priority="574">
      <formula>ROW()=CELL("row")</formula>
    </cfRule>
  </conditionalFormatting>
  <conditionalFormatting sqref="X49:XFD49 U295:V295 X62:XFD62 U121 T123:U123 U137 U8 X11:XFD11 U24 V110 U201:V201 U252:V252 V254 U255 T283:U283 V284 U285 V290 A164:L164 A218:M219 N301 L308:M308 A309:M309 L310:M310 L53:M53 L54 L67 L86:L88 A189:L189 A194:L194 L196:L197 L295:L296 T69 A2:N2 A3:M3 R7 V69 W108:XFD108 V115 A135:L135 L137 A138:L138 E140:L140 A142:M142 A144:M144 A145:L145 F146:P146 X232:XFD232 U263 U279 V303:XFD303 L103:M103 L201:M201 A202:M203 A92:L92 A106:L106 L116 L117:M117 A118:M118 A120:XFD120 L121 L122:M122 A123:L123 L126 L129 L147:L148 A151:XFD151 F155:M155 L157:M157 L158 L216:M216 A217:L217 L237:M237 A181:O181 A185:M185 A186:L186 L220:M220 L225:M225 A227:L228 M228:U228 A168:M168 L235 L281 L132:L133 A313:L315 L316:M317 A305:L305 A134:P134 L163:M163 L172:M172 L180:N180 A187:M187 M195 A199:M200 L238:N238 L299:M299 E114:P114 L179:O179 A319:N319 A303:M304 L252:M254 U305 L173 L206:M206 L248:O248 A249:M249 A236:M236 A283:M283 L284:N284 L273:O273 L282:M282 A1:XFD1 S19 T39 R40 P44:Q44 T49 X52:XFD52 A53:J54 T56 X56:XFD56 V80 A86:J88 T87 T92 A101:L102 A103:J103 U106 A113:L113 A114:B114 U116:XFD116 A117:J117 A119:J119 L119 A121:J122 A126:J126 Q128:S128 F147:J148 F149:K149 X149:XFD149 A159:L159 R163 T163 X163:XFD163 X168:XFD168 X170:XFD170 T173 X173:XFD173 V179 R179:S179 U180 X185:XFD185 R198 A201:J201 A204:J204 L204:M204 A205:L205 A206:J206 U210:V210 S213:T213 T214 A216:J216 T225 A235:J235 S237 A237:J238 R238 A239:L239 U248 V250 Q256:S256 A273:J273 R274 A284:J284 S290 R293 A295:J296 R296 L298 R298 U301 R307:S307 A308:J308 A310:J310 U313 R314 A316:J318 U317 L318:U318 V319 U206:V206 U204:U205 V217 U218:U219 M196:T196 W85:XFD85 W136:XFD136 U111:U112 W293:XFD293 W317:XFD317 X24:XFD24 V96 V103:V105 V131:V135 V286 A193:V193 V199 V224 V235:V236 W237:XFD238 V238:V240 X263:XFD263 V263:V264 V266:XFD266 V268 V312:V314 X7:XFD8 X248:XFD248 X265:XFD265 X305:XFD305 U272:V272 U296:U297 W279:XFD279 X19:XFD20 V256:V259 X44:XFD47 X86:XFD88 X137:XFD138 V202:V203 X213:XFD222 V273:V275 X289:XFD290 X318:XFD319 X92:XFD94 X114:XFD115 X110:XFD112 X178:XFD181 U288:XFD288 X294:XFD301 X278:XFD278 V270 U269:V269 X198:XFD210 X224:XFD225 X236:XFD236 X239:XFD239 X250:XFD259 X268:XFD276 X38:XFD40 X80:XFD80 X69:XFD70 X96:XFD97 X105:XFD106 X132:XFD134 X281:XFD287 X311:XFD316 A125:L125 A124:F124 H124:L124 X103:XFD103 X121:XFD128">
    <cfRule type="expression" dxfId="3289" priority="3922">
      <formula>ROW()=CELL("row")</formula>
    </cfRule>
  </conditionalFormatting>
  <conditionalFormatting sqref="X51:XFD51">
    <cfRule type="expression" dxfId="3288" priority="1200">
      <formula>ROW()=CELL("row")</formula>
    </cfRule>
  </conditionalFormatting>
  <conditionalFormatting sqref="X109:XFD109 T167 W165:XFD166 X167:XFD167">
    <cfRule type="expression" dxfId="3287" priority="1421">
      <formula>ROW()=CELL("row")</formula>
    </cfRule>
  </conditionalFormatting>
  <conditionalFormatting sqref="X177:XFD177 P192:R192 R348 R350:R351 X192:XFD192 A322:V322 X322:XFD322">
    <cfRule type="expression" dxfId="3286" priority="1404">
      <formula>ROW()=CELL("row")</formula>
    </cfRule>
  </conditionalFormatting>
  <conditionalFormatting sqref="W320:XFD320 O325:Q325">
    <cfRule type="expression" dxfId="3285" priority="1900">
      <formula>ROW()=CELL("row")</formula>
    </cfRule>
  </conditionalFormatting>
  <conditionalFormatting sqref="W41">
    <cfRule type="expression" dxfId="3284" priority="410">
      <formula>ROW()=CELL("row")</formula>
    </cfRule>
    <cfRule type="cellIs" dxfId="3283" priority="411" operator="equal">
      <formula>"X"</formula>
    </cfRule>
    <cfRule type="cellIs" dxfId="3282" priority="412" operator="equal">
      <formula>"ANNUAL"</formula>
    </cfRule>
  </conditionalFormatting>
  <conditionalFormatting sqref="T56 M280 N54 O55 P53 R52:R53 S54:T54 U55">
    <cfRule type="cellIs" dxfId="3281" priority="3958" operator="equal">
      <formula>"X"</formula>
    </cfRule>
  </conditionalFormatting>
  <conditionalFormatting sqref="X612:XFD612">
    <cfRule type="expression" dxfId="3280" priority="1152">
      <formula>ROW()=CELL("row")</formula>
    </cfRule>
  </conditionalFormatting>
  <conditionalFormatting sqref="W495:W497">
    <cfRule type="cellIs" dxfId="3279" priority="347" operator="equal">
      <formula>"ANNUAL"</formula>
    </cfRule>
  </conditionalFormatting>
  <conditionalFormatting sqref="V451 V327 V222 V219 V215:V216 V205 V196 V194 V189 V176 V171 V169 V167 V159 V156 V143 V97 V91 V86 V83 V67 V20 V14">
    <cfRule type="expression" dxfId="3278" priority="346">
      <formula>ROW()=CELL("row")</formula>
    </cfRule>
  </conditionalFormatting>
  <conditionalFormatting sqref="V451 V327 V222 V219 V215:V216 V205 V196 V194 V189 V176 V171 V169 V167 V159 V156 V143 V97 V91 V86 V83 V67 V20 V14">
    <cfRule type="cellIs" dxfId="3277" priority="345" operator="equal">
      <formula>"ANNUAL"</formula>
    </cfRule>
  </conditionalFormatting>
  <conditionalFormatting sqref="M196:T196">
    <cfRule type="cellIs" dxfId="3276" priority="343" operator="equal">
      <formula>"X"</formula>
    </cfRule>
  </conditionalFormatting>
  <conditionalFormatting sqref="M196:T196">
    <cfRule type="cellIs" dxfId="3275" priority="344" operator="equal">
      <formula>"X"</formula>
    </cfRule>
  </conditionalFormatting>
  <conditionalFormatting sqref="V479 V473 V430 V209 V165 V149 V137 V123 V89:V90 V87 V85 V75 V59 V46 V44 V30 V19">
    <cfRule type="cellIs" dxfId="3274" priority="342" operator="equal">
      <formula>"ANNUAL"</formula>
    </cfRule>
  </conditionalFormatting>
  <conditionalFormatting sqref="V479 V473 V430 V209 V165 V149 V137 V123 V89:V90 V87 V85 V75 V59 V46 V44 V30 V19">
    <cfRule type="expression" dxfId="3273" priority="341">
      <formula>ROW()=CELL("row")</formula>
    </cfRule>
  </conditionalFormatting>
  <conditionalFormatting sqref="V549 V547 V289 V220:V221 V213:V214 V168 V157 V126:V127 V121 V113 V111 V84 V65 V38 V32 V28 V26">
    <cfRule type="expression" dxfId="3272" priority="338">
      <formula>ROW()=CELL("row")</formula>
    </cfRule>
  </conditionalFormatting>
  <conditionalFormatting sqref="V549 V547 V289 V220:V221 V213:V214 V168 V157 V126:V127 V121 V113 V111 V84 V65 V38 V32 V28 V26">
    <cfRule type="cellIs" dxfId="3271" priority="337" operator="equal">
      <formula>"ANNUAL"</formula>
    </cfRule>
  </conditionalFormatting>
  <conditionalFormatting sqref="V549 V547 V289 V220:V221 V213:V214 V168 V157 V126:V127 V121 V113 V111 V84 V65 V38 V32 V28 V26">
    <cfRule type="cellIs" dxfId="3270" priority="339" operator="equal">
      <formula>"X"</formula>
    </cfRule>
    <cfRule type="cellIs" dxfId="3269" priority="340" operator="equal">
      <formula>"ANNUAL"</formula>
    </cfRule>
  </conditionalFormatting>
  <conditionalFormatting sqref="V566 V522 V424 V82 V2 V485:W485">
    <cfRule type="cellIs" dxfId="3268" priority="336" operator="equal">
      <formula>"ANNUAL"</formula>
    </cfRule>
  </conditionalFormatting>
  <conditionalFormatting sqref="V566 V522 V424 V485:W485">
    <cfRule type="cellIs" dxfId="3267" priority="333" operator="equal">
      <formula>"ANNUAL"</formula>
    </cfRule>
  </conditionalFormatting>
  <conditionalFormatting sqref="V566 V522 V424 V485:W485">
    <cfRule type="cellIs" dxfId="3266" priority="334" operator="equal">
      <formula>"X"</formula>
    </cfRule>
  </conditionalFormatting>
  <conditionalFormatting sqref="V566 V522 V424 V485:W485">
    <cfRule type="expression" dxfId="3265" priority="332">
      <formula>ROW()=CELL("row")</formula>
    </cfRule>
    <cfRule type="expression" dxfId="3264" priority="335">
      <formula>ROW()=CELL("row")</formula>
    </cfRule>
  </conditionalFormatting>
  <conditionalFormatting sqref="V495:V497 V486 V472 V381:V383 V344:V345 V335 V332 V329 V56">
    <cfRule type="cellIs" dxfId="3263" priority="329" operator="equal">
      <formula>"ANNUAL"</formula>
    </cfRule>
  </conditionalFormatting>
  <conditionalFormatting sqref="V495:V497 V486 V472 V381:V383 V344:V345 V335 V332 V329 V56">
    <cfRule type="expression" dxfId="3262" priority="328">
      <formula>ROW()=CELL("row")</formula>
    </cfRule>
  </conditionalFormatting>
  <conditionalFormatting sqref="V404 V355 V346 V336:V337 V328 V323:V324 V320:V321 V317:V318 V166 V108 V101 V53 V23 V9 V4">
    <cfRule type="cellIs" dxfId="3261" priority="327" operator="equal">
      <formula>"ANNUAL"</formula>
    </cfRule>
  </conditionalFormatting>
  <conditionalFormatting sqref="V404 V355 V346 V336:V337 V328 V323:V324 V320:V321 V317:V318 V166 V108 V101 V53 V23 V9 V4">
    <cfRule type="expression" dxfId="3260" priority="326">
      <formula>ROW()=CELL("row")</formula>
    </cfRule>
  </conditionalFormatting>
  <conditionalFormatting sqref="V565 V548 V471 V452 V405 V208 V152:V153 V100 V93 V88 V61 V50 V21 V3">
    <cfRule type="cellIs" dxfId="3259" priority="325" operator="equal">
      <formula>"ANNUAL"</formula>
    </cfRule>
  </conditionalFormatting>
  <conditionalFormatting sqref="V565 V548 V471 V452 V405 V208 V152:V153 V115 V100 V93 V88 V61 V50 V21 V3">
    <cfRule type="expression" dxfId="3258" priority="324">
      <formula>ROW()=CELL("row")</formula>
    </cfRule>
  </conditionalFormatting>
  <conditionalFormatting sqref="V581">
    <cfRule type="expression" dxfId="3257" priority="321">
      <formula>ROW()=CELL("row")</formula>
    </cfRule>
  </conditionalFormatting>
  <conditionalFormatting sqref="V581">
    <cfRule type="cellIs" dxfId="3256" priority="320" operator="equal">
      <formula>"ANNUAL"</formula>
    </cfRule>
  </conditionalFormatting>
  <conditionalFormatting sqref="V581">
    <cfRule type="cellIs" dxfId="3255" priority="323" operator="equal">
      <formula>"ANNUAL"</formula>
    </cfRule>
  </conditionalFormatting>
  <conditionalFormatting sqref="V581">
    <cfRule type="cellIs" dxfId="3254" priority="319" operator="equal">
      <formula>"X"</formula>
    </cfRule>
  </conditionalFormatting>
  <conditionalFormatting sqref="V581">
    <cfRule type="cellIs" dxfId="3253" priority="322" operator="equal">
      <formula>"X"</formula>
    </cfRule>
  </conditionalFormatting>
  <conditionalFormatting sqref="V147:W147">
    <cfRule type="cellIs" dxfId="3252" priority="318" operator="equal">
      <formula>"X"</formula>
    </cfRule>
  </conditionalFormatting>
  <conditionalFormatting sqref="V147:W147">
    <cfRule type="cellIs" dxfId="3251" priority="317" operator="equal">
      <formula>"ANNUAL"</formula>
    </cfRule>
  </conditionalFormatting>
  <conditionalFormatting sqref="V136">
    <cfRule type="cellIs" dxfId="3250" priority="316" operator="equal">
      <formula>"X"</formula>
    </cfRule>
  </conditionalFormatting>
  <conditionalFormatting sqref="V136">
    <cfRule type="cellIs" dxfId="3249" priority="315" operator="equal">
      <formula>"ANNUAL"</formula>
    </cfRule>
  </conditionalFormatting>
  <conditionalFormatting sqref="V136">
    <cfRule type="cellIs" dxfId="3248" priority="313" operator="equal">
      <formula>"ANNUAL"</formula>
    </cfRule>
  </conditionalFormatting>
  <conditionalFormatting sqref="V136">
    <cfRule type="expression" dxfId="3247" priority="312">
      <formula>ROW()=CELL("row")</formula>
    </cfRule>
    <cfRule type="expression" dxfId="3246" priority="314">
      <formula>ROW()=CELL("row")</formula>
    </cfRule>
  </conditionalFormatting>
  <conditionalFormatting sqref="U579">
    <cfRule type="cellIs" dxfId="3245" priority="311" operator="equal">
      <formula>"X"</formula>
    </cfRule>
  </conditionalFormatting>
  <conditionalFormatting sqref="U579">
    <cfRule type="cellIs" dxfId="3244" priority="310" operator="equal">
      <formula>"ANNUAL"</formula>
    </cfRule>
  </conditionalFormatting>
  <conditionalFormatting sqref="U579">
    <cfRule type="cellIs" dxfId="3243" priority="308" operator="equal">
      <formula>"ANNUAL"</formula>
    </cfRule>
  </conditionalFormatting>
  <conditionalFormatting sqref="U579">
    <cfRule type="expression" dxfId="3242" priority="307">
      <formula>ROW()=CELL("row")</formula>
    </cfRule>
    <cfRule type="expression" dxfId="3241" priority="309">
      <formula>ROW()=CELL("row")</formula>
    </cfRule>
  </conditionalFormatting>
  <conditionalFormatting sqref="V579">
    <cfRule type="cellIs" dxfId="3240" priority="306" operator="equal">
      <formula>"X"</formula>
    </cfRule>
  </conditionalFormatting>
  <conditionalFormatting sqref="V579">
    <cfRule type="cellIs" dxfId="3239" priority="305" operator="equal">
      <formula>"ANNUAL"</formula>
    </cfRule>
  </conditionalFormatting>
  <conditionalFormatting sqref="V579">
    <cfRule type="cellIs" dxfId="3238" priority="303" operator="equal">
      <formula>"ANNUAL"</formula>
    </cfRule>
  </conditionalFormatting>
  <conditionalFormatting sqref="V579">
    <cfRule type="expression" dxfId="3237" priority="302">
      <formula>ROW()=CELL("row")</formula>
    </cfRule>
    <cfRule type="expression" dxfId="3236" priority="304">
      <formula>ROW()=CELL("row")</formula>
    </cfRule>
  </conditionalFormatting>
  <conditionalFormatting sqref="V551">
    <cfRule type="cellIs" dxfId="3235" priority="301" operator="equal">
      <formula>"X"</formula>
    </cfRule>
  </conditionalFormatting>
  <conditionalFormatting sqref="V551">
    <cfRule type="cellIs" dxfId="3234" priority="300" operator="equal">
      <formula>"ANNUAL"</formula>
    </cfRule>
  </conditionalFormatting>
  <conditionalFormatting sqref="V551">
    <cfRule type="cellIs" dxfId="3233" priority="298" operator="equal">
      <formula>"ANNUAL"</formula>
    </cfRule>
  </conditionalFormatting>
  <conditionalFormatting sqref="V551">
    <cfRule type="expression" dxfId="3232" priority="297">
      <formula>ROW()=CELL("row")</formula>
    </cfRule>
    <cfRule type="expression" dxfId="3231" priority="299">
      <formula>ROW()=CELL("row")</formula>
    </cfRule>
  </conditionalFormatting>
  <conditionalFormatting sqref="V172:V173 V162:V163 V34:V35 V25:W25 V60:W60 V62:W62 V138:W138 V155:W155 V175:W175 V180:W180 V538:W538 V583:W583 V591:W591 V613:W613">
    <cfRule type="cellIs" dxfId="3230" priority="296" operator="equal">
      <formula>"ANNUAL"</formula>
    </cfRule>
  </conditionalFormatting>
  <conditionalFormatting sqref="V591 V583 V538 V180 V175 V172:V173 V162:V163 V155 V138 V62 V60 V34:V35 V25">
    <cfRule type="expression" dxfId="3229" priority="295">
      <formula>ROW()=CELL("row")</formula>
    </cfRule>
  </conditionalFormatting>
  <conditionalFormatting sqref="V81 V71:V72 V63 V54:V55 V18:W18 V24:W24 V29:W29 V39:W39 V45:W45 V78:W78 V92:W92 V98:W98 V106:W106 V109:W109 V114:W114 V119:W119 V145:W145 V183:W183 V443:W443 V450:W450 V470:W470 V508:W508 V513:W513 V527:W527 V546:W546 V560:W560 V582:W582 V592:W592">
    <cfRule type="cellIs" dxfId="3228" priority="294" operator="equal">
      <formula>"ANNUAL"</formula>
    </cfRule>
  </conditionalFormatting>
  <conditionalFormatting sqref="V81 V71:V72 V63 V54:V55 V18:W18 V24:W24 V29:W29 V39:W39 V45:W45 V78:W78 V92:W92 V98:W98 V106:W106 V109:W109 V114:W114 V119:W119 V145:W145 V183:W183 V443:W443 V450:W450 V470:W470 V508:W508 V513:W513 V527:W527 V546:W546 V560:W560 V582:W582 V592:W592">
    <cfRule type="expression" dxfId="3227" priority="293">
      <formula>ROW()=CELL("row")</formula>
    </cfRule>
  </conditionalFormatting>
  <conditionalFormatting sqref="L625:V640">
    <cfRule type="expression" dxfId="3226" priority="266">
      <formula>ROW()=CELL("row")</formula>
    </cfRule>
  </conditionalFormatting>
  <conditionalFormatting sqref="L625:V640">
    <cfRule type="cellIs" dxfId="3225" priority="265" operator="equal">
      <formula>"ANNUAL"</formula>
    </cfRule>
  </conditionalFormatting>
  <conditionalFormatting sqref="L625:V640">
    <cfRule type="cellIs" dxfId="3224" priority="264" operator="equal">
      <formula>"X"</formula>
    </cfRule>
  </conditionalFormatting>
  <conditionalFormatting sqref="L625:V640">
    <cfRule type="cellIs" dxfId="3223" priority="267" operator="equal">
      <formula>"ANNUAL"</formula>
    </cfRule>
  </conditionalFormatting>
  <conditionalFormatting sqref="N314">
    <cfRule type="expression" dxfId="3222" priority="263">
      <formula>ROW()=CELL("row")</formula>
    </cfRule>
  </conditionalFormatting>
  <conditionalFormatting sqref="V276">
    <cfRule type="cellIs" dxfId="3221" priority="262" operator="equal">
      <formula>"ANNUAL"</formula>
    </cfRule>
  </conditionalFormatting>
  <conditionalFormatting sqref="V276">
    <cfRule type="expression" dxfId="3220" priority="261">
      <formula>ROW()=CELL("row")</formula>
    </cfRule>
  </conditionalFormatting>
  <conditionalFormatting sqref="V622 V617:V620 V615 V611:V612 V603:V609 V600:V601 V598 V301:V302 V294:W294 V297:W297 V624:W624">
    <cfRule type="cellIs" dxfId="3219" priority="260" operator="equal">
      <formula>"ANNUAL"</formula>
    </cfRule>
  </conditionalFormatting>
  <conditionalFormatting sqref="V622 V617:V620 V615 V611:V612 V603:V609 V600:V601 V598 V301:V302 V294:W294 V297:W297 V624:W624">
    <cfRule type="expression" dxfId="3218" priority="259">
      <formula>ROW()=CELL("row")</formula>
    </cfRule>
  </conditionalFormatting>
  <conditionalFormatting sqref="V467:V468 V398 V442:W442 V531:W531 V51:W51 V207:W207 V218:W218 V331:W331 V358:W358 V370:W370">
    <cfRule type="cellIs" dxfId="3217" priority="255" operator="equal">
      <formula>"ANNUAL"</formula>
    </cfRule>
  </conditionalFormatting>
  <conditionalFormatting sqref="V467:V468 V442 V398 V370 V358 V331 V218 V207 V51">
    <cfRule type="cellIs" dxfId="3216" priority="258" operator="equal">
      <formula>"X"</formula>
    </cfRule>
  </conditionalFormatting>
  <conditionalFormatting sqref="V467:V468 V442 V398 V370 V358 V331 V218 V207 V51">
    <cfRule type="cellIs" dxfId="3215" priority="256" operator="equal">
      <formula>"X"</formula>
    </cfRule>
  </conditionalFormatting>
  <conditionalFormatting sqref="V467:V468 V442 V398 V370 V358 V331 V218 V207 V51">
    <cfRule type="expression" dxfId="3214" priority="257">
      <formula>ROW()=CELL("row")</formula>
    </cfRule>
  </conditionalFormatting>
  <conditionalFormatting sqref="V580 V562:V563 V556 V552 V362:V363 V360 V353 V349:V350 V334 V286 V154 V140 V96">
    <cfRule type="cellIs" dxfId="3213" priority="253" operator="equal">
      <formula>"ANNUAL"</formula>
    </cfRule>
  </conditionalFormatting>
  <conditionalFormatting sqref="V580 V552 V362:V363 V360 V353 V349:V350 V334 V286 V154 V140 V96">
    <cfRule type="cellIs" dxfId="3212" priority="254" operator="equal">
      <formula>"X"</formula>
    </cfRule>
  </conditionalFormatting>
  <conditionalFormatting sqref="V580 V562:V563 V556 V552 V362:V363 V360 V353 V349:V350 V334 V154 V140">
    <cfRule type="expression" dxfId="3211" priority="252">
      <formula>ROW()=CELL("row")</formula>
    </cfRule>
  </conditionalFormatting>
  <conditionalFormatting sqref="J372">
    <cfRule type="expression" dxfId="3210" priority="251">
      <formula>ROW()=CELL("row")</formula>
    </cfRule>
  </conditionalFormatting>
  <conditionalFormatting sqref="J373">
    <cfRule type="expression" dxfId="3209" priority="250">
      <formula>ROW()=CELL("row")</formula>
    </cfRule>
  </conditionalFormatting>
  <conditionalFormatting sqref="J378">
    <cfRule type="expression" dxfId="3208" priority="249">
      <formula>ROW()=CELL("row")</formula>
    </cfRule>
  </conditionalFormatting>
  <conditionalFormatting sqref="J381:J384">
    <cfRule type="expression" dxfId="3207" priority="248">
      <formula>ROW()=CELL("row")</formula>
    </cfRule>
  </conditionalFormatting>
  <conditionalFormatting sqref="C373:D373">
    <cfRule type="expression" dxfId="3206" priority="247">
      <formula>ROW()=CELL("row")</formula>
    </cfRule>
  </conditionalFormatting>
  <conditionalFormatting sqref="C378:D378">
    <cfRule type="expression" dxfId="3205" priority="246">
      <formula>ROW()=CELL("row")</formula>
    </cfRule>
  </conditionalFormatting>
  <conditionalFormatting sqref="C243:D243">
    <cfRule type="expression" dxfId="3204" priority="245">
      <formula>ROW()=CELL("row")</formula>
    </cfRule>
  </conditionalFormatting>
  <conditionalFormatting sqref="V313:V314 V274:V275 V268:V270 V266 V263:V264 V256:V258 V238:V240 V235:V236 V211:V212 V199:W199 V202:W202 V224:W224 V229:W229 V249:W249 V261:W261 V272:W272 V391:W391">
    <cfRule type="cellIs" dxfId="3203" priority="243" operator="equal">
      <formula>"X"</formula>
    </cfRule>
  </conditionalFormatting>
  <conditionalFormatting sqref="V313:V314 V274:V275 V268:V270 V266 V263:V264 V256:V258 V238:V240 V235:V236 V211:V212 V199:W199 V202:W202 V224:W224 V229:W229 V249:W249 V261:W261 V272:W272 V391:W391">
    <cfRule type="cellIs" dxfId="3202" priority="244" operator="equal">
      <formula>"ANNUAL"</formula>
    </cfRule>
  </conditionalFormatting>
  <conditionalFormatting sqref="V211:V212 V229:W229 V249:W249 V261:W261 V391:W391">
    <cfRule type="expression" dxfId="3201" priority="242">
      <formula>ROW()=CELL("row")</formula>
    </cfRule>
  </conditionalFormatting>
  <conditionalFormatting sqref="V399:V401 V397 V394:V395 V365 V200 V188 V184 V181">
    <cfRule type="cellIs" dxfId="3200" priority="241" operator="equal">
      <formula>"ANNUAL"</formula>
    </cfRule>
  </conditionalFormatting>
  <conditionalFormatting sqref="V399:V401 V397 V394:V395 V365 V200 V188 V184 V181">
    <cfRule type="expression" dxfId="3199" priority="240">
      <formula>ROW()=CELL("row")</formula>
    </cfRule>
  </conditionalFormatting>
  <conditionalFormatting sqref="V543">
    <cfRule type="cellIs" dxfId="3198" priority="239" operator="equal">
      <formula>"X"</formula>
    </cfRule>
  </conditionalFormatting>
  <conditionalFormatting sqref="V543">
    <cfRule type="cellIs" dxfId="3197" priority="238" operator="equal">
      <formula>"X"</formula>
    </cfRule>
  </conditionalFormatting>
  <conditionalFormatting sqref="V554 V544 V541 V537 V526 V517 V515 V501:V502 V499 V484 V476 V444 V439 V244 V228 V177 V112 V79 V76 V70 V16 V11 V5:V6">
    <cfRule type="expression" dxfId="3196" priority="237">
      <formula>ROW()=CELL("row")</formula>
    </cfRule>
  </conditionalFormatting>
  <conditionalFormatting sqref="V561 V554 V544 V541 V537 V526 V517 V515 V501:V502 V499 V484 V476 V444 V439 V244 V228 V177 V112 V79 V76 V70 V16 V11 V5:V6">
    <cfRule type="cellIs" dxfId="3195" priority="236" operator="equal">
      <formula>"ANNUAL"</formula>
    </cfRule>
  </conditionalFormatting>
  <conditionalFormatting sqref="U534">
    <cfRule type="cellIs" dxfId="3194" priority="234" operator="equal">
      <formula>"X"</formula>
    </cfRule>
  </conditionalFormatting>
  <conditionalFormatting sqref="U534">
    <cfRule type="cellIs" dxfId="3193" priority="235" operator="equal">
      <formula>"ANNUAL"</formula>
    </cfRule>
  </conditionalFormatting>
  <conditionalFormatting sqref="U534">
    <cfRule type="expression" dxfId="3192" priority="233">
      <formula>ROW()=CELL("row")</formula>
    </cfRule>
  </conditionalFormatting>
  <conditionalFormatting sqref="P616">
    <cfRule type="cellIs" dxfId="3191" priority="231" operator="equal">
      <formula>"X"</formula>
    </cfRule>
  </conditionalFormatting>
  <conditionalFormatting sqref="P616">
    <cfRule type="cellIs" dxfId="3190" priority="232" operator="equal">
      <formula>"ANNUAL"</formula>
    </cfRule>
  </conditionalFormatting>
  <conditionalFormatting sqref="P616">
    <cfRule type="expression" dxfId="3189" priority="230">
      <formula>ROW()=CELL("row")</formula>
    </cfRule>
  </conditionalFormatting>
  <conditionalFormatting sqref="P366">
    <cfRule type="cellIs" dxfId="3188" priority="228" operator="equal">
      <formula>"X"</formula>
    </cfRule>
  </conditionalFormatting>
  <conditionalFormatting sqref="P366">
    <cfRule type="cellIs" dxfId="3187" priority="229" operator="equal">
      <formula>"ANNUAL"</formula>
    </cfRule>
  </conditionalFormatting>
  <conditionalFormatting sqref="P366">
    <cfRule type="expression" dxfId="3186" priority="227">
      <formula>ROW()=CELL("row")</formula>
    </cfRule>
  </conditionalFormatting>
  <conditionalFormatting sqref="V596 V298:V300 V280:V282 V47:V48 V12:V13 V7:V8 V27:W27 V232:W232 V246:W246 V248:W248 V251:W251 V265:W265 V285:W285 V287:W287 V291:W291 V305:W305 V310:W310">
    <cfRule type="cellIs" dxfId="3185" priority="225" operator="equal">
      <formula>"X"</formula>
    </cfRule>
  </conditionalFormatting>
  <conditionalFormatting sqref="V596 V298:V300 V280:V282 V47:V48 V12:V13 V7:V8 V27:W27 V232:W232 V246:W246 V248:W248 V251:W251 V265:W265 V285:W285 V287:W287 V291:W291 V305:W305 V310:W310">
    <cfRule type="cellIs" dxfId="3184" priority="224" operator="equal">
      <formula>"ANNUAL"</formula>
    </cfRule>
  </conditionalFormatting>
  <conditionalFormatting sqref="V596 V298:V300 V280:V282 V47:V48 V12:V13 V7:V8 V27:W27 V232:W232 V246:W246 V248:W248 V251:W251 V265:W265 V285:W285 V287:W287 V291:W291 V305:W305 V310:W310">
    <cfRule type="expression" dxfId="3183" priority="226">
      <formula>ROW()=CELL("row")</formula>
    </cfRule>
  </conditionalFormatting>
  <conditionalFormatting sqref="V616 V534 V396 V385 V247 V230 V204 V354:W354 V590:W590 V380:W380 V529:W529">
    <cfRule type="expression" dxfId="3182" priority="223">
      <formula>ROW()=CELL("row")</formula>
    </cfRule>
  </conditionalFormatting>
  <conditionalFormatting sqref="V616 V534 V396 V385 V247 V230 V354:W354 V590:W590 V380:W380 V529:W529">
    <cfRule type="expression" dxfId="3181" priority="218">
      <formula>ROW()=CELL("row")</formula>
    </cfRule>
    <cfRule type="expression" dxfId="3180" priority="220">
      <formula>ROW()=CELL("row")</formula>
    </cfRule>
  </conditionalFormatting>
  <conditionalFormatting sqref="V616 V534 V396 V385 V247 V230 V354:W354 V590:W590 V380:W380 V529:W529">
    <cfRule type="cellIs" dxfId="3179" priority="219" operator="equal">
      <formula>"ANNUAL"</formula>
    </cfRule>
  </conditionalFormatting>
  <conditionalFormatting sqref="V616 V534 V396 V385 V247 V230 V354:W354 V590:W590 V380:W380 V529:W529">
    <cfRule type="cellIs" dxfId="3178" priority="222" operator="equal">
      <formula>"ANNUAL"</formula>
    </cfRule>
  </conditionalFormatting>
  <conditionalFormatting sqref="V616 V534 V396 V385 V247 V230 V354:W354 V590:W590 V380:W380 V529:W529">
    <cfRule type="cellIs" dxfId="3177" priority="221" operator="equal">
      <formula>"X"</formula>
    </cfRule>
  </conditionalFormatting>
  <conditionalFormatting sqref="V540 V389 V386:V387 V10:W10 V17:W17 V31:W31 V36:W36 V40:W40 V49:W49 V57:W57 V64:W64 V187:W187 V255:W255 V271:W271 V283:W283 V296:W296 V339:W339 V359:W359 V415:W415 V488:W488 V568:W568 V574:W574 V577:W577 V593:W593">
    <cfRule type="cellIs" dxfId="3176" priority="217" operator="equal">
      <formula>"ANNUAL"</formula>
    </cfRule>
  </conditionalFormatting>
  <conditionalFormatting sqref="V540 V389 V386:V387 V10:W10 V17:W17 V31:W31 V36:W36 V40:W40 V49:W49 V57:W57 V64:W64 V187:W187 V255:W255 V271:W271 V283:W283 V296:W296 V339:W339 V359:W359 V415:W415 V488:W488 V568:W568 V574:W574 V577:W577 V593:W593">
    <cfRule type="expression" dxfId="3175" priority="216">
      <formula>ROW()=CELL("row")</formula>
    </cfRule>
  </conditionalFormatting>
  <conditionalFormatting sqref="V260 V161 V128:V130 V58:W58 V94:W94 V99:W99 V118:W118 V141:W141 V144:W144 V158:W158 V170:W170 V198:W198 V253:W253 V278:W278 V316:W316 V392:W392 V407:W407 V420:W420">
    <cfRule type="cellIs" dxfId="3174" priority="215" operator="equal">
      <formula>"ANNUAL"</formula>
    </cfRule>
  </conditionalFormatting>
  <conditionalFormatting sqref="V260 V161 V128:V130 V58:W58 V94:W94 V99:W99 V118:W118 V141:W141 V144:W144 V158:W158 V170:W170 V198:W198 V253:W253 V278:W278 V316:W316 V392:W392 V407:W407 V420:W420">
    <cfRule type="expression" dxfId="3173" priority="214">
      <formula>ROW()=CELL("row")</formula>
    </cfRule>
  </conditionalFormatting>
  <conditionalFormatting sqref="S279">
    <cfRule type="cellIs" dxfId="3172" priority="213" operator="equal">
      <formula>"X"</formula>
    </cfRule>
  </conditionalFormatting>
  <conditionalFormatting sqref="S279">
    <cfRule type="cellIs" dxfId="3171" priority="212" operator="equal">
      <formula>"ANNUAL"</formula>
    </cfRule>
  </conditionalFormatting>
  <conditionalFormatting sqref="S279">
    <cfRule type="expression" dxfId="3170" priority="211">
      <formula>ROW()=CELL("row")</formula>
    </cfRule>
  </conditionalFormatting>
  <conditionalFormatting sqref="V279 V233:V234 V226 V43 V41 V102:W102 V107:W107 V117:W117 V122:W122 V191:W191 V304:W304 V447:W447 V455:W455 V491:W491 V500:W500 V506:W506 V516:W516 V521:W521 V533:W533">
    <cfRule type="cellIs" dxfId="3169" priority="207" operator="equal">
      <formula>"ANNUAL"</formula>
    </cfRule>
  </conditionalFormatting>
  <conditionalFormatting sqref="V493:V494 V279 V233:V234 V226 V43 V41 V102:W102 V107:W107 V117:W117 V122:W122 V191:W191 V304:W304 V447:W447 V455:W455 V491:W491 V500:W500 V506:W506 V516:W516 V521:W521 V533:W533">
    <cfRule type="cellIs" dxfId="3168" priority="210" operator="equal">
      <formula>"X"</formula>
    </cfRule>
  </conditionalFormatting>
  <conditionalFormatting sqref="V493:V494 V279 V233:V234 V226 V43 V41 V102:W102 V107:W107 V117:W117 V122:W122 V191:W191 V304:W304 V447:W447 V455:W455 V491:W491 V500:W500 V506:W506 V516:W516 V521:W521 V533:W533">
    <cfRule type="cellIs" dxfId="3167" priority="208" operator="equal">
      <formula>"X"</formula>
    </cfRule>
  </conditionalFormatting>
  <conditionalFormatting sqref="V493:V494 V279 V233:V234 V226 V43 V41 V102:W102 V107:W107 V117:W117 V122:W122 V191:W191 V304:W304 V447:W447 V455:W455 V491:W491 V500:W500 V506:W506 V516:W516 V521:W521 V533:W533">
    <cfRule type="expression" dxfId="3166" priority="209">
      <formula>ROW()=CELL("row")</formula>
    </cfRule>
  </conditionalFormatting>
  <conditionalFormatting sqref="V584:V585 V571:V572 V503:V504 V376:V377 V368:V369 V308:W308 V340:W340 V343:W343 V348:W348 V357:W357 V366:W366 V393:W393 V408:W408 V410:W410 V438:W438 V519:W519 V567 V569:W569 V594:W594">
    <cfRule type="cellIs" dxfId="3165" priority="206" operator="equal">
      <formula>"ANNUAL"</formula>
    </cfRule>
  </conditionalFormatting>
  <conditionalFormatting sqref="V584:V585 V571:V572 V503:V504 V376:V377 V368:V369 V308:W308 V340:W340 V343:W343 V348:W348 V357:W357 V366:W366 V393:W393 V408:W408 V410:W410 V438:W438 V519:W519 V567 V569:W569 V594:W594">
    <cfRule type="expression" dxfId="3164" priority="205">
      <formula>ROW()=CELL("row")</formula>
    </cfRule>
  </conditionalFormatting>
  <conditionalFormatting sqref="V465:V466 V440:V441 V374:V375 V277 V242 V22:W22 V42:W42 V95:W95 V124:W124 V174:W174 V262:W262 V293:W293 V306:W306 V315:W315 V341:W341 V367:W367 V379:W379 V388:W388 V412:W412 V418:W418 V421:W421 V423:W423 V437:W437 V445:W445 V482:W482 V492:W492">
    <cfRule type="cellIs" dxfId="3163" priority="199" operator="equal">
      <formula>"ANNUAL"</formula>
    </cfRule>
  </conditionalFormatting>
  <conditionalFormatting sqref="V465:V466 V440:V441 V374:V375 V277 V242 V22:W22 V42:W42 V95:W95 V124:W124 V174:W174 V262:W262 V293:W293 V306:W306 V315:W315 V341:W341 V367:W367 V379:W379 V388:W388 V412:W412 V418:W418 V421:W421 V423:W423 V437:W437 V445:W445 V482:W482 V492:W492">
    <cfRule type="cellIs" dxfId="3162" priority="201" operator="equal">
      <formula>"ANNUAL"</formula>
    </cfRule>
  </conditionalFormatting>
  <conditionalFormatting sqref="V465:V466 V445 V440:V441 V437 V423 V421 V418 V412 V388 V341 V315 V306 V293 V277 V262 V242 V174 V124 V95 V42 V22">
    <cfRule type="cellIs" dxfId="3161" priority="204" operator="equal">
      <formula>"ANNUAL"</formula>
    </cfRule>
  </conditionalFormatting>
  <conditionalFormatting sqref="V465:V466 V440:V441 V374:V375 V277 V242 V22:W22 V42:W42 V95:W95 V124:W124 V174:W174 V262:W262 V293:W293 V306:W306 V315:W315 V341:W341 V367:W367 V379:W379 V388:W388 V412:W412 V418:W418 V421:W421 V423:W423 V437:W437 V445:W445 V482:W482 V492:W492">
    <cfRule type="expression" dxfId="3160" priority="203">
      <formula>ROW()=CELL("row")</formula>
    </cfRule>
  </conditionalFormatting>
  <conditionalFormatting sqref="V465:V466 V440:V441 V374:V375 V277 V242 V22:W22 V42:W42 V95:W95 V124:W124 V174:W174 V262:W262 V293:W293 V306:W306 V315:W315 V341:W341 V367:W367 V379:W379 V388:W388 V412:W412 V418:W418 V421:W421 V423:W423 V437:W437 V445:W445 V482:W482 V492:W492">
    <cfRule type="expression" dxfId="3159" priority="200">
      <formula>ROW()=CELL("row")</formula>
    </cfRule>
  </conditionalFormatting>
  <conditionalFormatting sqref="V465:V466 V440:V441 V277 V242 V22:W22 V42:W42 V95:W95 V124:W124 V174:W174 V262:W262 V293:W293 V306:W306 V315:W315 V341:W341 V388:W388 V412:W412 V418:W418 V421:W421 V423:W423 V437:W437 V445:W445 V482:W482 V492:W492">
    <cfRule type="cellIs" dxfId="3158" priority="202" operator="equal">
      <formula>"X"</formula>
    </cfRule>
  </conditionalFormatting>
  <conditionalFormatting sqref="V510">
    <cfRule type="cellIs" dxfId="3157" priority="195" operator="equal">
      <formula>"X"</formula>
    </cfRule>
  </conditionalFormatting>
  <conditionalFormatting sqref="V510">
    <cfRule type="expression" dxfId="3156" priority="198">
      <formula>ROW()=CELL("row")</formula>
    </cfRule>
  </conditionalFormatting>
  <conditionalFormatting sqref="V510">
    <cfRule type="cellIs" dxfId="3155" priority="196" operator="equal">
      <formula>"X"</formula>
    </cfRule>
    <cfRule type="cellIs" dxfId="3154" priority="197" operator="equal">
      <formula>"ANNUAL"</formula>
    </cfRule>
  </conditionalFormatting>
  <conditionalFormatting sqref="V510">
    <cfRule type="cellIs" dxfId="3153" priority="194" operator="equal">
      <formula>"ANNUAL"</formula>
    </cfRule>
  </conditionalFormatting>
  <conditionalFormatting sqref="V509 V462:V463 V459:V460 V456:V457 V237 V125:W125 V139:W139 V142:W142 V146:W146 V148:W148 V150:W150 V164:W164 V178:W178 V225:W225 V454:W454 V489:W489 V505:W505 V512:W512 V559:W559">
    <cfRule type="cellIs" dxfId="3152" priority="190" operator="equal">
      <formula>"ANNUAL"</formula>
    </cfRule>
  </conditionalFormatting>
  <conditionalFormatting sqref="V509 V462:V463 V459:V460 V456:V457 V237 V125:W125 V139:W139 V142:W142 V146:W146 V148:W148 V150:W150 V164:W164 V178:W178 V225:W225 V454:W454 V505:W505 V512:W512 V559:W559">
    <cfRule type="cellIs" dxfId="3151" priority="193" operator="equal">
      <formula>"ANNUAL"</formula>
    </cfRule>
  </conditionalFormatting>
  <conditionalFormatting sqref="V509 V481 V462:V463 V459:V460 V456:V457 V237 V125:W125 V139:W139 V142:W142 V146:W146 V148:W148 V150:W150 V164:W164 V178:W178 V225:W225 V454:W454 V489:W489 V505:W505 V512:W512 V524:W524 V559:W559">
    <cfRule type="cellIs" dxfId="3150" priority="188" operator="equal">
      <formula>"ANNUAL"</formula>
    </cfRule>
  </conditionalFormatting>
  <conditionalFormatting sqref="V509 V462:V463 V459:V460 V456:V457 V237 V125:W125 V139:W139 V142:W142 V146:W146 V148:W148 V150:W150 V164:W164 V178:W178 V225:W225 V454:W454 V489:W489 V505:W505 V512:W512 V559:W559">
    <cfRule type="expression" dxfId="3149" priority="192">
      <formula>ROW()=CELL("row")</formula>
    </cfRule>
  </conditionalFormatting>
  <conditionalFormatting sqref="V509 V462:V463 V459:V460 V456:V457 V237 V125:W125 V139:W139 V142:W142 V146:W146 V148:W148 V150:W150 V164:W164 V178:W178 V225:W225 V454:W454 V489:W489 V505:W505 V512:W512 V559:W559">
    <cfRule type="expression" dxfId="3148" priority="189">
      <formula>ROW()=CELL("row")</formula>
    </cfRule>
  </conditionalFormatting>
  <conditionalFormatting sqref="V509 V462:V463 V459:V460 V456:V457 V237 V125:W125 V139:W139 V142:W142 V146:W146 V148:W148 V150:W150 V164:W164 V178:W178 V225:W225 V454:W454 V489:W489 V505:W505 V512:W512 V559:W559">
    <cfRule type="cellIs" dxfId="3147" priority="191" operator="equal">
      <formula>"X"</formula>
    </cfRule>
  </conditionalFormatting>
  <conditionalFormatting sqref="G641:K642">
    <cfRule type="expression" dxfId="3146" priority="183">
      <formula>ROW()=CELL("row")</formula>
    </cfRule>
  </conditionalFormatting>
  <conditionalFormatting sqref="L641:V642">
    <cfRule type="expression" dxfId="3145" priority="181">
      <formula>ROW()=CELL("row")</formula>
    </cfRule>
  </conditionalFormatting>
  <conditionalFormatting sqref="L641:V642">
    <cfRule type="cellIs" dxfId="3144" priority="180" operator="equal">
      <formula>"ANNUAL"</formula>
    </cfRule>
  </conditionalFormatting>
  <conditionalFormatting sqref="L641:V642">
    <cfRule type="cellIs" dxfId="3143" priority="179" operator="equal">
      <formula>"X"</formula>
    </cfRule>
  </conditionalFormatting>
  <conditionalFormatting sqref="L641:V642">
    <cfRule type="cellIs" dxfId="3142" priority="182" operator="equal">
      <formula>"ANNUAL"</formula>
    </cfRule>
  </conditionalFormatting>
  <conditionalFormatting sqref="G643:K643">
    <cfRule type="expression" dxfId="3141" priority="178">
      <formula>ROW()=CELL("row")</formula>
    </cfRule>
  </conditionalFormatting>
  <conditionalFormatting sqref="L643:V643">
    <cfRule type="expression" dxfId="3140" priority="176">
      <formula>ROW()=CELL("row")</formula>
    </cfRule>
  </conditionalFormatting>
  <conditionalFormatting sqref="L643:V643">
    <cfRule type="cellIs" dxfId="3139" priority="175" operator="equal">
      <formula>"ANNUAL"</formula>
    </cfRule>
  </conditionalFormatting>
  <conditionalFormatting sqref="L643:V643">
    <cfRule type="cellIs" dxfId="3138" priority="174" operator="equal">
      <formula>"X"</formula>
    </cfRule>
  </conditionalFormatting>
  <conditionalFormatting sqref="L643:V643">
    <cfRule type="cellIs" dxfId="3137" priority="177" operator="equal">
      <formula>"ANNUAL"</formula>
    </cfRule>
  </conditionalFormatting>
  <conditionalFormatting sqref="G644:K644">
    <cfRule type="expression" dxfId="3136" priority="173">
      <formula>ROW()=CELL("row")</formula>
    </cfRule>
  </conditionalFormatting>
  <conditionalFormatting sqref="L644:V644">
    <cfRule type="expression" dxfId="3135" priority="171">
      <formula>ROW()=CELL("row")</formula>
    </cfRule>
  </conditionalFormatting>
  <conditionalFormatting sqref="L644:V644">
    <cfRule type="cellIs" dxfId="3134" priority="170" operator="equal">
      <formula>"ANNUAL"</formula>
    </cfRule>
  </conditionalFormatting>
  <conditionalFormatting sqref="L644:V644">
    <cfRule type="cellIs" dxfId="3133" priority="169" operator="equal">
      <formula>"X"</formula>
    </cfRule>
  </conditionalFormatting>
  <conditionalFormatting sqref="L644:V644">
    <cfRule type="cellIs" dxfId="3132" priority="172" operator="equal">
      <formula>"ANNUAL"</formula>
    </cfRule>
  </conditionalFormatting>
  <conditionalFormatting sqref="G645:K646">
    <cfRule type="expression" dxfId="3131" priority="168">
      <formula>ROW()=CELL("row")</formula>
    </cfRule>
  </conditionalFormatting>
  <conditionalFormatting sqref="L645:V646">
    <cfRule type="expression" dxfId="3130" priority="166">
      <formula>ROW()=CELL("row")</formula>
    </cfRule>
  </conditionalFormatting>
  <conditionalFormatting sqref="L645:V646">
    <cfRule type="cellIs" dxfId="3129" priority="165" operator="equal">
      <formula>"ANNUAL"</formula>
    </cfRule>
  </conditionalFormatting>
  <conditionalFormatting sqref="L645:V646">
    <cfRule type="cellIs" dxfId="3128" priority="164" operator="equal">
      <formula>"X"</formula>
    </cfRule>
  </conditionalFormatting>
  <conditionalFormatting sqref="L645:V646">
    <cfRule type="cellIs" dxfId="3127" priority="167" operator="equal">
      <formula>"ANNUAL"</formula>
    </cfRule>
  </conditionalFormatting>
  <conditionalFormatting sqref="W628 W518 W452 W328 W259 W223 W220 W216:W217 W213 W208 W206 W201 W197 W195 W190 W186 W179 W176 W171 W169 W167 W156 W143 W97 W91 W86 W83 W67 W20">
    <cfRule type="expression" dxfId="3126" priority="163">
      <formula>ROW()=CELL("row")</formula>
    </cfRule>
  </conditionalFormatting>
  <conditionalFormatting sqref="W628 W518 W452 W328 W259 W223 W220 W216:W217 W213 W208 W206 W201 W197 W195 W190 W186 W179 W176 W171 W169 W167 W156 W143 W97 W91 W86 W83 W67 W20">
    <cfRule type="cellIs" dxfId="3125" priority="162" operator="equal">
      <formula>"ANNUAL"</formula>
    </cfRule>
  </conditionalFormatting>
  <conditionalFormatting sqref="W570 W553 W474 W451 W448 W431 W416 W411 W284 W252 W210 W149 W137 W123 W87 W75 W59 W46 W44 W30 W19">
    <cfRule type="cellIs" dxfId="3124" priority="161" operator="equal">
      <formula>"ANNUAL"</formula>
    </cfRule>
  </conditionalFormatting>
  <conditionalFormatting sqref="W642 W570 W553 W479:W480 W474 W451 W448 W431 W416 W411 W303 W284 W252 W210 W165 W149 W137 W123 W89:W90 W87 W85 W75 W59 W46 W44 W30 W19">
    <cfRule type="expression" dxfId="3123" priority="160">
      <formula>ROW()=CELL("row")</formula>
    </cfRule>
  </conditionalFormatting>
  <conditionalFormatting sqref="W646 W629 W550 W547:W548 W542 W311 W307 W290 W273 W227 W221:W222 W219 W214:W215 W203 W168 W126:W127 W121 W113 W111 W84 W65 W38 W32 W28 W26">
    <cfRule type="expression" dxfId="3122" priority="159">
      <formula>ROW()=CELL("row")</formula>
    </cfRule>
  </conditionalFormatting>
  <conditionalFormatting sqref="W646 W629 W550 W547:W548 W542 W311 W307 W290 W273 W227 W221:W222 W219 W214:W215 W203 W168 W126:W127 W121 W113 W111 W84 W65 W38 W32 W28 W26">
    <cfRule type="cellIs" dxfId="3121" priority="158" operator="equal">
      <formula>"ANNUAL"</formula>
    </cfRule>
  </conditionalFormatting>
  <conditionalFormatting sqref="W627 W422 W82 W15">
    <cfRule type="expression" dxfId="3120" priority="157">
      <formula>ROW()=CELL("row")</formula>
    </cfRule>
  </conditionalFormatting>
  <conditionalFormatting sqref="W627 W486 W424:W430 W422 W417 W82 W15">
    <cfRule type="cellIs" dxfId="3119" priority="156" operator="equal">
      <formula>"ANNUAL"</formula>
    </cfRule>
  </conditionalFormatting>
  <conditionalFormatting sqref="W627 W486 W424:W430 W422 W417 W82 W15">
    <cfRule type="cellIs" dxfId="3118" priority="155" operator="equal">
      <formula>"X"</formula>
    </cfRule>
  </conditionalFormatting>
  <conditionalFormatting sqref="W545 W536 W532 W530 W528 W525 W522 W514 W490 W487 W473 W471 W344:W346 W342 W333 W330 W295 W56">
    <cfRule type="cellIs" dxfId="3117" priority="154" operator="equal">
      <formula>"ANNUAL"</formula>
    </cfRule>
  </conditionalFormatting>
  <conditionalFormatting sqref="W625:W626 W545 W536 W532 W530 W528 W525 W522 W514 W490 W487 W473 W471 W344:W346 W342 W333 W330 W295 W68 W66 W56">
    <cfRule type="expression" dxfId="3116" priority="153">
      <formula>ROW()=CELL("row")</formula>
    </cfRule>
  </conditionalFormatting>
  <conditionalFormatting sqref="M588:N588">
    <cfRule type="expression" dxfId="3115" priority="152">
      <formula>ROW()=CELL("row")</formula>
    </cfRule>
  </conditionalFormatting>
  <conditionalFormatting sqref="M588:N588">
    <cfRule type="cellIs" dxfId="3114" priority="151" operator="equal">
      <formula>"X"</formula>
    </cfRule>
  </conditionalFormatting>
  <conditionalFormatting sqref="M588:N588">
    <cfRule type="cellIs" dxfId="3113" priority="150" operator="equal">
      <formula>"ANNUAL"</formula>
    </cfRule>
  </conditionalFormatting>
  <conditionalFormatting sqref="W404:W405 W402 W364 W361 W355:W356 W352 W347 W337:W338 W332 W329 W324:W325 W205 W53 W23 W9 W4">
    <cfRule type="cellIs" dxfId="3112" priority="149" operator="equal">
      <formula>"ANNUAL"</formula>
    </cfRule>
  </conditionalFormatting>
  <conditionalFormatting sqref="W404:W405 W402 W364 W361 W355:W356 W352 W347 W337:W338 W332 W329 W324:W325 W321:W322 W318:W319 W205 W166 W108 W101 W53 W23 W9 W4">
    <cfRule type="expression" dxfId="3111" priority="148">
      <formula>ROW()=CELL("row")</formula>
    </cfRule>
  </conditionalFormatting>
  <conditionalFormatting sqref="W371">
    <cfRule type="cellIs" dxfId="3110" priority="146" operator="equal">
      <formula>"ANNUAL"</formula>
    </cfRule>
  </conditionalFormatting>
  <conditionalFormatting sqref="W371">
    <cfRule type="cellIs" dxfId="3109" priority="147" operator="equal">
      <formula>"X"</formula>
    </cfRule>
  </conditionalFormatting>
  <conditionalFormatting sqref="W371">
    <cfRule type="expression" dxfId="3108" priority="145">
      <formula>ROW()=CELL("row")</formula>
    </cfRule>
  </conditionalFormatting>
  <conditionalFormatting sqref="W643 W586 W573 W566 W549 W539 W477 W472 W469 W461 W458 W419 W413 W406 W250 W245 W209 W152:W153 W115 W100 W93 W88 W61 W50 W21 W3">
    <cfRule type="cellIs" dxfId="3107" priority="143" operator="equal">
      <formula>"ANNUAL"</formula>
    </cfRule>
  </conditionalFormatting>
  <conditionalFormatting sqref="W643 W586 W573 W566 W549 W539 W477 W472 W469 W461 W458 W419 W413 W406 W250 W245 W209 W152:W153 W115 W100 W93 W88 W61 W50 W21 W3">
    <cfRule type="cellIs" dxfId="3106" priority="144" operator="equal">
      <formula>"X"</formula>
    </cfRule>
  </conditionalFormatting>
  <conditionalFormatting sqref="W643 W586 W573 W566 W549 W539 W477 W472 W469 W461 W458 W419 W413 W406 W250 W245 W209 W152:W153 W115 W100 W93 W88 W61 W50 W21 W3">
    <cfRule type="expression" dxfId="3105" priority="142">
      <formula>ROW()=CELL("row")</formula>
    </cfRule>
  </conditionalFormatting>
  <conditionalFormatting sqref="W591 W583 W581 W579 W551 W538 W180 W175 W172:W173 W162:W163 W155 W138 W110 W73 W62 W60 W34:W35 W25">
    <cfRule type="expression" dxfId="3104" priority="141">
      <formula>ROW()=CELL("row")</formula>
    </cfRule>
  </conditionalFormatting>
  <conditionalFormatting sqref="W581 W579 W551 W172:W173 W162:W163 W110 W73 W34:W35">
    <cfRule type="cellIs" dxfId="3103" priority="140" operator="equal">
      <formula>"ANNUAL"</formula>
    </cfRule>
  </conditionalFormatting>
  <conditionalFormatting sqref="W644 W617:W620 W614:W615 W610:W612 W606:W608 W603:W604 W598:W601 W301:W302 W276">
    <cfRule type="cellIs" dxfId="3102" priority="139" operator="equal">
      <formula>"ANNUAL"</formula>
    </cfRule>
  </conditionalFormatting>
  <conditionalFormatting sqref="W644 W617:W620 W614:W615 W610:W612 W606:W608 W603:W604 W598:W601 W301:W302 W276">
    <cfRule type="expression" dxfId="3101" priority="138">
      <formula>ROW()=CELL("row")</formula>
    </cfRule>
  </conditionalFormatting>
  <conditionalFormatting sqref="K226">
    <cfRule type="expression" dxfId="3100" priority="137">
      <formula>ROW()=CELL("row")</formula>
    </cfRule>
  </conditionalFormatting>
  <conditionalFormatting sqref="W467:W468 W442 W409">
    <cfRule type="cellIs" dxfId="3099" priority="136" operator="equal">
      <formula>"X"</formula>
    </cfRule>
  </conditionalFormatting>
  <conditionalFormatting sqref="W467:W468 W442 W409">
    <cfRule type="cellIs" dxfId="3098" priority="134" operator="equal">
      <formula>"X"</formula>
    </cfRule>
  </conditionalFormatting>
  <conditionalFormatting sqref="W467:W468 W442 W409">
    <cfRule type="expression" dxfId="3097" priority="135">
      <formula>ROW()=CELL("row")</formula>
    </cfRule>
  </conditionalFormatting>
  <conditionalFormatting sqref="W467:W468 W409">
    <cfRule type="cellIs" dxfId="3096" priority="133" operator="equal">
      <formula>"ANNUAL"</formula>
    </cfRule>
  </conditionalFormatting>
  <conditionalFormatting sqref="W370 W358 W331 W218 W207 W51">
    <cfRule type="cellIs" dxfId="3095" priority="132" operator="equal">
      <formula>"X"</formula>
    </cfRule>
  </conditionalFormatting>
  <conditionalFormatting sqref="W370 W358 W331 W218 W207 W51">
    <cfRule type="cellIs" dxfId="3094" priority="130" operator="equal">
      <formula>"X"</formula>
    </cfRule>
  </conditionalFormatting>
  <conditionalFormatting sqref="W370 W358 W331 W218 W207 W51">
    <cfRule type="expression" dxfId="3093" priority="131">
      <formula>ROW()=CELL("row")</formula>
    </cfRule>
  </conditionalFormatting>
  <conditionalFormatting sqref="W502">
    <cfRule type="expression" dxfId="3092" priority="129">
      <formula>ROW()=CELL("row")</formula>
    </cfRule>
  </conditionalFormatting>
  <conditionalFormatting sqref="W502">
    <cfRule type="cellIs" dxfId="3091" priority="128" operator="equal">
      <formula>"ANNUAL"</formula>
    </cfRule>
  </conditionalFormatting>
  <conditionalFormatting sqref="W432:W436 W309 W233:W234">
    <cfRule type="cellIs" dxfId="3090" priority="124" operator="equal">
      <formula>"ANNUAL"</formula>
    </cfRule>
  </conditionalFormatting>
  <conditionalFormatting sqref="W432:W436 W309 W233:W234">
    <cfRule type="cellIs" dxfId="3089" priority="127" operator="equal">
      <formula>"X"</formula>
    </cfRule>
  </conditionalFormatting>
  <conditionalFormatting sqref="W432:W436 W309 W233:W234">
    <cfRule type="cellIs" dxfId="3088" priority="125" operator="equal">
      <formula>"X"</formula>
    </cfRule>
  </conditionalFormatting>
  <conditionalFormatting sqref="W432:W436 W309 W233:W234">
    <cfRule type="expression" dxfId="3087" priority="126">
      <formula>ROW()=CELL("row")</formula>
    </cfRule>
  </conditionalFormatting>
  <conditionalFormatting sqref="W587 W128:W130 W74">
    <cfRule type="cellIs" dxfId="3086" priority="123" operator="equal">
      <formula>"ANNUAL"</formula>
    </cfRule>
  </conditionalFormatting>
  <conditionalFormatting sqref="W587 W128:W130 W74">
    <cfRule type="expression" dxfId="3085" priority="122">
      <formula>ROW()=CELL("row")</formula>
    </cfRule>
  </conditionalFormatting>
  <conditionalFormatting sqref="W269">
    <cfRule type="cellIs" dxfId="3084" priority="121" operator="equal">
      <formula>"X"</formula>
    </cfRule>
  </conditionalFormatting>
  <conditionalFormatting sqref="W269">
    <cfRule type="cellIs" dxfId="3083" priority="119" operator="equal">
      <formula>"ANNUAL"</formula>
    </cfRule>
  </conditionalFormatting>
  <conditionalFormatting sqref="W269">
    <cfRule type="expression" dxfId="3082" priority="120">
      <formula>ROW()=CELL("row")</formula>
    </cfRule>
  </conditionalFormatting>
  <conditionalFormatting sqref="W269">
    <cfRule type="cellIs" dxfId="3081" priority="118" operator="equal">
      <formula>"X"</formula>
    </cfRule>
  </conditionalFormatting>
  <conditionalFormatting sqref="W313:W314 W274:W275 W270 W268 W263:W264 W256:W258 W254 W239:W240 W235:W236 W211 W193 W185">
    <cfRule type="cellIs" dxfId="3080" priority="116" operator="equal">
      <formula>"X"</formula>
    </cfRule>
  </conditionalFormatting>
  <conditionalFormatting sqref="W313:W314 W274:W275 W270 W268 W263:W264 W256:W258 W254 W239:W240 W235:W236 W211 W193 W185">
    <cfRule type="cellIs" dxfId="3079" priority="117" operator="equal">
      <formula>"ANNUAL"</formula>
    </cfRule>
  </conditionalFormatting>
  <conditionalFormatting sqref="W313:W314 W274:W275 W272 W270 W268 W263:W264 W256:W258 W254 W239:W240 W235:W236 W224 W211 W202 W199 W193 W185">
    <cfRule type="expression" dxfId="3078" priority="115">
      <formula>ROW()=CELL("row")</formula>
    </cfRule>
  </conditionalFormatting>
  <conditionalFormatting sqref="W80:W81 W71:W72 W54:W55 W33">
    <cfRule type="cellIs" dxfId="3077" priority="114" operator="equal">
      <formula>"ANNUAL"</formula>
    </cfRule>
  </conditionalFormatting>
  <conditionalFormatting sqref="W80:W81 W71:W72 W54:W55 W33">
    <cfRule type="expression" dxfId="3076" priority="113">
      <formula>ROW()=CELL("row")</formula>
    </cfRule>
  </conditionalFormatting>
  <conditionalFormatting sqref="W557 W554 W544 W541 W537 W526 W517 W515 W507">
    <cfRule type="expression" dxfId="3075" priority="112">
      <formula>ROW()=CELL("row")</formula>
    </cfRule>
  </conditionalFormatting>
  <conditionalFormatting sqref="W561 W557 W554 W544 W541 W537 W526 W517 W515 W507">
    <cfRule type="cellIs" dxfId="3074" priority="111" operator="equal">
      <formula>"ANNUAL"</formula>
    </cfRule>
  </conditionalFormatting>
  <conditionalFormatting sqref="W501 W484 W476 W444 W439 W228 W177 W112 W79">
    <cfRule type="expression" dxfId="3073" priority="110">
      <formula>ROW()=CELL("row")</formula>
    </cfRule>
  </conditionalFormatting>
  <conditionalFormatting sqref="W501 W484 W476 W444 W439 W228 W177 W112 W79">
    <cfRule type="cellIs" dxfId="3072" priority="109" operator="equal">
      <formula>"ANNUAL"</formula>
    </cfRule>
  </conditionalFormatting>
  <conditionalFormatting sqref="W70 W16 W11 W5:W6">
    <cfRule type="expression" dxfId="3071" priority="108">
      <formula>ROW()=CELL("row")</formula>
    </cfRule>
  </conditionalFormatting>
  <conditionalFormatting sqref="W70 W16 W11 W5:W6">
    <cfRule type="cellIs" dxfId="3070" priority="107" operator="equal">
      <formula>"ANNUAL"</formula>
    </cfRule>
  </conditionalFormatting>
  <conditionalFormatting sqref="W645 W641 W562:W563 W286 W243 W154 W140 W131:W135 W104:W105 W96 W69">
    <cfRule type="expression" dxfId="3069" priority="105">
      <formula>ROW()=CELL("row")</formula>
    </cfRule>
  </conditionalFormatting>
  <conditionalFormatting sqref="W645 W641 W562:W563 W556 W552 W372:W373 W362:W363 W360 W353 W349:W350 W334 W286 W243 W154 W140 W131:W135 W104:W105 W96 W69">
    <cfRule type="cellIs" dxfId="3068" priority="104" operator="equal">
      <formula>"X"</formula>
    </cfRule>
  </conditionalFormatting>
  <conditionalFormatting sqref="W645 W641 W562:W563 W556 W552 W372:W373 W362:W363 W360 W349:W350 W334 W243 W154 W140 W131:W135 W104:W105 W96 W69">
    <cfRule type="cellIs" dxfId="3067" priority="103" operator="equal">
      <formula>"ANNUAL"</formula>
    </cfRule>
  </conditionalFormatting>
  <conditionalFormatting sqref="W645 W641 W562:W563 W556 W552 W372:W373 W362:W363 W360 W353 W349:W350 W334 W286 W243 W154 W140 W131:W135 W104:W105 W96 W69">
    <cfRule type="cellIs" dxfId="3066" priority="106" operator="equal">
      <formula>"ANNUAL"</formula>
    </cfRule>
  </conditionalFormatting>
  <conditionalFormatting sqref="W378">
    <cfRule type="expression" dxfId="3065" priority="100">
      <formula>ROW()=CELL("row")</formula>
    </cfRule>
  </conditionalFormatting>
  <conditionalFormatting sqref="W378">
    <cfRule type="cellIs" dxfId="3064" priority="102" operator="equal">
      <formula>"ANNUAL"</formula>
    </cfRule>
  </conditionalFormatting>
  <conditionalFormatting sqref="W378">
    <cfRule type="cellIs" dxfId="3063" priority="101" operator="equal">
      <formula>"X"</formula>
    </cfRule>
  </conditionalFormatting>
  <conditionalFormatting sqref="W381:W384">
    <cfRule type="expression" dxfId="3062" priority="97">
      <formula>ROW()=CELL("row")</formula>
    </cfRule>
  </conditionalFormatting>
  <conditionalFormatting sqref="W381:W384">
    <cfRule type="cellIs" dxfId="3061" priority="99" operator="equal">
      <formula>"ANNUAL"</formula>
    </cfRule>
  </conditionalFormatting>
  <conditionalFormatting sqref="W381:W384">
    <cfRule type="cellIs" dxfId="3060" priority="98" operator="equal">
      <formula>"X"</formula>
    </cfRule>
  </conditionalFormatting>
  <conditionalFormatting sqref="W399:W401 W397 W394:W395 W365 W200 W194 W188 W184 W181">
    <cfRule type="cellIs" dxfId="3059" priority="96" operator="equal">
      <formula>"ANNUAL"</formula>
    </cfRule>
  </conditionalFormatting>
  <conditionalFormatting sqref="W399:W401 W397 W394:W395 W365 W200 W194 W188 W184 W181">
    <cfRule type="expression" dxfId="3058" priority="95">
      <formula>ROW()=CELL("row")</formula>
    </cfRule>
  </conditionalFormatting>
  <conditionalFormatting sqref="J391">
    <cfRule type="expression" dxfId="3057" priority="94">
      <formula>ROW()=CELL("row")</formula>
    </cfRule>
  </conditionalFormatting>
  <conditionalFormatting sqref="W595:W596 W312 W298:W300 W289 W280:W282 W52 W47:W48 W12:W13 W7:W8">
    <cfRule type="cellIs" dxfId="3056" priority="92" operator="equal">
      <formula>"X"</formula>
    </cfRule>
  </conditionalFormatting>
  <conditionalFormatting sqref="W595:W596 W312 W298:W300 W289 W280:W282 W52 W47:W48 W12:W13 W7:W8">
    <cfRule type="cellIs" dxfId="3055" priority="91" operator="equal">
      <formula>"ANNUAL"</formula>
    </cfRule>
  </conditionalFormatting>
  <conditionalFormatting sqref="W595:W596 W312 W298:W300 W289 W280:W282 W52 W47:W48 W12:W13 W7:W8">
    <cfRule type="expression" dxfId="3054" priority="93">
      <formula>ROW()=CELL("row")</formula>
    </cfRule>
  </conditionalFormatting>
  <conditionalFormatting sqref="W182">
    <cfRule type="expression" dxfId="3053" priority="90">
      <formula>ROW()=CELL("row")</formula>
    </cfRule>
  </conditionalFormatting>
  <conditionalFormatting sqref="W182">
    <cfRule type="expression" dxfId="3052" priority="85">
      <formula>ROW()=CELL("row")</formula>
    </cfRule>
    <cfRule type="expression" dxfId="3051" priority="87">
      <formula>ROW()=CELL("row")</formula>
    </cfRule>
  </conditionalFormatting>
  <conditionalFormatting sqref="W182">
    <cfRule type="cellIs" dxfId="3050" priority="86" operator="equal">
      <formula>"ANNUAL"</formula>
    </cfRule>
  </conditionalFormatting>
  <conditionalFormatting sqref="W182">
    <cfRule type="cellIs" dxfId="3049" priority="89" operator="equal">
      <formula>"ANNUAL"</formula>
    </cfRule>
  </conditionalFormatting>
  <conditionalFormatting sqref="W182">
    <cfRule type="cellIs" dxfId="3048" priority="88" operator="equal">
      <formula>"X"</formula>
    </cfRule>
  </conditionalFormatting>
  <conditionalFormatting sqref="W204">
    <cfRule type="expression" dxfId="3047" priority="84">
      <formula>ROW()=CELL("row")</formula>
    </cfRule>
  </conditionalFormatting>
  <conditionalFormatting sqref="W204">
    <cfRule type="expression" dxfId="3046" priority="79">
      <formula>ROW()=CELL("row")</formula>
    </cfRule>
    <cfRule type="expression" dxfId="3045" priority="81">
      <formula>ROW()=CELL("row")</formula>
    </cfRule>
  </conditionalFormatting>
  <conditionalFormatting sqref="W204">
    <cfRule type="cellIs" dxfId="3044" priority="80" operator="equal">
      <formula>"ANNUAL"</formula>
    </cfRule>
  </conditionalFormatting>
  <conditionalFormatting sqref="W204">
    <cfRule type="cellIs" dxfId="3043" priority="83" operator="equal">
      <formula>"ANNUAL"</formula>
    </cfRule>
  </conditionalFormatting>
  <conditionalFormatting sqref="W204">
    <cfRule type="cellIs" dxfId="3042" priority="82" operator="equal">
      <formula>"X"</formula>
    </cfRule>
  </conditionalFormatting>
  <conditionalFormatting sqref="W385">
    <cfRule type="expression" dxfId="3041" priority="78">
      <formula>ROW()=CELL("row")</formula>
    </cfRule>
  </conditionalFormatting>
  <conditionalFormatting sqref="W385">
    <cfRule type="expression" dxfId="3040" priority="73">
      <formula>ROW()=CELL("row")</formula>
    </cfRule>
    <cfRule type="expression" dxfId="3039" priority="75">
      <formula>ROW()=CELL("row")</formula>
    </cfRule>
  </conditionalFormatting>
  <conditionalFormatting sqref="W385">
    <cfRule type="cellIs" dxfId="3038" priority="74" operator="equal">
      <formula>"ANNUAL"</formula>
    </cfRule>
  </conditionalFormatting>
  <conditionalFormatting sqref="W385">
    <cfRule type="cellIs" dxfId="3037" priority="77" operator="equal">
      <formula>"ANNUAL"</formula>
    </cfRule>
  </conditionalFormatting>
  <conditionalFormatting sqref="W385">
    <cfRule type="cellIs" dxfId="3036" priority="76" operator="equal">
      <formula>"X"</formula>
    </cfRule>
  </conditionalFormatting>
  <conditionalFormatting sqref="W534">
    <cfRule type="cellIs" dxfId="3035" priority="71" operator="equal">
      <formula>"X"</formula>
    </cfRule>
  </conditionalFormatting>
  <conditionalFormatting sqref="W534">
    <cfRule type="cellIs" dxfId="3034" priority="72" operator="equal">
      <formula>"ANNUAL"</formula>
    </cfRule>
  </conditionalFormatting>
  <conditionalFormatting sqref="W534">
    <cfRule type="expression" dxfId="3033" priority="70">
      <formula>ROW()=CELL("row")</formula>
    </cfRule>
  </conditionalFormatting>
  <conditionalFormatting sqref="W597">
    <cfRule type="cellIs" dxfId="3032" priority="68" operator="equal">
      <formula>"X"</formula>
    </cfRule>
  </conditionalFormatting>
  <conditionalFormatting sqref="W597">
    <cfRule type="cellIs" dxfId="3031" priority="69" operator="equal">
      <formula>"ANNUAL"</formula>
    </cfRule>
  </conditionalFormatting>
  <conditionalFormatting sqref="W597">
    <cfRule type="expression" dxfId="3030" priority="67">
      <formula>ROW()=CELL("row")</formula>
    </cfRule>
  </conditionalFormatting>
  <conditionalFormatting sqref="W247">
    <cfRule type="cellIs" dxfId="3029" priority="65" operator="equal">
      <formula>"X"</formula>
    </cfRule>
  </conditionalFormatting>
  <conditionalFormatting sqref="W247">
    <cfRule type="cellIs" dxfId="3028" priority="66" operator="equal">
      <formula>"ANNUAL"</formula>
    </cfRule>
  </conditionalFormatting>
  <conditionalFormatting sqref="W247">
    <cfRule type="expression" dxfId="3027" priority="64">
      <formula>ROW()=CELL("row")</formula>
    </cfRule>
  </conditionalFormatting>
  <conditionalFormatting sqref="W616">
    <cfRule type="cellIs" dxfId="3026" priority="62" operator="equal">
      <formula>"X"</formula>
    </cfRule>
  </conditionalFormatting>
  <conditionalFormatting sqref="W616">
    <cfRule type="cellIs" dxfId="3025" priority="63" operator="equal">
      <formula>"ANNUAL"</formula>
    </cfRule>
  </conditionalFormatting>
  <conditionalFormatting sqref="W616">
    <cfRule type="expression" dxfId="3024" priority="61">
      <formula>ROW()=CELL("row")</formula>
    </cfRule>
  </conditionalFormatting>
  <conditionalFormatting sqref="G124">
    <cfRule type="expression" dxfId="3023" priority="60">
      <formula>ROW()=CELL("row")</formula>
    </cfRule>
  </conditionalFormatting>
  <conditionalFormatting sqref="G340">
    <cfRule type="expression" dxfId="3022" priority="59">
      <formula>ROW()=CELL("row")</formula>
    </cfRule>
  </conditionalFormatting>
  <conditionalFormatting sqref="G407">
    <cfRule type="expression" dxfId="3021" priority="58">
      <formula>ROW()=CELL("row")</formula>
    </cfRule>
  </conditionalFormatting>
  <conditionalFormatting sqref="W386 W292 W103">
    <cfRule type="cellIs" dxfId="3020" priority="57" operator="equal">
      <formula>"ANNUAL"</formula>
    </cfRule>
  </conditionalFormatting>
  <conditionalFormatting sqref="W386 W292 W103">
    <cfRule type="expression" dxfId="3019" priority="56">
      <formula>ROW()=CELL("row")</formula>
    </cfRule>
  </conditionalFormatting>
  <conditionalFormatting sqref="W584:W585 W571:W572 W503:W504 W376:W377 W368:W369 W351">
    <cfRule type="cellIs" dxfId="3018" priority="55" operator="equal">
      <formula>"ANNUAL"</formula>
    </cfRule>
  </conditionalFormatting>
  <conditionalFormatting sqref="W584:W585 W571:W572 W503:W504 W376:W377 W368:W369 W351">
    <cfRule type="expression" dxfId="3017" priority="54">
      <formula>ROW()=CELL("row")</formula>
    </cfRule>
  </conditionalFormatting>
  <conditionalFormatting sqref="W567">
    <cfRule type="expression" dxfId="3016" priority="53">
      <formula>ROW()=CELL("row")</formula>
    </cfRule>
  </conditionalFormatting>
  <conditionalFormatting sqref="W567">
    <cfRule type="expression" dxfId="3015" priority="50">
      <formula>ROW()=CELL("row")</formula>
    </cfRule>
  </conditionalFormatting>
  <conditionalFormatting sqref="W567">
    <cfRule type="cellIs" dxfId="3014" priority="51" operator="equal">
      <formula>"X"</formula>
    </cfRule>
  </conditionalFormatting>
  <conditionalFormatting sqref="W567">
    <cfRule type="cellIs" dxfId="3013" priority="52" operator="equal">
      <formula>"ANNUAL"</formula>
    </cfRule>
  </conditionalFormatting>
  <conditionalFormatting sqref="W421 W388 W315 W306 W293 W262 W241:W242 W174 W124 W95 W42 W22">
    <cfRule type="expression" dxfId="3012" priority="49">
      <formula>ROW()=CELL("row")</formula>
    </cfRule>
  </conditionalFormatting>
  <conditionalFormatting sqref="W465:W466 W445 W441 W379 W374:W375 W367 W341 W326 W315 W306 W241:W242 W174 W124 W95 W42 W22">
    <cfRule type="cellIs" dxfId="3011" priority="48" operator="equal">
      <formula>"X"</formula>
    </cfRule>
  </conditionalFormatting>
  <conditionalFormatting sqref="W465:W466 W445 W441 W437 W423 W421 W418 W412 W388 W326 W315 W306 W293 W262 W241:W242 W174 W124 W95 W42 W22">
    <cfRule type="cellIs" dxfId="3010" priority="47" operator="equal">
      <formula>"ANNUAL"</formula>
    </cfRule>
  </conditionalFormatting>
  <conditionalFormatting sqref="W465:W466 W441 W374:W375 W326 W241:W242">
    <cfRule type="cellIs" dxfId="3009" priority="42" operator="equal">
      <formula>"ANNUAL"</formula>
    </cfRule>
  </conditionalFormatting>
  <conditionalFormatting sqref="W465:W466 W441 W374:W375 W326 W241:W242">
    <cfRule type="cellIs" dxfId="3008" priority="44" operator="equal">
      <formula>"ANNUAL"</formula>
    </cfRule>
  </conditionalFormatting>
  <conditionalFormatting sqref="W465:W466 W441 W374:W375 W326 W241:W242">
    <cfRule type="expression" dxfId="3007" priority="46">
      <formula>ROW()=CELL("row")</formula>
    </cfRule>
  </conditionalFormatting>
  <conditionalFormatting sqref="W465:W466 W441 W374:W375 W326 W241:W242">
    <cfRule type="expression" dxfId="3006" priority="43">
      <formula>ROW()=CELL("row")</formula>
    </cfRule>
  </conditionalFormatting>
  <conditionalFormatting sqref="W465:W466 W441 W379 W374:W375 W367 W326 W241:W242">
    <cfRule type="cellIs" dxfId="3005" priority="45" operator="equal">
      <formula>"X"</formula>
    </cfRule>
  </conditionalFormatting>
  <conditionalFormatting sqref="W481">
    <cfRule type="cellIs" dxfId="3004" priority="41" operator="equal">
      <formula>"ANNUAL"</formula>
    </cfRule>
  </conditionalFormatting>
  <conditionalFormatting sqref="W481">
    <cfRule type="expression" dxfId="3003" priority="39">
      <formula>ROW()=CELL("row")</formula>
    </cfRule>
  </conditionalFormatting>
  <conditionalFormatting sqref="W481">
    <cfRule type="cellIs" dxfId="3002" priority="40" operator="equal">
      <formula>"X"</formula>
    </cfRule>
  </conditionalFormatting>
  <conditionalFormatting sqref="W524 W510 W462:W463 W459:W460 W456:W457">
    <cfRule type="cellIs" dxfId="3001" priority="35" operator="equal">
      <formula>"ANNUAL"</formula>
    </cfRule>
  </conditionalFormatting>
  <conditionalFormatting sqref="W524 W510 W489 W462:W463 W459:W460 W456:W457">
    <cfRule type="cellIs" dxfId="3000" priority="38" operator="equal">
      <formula>"ANNUAL"</formula>
    </cfRule>
  </conditionalFormatting>
  <conditionalFormatting sqref="W510 W462:W463 W459:W460 W456:W457">
    <cfRule type="cellIs" dxfId="2999" priority="33" operator="equal">
      <formula>"ANNUAL"</formula>
    </cfRule>
  </conditionalFormatting>
  <conditionalFormatting sqref="W524 W510 W462:W463 W459:W460 W456:W457">
    <cfRule type="expression" dxfId="2998" priority="37">
      <formula>ROW()=CELL("row")</formula>
    </cfRule>
  </conditionalFormatting>
  <conditionalFormatting sqref="W524 W510 W462:W463 W459:W460 W456:W457">
    <cfRule type="expression" dxfId="2997" priority="34">
      <formula>ROW()=CELL("row")</formula>
    </cfRule>
  </conditionalFormatting>
  <conditionalFormatting sqref="W524 W510 W462:W463 W459:W460 W456:W457">
    <cfRule type="cellIs" dxfId="2996" priority="36" operator="equal">
      <formula>"X"</formula>
    </cfRule>
  </conditionalFormatting>
  <conditionalFormatting sqref="W630:W639">
    <cfRule type="expression" dxfId="2995" priority="31">
      <formula>ROW()=CELL("row")</formula>
    </cfRule>
  </conditionalFormatting>
  <conditionalFormatting sqref="W630:W639">
    <cfRule type="cellIs" dxfId="2994" priority="30" operator="equal">
      <formula>"ANNUAL"</formula>
    </cfRule>
  </conditionalFormatting>
  <conditionalFormatting sqref="W630:W639">
    <cfRule type="cellIs" dxfId="2993" priority="29" operator="equal">
      <formula>"X"</formula>
    </cfRule>
  </conditionalFormatting>
  <conditionalFormatting sqref="W630:W639">
    <cfRule type="cellIs" dxfId="2992" priority="32" operator="equal">
      <formula>"ANNUAL"</formula>
    </cfRule>
  </conditionalFormatting>
  <conditionalFormatting sqref="W640">
    <cfRule type="expression" dxfId="2991" priority="27">
      <formula>ROW()=CELL("row")</formula>
    </cfRule>
  </conditionalFormatting>
  <conditionalFormatting sqref="W640">
    <cfRule type="cellIs" dxfId="2990" priority="26" operator="equal">
      <formula>"ANNUAL"</formula>
    </cfRule>
  </conditionalFormatting>
  <conditionalFormatting sqref="W640">
    <cfRule type="cellIs" dxfId="2989" priority="25" operator="equal">
      <formula>"X"</formula>
    </cfRule>
  </conditionalFormatting>
  <conditionalFormatting sqref="W640">
    <cfRule type="cellIs" dxfId="2988" priority="28" operator="equal">
      <formula>"ANNUAL"</formula>
    </cfRule>
  </conditionalFormatting>
  <conditionalFormatting sqref="C549">
    <cfRule type="expression" dxfId="2987" priority="24">
      <formula>ROW()=CELL("row")</formula>
    </cfRule>
  </conditionalFormatting>
  <conditionalFormatting sqref="N533">
    <cfRule type="expression" dxfId="2986" priority="20">
      <formula>ROW()=CELL("row")</formula>
    </cfRule>
  </conditionalFormatting>
  <conditionalFormatting sqref="N533">
    <cfRule type="expression" dxfId="2985" priority="23">
      <formula>ROW()=CELL("row")</formula>
    </cfRule>
  </conditionalFormatting>
  <conditionalFormatting sqref="N533">
    <cfRule type="cellIs" dxfId="2984" priority="22" operator="equal">
      <formula>"X"</formula>
    </cfRule>
  </conditionalFormatting>
  <conditionalFormatting sqref="N533">
    <cfRule type="cellIs" dxfId="2983" priority="21" operator="equal">
      <formula>"ANNUAL"</formula>
    </cfRule>
  </conditionalFormatting>
  <conditionalFormatting sqref="P604">
    <cfRule type="cellIs" dxfId="2982" priority="17" operator="equal">
      <formula>"ANNUAL"</formula>
    </cfRule>
  </conditionalFormatting>
  <conditionalFormatting sqref="P604">
    <cfRule type="cellIs" dxfId="2981" priority="18" operator="equal">
      <formula>"X"</formula>
    </cfRule>
  </conditionalFormatting>
  <conditionalFormatting sqref="P604">
    <cfRule type="expression" dxfId="2980" priority="19">
      <formula>ROW()=CELL("row")</formula>
    </cfRule>
  </conditionalFormatting>
  <conditionalFormatting sqref="Q602">
    <cfRule type="cellIs" dxfId="2979" priority="14" operator="equal">
      <formula>"ANNUAL"</formula>
    </cfRule>
  </conditionalFormatting>
  <conditionalFormatting sqref="Q602">
    <cfRule type="cellIs" dxfId="2978" priority="15" operator="equal">
      <formula>"X"</formula>
    </cfRule>
  </conditionalFormatting>
  <conditionalFormatting sqref="Q602">
    <cfRule type="expression" dxfId="2977" priority="16">
      <formula>ROW()=CELL("row")</formula>
    </cfRule>
  </conditionalFormatting>
  <conditionalFormatting sqref="S595">
    <cfRule type="expression" dxfId="2976" priority="11">
      <formula>ROW()=CELL("row")</formula>
    </cfRule>
  </conditionalFormatting>
  <conditionalFormatting sqref="S595">
    <cfRule type="cellIs" dxfId="2975" priority="12" operator="equal">
      <formula>"ANNUAL"</formula>
    </cfRule>
  </conditionalFormatting>
  <conditionalFormatting sqref="S595">
    <cfRule type="cellIs" dxfId="2974" priority="13" operator="equal">
      <formula>"X"</formula>
    </cfRule>
  </conditionalFormatting>
  <conditionalFormatting sqref="S595">
    <cfRule type="cellIs" dxfId="2973" priority="10" operator="equal">
      <formula>"ANNUAL"</formula>
    </cfRule>
  </conditionalFormatting>
  <conditionalFormatting sqref="S595">
    <cfRule type="expression" dxfId="2972" priority="9">
      <formula>ROW()=CELL("row")</formula>
    </cfRule>
  </conditionalFormatting>
  <conditionalFormatting sqref="S404">
    <cfRule type="expression" dxfId="2971" priority="8">
      <formula>ROW()=CELL("row")</formula>
    </cfRule>
  </conditionalFormatting>
  <conditionalFormatting sqref="S404">
    <cfRule type="cellIs" dxfId="2970" priority="7" operator="equal">
      <formula>"ANNUAL"</formula>
    </cfRule>
  </conditionalFormatting>
  <conditionalFormatting sqref="S404">
    <cfRule type="cellIs" dxfId="2969" priority="6" operator="equal">
      <formula>"X"</formula>
    </cfRule>
  </conditionalFormatting>
  <conditionalFormatting sqref="S203">
    <cfRule type="cellIs" dxfId="2968" priority="3" operator="equal">
      <formula>"X"</formula>
    </cfRule>
  </conditionalFormatting>
  <conditionalFormatting sqref="S203">
    <cfRule type="expression" dxfId="2967" priority="5">
      <formula>ROW()=CELL("row")</formula>
    </cfRule>
  </conditionalFormatting>
  <conditionalFormatting sqref="S203">
    <cfRule type="cellIs" dxfId="2966" priority="4" operator="equal">
      <formula>"ANNUAL"</formula>
    </cfRule>
  </conditionalFormatting>
  <conditionalFormatting sqref="T595:T596">
    <cfRule type="expression" dxfId="2965" priority="1">
      <formula>ROW()=CELL("row")</formula>
    </cfRule>
  </conditionalFormatting>
  <conditionalFormatting sqref="T595:T596">
    <cfRule type="cellIs" dxfId="2964" priority="2" operator="equal">
      <formula>"ANNUAL"</formula>
    </cfRule>
  </conditionalFormatting>
  <pageMargins left="0.23622047244094491" right="0.23622047244094491" top="0.78740157480314965" bottom="0.15748031496062992" header="0.15748031496062992" footer="0.51181102362204722"/>
  <pageSetup scale="36" fitToHeight="0" orientation="portrait" r:id="rId1"/>
  <headerFooter alignWithMargins="0">
    <oddHeader>&amp;CMONTHLY FIRE ALARM SYSTEM TESTING - NOVEMBER 2015-OCTOBER 2016</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EF11E-47CF-4755-A90C-8312700CF48F}">
  <dimension ref="A1:AS34"/>
  <sheetViews>
    <sheetView zoomScaleNormal="100" workbookViewId="0">
      <pane xSplit="1" topLeftCell="T1" activePane="topRight" state="frozen"/>
      <selection activeCell="K25" sqref="K25"/>
      <selection pane="topRight" activeCell="AP8" sqref="AP8"/>
    </sheetView>
  </sheetViews>
  <sheetFormatPr defaultColWidth="8.85546875" defaultRowHeight="12.75" x14ac:dyDescent="0.2"/>
  <cols>
    <col min="1" max="1" width="12.42578125" customWidth="1"/>
    <col min="2" max="2" width="8.28515625" customWidth="1"/>
    <col min="3" max="3" width="11.42578125" customWidth="1"/>
    <col min="4" max="6" width="9.85546875" customWidth="1"/>
    <col min="7" max="7" width="11.140625" customWidth="1"/>
    <col min="8" max="8" width="9.28515625" customWidth="1"/>
    <col min="9" max="9" width="8.140625" customWidth="1"/>
    <col min="10" max="10" width="9.85546875" customWidth="1"/>
    <col min="11" max="11" width="8.42578125" customWidth="1"/>
    <col min="12" max="12" width="8" customWidth="1"/>
    <col min="13" max="13" width="9.7109375" customWidth="1"/>
    <col min="14" max="14" width="8.85546875" customWidth="1"/>
    <col min="15" max="15" width="7.7109375" customWidth="1"/>
    <col min="16" max="16" width="9.7109375" customWidth="1"/>
    <col min="17" max="18" width="8.85546875" customWidth="1"/>
    <col min="19" max="19" width="9.7109375" customWidth="1"/>
    <col min="21" max="21" width="7.85546875" customWidth="1"/>
    <col min="22" max="22" width="9.7109375" customWidth="1"/>
    <col min="24" max="24" width="7.85546875" customWidth="1"/>
    <col min="25" max="25" width="9.7109375" customWidth="1"/>
    <col min="27" max="27" width="7.85546875" customWidth="1"/>
    <col min="28" max="28" width="9.7109375" customWidth="1"/>
    <col min="29" max="29" width="8.7109375" customWidth="1"/>
    <col min="30" max="30" width="7.85546875" customWidth="1"/>
    <col min="31" max="31" width="10" bestFit="1" customWidth="1"/>
    <col min="32" max="32" width="9" customWidth="1"/>
    <col min="33" max="33" width="7.85546875" customWidth="1"/>
    <col min="34" max="34" width="9.7109375" bestFit="1" customWidth="1"/>
    <col min="37" max="37" width="9.85546875" bestFit="1" customWidth="1"/>
    <col min="40" max="40" width="9.85546875" bestFit="1" customWidth="1"/>
  </cols>
  <sheetData>
    <row r="1" spans="1:42" ht="13.5" thickBot="1" x14ac:dyDescent="0.25"/>
    <row r="2" spans="1:42" ht="31.5" customHeight="1" thickBot="1" x14ac:dyDescent="0.25">
      <c r="A2" s="835" t="s">
        <v>1996</v>
      </c>
      <c r="B2" s="836"/>
      <c r="C2" s="836"/>
      <c r="D2" s="836"/>
      <c r="E2" s="836"/>
      <c r="F2" s="836"/>
      <c r="G2" s="836"/>
      <c r="H2" s="836"/>
      <c r="I2" s="836"/>
      <c r="J2" s="836"/>
      <c r="K2" s="836"/>
      <c r="L2" s="836"/>
      <c r="M2" s="836"/>
      <c r="N2" s="836"/>
      <c r="O2" s="836"/>
      <c r="P2" s="836"/>
      <c r="Q2" s="836"/>
      <c r="R2" s="836"/>
      <c r="S2" s="836"/>
      <c r="T2" s="836"/>
      <c r="U2" s="836"/>
      <c r="V2" s="836"/>
      <c r="W2" s="836"/>
      <c r="X2" s="836"/>
      <c r="Y2" s="836"/>
      <c r="Z2" s="836"/>
      <c r="AA2" s="836"/>
      <c r="AB2" s="836"/>
      <c r="AC2" s="836"/>
      <c r="AD2" s="836"/>
      <c r="AE2" s="836"/>
      <c r="AF2" s="836"/>
      <c r="AG2" s="836"/>
      <c r="AH2" s="836"/>
      <c r="AI2" s="836"/>
      <c r="AJ2" s="836"/>
      <c r="AK2" s="836"/>
      <c r="AL2" s="836"/>
      <c r="AM2" s="836"/>
      <c r="AN2" s="836"/>
      <c r="AO2" s="836"/>
      <c r="AP2" s="837"/>
    </row>
    <row r="3" spans="1:42" s="597" customFormat="1" ht="30.95" customHeight="1" x14ac:dyDescent="0.2">
      <c r="A3" s="838" t="s">
        <v>1997</v>
      </c>
      <c r="B3" s="840" t="s">
        <v>1998</v>
      </c>
      <c r="C3" s="842" t="s">
        <v>1999</v>
      </c>
      <c r="D3" s="844" t="s">
        <v>2000</v>
      </c>
      <c r="E3" s="846" t="s">
        <v>3237</v>
      </c>
      <c r="F3" s="846" t="s">
        <v>2001</v>
      </c>
      <c r="G3" s="829" t="s">
        <v>146</v>
      </c>
      <c r="H3" s="830"/>
      <c r="I3" s="831"/>
      <c r="J3" s="829" t="s">
        <v>614</v>
      </c>
      <c r="K3" s="830"/>
      <c r="L3" s="831"/>
      <c r="M3" s="829" t="s">
        <v>53</v>
      </c>
      <c r="N3" s="830"/>
      <c r="O3" s="831"/>
      <c r="P3" s="829" t="s">
        <v>20</v>
      </c>
      <c r="Q3" s="830"/>
      <c r="R3" s="831"/>
      <c r="S3" s="829" t="s">
        <v>25</v>
      </c>
      <c r="T3" s="830"/>
      <c r="U3" s="831"/>
      <c r="V3" s="829" t="s">
        <v>69</v>
      </c>
      <c r="W3" s="830"/>
      <c r="X3" s="831"/>
      <c r="Y3" s="829" t="s">
        <v>50</v>
      </c>
      <c r="Z3" s="830"/>
      <c r="AA3" s="831"/>
      <c r="AB3" s="829" t="s">
        <v>100</v>
      </c>
      <c r="AC3" s="830"/>
      <c r="AD3" s="831"/>
      <c r="AE3" s="829" t="s">
        <v>622</v>
      </c>
      <c r="AF3" s="830"/>
      <c r="AG3" s="831"/>
      <c r="AH3" s="829" t="s">
        <v>610</v>
      </c>
      <c r="AI3" s="830"/>
      <c r="AJ3" s="831"/>
      <c r="AK3" s="829" t="s">
        <v>657</v>
      </c>
      <c r="AL3" s="830"/>
      <c r="AM3" s="831"/>
      <c r="AN3" s="829" t="s">
        <v>635</v>
      </c>
      <c r="AO3" s="830"/>
      <c r="AP3" s="831"/>
    </row>
    <row r="4" spans="1:42" s="47" customFormat="1" ht="32.25" customHeight="1" x14ac:dyDescent="0.2">
      <c r="A4" s="839"/>
      <c r="B4" s="841"/>
      <c r="C4" s="843"/>
      <c r="D4" s="845"/>
      <c r="E4" s="847"/>
      <c r="F4" s="847"/>
      <c r="G4" s="726" t="s">
        <v>2002</v>
      </c>
      <c r="H4" s="726" t="s">
        <v>2003</v>
      </c>
      <c r="I4" s="727" t="s">
        <v>2004</v>
      </c>
      <c r="J4" s="728" t="s">
        <v>2002</v>
      </c>
      <c r="K4" s="728" t="s">
        <v>2003</v>
      </c>
      <c r="L4" s="729" t="s">
        <v>2004</v>
      </c>
      <c r="M4" s="728" t="s">
        <v>2002</v>
      </c>
      <c r="N4" s="728" t="s">
        <v>2003</v>
      </c>
      <c r="O4" s="729" t="s">
        <v>2004</v>
      </c>
      <c r="P4" s="726" t="s">
        <v>2002</v>
      </c>
      <c r="Q4" s="726" t="s">
        <v>2003</v>
      </c>
      <c r="R4" s="727" t="s">
        <v>2004</v>
      </c>
      <c r="S4" s="726" t="s">
        <v>2002</v>
      </c>
      <c r="T4" s="726" t="s">
        <v>2003</v>
      </c>
      <c r="U4" s="727" t="s">
        <v>2004</v>
      </c>
      <c r="V4" s="726" t="s">
        <v>2002</v>
      </c>
      <c r="W4" s="726" t="s">
        <v>2003</v>
      </c>
      <c r="X4" s="727" t="s">
        <v>2004</v>
      </c>
      <c r="Y4" s="726" t="s">
        <v>2002</v>
      </c>
      <c r="Z4" s="726" t="s">
        <v>2003</v>
      </c>
      <c r="AA4" s="727" t="s">
        <v>2004</v>
      </c>
      <c r="AB4" s="726" t="s">
        <v>2002</v>
      </c>
      <c r="AC4" s="726" t="s">
        <v>2003</v>
      </c>
      <c r="AD4" s="727" t="s">
        <v>2004</v>
      </c>
      <c r="AE4" s="726" t="s">
        <v>2002</v>
      </c>
      <c r="AF4" s="726" t="s">
        <v>2003</v>
      </c>
      <c r="AG4" s="727" t="s">
        <v>2004</v>
      </c>
      <c r="AH4" s="726" t="s">
        <v>2002</v>
      </c>
      <c r="AI4" s="726" t="s">
        <v>2003</v>
      </c>
      <c r="AJ4" s="727" t="s">
        <v>2004</v>
      </c>
      <c r="AK4" s="726" t="s">
        <v>2002</v>
      </c>
      <c r="AL4" s="726" t="s">
        <v>2003</v>
      </c>
      <c r="AM4" s="727" t="s">
        <v>2004</v>
      </c>
      <c r="AN4" s="726" t="s">
        <v>2002</v>
      </c>
      <c r="AO4" s="726" t="s">
        <v>2003</v>
      </c>
      <c r="AP4" s="727" t="s">
        <v>2004</v>
      </c>
    </row>
    <row r="5" spans="1:42" x14ac:dyDescent="0.2">
      <c r="A5" s="713" t="s">
        <v>2005</v>
      </c>
      <c r="B5" s="573">
        <f>COUNTIF('Jan 2025 - Dec 2025'!J1:J750, "M1-R1")</f>
        <v>33</v>
      </c>
      <c r="C5" s="758">
        <f>AVERAGE(G5,J5,M5,P5,S5,V5,Y5,AB5,AE5)</f>
        <v>0.63804012345679018</v>
      </c>
      <c r="D5" s="731" t="s">
        <v>2010</v>
      </c>
      <c r="E5" s="732">
        <f>F5-B5</f>
        <v>-3</v>
      </c>
      <c r="F5" s="732">
        <f>SUM(I5,L5,O5,R5,U5,X5,AA5,AD5,AG5,AJ5,AM5,AP5)</f>
        <v>30</v>
      </c>
      <c r="G5" s="740">
        <v>0.67361111111111116</v>
      </c>
      <c r="H5" s="702" t="s">
        <v>443</v>
      </c>
      <c r="I5" s="573">
        <v>1</v>
      </c>
      <c r="J5" s="740">
        <v>0.63541666666666663</v>
      </c>
      <c r="K5" s="702" t="s">
        <v>443</v>
      </c>
      <c r="L5" s="573">
        <v>2</v>
      </c>
      <c r="M5" s="740">
        <v>0.61597222222222225</v>
      </c>
      <c r="N5" s="702" t="s">
        <v>443</v>
      </c>
      <c r="O5" s="573">
        <v>2</v>
      </c>
      <c r="P5" s="740">
        <v>0.62569444444444444</v>
      </c>
      <c r="Q5" s="702" t="s">
        <v>443</v>
      </c>
      <c r="R5" s="573">
        <v>3</v>
      </c>
      <c r="S5" s="740">
        <v>0.63888888888888884</v>
      </c>
      <c r="T5" s="702" t="s">
        <v>443</v>
      </c>
      <c r="U5" s="573">
        <v>4</v>
      </c>
      <c r="V5" s="740">
        <v>0.61805555555555558</v>
      </c>
      <c r="W5" s="702" t="s">
        <v>443</v>
      </c>
      <c r="X5" s="573">
        <v>3</v>
      </c>
      <c r="Y5" s="740">
        <v>0.65902777777777777</v>
      </c>
      <c r="Z5" s="702" t="s">
        <v>443</v>
      </c>
      <c r="AA5" s="573">
        <v>5</v>
      </c>
      <c r="AB5" s="740">
        <v>0.64375000000000004</v>
      </c>
      <c r="AC5" s="702" t="s">
        <v>443</v>
      </c>
      <c r="AD5" s="573">
        <v>2</v>
      </c>
      <c r="AE5" s="740">
        <v>0.63194444444444442</v>
      </c>
      <c r="AF5" s="702" t="s">
        <v>443</v>
      </c>
      <c r="AG5" s="573">
        <v>1</v>
      </c>
      <c r="AH5" s="740">
        <v>0.60624999999999996</v>
      </c>
      <c r="AI5" s="702" t="s">
        <v>443</v>
      </c>
      <c r="AJ5" s="573">
        <v>4</v>
      </c>
      <c r="AK5" s="740">
        <v>0.63541666666666663</v>
      </c>
      <c r="AL5" s="702" t="s">
        <v>443</v>
      </c>
      <c r="AM5" s="573">
        <v>1</v>
      </c>
      <c r="AN5" s="740">
        <v>0.63888888888888884</v>
      </c>
      <c r="AO5" s="702" t="s">
        <v>443</v>
      </c>
      <c r="AP5" s="573">
        <v>2</v>
      </c>
    </row>
    <row r="6" spans="1:42" x14ac:dyDescent="0.2">
      <c r="A6" s="713" t="s">
        <v>2006</v>
      </c>
      <c r="B6" s="573">
        <f>COUNTIF('Jan 2025 - Dec 2025'!J1:J751, "M1-R2")</f>
        <v>30</v>
      </c>
      <c r="C6" s="736">
        <f t="shared" ref="C6:C26" si="0">AVERAGE(G6,J6,M6,P6,S6,V6,Y6,AB6,AE6,AH6,AK6,PN6)</f>
        <v>0.59084595959595965</v>
      </c>
      <c r="D6" s="731" t="s">
        <v>2010</v>
      </c>
      <c r="E6" s="732">
        <f t="shared" ref="E6:E28" si="1">F6-B6</f>
        <v>-1</v>
      </c>
      <c r="F6" s="732">
        <f t="shared" ref="F6:F8" si="2">SUM(I6,L6,O6,R6,U6,X6,AA6,AD6,AG6,AJ6,AM6,AP6)</f>
        <v>29</v>
      </c>
      <c r="G6" s="734">
        <v>0.60069444444444442</v>
      </c>
      <c r="H6" s="702" t="s">
        <v>443</v>
      </c>
      <c r="I6" s="573">
        <v>1</v>
      </c>
      <c r="J6" s="734">
        <v>0.61875000000000002</v>
      </c>
      <c r="K6" s="702" t="s">
        <v>443</v>
      </c>
      <c r="L6" s="573">
        <v>2</v>
      </c>
      <c r="M6" s="734">
        <v>0.56944444444444442</v>
      </c>
      <c r="N6" s="702" t="s">
        <v>443</v>
      </c>
      <c r="O6" s="573">
        <v>3</v>
      </c>
      <c r="P6" s="734">
        <v>0.57986111111111116</v>
      </c>
      <c r="Q6" s="702" t="s">
        <v>443</v>
      </c>
      <c r="R6" s="573">
        <v>5</v>
      </c>
      <c r="S6" s="734">
        <v>0.50694444444444442</v>
      </c>
      <c r="T6" s="702" t="s">
        <v>443</v>
      </c>
      <c r="U6" s="573">
        <v>5</v>
      </c>
      <c r="V6" s="734">
        <v>0.54374999999999996</v>
      </c>
      <c r="W6" s="702" t="s">
        <v>443</v>
      </c>
      <c r="X6" s="573">
        <v>2</v>
      </c>
      <c r="Y6" s="734">
        <v>0.57986111111111116</v>
      </c>
      <c r="Z6" s="702" t="s">
        <v>443</v>
      </c>
      <c r="AA6" s="573">
        <v>2</v>
      </c>
      <c r="AB6" s="734">
        <v>0.64236111111111116</v>
      </c>
      <c r="AC6" s="702" t="s">
        <v>443</v>
      </c>
      <c r="AD6" s="573">
        <v>2</v>
      </c>
      <c r="AE6" s="734">
        <v>0.53125</v>
      </c>
      <c r="AF6" s="702" t="s">
        <v>443</v>
      </c>
      <c r="AG6" s="573">
        <v>4</v>
      </c>
      <c r="AH6" s="734">
        <v>0.67361111111111116</v>
      </c>
      <c r="AI6" s="702" t="s">
        <v>443</v>
      </c>
      <c r="AJ6" s="573">
        <v>2</v>
      </c>
      <c r="AK6" s="734">
        <v>0.65277777777777779</v>
      </c>
      <c r="AL6" s="702" t="s">
        <v>443</v>
      </c>
      <c r="AM6" s="573">
        <v>1</v>
      </c>
      <c r="AN6" s="734">
        <v>0.67013888888888884</v>
      </c>
      <c r="AO6" s="702" t="s">
        <v>443</v>
      </c>
      <c r="AP6" s="573">
        <v>0</v>
      </c>
    </row>
    <row r="7" spans="1:42" x14ac:dyDescent="0.2">
      <c r="A7" s="713" t="s">
        <v>2007</v>
      </c>
      <c r="B7" s="573">
        <f>COUNTIF('Jan 2025 - Dec 2025'!J1:J752, "M1-R3")</f>
        <v>32</v>
      </c>
      <c r="C7" s="736">
        <f t="shared" si="0"/>
        <v>0.62462121212121213</v>
      </c>
      <c r="D7" s="731" t="s">
        <v>2010</v>
      </c>
      <c r="E7" s="732">
        <f t="shared" si="1"/>
        <v>8</v>
      </c>
      <c r="F7" s="732">
        <f t="shared" si="2"/>
        <v>40</v>
      </c>
      <c r="G7" s="734">
        <v>0.67708333333333337</v>
      </c>
      <c r="H7" s="702" t="s">
        <v>443</v>
      </c>
      <c r="I7" s="573">
        <v>3</v>
      </c>
      <c r="J7" s="734">
        <v>0.59027777777777779</v>
      </c>
      <c r="K7" s="702" t="s">
        <v>443</v>
      </c>
      <c r="L7" s="573">
        <v>3</v>
      </c>
      <c r="M7" s="734">
        <v>0.63194444444444442</v>
      </c>
      <c r="N7" s="702" t="s">
        <v>443</v>
      </c>
      <c r="O7" s="573">
        <v>2</v>
      </c>
      <c r="P7" s="734">
        <v>0.60416666666666663</v>
      </c>
      <c r="Q7" s="702" t="s">
        <v>443</v>
      </c>
      <c r="R7" s="573">
        <v>8</v>
      </c>
      <c r="S7" s="734">
        <v>0.67152777777777772</v>
      </c>
      <c r="T7" s="702" t="s">
        <v>443</v>
      </c>
      <c r="U7" s="573">
        <v>3</v>
      </c>
      <c r="V7" s="734">
        <v>0.64583333333333337</v>
      </c>
      <c r="W7" s="702" t="s">
        <v>443</v>
      </c>
      <c r="X7" s="573">
        <v>3</v>
      </c>
      <c r="Y7" s="734">
        <v>0.59097222222222223</v>
      </c>
      <c r="Z7" s="702" t="s">
        <v>443</v>
      </c>
      <c r="AA7" s="573">
        <v>5</v>
      </c>
      <c r="AB7" s="734">
        <v>0.60069444444444442</v>
      </c>
      <c r="AC7" s="702" t="s">
        <v>443</v>
      </c>
      <c r="AD7" s="573">
        <v>3</v>
      </c>
      <c r="AE7" s="740">
        <v>0.58680555555555558</v>
      </c>
      <c r="AF7" s="702" t="s">
        <v>443</v>
      </c>
      <c r="AG7" s="573">
        <v>4</v>
      </c>
      <c r="AH7" s="740">
        <v>0.62708333333333333</v>
      </c>
      <c r="AI7" s="702" t="s">
        <v>443</v>
      </c>
      <c r="AJ7" s="573">
        <v>4</v>
      </c>
      <c r="AK7" s="740">
        <v>0.64444444444444449</v>
      </c>
      <c r="AL7" s="702" t="s">
        <v>443</v>
      </c>
      <c r="AM7" s="573">
        <v>1</v>
      </c>
      <c r="AN7" s="740">
        <v>0.67569444444444449</v>
      </c>
      <c r="AO7" s="702" t="s">
        <v>443</v>
      </c>
      <c r="AP7" s="573">
        <v>1</v>
      </c>
    </row>
    <row r="8" spans="1:42" x14ac:dyDescent="0.2">
      <c r="A8" s="713" t="s">
        <v>2008</v>
      </c>
      <c r="B8" s="573">
        <f>COUNTIF('Jan 2025 - Dec 2025'!J1:J753, "TU1-R4")</f>
        <v>14</v>
      </c>
      <c r="C8" s="735">
        <f>AVERAGE(G8,J8,M8,P8,S8,V8,Y8,AB8,AE8,AH8,AK8,PN8)</f>
        <v>0.63655303030303034</v>
      </c>
      <c r="D8" s="738"/>
      <c r="E8" s="739">
        <f t="shared" si="1"/>
        <v>28</v>
      </c>
      <c r="F8" s="739">
        <f t="shared" si="2"/>
        <v>42</v>
      </c>
      <c r="G8" s="734">
        <v>0.66666666666666663</v>
      </c>
      <c r="H8" s="702" t="s">
        <v>443</v>
      </c>
      <c r="I8" s="573">
        <v>3</v>
      </c>
      <c r="J8" s="734">
        <v>0.6645833333333333</v>
      </c>
      <c r="K8" s="702" t="s">
        <v>443</v>
      </c>
      <c r="L8" s="573">
        <v>5</v>
      </c>
      <c r="M8" s="734">
        <v>0.64583333333333337</v>
      </c>
      <c r="N8" s="702" t="s">
        <v>443</v>
      </c>
      <c r="O8" s="573">
        <v>2</v>
      </c>
      <c r="P8" s="734">
        <v>0.66319444444444442</v>
      </c>
      <c r="Q8" s="702" t="s">
        <v>443</v>
      </c>
      <c r="R8" s="573">
        <v>3</v>
      </c>
      <c r="S8" s="734">
        <v>0.58333333333333337</v>
      </c>
      <c r="T8" s="702" t="s">
        <v>443</v>
      </c>
      <c r="U8" s="573">
        <v>4</v>
      </c>
      <c r="V8" s="734">
        <v>0.66874999999999996</v>
      </c>
      <c r="W8" s="702" t="s">
        <v>35</v>
      </c>
      <c r="X8" s="573">
        <v>6</v>
      </c>
      <c r="Y8" s="734">
        <v>0.66805555555555551</v>
      </c>
      <c r="Z8" s="702" t="s">
        <v>443</v>
      </c>
      <c r="AA8" s="573">
        <v>3</v>
      </c>
      <c r="AB8" s="734">
        <v>0.66666666666666663</v>
      </c>
      <c r="AC8" s="702" t="s">
        <v>35</v>
      </c>
      <c r="AD8" s="573">
        <v>6</v>
      </c>
      <c r="AE8" s="740">
        <v>0.66666666666666663</v>
      </c>
      <c r="AF8" s="702" t="s">
        <v>443</v>
      </c>
      <c r="AG8" s="573">
        <v>1</v>
      </c>
      <c r="AH8" s="740">
        <v>0.67361111111111116</v>
      </c>
      <c r="AI8" s="702" t="s">
        <v>443</v>
      </c>
      <c r="AJ8" s="573">
        <v>2</v>
      </c>
      <c r="AK8" s="740">
        <v>0.43472222222222223</v>
      </c>
      <c r="AL8" s="702" t="s">
        <v>443</v>
      </c>
      <c r="AM8" s="573">
        <v>7</v>
      </c>
      <c r="AN8" s="740">
        <v>0.57291666666666663</v>
      </c>
      <c r="AO8" s="702" t="s">
        <v>443</v>
      </c>
      <c r="AP8" s="573">
        <v>0</v>
      </c>
    </row>
    <row r="9" spans="1:42" x14ac:dyDescent="0.2">
      <c r="A9" s="713" t="s">
        <v>2009</v>
      </c>
      <c r="B9" s="573">
        <f>COUNTIF('Jan 2025 - Dec 2025'!J1:J738, "TU1-R5")</f>
        <v>31</v>
      </c>
      <c r="C9" s="736">
        <f t="shared" si="0"/>
        <v>0.66313131313131324</v>
      </c>
      <c r="D9" s="731" t="s">
        <v>2010</v>
      </c>
      <c r="E9" s="732">
        <f t="shared" si="1"/>
        <v>17</v>
      </c>
      <c r="F9" s="732">
        <f>SUM(I9,L9,O9,R9,U9,X9,AA9,AD9,AG9,AJ9,AM9,AP9)</f>
        <v>48</v>
      </c>
      <c r="G9" s="734">
        <v>0.66666666666666663</v>
      </c>
      <c r="H9" s="702" t="s">
        <v>35</v>
      </c>
      <c r="I9" s="573">
        <v>6</v>
      </c>
      <c r="J9" s="734">
        <v>0.67986111111111114</v>
      </c>
      <c r="K9" s="702" t="s">
        <v>443</v>
      </c>
      <c r="L9" s="573">
        <v>2</v>
      </c>
      <c r="M9" s="734">
        <v>0.64652777777777781</v>
      </c>
      <c r="N9" s="702" t="s">
        <v>443</v>
      </c>
      <c r="O9" s="573">
        <v>2</v>
      </c>
      <c r="P9" s="734">
        <v>0.64722222222222225</v>
      </c>
      <c r="Q9" s="702" t="s">
        <v>443</v>
      </c>
      <c r="R9" s="573">
        <v>1</v>
      </c>
      <c r="S9" s="734">
        <v>0.66180555555555554</v>
      </c>
      <c r="T9" s="702" t="s">
        <v>443</v>
      </c>
      <c r="U9" s="573">
        <v>1</v>
      </c>
      <c r="V9" s="734">
        <v>0.66527777777777775</v>
      </c>
      <c r="W9" s="702" t="s">
        <v>443</v>
      </c>
      <c r="X9" s="573">
        <v>3</v>
      </c>
      <c r="Y9" s="734">
        <v>0.67222222222222228</v>
      </c>
      <c r="Z9" s="702" t="s">
        <v>443</v>
      </c>
      <c r="AA9" s="573">
        <v>3</v>
      </c>
      <c r="AB9" s="734">
        <v>0.66180555555555554</v>
      </c>
      <c r="AC9" s="702" t="s">
        <v>443</v>
      </c>
      <c r="AD9" s="573">
        <v>10</v>
      </c>
      <c r="AE9" s="740">
        <v>0.66319444444444442</v>
      </c>
      <c r="AF9" s="702" t="s">
        <v>443</v>
      </c>
      <c r="AG9" s="573">
        <v>5</v>
      </c>
      <c r="AH9" s="740">
        <v>0.66319444444444442</v>
      </c>
      <c r="AI9" s="702" t="s">
        <v>443</v>
      </c>
      <c r="AJ9" s="573">
        <v>5</v>
      </c>
      <c r="AK9" s="740">
        <v>0.66666666666666663</v>
      </c>
      <c r="AL9" s="702" t="s">
        <v>35</v>
      </c>
      <c r="AM9" s="573">
        <v>6</v>
      </c>
      <c r="AN9" s="740">
        <v>0.66874999999999996</v>
      </c>
      <c r="AO9" s="702" t="s">
        <v>443</v>
      </c>
      <c r="AP9" s="573">
        <v>4</v>
      </c>
    </row>
    <row r="10" spans="1:42" x14ac:dyDescent="0.2">
      <c r="A10" s="713" t="s">
        <v>2011</v>
      </c>
      <c r="B10" s="573">
        <f>COUNTIF('Jan 2025 - Dec 2025'!J1:J739, "W1-R6")</f>
        <v>32</v>
      </c>
      <c r="C10" s="735">
        <f t="shared" si="0"/>
        <v>0.65700757575757573</v>
      </c>
      <c r="D10" s="738"/>
      <c r="E10" s="739">
        <f t="shared" si="1"/>
        <v>31</v>
      </c>
      <c r="F10" s="739">
        <f t="shared" ref="F10:F24" si="3">SUM(I10,L10,O10,R10,U10,X10,AA10,AD10,AG10,AJ10,AM10,AP10)</f>
        <v>63</v>
      </c>
      <c r="G10" s="734">
        <v>0.63888888888888884</v>
      </c>
      <c r="H10" s="702" t="s">
        <v>443</v>
      </c>
      <c r="I10" s="573">
        <v>4</v>
      </c>
      <c r="J10" s="734">
        <v>0.67777777777777781</v>
      </c>
      <c r="K10" s="702" t="s">
        <v>443</v>
      </c>
      <c r="L10" s="573">
        <v>4</v>
      </c>
      <c r="M10" s="734">
        <v>0.64444444444444449</v>
      </c>
      <c r="N10" s="702" t="s">
        <v>443</v>
      </c>
      <c r="O10" s="573">
        <v>3</v>
      </c>
      <c r="P10" s="734">
        <v>0.68402777777777779</v>
      </c>
      <c r="Q10" s="702" t="s">
        <v>443</v>
      </c>
      <c r="R10" s="573">
        <v>3</v>
      </c>
      <c r="S10" s="734">
        <v>0.6694444444444444</v>
      </c>
      <c r="T10" s="702" t="s">
        <v>35</v>
      </c>
      <c r="U10" s="573">
        <v>6</v>
      </c>
      <c r="V10" s="734">
        <v>0.58333333333333337</v>
      </c>
      <c r="W10" s="702" t="s">
        <v>35</v>
      </c>
      <c r="X10" s="573">
        <v>13</v>
      </c>
      <c r="Y10" s="734">
        <v>0.6791666666666667</v>
      </c>
      <c r="Z10" s="702" t="s">
        <v>35</v>
      </c>
      <c r="AA10" s="573">
        <v>12</v>
      </c>
      <c r="AB10" s="734">
        <v>0.68402777777777779</v>
      </c>
      <c r="AC10" s="702" t="s">
        <v>443</v>
      </c>
      <c r="AD10" s="573">
        <v>6</v>
      </c>
      <c r="AE10" s="734">
        <v>0.64930555555555558</v>
      </c>
      <c r="AF10" s="702" t="s">
        <v>443</v>
      </c>
      <c r="AG10" s="573">
        <v>6</v>
      </c>
      <c r="AH10" s="734">
        <v>0.65208333333333335</v>
      </c>
      <c r="AI10" s="702" t="s">
        <v>443</v>
      </c>
      <c r="AJ10" s="573">
        <v>3</v>
      </c>
      <c r="AK10" s="734">
        <v>0.6645833333333333</v>
      </c>
      <c r="AL10" s="702" t="s">
        <v>443</v>
      </c>
      <c r="AM10" s="573">
        <v>0</v>
      </c>
      <c r="AN10" s="734">
        <v>0.66111111111111109</v>
      </c>
      <c r="AO10" s="702" t="s">
        <v>443</v>
      </c>
      <c r="AP10" s="573">
        <v>3</v>
      </c>
    </row>
    <row r="11" spans="1:42" x14ac:dyDescent="0.2">
      <c r="A11" s="713" t="s">
        <v>2012</v>
      </c>
      <c r="B11" s="573">
        <f>COUNTIF('Jan 2025 - Dec 2025'!J2:J740, "w1-r7")</f>
        <v>29</v>
      </c>
      <c r="C11" s="735">
        <f t="shared" si="0"/>
        <v>0.65366161616161611</v>
      </c>
      <c r="D11" s="730"/>
      <c r="E11" s="739">
        <f t="shared" si="1"/>
        <v>37</v>
      </c>
      <c r="F11" s="733">
        <f t="shared" si="3"/>
        <v>66</v>
      </c>
      <c r="G11" s="734">
        <v>0.69027777777777777</v>
      </c>
      <c r="H11" s="702" t="s">
        <v>443</v>
      </c>
      <c r="I11" s="573">
        <v>1</v>
      </c>
      <c r="J11" s="734">
        <v>0.68055555555555558</v>
      </c>
      <c r="K11" s="702" t="s">
        <v>35</v>
      </c>
      <c r="L11" s="573">
        <v>6</v>
      </c>
      <c r="M11" s="734">
        <v>0.68402777777777779</v>
      </c>
      <c r="N11" s="702" t="s">
        <v>443</v>
      </c>
      <c r="O11" s="573">
        <v>4</v>
      </c>
      <c r="P11" s="734">
        <v>0.64930555555555558</v>
      </c>
      <c r="Q11" s="702" t="s">
        <v>443</v>
      </c>
      <c r="R11" s="573">
        <v>4</v>
      </c>
      <c r="S11" s="734">
        <v>0.57847222222222228</v>
      </c>
      <c r="T11" s="702" t="s">
        <v>443</v>
      </c>
      <c r="U11" s="573">
        <v>8</v>
      </c>
      <c r="V11" s="734">
        <v>0.61736111111111114</v>
      </c>
      <c r="W11" s="702" t="s">
        <v>443</v>
      </c>
      <c r="X11" s="573">
        <v>4</v>
      </c>
      <c r="Y11" s="734">
        <v>0.67361111111111116</v>
      </c>
      <c r="Z11" s="702" t="s">
        <v>443</v>
      </c>
      <c r="AA11" s="573">
        <v>2</v>
      </c>
      <c r="AB11" s="734">
        <v>0.6479166666666667</v>
      </c>
      <c r="AC11" s="702" t="s">
        <v>443</v>
      </c>
      <c r="AD11" s="573">
        <v>3</v>
      </c>
      <c r="AE11" s="734">
        <v>0.67361111111111116</v>
      </c>
      <c r="AF11" s="702" t="s">
        <v>443</v>
      </c>
      <c r="AG11" s="573">
        <v>1</v>
      </c>
      <c r="AH11" s="734">
        <v>0.66388888888888886</v>
      </c>
      <c r="AI11" s="702" t="s">
        <v>443</v>
      </c>
      <c r="AJ11" s="573">
        <v>4</v>
      </c>
      <c r="AK11" s="734">
        <v>0.63124999999999998</v>
      </c>
      <c r="AL11" s="702" t="s">
        <v>443</v>
      </c>
      <c r="AM11" s="573">
        <v>0</v>
      </c>
      <c r="AN11" s="734" t="s">
        <v>690</v>
      </c>
      <c r="AO11" s="702" t="s">
        <v>35</v>
      </c>
      <c r="AP11" s="573">
        <v>29</v>
      </c>
    </row>
    <row r="12" spans="1:42" x14ac:dyDescent="0.2">
      <c r="A12" s="713" t="s">
        <v>2013</v>
      </c>
      <c r="B12" s="573">
        <f>COUNTIF('Jan 2025 - Dec 2025'!J1:J741, "TH1-R8")</f>
        <v>25</v>
      </c>
      <c r="C12" s="736">
        <f t="shared" si="0"/>
        <v>0.66167929292929295</v>
      </c>
      <c r="D12" s="731" t="s">
        <v>2010</v>
      </c>
      <c r="E12" s="732">
        <f t="shared" si="1"/>
        <v>43</v>
      </c>
      <c r="F12" s="732">
        <f t="shared" si="3"/>
        <v>68</v>
      </c>
      <c r="G12" s="734">
        <v>0.60277777777777775</v>
      </c>
      <c r="H12" s="702" t="s">
        <v>443</v>
      </c>
      <c r="I12" s="573">
        <v>4</v>
      </c>
      <c r="J12" s="734">
        <v>0.65277777777777779</v>
      </c>
      <c r="K12" s="702" t="s">
        <v>443</v>
      </c>
      <c r="L12" s="573">
        <v>0</v>
      </c>
      <c r="M12" s="734">
        <v>0.65277777777777779</v>
      </c>
      <c r="N12" s="702" t="s">
        <v>443</v>
      </c>
      <c r="O12" s="573">
        <v>2</v>
      </c>
      <c r="P12" s="734">
        <v>0.64652777777777781</v>
      </c>
      <c r="Q12" s="702" t="s">
        <v>443</v>
      </c>
      <c r="R12" s="573">
        <v>2</v>
      </c>
      <c r="S12" s="734">
        <v>0.67361111111111116</v>
      </c>
      <c r="T12" s="702" t="s">
        <v>35</v>
      </c>
      <c r="U12" s="573">
        <v>7</v>
      </c>
      <c r="V12" s="734">
        <v>0.68125000000000002</v>
      </c>
      <c r="W12" s="702" t="s">
        <v>35</v>
      </c>
      <c r="X12" s="573">
        <v>13</v>
      </c>
      <c r="Y12" s="734">
        <v>0.67708333333333337</v>
      </c>
      <c r="Z12" s="702" t="s">
        <v>35</v>
      </c>
      <c r="AA12" s="573">
        <v>9</v>
      </c>
      <c r="AB12" s="734">
        <v>0.69097222222222221</v>
      </c>
      <c r="AC12" s="702" t="s">
        <v>35</v>
      </c>
      <c r="AD12" s="573">
        <v>8</v>
      </c>
      <c r="AE12" s="734">
        <v>0.67361111111111116</v>
      </c>
      <c r="AF12" s="702" t="s">
        <v>35</v>
      </c>
      <c r="AG12" s="573">
        <v>7</v>
      </c>
      <c r="AH12" s="734">
        <v>0.67083333333333328</v>
      </c>
      <c r="AI12" s="702" t="s">
        <v>35</v>
      </c>
      <c r="AJ12" s="573">
        <v>7</v>
      </c>
      <c r="AK12" s="734">
        <v>0.65625</v>
      </c>
      <c r="AL12" s="702" t="s">
        <v>35</v>
      </c>
      <c r="AM12" s="573">
        <v>7</v>
      </c>
      <c r="AN12" s="734">
        <v>0.68958333333333333</v>
      </c>
      <c r="AO12" s="702" t="s">
        <v>35</v>
      </c>
      <c r="AP12" s="573">
        <v>2</v>
      </c>
    </row>
    <row r="13" spans="1:42" x14ac:dyDescent="0.2">
      <c r="A13" s="713" t="s">
        <v>2014</v>
      </c>
      <c r="B13" s="573">
        <f>COUNTIF('Jan 2025 - Dec 2025'!J1:J742, "TH1-R9")</f>
        <v>32</v>
      </c>
      <c r="C13" s="735">
        <f t="shared" si="0"/>
        <v>0.61710858585858586</v>
      </c>
      <c r="D13" s="730"/>
      <c r="E13" s="739">
        <f t="shared" si="1"/>
        <v>6</v>
      </c>
      <c r="F13" s="733">
        <f t="shared" si="3"/>
        <v>38</v>
      </c>
      <c r="G13" s="734">
        <v>0.65277777777777779</v>
      </c>
      <c r="H13" s="702" t="s">
        <v>443</v>
      </c>
      <c r="I13" s="573">
        <v>1</v>
      </c>
      <c r="J13" s="734">
        <v>0.6</v>
      </c>
      <c r="K13" s="702" t="s">
        <v>443</v>
      </c>
      <c r="L13" s="573">
        <v>2</v>
      </c>
      <c r="M13" s="734">
        <v>0.58680555555555558</v>
      </c>
      <c r="N13" s="702" t="s">
        <v>443</v>
      </c>
      <c r="O13" s="573">
        <v>1</v>
      </c>
      <c r="P13" s="734">
        <v>0.57361111111111107</v>
      </c>
      <c r="Q13" s="702" t="s">
        <v>443</v>
      </c>
      <c r="R13" s="573">
        <v>6</v>
      </c>
      <c r="S13" s="734">
        <v>0.54166666666666663</v>
      </c>
      <c r="T13" s="702" t="s">
        <v>443</v>
      </c>
      <c r="U13" s="573">
        <v>7</v>
      </c>
      <c r="V13" s="734">
        <v>0.60763888888888884</v>
      </c>
      <c r="W13" s="702" t="s">
        <v>443</v>
      </c>
      <c r="X13" s="573">
        <v>6</v>
      </c>
      <c r="Y13" s="734">
        <v>0.64444444444444449</v>
      </c>
      <c r="Z13" s="702" t="s">
        <v>443</v>
      </c>
      <c r="AA13" s="573">
        <v>3</v>
      </c>
      <c r="AB13" s="734">
        <v>0.66805555555555551</v>
      </c>
      <c r="AC13" s="702" t="s">
        <v>443</v>
      </c>
      <c r="AD13" s="573">
        <v>1</v>
      </c>
      <c r="AE13" s="734">
        <v>0.61805555555555558</v>
      </c>
      <c r="AF13" s="702" t="s">
        <v>443</v>
      </c>
      <c r="AG13" s="573">
        <v>5</v>
      </c>
      <c r="AH13" s="734">
        <v>0.6118055555555556</v>
      </c>
      <c r="AI13" s="702" t="s">
        <v>443</v>
      </c>
      <c r="AJ13" s="573">
        <v>2</v>
      </c>
      <c r="AK13" s="734">
        <v>0.68333333333333335</v>
      </c>
      <c r="AL13" s="702" t="s">
        <v>443</v>
      </c>
      <c r="AM13" s="573">
        <v>2</v>
      </c>
      <c r="AN13" s="734">
        <v>0.65833333333333333</v>
      </c>
      <c r="AO13" s="702" t="s">
        <v>443</v>
      </c>
      <c r="AP13" s="573">
        <v>2</v>
      </c>
    </row>
    <row r="14" spans="1:42" x14ac:dyDescent="0.2">
      <c r="A14" s="713" t="s">
        <v>2015</v>
      </c>
      <c r="B14" s="573">
        <f>COUNTIF('Jan 2025 - Dec 2025'!J1:J743, "F1-R10")</f>
        <v>28</v>
      </c>
      <c r="C14" s="736">
        <f t="shared" si="0"/>
        <v>0.62784090909090917</v>
      </c>
      <c r="D14" s="731" t="s">
        <v>2010</v>
      </c>
      <c r="E14" s="732">
        <f t="shared" si="1"/>
        <v>6</v>
      </c>
      <c r="F14" s="732">
        <f t="shared" si="3"/>
        <v>34</v>
      </c>
      <c r="G14" s="734">
        <v>0.64722222222222225</v>
      </c>
      <c r="H14" s="702" t="s">
        <v>443</v>
      </c>
      <c r="I14" s="573">
        <v>2</v>
      </c>
      <c r="J14" s="734">
        <v>0.60069444444444442</v>
      </c>
      <c r="K14" s="702" t="s">
        <v>443</v>
      </c>
      <c r="L14" s="573">
        <v>7</v>
      </c>
      <c r="M14" s="734">
        <v>0.63194444444444442</v>
      </c>
      <c r="N14" s="702" t="s">
        <v>443</v>
      </c>
      <c r="O14" s="573">
        <v>4</v>
      </c>
      <c r="P14" s="734">
        <v>0.64375000000000004</v>
      </c>
      <c r="Q14" s="702" t="s">
        <v>443</v>
      </c>
      <c r="R14" s="573">
        <v>4</v>
      </c>
      <c r="S14" s="734">
        <v>0.65972222222222221</v>
      </c>
      <c r="T14" s="702" t="s">
        <v>443</v>
      </c>
      <c r="U14" s="573">
        <v>4</v>
      </c>
      <c r="V14" s="734">
        <v>0.59375</v>
      </c>
      <c r="W14" s="702" t="s">
        <v>443</v>
      </c>
      <c r="X14" s="573">
        <v>2</v>
      </c>
      <c r="Y14" s="734">
        <v>0.63402777777777775</v>
      </c>
      <c r="Z14" s="702" t="s">
        <v>443</v>
      </c>
      <c r="AA14" s="573">
        <v>3</v>
      </c>
      <c r="AB14" s="734">
        <v>0.64444444444444449</v>
      </c>
      <c r="AC14" s="702" t="s">
        <v>443</v>
      </c>
      <c r="AD14" s="573">
        <v>0</v>
      </c>
      <c r="AE14" s="734">
        <v>0.62708333333333333</v>
      </c>
      <c r="AF14" s="702" t="s">
        <v>443</v>
      </c>
      <c r="AG14" s="573">
        <v>0</v>
      </c>
      <c r="AH14" s="734">
        <v>0.58750000000000002</v>
      </c>
      <c r="AI14" s="702" t="s">
        <v>443</v>
      </c>
      <c r="AJ14" s="573">
        <v>3</v>
      </c>
      <c r="AK14" s="734">
        <v>0.63611111111111107</v>
      </c>
      <c r="AL14" s="702" t="s">
        <v>443</v>
      </c>
      <c r="AM14" s="573">
        <v>3</v>
      </c>
      <c r="AN14" s="734">
        <v>0.65347222222222223</v>
      </c>
      <c r="AO14" s="702" t="s">
        <v>443</v>
      </c>
      <c r="AP14" s="573">
        <v>2</v>
      </c>
    </row>
    <row r="15" spans="1:42" x14ac:dyDescent="0.2">
      <c r="A15" s="713" t="s">
        <v>2016</v>
      </c>
      <c r="B15" s="573">
        <f>COUNTIF('Jan 2025 - Dec 2025'!J1:J738, "M2-R11")</f>
        <v>12</v>
      </c>
      <c r="C15" s="735">
        <f t="shared" si="0"/>
        <v>0.64236111111111105</v>
      </c>
      <c r="D15" s="730"/>
      <c r="E15" s="739">
        <f t="shared" si="1"/>
        <v>14</v>
      </c>
      <c r="F15" s="733">
        <f t="shared" si="3"/>
        <v>26</v>
      </c>
      <c r="G15" s="734">
        <v>0.63541666666666663</v>
      </c>
      <c r="H15" s="702" t="s">
        <v>443</v>
      </c>
      <c r="I15" s="573">
        <v>1</v>
      </c>
      <c r="J15" s="734">
        <v>0.65</v>
      </c>
      <c r="K15" s="702" t="s">
        <v>443</v>
      </c>
      <c r="L15" s="573">
        <v>0</v>
      </c>
      <c r="M15" s="734">
        <v>0.61458333333333337</v>
      </c>
      <c r="N15" s="702" t="s">
        <v>443</v>
      </c>
      <c r="O15" s="573">
        <v>2</v>
      </c>
      <c r="P15" s="573" t="s">
        <v>690</v>
      </c>
      <c r="Q15" s="573" t="s">
        <v>35</v>
      </c>
      <c r="R15" s="573">
        <v>12</v>
      </c>
      <c r="S15" s="734">
        <v>0.65486111111111112</v>
      </c>
      <c r="T15" s="702" t="s">
        <v>443</v>
      </c>
      <c r="U15" s="573">
        <v>1</v>
      </c>
      <c r="V15" s="734">
        <v>0.65138888888888891</v>
      </c>
      <c r="W15" s="702" t="s">
        <v>443</v>
      </c>
      <c r="X15" s="573">
        <v>1</v>
      </c>
      <c r="Y15" s="734">
        <v>0.61944444444444446</v>
      </c>
      <c r="Z15" s="702" t="s">
        <v>443</v>
      </c>
      <c r="AA15" s="573">
        <v>0</v>
      </c>
      <c r="AB15" s="734">
        <v>0.63541666666666663</v>
      </c>
      <c r="AC15" s="702" t="s">
        <v>443</v>
      </c>
      <c r="AD15" s="573">
        <v>1</v>
      </c>
      <c r="AE15" s="734">
        <v>0.66805555555555551</v>
      </c>
      <c r="AF15" s="702" t="s">
        <v>35</v>
      </c>
      <c r="AG15" s="573">
        <v>3</v>
      </c>
      <c r="AH15" s="734">
        <v>0.64236111111111116</v>
      </c>
      <c r="AI15" s="702" t="s">
        <v>443</v>
      </c>
      <c r="AJ15" s="573">
        <v>3</v>
      </c>
      <c r="AK15" s="734">
        <v>0.65208333333333335</v>
      </c>
      <c r="AL15" s="702" t="s">
        <v>443</v>
      </c>
      <c r="AM15" s="573">
        <v>1</v>
      </c>
      <c r="AN15" s="734">
        <v>0.64236111111111116</v>
      </c>
      <c r="AO15" s="702" t="s">
        <v>443</v>
      </c>
      <c r="AP15" s="573">
        <v>1</v>
      </c>
    </row>
    <row r="16" spans="1:42" x14ac:dyDescent="0.2">
      <c r="A16" s="713" t="s">
        <v>2017</v>
      </c>
      <c r="B16" s="573">
        <f>COUNTIF('Jan 2025 - Dec 2025'!J1:J738, "TU2-R12")</f>
        <v>29</v>
      </c>
      <c r="C16" s="736">
        <f t="shared" si="0"/>
        <v>0.66073232323232323</v>
      </c>
      <c r="D16" s="731" t="s">
        <v>2010</v>
      </c>
      <c r="E16" s="732">
        <f t="shared" si="1"/>
        <v>8</v>
      </c>
      <c r="F16" s="732">
        <f t="shared" si="3"/>
        <v>37</v>
      </c>
      <c r="G16" s="734">
        <v>0.68402777777777779</v>
      </c>
      <c r="H16" s="702" t="s">
        <v>443</v>
      </c>
      <c r="I16" s="573">
        <v>3</v>
      </c>
      <c r="J16" s="734">
        <v>0.66666666666666663</v>
      </c>
      <c r="K16" s="702" t="s">
        <v>443</v>
      </c>
      <c r="L16" s="573">
        <v>3</v>
      </c>
      <c r="M16" s="734">
        <v>0.66736111111111107</v>
      </c>
      <c r="N16" s="702" t="s">
        <v>35</v>
      </c>
      <c r="O16" s="573">
        <v>4</v>
      </c>
      <c r="P16" s="734">
        <v>0.62291666666666667</v>
      </c>
      <c r="Q16" s="702" t="s">
        <v>443</v>
      </c>
      <c r="R16" s="573">
        <v>4</v>
      </c>
      <c r="S16" s="734">
        <v>0.64166666666666672</v>
      </c>
      <c r="T16" s="702" t="s">
        <v>443</v>
      </c>
      <c r="U16" s="573">
        <v>2</v>
      </c>
      <c r="V16" s="734">
        <v>0.68263888888888891</v>
      </c>
      <c r="W16" s="702" t="s">
        <v>443</v>
      </c>
      <c r="X16" s="573">
        <v>2</v>
      </c>
      <c r="Y16" s="734">
        <v>0.67013888888888884</v>
      </c>
      <c r="Z16" s="702" t="s">
        <v>443</v>
      </c>
      <c r="AA16" s="573">
        <v>1</v>
      </c>
      <c r="AB16" s="734">
        <v>0.65694444444444444</v>
      </c>
      <c r="AC16" s="702" t="s">
        <v>443</v>
      </c>
      <c r="AD16" s="573">
        <v>2</v>
      </c>
      <c r="AE16" s="734">
        <v>0.66319444444444442</v>
      </c>
      <c r="AF16" s="702" t="s">
        <v>443</v>
      </c>
      <c r="AG16" s="573">
        <v>2</v>
      </c>
      <c r="AH16" s="734">
        <v>0.66666666666666663</v>
      </c>
      <c r="AI16" s="702" t="s">
        <v>443</v>
      </c>
      <c r="AJ16" s="573">
        <v>1</v>
      </c>
      <c r="AK16" s="734">
        <v>0.64583333333333337</v>
      </c>
      <c r="AL16" s="702" t="s">
        <v>443</v>
      </c>
      <c r="AM16" s="573">
        <v>6</v>
      </c>
      <c r="AN16" s="734">
        <v>0.65555555555555556</v>
      </c>
      <c r="AO16" s="702" t="s">
        <v>443</v>
      </c>
      <c r="AP16" s="573">
        <v>7</v>
      </c>
    </row>
    <row r="17" spans="1:45" x14ac:dyDescent="0.2">
      <c r="A17" s="713" t="s">
        <v>2018</v>
      </c>
      <c r="B17" s="573">
        <f>COUNTIF('Jan 2025 - Dec 2025'!J1:J738, "TU2-R13")</f>
        <v>22</v>
      </c>
      <c r="C17" s="735">
        <f t="shared" si="0"/>
        <v>0.57777777777777772</v>
      </c>
      <c r="D17" s="730"/>
      <c r="E17" s="739">
        <f t="shared" si="1"/>
        <v>4</v>
      </c>
      <c r="F17" s="733">
        <f t="shared" si="3"/>
        <v>26</v>
      </c>
      <c r="G17" s="734">
        <v>0.57638888888888884</v>
      </c>
      <c r="H17" s="702" t="s">
        <v>443</v>
      </c>
      <c r="I17" s="573">
        <v>2</v>
      </c>
      <c r="J17" s="734">
        <v>0.5756944444444444</v>
      </c>
      <c r="K17" s="702" t="s">
        <v>443</v>
      </c>
      <c r="L17" s="573">
        <v>1</v>
      </c>
      <c r="M17" s="734">
        <v>0.55902777777777779</v>
      </c>
      <c r="N17" s="702" t="s">
        <v>443</v>
      </c>
      <c r="O17" s="573">
        <v>2</v>
      </c>
      <c r="P17" s="734">
        <v>0.56388888888888888</v>
      </c>
      <c r="Q17" s="702" t="s">
        <v>443</v>
      </c>
      <c r="R17" s="573">
        <v>1</v>
      </c>
      <c r="S17" s="734">
        <v>0.58333333333333337</v>
      </c>
      <c r="T17" s="702" t="s">
        <v>443</v>
      </c>
      <c r="U17" s="573">
        <v>3</v>
      </c>
      <c r="V17" s="734">
        <v>0.53402777777777777</v>
      </c>
      <c r="W17" s="702" t="s">
        <v>443</v>
      </c>
      <c r="X17" s="573">
        <v>4</v>
      </c>
      <c r="Y17" s="734">
        <v>0.57638888888888884</v>
      </c>
      <c r="Z17" s="702" t="s">
        <v>443</v>
      </c>
      <c r="AA17" s="573">
        <v>4</v>
      </c>
      <c r="AB17" s="734">
        <v>0.57986111111111116</v>
      </c>
      <c r="AC17" s="702" t="s">
        <v>443</v>
      </c>
      <c r="AD17" s="573">
        <v>3</v>
      </c>
      <c r="AE17" s="734">
        <v>0.59791666666666665</v>
      </c>
      <c r="AF17" s="702" t="s">
        <v>443</v>
      </c>
      <c r="AG17" s="573">
        <v>3</v>
      </c>
      <c r="AH17" s="734">
        <v>0.60416666666666663</v>
      </c>
      <c r="AI17" s="702" t="s">
        <v>443</v>
      </c>
      <c r="AJ17" s="573">
        <v>0</v>
      </c>
      <c r="AK17" s="734">
        <v>0.60486111111111107</v>
      </c>
      <c r="AL17" s="702" t="s">
        <v>443</v>
      </c>
      <c r="AM17" s="573">
        <v>1</v>
      </c>
      <c r="AN17" s="734">
        <v>0.56874999999999998</v>
      </c>
      <c r="AO17" s="702" t="s">
        <v>443</v>
      </c>
      <c r="AP17" s="573">
        <v>2</v>
      </c>
    </row>
    <row r="18" spans="1:45" x14ac:dyDescent="0.2">
      <c r="A18" s="713" t="s">
        <v>2019</v>
      </c>
      <c r="B18" s="573">
        <f>COUNTIF('Jan 2025 - Dec 2025'!J1:J739, "W2-R14")</f>
        <v>31</v>
      </c>
      <c r="C18" s="735">
        <f t="shared" si="0"/>
        <v>0.65669191919191916</v>
      </c>
      <c r="D18" s="738"/>
      <c r="E18" s="739">
        <f t="shared" si="1"/>
        <v>20</v>
      </c>
      <c r="F18" s="739">
        <f t="shared" si="3"/>
        <v>51</v>
      </c>
      <c r="G18" s="734">
        <v>0.67777777777777781</v>
      </c>
      <c r="H18" s="702" t="s">
        <v>443</v>
      </c>
      <c r="I18" s="573">
        <v>5</v>
      </c>
      <c r="J18" s="734">
        <v>0.67847222222222225</v>
      </c>
      <c r="K18" s="702" t="s">
        <v>443</v>
      </c>
      <c r="L18" s="573">
        <v>4</v>
      </c>
      <c r="M18" s="734">
        <v>0.67500000000000004</v>
      </c>
      <c r="N18" s="702" t="s">
        <v>443</v>
      </c>
      <c r="O18" s="573">
        <v>5</v>
      </c>
      <c r="P18" s="734">
        <v>0.66666666666666663</v>
      </c>
      <c r="Q18" s="702" t="s">
        <v>443</v>
      </c>
      <c r="R18" s="573">
        <v>5</v>
      </c>
      <c r="S18" s="734">
        <v>0.66111111111111109</v>
      </c>
      <c r="T18" s="702" t="s">
        <v>443</v>
      </c>
      <c r="U18" s="573">
        <v>4</v>
      </c>
      <c r="V18" s="734">
        <v>0.625</v>
      </c>
      <c r="W18" s="702" t="s">
        <v>443</v>
      </c>
      <c r="X18" s="573">
        <v>6</v>
      </c>
      <c r="Y18" s="734">
        <v>0.60347222222222219</v>
      </c>
      <c r="Z18" s="702" t="s">
        <v>443</v>
      </c>
      <c r="AA18" s="573">
        <v>7</v>
      </c>
      <c r="AB18" s="734">
        <v>0.62361111111111112</v>
      </c>
      <c r="AC18" s="702" t="s">
        <v>443</v>
      </c>
      <c r="AD18" s="573">
        <v>5</v>
      </c>
      <c r="AE18" s="734">
        <v>0.66249999999999998</v>
      </c>
      <c r="AF18" s="702" t="s">
        <v>35</v>
      </c>
      <c r="AG18" s="573">
        <v>4</v>
      </c>
      <c r="AH18" s="734">
        <v>0.66666666666666663</v>
      </c>
      <c r="AI18" s="702" t="s">
        <v>443</v>
      </c>
      <c r="AJ18" s="573">
        <v>1</v>
      </c>
      <c r="AK18" s="734">
        <v>0.68333333333333335</v>
      </c>
      <c r="AL18" s="702" t="s">
        <v>443</v>
      </c>
      <c r="AM18" s="573">
        <v>1</v>
      </c>
      <c r="AN18" s="734">
        <v>0.64930555555555558</v>
      </c>
      <c r="AO18" s="702" t="s">
        <v>443</v>
      </c>
      <c r="AP18" s="573">
        <v>4</v>
      </c>
    </row>
    <row r="19" spans="1:45" x14ac:dyDescent="0.2">
      <c r="A19" s="713" t="s">
        <v>2020</v>
      </c>
      <c r="B19" s="573">
        <f>COUNTIF('Jan 2025 - Dec 2025'!J1:J740, "TH2-R15")</f>
        <v>30</v>
      </c>
      <c r="C19" s="735">
        <f t="shared" si="0"/>
        <v>0.62291666666666667</v>
      </c>
      <c r="D19" s="730"/>
      <c r="E19" s="739">
        <f t="shared" si="1"/>
        <v>23</v>
      </c>
      <c r="F19" s="733">
        <f t="shared" si="3"/>
        <v>53</v>
      </c>
      <c r="G19" s="734">
        <v>0.67013888888888884</v>
      </c>
      <c r="H19" s="702" t="s">
        <v>443</v>
      </c>
      <c r="I19" s="573">
        <v>6</v>
      </c>
      <c r="J19" s="734">
        <v>0.62847222222222221</v>
      </c>
      <c r="K19" s="702" t="s">
        <v>443</v>
      </c>
      <c r="L19" s="573">
        <v>3</v>
      </c>
      <c r="M19" s="734">
        <v>0.62986111111111109</v>
      </c>
      <c r="N19" s="702" t="s">
        <v>443</v>
      </c>
      <c r="O19" s="573">
        <v>5</v>
      </c>
      <c r="P19" s="734">
        <v>0.63194444444444442</v>
      </c>
      <c r="Q19" s="702" t="s">
        <v>443</v>
      </c>
      <c r="R19" s="573">
        <v>0</v>
      </c>
      <c r="S19" s="734">
        <v>0.625</v>
      </c>
      <c r="T19" s="702" t="s">
        <v>443</v>
      </c>
      <c r="U19" s="573">
        <v>2</v>
      </c>
      <c r="V19" s="734">
        <v>0.61944444444444446</v>
      </c>
      <c r="W19" s="702" t="s">
        <v>443</v>
      </c>
      <c r="X19" s="573">
        <v>9</v>
      </c>
      <c r="Y19" s="734">
        <v>0.61458333333333337</v>
      </c>
      <c r="Z19" s="702" t="s">
        <v>443</v>
      </c>
      <c r="AA19" s="573">
        <v>2</v>
      </c>
      <c r="AB19" s="734">
        <v>0.62916666666666665</v>
      </c>
      <c r="AC19" s="702" t="s">
        <v>443</v>
      </c>
      <c r="AD19" s="573">
        <v>5</v>
      </c>
      <c r="AE19" s="734">
        <v>0.59166666666666667</v>
      </c>
      <c r="AF19" s="702" t="s">
        <v>443</v>
      </c>
      <c r="AG19" s="573">
        <v>5</v>
      </c>
      <c r="AH19" s="734">
        <v>0.58472222222222225</v>
      </c>
      <c r="AI19" s="702" t="s">
        <v>443</v>
      </c>
      <c r="AJ19" s="573">
        <v>6</v>
      </c>
      <c r="AK19" s="734">
        <v>0.62708333333333333</v>
      </c>
      <c r="AL19" s="702" t="s">
        <v>443</v>
      </c>
      <c r="AM19" s="573">
        <v>5</v>
      </c>
      <c r="AN19" s="734">
        <v>0.62152777777777779</v>
      </c>
      <c r="AO19" s="702" t="s">
        <v>443</v>
      </c>
      <c r="AP19" s="573">
        <v>5</v>
      </c>
    </row>
    <row r="20" spans="1:45" x14ac:dyDescent="0.2">
      <c r="A20" s="713" t="s">
        <v>2021</v>
      </c>
      <c r="B20" s="573">
        <f>COUNTIF('Jan 2025 - Dec 2025'!J1:J741, "F2-R16")</f>
        <v>28</v>
      </c>
      <c r="C20" s="735">
        <f>AVERAGE(G20,J20,M20,P20,S20,V20,Y20,AB20,AE20,AH20,AK20,PN20)</f>
        <v>0.6573863636363636</v>
      </c>
      <c r="D20" s="738"/>
      <c r="E20" s="739">
        <f t="shared" si="1"/>
        <v>16</v>
      </c>
      <c r="F20" s="739">
        <f t="shared" si="3"/>
        <v>44</v>
      </c>
      <c r="G20" s="734">
        <v>0.62013888888888891</v>
      </c>
      <c r="H20" s="702" t="s">
        <v>443</v>
      </c>
      <c r="I20" s="573">
        <v>0</v>
      </c>
      <c r="J20" s="734">
        <v>0.67152777777777772</v>
      </c>
      <c r="K20" s="702" t="s">
        <v>443</v>
      </c>
      <c r="L20" s="573">
        <v>5</v>
      </c>
      <c r="M20" s="734">
        <v>0.64583333333333337</v>
      </c>
      <c r="N20" s="702" t="s">
        <v>443</v>
      </c>
      <c r="O20" s="573">
        <v>4</v>
      </c>
      <c r="P20" s="734">
        <v>0.66319444444444442</v>
      </c>
      <c r="Q20" s="702" t="s">
        <v>35</v>
      </c>
      <c r="R20" s="573">
        <v>4</v>
      </c>
      <c r="S20" s="734">
        <v>0.66666666666666663</v>
      </c>
      <c r="T20" s="702" t="s">
        <v>35</v>
      </c>
      <c r="U20" s="573">
        <v>2</v>
      </c>
      <c r="V20" s="734">
        <v>0.66666666666666663</v>
      </c>
      <c r="W20" s="702" t="s">
        <v>443</v>
      </c>
      <c r="X20" s="573">
        <v>7</v>
      </c>
      <c r="Y20" s="734">
        <v>0.62638888888888888</v>
      </c>
      <c r="Z20" s="702" t="s">
        <v>35</v>
      </c>
      <c r="AA20" s="573">
        <v>6</v>
      </c>
      <c r="AB20" s="734">
        <v>0.67083333333333328</v>
      </c>
      <c r="AC20" s="702" t="s">
        <v>443</v>
      </c>
      <c r="AD20" s="573">
        <v>4</v>
      </c>
      <c r="AE20" s="734">
        <v>0.66180555555555554</v>
      </c>
      <c r="AF20" s="702" t="s">
        <v>35</v>
      </c>
      <c r="AG20" s="573">
        <v>5</v>
      </c>
      <c r="AH20" s="734">
        <v>0.64027777777777772</v>
      </c>
      <c r="AI20" s="702" t="s">
        <v>443</v>
      </c>
      <c r="AJ20" s="573">
        <v>4</v>
      </c>
      <c r="AK20" s="734">
        <v>0.69791666666666663</v>
      </c>
      <c r="AL20" s="702" t="s">
        <v>443</v>
      </c>
      <c r="AM20" s="573">
        <v>3</v>
      </c>
      <c r="AN20" s="734">
        <v>0.65555555555555556</v>
      </c>
      <c r="AO20" s="702" t="s">
        <v>443</v>
      </c>
      <c r="AP20" s="573">
        <v>0</v>
      </c>
    </row>
    <row r="21" spans="1:45" x14ac:dyDescent="0.2">
      <c r="A21" s="713" t="s">
        <v>2022</v>
      </c>
      <c r="B21" s="573">
        <f>COUNTIF('Jan 2025 - Dec 2025'!J1:J738, "M3-R17")</f>
        <v>13</v>
      </c>
      <c r="C21" s="736">
        <f t="shared" si="0"/>
        <v>0.64659090909090911</v>
      </c>
      <c r="D21" s="731" t="s">
        <v>2010</v>
      </c>
      <c r="E21" s="732">
        <f t="shared" si="1"/>
        <v>10</v>
      </c>
      <c r="F21" s="732">
        <f t="shared" si="3"/>
        <v>23</v>
      </c>
      <c r="G21" s="734">
        <v>0.63888888888888884</v>
      </c>
      <c r="H21" s="702" t="s">
        <v>443</v>
      </c>
      <c r="I21" s="573">
        <v>1</v>
      </c>
      <c r="J21" s="734">
        <v>0.64583333333333337</v>
      </c>
      <c r="K21" s="702" t="s">
        <v>443</v>
      </c>
      <c r="L21" s="573">
        <v>1</v>
      </c>
      <c r="M21" s="734">
        <v>0.61458333333333337</v>
      </c>
      <c r="N21" s="702" t="s">
        <v>443</v>
      </c>
      <c r="O21" s="573">
        <v>3</v>
      </c>
      <c r="P21" s="734">
        <v>0.67777777777777781</v>
      </c>
      <c r="Q21" s="702" t="s">
        <v>443</v>
      </c>
      <c r="R21" s="573">
        <v>3</v>
      </c>
      <c r="S21" s="734">
        <v>0.67291666666666672</v>
      </c>
      <c r="T21" s="702" t="s">
        <v>35</v>
      </c>
      <c r="U21" s="573">
        <v>3</v>
      </c>
      <c r="V21" s="734">
        <v>0.64027777777777772</v>
      </c>
      <c r="W21" s="702" t="s">
        <v>443</v>
      </c>
      <c r="X21" s="573">
        <v>1</v>
      </c>
      <c r="Y21" s="734">
        <v>0.63888888888888884</v>
      </c>
      <c r="Z21" s="702" t="s">
        <v>443</v>
      </c>
      <c r="AA21" s="573">
        <v>0</v>
      </c>
      <c r="AB21" s="734">
        <v>0.66388888888888886</v>
      </c>
      <c r="AC21" s="702" t="s">
        <v>443</v>
      </c>
      <c r="AD21" s="573">
        <v>1</v>
      </c>
      <c r="AE21" s="734">
        <v>0.59375</v>
      </c>
      <c r="AF21" s="702" t="s">
        <v>443</v>
      </c>
      <c r="AG21" s="573">
        <v>1</v>
      </c>
      <c r="AH21" s="734">
        <v>0.65972222222222221</v>
      </c>
      <c r="AI21" s="702" t="s">
        <v>35</v>
      </c>
      <c r="AJ21" s="573">
        <v>2</v>
      </c>
      <c r="AK21" s="734">
        <v>0.66597222222222219</v>
      </c>
      <c r="AL21" s="702" t="s">
        <v>443</v>
      </c>
      <c r="AM21" s="573">
        <v>2</v>
      </c>
      <c r="AN21" s="734">
        <v>0.6645833333333333</v>
      </c>
      <c r="AO21" s="702" t="s">
        <v>35</v>
      </c>
      <c r="AP21" s="573">
        <v>5</v>
      </c>
    </row>
    <row r="22" spans="1:45" x14ac:dyDescent="0.2">
      <c r="A22" s="713" t="s">
        <v>2023</v>
      </c>
      <c r="B22" s="573">
        <f>COUNTIF('Jan 2025 - Dec 2025'!J1:J739, "TU3-R18")</f>
        <v>27</v>
      </c>
      <c r="C22" s="735">
        <f t="shared" si="0"/>
        <v>0.59419191919191916</v>
      </c>
      <c r="D22" s="730"/>
      <c r="E22" s="739">
        <f t="shared" si="1"/>
        <v>2</v>
      </c>
      <c r="F22" s="733">
        <f t="shared" si="3"/>
        <v>29</v>
      </c>
      <c r="G22" s="734">
        <v>0.63749999999999996</v>
      </c>
      <c r="H22" s="702" t="s">
        <v>443</v>
      </c>
      <c r="I22" s="573">
        <v>3</v>
      </c>
      <c r="J22" s="734">
        <v>0.57847222222222228</v>
      </c>
      <c r="K22" s="702" t="s">
        <v>443</v>
      </c>
      <c r="L22" s="573">
        <v>3</v>
      </c>
      <c r="M22" s="734">
        <v>0.66319444444444442</v>
      </c>
      <c r="N22" s="702" t="s">
        <v>443</v>
      </c>
      <c r="O22" s="573">
        <v>2</v>
      </c>
      <c r="P22" s="734">
        <v>0.58888888888888891</v>
      </c>
      <c r="Q22" s="702" t="s">
        <v>443</v>
      </c>
      <c r="R22" s="573">
        <v>1</v>
      </c>
      <c r="S22" s="734">
        <v>0.61805555555555558</v>
      </c>
      <c r="T22" s="702" t="s">
        <v>443</v>
      </c>
      <c r="U22" s="573">
        <v>2</v>
      </c>
      <c r="V22" s="734">
        <v>0.56736111111111109</v>
      </c>
      <c r="W22" s="702" t="s">
        <v>443</v>
      </c>
      <c r="X22" s="573">
        <v>1</v>
      </c>
      <c r="Y22" s="734">
        <v>0.5180555555555556</v>
      </c>
      <c r="Z22" s="702" t="s">
        <v>443</v>
      </c>
      <c r="AA22" s="573">
        <v>4</v>
      </c>
      <c r="AB22" s="734">
        <v>0.60138888888888886</v>
      </c>
      <c r="AC22" s="702" t="s">
        <v>443</v>
      </c>
      <c r="AD22" s="573">
        <v>0</v>
      </c>
      <c r="AE22" s="734">
        <v>0.52430555555555558</v>
      </c>
      <c r="AF22" s="702" t="s">
        <v>443</v>
      </c>
      <c r="AG22" s="573">
        <v>4</v>
      </c>
      <c r="AH22" s="734">
        <v>0.64583333333333337</v>
      </c>
      <c r="AI22" s="702" t="s">
        <v>443</v>
      </c>
      <c r="AJ22" s="573">
        <v>5</v>
      </c>
      <c r="AK22" s="734">
        <v>0.59305555555555556</v>
      </c>
      <c r="AL22" s="702" t="s">
        <v>443</v>
      </c>
      <c r="AM22" s="573">
        <v>1</v>
      </c>
      <c r="AN22" s="734">
        <v>0.60069444444444442</v>
      </c>
      <c r="AO22" s="702" t="s">
        <v>443</v>
      </c>
      <c r="AP22" s="573">
        <v>3</v>
      </c>
    </row>
    <row r="23" spans="1:45" x14ac:dyDescent="0.2">
      <c r="A23" s="713" t="s">
        <v>2024</v>
      </c>
      <c r="B23" s="573">
        <f>COUNTIF('Jan 2025 - Dec 2025'!J1:J740, "TU3-R19")</f>
        <v>25</v>
      </c>
      <c r="C23" s="736">
        <f t="shared" si="0"/>
        <v>0.61698232323232316</v>
      </c>
      <c r="D23" s="731" t="s">
        <v>2010</v>
      </c>
      <c r="E23" s="732">
        <f t="shared" si="1"/>
        <v>5</v>
      </c>
      <c r="F23" s="732">
        <f t="shared" si="3"/>
        <v>30</v>
      </c>
      <c r="G23" s="734">
        <v>0.60763888888888884</v>
      </c>
      <c r="H23" s="702" t="s">
        <v>443</v>
      </c>
      <c r="I23" s="573">
        <v>4</v>
      </c>
      <c r="J23" s="734">
        <v>0.65972222222222221</v>
      </c>
      <c r="K23" s="702" t="s">
        <v>443</v>
      </c>
      <c r="L23" s="573">
        <v>1</v>
      </c>
      <c r="M23" s="734">
        <v>0.57986111111111116</v>
      </c>
      <c r="N23" s="702" t="s">
        <v>443</v>
      </c>
      <c r="O23" s="573">
        <v>1</v>
      </c>
      <c r="P23" s="734">
        <v>0.55694444444444446</v>
      </c>
      <c r="Q23" s="702" t="s">
        <v>443</v>
      </c>
      <c r="R23" s="573">
        <v>1</v>
      </c>
      <c r="S23" s="734">
        <v>0.59375</v>
      </c>
      <c r="T23" s="702" t="s">
        <v>443</v>
      </c>
      <c r="U23" s="573">
        <v>7</v>
      </c>
      <c r="V23" s="734">
        <v>0.60416666666666663</v>
      </c>
      <c r="W23" s="702" t="s">
        <v>443</v>
      </c>
      <c r="X23" s="573">
        <v>3</v>
      </c>
      <c r="Y23" s="734">
        <v>0.62847222222222221</v>
      </c>
      <c r="Z23" s="702" t="s">
        <v>443</v>
      </c>
      <c r="AA23" s="573">
        <v>5</v>
      </c>
      <c r="AB23" s="734">
        <v>0.625</v>
      </c>
      <c r="AC23" s="702" t="s">
        <v>443</v>
      </c>
      <c r="AD23" s="573">
        <v>1</v>
      </c>
      <c r="AE23" s="734">
        <v>0.63680555555555551</v>
      </c>
      <c r="AF23" s="702" t="s">
        <v>443</v>
      </c>
      <c r="AG23" s="573">
        <v>2</v>
      </c>
      <c r="AH23" s="734">
        <v>0.63541666666666663</v>
      </c>
      <c r="AI23" s="702" t="s">
        <v>443</v>
      </c>
      <c r="AJ23" s="573">
        <v>2</v>
      </c>
      <c r="AK23" s="734">
        <v>0.65902777777777777</v>
      </c>
      <c r="AL23" s="702" t="s">
        <v>443</v>
      </c>
      <c r="AM23" s="573">
        <v>2</v>
      </c>
      <c r="AN23" s="734">
        <v>0.6875</v>
      </c>
      <c r="AO23" s="702" t="s">
        <v>35</v>
      </c>
      <c r="AP23" s="573">
        <v>1</v>
      </c>
    </row>
    <row r="24" spans="1:45" x14ac:dyDescent="0.2">
      <c r="A24" s="713" t="s">
        <v>2025</v>
      </c>
      <c r="B24" s="573">
        <f>COUNTIF('Jan 2025 - Dec 2025'!J1:J741, "W3-R20")</f>
        <v>31</v>
      </c>
      <c r="C24" s="736">
        <f t="shared" si="0"/>
        <v>0.66388888888888886</v>
      </c>
      <c r="D24" s="731" t="s">
        <v>2010</v>
      </c>
      <c r="E24" s="732">
        <f t="shared" si="1"/>
        <v>4</v>
      </c>
      <c r="F24" s="732">
        <f t="shared" si="3"/>
        <v>35</v>
      </c>
      <c r="G24" s="734">
        <v>0.67569444444444449</v>
      </c>
      <c r="H24" s="702" t="s">
        <v>443</v>
      </c>
      <c r="I24" s="573">
        <v>2</v>
      </c>
      <c r="J24" s="734">
        <v>0.6875</v>
      </c>
      <c r="K24" s="702" t="s">
        <v>443</v>
      </c>
      <c r="L24" s="573">
        <v>1</v>
      </c>
      <c r="M24" s="734">
        <v>0.70486111111111116</v>
      </c>
      <c r="N24" s="702" t="s">
        <v>443</v>
      </c>
      <c r="O24" s="573">
        <v>2</v>
      </c>
      <c r="P24" s="734">
        <v>0.66666666666666663</v>
      </c>
      <c r="Q24" s="702" t="s">
        <v>443</v>
      </c>
      <c r="R24" s="573">
        <v>3</v>
      </c>
      <c r="S24" s="734">
        <v>0.64930555555555558</v>
      </c>
      <c r="T24" s="702" t="s">
        <v>443</v>
      </c>
      <c r="U24" s="573">
        <v>3</v>
      </c>
      <c r="V24" s="734">
        <v>0.65972222222222221</v>
      </c>
      <c r="W24" s="702" t="s">
        <v>443</v>
      </c>
      <c r="X24" s="573">
        <v>3</v>
      </c>
      <c r="Y24" s="734">
        <v>0.66249999999999998</v>
      </c>
      <c r="Z24" s="702" t="s">
        <v>443</v>
      </c>
      <c r="AA24" s="573">
        <v>4</v>
      </c>
      <c r="AB24" s="734">
        <v>0.59166666666666667</v>
      </c>
      <c r="AC24" s="702" t="s">
        <v>443</v>
      </c>
      <c r="AD24" s="573">
        <v>7</v>
      </c>
      <c r="AE24" s="734">
        <v>0.65972222222222221</v>
      </c>
      <c r="AF24" s="702" t="s">
        <v>443</v>
      </c>
      <c r="AG24" s="573">
        <v>2</v>
      </c>
      <c r="AH24" s="734">
        <v>0.67152777777777772</v>
      </c>
      <c r="AI24" s="702" t="s">
        <v>443</v>
      </c>
      <c r="AJ24" s="573">
        <v>4</v>
      </c>
      <c r="AK24" s="734">
        <v>0.67361111111111116</v>
      </c>
      <c r="AL24" s="702" t="s">
        <v>443</v>
      </c>
      <c r="AM24" s="573">
        <v>2</v>
      </c>
      <c r="AN24" s="734">
        <v>0.68402777777777779</v>
      </c>
      <c r="AO24" s="702" t="s">
        <v>443</v>
      </c>
      <c r="AP24" s="573">
        <v>2</v>
      </c>
    </row>
    <row r="25" spans="1:45" x14ac:dyDescent="0.2">
      <c r="A25" s="713" t="s">
        <v>2026</v>
      </c>
      <c r="B25" s="573">
        <f>COUNTIF('Jan 2025 - Dec 2025'!J1:J742, "TH3-R21")</f>
        <v>25</v>
      </c>
      <c r="C25" s="736">
        <f t="shared" si="0"/>
        <v>0.66237373737373739</v>
      </c>
      <c r="D25" s="731" t="s">
        <v>2010</v>
      </c>
      <c r="E25" s="732">
        <f t="shared" si="1"/>
        <v>11</v>
      </c>
      <c r="F25" s="732">
        <f>SUM(I25,L25,O25,R25,U25,X25,AA25,AD25,AG25,AJ25,AM25,AP25)</f>
        <v>36</v>
      </c>
      <c r="G25" s="734">
        <v>0.65972222222222221</v>
      </c>
      <c r="H25" s="702" t="s">
        <v>443</v>
      </c>
      <c r="I25" s="573">
        <v>3</v>
      </c>
      <c r="J25" s="734">
        <v>0.65625</v>
      </c>
      <c r="K25" s="702" t="s">
        <v>443</v>
      </c>
      <c r="L25" s="573">
        <v>1</v>
      </c>
      <c r="M25" s="734">
        <v>0.65902777777777777</v>
      </c>
      <c r="N25" s="702" t="s">
        <v>443</v>
      </c>
      <c r="O25" s="573">
        <v>4</v>
      </c>
      <c r="P25" s="734">
        <v>0.63749999999999996</v>
      </c>
      <c r="Q25" s="702" t="s">
        <v>443</v>
      </c>
      <c r="R25" s="573">
        <v>3</v>
      </c>
      <c r="S25" s="734">
        <v>0.67638888888888893</v>
      </c>
      <c r="T25" s="702" t="s">
        <v>443</v>
      </c>
      <c r="U25" s="573">
        <v>5</v>
      </c>
      <c r="V25" s="734">
        <v>0.67569444444444449</v>
      </c>
      <c r="W25" s="702" t="s">
        <v>443</v>
      </c>
      <c r="X25" s="573">
        <v>2</v>
      </c>
      <c r="Y25" s="734">
        <v>0.66666666666666663</v>
      </c>
      <c r="Z25" s="702" t="s">
        <v>443</v>
      </c>
      <c r="AA25" s="573">
        <v>3</v>
      </c>
      <c r="AB25" s="734">
        <v>0.64097222222222228</v>
      </c>
      <c r="AC25" s="702" t="s">
        <v>443</v>
      </c>
      <c r="AD25" s="573">
        <v>5</v>
      </c>
      <c r="AE25" s="734">
        <v>0.66666666666666663</v>
      </c>
      <c r="AF25" s="702" t="s">
        <v>443</v>
      </c>
      <c r="AG25" s="573">
        <v>2</v>
      </c>
      <c r="AH25" s="734">
        <v>0.66666666666666663</v>
      </c>
      <c r="AI25" s="702" t="s">
        <v>443</v>
      </c>
      <c r="AJ25" s="573">
        <v>4</v>
      </c>
      <c r="AK25" s="734">
        <v>0.68055555555555558</v>
      </c>
      <c r="AL25" s="702" t="s">
        <v>443</v>
      </c>
      <c r="AM25" s="573">
        <v>1</v>
      </c>
      <c r="AN25" s="734">
        <v>0.67708333333333337</v>
      </c>
      <c r="AO25" s="702" t="s">
        <v>443</v>
      </c>
      <c r="AP25" s="573">
        <v>3</v>
      </c>
    </row>
    <row r="26" spans="1:45" x14ac:dyDescent="0.2">
      <c r="A26" s="725" t="s">
        <v>2027</v>
      </c>
      <c r="B26" s="646">
        <f>COUNTIF('Jan 2025 - Dec 2025'!J1:J743, "W2-R22")</f>
        <v>34</v>
      </c>
      <c r="C26" s="735">
        <f t="shared" si="0"/>
        <v>0.52996031746031746</v>
      </c>
      <c r="D26" s="730"/>
      <c r="E26" s="739">
        <f t="shared" si="1"/>
        <v>16</v>
      </c>
      <c r="F26" s="733">
        <f>SUM(I26,L26,O26,R26,U26,X26,AA26,AD26,AG26,AJ26,AM26,AP26)</f>
        <v>50</v>
      </c>
      <c r="G26" s="858" t="s">
        <v>767</v>
      </c>
      <c r="H26" s="859"/>
      <c r="I26" s="859"/>
      <c r="J26" s="859"/>
      <c r="K26" s="859"/>
      <c r="L26" s="859"/>
      <c r="M26" s="859"/>
      <c r="N26" s="859"/>
      <c r="O26" s="860"/>
      <c r="P26" s="734">
        <v>0.49930555555555556</v>
      </c>
      <c r="Q26" s="702" t="s">
        <v>443</v>
      </c>
      <c r="R26" s="573">
        <v>0</v>
      </c>
      <c r="S26" s="734">
        <v>0.51736111111111116</v>
      </c>
      <c r="T26" s="702" t="s">
        <v>443</v>
      </c>
      <c r="U26" s="573">
        <v>3</v>
      </c>
      <c r="V26" s="734">
        <v>0.67847222222222225</v>
      </c>
      <c r="W26" s="702" t="s">
        <v>443</v>
      </c>
      <c r="X26" s="573">
        <v>7</v>
      </c>
      <c r="Y26" s="734">
        <v>0.48125000000000001</v>
      </c>
      <c r="Z26" s="702" t="s">
        <v>443</v>
      </c>
      <c r="AA26" s="573">
        <v>1</v>
      </c>
      <c r="AB26" s="734">
        <v>0.49236111111111114</v>
      </c>
      <c r="AC26" s="702" t="s">
        <v>443</v>
      </c>
      <c r="AD26" s="573">
        <v>5</v>
      </c>
      <c r="AE26" s="734">
        <v>0.51944444444444449</v>
      </c>
      <c r="AF26" s="702" t="s">
        <v>443</v>
      </c>
      <c r="AG26" s="573">
        <v>4</v>
      </c>
      <c r="AH26" s="734">
        <v>0.52152777777777781</v>
      </c>
      <c r="AI26" s="702" t="s">
        <v>443</v>
      </c>
      <c r="AJ26" s="573">
        <v>0</v>
      </c>
      <c r="AK26" s="734" t="s">
        <v>690</v>
      </c>
      <c r="AL26" s="702" t="s">
        <v>35</v>
      </c>
      <c r="AM26" s="573">
        <v>24</v>
      </c>
      <c r="AN26" s="734">
        <v>0.67708333333333337</v>
      </c>
      <c r="AO26" s="702" t="s">
        <v>35</v>
      </c>
      <c r="AP26" s="573">
        <v>6</v>
      </c>
    </row>
    <row r="27" spans="1:45" x14ac:dyDescent="0.2">
      <c r="A27" s="725" t="s">
        <v>2028</v>
      </c>
      <c r="B27" s="646">
        <f>COUNTIF('Jan 2025 - Dec 2025'!J1:J744, "TH2-R23")</f>
        <v>15</v>
      </c>
      <c r="C27" s="802">
        <v>0.47569444444444442</v>
      </c>
      <c r="D27" s="730"/>
      <c r="E27" s="739">
        <f t="shared" si="1"/>
        <v>-13</v>
      </c>
      <c r="F27" s="733">
        <f>SUM(I27,L27,O27,R27,U27,X27,AA27,AD27,AG27,AJ27,AM27,AP27)</f>
        <v>2</v>
      </c>
      <c r="G27" s="861" t="s">
        <v>767</v>
      </c>
      <c r="H27" s="861"/>
      <c r="I27" s="861"/>
      <c r="J27" s="861"/>
      <c r="K27" s="861"/>
      <c r="L27" s="861"/>
      <c r="M27" s="861"/>
      <c r="N27" s="861"/>
      <c r="O27" s="861"/>
      <c r="P27" s="861"/>
      <c r="Q27" s="861"/>
      <c r="R27" s="861"/>
      <c r="S27" s="861"/>
      <c r="T27" s="861"/>
      <c r="U27" s="861"/>
      <c r="V27" s="861"/>
      <c r="W27" s="861"/>
      <c r="X27" s="861"/>
      <c r="Y27" s="861"/>
      <c r="Z27" s="861"/>
      <c r="AA27" s="861"/>
      <c r="AB27" s="861"/>
      <c r="AC27" s="861"/>
      <c r="AD27" s="861"/>
      <c r="AE27" s="861"/>
      <c r="AF27" s="861"/>
      <c r="AG27" s="861"/>
      <c r="AH27" s="861"/>
      <c r="AI27" s="861"/>
      <c r="AJ27" s="861"/>
      <c r="AK27" s="734">
        <v>0.47222222222222221</v>
      </c>
      <c r="AL27" s="702" t="s">
        <v>443</v>
      </c>
      <c r="AM27" s="573">
        <v>2</v>
      </c>
      <c r="AN27" s="734">
        <v>0.48125000000000001</v>
      </c>
      <c r="AO27" s="702" t="s">
        <v>443</v>
      </c>
      <c r="AP27" s="573">
        <v>0</v>
      </c>
    </row>
    <row r="28" spans="1:45" x14ac:dyDescent="0.2">
      <c r="A28" s="725" t="s">
        <v>3218</v>
      </c>
      <c r="B28" s="646">
        <f>COUNTIF('Jan 2025 - Dec 2025'!J1:J745, "F1-R24")</f>
        <v>0</v>
      </c>
      <c r="C28" s="730" t="s">
        <v>690</v>
      </c>
      <c r="D28" s="730"/>
      <c r="E28" s="739">
        <f t="shared" si="1"/>
        <v>0</v>
      </c>
      <c r="F28" s="733">
        <f>SUM(I28,L28,O28,R28,U28,X28,AA28,AD28,AG28,AJ28,AM28,AP28)</f>
        <v>0</v>
      </c>
      <c r="G28" s="797"/>
      <c r="H28" s="797"/>
      <c r="I28" s="797"/>
      <c r="J28" s="797"/>
      <c r="K28" s="797"/>
      <c r="L28" s="797"/>
      <c r="M28" s="797"/>
      <c r="N28" s="797"/>
      <c r="O28" s="797"/>
      <c r="P28" s="797"/>
      <c r="Q28" s="797"/>
      <c r="R28" s="797"/>
      <c r="S28" s="797"/>
      <c r="T28" s="797"/>
      <c r="U28" s="797"/>
      <c r="V28" s="797"/>
      <c r="W28" s="797"/>
      <c r="X28" s="797"/>
      <c r="Y28" s="797"/>
      <c r="Z28" s="797"/>
      <c r="AA28" s="797"/>
      <c r="AB28" s="797"/>
      <c r="AC28" s="797"/>
      <c r="AD28" s="797"/>
      <c r="AE28" s="797"/>
      <c r="AF28" s="797"/>
      <c r="AG28" s="797"/>
      <c r="AH28" s="797"/>
      <c r="AI28" s="797"/>
      <c r="AJ28" s="797"/>
      <c r="AK28" s="798"/>
      <c r="AL28" s="797"/>
      <c r="AM28" s="799"/>
      <c r="AN28" s="798"/>
      <c r="AO28" s="797"/>
      <c r="AP28" s="799"/>
    </row>
    <row r="29" spans="1:45" ht="24" x14ac:dyDescent="0.2">
      <c r="A29" s="724" t="s">
        <v>2029</v>
      </c>
      <c r="B29" s="723">
        <f>SUM(B3:B27)</f>
        <v>608</v>
      </c>
      <c r="C29" s="719"/>
      <c r="D29" s="719" t="s">
        <v>3140</v>
      </c>
      <c r="E29" s="719">
        <f>SUM(E5:E27)</f>
        <v>292</v>
      </c>
      <c r="F29" s="719">
        <f>SUM(F5:F27)</f>
        <v>900</v>
      </c>
    </row>
    <row r="30" spans="1:45" ht="27.95" customHeight="1" x14ac:dyDescent="0.2">
      <c r="A30" s="853" t="s">
        <v>2030</v>
      </c>
      <c r="B30" s="849"/>
      <c r="C30" s="849"/>
      <c r="D30" s="849"/>
      <c r="E30" s="849"/>
      <c r="F30" s="850"/>
      <c r="G30" s="832" t="s">
        <v>146</v>
      </c>
      <c r="H30" s="832"/>
      <c r="I30" s="573">
        <f>SUM(I5:I26)</f>
        <v>56</v>
      </c>
      <c r="J30" s="832" t="s">
        <v>614</v>
      </c>
      <c r="K30" s="832"/>
      <c r="L30" s="720">
        <f>SUM(L5:L26)</f>
        <v>56</v>
      </c>
      <c r="M30" s="832" t="s">
        <v>53</v>
      </c>
      <c r="N30" s="832"/>
      <c r="O30" s="721">
        <f>SUM(O5:O26)</f>
        <v>59</v>
      </c>
      <c r="P30" s="832" t="s">
        <v>20</v>
      </c>
      <c r="Q30" s="832"/>
      <c r="R30" s="722">
        <f>SUM(R5:R26)</f>
        <v>76</v>
      </c>
      <c r="S30" s="832" t="s">
        <v>25</v>
      </c>
      <c r="T30" s="832"/>
      <c r="U30" s="722">
        <f>SUM(U5:U26)</f>
        <v>86</v>
      </c>
      <c r="V30" s="832" t="s">
        <v>69</v>
      </c>
      <c r="W30" s="832"/>
      <c r="X30" s="722">
        <f>SUM(X5:X26)</f>
        <v>101</v>
      </c>
      <c r="Y30" s="832" t="s">
        <v>50</v>
      </c>
      <c r="Z30" s="832"/>
      <c r="AA30" s="722">
        <f>SUM(AA5:AA26)</f>
        <v>84</v>
      </c>
      <c r="AB30" s="832" t="s">
        <v>100</v>
      </c>
      <c r="AC30" s="832"/>
      <c r="AD30" s="720">
        <f>SUM(AD5:AD26)</f>
        <v>80</v>
      </c>
      <c r="AE30" s="832" t="s">
        <v>622</v>
      </c>
      <c r="AF30" s="832"/>
      <c r="AG30" s="720">
        <f>SUM(AG5:AG26)</f>
        <v>71</v>
      </c>
      <c r="AH30" s="833" t="s">
        <v>610</v>
      </c>
      <c r="AI30" s="833"/>
      <c r="AJ30" s="814">
        <f>SUM(AJ5:AJ26)</f>
        <v>68</v>
      </c>
      <c r="AK30" s="833" t="s">
        <v>657</v>
      </c>
      <c r="AL30" s="833"/>
      <c r="AM30" s="814">
        <f>SUM(AM5:AM27)-24</f>
        <v>55</v>
      </c>
      <c r="AN30" s="833" t="s">
        <v>635</v>
      </c>
      <c r="AO30" s="833"/>
      <c r="AP30" s="746">
        <f>SUM(AP5:AP27)-29</f>
        <v>55</v>
      </c>
      <c r="AQ30" s="744">
        <f xml:space="preserve"> (AP30/AS30)-1</f>
        <v>-0.23611111111111116</v>
      </c>
      <c r="AR30" s="747" t="s">
        <v>2031</v>
      </c>
      <c r="AS30" s="745">
        <f>(I30+L30+O30+R30+U30+X30+AA30+AD30+AG30+AJ30+AM30)/11</f>
        <v>72</v>
      </c>
    </row>
    <row r="31" spans="1:45" ht="39" customHeight="1" x14ac:dyDescent="0.2">
      <c r="A31" s="853" t="s">
        <v>2032</v>
      </c>
      <c r="B31" s="849"/>
      <c r="C31" s="849"/>
      <c r="D31" s="849"/>
      <c r="E31" s="849"/>
      <c r="F31" s="850"/>
      <c r="G31" s="832" t="s">
        <v>146</v>
      </c>
      <c r="H31" s="832"/>
      <c r="I31" s="573">
        <f>I9</f>
        <v>6</v>
      </c>
      <c r="J31" s="832" t="s">
        <v>614</v>
      </c>
      <c r="K31" s="832"/>
      <c r="L31" s="720">
        <f>L11</f>
        <v>6</v>
      </c>
      <c r="M31" s="832" t="s">
        <v>53</v>
      </c>
      <c r="N31" s="832"/>
      <c r="O31" s="721">
        <f>O16</f>
        <v>4</v>
      </c>
      <c r="P31" s="832" t="s">
        <v>20</v>
      </c>
      <c r="Q31" s="832"/>
      <c r="R31" s="722">
        <f>R15+2</f>
        <v>14</v>
      </c>
      <c r="S31" s="832" t="s">
        <v>25</v>
      </c>
      <c r="T31" s="832"/>
      <c r="U31" s="722">
        <f>4+5+2+2</f>
        <v>13</v>
      </c>
      <c r="V31" s="832" t="s">
        <v>69</v>
      </c>
      <c r="W31" s="832"/>
      <c r="X31" s="722">
        <f>3+9+9</f>
        <v>21</v>
      </c>
      <c r="Y31" s="832" t="s">
        <v>50</v>
      </c>
      <c r="Z31" s="832"/>
      <c r="AA31" s="722">
        <f>10+5+3</f>
        <v>18</v>
      </c>
      <c r="AB31" s="832" t="s">
        <v>100</v>
      </c>
      <c r="AC31" s="832"/>
      <c r="AD31" s="720">
        <f>2+3</f>
        <v>5</v>
      </c>
      <c r="AE31" s="832" t="s">
        <v>622</v>
      </c>
      <c r="AF31" s="832"/>
      <c r="AG31" s="720">
        <f>3+3+3+3</f>
        <v>12</v>
      </c>
      <c r="AH31" s="833" t="s">
        <v>610</v>
      </c>
      <c r="AI31" s="833"/>
      <c r="AJ31" s="814">
        <f>5+1</f>
        <v>6</v>
      </c>
      <c r="AK31" s="833" t="s">
        <v>657</v>
      </c>
      <c r="AL31" s="833"/>
      <c r="AM31" s="814">
        <f>4+1</f>
        <v>5</v>
      </c>
      <c r="AN31" s="833" t="s">
        <v>635</v>
      </c>
      <c r="AO31" s="833"/>
      <c r="AP31" s="746">
        <f>1+4+1+5</f>
        <v>11</v>
      </c>
      <c r="AQ31" s="744">
        <f xml:space="preserve"> (AP31)/AS31-1</f>
        <v>0.10000000000000009</v>
      </c>
      <c r="AR31" s="747" t="s">
        <v>2031</v>
      </c>
      <c r="AS31" s="745">
        <f>(I31+L31+O31+R31+U31+X31+AA31+AD31+AG31+AJ31+AM31)/11</f>
        <v>10</v>
      </c>
    </row>
    <row r="33" spans="2:10" x14ac:dyDescent="0.2">
      <c r="B33" s="834" t="s">
        <v>2033</v>
      </c>
      <c r="C33" s="834"/>
      <c r="D33" s="834"/>
      <c r="E33" s="834"/>
      <c r="F33" s="834"/>
      <c r="G33" s="834"/>
      <c r="H33" s="834"/>
      <c r="I33" s="834"/>
      <c r="J33" s="834"/>
    </row>
    <row r="34" spans="2:10" x14ac:dyDescent="0.2">
      <c r="B34" s="834" t="s">
        <v>2034</v>
      </c>
      <c r="C34" s="834"/>
      <c r="D34" s="834"/>
      <c r="E34" s="834"/>
      <c r="F34" s="834"/>
      <c r="G34" s="834"/>
      <c r="H34" s="834"/>
      <c r="I34" s="834"/>
      <c r="J34" s="834"/>
    </row>
  </sheetData>
  <mergeCells count="49">
    <mergeCell ref="A2:AP2"/>
    <mergeCell ref="G3:I3"/>
    <mergeCell ref="M3:O3"/>
    <mergeCell ref="J3:L3"/>
    <mergeCell ref="P3:R3"/>
    <mergeCell ref="S3:U3"/>
    <mergeCell ref="V3:X3"/>
    <mergeCell ref="Y3:AA3"/>
    <mergeCell ref="AB3:AD3"/>
    <mergeCell ref="C3:C4"/>
    <mergeCell ref="B3:B4"/>
    <mergeCell ref="A3:A4"/>
    <mergeCell ref="D3:D4"/>
    <mergeCell ref="F3:F4"/>
    <mergeCell ref="AE3:AG3"/>
    <mergeCell ref="AH3:AJ3"/>
    <mergeCell ref="E3:E4"/>
    <mergeCell ref="B34:J34"/>
    <mergeCell ref="V30:W30"/>
    <mergeCell ref="J30:K30"/>
    <mergeCell ref="M30:N30"/>
    <mergeCell ref="P30:Q30"/>
    <mergeCell ref="S30:T30"/>
    <mergeCell ref="A30:F30"/>
    <mergeCell ref="A31:F31"/>
    <mergeCell ref="G31:H31"/>
    <mergeCell ref="J31:K31"/>
    <mergeCell ref="M31:N31"/>
    <mergeCell ref="G30:H30"/>
    <mergeCell ref="P31:Q31"/>
    <mergeCell ref="S31:T31"/>
    <mergeCell ref="V31:W31"/>
    <mergeCell ref="B33:J33"/>
    <mergeCell ref="AE30:AF30"/>
    <mergeCell ref="G26:O26"/>
    <mergeCell ref="AE31:AF31"/>
    <mergeCell ref="Y30:Z30"/>
    <mergeCell ref="AB30:AC30"/>
    <mergeCell ref="Y31:Z31"/>
    <mergeCell ref="AB31:AC31"/>
    <mergeCell ref="G27:AJ27"/>
    <mergeCell ref="AN30:AO30"/>
    <mergeCell ref="AN31:AO31"/>
    <mergeCell ref="AH30:AI30"/>
    <mergeCell ref="AH31:AI31"/>
    <mergeCell ref="AN3:AP3"/>
    <mergeCell ref="AK3:AM3"/>
    <mergeCell ref="AK30:AL30"/>
    <mergeCell ref="AK31:AL31"/>
  </mergeCells>
  <phoneticPr fontId="9" type="noConversion"/>
  <conditionalFormatting sqref="G26:G28 P26:AP26 AK27:AP28 G5:AP25">
    <cfRule type="containsText" dxfId="2963" priority="34" operator="containsText" text="N/A">
      <formula>NOT(ISERROR(SEARCH("N/A",G5)))</formula>
    </cfRule>
    <cfRule type="containsText" dxfId="2962" priority="35" operator="containsText" text="X">
      <formula>NOT(ISERROR(SEARCH("X",G5)))</formula>
    </cfRule>
    <cfRule type="containsText" dxfId="2961" priority="36" operator="containsText" text="Y">
      <formula>NOT(ISERROR(SEARCH("Y",G5)))</formula>
    </cfRule>
  </conditionalFormatting>
  <conditionalFormatting sqref="I30:I31">
    <cfRule type="containsText" dxfId="2960" priority="31" operator="containsText" text="N/A">
      <formula>NOT(ISERROR(SEARCH("N/A",I30)))</formula>
    </cfRule>
    <cfRule type="containsText" dxfId="2959" priority="32" operator="containsText" text="X">
      <formula>NOT(ISERROR(SEARCH("X",I30)))</formula>
    </cfRule>
    <cfRule type="containsText" dxfId="2958" priority="33" operator="containsText" text="Y">
      <formula>NOT(ISERROR(SEARCH("Y",I30)))</formula>
    </cfRule>
  </conditionalFormatting>
  <conditionalFormatting sqref="L30:L31">
    <cfRule type="containsText" dxfId="2957" priority="28" operator="containsText" text="N/A">
      <formula>NOT(ISERROR(SEARCH("N/A",L30)))</formula>
    </cfRule>
    <cfRule type="containsText" dxfId="2956" priority="29" operator="containsText" text="X">
      <formula>NOT(ISERROR(SEARCH("X",L30)))</formula>
    </cfRule>
    <cfRule type="containsText" dxfId="2955" priority="30" operator="containsText" text="Y">
      <formula>NOT(ISERROR(SEARCH("Y",L30)))</formula>
    </cfRule>
  </conditionalFormatting>
  <conditionalFormatting sqref="O30:O31">
    <cfRule type="containsText" dxfId="2954" priority="25" operator="containsText" text="N/A">
      <formula>NOT(ISERROR(SEARCH("N/A",O30)))</formula>
    </cfRule>
    <cfRule type="containsText" dxfId="2953" priority="26" operator="containsText" text="X">
      <formula>NOT(ISERROR(SEARCH("X",O30)))</formula>
    </cfRule>
    <cfRule type="containsText" dxfId="2952" priority="27" operator="containsText" text="Y">
      <formula>NOT(ISERROR(SEARCH("Y",O30)))</formula>
    </cfRule>
  </conditionalFormatting>
  <conditionalFormatting sqref="R30:R31">
    <cfRule type="containsText" dxfId="2951" priority="22" operator="containsText" text="N/A">
      <formula>NOT(ISERROR(SEARCH("N/A",R30)))</formula>
    </cfRule>
    <cfRule type="containsText" dxfId="2950" priority="23" operator="containsText" text="X">
      <formula>NOT(ISERROR(SEARCH("X",R30)))</formula>
    </cfRule>
    <cfRule type="containsText" dxfId="2949" priority="24" operator="containsText" text="Y">
      <formula>NOT(ISERROR(SEARCH("Y",R30)))</formula>
    </cfRule>
  </conditionalFormatting>
  <conditionalFormatting sqref="U30:U31">
    <cfRule type="containsText" dxfId="2948" priority="19" operator="containsText" text="N/A">
      <formula>NOT(ISERROR(SEARCH("N/A",U30)))</formula>
    </cfRule>
    <cfRule type="containsText" dxfId="2947" priority="20" operator="containsText" text="X">
      <formula>NOT(ISERROR(SEARCH("X",U30)))</formula>
    </cfRule>
    <cfRule type="containsText" dxfId="2946" priority="21" operator="containsText" text="Y">
      <formula>NOT(ISERROR(SEARCH("Y",U30)))</formula>
    </cfRule>
  </conditionalFormatting>
  <conditionalFormatting sqref="X30:X31">
    <cfRule type="containsText" dxfId="2945" priority="16" operator="containsText" text="N/A">
      <formula>NOT(ISERROR(SEARCH("N/A",X30)))</formula>
    </cfRule>
    <cfRule type="containsText" dxfId="2944" priority="17" operator="containsText" text="X">
      <formula>NOT(ISERROR(SEARCH("X",X30)))</formula>
    </cfRule>
    <cfRule type="containsText" dxfId="2943" priority="18" operator="containsText" text="Y">
      <formula>NOT(ISERROR(SEARCH("Y",X30)))</formula>
    </cfRule>
  </conditionalFormatting>
  <conditionalFormatting sqref="AA30:AA31">
    <cfRule type="containsText" dxfId="2942" priority="13" operator="containsText" text="N/A">
      <formula>NOT(ISERROR(SEARCH("N/A",AA30)))</formula>
    </cfRule>
    <cfRule type="containsText" dxfId="2941" priority="14" operator="containsText" text="X">
      <formula>NOT(ISERROR(SEARCH("X",AA30)))</formula>
    </cfRule>
    <cfRule type="containsText" dxfId="2940" priority="15" operator="containsText" text="Y">
      <formula>NOT(ISERROR(SEARCH("Y",AA30)))</formula>
    </cfRule>
  </conditionalFormatting>
  <conditionalFormatting sqref="AD30:AD31 AG30:AG31">
    <cfRule type="containsText" dxfId="2939" priority="10" operator="containsText" text="N/A">
      <formula>NOT(ISERROR(SEARCH("N/A",AD30)))</formula>
    </cfRule>
    <cfRule type="containsText" dxfId="2938" priority="11" operator="containsText" text="X">
      <formula>NOT(ISERROR(SEARCH("X",AD30)))</formula>
    </cfRule>
    <cfRule type="containsText" dxfId="2937" priority="12" operator="containsText" text="Y">
      <formula>NOT(ISERROR(SEARCH("Y",AD30)))</formula>
    </cfRule>
  </conditionalFormatting>
  <conditionalFormatting sqref="AJ30:AJ31">
    <cfRule type="containsText" dxfId="2936" priority="7" operator="containsText" text="N/A">
      <formula>NOT(ISERROR(SEARCH("N/A",AJ30)))</formula>
    </cfRule>
    <cfRule type="containsText" dxfId="2935" priority="8" operator="containsText" text="X">
      <formula>NOT(ISERROR(SEARCH("X",AJ30)))</formula>
    </cfRule>
    <cfRule type="containsText" dxfId="2934" priority="9" operator="containsText" text="Y">
      <formula>NOT(ISERROR(SEARCH("Y",AJ30)))</formula>
    </cfRule>
  </conditionalFormatting>
  <conditionalFormatting sqref="AM30:AM31">
    <cfRule type="containsText" dxfId="2933" priority="4" operator="containsText" text="N/A">
      <formula>NOT(ISERROR(SEARCH("N/A",AM30)))</formula>
    </cfRule>
    <cfRule type="containsText" dxfId="2932" priority="5" operator="containsText" text="X">
      <formula>NOT(ISERROR(SEARCH("X",AM30)))</formula>
    </cfRule>
    <cfRule type="containsText" dxfId="2931" priority="6" operator="containsText" text="Y">
      <formula>NOT(ISERROR(SEARCH("Y",AM30)))</formula>
    </cfRule>
  </conditionalFormatting>
  <conditionalFormatting sqref="AP30:AP31">
    <cfRule type="containsText" dxfId="2930" priority="1" operator="containsText" text="N/A">
      <formula>NOT(ISERROR(SEARCH("N/A",AP30)))</formula>
    </cfRule>
    <cfRule type="containsText" dxfId="2929" priority="2" operator="containsText" text="X">
      <formula>NOT(ISERROR(SEARCH("X",AP30)))</formula>
    </cfRule>
    <cfRule type="containsText" dxfId="2928" priority="3" operator="containsText" text="Y">
      <formula>NOT(ISERROR(SEARCH("Y",AP30)))</formula>
    </cfRule>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7F1C-6491-4DF5-8582-FA8A02B38B51}">
  <dimension ref="B2:P42"/>
  <sheetViews>
    <sheetView topLeftCell="A3" zoomScale="91" zoomScaleNormal="91" workbookViewId="0">
      <selection activeCell="E10" sqref="E10"/>
    </sheetView>
  </sheetViews>
  <sheetFormatPr defaultColWidth="12.42578125" defaultRowHeight="15.75" x14ac:dyDescent="0.25"/>
  <cols>
    <col min="1" max="1" width="6.28515625" style="759" customWidth="1"/>
    <col min="2" max="2" width="16.7109375" style="759" customWidth="1"/>
    <col min="3" max="3" width="20.7109375" style="759" customWidth="1"/>
    <col min="4" max="4" width="24.140625" style="759" customWidth="1"/>
    <col min="5" max="5" width="14.28515625" style="759" customWidth="1"/>
    <col min="6" max="6" width="16.140625" style="759" customWidth="1"/>
    <col min="7" max="7" width="9.7109375" style="759" customWidth="1"/>
    <col min="8" max="8" width="20.140625" style="759" customWidth="1"/>
    <col min="9" max="9" width="19.42578125" style="759" customWidth="1"/>
    <col min="10" max="10" width="18.42578125" style="759" customWidth="1"/>
    <col min="11" max="11" width="12.42578125" style="759"/>
    <col min="12" max="13" width="26.28515625" style="759" customWidth="1"/>
    <col min="14" max="14" width="12.42578125" style="759"/>
    <col min="15" max="15" width="22.42578125" style="759" customWidth="1"/>
    <col min="16" max="16" width="18.7109375" style="759" customWidth="1"/>
    <col min="17" max="16384" width="12.42578125" style="759"/>
  </cols>
  <sheetData>
    <row r="2" spans="2:16" ht="16.5" thickBot="1" x14ac:dyDescent="0.3"/>
    <row r="3" spans="2:16" ht="68.25" customHeight="1" thickBot="1" x14ac:dyDescent="0.3">
      <c r="B3" s="791" t="s">
        <v>3213</v>
      </c>
      <c r="C3" s="789" t="s">
        <v>3212</v>
      </c>
      <c r="D3" s="790" t="s">
        <v>3211</v>
      </c>
      <c r="E3" s="790" t="s">
        <v>3233</v>
      </c>
      <c r="F3" s="790" t="s">
        <v>3217</v>
      </c>
      <c r="G3" s="790" t="s">
        <v>3219</v>
      </c>
      <c r="H3" s="790" t="s">
        <v>3221</v>
      </c>
      <c r="I3" s="790" t="s">
        <v>3210</v>
      </c>
      <c r="J3" s="789" t="s">
        <v>3222</v>
      </c>
      <c r="K3" s="803" t="s">
        <v>3223</v>
      </c>
      <c r="L3" s="788" t="s">
        <v>3143</v>
      </c>
      <c r="M3" s="787" t="s">
        <v>3209</v>
      </c>
      <c r="O3" s="856" t="s">
        <v>3208</v>
      </c>
      <c r="P3" s="857"/>
    </row>
    <row r="4" spans="2:16" x14ac:dyDescent="0.25">
      <c r="B4" s="792" t="s">
        <v>3201</v>
      </c>
      <c r="C4" s="794" t="s">
        <v>3207</v>
      </c>
      <c r="D4" s="794" t="s">
        <v>3206</v>
      </c>
      <c r="E4" s="794">
        <f>COUNTIF('Jan 2025 - Dec 2025'!J1:J750, "M1-R1")</f>
        <v>33</v>
      </c>
      <c r="F4" s="800">
        <f>MAX(0,
 (MIN('2025 Completion Chart'!C5, TIME(16,30,0)) - TIME(8,0,0)) * 24
 - IF('2025 Completion Chart'!C5 &gt;= TIME(12,0,0), 0.5, 0)
)</f>
        <v>6.8129629629629651</v>
      </c>
      <c r="G4" s="794">
        <v>1</v>
      </c>
      <c r="H4" s="776">
        <f>F4*G4*45+(25)</f>
        <v>331.58333333333343</v>
      </c>
      <c r="I4" s="777">
        <f>SUMIF('Jan 2025 - Dec 2025'!$J$2:$J$1000, "M1-R1", 'Jan 2025 - Dec 2025'!$E$2:$E$1000)</f>
        <v>1955</v>
      </c>
      <c r="J4" s="775">
        <f t="shared" ref="J4:J26" si="0">(I4-H4)</f>
        <v>1623.4166666666665</v>
      </c>
      <c r="K4" s="774">
        <f t="shared" ref="K4:K26" si="1">(J4/I4)</f>
        <v>0.83039215686274503</v>
      </c>
      <c r="L4" s="773" t="s">
        <v>3203</v>
      </c>
      <c r="M4" s="779"/>
      <c r="O4" s="786" t="s">
        <v>662</v>
      </c>
      <c r="P4" s="785">
        <f>'[1]Quotation Cheat Sheet'!$G$61</f>
        <v>65</v>
      </c>
    </row>
    <row r="5" spans="2:16" x14ac:dyDescent="0.25">
      <c r="B5" s="792" t="s">
        <v>3201</v>
      </c>
      <c r="C5" s="794" t="s">
        <v>3205</v>
      </c>
      <c r="D5" s="794" t="s">
        <v>3204</v>
      </c>
      <c r="E5" s="794">
        <f>COUNTIF('Jan 2025 - Dec 2025'!J1:J750, "M1-R2")</f>
        <v>30</v>
      </c>
      <c r="F5" s="800">
        <f>MAX(0,
 (MIN('2025 Completion Chart'!C6, TIME(16,30,0)) - TIME(8,0,0)) * 24
 - IF('2025 Completion Chart'!C6 &gt;= TIME(12,0,0), 0.5, 0)
)</f>
        <v>5.6803030303030315</v>
      </c>
      <c r="G5" s="794">
        <v>1</v>
      </c>
      <c r="H5" s="776">
        <f t="shared" ref="H5:H26" si="2">F5*G5*45+(25)</f>
        <v>280.61363636363643</v>
      </c>
      <c r="I5" s="777">
        <f>SUMIF('Jan 2025 - Dec 2025'!$J$2:$J$1000, "M1-R2", 'Jan 2025 - Dec 2025'!$E$2:$E$1000)</f>
        <v>1660</v>
      </c>
      <c r="J5" s="775">
        <f t="shared" si="0"/>
        <v>1379.3863636363635</v>
      </c>
      <c r="K5" s="774">
        <f t="shared" si="1"/>
        <v>0.83095564074479733</v>
      </c>
      <c r="L5" s="773" t="s">
        <v>3203</v>
      </c>
      <c r="M5" s="779"/>
      <c r="O5" s="784" t="s">
        <v>3202</v>
      </c>
      <c r="P5" s="783">
        <f>'[1]Quotation Cheat Sheet'!$G$62</f>
        <v>75</v>
      </c>
    </row>
    <row r="6" spans="2:16" x14ac:dyDescent="0.25">
      <c r="B6" s="792" t="s">
        <v>3201</v>
      </c>
      <c r="C6" s="794" t="s">
        <v>3200</v>
      </c>
      <c r="D6" s="794" t="s">
        <v>3199</v>
      </c>
      <c r="E6" s="794">
        <f>COUNTIF('Jan 2025 - Dec 2025'!J1:J750, "M1-R3")</f>
        <v>32</v>
      </c>
      <c r="F6" s="800">
        <f>MAX(0,
 (MIN('2025 Completion Chart'!C7, TIME(16,30,0)) - TIME(8,0,0)) * 24
 - IF('2025 Completion Chart'!C7 &gt;= TIME(12,0,0), 0.5, 0)
)</f>
        <v>6.4909090909090921</v>
      </c>
      <c r="G6" s="794">
        <v>2</v>
      </c>
      <c r="H6" s="776">
        <f t="shared" si="2"/>
        <v>609.18181818181824</v>
      </c>
      <c r="I6" s="777">
        <f>SUMIF('Jan 2025 - Dec 2025'!$J$2:$J$1000, "M1-R3", 'Jan 2025 - Dec 2025'!$E$2:$E$1000)</f>
        <v>1870</v>
      </c>
      <c r="J6" s="775">
        <f t="shared" si="0"/>
        <v>1260.8181818181818</v>
      </c>
      <c r="K6" s="774">
        <f t="shared" si="1"/>
        <v>0.67423432182790466</v>
      </c>
      <c r="L6" s="773"/>
      <c r="M6" s="779"/>
      <c r="O6" s="784" t="s">
        <v>3198</v>
      </c>
      <c r="P6" s="783">
        <f>'[1]Quotation Cheat Sheet'!$G$63</f>
        <v>125</v>
      </c>
    </row>
    <row r="7" spans="2:16" x14ac:dyDescent="0.25">
      <c r="B7" s="792" t="s">
        <v>3195</v>
      </c>
      <c r="C7" s="794" t="s">
        <v>3197</v>
      </c>
      <c r="D7" s="794" t="s">
        <v>571</v>
      </c>
      <c r="E7" s="794">
        <f>COUNTIF('Jan 2025 - Dec 2025'!J1:J750, "TU1-R4")</f>
        <v>14</v>
      </c>
      <c r="F7" s="800">
        <f>MAX(0,
 (MIN('2025 Completion Chart'!C8, TIME(16,30,0)) - TIME(8,0,0)) * 24
 - IF('2025 Completion Chart'!C8 &gt;= TIME(12,0,0), 0.5, 0)
)</f>
        <v>6.7772727272727291</v>
      </c>
      <c r="G7" s="794">
        <v>2</v>
      </c>
      <c r="H7" s="776">
        <f t="shared" si="2"/>
        <v>634.95454545454561</v>
      </c>
      <c r="I7" s="777">
        <f>SUMIF('Jan 2025 - Dec 2025'!$J$2:$J$1000, "TU1-R4", 'Jan 2025 - Dec 2025'!$E$2:$E$1000)</f>
        <v>715</v>
      </c>
      <c r="J7" s="775">
        <f t="shared" si="0"/>
        <v>80.04545454545439</v>
      </c>
      <c r="K7" s="774">
        <f t="shared" si="1"/>
        <v>0.11195168467895719</v>
      </c>
      <c r="L7" s="773"/>
      <c r="M7" s="779"/>
      <c r="O7" s="784" t="s">
        <v>3196</v>
      </c>
      <c r="P7" s="783">
        <f>'[1]Quotation Cheat Sheet'!$G$64</f>
        <v>250</v>
      </c>
    </row>
    <row r="8" spans="2:16" x14ac:dyDescent="0.25">
      <c r="B8" s="792" t="s">
        <v>3195</v>
      </c>
      <c r="C8" s="794" t="s">
        <v>3194</v>
      </c>
      <c r="D8" s="794" t="s">
        <v>3193</v>
      </c>
      <c r="E8" s="794">
        <f>COUNTIF('Jan 2025 - Dec 2025'!J1:J750, "TU1-R5")</f>
        <v>31</v>
      </c>
      <c r="F8" s="800">
        <f>MAX(0,
 (MIN('2025 Completion Chart'!C9, TIME(16,30,0)) - TIME(8,0,0)) * 24
 - IF('2025 Completion Chart'!C9 &gt;= TIME(12,0,0), 0.5, 0)
)</f>
        <v>7.4151515151515177</v>
      </c>
      <c r="G8" s="794">
        <v>2</v>
      </c>
      <c r="H8" s="776">
        <f t="shared" si="2"/>
        <v>692.3636363636366</v>
      </c>
      <c r="I8" s="777">
        <f>SUMIF('Jan 2025 - Dec 2025'!$J$2:$J$1000, "TU1-R5", 'Jan 2025 - Dec 2025'!$E$2:$E$1000)</f>
        <v>1935</v>
      </c>
      <c r="J8" s="775">
        <f t="shared" si="0"/>
        <v>1242.6363636363635</v>
      </c>
      <c r="K8" s="774">
        <f t="shared" si="1"/>
        <v>0.64218933521259092</v>
      </c>
      <c r="L8" s="773"/>
      <c r="M8" s="778" t="s">
        <v>2010</v>
      </c>
      <c r="O8" s="782" t="s">
        <v>3192</v>
      </c>
      <c r="P8" s="781">
        <f>I29/E29</f>
        <v>61.94901315789474</v>
      </c>
    </row>
    <row r="9" spans="2:16" x14ac:dyDescent="0.25">
      <c r="B9" s="792" t="s">
        <v>319</v>
      </c>
      <c r="C9" s="794" t="s">
        <v>3191</v>
      </c>
      <c r="D9" s="794" t="s">
        <v>442</v>
      </c>
      <c r="E9" s="794">
        <f>COUNTIF('Jan 2025 - Dec 2025'!J1:J750, "W1-R6")</f>
        <v>32</v>
      </c>
      <c r="F9" s="800">
        <f>MAX(0,
 (MIN('2025 Completion Chart'!C10, TIME(16,30,0)) - TIME(8,0,0)) * 24
 - IF('2025 Completion Chart'!C10 &gt;= TIME(12,0,0), 0.5, 0)
)</f>
        <v>7.2681818181818176</v>
      </c>
      <c r="G9" s="794">
        <v>2</v>
      </c>
      <c r="H9" s="776">
        <f t="shared" si="2"/>
        <v>679.13636363636363</v>
      </c>
      <c r="I9" s="777">
        <f>SUMIF('Jan 2025 - Dec 2025'!$J$2:$J$1000, "W1-R6", 'Jan 2025 - Dec 2025'!$E$2:$E$1000)</f>
        <v>1945</v>
      </c>
      <c r="J9" s="775">
        <f t="shared" si="0"/>
        <v>1265.8636363636365</v>
      </c>
      <c r="K9" s="774">
        <f t="shared" si="1"/>
        <v>0.65082963309184394</v>
      </c>
      <c r="L9" s="773"/>
      <c r="M9" s="779"/>
    </row>
    <row r="10" spans="2:16" x14ac:dyDescent="0.25">
      <c r="B10" s="792" t="s">
        <v>319</v>
      </c>
      <c r="C10" s="794" t="s">
        <v>3190</v>
      </c>
      <c r="D10" s="794" t="s">
        <v>3189</v>
      </c>
      <c r="E10" s="794">
        <f>COUNTIF('Jan 2025 - Dec 2025'!J1:J750, "W1-R7")</f>
        <v>29</v>
      </c>
      <c r="F10" s="800">
        <f>MAX(0,
 (MIN('2025 Completion Chart'!C11, TIME(16,30,0)) - TIME(8,0,0)) * 24
 - IF('2025 Completion Chart'!C11 &gt;= TIME(12,0,0), 0.5, 0)
)</f>
        <v>7.1878787878787875</v>
      </c>
      <c r="G10" s="794">
        <v>2</v>
      </c>
      <c r="H10" s="776">
        <f t="shared" si="2"/>
        <v>671.90909090909088</v>
      </c>
      <c r="I10" s="777">
        <f>SUMIF('Jan 2025 - Dec 2025'!$J$2:$J$1000, "W1-R7", 'Jan 2025 - Dec 2025'!$E$2:$E$1000)</f>
        <v>1625</v>
      </c>
      <c r="J10" s="775">
        <f t="shared" si="0"/>
        <v>953.09090909090912</v>
      </c>
      <c r="K10" s="774">
        <f t="shared" si="1"/>
        <v>0.58651748251748259</v>
      </c>
      <c r="L10" s="773"/>
      <c r="M10" s="779"/>
    </row>
    <row r="11" spans="2:16" x14ac:dyDescent="0.25">
      <c r="B11" s="792" t="s">
        <v>313</v>
      </c>
      <c r="C11" s="794" t="s">
        <v>3188</v>
      </c>
      <c r="D11" s="794" t="s">
        <v>3187</v>
      </c>
      <c r="E11" s="794">
        <f>COUNTIF('Jan 2025 - Dec 2025'!J1:J750, "TH1-R8")</f>
        <v>25</v>
      </c>
      <c r="F11" s="800">
        <f>MAX(0,
 (MIN('2025 Completion Chart'!C12, TIME(16,30,0)) - TIME(8,0,0)) * 24
 - IF('2025 Completion Chart'!C12 &gt;= TIME(12,0,0), 0.5, 0)
)</f>
        <v>7.3803030303030308</v>
      </c>
      <c r="G11" s="794">
        <v>2</v>
      </c>
      <c r="H11" s="776">
        <f t="shared" si="2"/>
        <v>689.22727272727275</v>
      </c>
      <c r="I11" s="777">
        <f>SUMIF('Jan 2025 - Dec 2025'!$J$2:$J$1000, "TH1-R8", 'Jan 2025 - Dec 2025'!$E$2:$E$1000)</f>
        <v>1555</v>
      </c>
      <c r="J11" s="775">
        <f t="shared" si="0"/>
        <v>865.77272727272725</v>
      </c>
      <c r="K11" s="774">
        <f t="shared" si="1"/>
        <v>0.55676702718503357</v>
      </c>
      <c r="L11" s="773"/>
      <c r="M11" s="779"/>
      <c r="N11" s="780"/>
    </row>
    <row r="12" spans="2:16" x14ac:dyDescent="0.25">
      <c r="B12" s="792" t="s">
        <v>313</v>
      </c>
      <c r="C12" s="794" t="s">
        <v>3186</v>
      </c>
      <c r="D12" s="794" t="s">
        <v>3185</v>
      </c>
      <c r="E12" s="794">
        <f>COUNTIF('Jan 2025 - Dec 2025'!J1:J750, "TH1-R9")</f>
        <v>32</v>
      </c>
      <c r="F12" s="800">
        <f>MAX(0,
 (MIN('2025 Completion Chart'!C13, TIME(16,30,0)) - TIME(8,0,0)) * 24
 - IF('2025 Completion Chart'!C13 &gt;= TIME(12,0,0), 0.5, 0)
)</f>
        <v>6.3106060606060606</v>
      </c>
      <c r="G12" s="794">
        <v>2</v>
      </c>
      <c r="H12" s="776">
        <f t="shared" si="2"/>
        <v>592.9545454545455</v>
      </c>
      <c r="I12" s="777">
        <f>SUMIF('Jan 2025 - Dec 2025'!$J$2:$J$1000, "TH1-R9", 'Jan 2025 - Dec 2025'!$E$2:$E$1000)</f>
        <v>1805</v>
      </c>
      <c r="J12" s="775">
        <f t="shared" si="0"/>
        <v>1212.0454545454545</v>
      </c>
      <c r="K12" s="774">
        <f t="shared" si="1"/>
        <v>0.67149332661798034</v>
      </c>
      <c r="L12" s="773"/>
      <c r="M12" s="779"/>
    </row>
    <row r="13" spans="2:16" x14ac:dyDescent="0.25">
      <c r="B13" s="792" t="s">
        <v>3184</v>
      </c>
      <c r="C13" s="794" t="s">
        <v>3183</v>
      </c>
      <c r="D13" s="794" t="s">
        <v>3182</v>
      </c>
      <c r="E13" s="794">
        <f>COUNTIF('Jan 2025 - Dec 2025'!J1:J750, "F1-R10")</f>
        <v>28</v>
      </c>
      <c r="F13" s="800">
        <f>MAX(0,
 (MIN('2025 Completion Chart'!C14, TIME(16,30,0)) - TIME(8,0,0)) * 24
 - IF('2025 Completion Chart'!C14 &gt;= TIME(12,0,0), 0.5, 0)
)</f>
        <v>6.5681818181818201</v>
      </c>
      <c r="G13" s="794">
        <v>2</v>
      </c>
      <c r="H13" s="776">
        <f t="shared" si="2"/>
        <v>616.13636363636385</v>
      </c>
      <c r="I13" s="777">
        <f>SUMIF('Jan 2025 - Dec 2025'!$J$2:$J$1000, "F1-R10", 'Jan 2025 - Dec 2025'!$E$2:$E$1000)</f>
        <v>1555</v>
      </c>
      <c r="J13" s="775">
        <f t="shared" si="0"/>
        <v>938.86363636363615</v>
      </c>
      <c r="K13" s="774">
        <f t="shared" si="1"/>
        <v>0.60377082724349596</v>
      </c>
      <c r="L13" s="773"/>
      <c r="M13" s="779"/>
    </row>
    <row r="14" spans="2:16" x14ac:dyDescent="0.25">
      <c r="B14" s="792" t="s">
        <v>3181</v>
      </c>
      <c r="C14" s="794" t="s">
        <v>3180</v>
      </c>
      <c r="D14" s="794" t="s">
        <v>3179</v>
      </c>
      <c r="E14" s="794">
        <f>COUNTIF('Jan 2025 - Dec 2025'!J1:J750, "M2-R11")</f>
        <v>12</v>
      </c>
      <c r="F14" s="800">
        <f>MAX(0,
 (MIN('2025 Completion Chart'!C15, TIME(16,30,0)) - TIME(8,0,0)) * 24
 - IF('2025 Completion Chart'!C15 &gt;= TIME(12,0,0), 0.5, 0)
)</f>
        <v>6.9166666666666661</v>
      </c>
      <c r="G14" s="794">
        <v>2</v>
      </c>
      <c r="H14" s="776">
        <f t="shared" si="2"/>
        <v>647.5</v>
      </c>
      <c r="I14" s="777">
        <f>SUMIF('Jan 2025 - Dec 2025'!$J$2:$J$1000, "M2-R11", 'Jan 2025 - Dec 2025'!$E$2:$E$1000)</f>
        <v>1400</v>
      </c>
      <c r="J14" s="775">
        <f t="shared" si="0"/>
        <v>752.5</v>
      </c>
      <c r="K14" s="774">
        <f t="shared" si="1"/>
        <v>0.53749999999999998</v>
      </c>
      <c r="L14" s="773" t="s">
        <v>3178</v>
      </c>
      <c r="M14" s="779"/>
    </row>
    <row r="15" spans="2:16" x14ac:dyDescent="0.25">
      <c r="B15" s="792" t="s">
        <v>3175</v>
      </c>
      <c r="C15" s="794" t="s">
        <v>3177</v>
      </c>
      <c r="D15" s="794" t="s">
        <v>3176</v>
      </c>
      <c r="E15" s="794">
        <f>COUNTIF('Jan 2025 - Dec 2025'!J1:J750, "TU2-R12")</f>
        <v>29</v>
      </c>
      <c r="F15" s="800">
        <f>MAX(0,
 (MIN('2025 Completion Chart'!C16, TIME(16,30,0)) - TIME(8,0,0)) * 24
 - IF('2025 Completion Chart'!C16 &gt;= TIME(12,0,0), 0.5, 0)
)</f>
        <v>7.3575757575757574</v>
      </c>
      <c r="G15" s="794">
        <v>2</v>
      </c>
      <c r="H15" s="776">
        <f t="shared" si="2"/>
        <v>687.18181818181813</v>
      </c>
      <c r="I15" s="777">
        <f>SUMIF('Jan 2025 - Dec 2025'!$J$2:$J$1000, "TU2-R12", 'Jan 2025 - Dec 2025'!$E$2:$E$1000)</f>
        <v>1685</v>
      </c>
      <c r="J15" s="775">
        <f t="shared" si="0"/>
        <v>997.81818181818187</v>
      </c>
      <c r="K15" s="774">
        <f t="shared" si="1"/>
        <v>0.59217696250337204</v>
      </c>
      <c r="L15" s="773"/>
      <c r="M15" s="778" t="s">
        <v>2010</v>
      </c>
    </row>
    <row r="16" spans="2:16" x14ac:dyDescent="0.25">
      <c r="B16" s="792" t="s">
        <v>3175</v>
      </c>
      <c r="C16" s="794" t="s">
        <v>3174</v>
      </c>
      <c r="D16" s="794" t="s">
        <v>3173</v>
      </c>
      <c r="E16" s="794">
        <f>COUNTIF('Jan 2025 - Dec 2025'!J1:J750, "TU2-R13")</f>
        <v>22</v>
      </c>
      <c r="F16" s="800">
        <f>MAX(0,
 (MIN('2025 Completion Chart'!C17, TIME(16,30,0)) - TIME(8,0,0)) * 24
 - IF('2025 Completion Chart'!C17 &gt;= TIME(12,0,0), 0.5, 0)
)</f>
        <v>5.3666666666666654</v>
      </c>
      <c r="G16" s="794">
        <v>2</v>
      </c>
      <c r="H16" s="776">
        <f t="shared" si="2"/>
        <v>507.99999999999989</v>
      </c>
      <c r="I16" s="777">
        <f>SUMIF('Jan 2025 - Dec 2025'!$J$2:$J$1000, "TU2-R13", 'Jan 2025 - Dec 2025'!$E$2:$E$1000)</f>
        <v>1215</v>
      </c>
      <c r="J16" s="775">
        <f t="shared" si="0"/>
        <v>707.00000000000011</v>
      </c>
      <c r="K16" s="774">
        <f t="shared" si="1"/>
        <v>0.58189300411522649</v>
      </c>
      <c r="L16" s="773" t="s">
        <v>3159</v>
      </c>
      <c r="M16" s="779"/>
    </row>
    <row r="17" spans="2:14" x14ac:dyDescent="0.25">
      <c r="B17" s="792" t="s">
        <v>315</v>
      </c>
      <c r="C17" s="794" t="s">
        <v>3172</v>
      </c>
      <c r="D17" s="794" t="s">
        <v>475</v>
      </c>
      <c r="E17" s="794">
        <f>COUNTIF('Jan 2025 - Dec 2025'!J1:J750, "W2-R14")</f>
        <v>31</v>
      </c>
      <c r="F17" s="800">
        <f>MAX(0,
 (MIN('2025 Completion Chart'!C18, TIME(16,30,0)) - TIME(8,0,0)) * 24
 - IF('2025 Completion Chart'!C18 &gt;= TIME(12,0,0), 0.5, 0)
)</f>
        <v>7.2606060606060598</v>
      </c>
      <c r="G17" s="794">
        <v>2</v>
      </c>
      <c r="H17" s="776">
        <f t="shared" si="2"/>
        <v>678.45454545454538</v>
      </c>
      <c r="I17" s="777">
        <f>SUMIF('Jan 2025 - Dec 2025'!$J$2:$J$1000, "W2-R14", 'Jan 2025 - Dec 2025'!$E$2:$E$1000)</f>
        <v>1650</v>
      </c>
      <c r="J17" s="775">
        <f t="shared" si="0"/>
        <v>971.54545454545462</v>
      </c>
      <c r="K17" s="774">
        <f t="shared" si="1"/>
        <v>0.58881542699724521</v>
      </c>
      <c r="L17" s="773"/>
      <c r="M17" s="778" t="s">
        <v>2010</v>
      </c>
    </row>
    <row r="18" spans="2:14" x14ac:dyDescent="0.25">
      <c r="B18" s="792" t="s">
        <v>3171</v>
      </c>
      <c r="C18" s="794" t="s">
        <v>3170</v>
      </c>
      <c r="D18" s="794" t="s">
        <v>3169</v>
      </c>
      <c r="E18" s="794">
        <f>COUNTIF('Jan 2025 - Dec 2025'!J1:J750, "TH2-R15")</f>
        <v>30</v>
      </c>
      <c r="F18" s="800">
        <f>MAX(0,
 (MIN('2025 Completion Chart'!C19, TIME(16,30,0)) - TIME(8,0,0)) * 24
 - IF('2025 Completion Chart'!C19 &gt;= TIME(12,0,0), 0.5, 0)
)</f>
        <v>6.4500000000000011</v>
      </c>
      <c r="G18" s="794">
        <v>2</v>
      </c>
      <c r="H18" s="776">
        <f t="shared" si="2"/>
        <v>605.50000000000011</v>
      </c>
      <c r="I18" s="777">
        <f>SUMIF('Jan 2025 - Dec 2025'!$J$2:$J$1000, "TH2-R15", 'Jan 2025 - Dec 2025'!$E$2:$E$1000)</f>
        <v>1745</v>
      </c>
      <c r="J18" s="775">
        <f t="shared" si="0"/>
        <v>1139.5</v>
      </c>
      <c r="K18" s="774">
        <f t="shared" si="1"/>
        <v>0.65300859598853866</v>
      </c>
      <c r="L18" s="773" t="s">
        <v>3168</v>
      </c>
      <c r="M18" s="779"/>
    </row>
    <row r="19" spans="2:14" x14ac:dyDescent="0.25">
      <c r="B19" s="792" t="s">
        <v>3167</v>
      </c>
      <c r="C19" s="794" t="s">
        <v>3166</v>
      </c>
      <c r="D19" s="794" t="s">
        <v>3165</v>
      </c>
      <c r="E19" s="794">
        <f>COUNTIF('Jan 2025 - Dec 2025'!J1:J750, "F2-R16")</f>
        <v>28</v>
      </c>
      <c r="F19" s="800">
        <f>MAX(0,
 (MIN('2025 Completion Chart'!C20, TIME(16,30,0)) - TIME(8,0,0)) * 24
 - IF('2025 Completion Chart'!C20 &gt;= TIME(12,0,0), 0.5, 0)
)</f>
        <v>7.2772727272727273</v>
      </c>
      <c r="G19" s="794">
        <v>2</v>
      </c>
      <c r="H19" s="776">
        <f t="shared" si="2"/>
        <v>679.9545454545455</v>
      </c>
      <c r="I19" s="777">
        <f>SUMIF('Jan 2025 - Dec 2025'!$J$2:$J$1000, "F2-R16", 'Jan 2025 - Dec 2025'!$E$2:$E$1000)</f>
        <v>1625</v>
      </c>
      <c r="J19" s="775">
        <f t="shared" si="0"/>
        <v>945.0454545454545</v>
      </c>
      <c r="K19" s="774">
        <f t="shared" si="1"/>
        <v>0.58156643356643356</v>
      </c>
      <c r="L19" s="773"/>
      <c r="M19" s="778" t="s">
        <v>2010</v>
      </c>
    </row>
    <row r="20" spans="2:14" x14ac:dyDescent="0.25">
      <c r="B20" s="792" t="s">
        <v>3164</v>
      </c>
      <c r="C20" s="794" t="s">
        <v>3163</v>
      </c>
      <c r="D20" s="794" t="s">
        <v>3162</v>
      </c>
      <c r="E20" s="794">
        <f>COUNTIF('Jan 2025 - Dec 2025'!J1:J750, "M3-R17")</f>
        <v>13</v>
      </c>
      <c r="F20" s="800">
        <f>MAX(0,
 (MIN('2025 Completion Chart'!C21, TIME(16,30,0)) - TIME(8,0,0)) * 24
 - IF('2025 Completion Chart'!C21 &gt;= TIME(12,0,0), 0.5, 0)
)</f>
        <v>7.0181818181818194</v>
      </c>
      <c r="G20" s="794">
        <v>2</v>
      </c>
      <c r="H20" s="776">
        <f t="shared" si="2"/>
        <v>656.63636363636374</v>
      </c>
      <c r="I20" s="777">
        <f>SUMIF('Jan 2025 - Dec 2025'!$J$2:$J$1000, "M3-R17", 'Jan 2025 - Dec 2025'!$E$2:$E$1000)</f>
        <v>2535</v>
      </c>
      <c r="J20" s="775">
        <f t="shared" si="0"/>
        <v>1878.3636363636363</v>
      </c>
      <c r="K20" s="774">
        <f t="shared" si="1"/>
        <v>0.74097184866415633</v>
      </c>
      <c r="L20" s="773"/>
      <c r="M20" s="778" t="s">
        <v>2010</v>
      </c>
    </row>
    <row r="21" spans="2:14" x14ac:dyDescent="0.25">
      <c r="B21" s="792" t="s">
        <v>3158</v>
      </c>
      <c r="C21" s="794" t="s">
        <v>3161</v>
      </c>
      <c r="D21" s="794" t="s">
        <v>3160</v>
      </c>
      <c r="E21" s="794">
        <f>COUNTIF('Jan 2025 - Dec 2025'!J1:J750, "TU3-R18")</f>
        <v>27</v>
      </c>
      <c r="F21" s="800">
        <f>MAX(0,
 (MIN('2025 Completion Chart'!C22, TIME(16,30,0)) - TIME(8,0,0)) * 24
 - IF('2025 Completion Chart'!C22 &gt;= TIME(12,0,0), 0.5, 0)
)</f>
        <v>5.7606060606060598</v>
      </c>
      <c r="G21" s="794">
        <v>2</v>
      </c>
      <c r="H21" s="776">
        <f t="shared" si="2"/>
        <v>543.45454545454538</v>
      </c>
      <c r="I21" s="777">
        <f>SUMIF('Jan 2025 - Dec 2025'!$J$2:$J$1000, "TU3-R18", 'Jan 2025 - Dec 2025'!$E$2:$E$1000)</f>
        <v>1455</v>
      </c>
      <c r="J21" s="775">
        <f t="shared" si="0"/>
        <v>911.54545454545462</v>
      </c>
      <c r="K21" s="774">
        <f t="shared" si="1"/>
        <v>0.6264917213370822</v>
      </c>
      <c r="L21" s="773" t="s">
        <v>3159</v>
      </c>
      <c r="M21" s="779"/>
    </row>
    <row r="22" spans="2:14" x14ac:dyDescent="0.25">
      <c r="B22" s="792" t="s">
        <v>3158</v>
      </c>
      <c r="C22" s="794" t="s">
        <v>3157</v>
      </c>
      <c r="D22" s="794" t="s">
        <v>3156</v>
      </c>
      <c r="E22" s="794">
        <f>COUNTIF('Jan 2025 - Dec 2025'!J1:J750, "TU3-R19")</f>
        <v>25</v>
      </c>
      <c r="F22" s="800">
        <f>MAX(0,
 (MIN('2025 Completion Chart'!C23, TIME(16,30,0)) - TIME(8,0,0)) * 24
 - IF('2025 Completion Chart'!C23 &gt;= TIME(12,0,0), 0.5, 0)
)</f>
        <v>6.3075757575757567</v>
      </c>
      <c r="G22" s="794">
        <v>2</v>
      </c>
      <c r="H22" s="776">
        <f t="shared" si="2"/>
        <v>592.68181818181813</v>
      </c>
      <c r="I22" s="777">
        <f>SUMIF('Jan 2025 - Dec 2025'!$J$2:$J$1000, "TU3-R19", 'Jan 2025 - Dec 2025'!$E$2:$E$1000)</f>
        <v>1465</v>
      </c>
      <c r="J22" s="775">
        <f t="shared" si="0"/>
        <v>872.31818181818187</v>
      </c>
      <c r="K22" s="774">
        <f t="shared" si="1"/>
        <v>0.59543903195780334</v>
      </c>
      <c r="L22" s="773"/>
      <c r="M22" s="779"/>
    </row>
    <row r="23" spans="2:14" x14ac:dyDescent="0.25">
      <c r="B23" s="792" t="s">
        <v>3155</v>
      </c>
      <c r="C23" s="794" t="s">
        <v>3154</v>
      </c>
      <c r="D23" s="794" t="s">
        <v>3153</v>
      </c>
      <c r="E23" s="794">
        <f>COUNTIF('Jan 2025 - Dec 2025'!J1:J750, "W3-R20")</f>
        <v>31</v>
      </c>
      <c r="F23" s="800">
        <f>MAX(0,
 (MIN('2025 Completion Chart'!C24, TIME(16,30,0)) - TIME(8,0,0)) * 24
 - IF('2025 Completion Chart'!C24 &gt;= TIME(12,0,0), 0.5, 0)
)</f>
        <v>7.4333333333333336</v>
      </c>
      <c r="G23" s="794">
        <v>2</v>
      </c>
      <c r="H23" s="776">
        <f t="shared" si="2"/>
        <v>694</v>
      </c>
      <c r="I23" s="777">
        <f>SUMIF('Jan 2025 - Dec 2025'!$J$2:$J$1000, "W3-R20", 'Jan 2025 - Dec 2025'!$E$2:$E$1000)</f>
        <v>1825</v>
      </c>
      <c r="J23" s="775">
        <f t="shared" si="0"/>
        <v>1131</v>
      </c>
      <c r="K23" s="774">
        <f t="shared" si="1"/>
        <v>0.61972602739726024</v>
      </c>
      <c r="L23" s="773"/>
      <c r="M23" s="778" t="s">
        <v>2010</v>
      </c>
    </row>
    <row r="24" spans="2:14" x14ac:dyDescent="0.25">
      <c r="B24" s="792" t="s">
        <v>3152</v>
      </c>
      <c r="C24" s="794" t="s">
        <v>3151</v>
      </c>
      <c r="D24" s="794" t="s">
        <v>3150</v>
      </c>
      <c r="E24" s="794">
        <f>COUNTIF('Jan 2025 - Dec 2025'!J1:J750, "TH3-R21")</f>
        <v>25</v>
      </c>
      <c r="F24" s="800">
        <f>MAX(0,
 (MIN('2025 Completion Chart'!C25, TIME(16,30,0)) - TIME(8,0,0)) * 24
 - IF('2025 Completion Chart'!C25 &gt;= TIME(12,0,0), 0.5, 0)
)</f>
        <v>7.3969696969696983</v>
      </c>
      <c r="G24" s="794">
        <v>2</v>
      </c>
      <c r="H24" s="776">
        <f t="shared" si="2"/>
        <v>690.72727272727286</v>
      </c>
      <c r="I24" s="777">
        <f>SUMIF('Jan 2025 - Dec 2025'!$J$2:$J$1000, "TH3-R21", 'Jan 2025 - Dec 2025'!$E$2:$E$1000)</f>
        <v>1475</v>
      </c>
      <c r="J24" s="775">
        <f t="shared" si="0"/>
        <v>784.27272727272714</v>
      </c>
      <c r="K24" s="774">
        <f t="shared" si="1"/>
        <v>0.53171032357473025</v>
      </c>
      <c r="L24" s="773"/>
      <c r="M24" s="778" t="s">
        <v>2010</v>
      </c>
    </row>
    <row r="25" spans="2:14" x14ac:dyDescent="0.25">
      <c r="B25" s="792" t="s">
        <v>315</v>
      </c>
      <c r="C25" s="794" t="s">
        <v>3149</v>
      </c>
      <c r="D25" s="794" t="s">
        <v>422</v>
      </c>
      <c r="E25" s="794">
        <f>COUNTIF('Jan 2025 - Dec 2025'!J1:J750, "W2-R22")</f>
        <v>34</v>
      </c>
      <c r="F25" s="800">
        <f>MAX(0,
 (MIN('2025 Completion Chart'!C26, TIME(16,30,0)) - TIME(8,0,0)) * 24
 - IF('2025 Completion Chart'!C26 &gt;= TIME(12,0,0), 0.5, 0)
)</f>
        <v>4.21904761904762</v>
      </c>
      <c r="G25" s="794">
        <v>2</v>
      </c>
      <c r="H25" s="776">
        <f t="shared" si="2"/>
        <v>404.71428571428578</v>
      </c>
      <c r="I25" s="777">
        <f>SUMIF('Jan 2025 - Dec 2025'!$J$2:$J$1000, "W2-R22", 'Jan 2025 - Dec 2025'!$E$2:$E$1000)</f>
        <v>2070</v>
      </c>
      <c r="J25" s="775">
        <f t="shared" si="0"/>
        <v>1665.2857142857142</v>
      </c>
      <c r="K25" s="774">
        <f t="shared" si="1"/>
        <v>0.80448585231193925</v>
      </c>
      <c r="L25" s="773" t="s">
        <v>3146</v>
      </c>
      <c r="M25" s="772"/>
    </row>
    <row r="26" spans="2:14" x14ac:dyDescent="0.25">
      <c r="B26" s="792" t="s">
        <v>3171</v>
      </c>
      <c r="C26" s="794" t="s">
        <v>3148</v>
      </c>
      <c r="D26" s="794" t="s">
        <v>3147</v>
      </c>
      <c r="E26" s="794">
        <f>COUNTIF('Jan 2025 - Dec 2025'!J1:J750, "TH2-R23")</f>
        <v>15</v>
      </c>
      <c r="F26" s="800">
        <f>MAX(0,
 (MIN('2025 Completion Chart'!C27, TIME(16,30,0)) - TIME(8,0,0)) * 24
 - IF('2025 Completion Chart'!C27 &gt;= TIME(12,0,0), 0.5, 0)
)</f>
        <v>3.4166666666666665</v>
      </c>
      <c r="G26" s="794">
        <v>2</v>
      </c>
      <c r="H26" s="776">
        <f t="shared" si="2"/>
        <v>332.5</v>
      </c>
      <c r="I26" s="777">
        <f>SUMIF('Jan 2025 - Dec 2025'!$J$2:$J$1000, "TH2-R23", 'Jan 2025 - Dec 2025'!$E$2:$E$1000)</f>
        <v>900</v>
      </c>
      <c r="J26" s="775">
        <f t="shared" si="0"/>
        <v>567.5</v>
      </c>
      <c r="K26" s="774">
        <f t="shared" si="1"/>
        <v>0.63055555555555554</v>
      </c>
      <c r="L26" s="773" t="s">
        <v>3214</v>
      </c>
      <c r="M26" s="796"/>
    </row>
    <row r="27" spans="2:14" ht="16.5" thickBot="1" x14ac:dyDescent="0.3">
      <c r="B27" s="793" t="s">
        <v>3184</v>
      </c>
      <c r="C27" s="795" t="s">
        <v>3215</v>
      </c>
      <c r="D27" s="795" t="s">
        <v>3216</v>
      </c>
      <c r="E27" s="795" t="s">
        <v>690</v>
      </c>
      <c r="F27" s="801" t="s">
        <v>690</v>
      </c>
      <c r="G27" s="795" t="s">
        <v>690</v>
      </c>
      <c r="H27" s="795" t="s">
        <v>690</v>
      </c>
      <c r="I27" s="795" t="s">
        <v>690</v>
      </c>
      <c r="J27" s="771" t="s">
        <v>690</v>
      </c>
      <c r="K27" s="770" t="s">
        <v>690</v>
      </c>
      <c r="L27" s="769" t="s">
        <v>3228</v>
      </c>
      <c r="M27" s="768"/>
    </row>
    <row r="28" spans="2:14" x14ac:dyDescent="0.25">
      <c r="B28" s="762"/>
      <c r="C28" s="762"/>
      <c r="D28" s="762"/>
      <c r="E28" s="762"/>
      <c r="F28" s="762"/>
      <c r="G28" s="762"/>
      <c r="H28" s="767"/>
      <c r="I28" s="767"/>
      <c r="J28" s="767"/>
      <c r="K28" s="762"/>
    </row>
    <row r="29" spans="2:14" ht="16.5" thickBot="1" x14ac:dyDescent="0.3">
      <c r="B29" s="761"/>
      <c r="D29" s="761" t="s">
        <v>3145</v>
      </c>
      <c r="E29" s="766">
        <f>SUM(E4:E26)</f>
        <v>608</v>
      </c>
      <c r="F29" s="766"/>
      <c r="G29" s="766"/>
      <c r="H29" s="765">
        <f>SUM(H4:H26)</f>
        <v>13519.365800865802</v>
      </c>
      <c r="I29" s="765">
        <f>SUM(I4:I26)</f>
        <v>37665</v>
      </c>
      <c r="J29" s="765">
        <f>(I29-H29)</f>
        <v>24145.634199134198</v>
      </c>
      <c r="K29" s="764">
        <f>AVERAGE(K4:K26)</f>
        <v>0.61928009651965965</v>
      </c>
      <c r="N29" s="763"/>
    </row>
    <row r="30" spans="2:14" ht="16.5" thickTop="1" x14ac:dyDescent="0.25">
      <c r="B30" s="762"/>
      <c r="D30" s="762"/>
      <c r="E30" s="762"/>
      <c r="F30" s="762"/>
      <c r="G30" s="762"/>
      <c r="H30" s="762"/>
      <c r="I30" s="762"/>
      <c r="J30" s="762"/>
      <c r="K30" s="762"/>
    </row>
    <row r="31" spans="2:14" x14ac:dyDescent="0.25">
      <c r="B31" s="762"/>
      <c r="D31" s="762"/>
      <c r="E31" s="762"/>
      <c r="F31" s="762"/>
      <c r="G31" s="762"/>
      <c r="H31" s="762" t="s">
        <v>3229</v>
      </c>
      <c r="I31" s="762" t="s">
        <v>3230</v>
      </c>
      <c r="J31" s="762" t="s">
        <v>3231</v>
      </c>
      <c r="K31" s="762"/>
    </row>
    <row r="32" spans="2:14" ht="16.5" thickBot="1" x14ac:dyDescent="0.3">
      <c r="B32" s="761"/>
      <c r="D32" s="761" t="s">
        <v>3144</v>
      </c>
      <c r="E32" s="760"/>
      <c r="F32" s="760"/>
      <c r="G32" s="760"/>
      <c r="H32" s="760">
        <f>(H29*12)</f>
        <v>162232.38961038963</v>
      </c>
      <c r="I32" s="760">
        <f>(I29*11)</f>
        <v>414315</v>
      </c>
      <c r="J32" s="760">
        <f>(J29*11)</f>
        <v>265601.97619047615</v>
      </c>
    </row>
    <row r="33" spans="3:11" ht="16.5" thickTop="1" x14ac:dyDescent="0.25"/>
    <row r="34" spans="3:11" x14ac:dyDescent="0.25">
      <c r="D34" s="804" t="s">
        <v>3224</v>
      </c>
      <c r="E34" s="806">
        <f>'2025 Completion Chart'!F29</f>
        <v>900</v>
      </c>
      <c r="I34" s="780" t="s">
        <v>3230</v>
      </c>
      <c r="J34" s="780" t="s">
        <v>3231</v>
      </c>
      <c r="K34" s="780" t="s">
        <v>3234</v>
      </c>
    </row>
    <row r="35" spans="3:11" ht="16.5" thickBot="1" x14ac:dyDescent="0.3">
      <c r="D35" s="804" t="s">
        <v>3225</v>
      </c>
      <c r="E35" s="806">
        <f>'2025 Completion Chart'!B29</f>
        <v>608</v>
      </c>
      <c r="H35" s="808" t="s">
        <v>3235</v>
      </c>
      <c r="I35" s="809">
        <f>I32-E37</f>
        <v>396225.88815789472</v>
      </c>
      <c r="J35" s="809">
        <f>I35-H32</f>
        <v>233993.49854750509</v>
      </c>
      <c r="K35" s="810">
        <f>J35/I35</f>
        <v>0.5905558055163207</v>
      </c>
    </row>
    <row r="36" spans="3:11" ht="16.5" thickTop="1" x14ac:dyDescent="0.25">
      <c r="D36" s="804" t="s">
        <v>3226</v>
      </c>
      <c r="E36" s="806">
        <f>E34-E35</f>
        <v>292</v>
      </c>
      <c r="H36" s="759" t="s">
        <v>3236</v>
      </c>
    </row>
    <row r="37" spans="3:11" ht="47.25" x14ac:dyDescent="0.25">
      <c r="D37" s="805" t="s">
        <v>3227</v>
      </c>
      <c r="E37" s="807">
        <f>P8*E36</f>
        <v>18089.111842105263</v>
      </c>
    </row>
    <row r="40" spans="3:11" x14ac:dyDescent="0.25">
      <c r="C40" s="759" t="s">
        <v>3143</v>
      </c>
      <c r="D40" s="759" t="s">
        <v>3142</v>
      </c>
    </row>
    <row r="41" spans="3:11" x14ac:dyDescent="0.25">
      <c r="D41" s="759" t="s">
        <v>3232</v>
      </c>
    </row>
    <row r="42" spans="3:11" x14ac:dyDescent="0.25">
      <c r="D42" s="759" t="s">
        <v>3141</v>
      </c>
    </row>
  </sheetData>
  <mergeCells count="1">
    <mergeCell ref="O3:P3"/>
  </mergeCells>
  <conditionalFormatting sqref="K4:K27">
    <cfRule type="colorScale" priority="2">
      <colorScale>
        <cfvo type="min"/>
        <cfvo type="percentile" val="50"/>
        <cfvo type="max"/>
        <color rgb="FFF8696B"/>
        <color rgb="FFFFEB84"/>
        <color rgb="FF63BE7B"/>
      </colorScale>
    </cfRule>
  </conditionalFormatting>
  <conditionalFormatting sqref="J4:J27">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6B3F0-0661-49B2-A366-06F0FE9E4BC4}">
  <dimension ref="B1:O28"/>
  <sheetViews>
    <sheetView topLeftCell="A2" zoomScale="145" zoomScaleNormal="145" workbookViewId="0">
      <selection activeCell="O25" sqref="O25"/>
    </sheetView>
  </sheetViews>
  <sheetFormatPr defaultColWidth="8.85546875" defaultRowHeight="12.75" x14ac:dyDescent="0.2"/>
  <cols>
    <col min="1" max="1" width="6.28515625" customWidth="1"/>
    <col min="2" max="2" width="10.85546875" customWidth="1"/>
    <col min="3" max="9" width="11.42578125" customWidth="1"/>
    <col min="10" max="10" width="10.28515625" customWidth="1"/>
    <col min="12" max="12" width="11" customWidth="1"/>
    <col min="13" max="13" width="10" customWidth="1"/>
    <col min="14" max="14" width="10.7109375" customWidth="1"/>
    <col min="15" max="15" width="11.140625" customWidth="1"/>
    <col min="18" max="18" width="11" customWidth="1"/>
    <col min="19" max="19" width="12.42578125" customWidth="1"/>
  </cols>
  <sheetData>
    <row r="1" spans="2:15" ht="13.5" thickBot="1" x14ac:dyDescent="0.25"/>
    <row r="2" spans="2:15" ht="31.5" customHeight="1" x14ac:dyDescent="0.2">
      <c r="B2" s="867" t="s">
        <v>2035</v>
      </c>
      <c r="C2" s="868"/>
      <c r="D2" s="868"/>
      <c r="E2" s="868"/>
      <c r="F2" s="868"/>
      <c r="G2" s="868"/>
      <c r="H2" s="868"/>
      <c r="I2" s="868"/>
      <c r="J2" s="868"/>
      <c r="K2" s="868"/>
      <c r="L2" s="868"/>
      <c r="M2" s="868"/>
      <c r="N2" s="868"/>
      <c r="O2" s="869"/>
    </row>
    <row r="3" spans="2:15" x14ac:dyDescent="0.2">
      <c r="B3" s="862" t="s">
        <v>2036</v>
      </c>
      <c r="C3" s="863"/>
      <c r="D3" s="864" t="s">
        <v>2037</v>
      </c>
      <c r="E3" s="865"/>
      <c r="F3" s="865"/>
      <c r="G3" s="865"/>
      <c r="H3" s="865"/>
      <c r="I3" s="865"/>
      <c r="J3" s="865"/>
      <c r="K3" s="865"/>
      <c r="L3" s="865"/>
      <c r="M3" s="865"/>
      <c r="N3" s="865"/>
      <c r="O3" s="866"/>
    </row>
    <row r="4" spans="2:15" x14ac:dyDescent="0.2">
      <c r="B4" s="665" t="s">
        <v>1997</v>
      </c>
      <c r="C4" s="666" t="s">
        <v>2038</v>
      </c>
      <c r="D4" s="665" t="s">
        <v>146</v>
      </c>
      <c r="E4" s="665" t="s">
        <v>614</v>
      </c>
      <c r="F4" s="665" t="s">
        <v>53</v>
      </c>
      <c r="G4" s="665" t="s">
        <v>20</v>
      </c>
      <c r="H4" s="665" t="s">
        <v>25</v>
      </c>
      <c r="I4" s="665" t="s">
        <v>69</v>
      </c>
      <c r="J4" s="665" t="s">
        <v>50</v>
      </c>
      <c r="K4" s="665" t="s">
        <v>100</v>
      </c>
      <c r="L4" s="665" t="s">
        <v>622</v>
      </c>
      <c r="M4" s="665" t="s">
        <v>610</v>
      </c>
      <c r="N4" s="665" t="s">
        <v>657</v>
      </c>
      <c r="O4" s="665" t="s">
        <v>635</v>
      </c>
    </row>
    <row r="5" spans="2:15" x14ac:dyDescent="0.2">
      <c r="B5" s="664" t="s">
        <v>2005</v>
      </c>
      <c r="C5" s="573">
        <f>COUNTIF('Jan 2025 - Dec 2025'!J1:J750, "M1-R1")</f>
        <v>33</v>
      </c>
      <c r="D5" s="702">
        <v>0.1736111111111111</v>
      </c>
      <c r="E5" s="702">
        <v>0.13541666666666666</v>
      </c>
      <c r="F5" s="702">
        <v>0.11597222222222223</v>
      </c>
      <c r="G5" s="702">
        <v>0.12569444444444444</v>
      </c>
      <c r="H5" s="702">
        <v>0.1388888888888889</v>
      </c>
      <c r="I5" s="702">
        <v>0.11805555555555555</v>
      </c>
      <c r="J5" s="702">
        <v>0.15902777777777777</v>
      </c>
      <c r="K5" s="702">
        <v>0.14374999999999999</v>
      </c>
      <c r="L5" s="702">
        <v>0.13194444444444445</v>
      </c>
      <c r="M5" s="702">
        <v>0.10625</v>
      </c>
      <c r="N5" s="702">
        <v>0.13541666666666666</v>
      </c>
      <c r="O5" s="702">
        <v>0.1388888888888889</v>
      </c>
    </row>
    <row r="6" spans="2:15" x14ac:dyDescent="0.2">
      <c r="B6" s="664" t="s">
        <v>2006</v>
      </c>
      <c r="C6" s="573">
        <f>COUNTIF('Jan 2025 - Dec 2025'!J1:J751, "M1-R2")</f>
        <v>30</v>
      </c>
      <c r="D6" s="702">
        <v>0.10069444444444445</v>
      </c>
      <c r="E6" s="702">
        <v>0.11874999999999999</v>
      </c>
      <c r="F6" s="702">
        <v>6.9444444444444448E-2</v>
      </c>
      <c r="G6" s="702">
        <v>7.9861111111111105E-2</v>
      </c>
      <c r="H6" s="702">
        <v>0.50694444444444442</v>
      </c>
      <c r="I6" s="702">
        <v>4.3749999999999997E-2</v>
      </c>
      <c r="J6" s="702">
        <v>7.9861111111111105E-2</v>
      </c>
      <c r="K6" s="702">
        <v>0.1423611111111111</v>
      </c>
      <c r="L6" s="702">
        <v>0.53125</v>
      </c>
      <c r="M6" s="702">
        <v>0.1736111111111111</v>
      </c>
      <c r="N6" s="702">
        <v>0.15277777777777779</v>
      </c>
      <c r="O6" s="702">
        <v>0.1701388888888889</v>
      </c>
    </row>
    <row r="7" spans="2:15" x14ac:dyDescent="0.2">
      <c r="B7" s="664" t="s">
        <v>2007</v>
      </c>
      <c r="C7" s="573">
        <f>COUNTIF('Jan 2025 - Dec 2025'!J1:J752, "M1-R3")</f>
        <v>32</v>
      </c>
      <c r="D7" s="702">
        <v>0.17708333333333334</v>
      </c>
      <c r="E7" s="702">
        <v>9.0277777777777776E-2</v>
      </c>
      <c r="F7" s="702">
        <v>0.13194444444444445</v>
      </c>
      <c r="G7" s="702">
        <v>0.10416666666666667</v>
      </c>
      <c r="H7" s="702">
        <v>0.17152777777777778</v>
      </c>
      <c r="I7" s="702">
        <v>0.14583333333333334</v>
      </c>
      <c r="J7" s="702">
        <v>9.0972222222222218E-2</v>
      </c>
      <c r="K7" s="702">
        <v>0.10069444444444445</v>
      </c>
      <c r="L7" s="702">
        <v>8.6805555555555552E-2</v>
      </c>
      <c r="M7" s="702">
        <v>0.12708333333333333</v>
      </c>
      <c r="N7" s="702">
        <v>0.14444444444444443</v>
      </c>
      <c r="O7" s="702">
        <v>0.17569444444444443</v>
      </c>
    </row>
    <row r="8" spans="2:15" x14ac:dyDescent="0.2">
      <c r="B8" s="664" t="s">
        <v>2008</v>
      </c>
      <c r="C8" s="573">
        <f>COUNTIF('Jan 2025 - Dec 2025'!J1:J753, "TU1-R4")</f>
        <v>14</v>
      </c>
      <c r="D8" s="702">
        <v>0.16666666666666666</v>
      </c>
      <c r="E8" s="702">
        <v>0.16458333333333333</v>
      </c>
      <c r="F8" s="702">
        <v>0.14583333333333334</v>
      </c>
      <c r="G8" s="702">
        <v>0.16319444444444445</v>
      </c>
      <c r="H8" s="702">
        <v>8.3333333333333329E-2</v>
      </c>
      <c r="I8" s="702">
        <v>0.16875000000000001</v>
      </c>
      <c r="J8" s="702">
        <v>0.16805555555555557</v>
      </c>
      <c r="K8" s="702">
        <v>0.16666666666666666</v>
      </c>
      <c r="L8" s="702">
        <v>0.16666666666666666</v>
      </c>
      <c r="M8" s="702">
        <v>0.1736111111111111</v>
      </c>
      <c r="N8" s="702">
        <v>0.43472222222222223</v>
      </c>
      <c r="O8" s="702">
        <v>7.2916666666666671E-2</v>
      </c>
    </row>
    <row r="9" spans="2:15" x14ac:dyDescent="0.2">
      <c r="B9" s="664" t="s">
        <v>2009</v>
      </c>
      <c r="C9" s="573">
        <f>COUNTIF('Jan 2025 - Dec 2025'!J1:J738, "TU1-R5")</f>
        <v>31</v>
      </c>
      <c r="D9" s="702">
        <v>0.16666666666666666</v>
      </c>
      <c r="E9" s="702">
        <v>0.17986111111111111</v>
      </c>
      <c r="F9" s="702">
        <v>0.14652777777777778</v>
      </c>
      <c r="G9" s="702">
        <v>0.14722222222222223</v>
      </c>
      <c r="H9" s="702">
        <v>0.16180555555555556</v>
      </c>
      <c r="I9" s="702">
        <v>0.16527777777777777</v>
      </c>
      <c r="J9" s="702">
        <v>0.17222222222222222</v>
      </c>
      <c r="K9" s="702">
        <v>0.16180555555555556</v>
      </c>
      <c r="L9" s="702">
        <v>0.16319444444444445</v>
      </c>
      <c r="M9" s="702">
        <v>0.16319444444444445</v>
      </c>
      <c r="N9" s="702">
        <v>0.16666666666666666</v>
      </c>
      <c r="O9" s="702">
        <v>0.16875000000000001</v>
      </c>
    </row>
    <row r="10" spans="2:15" x14ac:dyDescent="0.2">
      <c r="B10" s="664" t="s">
        <v>2011</v>
      </c>
      <c r="C10" s="573">
        <f>COUNTIF('Jan 2025 - Dec 2025'!J1:J739, "W1-R6")</f>
        <v>32</v>
      </c>
      <c r="D10" s="702">
        <v>0.1388888888888889</v>
      </c>
      <c r="E10" s="702">
        <v>0.17777777777777778</v>
      </c>
      <c r="F10" s="702">
        <v>0.14444444444444443</v>
      </c>
      <c r="G10" s="702">
        <v>0.18402777777777779</v>
      </c>
      <c r="H10" s="702">
        <v>0.16944444444444445</v>
      </c>
      <c r="I10" s="702">
        <v>8.3333333333333329E-2</v>
      </c>
      <c r="J10" s="702">
        <v>0.17916666666666667</v>
      </c>
      <c r="K10" s="702">
        <v>0.18402777777777779</v>
      </c>
      <c r="L10" s="702">
        <v>0.14930555555555555</v>
      </c>
      <c r="M10" s="702">
        <v>0.15208333333333332</v>
      </c>
      <c r="N10" s="702">
        <v>0.16458333333333333</v>
      </c>
      <c r="O10" s="702">
        <v>0.16111111111111112</v>
      </c>
    </row>
    <row r="11" spans="2:15" x14ac:dyDescent="0.2">
      <c r="B11" s="664" t="s">
        <v>2012</v>
      </c>
      <c r="C11" s="573">
        <f>COUNTIF('Jan 2025 - Dec 2025'!J2:J740, "w1-r7")</f>
        <v>29</v>
      </c>
      <c r="D11" s="702">
        <v>0.19027777777777777</v>
      </c>
      <c r="E11" s="702">
        <v>0.18055555555555555</v>
      </c>
      <c r="F11" s="702">
        <v>0.18402777777777779</v>
      </c>
      <c r="G11" s="702">
        <v>0.14930555555555555</v>
      </c>
      <c r="H11" s="702">
        <v>7.8472222222222221E-2</v>
      </c>
      <c r="I11" s="702">
        <v>0.11736111111111111</v>
      </c>
      <c r="J11" s="702">
        <v>0.1736111111111111</v>
      </c>
      <c r="K11" s="702">
        <v>0.14791666666666667</v>
      </c>
      <c r="L11" s="702">
        <v>0.1736111111111111</v>
      </c>
      <c r="M11" s="702">
        <v>0.16388888888888889</v>
      </c>
      <c r="N11" s="702">
        <v>0.13125000000000001</v>
      </c>
      <c r="O11" s="756" t="s">
        <v>35</v>
      </c>
    </row>
    <row r="12" spans="2:15" x14ac:dyDescent="0.2">
      <c r="B12" s="664" t="s">
        <v>2013</v>
      </c>
      <c r="C12" s="573">
        <f>COUNTIF('Jan 2025 - Dec 2025'!J1:J741, "TH1-R8")</f>
        <v>25</v>
      </c>
      <c r="D12" s="702">
        <v>0.10277777777777777</v>
      </c>
      <c r="E12" s="702">
        <v>0.15277777777777779</v>
      </c>
      <c r="F12" s="702">
        <v>0.15277777777777779</v>
      </c>
      <c r="G12" s="702">
        <v>0.14652777777777778</v>
      </c>
      <c r="H12" s="702">
        <v>0.1736111111111111</v>
      </c>
      <c r="I12" s="702">
        <v>0.18124999999999999</v>
      </c>
      <c r="J12" s="702">
        <v>0.17708333333333334</v>
      </c>
      <c r="K12" s="702">
        <v>0.19097222222222221</v>
      </c>
      <c r="L12" s="702">
        <v>0.1736111111111111</v>
      </c>
      <c r="M12" s="702">
        <v>0.17083333333333334</v>
      </c>
      <c r="N12" s="702">
        <v>0.15625</v>
      </c>
      <c r="O12" s="702">
        <v>0.18958333333333333</v>
      </c>
    </row>
    <row r="13" spans="2:15" x14ac:dyDescent="0.2">
      <c r="B13" s="664" t="s">
        <v>2014</v>
      </c>
      <c r="C13" s="573">
        <f>COUNTIF('Jan 2025 - Dec 2025'!J1:J742, "TH1-R9")</f>
        <v>32</v>
      </c>
      <c r="D13" s="702">
        <v>0.15277777777777779</v>
      </c>
      <c r="E13" s="702">
        <v>0.1</v>
      </c>
      <c r="F13" s="702">
        <v>8.6805555555555552E-2</v>
      </c>
      <c r="G13" s="702">
        <v>7.3611111111111113E-2</v>
      </c>
      <c r="H13" s="702">
        <v>4.1666666666666664E-2</v>
      </c>
      <c r="I13" s="702">
        <v>0.1076388888888889</v>
      </c>
      <c r="J13" s="702">
        <v>0.14444444444444443</v>
      </c>
      <c r="K13" s="702">
        <v>0.16805555555555557</v>
      </c>
      <c r="L13" s="702">
        <v>0.11805555555555555</v>
      </c>
      <c r="M13" s="702">
        <v>0.11180555555555556</v>
      </c>
      <c r="N13" s="702">
        <v>0.18333333333333332</v>
      </c>
      <c r="O13" s="702">
        <v>0.15833333333333333</v>
      </c>
    </row>
    <row r="14" spans="2:15" x14ac:dyDescent="0.2">
      <c r="B14" s="664" t="s">
        <v>2015</v>
      </c>
      <c r="C14" s="573">
        <f>COUNTIF('Jan 2025 - Dec 2025'!J1:J743, "F1-R10")</f>
        <v>28</v>
      </c>
      <c r="D14" s="702">
        <v>0.14722222222222223</v>
      </c>
      <c r="E14" s="702">
        <v>0.10069444444444445</v>
      </c>
      <c r="F14" s="702">
        <v>0.13194444444444445</v>
      </c>
      <c r="G14" s="702">
        <v>0.14374999999999999</v>
      </c>
      <c r="H14" s="702">
        <v>0.15972222222222221</v>
      </c>
      <c r="I14" s="702">
        <v>9.375E-2</v>
      </c>
      <c r="J14" s="702">
        <v>0.13402777777777777</v>
      </c>
      <c r="K14" s="702">
        <v>0.14444444444444443</v>
      </c>
      <c r="L14" s="702">
        <v>0.12708333333333333</v>
      </c>
      <c r="M14" s="702">
        <v>8.7499999999999994E-2</v>
      </c>
      <c r="N14" s="702">
        <v>0.1361111111111111</v>
      </c>
      <c r="O14" s="702">
        <v>0.15347222222222223</v>
      </c>
    </row>
    <row r="15" spans="2:15" x14ac:dyDescent="0.2">
      <c r="B15" s="664" t="s">
        <v>2016</v>
      </c>
      <c r="C15" s="573">
        <f>COUNTIF('Jan 2025 - Dec 2025'!J1:J738, "M2-R11")</f>
        <v>12</v>
      </c>
      <c r="D15" s="702">
        <v>0.13541666666666666</v>
      </c>
      <c r="E15" s="702">
        <v>0.15</v>
      </c>
      <c r="F15" s="702">
        <v>0.11458333333333333</v>
      </c>
      <c r="G15" s="756" t="s">
        <v>35</v>
      </c>
      <c r="H15" s="702">
        <v>0.15486111111111112</v>
      </c>
      <c r="I15" s="702">
        <v>0.15138888888888888</v>
      </c>
      <c r="J15" s="702">
        <v>0.11944444444444445</v>
      </c>
      <c r="K15" s="702">
        <v>0.13541666666666666</v>
      </c>
      <c r="L15" s="702">
        <v>0.16805555555555557</v>
      </c>
      <c r="M15" s="702">
        <v>0.1423611111111111</v>
      </c>
      <c r="N15" s="702">
        <v>0.15208333333333332</v>
      </c>
      <c r="O15" s="702">
        <v>0.1423611111111111</v>
      </c>
    </row>
    <row r="16" spans="2:15" x14ac:dyDescent="0.2">
      <c r="B16" s="664" t="s">
        <v>2017</v>
      </c>
      <c r="C16" s="573">
        <f>COUNTIF('Jan 2025 - Dec 2025'!J1:J738, "TU2-R12")</f>
        <v>29</v>
      </c>
      <c r="D16" s="702">
        <v>0.18402777777777779</v>
      </c>
      <c r="E16" s="702">
        <v>0.16666666666666666</v>
      </c>
      <c r="F16" s="702">
        <v>0.1673611111111111</v>
      </c>
      <c r="G16" s="702">
        <v>0.12291666666666666</v>
      </c>
      <c r="H16" s="702">
        <v>0.14166666666666666</v>
      </c>
      <c r="I16" s="702">
        <v>0.18263888888888888</v>
      </c>
      <c r="J16" s="702">
        <v>0.1701388888888889</v>
      </c>
      <c r="K16" s="702">
        <v>0.15694444444444444</v>
      </c>
      <c r="L16" s="702">
        <v>0.16319444444444445</v>
      </c>
      <c r="M16" s="702">
        <v>0.16666666666666666</v>
      </c>
      <c r="N16" s="702">
        <v>0.14583333333333334</v>
      </c>
      <c r="O16" s="702">
        <v>0.15555555555555556</v>
      </c>
    </row>
    <row r="17" spans="2:15" x14ac:dyDescent="0.2">
      <c r="B17" s="664" t="s">
        <v>2018</v>
      </c>
      <c r="C17" s="573">
        <f>COUNTIF('Jan 2025 - Dec 2025'!J1:J738, "TU2-R13")</f>
        <v>22</v>
      </c>
      <c r="D17" s="702">
        <v>7.6388888888888895E-2</v>
      </c>
      <c r="E17" s="702">
        <v>7.5694444444444439E-2</v>
      </c>
      <c r="F17" s="702">
        <v>5.9027777777777776E-2</v>
      </c>
      <c r="G17" s="702">
        <v>6.3888888888888884E-2</v>
      </c>
      <c r="H17" s="702">
        <v>8.3333333333333329E-2</v>
      </c>
      <c r="I17" s="702">
        <v>0.53402777777777777</v>
      </c>
      <c r="J17" s="702">
        <v>7.6388888888888895E-2</v>
      </c>
      <c r="K17" s="702">
        <v>7.9861111111111105E-2</v>
      </c>
      <c r="L17" s="702">
        <v>9.7916666666666666E-2</v>
      </c>
      <c r="M17" s="702">
        <v>0.10416666666666667</v>
      </c>
      <c r="N17" s="702">
        <v>0.10486111111111111</v>
      </c>
      <c r="O17" s="702">
        <v>6.8750000000000006E-2</v>
      </c>
    </row>
    <row r="18" spans="2:15" x14ac:dyDescent="0.2">
      <c r="B18" s="664" t="s">
        <v>2019</v>
      </c>
      <c r="C18" s="573">
        <f>COUNTIF('Jan 2025 - Dec 2025'!J1:J739, "W2-R14")</f>
        <v>31</v>
      </c>
      <c r="D18" s="702">
        <v>0.17777777777777778</v>
      </c>
      <c r="E18" s="702">
        <v>0.17847222222222223</v>
      </c>
      <c r="F18" s="702">
        <v>0.17499999999999999</v>
      </c>
      <c r="G18" s="702">
        <v>0.16666666666666666</v>
      </c>
      <c r="H18" s="702">
        <v>0.16111111111111112</v>
      </c>
      <c r="I18" s="702">
        <v>0.125</v>
      </c>
      <c r="J18" s="702">
        <v>0.10347222222222222</v>
      </c>
      <c r="K18" s="702">
        <v>0.12361111111111112</v>
      </c>
      <c r="L18" s="702">
        <v>0.16250000000000001</v>
      </c>
      <c r="M18" s="702">
        <v>0.16666666666666666</v>
      </c>
      <c r="N18" s="702">
        <v>0.18333333333333332</v>
      </c>
      <c r="O18" s="702">
        <v>0.14930555555555555</v>
      </c>
    </row>
    <row r="19" spans="2:15" x14ac:dyDescent="0.2">
      <c r="B19" s="664" t="s">
        <v>2020</v>
      </c>
      <c r="C19" s="573">
        <f>COUNTIF('Jan 2025 - Dec 2025'!J1:J740, "TH2-R15")</f>
        <v>30</v>
      </c>
      <c r="D19" s="702">
        <v>0.1701388888888889</v>
      </c>
      <c r="E19" s="702">
        <v>0.12847222222222221</v>
      </c>
      <c r="F19" s="702">
        <v>0.12986111111111112</v>
      </c>
      <c r="G19" s="702">
        <v>0.13194444444444445</v>
      </c>
      <c r="H19" s="702">
        <v>0.125</v>
      </c>
      <c r="I19" s="702">
        <v>0.11944444444444445</v>
      </c>
      <c r="J19" s="702">
        <v>0.11458333333333333</v>
      </c>
      <c r="K19" s="702">
        <v>0.12916666666666668</v>
      </c>
      <c r="L19" s="702">
        <v>9.166666666666666E-2</v>
      </c>
      <c r="M19" s="702">
        <v>8.4722222222222227E-2</v>
      </c>
      <c r="N19" s="702">
        <v>0.12708333333333333</v>
      </c>
      <c r="O19" s="702">
        <v>0.12152777777777778</v>
      </c>
    </row>
    <row r="20" spans="2:15" x14ac:dyDescent="0.2">
      <c r="B20" s="664" t="s">
        <v>2021</v>
      </c>
      <c r="C20" s="573">
        <f>COUNTIF('Jan 2025 - Dec 2025'!J1:J741, "F2-R16")</f>
        <v>28</v>
      </c>
      <c r="D20" s="702">
        <v>0.12013888888888889</v>
      </c>
      <c r="E20" s="702">
        <v>0.17152777777777778</v>
      </c>
      <c r="F20" s="702">
        <v>0.14583333333333334</v>
      </c>
      <c r="G20" s="702">
        <v>0.16319444444444445</v>
      </c>
      <c r="H20" s="702">
        <v>0.16666666666666666</v>
      </c>
      <c r="I20" s="702">
        <v>0.16666666666666666</v>
      </c>
      <c r="J20" s="702">
        <v>0.12638888888888888</v>
      </c>
      <c r="K20" s="702">
        <v>0.17083333333333334</v>
      </c>
      <c r="L20" s="702">
        <v>0.16180555555555556</v>
      </c>
      <c r="M20" s="702">
        <v>0.14027777777777778</v>
      </c>
      <c r="N20" s="702">
        <v>0.19791666666666666</v>
      </c>
      <c r="O20" s="702">
        <v>0.15555555555555556</v>
      </c>
    </row>
    <row r="21" spans="2:15" x14ac:dyDescent="0.2">
      <c r="B21" s="664" t="s">
        <v>2022</v>
      </c>
      <c r="C21" s="573">
        <f>COUNTIF('Jan 2025 - Dec 2025'!J1:J738, "M3-R17")</f>
        <v>13</v>
      </c>
      <c r="D21" s="702">
        <v>0.1388888888888889</v>
      </c>
      <c r="E21" s="702">
        <v>0.14583333333333334</v>
      </c>
      <c r="F21" s="702">
        <v>0.11458333333333333</v>
      </c>
      <c r="G21" s="702">
        <v>0.17777777777777778</v>
      </c>
      <c r="H21" s="702">
        <v>0.17291666666666666</v>
      </c>
      <c r="I21" s="702">
        <v>0.14027777777777778</v>
      </c>
      <c r="J21" s="702">
        <v>0.1388888888888889</v>
      </c>
      <c r="K21" s="702">
        <v>0.16388888888888889</v>
      </c>
      <c r="L21" s="702">
        <v>9.375E-2</v>
      </c>
      <c r="M21" s="702">
        <v>0.15972222222222221</v>
      </c>
      <c r="N21" s="702">
        <v>0.16597222222222222</v>
      </c>
      <c r="O21" s="702">
        <v>0.16458333333333333</v>
      </c>
    </row>
    <row r="22" spans="2:15" x14ac:dyDescent="0.2">
      <c r="B22" s="664" t="s">
        <v>2023</v>
      </c>
      <c r="C22" s="573">
        <f>COUNTIF('Jan 2025 - Dec 2025'!J1:J739, "TU3-R18")</f>
        <v>27</v>
      </c>
      <c r="D22" s="702">
        <v>0.13750000000000001</v>
      </c>
      <c r="E22" s="702">
        <v>7.8472222222222221E-2</v>
      </c>
      <c r="F22" s="702">
        <v>0.16319444444444445</v>
      </c>
      <c r="G22" s="702">
        <v>8.8888888888888892E-2</v>
      </c>
      <c r="H22" s="702">
        <v>0.11805555555555555</v>
      </c>
      <c r="I22" s="702">
        <v>6.7361111111111108E-2</v>
      </c>
      <c r="J22" s="702">
        <v>0.51111111111111107</v>
      </c>
      <c r="K22" s="702">
        <v>0.10138888888888889</v>
      </c>
      <c r="L22" s="702">
        <v>0.52430555555555558</v>
      </c>
      <c r="M22" s="702">
        <v>0.14583333333333334</v>
      </c>
      <c r="N22" s="702">
        <v>9.3055555555555558E-2</v>
      </c>
      <c r="O22" s="702">
        <v>0.10069444444444445</v>
      </c>
    </row>
    <row r="23" spans="2:15" x14ac:dyDescent="0.2">
      <c r="B23" s="664" t="s">
        <v>2024</v>
      </c>
      <c r="C23" s="573">
        <f>COUNTIF('Jan 2025 - Dec 2025'!J2:J740, "TU3-R19")</f>
        <v>25</v>
      </c>
      <c r="D23" s="702">
        <v>0.1076388888888889</v>
      </c>
      <c r="E23" s="702">
        <v>0.15972222222222221</v>
      </c>
      <c r="F23" s="702">
        <v>7.9861111111111105E-2</v>
      </c>
      <c r="G23" s="702">
        <v>5.6944444444444443E-2</v>
      </c>
      <c r="H23" s="702">
        <v>9.375E-2</v>
      </c>
      <c r="I23" s="702">
        <v>0.10416666666666667</v>
      </c>
      <c r="J23" s="702">
        <v>0.12847222222222221</v>
      </c>
      <c r="K23" s="702">
        <v>0.125</v>
      </c>
      <c r="L23" s="702">
        <v>0.13680555555555557</v>
      </c>
      <c r="M23" s="702">
        <v>0.13541666666666666</v>
      </c>
      <c r="N23" s="702">
        <v>0.15902777777777777</v>
      </c>
      <c r="O23" s="702">
        <v>0.1875</v>
      </c>
    </row>
    <row r="24" spans="2:15" x14ac:dyDescent="0.2">
      <c r="B24" s="664" t="s">
        <v>2025</v>
      </c>
      <c r="C24" s="573">
        <f>COUNTIF('Jan 2025 - Dec 2025'!J1:J741, "W3-R20")</f>
        <v>31</v>
      </c>
      <c r="D24" s="702">
        <v>0.17569444444444443</v>
      </c>
      <c r="E24" s="702">
        <v>0.1875</v>
      </c>
      <c r="F24" s="702">
        <v>0.2048611111111111</v>
      </c>
      <c r="G24" s="702">
        <v>0.16666666666666666</v>
      </c>
      <c r="H24" s="702">
        <v>0.14930555555555555</v>
      </c>
      <c r="I24" s="702">
        <v>0.15972222222222221</v>
      </c>
      <c r="J24" s="702">
        <v>0.16250000000000001</v>
      </c>
      <c r="K24" s="702">
        <v>9.166666666666666E-2</v>
      </c>
      <c r="L24" s="702">
        <v>0.15972222222222221</v>
      </c>
      <c r="M24" s="702">
        <v>0.17152777777777778</v>
      </c>
      <c r="N24" s="702">
        <v>0.1736111111111111</v>
      </c>
      <c r="O24" s="702">
        <v>0.18402777777777779</v>
      </c>
    </row>
    <row r="25" spans="2:15" x14ac:dyDescent="0.2">
      <c r="B25" s="664" t="s">
        <v>2026</v>
      </c>
      <c r="C25" s="573">
        <f>COUNTIF('Jan 2025 - Dec 2025'!J2:J742, "TH3-R21")</f>
        <v>25</v>
      </c>
      <c r="D25" s="702">
        <v>0.15972222222222221</v>
      </c>
      <c r="E25" s="702">
        <v>0.15625</v>
      </c>
      <c r="F25" s="702">
        <v>0.15902777777777777</v>
      </c>
      <c r="G25" s="702">
        <v>0.13750000000000001</v>
      </c>
      <c r="H25" s="702">
        <v>0.1763888888888889</v>
      </c>
      <c r="I25" s="702">
        <v>0.17569444444444443</v>
      </c>
      <c r="J25" s="702">
        <v>0.16666666666666666</v>
      </c>
      <c r="K25" s="702">
        <v>0.14097222222222222</v>
      </c>
      <c r="L25" s="702">
        <v>0.16666666666666666</v>
      </c>
      <c r="M25" s="702">
        <v>0.16666666666666666</v>
      </c>
      <c r="N25" s="702">
        <v>0.18055555555555555</v>
      </c>
      <c r="O25" s="702">
        <v>0.17708333333333334</v>
      </c>
    </row>
    <row r="26" spans="2:15" x14ac:dyDescent="0.2">
      <c r="B26" s="664" t="s">
        <v>2027</v>
      </c>
      <c r="C26" s="573">
        <f>COUNTIF('Jan 2025 - Dec 2025'!J3:J743, "W2-R22")</f>
        <v>34</v>
      </c>
      <c r="D26" s="702" t="s">
        <v>690</v>
      </c>
      <c r="E26" s="702" t="s">
        <v>690</v>
      </c>
      <c r="F26" s="573" t="s">
        <v>690</v>
      </c>
      <c r="G26" s="702">
        <v>0.49930555555555556</v>
      </c>
      <c r="H26" s="702">
        <v>0.51736111111111116</v>
      </c>
      <c r="I26" s="702">
        <v>0.17847222222222223</v>
      </c>
      <c r="J26" s="702">
        <v>0.48125000000000001</v>
      </c>
      <c r="K26" s="702">
        <v>0.49236111111111114</v>
      </c>
      <c r="L26" s="702">
        <v>0.51944444444444449</v>
      </c>
      <c r="M26" s="702">
        <v>0.52152777777777781</v>
      </c>
      <c r="N26" s="756" t="s">
        <v>35</v>
      </c>
      <c r="O26" s="702">
        <v>0.17708333333333334</v>
      </c>
    </row>
    <row r="27" spans="2:15" x14ac:dyDescent="0.2">
      <c r="B27" s="664" t="s">
        <v>2028</v>
      </c>
      <c r="C27" s="573">
        <f>COUNTIF('Jan 2025 - Dec 2025'!J4:J744, "TH2-R23")</f>
        <v>15</v>
      </c>
      <c r="D27" s="702" t="s">
        <v>690</v>
      </c>
      <c r="E27" s="702" t="s">
        <v>690</v>
      </c>
      <c r="F27" s="702" t="s">
        <v>690</v>
      </c>
      <c r="G27" s="702" t="s">
        <v>690</v>
      </c>
      <c r="H27" s="702" t="s">
        <v>690</v>
      </c>
      <c r="I27" s="702" t="s">
        <v>690</v>
      </c>
      <c r="J27" s="702" t="s">
        <v>690</v>
      </c>
      <c r="K27" s="702" t="s">
        <v>690</v>
      </c>
      <c r="L27" s="702" t="s">
        <v>690</v>
      </c>
      <c r="M27" s="702" t="s">
        <v>690</v>
      </c>
      <c r="N27" s="702">
        <v>0.47222222222222221</v>
      </c>
      <c r="O27" s="702">
        <v>0.48125000000000001</v>
      </c>
    </row>
    <row r="28" spans="2:15" x14ac:dyDescent="0.2">
      <c r="B28" s="700" t="s">
        <v>2029</v>
      </c>
      <c r="C28" s="701">
        <f>SUM(C3:C27)</f>
        <v>608</v>
      </c>
    </row>
  </sheetData>
  <mergeCells count="3">
    <mergeCell ref="B3:C3"/>
    <mergeCell ref="D3:O3"/>
    <mergeCell ref="B2:O2"/>
  </mergeCells>
  <phoneticPr fontId="91"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6E33-E165-404B-8582-A1046D059B57}">
  <sheetPr codeName="Sheet16"/>
  <dimension ref="B1:I28"/>
  <sheetViews>
    <sheetView zoomScale="130" zoomScaleNormal="130" workbookViewId="0">
      <selection activeCell="J286" activeCellId="13" sqref="J24 J112 J136 J156 J160 J180 J192 J221 J225 J250 J248 J253 J280 J286"/>
    </sheetView>
  </sheetViews>
  <sheetFormatPr defaultColWidth="8.85546875" defaultRowHeight="12.75" x14ac:dyDescent="0.2"/>
  <cols>
    <col min="1" max="1" width="6.28515625" customWidth="1"/>
    <col min="2" max="2" width="10.85546875" customWidth="1"/>
    <col min="3" max="3" width="11.42578125" customWidth="1"/>
    <col min="4" max="4" width="10.28515625" customWidth="1"/>
    <col min="6" max="6" width="11" customWidth="1"/>
    <col min="7" max="7" width="10" customWidth="1"/>
    <col min="8" max="8" width="10.7109375" customWidth="1"/>
    <col min="9" max="9" width="11.140625" customWidth="1"/>
    <col min="12" max="12" width="11" customWidth="1"/>
    <col min="13" max="13" width="12.42578125" customWidth="1"/>
  </cols>
  <sheetData>
    <row r="1" spans="2:9" ht="13.5" thickBot="1" x14ac:dyDescent="0.25"/>
    <row r="2" spans="2:9" ht="31.5" customHeight="1" x14ac:dyDescent="0.2">
      <c r="B2" s="870" t="s">
        <v>2035</v>
      </c>
      <c r="C2" s="871"/>
      <c r="D2" s="871"/>
      <c r="E2" s="871"/>
      <c r="F2" s="871"/>
      <c r="G2" s="871"/>
      <c r="H2" s="871"/>
      <c r="I2" s="872"/>
    </row>
    <row r="3" spans="2:9" x14ac:dyDescent="0.2">
      <c r="B3" s="862" t="s">
        <v>2036</v>
      </c>
      <c r="C3" s="863"/>
      <c r="D3" s="864" t="s">
        <v>2037</v>
      </c>
      <c r="E3" s="865"/>
      <c r="F3" s="865"/>
      <c r="G3" s="865"/>
      <c r="H3" s="865"/>
      <c r="I3" s="866"/>
    </row>
    <row r="4" spans="2:9" x14ac:dyDescent="0.2">
      <c r="B4" s="665" t="s">
        <v>1997</v>
      </c>
      <c r="C4" s="666" t="s">
        <v>2038</v>
      </c>
      <c r="D4" s="665" t="s">
        <v>50</v>
      </c>
      <c r="E4" s="665" t="s">
        <v>100</v>
      </c>
      <c r="F4" s="665" t="s">
        <v>622</v>
      </c>
      <c r="G4" s="665" t="s">
        <v>610</v>
      </c>
      <c r="H4" s="665" t="s">
        <v>657</v>
      </c>
      <c r="I4" s="665" t="s">
        <v>635</v>
      </c>
    </row>
    <row r="5" spans="2:9" x14ac:dyDescent="0.2">
      <c r="B5" s="664" t="s">
        <v>2005</v>
      </c>
      <c r="C5" s="573">
        <f>COUNTIF('Jan 2024-Dec 2024'!I1:I739, "M1-R1")</f>
        <v>29</v>
      </c>
      <c r="D5" s="661">
        <v>0.15555555555555556</v>
      </c>
      <c r="E5" s="661">
        <v>0.13541666666666666</v>
      </c>
      <c r="F5" s="661">
        <v>0.14305555555555555</v>
      </c>
      <c r="G5" s="661">
        <v>0.51736111111111116</v>
      </c>
      <c r="H5" s="681" t="s">
        <v>35</v>
      </c>
      <c r="I5" s="661">
        <v>0.15625</v>
      </c>
    </row>
    <row r="6" spans="2:9" x14ac:dyDescent="0.2">
      <c r="B6" s="664" t="s">
        <v>2006</v>
      </c>
      <c r="C6" s="573">
        <f>COUNTIF('Jan 2024-Dec 2024'!I1:I739, "M1-R2")</f>
        <v>26</v>
      </c>
      <c r="D6" s="661">
        <v>0.53402777777777777</v>
      </c>
      <c r="E6" s="661">
        <v>9.7916666666666666E-2</v>
      </c>
      <c r="F6" s="661">
        <v>0.12013888888888889</v>
      </c>
      <c r="G6" s="661">
        <v>0.11805555555555555</v>
      </c>
      <c r="H6" s="661">
        <v>0.1361111111111111</v>
      </c>
      <c r="I6" s="661">
        <v>0.11805555555555555</v>
      </c>
    </row>
    <row r="7" spans="2:9" x14ac:dyDescent="0.2">
      <c r="B7" s="664" t="s">
        <v>2007</v>
      </c>
      <c r="C7" s="573">
        <f>COUNTIF('Jan 2024-Dec 2024'!I1:I739, "M1-R3")</f>
        <v>28</v>
      </c>
      <c r="D7" s="661">
        <v>0.17708333333333334</v>
      </c>
      <c r="E7" s="661">
        <v>0.10625</v>
      </c>
      <c r="F7" s="661">
        <v>0.14583333333333334</v>
      </c>
      <c r="G7" s="661">
        <v>0.15277777777777779</v>
      </c>
      <c r="H7" s="661">
        <v>0.13541666666666666</v>
      </c>
      <c r="I7" s="661">
        <v>0.14930555555555555</v>
      </c>
    </row>
    <row r="8" spans="2:9" x14ac:dyDescent="0.2">
      <c r="B8" s="664" t="s">
        <v>2008</v>
      </c>
      <c r="C8" s="573">
        <v>26</v>
      </c>
      <c r="D8" s="667">
        <v>0.16666666666666666</v>
      </c>
      <c r="E8" s="661">
        <v>0.16666666666666666</v>
      </c>
      <c r="F8" s="661">
        <v>0.12430555555555556</v>
      </c>
      <c r="G8" s="661">
        <v>0.17152777777777778</v>
      </c>
      <c r="H8" s="661">
        <v>9.6527777777777782E-2</v>
      </c>
      <c r="I8" s="661">
        <v>0.1701388888888889</v>
      </c>
    </row>
    <row r="9" spans="2:9" x14ac:dyDescent="0.2">
      <c r="B9" s="664" t="s">
        <v>2009</v>
      </c>
      <c r="C9" s="573">
        <f>COUNTIF('Jan 2024-Dec 2024'!I1:I739, "TU1-R5")</f>
        <v>35</v>
      </c>
      <c r="D9" s="661">
        <v>0.1875</v>
      </c>
      <c r="E9" s="661">
        <v>0.19583333333333333</v>
      </c>
      <c r="F9" s="661">
        <v>0.18402777777777779</v>
      </c>
      <c r="G9" s="661">
        <v>0.17152777777777778</v>
      </c>
      <c r="H9" s="661">
        <v>0.16875000000000001</v>
      </c>
      <c r="I9" s="661">
        <v>0.19097222222222221</v>
      </c>
    </row>
    <row r="10" spans="2:9" x14ac:dyDescent="0.2">
      <c r="B10" s="664" t="s">
        <v>2011</v>
      </c>
      <c r="C10" s="573">
        <f>COUNTIF('Jan 2024-Dec 2024'!I1:I739, "W1-R6")</f>
        <v>34</v>
      </c>
      <c r="D10" s="661">
        <v>8.3333333333333329E-2</v>
      </c>
      <c r="E10" s="661">
        <v>0.10416666666666667</v>
      </c>
      <c r="F10" s="674">
        <v>0.14583333333333334</v>
      </c>
      <c r="G10" s="681" t="s">
        <v>35</v>
      </c>
      <c r="H10" s="661">
        <v>0.14583333333333334</v>
      </c>
      <c r="I10" s="661">
        <v>0.15902777777777777</v>
      </c>
    </row>
    <row r="11" spans="2:9" x14ac:dyDescent="0.2">
      <c r="B11" s="664" t="s">
        <v>2012</v>
      </c>
      <c r="C11" s="573">
        <f>COUNTIF('Jan 2024-Dec 2024'!I1:I739, "W1-R7")</f>
        <v>34</v>
      </c>
      <c r="D11" s="661">
        <v>0.1875</v>
      </c>
      <c r="E11" s="661">
        <v>0.20277777777777778</v>
      </c>
      <c r="F11" s="661">
        <v>0.17083333333333334</v>
      </c>
      <c r="G11" s="661">
        <v>0.17430555555555555</v>
      </c>
      <c r="H11" s="661">
        <v>0.1875</v>
      </c>
      <c r="I11" s="661">
        <v>0.17777777777777778</v>
      </c>
    </row>
    <row r="12" spans="2:9" x14ac:dyDescent="0.2">
      <c r="B12" s="664" t="s">
        <v>2013</v>
      </c>
      <c r="C12" s="573">
        <f>COUNTIF('Jan 2024-Dec 2024'!I1:I739, "TH1-R8")</f>
        <v>28</v>
      </c>
      <c r="D12" s="661">
        <v>0.17708333333333334</v>
      </c>
      <c r="E12" s="661">
        <v>0.17708333333333334</v>
      </c>
      <c r="F12" s="661">
        <v>0.16875000000000001</v>
      </c>
      <c r="G12" s="661">
        <v>0.15138888888888888</v>
      </c>
      <c r="H12" s="661">
        <v>0.16388888888888889</v>
      </c>
      <c r="I12" s="661">
        <v>0.15625</v>
      </c>
    </row>
    <row r="13" spans="2:9" x14ac:dyDescent="0.2">
      <c r="B13" s="664" t="s">
        <v>2014</v>
      </c>
      <c r="C13" s="573">
        <v>28</v>
      </c>
      <c r="D13" s="661">
        <v>9.375E-2</v>
      </c>
      <c r="E13" s="661">
        <v>0.51875000000000004</v>
      </c>
      <c r="F13" s="661">
        <v>5.2777777777777778E-2</v>
      </c>
      <c r="G13" s="661">
        <v>0.52152777777777781</v>
      </c>
      <c r="H13" s="661">
        <v>9.930555555555555E-2</v>
      </c>
      <c r="I13" s="661">
        <v>0.10972222222222222</v>
      </c>
    </row>
    <row r="14" spans="2:9" x14ac:dyDescent="0.2">
      <c r="B14" s="664" t="s">
        <v>2015</v>
      </c>
      <c r="C14" s="573">
        <f>COUNTIF('Jan 2024-Dec 2024'!I1:I739, "F1-R10")</f>
        <v>30</v>
      </c>
      <c r="D14" s="661">
        <v>9.375E-2</v>
      </c>
      <c r="E14" s="661">
        <v>0.12986111111111112</v>
      </c>
      <c r="F14" s="661">
        <v>0.1388888888888889</v>
      </c>
      <c r="G14" s="661">
        <v>0.14583333333333334</v>
      </c>
      <c r="H14" s="681" t="s">
        <v>35</v>
      </c>
      <c r="I14" s="661">
        <v>0.13541666666666666</v>
      </c>
    </row>
    <row r="15" spans="2:9" x14ac:dyDescent="0.2">
      <c r="B15" s="664" t="s">
        <v>2016</v>
      </c>
      <c r="C15" s="573">
        <f>COUNTIF('Jan 2024-Dec 2024'!I1:I739, "M2-R11")</f>
        <v>12</v>
      </c>
      <c r="D15" s="661">
        <v>0.1875</v>
      </c>
      <c r="E15" s="661">
        <v>0.12986111111111112</v>
      </c>
      <c r="F15" s="661">
        <v>0.15833333333333333</v>
      </c>
      <c r="G15" s="661">
        <v>0.12708333333333333</v>
      </c>
      <c r="H15" s="661">
        <v>0.1388888888888889</v>
      </c>
      <c r="I15" s="661">
        <v>0.1076388888888889</v>
      </c>
    </row>
    <row r="16" spans="2:9" x14ac:dyDescent="0.2">
      <c r="B16" s="664" t="s">
        <v>2017</v>
      </c>
      <c r="C16" s="573">
        <f>COUNTIF('Jan 2024-Dec 2024'!I1:I739, "TU2-R12")</f>
        <v>28</v>
      </c>
      <c r="D16" s="661">
        <v>0.10069444444444445</v>
      </c>
      <c r="E16" s="661">
        <v>0.16666666666666666</v>
      </c>
      <c r="F16" s="673" t="s">
        <v>35</v>
      </c>
      <c r="G16" s="661">
        <v>0.15277777777777779</v>
      </c>
      <c r="H16" s="661">
        <v>0.1423611111111111</v>
      </c>
      <c r="I16" s="661">
        <v>0.15486111111111112</v>
      </c>
    </row>
    <row r="17" spans="2:9" x14ac:dyDescent="0.2">
      <c r="B17" s="664" t="s">
        <v>2018</v>
      </c>
      <c r="C17" s="573">
        <f>COUNTIF('Jan 2024-Dec 2024'!I1:I739, "TU2-R13")</f>
        <v>21</v>
      </c>
      <c r="D17" s="661">
        <v>6.25E-2</v>
      </c>
      <c r="E17" s="661">
        <v>4.7222222222222221E-2</v>
      </c>
      <c r="F17" s="661">
        <v>6.25E-2</v>
      </c>
      <c r="G17" s="661">
        <v>6.0416666666666667E-2</v>
      </c>
      <c r="H17" s="661">
        <v>6.0416666666666667E-2</v>
      </c>
      <c r="I17" s="661">
        <v>6.9444444444444448E-2</v>
      </c>
    </row>
    <row r="18" spans="2:9" x14ac:dyDescent="0.2">
      <c r="B18" s="664" t="s">
        <v>2019</v>
      </c>
      <c r="C18" s="573">
        <f>COUNTIF('Jan 2024-Dec 2024'!I1:I739, "W2-R14")</f>
        <v>31</v>
      </c>
      <c r="D18" s="661">
        <v>0.125</v>
      </c>
      <c r="E18" s="661">
        <v>0.11388888888888889</v>
      </c>
      <c r="F18" s="661">
        <v>0.17083333333333334</v>
      </c>
      <c r="G18" s="661">
        <v>0.17916666666666667</v>
      </c>
      <c r="H18" s="661">
        <v>0.13958333333333334</v>
      </c>
      <c r="I18" s="661">
        <v>0.125</v>
      </c>
    </row>
    <row r="19" spans="2:9" x14ac:dyDescent="0.2">
      <c r="B19" s="664" t="s">
        <v>2020</v>
      </c>
      <c r="C19" s="573">
        <f>COUNTIF('Jan 2024-Dec 2024'!I1:I739, "TH2-R15")</f>
        <v>29</v>
      </c>
      <c r="D19" s="661">
        <v>0.15625</v>
      </c>
      <c r="E19" s="661">
        <v>0.10555555555555556</v>
      </c>
      <c r="F19" s="661">
        <v>0.12083333333333333</v>
      </c>
      <c r="G19" s="661">
        <v>8.6805555555555552E-2</v>
      </c>
      <c r="H19" s="661">
        <v>0.11458333333333333</v>
      </c>
      <c r="I19" s="661">
        <v>0.125</v>
      </c>
    </row>
    <row r="20" spans="2:9" x14ac:dyDescent="0.2">
      <c r="B20" s="664" t="s">
        <v>2021</v>
      </c>
      <c r="C20" s="573">
        <f>COUNTIF('Jan 2024-Dec 2024'!I1:I739, "F2-R16")</f>
        <v>24</v>
      </c>
      <c r="D20" s="661">
        <v>0.19791666666666666</v>
      </c>
      <c r="E20" s="661">
        <v>0.10416666666666667</v>
      </c>
      <c r="F20" s="661">
        <v>0.16666666666666666</v>
      </c>
      <c r="G20" s="661">
        <v>0.12986111111111112</v>
      </c>
      <c r="H20" s="661">
        <v>0.10625</v>
      </c>
      <c r="I20" s="661">
        <v>0.14027777777777778</v>
      </c>
    </row>
    <row r="21" spans="2:9" x14ac:dyDescent="0.2">
      <c r="B21" s="664" t="s">
        <v>2022</v>
      </c>
      <c r="C21" s="573">
        <f>COUNTIF('Jan 2024-Dec 2024'!I1:I739, "M3-R17")</f>
        <v>11</v>
      </c>
      <c r="D21" s="661">
        <v>0.16666666666666666</v>
      </c>
      <c r="E21" s="661">
        <v>0.15625</v>
      </c>
      <c r="F21" s="661">
        <v>0.18263888888888888</v>
      </c>
      <c r="G21" s="661">
        <v>0.12152777777777778</v>
      </c>
      <c r="H21" s="661">
        <v>0.15277777777777779</v>
      </c>
      <c r="I21" s="661">
        <v>0.13125000000000001</v>
      </c>
    </row>
    <row r="22" spans="2:9" x14ac:dyDescent="0.2">
      <c r="B22" s="664" t="s">
        <v>2023</v>
      </c>
      <c r="C22" s="573">
        <v>28</v>
      </c>
      <c r="D22" s="661">
        <v>0.125</v>
      </c>
      <c r="E22" s="661">
        <v>8.3333333333333329E-2</v>
      </c>
      <c r="F22" s="661">
        <v>0.16250000000000001</v>
      </c>
      <c r="G22" s="661">
        <v>6.3888888888888884E-2</v>
      </c>
      <c r="H22" s="661">
        <v>7.1527777777777773E-2</v>
      </c>
      <c r="I22" s="661">
        <v>0.10555555555555556</v>
      </c>
    </row>
    <row r="23" spans="2:9" x14ac:dyDescent="0.2">
      <c r="B23" s="664" t="s">
        <v>2024</v>
      </c>
      <c r="C23" s="573">
        <v>26</v>
      </c>
      <c r="D23" s="661">
        <v>0.11805555555555555</v>
      </c>
      <c r="E23" s="661">
        <v>0.15277777777777779</v>
      </c>
      <c r="F23" s="661">
        <v>0.17986111111111111</v>
      </c>
      <c r="G23" s="661">
        <v>0.16666666666666666</v>
      </c>
      <c r="H23" s="661">
        <v>0.1076388888888889</v>
      </c>
      <c r="I23" s="661">
        <v>0.16666666666666666</v>
      </c>
    </row>
    <row r="24" spans="2:9" x14ac:dyDescent="0.2">
      <c r="B24" s="664" t="s">
        <v>2025</v>
      </c>
      <c r="C24" s="573">
        <f>COUNTIF('Jan 2024-Dec 2024'!I1:I739, "W3-R20")</f>
        <v>28</v>
      </c>
      <c r="D24" s="661">
        <v>0.15625</v>
      </c>
      <c r="E24" s="661">
        <v>8.9583333333333334E-2</v>
      </c>
      <c r="F24" s="661">
        <v>0.16111111111111112</v>
      </c>
      <c r="G24" s="681" t="s">
        <v>35</v>
      </c>
      <c r="H24" s="661">
        <v>0.14444444444444443</v>
      </c>
      <c r="I24" s="661">
        <v>0.19930555555555557</v>
      </c>
    </row>
    <row r="25" spans="2:9" x14ac:dyDescent="0.2">
      <c r="B25" s="664" t="s">
        <v>2026</v>
      </c>
      <c r="C25" s="573">
        <f>COUNTIF('Jan 2024-Dec 2024'!I2:I740, "TH3-R21")</f>
        <v>24</v>
      </c>
      <c r="D25" s="661">
        <v>0.1736111111111111</v>
      </c>
      <c r="E25" s="661">
        <v>0.15277777777777779</v>
      </c>
      <c r="F25" s="661">
        <v>0.16805555555555557</v>
      </c>
      <c r="G25" s="661">
        <v>0.14097222222222222</v>
      </c>
      <c r="H25" s="661">
        <v>0.14583333333333334</v>
      </c>
      <c r="I25" s="661">
        <v>0.16666666666666666</v>
      </c>
    </row>
    <row r="28" spans="2:9" x14ac:dyDescent="0.2">
      <c r="B28" t="s">
        <v>2029</v>
      </c>
      <c r="C28">
        <f>SUM(C5:C25)</f>
        <v>560</v>
      </c>
    </row>
  </sheetData>
  <mergeCells count="3">
    <mergeCell ref="B3:C3"/>
    <mergeCell ref="B2:I2"/>
    <mergeCell ref="D3:I3"/>
  </mergeCells>
  <phoneticPr fontId="9"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986D-A90D-4FF3-9CE3-5DB5783BBAFF}">
  <sheetPr codeName="Sheet15">
    <pageSetUpPr fitToPage="1"/>
  </sheetPr>
  <dimension ref="A1:W517"/>
  <sheetViews>
    <sheetView showGridLines="0" view="pageBreakPreview" zoomScale="90" zoomScaleNormal="85" zoomScaleSheetLayoutView="90" workbookViewId="0">
      <pane xSplit="11" ySplit="1" topLeftCell="L279" activePane="bottomRight" state="frozen"/>
      <selection activeCell="J286" activeCellId="13" sqref="J24 J112 J136 J156 J160 J180 J192 J221 J225 J250 J248 J253 J280 J286"/>
      <selection pane="topRight" activeCell="J286" activeCellId="13" sqref="J24 J112 J136 J156 J160 J180 J192 J221 J225 J250 J248 J253 J280 J286"/>
      <selection pane="bottomLeft" activeCell="J286" activeCellId="13" sqref="J24 J112 J136 J156 J160 J180 J192 J221 J225 J250 J248 J253 J280 J286"/>
      <selection pane="bottomRight" activeCell="J286" activeCellId="13" sqref="J24 J112 J136 J156 J160 J180 J192 J221 J225 J250 J248 J253 J280 J286"/>
    </sheetView>
  </sheetViews>
  <sheetFormatPr defaultColWidth="9.140625" defaultRowHeight="12.75" x14ac:dyDescent="0.2"/>
  <cols>
    <col min="1" max="1" width="20.140625" style="501" customWidth="1"/>
    <col min="2" max="2" width="19.140625" style="501" customWidth="1"/>
    <col min="3" max="3" width="18.140625" style="503" customWidth="1"/>
    <col min="4" max="4" width="8.7109375" style="630" customWidth="1"/>
    <col min="5" max="5" width="13.42578125" style="503" customWidth="1"/>
    <col min="6" max="6" width="12.42578125" style="504" customWidth="1"/>
    <col min="7" max="7" width="14.7109375" style="503" customWidth="1"/>
    <col min="8" max="8" width="11.7109375" style="505" customWidth="1"/>
    <col min="9" max="9" width="0.140625" style="47" customWidth="1"/>
    <col min="10" max="10" width="6" style="506" customWidth="1"/>
    <col min="11" max="11" width="6.42578125" style="501" customWidth="1"/>
    <col min="12" max="12" width="9.42578125" style="501" customWidth="1"/>
    <col min="13" max="23" width="9.140625" style="506" customWidth="1"/>
    <col min="24" max="16384" width="9.140625" style="501"/>
  </cols>
  <sheetData>
    <row r="1" spans="1:23" ht="60" customHeight="1" x14ac:dyDescent="0.25">
      <c r="A1" s="463" t="s">
        <v>1</v>
      </c>
      <c r="B1" s="439" t="s">
        <v>581</v>
      </c>
      <c r="C1" s="439" t="s">
        <v>582</v>
      </c>
      <c r="D1" s="439" t="s">
        <v>583</v>
      </c>
      <c r="E1" s="439" t="s">
        <v>584</v>
      </c>
      <c r="F1" s="439" t="s">
        <v>585</v>
      </c>
      <c r="G1" s="439" t="s">
        <v>217</v>
      </c>
      <c r="H1" s="439" t="s">
        <v>223</v>
      </c>
      <c r="I1" s="182" t="s">
        <v>2039</v>
      </c>
      <c r="J1" s="439" t="s">
        <v>3</v>
      </c>
      <c r="K1" s="463" t="s">
        <v>4</v>
      </c>
      <c r="L1" s="476">
        <v>44927</v>
      </c>
      <c r="M1" s="476">
        <v>44958</v>
      </c>
      <c r="N1" s="476">
        <v>44986</v>
      </c>
      <c r="O1" s="476">
        <v>45017</v>
      </c>
      <c r="P1" s="476">
        <v>45047</v>
      </c>
      <c r="Q1" s="476">
        <v>45078</v>
      </c>
      <c r="R1" s="476">
        <v>45108</v>
      </c>
      <c r="S1" s="476">
        <v>45139</v>
      </c>
      <c r="T1" s="476">
        <v>45170</v>
      </c>
      <c r="U1" s="476">
        <v>45200</v>
      </c>
      <c r="V1" s="476">
        <v>45231</v>
      </c>
      <c r="W1" s="476">
        <v>45261</v>
      </c>
    </row>
    <row r="2" spans="1:23" s="381" customFormat="1" ht="45" customHeight="1" x14ac:dyDescent="0.25">
      <c r="A2" s="618">
        <v>1208</v>
      </c>
      <c r="B2" s="382" t="s">
        <v>1396</v>
      </c>
      <c r="C2" s="408"/>
      <c r="D2" s="631">
        <v>50</v>
      </c>
      <c r="E2" s="408"/>
      <c r="F2" s="471"/>
      <c r="G2" s="532" t="s">
        <v>66</v>
      </c>
      <c r="H2" s="386" t="s">
        <v>2040</v>
      </c>
      <c r="I2" s="88"/>
      <c r="J2" s="573" t="s">
        <v>767</v>
      </c>
      <c r="K2" s="449" t="s">
        <v>25</v>
      </c>
      <c r="L2" s="420" t="s">
        <v>35</v>
      </c>
      <c r="M2" s="420" t="s">
        <v>35</v>
      </c>
      <c r="N2" s="420" t="s">
        <v>35</v>
      </c>
      <c r="O2" s="420" t="s">
        <v>35</v>
      </c>
      <c r="P2" s="420" t="s">
        <v>35</v>
      </c>
      <c r="Q2" s="420" t="s">
        <v>35</v>
      </c>
      <c r="R2" s="420" t="s">
        <v>35</v>
      </c>
      <c r="S2" s="420" t="s">
        <v>35</v>
      </c>
      <c r="T2" s="420" t="s">
        <v>35</v>
      </c>
      <c r="U2" s="420" t="s">
        <v>35</v>
      </c>
      <c r="V2" s="420" t="s">
        <v>35</v>
      </c>
      <c r="W2" s="420" t="s">
        <v>35</v>
      </c>
    </row>
    <row r="3" spans="1:23" s="381" customFormat="1" ht="45" customHeight="1" x14ac:dyDescent="0.25">
      <c r="A3" s="382" t="s">
        <v>586</v>
      </c>
      <c r="B3" s="382" t="s">
        <v>587</v>
      </c>
      <c r="C3" s="409" t="s">
        <v>2041</v>
      </c>
      <c r="D3" s="631">
        <v>75</v>
      </c>
      <c r="E3" s="408" t="s">
        <v>589</v>
      </c>
      <c r="F3" s="401">
        <v>41214</v>
      </c>
      <c r="G3" s="385" t="s">
        <v>590</v>
      </c>
      <c r="H3" s="386" t="s">
        <v>591</v>
      </c>
      <c r="I3" s="88"/>
      <c r="J3" s="646" t="s">
        <v>2042</v>
      </c>
      <c r="K3" s="449" t="s">
        <v>20</v>
      </c>
      <c r="L3" s="379" t="s">
        <v>443</v>
      </c>
      <c r="M3" s="379" t="s">
        <v>35</v>
      </c>
      <c r="N3" s="379" t="s">
        <v>443</v>
      </c>
      <c r="O3" s="420" t="s">
        <v>35</v>
      </c>
      <c r="P3" s="420" t="s">
        <v>35</v>
      </c>
      <c r="Q3" s="420" t="s">
        <v>35</v>
      </c>
      <c r="R3" s="420" t="s">
        <v>35</v>
      </c>
      <c r="S3" s="379" t="s">
        <v>443</v>
      </c>
      <c r="T3" s="379" t="s">
        <v>443</v>
      </c>
      <c r="U3" s="379" t="s">
        <v>443</v>
      </c>
      <c r="V3" s="379" t="s">
        <v>443</v>
      </c>
      <c r="W3" s="379" t="s">
        <v>443</v>
      </c>
    </row>
    <row r="4" spans="1:23" s="381" customFormat="1" ht="45" customHeight="1" x14ac:dyDescent="0.25">
      <c r="A4" s="382" t="s">
        <v>593</v>
      </c>
      <c r="B4" s="382" t="s">
        <v>152</v>
      </c>
      <c r="C4" s="408"/>
      <c r="D4" s="631">
        <v>55</v>
      </c>
      <c r="E4" s="408" t="s">
        <v>594</v>
      </c>
      <c r="F4" s="401">
        <v>41730</v>
      </c>
      <c r="G4" s="385" t="s">
        <v>590</v>
      </c>
      <c r="H4" s="386" t="s">
        <v>595</v>
      </c>
      <c r="I4" s="140"/>
      <c r="J4" s="609" t="s">
        <v>2043</v>
      </c>
      <c r="K4" s="449" t="s">
        <v>25</v>
      </c>
      <c r="L4" s="379" t="s">
        <v>443</v>
      </c>
      <c r="M4" s="379" t="s">
        <v>443</v>
      </c>
      <c r="N4" s="379" t="s">
        <v>443</v>
      </c>
      <c r="O4" s="379" t="s">
        <v>443</v>
      </c>
      <c r="P4" s="379" t="s">
        <v>1882</v>
      </c>
      <c r="Q4" s="379" t="s">
        <v>35</v>
      </c>
      <c r="R4" s="379" t="s">
        <v>443</v>
      </c>
      <c r="S4" s="379" t="s">
        <v>443</v>
      </c>
      <c r="T4" s="379" t="s">
        <v>443</v>
      </c>
      <c r="U4" s="379" t="s">
        <v>443</v>
      </c>
      <c r="V4" s="379" t="s">
        <v>443</v>
      </c>
      <c r="W4" s="379" t="s">
        <v>443</v>
      </c>
    </row>
    <row r="5" spans="1:23" s="381" customFormat="1" ht="45" customHeight="1" x14ac:dyDescent="0.25">
      <c r="A5" s="382" t="s">
        <v>2044</v>
      </c>
      <c r="B5" s="382" t="s">
        <v>2045</v>
      </c>
      <c r="C5" s="408" t="s">
        <v>2046</v>
      </c>
      <c r="D5" s="631"/>
      <c r="E5" s="408" t="s">
        <v>731</v>
      </c>
      <c r="F5" s="401"/>
      <c r="G5" s="532" t="s">
        <v>66</v>
      </c>
      <c r="H5" s="386" t="s">
        <v>767</v>
      </c>
      <c r="I5" s="140"/>
      <c r="J5" s="573" t="s">
        <v>2047</v>
      </c>
      <c r="K5" s="449" t="s">
        <v>45</v>
      </c>
      <c r="L5" s="379" t="s">
        <v>443</v>
      </c>
      <c r="M5" s="379" t="s">
        <v>1882</v>
      </c>
      <c r="N5" s="379" t="s">
        <v>443</v>
      </c>
      <c r="O5" s="420" t="s">
        <v>35</v>
      </c>
      <c r="P5" s="420" t="s">
        <v>35</v>
      </c>
      <c r="Q5" s="420" t="s">
        <v>35</v>
      </c>
      <c r="R5" s="420" t="s">
        <v>35</v>
      </c>
      <c r="S5" s="420" t="s">
        <v>35</v>
      </c>
      <c r="T5" s="420" t="s">
        <v>35</v>
      </c>
      <c r="U5" s="420" t="s">
        <v>35</v>
      </c>
      <c r="V5" s="420" t="s">
        <v>35</v>
      </c>
      <c r="W5" s="420" t="s">
        <v>35</v>
      </c>
    </row>
    <row r="6" spans="1:23" s="381" customFormat="1" ht="45" customHeight="1" x14ac:dyDescent="0.25">
      <c r="A6" s="382" t="s">
        <v>2048</v>
      </c>
      <c r="B6" s="382" t="s">
        <v>62</v>
      </c>
      <c r="C6" s="409" t="s">
        <v>2049</v>
      </c>
      <c r="D6" s="631">
        <v>55</v>
      </c>
      <c r="E6" s="408" t="s">
        <v>604</v>
      </c>
      <c r="F6" s="401">
        <v>40787</v>
      </c>
      <c r="G6" s="385" t="s">
        <v>590</v>
      </c>
      <c r="H6" s="386" t="s">
        <v>2050</v>
      </c>
      <c r="I6" s="140">
        <v>16</v>
      </c>
      <c r="J6" s="573" t="s">
        <v>596</v>
      </c>
      <c r="K6" s="524" t="s">
        <v>69</v>
      </c>
      <c r="L6" s="379" t="s">
        <v>443</v>
      </c>
      <c r="M6" s="379" t="s">
        <v>443</v>
      </c>
      <c r="N6" s="379" t="s">
        <v>443</v>
      </c>
      <c r="O6" s="379" t="s">
        <v>443</v>
      </c>
      <c r="P6" s="379" t="s">
        <v>443</v>
      </c>
      <c r="Q6" s="379" t="s">
        <v>1882</v>
      </c>
      <c r="R6" s="379" t="s">
        <v>443</v>
      </c>
      <c r="S6" s="379" t="s">
        <v>443</v>
      </c>
      <c r="T6" s="379" t="s">
        <v>443</v>
      </c>
      <c r="U6" s="379" t="s">
        <v>443</v>
      </c>
      <c r="V6" s="379" t="s">
        <v>443</v>
      </c>
      <c r="W6" s="379" t="s">
        <v>443</v>
      </c>
    </row>
    <row r="7" spans="1:23" s="381" customFormat="1" ht="45" customHeight="1" x14ac:dyDescent="0.25">
      <c r="A7" s="382" t="s">
        <v>607</v>
      </c>
      <c r="B7" s="382" t="s">
        <v>608</v>
      </c>
      <c r="C7" s="408"/>
      <c r="D7" s="631">
        <v>55</v>
      </c>
      <c r="E7" s="408" t="s">
        <v>604</v>
      </c>
      <c r="F7" s="401">
        <v>43313</v>
      </c>
      <c r="G7" s="385" t="s">
        <v>590</v>
      </c>
      <c r="H7" s="386" t="s">
        <v>609</v>
      </c>
      <c r="I7" s="140"/>
      <c r="J7" s="573" t="s">
        <v>596</v>
      </c>
      <c r="K7" s="449" t="s">
        <v>72</v>
      </c>
      <c r="L7" s="379" t="s">
        <v>443</v>
      </c>
      <c r="M7" s="379" t="s">
        <v>443</v>
      </c>
      <c r="N7" s="379" t="s">
        <v>443</v>
      </c>
      <c r="O7" s="379" t="s">
        <v>443</v>
      </c>
      <c r="P7" s="379" t="s">
        <v>443</v>
      </c>
      <c r="Q7" s="379" t="s">
        <v>443</v>
      </c>
      <c r="R7" s="379" t="s">
        <v>443</v>
      </c>
      <c r="S7" s="379" t="s">
        <v>443</v>
      </c>
      <c r="T7" s="379" t="s">
        <v>443</v>
      </c>
      <c r="U7" s="379" t="s">
        <v>1882</v>
      </c>
      <c r="V7" s="379" t="s">
        <v>443</v>
      </c>
      <c r="W7" s="379" t="s">
        <v>443</v>
      </c>
    </row>
    <row r="8" spans="1:23" s="381" customFormat="1" ht="45" customHeight="1" x14ac:dyDescent="0.25">
      <c r="A8" s="382" t="s">
        <v>611</v>
      </c>
      <c r="B8" s="382" t="s">
        <v>89</v>
      </c>
      <c r="C8" s="636"/>
      <c r="D8" s="631">
        <v>50</v>
      </c>
      <c r="E8" s="408" t="s">
        <v>612</v>
      </c>
      <c r="F8" s="401">
        <v>44949</v>
      </c>
      <c r="G8" s="385" t="s">
        <v>590</v>
      </c>
      <c r="H8" s="386">
        <v>358</v>
      </c>
      <c r="I8" s="140"/>
      <c r="J8" s="573" t="s">
        <v>2051</v>
      </c>
      <c r="K8" s="449" t="s">
        <v>45</v>
      </c>
      <c r="L8" s="379"/>
      <c r="M8" s="379"/>
      <c r="N8" s="379" t="s">
        <v>1882</v>
      </c>
      <c r="O8" s="423" t="s">
        <v>443</v>
      </c>
      <c r="P8" s="423" t="s">
        <v>443</v>
      </c>
      <c r="Q8" s="423" t="s">
        <v>443</v>
      </c>
      <c r="R8" s="423" t="s">
        <v>443</v>
      </c>
      <c r="S8" s="379" t="s">
        <v>443</v>
      </c>
      <c r="T8" s="379" t="s">
        <v>443</v>
      </c>
      <c r="U8" s="379" t="s">
        <v>443</v>
      </c>
      <c r="V8" s="379" t="s">
        <v>443</v>
      </c>
      <c r="W8" s="379" t="s">
        <v>443</v>
      </c>
    </row>
    <row r="9" spans="1:23" s="381" customFormat="1" ht="45" customHeight="1" x14ac:dyDescent="0.25">
      <c r="A9" s="382" t="s">
        <v>619</v>
      </c>
      <c r="B9" s="382" t="s">
        <v>662</v>
      </c>
      <c r="C9" s="636"/>
      <c r="D9" s="631">
        <v>50</v>
      </c>
      <c r="E9" s="408" t="s">
        <v>604</v>
      </c>
      <c r="F9" s="401">
        <v>44949</v>
      </c>
      <c r="G9" s="385" t="s">
        <v>590</v>
      </c>
      <c r="H9" s="386">
        <v>146</v>
      </c>
      <c r="I9" s="88"/>
      <c r="J9" s="573" t="s">
        <v>2052</v>
      </c>
      <c r="K9" s="449" t="s">
        <v>2053</v>
      </c>
      <c r="L9" s="379"/>
      <c r="M9" s="379"/>
      <c r="N9" s="379"/>
      <c r="O9" s="379" t="s">
        <v>443</v>
      </c>
      <c r="P9" s="379" t="s">
        <v>443</v>
      </c>
      <c r="Q9" s="379" t="s">
        <v>443</v>
      </c>
      <c r="R9" s="379" t="s">
        <v>443</v>
      </c>
      <c r="S9" s="379" t="s">
        <v>1882</v>
      </c>
      <c r="T9" s="379" t="s">
        <v>443</v>
      </c>
      <c r="U9" s="379" t="s">
        <v>443</v>
      </c>
      <c r="V9" s="379" t="s">
        <v>443</v>
      </c>
      <c r="W9" s="379" t="s">
        <v>443</v>
      </c>
    </row>
    <row r="10" spans="1:23" s="381" customFormat="1" ht="45" customHeight="1" x14ac:dyDescent="0.25">
      <c r="A10" s="382" t="s">
        <v>623</v>
      </c>
      <c r="B10" s="382" t="s">
        <v>624</v>
      </c>
      <c r="C10" s="408"/>
      <c r="D10" s="631">
        <v>55</v>
      </c>
      <c r="E10" s="408" t="s">
        <v>604</v>
      </c>
      <c r="F10" s="401">
        <v>44174</v>
      </c>
      <c r="G10" s="385" t="s">
        <v>590</v>
      </c>
      <c r="H10" s="386" t="s">
        <v>625</v>
      </c>
      <c r="I10" s="88"/>
      <c r="J10" s="573" t="s">
        <v>596</v>
      </c>
      <c r="K10" s="449" t="s">
        <v>87</v>
      </c>
      <c r="L10" s="379" t="s">
        <v>443</v>
      </c>
      <c r="M10" s="379" t="s">
        <v>443</v>
      </c>
      <c r="N10" s="379" t="s">
        <v>443</v>
      </c>
      <c r="O10" s="379" t="s">
        <v>443</v>
      </c>
      <c r="P10" s="379" t="s">
        <v>443</v>
      </c>
      <c r="Q10" s="379" t="s">
        <v>443</v>
      </c>
      <c r="R10" s="379" t="s">
        <v>443</v>
      </c>
      <c r="S10" s="379" t="s">
        <v>443</v>
      </c>
      <c r="T10" s="379" t="s">
        <v>443</v>
      </c>
      <c r="U10" s="379" t="s">
        <v>443</v>
      </c>
      <c r="V10" s="379" t="s">
        <v>1882</v>
      </c>
      <c r="W10" s="379" t="s">
        <v>443</v>
      </c>
    </row>
    <row r="11" spans="1:23" s="381" customFormat="1" ht="45" customHeight="1" x14ac:dyDescent="0.25">
      <c r="A11" s="382" t="s">
        <v>626</v>
      </c>
      <c r="B11" s="382" t="s">
        <v>89</v>
      </c>
      <c r="C11" s="636"/>
      <c r="D11" s="631">
        <v>50</v>
      </c>
      <c r="E11" s="408" t="s">
        <v>612</v>
      </c>
      <c r="F11" s="401">
        <v>44949</v>
      </c>
      <c r="G11" s="385" t="s">
        <v>590</v>
      </c>
      <c r="H11" s="386">
        <v>349</v>
      </c>
      <c r="I11" s="88"/>
      <c r="J11" s="573" t="s">
        <v>2054</v>
      </c>
      <c r="K11" s="449" t="s">
        <v>87</v>
      </c>
      <c r="L11" s="379"/>
      <c r="M11" s="379"/>
      <c r="N11" s="379"/>
      <c r="O11" s="379" t="s">
        <v>443</v>
      </c>
      <c r="P11" s="379" t="s">
        <v>443</v>
      </c>
      <c r="Q11" s="379" t="s">
        <v>443</v>
      </c>
      <c r="R11" s="379" t="s">
        <v>443</v>
      </c>
      <c r="S11" s="379" t="s">
        <v>443</v>
      </c>
      <c r="T11" s="379" t="s">
        <v>443</v>
      </c>
      <c r="U11" s="379" t="s">
        <v>443</v>
      </c>
      <c r="V11" s="379" t="s">
        <v>443</v>
      </c>
      <c r="W11" s="379" t="s">
        <v>443</v>
      </c>
    </row>
    <row r="12" spans="1:23" s="381" customFormat="1" ht="45" customHeight="1" x14ac:dyDescent="0.25">
      <c r="A12" s="382" t="s">
        <v>2055</v>
      </c>
      <c r="B12" s="382" t="s">
        <v>629</v>
      </c>
      <c r="C12" s="409" t="s">
        <v>1879</v>
      </c>
      <c r="D12" s="631">
        <v>75</v>
      </c>
      <c r="E12" s="408" t="s">
        <v>612</v>
      </c>
      <c r="F12" s="401">
        <v>44228</v>
      </c>
      <c r="G12" s="385" t="s">
        <v>590</v>
      </c>
      <c r="H12" s="386" t="s">
        <v>630</v>
      </c>
      <c r="I12" s="89"/>
      <c r="J12" s="573" t="s">
        <v>2054</v>
      </c>
      <c r="K12" s="449" t="s">
        <v>25</v>
      </c>
      <c r="L12" s="379" t="s">
        <v>443</v>
      </c>
      <c r="M12" s="379" t="s">
        <v>443</v>
      </c>
      <c r="N12" s="379" t="s">
        <v>443</v>
      </c>
      <c r="O12" s="379" t="s">
        <v>443</v>
      </c>
      <c r="P12" s="379" t="s">
        <v>443</v>
      </c>
      <c r="Q12" s="379" t="s">
        <v>1882</v>
      </c>
      <c r="R12" s="379" t="s">
        <v>443</v>
      </c>
      <c r="S12" s="379" t="s">
        <v>443</v>
      </c>
      <c r="T12" s="379" t="s">
        <v>443</v>
      </c>
      <c r="U12" s="379" t="s">
        <v>443</v>
      </c>
      <c r="V12" s="379" t="s">
        <v>443</v>
      </c>
      <c r="W12" s="379" t="s">
        <v>443</v>
      </c>
    </row>
    <row r="13" spans="1:23" s="397" customFormat="1" ht="45" customHeight="1" x14ac:dyDescent="0.25">
      <c r="A13" s="382" t="s">
        <v>2056</v>
      </c>
      <c r="B13" s="382" t="s">
        <v>632</v>
      </c>
      <c r="C13" s="636"/>
      <c r="D13" s="631">
        <v>70</v>
      </c>
      <c r="E13" s="408" t="s">
        <v>604</v>
      </c>
      <c r="F13" s="401">
        <v>45161</v>
      </c>
      <c r="G13" s="385" t="s">
        <v>590</v>
      </c>
      <c r="H13" s="386" t="s">
        <v>633</v>
      </c>
      <c r="I13" s="89"/>
      <c r="J13" s="573" t="s">
        <v>2057</v>
      </c>
      <c r="K13" s="449" t="s">
        <v>87</v>
      </c>
      <c r="L13" s="420" t="s">
        <v>35</v>
      </c>
      <c r="M13" s="420" t="s">
        <v>35</v>
      </c>
      <c r="N13" s="420" t="s">
        <v>35</v>
      </c>
      <c r="O13" s="420" t="s">
        <v>35</v>
      </c>
      <c r="P13" s="420" t="s">
        <v>35</v>
      </c>
      <c r="Q13" s="613" t="s">
        <v>35</v>
      </c>
      <c r="R13" s="420" t="s">
        <v>35</v>
      </c>
      <c r="S13" s="379" t="s">
        <v>443</v>
      </c>
      <c r="T13" s="379" t="s">
        <v>443</v>
      </c>
      <c r="U13" s="379" t="s">
        <v>443</v>
      </c>
      <c r="V13" s="379" t="s">
        <v>443</v>
      </c>
      <c r="W13" s="379" t="s">
        <v>443</v>
      </c>
    </row>
    <row r="14" spans="1:23" s="397" customFormat="1" ht="45" customHeight="1" x14ac:dyDescent="0.25">
      <c r="A14" s="444" t="s">
        <v>2058</v>
      </c>
      <c r="B14" s="444" t="s">
        <v>99</v>
      </c>
      <c r="C14" s="409" t="s">
        <v>1880</v>
      </c>
      <c r="D14" s="631">
        <v>60</v>
      </c>
      <c r="E14" s="408" t="s">
        <v>589</v>
      </c>
      <c r="F14" s="445"/>
      <c r="G14" s="465" t="s">
        <v>590</v>
      </c>
      <c r="H14" s="441" t="s">
        <v>465</v>
      </c>
      <c r="I14" s="100"/>
      <c r="J14" s="573" t="s">
        <v>667</v>
      </c>
      <c r="K14" s="524" t="s">
        <v>20</v>
      </c>
      <c r="L14" s="379" t="s">
        <v>443</v>
      </c>
      <c r="M14" s="379" t="s">
        <v>443</v>
      </c>
      <c r="N14" s="379" t="s">
        <v>443</v>
      </c>
      <c r="O14" s="379" t="s">
        <v>1882</v>
      </c>
      <c r="P14" s="379" t="s">
        <v>443</v>
      </c>
      <c r="Q14" s="379" t="s">
        <v>443</v>
      </c>
      <c r="R14" s="379" t="s">
        <v>443</v>
      </c>
      <c r="S14" s="379" t="s">
        <v>443</v>
      </c>
      <c r="T14" s="379" t="s">
        <v>443</v>
      </c>
      <c r="U14" s="379" t="s">
        <v>443</v>
      </c>
      <c r="V14" s="379" t="s">
        <v>443</v>
      </c>
      <c r="W14" s="379" t="s">
        <v>443</v>
      </c>
    </row>
    <row r="15" spans="1:23" s="502" customFormat="1" ht="45" customHeight="1" x14ac:dyDescent="0.25">
      <c r="A15" s="382" t="s">
        <v>637</v>
      </c>
      <c r="B15" s="382" t="s">
        <v>638</v>
      </c>
      <c r="C15" s="408"/>
      <c r="D15" s="631">
        <v>55</v>
      </c>
      <c r="E15" s="408" t="s">
        <v>604</v>
      </c>
      <c r="F15" s="384"/>
      <c r="G15" s="385" t="s">
        <v>590</v>
      </c>
      <c r="H15" s="386" t="s">
        <v>639</v>
      </c>
      <c r="I15" s="88">
        <v>19</v>
      </c>
      <c r="J15" s="573" t="s">
        <v>596</v>
      </c>
      <c r="K15" s="524" t="s">
        <v>53</v>
      </c>
      <c r="L15" s="379" t="s">
        <v>443</v>
      </c>
      <c r="M15" s="379" t="s">
        <v>443</v>
      </c>
      <c r="N15" s="448" t="s">
        <v>1882</v>
      </c>
      <c r="O15" s="379" t="s">
        <v>443</v>
      </c>
      <c r="P15" s="379" t="s">
        <v>443</v>
      </c>
      <c r="Q15" s="423" t="s">
        <v>443</v>
      </c>
      <c r="R15" s="423" t="s">
        <v>443</v>
      </c>
      <c r="S15" s="379" t="s">
        <v>443</v>
      </c>
      <c r="T15" s="379" t="s">
        <v>443</v>
      </c>
      <c r="U15" s="379" t="s">
        <v>443</v>
      </c>
      <c r="V15" s="379" t="s">
        <v>443</v>
      </c>
      <c r="W15" s="379" t="s">
        <v>443</v>
      </c>
    </row>
    <row r="16" spans="1:23" s="502" customFormat="1" ht="45" customHeight="1" x14ac:dyDescent="0.25">
      <c r="A16" s="391" t="s">
        <v>2059</v>
      </c>
      <c r="B16" s="391" t="s">
        <v>641</v>
      </c>
      <c r="C16" s="602"/>
      <c r="D16" s="631">
        <v>50</v>
      </c>
      <c r="E16" s="408" t="s">
        <v>604</v>
      </c>
      <c r="F16" s="401">
        <v>44949</v>
      </c>
      <c r="G16" s="375" t="s">
        <v>590</v>
      </c>
      <c r="H16" s="394">
        <v>171</v>
      </c>
      <c r="I16" s="140"/>
      <c r="J16" s="573" t="s">
        <v>2052</v>
      </c>
      <c r="K16" s="517" t="s">
        <v>2053</v>
      </c>
      <c r="L16" s="423"/>
      <c r="M16" s="423"/>
      <c r="N16" s="423"/>
      <c r="O16" s="423" t="s">
        <v>443</v>
      </c>
      <c r="P16" s="423" t="s">
        <v>443</v>
      </c>
      <c r="Q16" s="379" t="s">
        <v>443</v>
      </c>
      <c r="R16" s="379" t="s">
        <v>443</v>
      </c>
      <c r="S16" s="379" t="s">
        <v>1882</v>
      </c>
      <c r="T16" s="379" t="s">
        <v>443</v>
      </c>
      <c r="U16" s="379" t="s">
        <v>443</v>
      </c>
      <c r="V16" s="379" t="s">
        <v>443</v>
      </c>
      <c r="W16" s="379" t="s">
        <v>443</v>
      </c>
    </row>
    <row r="17" spans="1:23" s="502" customFormat="1" ht="45" customHeight="1" x14ac:dyDescent="0.25">
      <c r="A17" s="429" t="s">
        <v>646</v>
      </c>
      <c r="B17" s="382" t="s">
        <v>60</v>
      </c>
      <c r="C17" s="409" t="s">
        <v>1883</v>
      </c>
      <c r="D17" s="631">
        <v>75</v>
      </c>
      <c r="E17" s="408" t="s">
        <v>604</v>
      </c>
      <c r="F17" s="430">
        <v>41214</v>
      </c>
      <c r="G17" s="402" t="s">
        <v>590</v>
      </c>
      <c r="H17" s="403" t="s">
        <v>647</v>
      </c>
      <c r="I17" s="193">
        <v>20</v>
      </c>
      <c r="J17" s="609" t="s">
        <v>2057</v>
      </c>
      <c r="K17" s="606" t="s">
        <v>69</v>
      </c>
      <c r="L17" s="379" t="s">
        <v>443</v>
      </c>
      <c r="M17" s="379" t="s">
        <v>443</v>
      </c>
      <c r="N17" s="379" t="s">
        <v>443</v>
      </c>
      <c r="O17" s="379" t="s">
        <v>443</v>
      </c>
      <c r="P17" s="379" t="s">
        <v>443</v>
      </c>
      <c r="Q17" s="379" t="s">
        <v>1882</v>
      </c>
      <c r="R17" s="379" t="s">
        <v>443</v>
      </c>
      <c r="S17" s="379" t="s">
        <v>443</v>
      </c>
      <c r="T17" s="420" t="s">
        <v>35</v>
      </c>
      <c r="U17" s="420" t="s">
        <v>35</v>
      </c>
      <c r="V17" s="420" t="s">
        <v>35</v>
      </c>
      <c r="W17" s="420" t="s">
        <v>35</v>
      </c>
    </row>
    <row r="18" spans="1:23" s="381" customFormat="1" ht="45" customHeight="1" x14ac:dyDescent="0.25">
      <c r="A18" s="599" t="s">
        <v>2060</v>
      </c>
      <c r="B18" s="391" t="s">
        <v>641</v>
      </c>
      <c r="C18" s="599"/>
      <c r="D18" s="632"/>
      <c r="E18" s="408" t="s">
        <v>604</v>
      </c>
      <c r="F18" s="441"/>
      <c r="G18" s="402" t="s">
        <v>590</v>
      </c>
      <c r="H18" s="441">
        <v>163</v>
      </c>
      <c r="I18" s="299"/>
      <c r="J18" s="609" t="s">
        <v>2057</v>
      </c>
      <c r="K18" s="449" t="s">
        <v>40</v>
      </c>
      <c r="L18" s="379" t="s">
        <v>1882</v>
      </c>
      <c r="M18" s="586"/>
      <c r="N18" s="586"/>
      <c r="O18" s="379" t="s">
        <v>443</v>
      </c>
      <c r="P18" s="379" t="s">
        <v>443</v>
      </c>
      <c r="Q18" s="423" t="s">
        <v>443</v>
      </c>
      <c r="R18" s="423" t="s">
        <v>443</v>
      </c>
      <c r="S18" s="423" t="s">
        <v>443</v>
      </c>
      <c r="T18" s="379" t="s">
        <v>443</v>
      </c>
      <c r="U18" s="379" t="s">
        <v>443</v>
      </c>
      <c r="V18" s="379" t="s">
        <v>443</v>
      </c>
      <c r="W18" s="379" t="s">
        <v>443</v>
      </c>
    </row>
    <row r="19" spans="1:23" ht="45" customHeight="1" x14ac:dyDescent="0.25">
      <c r="A19" s="382" t="s">
        <v>2061</v>
      </c>
      <c r="B19" s="382" t="s">
        <v>1885</v>
      </c>
      <c r="C19" s="408"/>
      <c r="D19" s="631">
        <v>50</v>
      </c>
      <c r="E19" s="408" t="s">
        <v>594</v>
      </c>
      <c r="F19" s="401"/>
      <c r="G19" s="385" t="s">
        <v>590</v>
      </c>
      <c r="H19" s="386" t="s">
        <v>652</v>
      </c>
      <c r="I19" s="88"/>
      <c r="J19" s="573" t="s">
        <v>2062</v>
      </c>
      <c r="K19" s="449" t="s">
        <v>20</v>
      </c>
      <c r="L19" s="379"/>
      <c r="M19" s="379"/>
      <c r="N19" s="379"/>
      <c r="O19" s="379" t="s">
        <v>443</v>
      </c>
      <c r="P19" s="379" t="s">
        <v>443</v>
      </c>
      <c r="Q19" s="379" t="s">
        <v>443</v>
      </c>
      <c r="R19" s="379" t="s">
        <v>443</v>
      </c>
      <c r="S19" s="379" t="s">
        <v>443</v>
      </c>
      <c r="T19" s="379" t="s">
        <v>443</v>
      </c>
      <c r="U19" s="379" t="s">
        <v>443</v>
      </c>
      <c r="V19" s="379" t="s">
        <v>443</v>
      </c>
      <c r="W19" s="379" t="s">
        <v>443</v>
      </c>
    </row>
    <row r="20" spans="1:23" s="381" customFormat="1" ht="45" customHeight="1" x14ac:dyDescent="0.25">
      <c r="A20" s="382" t="s">
        <v>269</v>
      </c>
      <c r="B20" s="382" t="s">
        <v>119</v>
      </c>
      <c r="C20" s="408"/>
      <c r="D20" s="631">
        <v>55</v>
      </c>
      <c r="E20" s="408" t="s">
        <v>604</v>
      </c>
      <c r="F20" s="384"/>
      <c r="G20" s="385" t="s">
        <v>590</v>
      </c>
      <c r="H20" s="386" t="s">
        <v>660</v>
      </c>
      <c r="I20" s="88">
        <v>19</v>
      </c>
      <c r="J20" s="573" t="s">
        <v>2063</v>
      </c>
      <c r="K20" s="449" t="s">
        <v>72</v>
      </c>
      <c r="L20" s="379" t="s">
        <v>443</v>
      </c>
      <c r="M20" s="379" t="s">
        <v>443</v>
      </c>
      <c r="N20" s="379" t="s">
        <v>443</v>
      </c>
      <c r="O20" s="379" t="s">
        <v>443</v>
      </c>
      <c r="P20" s="379" t="s">
        <v>443</v>
      </c>
      <c r="Q20" s="423" t="s">
        <v>443</v>
      </c>
      <c r="R20" s="423" t="s">
        <v>443</v>
      </c>
      <c r="S20" s="423" t="s">
        <v>443</v>
      </c>
      <c r="T20" s="379" t="s">
        <v>443</v>
      </c>
      <c r="U20" s="423" t="s">
        <v>1882</v>
      </c>
      <c r="V20" s="379" t="s">
        <v>443</v>
      </c>
      <c r="W20" s="379" t="s">
        <v>443</v>
      </c>
    </row>
    <row r="21" spans="1:23" s="381" customFormat="1" ht="45" customHeight="1" x14ac:dyDescent="0.25">
      <c r="A21" s="382" t="s">
        <v>2064</v>
      </c>
      <c r="B21" s="382" t="s">
        <v>662</v>
      </c>
      <c r="C21" s="636"/>
      <c r="D21" s="631">
        <v>50</v>
      </c>
      <c r="E21" s="408" t="s">
        <v>604</v>
      </c>
      <c r="F21" s="401">
        <v>44949</v>
      </c>
      <c r="G21" s="385" t="s">
        <v>590</v>
      </c>
      <c r="H21" s="386">
        <v>183</v>
      </c>
      <c r="I21" s="88"/>
      <c r="J21" s="573" t="s">
        <v>2065</v>
      </c>
      <c r="K21" s="449" t="s">
        <v>20</v>
      </c>
      <c r="L21" s="379"/>
      <c r="M21" s="379"/>
      <c r="N21" s="379"/>
      <c r="O21" s="379" t="s">
        <v>1882</v>
      </c>
      <c r="P21" s="423" t="s">
        <v>443</v>
      </c>
      <c r="Q21" s="423" t="s">
        <v>443</v>
      </c>
      <c r="R21" s="379" t="s">
        <v>443</v>
      </c>
      <c r="S21" s="379" t="s">
        <v>443</v>
      </c>
      <c r="T21" s="379" t="s">
        <v>443</v>
      </c>
      <c r="U21" s="379" t="s">
        <v>443</v>
      </c>
      <c r="V21" s="379" t="s">
        <v>443</v>
      </c>
      <c r="W21" s="379" t="s">
        <v>443</v>
      </c>
    </row>
    <row r="22" spans="1:23" ht="45" customHeight="1" x14ac:dyDescent="0.25">
      <c r="A22" s="382" t="s">
        <v>2066</v>
      </c>
      <c r="B22" s="382" t="s">
        <v>665</v>
      </c>
      <c r="C22" s="408"/>
      <c r="D22" s="631">
        <v>55</v>
      </c>
      <c r="E22" s="408" t="s">
        <v>604</v>
      </c>
      <c r="F22" s="401">
        <v>44075</v>
      </c>
      <c r="G22" s="385" t="s">
        <v>590</v>
      </c>
      <c r="H22" s="386" t="s">
        <v>666</v>
      </c>
      <c r="I22" s="88"/>
      <c r="J22" s="573" t="s">
        <v>667</v>
      </c>
      <c r="K22" s="449" t="s">
        <v>69</v>
      </c>
      <c r="L22" s="379" t="s">
        <v>443</v>
      </c>
      <c r="M22" s="379" t="s">
        <v>443</v>
      </c>
      <c r="N22" s="379" t="s">
        <v>443</v>
      </c>
      <c r="O22" s="379" t="s">
        <v>443</v>
      </c>
      <c r="P22" s="379" t="s">
        <v>443</v>
      </c>
      <c r="Q22" s="379" t="s">
        <v>1882</v>
      </c>
      <c r="R22" s="379" t="s">
        <v>443</v>
      </c>
      <c r="S22" s="379" t="s">
        <v>443</v>
      </c>
      <c r="T22" s="379" t="s">
        <v>443</v>
      </c>
      <c r="U22" s="379" t="s">
        <v>443</v>
      </c>
      <c r="V22" s="379" t="s">
        <v>443</v>
      </c>
      <c r="W22" s="379" t="s">
        <v>443</v>
      </c>
    </row>
    <row r="23" spans="1:23" ht="45" customHeight="1" x14ac:dyDescent="0.25">
      <c r="A23" s="382" t="s">
        <v>668</v>
      </c>
      <c r="B23" s="382" t="s">
        <v>669</v>
      </c>
      <c r="C23" s="408"/>
      <c r="D23" s="631">
        <v>55</v>
      </c>
      <c r="E23" s="408" t="s">
        <v>612</v>
      </c>
      <c r="F23" s="401"/>
      <c r="G23" s="385" t="s">
        <v>590</v>
      </c>
      <c r="H23" s="386">
        <v>93</v>
      </c>
      <c r="I23" s="88"/>
      <c r="J23" s="573" t="s">
        <v>2054</v>
      </c>
      <c r="K23" s="449" t="s">
        <v>87</v>
      </c>
      <c r="L23" s="379"/>
      <c r="M23" s="379"/>
      <c r="N23" s="379"/>
      <c r="O23" s="379" t="s">
        <v>443</v>
      </c>
      <c r="P23" s="379" t="s">
        <v>443</v>
      </c>
      <c r="Q23" s="423" t="s">
        <v>443</v>
      </c>
      <c r="R23" s="423" t="s">
        <v>443</v>
      </c>
      <c r="S23" s="423" t="s">
        <v>443</v>
      </c>
      <c r="T23" s="379" t="s">
        <v>443</v>
      </c>
      <c r="U23" s="379" t="s">
        <v>443</v>
      </c>
      <c r="V23" s="423" t="s">
        <v>1882</v>
      </c>
      <c r="W23" s="379" t="s">
        <v>443</v>
      </c>
    </row>
    <row r="24" spans="1:23" s="381" customFormat="1" ht="45" customHeight="1" x14ac:dyDescent="0.25">
      <c r="A24" s="382" t="s">
        <v>2067</v>
      </c>
      <c r="B24" s="382" t="s">
        <v>598</v>
      </c>
      <c r="C24" s="636"/>
      <c r="D24" s="631">
        <v>50</v>
      </c>
      <c r="E24" s="408" t="s">
        <v>604</v>
      </c>
      <c r="F24" s="401">
        <v>44949</v>
      </c>
      <c r="G24" s="385" t="s">
        <v>590</v>
      </c>
      <c r="H24" s="386">
        <v>111</v>
      </c>
      <c r="I24" s="88"/>
      <c r="J24" s="573" t="s">
        <v>2065</v>
      </c>
      <c r="K24" s="449" t="s">
        <v>45</v>
      </c>
      <c r="L24" s="379"/>
      <c r="M24" s="379" t="s">
        <v>1882</v>
      </c>
      <c r="N24" s="379"/>
      <c r="O24" s="379" t="s">
        <v>443</v>
      </c>
      <c r="P24" s="423"/>
      <c r="Q24" s="423" t="s">
        <v>443</v>
      </c>
      <c r="R24" s="423" t="s">
        <v>443</v>
      </c>
      <c r="S24" s="423" t="s">
        <v>443</v>
      </c>
      <c r="T24" s="423" t="s">
        <v>443</v>
      </c>
      <c r="U24" s="379" t="s">
        <v>443</v>
      </c>
      <c r="V24" s="379" t="s">
        <v>443</v>
      </c>
      <c r="W24" s="379" t="s">
        <v>443</v>
      </c>
    </row>
    <row r="25" spans="1:23" s="381" customFormat="1" ht="45" customHeight="1" x14ac:dyDescent="0.25">
      <c r="A25" s="382" t="s">
        <v>671</v>
      </c>
      <c r="B25" s="382" t="s">
        <v>672</v>
      </c>
      <c r="C25" s="636"/>
      <c r="D25" s="631">
        <v>65</v>
      </c>
      <c r="E25" s="408" t="s">
        <v>604</v>
      </c>
      <c r="F25" s="401">
        <v>45253</v>
      </c>
      <c r="G25" s="385" t="s">
        <v>590</v>
      </c>
      <c r="H25" s="386" t="s">
        <v>673</v>
      </c>
      <c r="I25" s="88"/>
      <c r="J25" s="573" t="s">
        <v>2065</v>
      </c>
      <c r="K25" s="449" t="s">
        <v>20</v>
      </c>
      <c r="L25" s="420" t="s">
        <v>35</v>
      </c>
      <c r="M25" s="420" t="s">
        <v>35</v>
      </c>
      <c r="N25" s="420" t="s">
        <v>35</v>
      </c>
      <c r="O25" s="420" t="s">
        <v>35</v>
      </c>
      <c r="P25" s="420" t="s">
        <v>35</v>
      </c>
      <c r="Q25" s="613" t="s">
        <v>35</v>
      </c>
      <c r="R25" s="613" t="s">
        <v>35</v>
      </c>
      <c r="S25" s="420" t="s">
        <v>35</v>
      </c>
      <c r="T25" s="420" t="s">
        <v>35</v>
      </c>
      <c r="U25" s="420" t="s">
        <v>35</v>
      </c>
      <c r="V25" s="379" t="s">
        <v>443</v>
      </c>
      <c r="W25" s="379" t="s">
        <v>443</v>
      </c>
    </row>
    <row r="26" spans="1:23" s="381" customFormat="1" ht="45" customHeight="1" x14ac:dyDescent="0.25">
      <c r="A26" s="382" t="s">
        <v>2068</v>
      </c>
      <c r="B26" s="382" t="s">
        <v>152</v>
      </c>
      <c r="C26" s="408"/>
      <c r="D26" s="631">
        <v>55</v>
      </c>
      <c r="E26" s="408" t="s">
        <v>604</v>
      </c>
      <c r="F26" s="401">
        <v>42186</v>
      </c>
      <c r="G26" s="385" t="s">
        <v>590</v>
      </c>
      <c r="H26" s="386" t="s">
        <v>1888</v>
      </c>
      <c r="I26" s="88"/>
      <c r="J26" s="605" t="s">
        <v>634</v>
      </c>
      <c r="K26" s="449" t="s">
        <v>42</v>
      </c>
      <c r="L26" s="453" t="s">
        <v>443</v>
      </c>
      <c r="M26" s="453" t="s">
        <v>443</v>
      </c>
      <c r="N26" s="453" t="s">
        <v>443</v>
      </c>
      <c r="O26" s="453" t="s">
        <v>443</v>
      </c>
      <c r="P26" s="453" t="s">
        <v>443</v>
      </c>
      <c r="Q26" s="453" t="s">
        <v>443</v>
      </c>
      <c r="R26" s="453" t="s">
        <v>443</v>
      </c>
      <c r="S26" s="453" t="s">
        <v>443</v>
      </c>
      <c r="T26" s="453" t="s">
        <v>443</v>
      </c>
      <c r="U26" s="453" t="s">
        <v>443</v>
      </c>
      <c r="V26" s="379" t="s">
        <v>443</v>
      </c>
      <c r="W26" s="379" t="s">
        <v>443</v>
      </c>
    </row>
    <row r="27" spans="1:23" s="381" customFormat="1" ht="45" customHeight="1" x14ac:dyDescent="0.25">
      <c r="A27" s="382" t="s">
        <v>2069</v>
      </c>
      <c r="B27" s="408" t="s">
        <v>140</v>
      </c>
      <c r="C27" s="636"/>
      <c r="D27" s="631">
        <v>50</v>
      </c>
      <c r="E27" s="408" t="s">
        <v>604</v>
      </c>
      <c r="F27" s="401">
        <v>44949</v>
      </c>
      <c r="G27" s="385" t="s">
        <v>590</v>
      </c>
      <c r="H27" s="386">
        <v>92</v>
      </c>
      <c r="I27" s="88"/>
      <c r="J27" s="573" t="s">
        <v>2052</v>
      </c>
      <c r="K27" s="449" t="s">
        <v>87</v>
      </c>
      <c r="L27" s="379"/>
      <c r="M27" s="379"/>
      <c r="N27" s="379"/>
      <c r="O27" s="379" t="s">
        <v>443</v>
      </c>
      <c r="P27" s="423" t="s">
        <v>443</v>
      </c>
      <c r="Q27" s="379" t="s">
        <v>443</v>
      </c>
      <c r="R27" s="379" t="s">
        <v>443</v>
      </c>
      <c r="S27" s="379" t="s">
        <v>443</v>
      </c>
      <c r="T27" s="379" t="s">
        <v>443</v>
      </c>
      <c r="U27" s="379" t="s">
        <v>443</v>
      </c>
      <c r="V27" s="379" t="s">
        <v>1882</v>
      </c>
      <c r="W27" s="379" t="s">
        <v>443</v>
      </c>
    </row>
    <row r="28" spans="1:23" s="381" customFormat="1" ht="45" customHeight="1" x14ac:dyDescent="0.25">
      <c r="A28" s="382" t="s">
        <v>2070</v>
      </c>
      <c r="B28" s="382" t="s">
        <v>212</v>
      </c>
      <c r="C28" s="408"/>
      <c r="D28" s="631">
        <v>55</v>
      </c>
      <c r="E28" s="408" t="s">
        <v>604</v>
      </c>
      <c r="F28" s="401">
        <v>42476</v>
      </c>
      <c r="G28" s="385" t="s">
        <v>590</v>
      </c>
      <c r="H28" s="386" t="s">
        <v>678</v>
      </c>
      <c r="I28" s="88"/>
      <c r="J28" s="573" t="s">
        <v>596</v>
      </c>
      <c r="K28" s="449" t="s">
        <v>69</v>
      </c>
      <c r="L28" s="453" t="s">
        <v>443</v>
      </c>
      <c r="M28" s="379" t="s">
        <v>443</v>
      </c>
      <c r="N28" s="379" t="s">
        <v>443</v>
      </c>
      <c r="O28" s="379" t="s">
        <v>443</v>
      </c>
      <c r="P28" s="379" t="s">
        <v>443</v>
      </c>
      <c r="Q28" s="379" t="s">
        <v>1882</v>
      </c>
      <c r="R28" s="379" t="s">
        <v>443</v>
      </c>
      <c r="S28" s="379" t="s">
        <v>443</v>
      </c>
      <c r="T28" s="379" t="s">
        <v>443</v>
      </c>
      <c r="U28" s="379" t="s">
        <v>443</v>
      </c>
      <c r="V28" s="379" t="s">
        <v>443</v>
      </c>
      <c r="W28" s="379" t="s">
        <v>443</v>
      </c>
    </row>
    <row r="29" spans="1:23" s="381" customFormat="1" ht="45" customHeight="1" x14ac:dyDescent="0.25">
      <c r="A29" s="382" t="s">
        <v>2071</v>
      </c>
      <c r="B29" s="382" t="s">
        <v>99</v>
      </c>
      <c r="C29" s="408"/>
      <c r="D29" s="631">
        <v>55</v>
      </c>
      <c r="E29" s="408" t="s">
        <v>604</v>
      </c>
      <c r="F29" s="401">
        <v>41791</v>
      </c>
      <c r="G29" s="385" t="s">
        <v>590</v>
      </c>
      <c r="H29" s="386" t="s">
        <v>680</v>
      </c>
      <c r="I29" s="88">
        <v>21</v>
      </c>
      <c r="J29" s="573" t="s">
        <v>2063</v>
      </c>
      <c r="K29" s="449" t="s">
        <v>42</v>
      </c>
      <c r="L29" s="379" t="s">
        <v>443</v>
      </c>
      <c r="M29" s="379" t="s">
        <v>443</v>
      </c>
      <c r="N29" s="379" t="s">
        <v>443</v>
      </c>
      <c r="O29" s="379" t="s">
        <v>443</v>
      </c>
      <c r="P29" s="379" t="s">
        <v>443</v>
      </c>
      <c r="Q29" s="379" t="s">
        <v>443</v>
      </c>
      <c r="R29" s="379" t="s">
        <v>443</v>
      </c>
      <c r="S29" s="379" t="s">
        <v>443</v>
      </c>
      <c r="T29" s="379" t="s">
        <v>443</v>
      </c>
      <c r="U29" s="379" t="s">
        <v>443</v>
      </c>
      <c r="V29" s="379" t="s">
        <v>443</v>
      </c>
      <c r="W29" s="379" t="s">
        <v>1882</v>
      </c>
    </row>
    <row r="30" spans="1:23" s="381" customFormat="1" ht="45" customHeight="1" x14ac:dyDescent="0.25">
      <c r="A30" s="382" t="s">
        <v>681</v>
      </c>
      <c r="B30" s="382" t="s">
        <v>662</v>
      </c>
      <c r="C30" s="408"/>
      <c r="D30" s="631">
        <v>60</v>
      </c>
      <c r="E30" s="408" t="s">
        <v>604</v>
      </c>
      <c r="F30" s="401">
        <v>45017</v>
      </c>
      <c r="G30" s="385" t="s">
        <v>590</v>
      </c>
      <c r="H30" s="386" t="s">
        <v>682</v>
      </c>
      <c r="I30" s="651"/>
      <c r="J30" s="573" t="s">
        <v>648</v>
      </c>
      <c r="K30" s="449" t="s">
        <v>42</v>
      </c>
      <c r="L30" s="454" t="s">
        <v>35</v>
      </c>
      <c r="M30" s="454" t="s">
        <v>35</v>
      </c>
      <c r="N30" s="454" t="s">
        <v>35</v>
      </c>
      <c r="O30" s="379" t="s">
        <v>443</v>
      </c>
      <c r="P30" s="379" t="s">
        <v>443</v>
      </c>
      <c r="Q30" s="379" t="s">
        <v>443</v>
      </c>
      <c r="R30" s="379" t="s">
        <v>443</v>
      </c>
      <c r="S30" s="379" t="s">
        <v>443</v>
      </c>
      <c r="T30" s="379" t="s">
        <v>443</v>
      </c>
      <c r="U30" s="379" t="s">
        <v>443</v>
      </c>
      <c r="V30" s="379" t="s">
        <v>443</v>
      </c>
      <c r="W30" s="420" t="s">
        <v>1882</v>
      </c>
    </row>
    <row r="31" spans="1:23" s="381" customFormat="1" ht="64.5" customHeight="1" x14ac:dyDescent="0.25">
      <c r="A31" s="408" t="s">
        <v>2072</v>
      </c>
      <c r="B31" s="382" t="s">
        <v>99</v>
      </c>
      <c r="C31" s="408"/>
      <c r="D31" s="631">
        <v>55</v>
      </c>
      <c r="E31" s="408" t="s">
        <v>604</v>
      </c>
      <c r="F31" s="401">
        <v>41821</v>
      </c>
      <c r="G31" s="385" t="s">
        <v>590</v>
      </c>
      <c r="H31" s="386" t="s">
        <v>684</v>
      </c>
      <c r="I31" s="203">
        <v>17</v>
      </c>
      <c r="J31" s="573" t="s">
        <v>648</v>
      </c>
      <c r="K31" s="449" t="s">
        <v>50</v>
      </c>
      <c r="L31" s="379" t="s">
        <v>443</v>
      </c>
      <c r="M31" s="379" t="s">
        <v>443</v>
      </c>
      <c r="N31" s="379" t="s">
        <v>443</v>
      </c>
      <c r="O31" s="379" t="s">
        <v>443</v>
      </c>
      <c r="P31" s="379" t="s">
        <v>443</v>
      </c>
      <c r="Q31" s="379" t="s">
        <v>443</v>
      </c>
      <c r="R31" s="379" t="s">
        <v>1882</v>
      </c>
      <c r="S31" s="379" t="s">
        <v>443</v>
      </c>
      <c r="T31" s="379" t="s">
        <v>443</v>
      </c>
      <c r="U31" s="379" t="s">
        <v>443</v>
      </c>
      <c r="V31" s="379" t="s">
        <v>443</v>
      </c>
      <c r="W31" s="379" t="s">
        <v>443</v>
      </c>
    </row>
    <row r="32" spans="1:23" s="381" customFormat="1" ht="45" customHeight="1" x14ac:dyDescent="0.25">
      <c r="A32" s="408" t="s">
        <v>2073</v>
      </c>
      <c r="B32" s="382" t="s">
        <v>662</v>
      </c>
      <c r="C32" s="524" t="s">
        <v>2074</v>
      </c>
      <c r="D32" s="631">
        <v>70</v>
      </c>
      <c r="E32" s="408" t="s">
        <v>604</v>
      </c>
      <c r="F32" s="401">
        <v>45192</v>
      </c>
      <c r="G32" s="385" t="s">
        <v>590</v>
      </c>
      <c r="H32" s="386" t="s">
        <v>686</v>
      </c>
      <c r="I32" s="203"/>
      <c r="J32" s="573" t="s">
        <v>2052</v>
      </c>
      <c r="K32" s="442" t="s">
        <v>69</v>
      </c>
      <c r="L32" s="420" t="s">
        <v>35</v>
      </c>
      <c r="M32" s="420" t="s">
        <v>35</v>
      </c>
      <c r="N32" s="420" t="s">
        <v>35</v>
      </c>
      <c r="O32" s="420" t="s">
        <v>35</v>
      </c>
      <c r="P32" s="420" t="s">
        <v>35</v>
      </c>
      <c r="Q32" s="420" t="s">
        <v>35</v>
      </c>
      <c r="R32" s="420" t="s">
        <v>35</v>
      </c>
      <c r="S32" s="420" t="s">
        <v>35</v>
      </c>
      <c r="T32" s="379" t="s">
        <v>443</v>
      </c>
      <c r="U32" s="379" t="s">
        <v>443</v>
      </c>
      <c r="V32" s="379" t="s">
        <v>443</v>
      </c>
      <c r="W32" s="379" t="s">
        <v>443</v>
      </c>
    </row>
    <row r="33" spans="1:23" s="381" customFormat="1" ht="45" customHeight="1" x14ac:dyDescent="0.25">
      <c r="A33" s="382" t="s">
        <v>2075</v>
      </c>
      <c r="B33" s="382" t="s">
        <v>119</v>
      </c>
      <c r="C33" s="408"/>
      <c r="D33" s="631">
        <v>55</v>
      </c>
      <c r="E33" s="408" t="s">
        <v>604</v>
      </c>
      <c r="F33" s="401">
        <v>42256</v>
      </c>
      <c r="G33" s="385" t="s">
        <v>590</v>
      </c>
      <c r="H33" s="386" t="s">
        <v>689</v>
      </c>
      <c r="I33" s="88">
        <v>10</v>
      </c>
      <c r="J33" s="573" t="s">
        <v>648</v>
      </c>
      <c r="K33" s="449" t="s">
        <v>42</v>
      </c>
      <c r="L33" s="379" t="s">
        <v>443</v>
      </c>
      <c r="M33" s="379" t="s">
        <v>443</v>
      </c>
      <c r="N33" s="379" t="s">
        <v>443</v>
      </c>
      <c r="O33" s="379" t="s">
        <v>443</v>
      </c>
      <c r="P33" s="379" t="s">
        <v>443</v>
      </c>
      <c r="Q33" s="423" t="s">
        <v>443</v>
      </c>
      <c r="R33" s="423" t="s">
        <v>443</v>
      </c>
      <c r="S33" s="423" t="s">
        <v>443</v>
      </c>
      <c r="T33" s="379" t="s">
        <v>443</v>
      </c>
      <c r="U33" s="379" t="s">
        <v>443</v>
      </c>
      <c r="V33" s="379" t="s">
        <v>443</v>
      </c>
      <c r="W33" s="539" t="s">
        <v>2076</v>
      </c>
    </row>
    <row r="34" spans="1:23" ht="45" customHeight="1" x14ac:dyDescent="0.25">
      <c r="A34" s="382" t="s">
        <v>691</v>
      </c>
      <c r="B34" s="382" t="s">
        <v>692</v>
      </c>
      <c r="C34" s="408"/>
      <c r="D34" s="631">
        <v>55</v>
      </c>
      <c r="E34" s="408" t="s">
        <v>604</v>
      </c>
      <c r="F34" s="401">
        <v>45039</v>
      </c>
      <c r="G34" s="385" t="s">
        <v>590</v>
      </c>
      <c r="H34" s="386">
        <v>435</v>
      </c>
      <c r="I34" s="88"/>
      <c r="J34" s="573" t="s">
        <v>2065</v>
      </c>
      <c r="K34" s="449" t="s">
        <v>95</v>
      </c>
      <c r="L34" s="379"/>
      <c r="M34" s="379"/>
      <c r="N34" s="379" t="s">
        <v>1882</v>
      </c>
      <c r="O34" s="379" t="s">
        <v>443</v>
      </c>
      <c r="P34" s="423" t="s">
        <v>443</v>
      </c>
      <c r="Q34" s="379" t="s">
        <v>443</v>
      </c>
      <c r="R34" s="379" t="s">
        <v>443</v>
      </c>
      <c r="S34" s="379" t="s">
        <v>443</v>
      </c>
      <c r="T34" s="379" t="s">
        <v>443</v>
      </c>
      <c r="U34" s="379" t="s">
        <v>443</v>
      </c>
      <c r="V34" s="379" t="s">
        <v>443</v>
      </c>
      <c r="W34" s="379" t="s">
        <v>443</v>
      </c>
    </row>
    <row r="35" spans="1:23" s="381" customFormat="1" ht="60.75" customHeight="1" x14ac:dyDescent="0.25">
      <c r="A35" s="599" t="s">
        <v>2077</v>
      </c>
      <c r="B35" s="382" t="s">
        <v>694</v>
      </c>
      <c r="C35" s="408" t="s">
        <v>1890</v>
      </c>
      <c r="D35" s="631">
        <v>50</v>
      </c>
      <c r="E35" s="408" t="s">
        <v>604</v>
      </c>
      <c r="F35" s="401">
        <v>45017</v>
      </c>
      <c r="G35" s="385" t="s">
        <v>590</v>
      </c>
      <c r="H35" s="441">
        <v>445</v>
      </c>
      <c r="I35" s="650"/>
      <c r="J35" s="573" t="s">
        <v>648</v>
      </c>
      <c r="K35" s="449" t="s">
        <v>53</v>
      </c>
      <c r="L35" s="420" t="s">
        <v>35</v>
      </c>
      <c r="M35" s="420" t="s">
        <v>35</v>
      </c>
      <c r="N35" s="420" t="s">
        <v>35</v>
      </c>
      <c r="O35" s="379" t="s">
        <v>443</v>
      </c>
      <c r="P35" s="379" t="s">
        <v>443</v>
      </c>
      <c r="Q35" s="379" t="s">
        <v>443</v>
      </c>
      <c r="R35" s="379" t="s">
        <v>443</v>
      </c>
      <c r="S35" s="379" t="s">
        <v>443</v>
      </c>
      <c r="T35" s="379" t="s">
        <v>443</v>
      </c>
      <c r="U35" s="379" t="s">
        <v>443</v>
      </c>
      <c r="V35" s="379" t="s">
        <v>443</v>
      </c>
      <c r="W35" s="379" t="s">
        <v>443</v>
      </c>
    </row>
    <row r="36" spans="1:23" ht="45" customHeight="1" x14ac:dyDescent="0.25">
      <c r="A36" s="408" t="s">
        <v>2078</v>
      </c>
      <c r="B36" s="382" t="s">
        <v>662</v>
      </c>
      <c r="C36" s="524" t="s">
        <v>2074</v>
      </c>
      <c r="D36" s="631">
        <v>70</v>
      </c>
      <c r="E36" s="408" t="s">
        <v>604</v>
      </c>
      <c r="F36" s="401">
        <v>45192</v>
      </c>
      <c r="G36" s="385" t="s">
        <v>590</v>
      </c>
      <c r="H36" s="386" t="s">
        <v>686</v>
      </c>
      <c r="I36" s="9"/>
      <c r="J36" s="573" t="s">
        <v>2052</v>
      </c>
      <c r="K36" s="449" t="s">
        <v>69</v>
      </c>
      <c r="L36" s="454" t="s">
        <v>35</v>
      </c>
      <c r="M36" s="454" t="s">
        <v>35</v>
      </c>
      <c r="N36" s="454" t="s">
        <v>35</v>
      </c>
      <c r="O36" s="420" t="s">
        <v>35</v>
      </c>
      <c r="P36" s="420" t="s">
        <v>35</v>
      </c>
      <c r="Q36" s="420" t="s">
        <v>35</v>
      </c>
      <c r="R36" s="420" t="s">
        <v>35</v>
      </c>
      <c r="S36" s="420" t="s">
        <v>35</v>
      </c>
      <c r="T36" s="379" t="s">
        <v>443</v>
      </c>
      <c r="U36" s="379" t="s">
        <v>443</v>
      </c>
      <c r="V36" s="379" t="s">
        <v>443</v>
      </c>
      <c r="W36" s="379" t="s">
        <v>443</v>
      </c>
    </row>
    <row r="37" spans="1:23" ht="45" customHeight="1" x14ac:dyDescent="0.25">
      <c r="A37" s="382" t="s">
        <v>696</v>
      </c>
      <c r="B37" s="382" t="s">
        <v>662</v>
      </c>
      <c r="C37" s="602"/>
      <c r="D37" s="631"/>
      <c r="E37" s="408" t="s">
        <v>697</v>
      </c>
      <c r="F37" s="401"/>
      <c r="G37" s="385" t="s">
        <v>590</v>
      </c>
      <c r="H37" s="386">
        <v>424</v>
      </c>
      <c r="I37" s="88"/>
      <c r="J37" s="573" t="s">
        <v>2054</v>
      </c>
      <c r="K37" s="449" t="s">
        <v>42</v>
      </c>
      <c r="L37" s="379"/>
      <c r="M37" s="379"/>
      <c r="N37" s="379"/>
      <c r="O37" s="379" t="s">
        <v>443</v>
      </c>
      <c r="P37" s="379" t="s">
        <v>443</v>
      </c>
      <c r="Q37" s="379" t="s">
        <v>443</v>
      </c>
      <c r="R37" s="379" t="s">
        <v>443</v>
      </c>
      <c r="S37" s="379" t="s">
        <v>443</v>
      </c>
      <c r="T37" s="379" t="s">
        <v>443</v>
      </c>
      <c r="U37" s="379" t="s">
        <v>443</v>
      </c>
      <c r="V37" s="379" t="s">
        <v>443</v>
      </c>
      <c r="W37" s="379" t="s">
        <v>443</v>
      </c>
    </row>
    <row r="38" spans="1:23" ht="45" customHeight="1" x14ac:dyDescent="0.25">
      <c r="A38" s="382" t="s">
        <v>2079</v>
      </c>
      <c r="B38" s="382" t="s">
        <v>2080</v>
      </c>
      <c r="C38" s="636" t="s">
        <v>2081</v>
      </c>
      <c r="D38" s="631">
        <v>50</v>
      </c>
      <c r="E38" s="408" t="s">
        <v>604</v>
      </c>
      <c r="F38" s="401"/>
      <c r="G38" s="532" t="s">
        <v>66</v>
      </c>
      <c r="H38" s="386">
        <v>371</v>
      </c>
      <c r="I38" s="88"/>
      <c r="J38" s="609" t="s">
        <v>2065</v>
      </c>
      <c r="K38" s="449" t="s">
        <v>72</v>
      </c>
      <c r="L38" s="379"/>
      <c r="M38" s="379"/>
      <c r="N38" s="379"/>
      <c r="O38" s="379" t="s">
        <v>1882</v>
      </c>
      <c r="P38" s="423" t="s">
        <v>443</v>
      </c>
      <c r="Q38" s="420" t="s">
        <v>35</v>
      </c>
      <c r="R38" s="420" t="s">
        <v>35</v>
      </c>
      <c r="S38" s="420" t="s">
        <v>35</v>
      </c>
      <c r="T38" s="420" t="s">
        <v>35</v>
      </c>
      <c r="U38" s="420" t="s">
        <v>35</v>
      </c>
      <c r="V38" s="420" t="s">
        <v>35</v>
      </c>
      <c r="W38" s="420" t="s">
        <v>35</v>
      </c>
    </row>
    <row r="39" spans="1:23" ht="45" customHeight="1" x14ac:dyDescent="0.25">
      <c r="A39" s="408" t="s">
        <v>699</v>
      </c>
      <c r="B39" s="382" t="s">
        <v>700</v>
      </c>
      <c r="C39" s="408"/>
      <c r="D39" s="631">
        <v>55</v>
      </c>
      <c r="E39" s="408" t="s">
        <v>604</v>
      </c>
      <c r="F39" s="434">
        <v>43891</v>
      </c>
      <c r="G39" s="385" t="s">
        <v>590</v>
      </c>
      <c r="H39" s="386" t="s">
        <v>701</v>
      </c>
      <c r="I39" s="88"/>
      <c r="J39" s="573" t="s">
        <v>2063</v>
      </c>
      <c r="K39" s="524" t="s">
        <v>50</v>
      </c>
      <c r="L39" s="379" t="s">
        <v>443</v>
      </c>
      <c r="M39" s="379" t="s">
        <v>443</v>
      </c>
      <c r="N39" s="379" t="s">
        <v>443</v>
      </c>
      <c r="O39" s="379" t="s">
        <v>443</v>
      </c>
      <c r="P39" s="379" t="s">
        <v>443</v>
      </c>
      <c r="Q39" s="379" t="s">
        <v>443</v>
      </c>
      <c r="R39" s="379" t="s">
        <v>1882</v>
      </c>
      <c r="S39" s="379" t="s">
        <v>443</v>
      </c>
      <c r="T39" s="379" t="s">
        <v>443</v>
      </c>
      <c r="U39" s="420" t="s">
        <v>35</v>
      </c>
      <c r="V39" s="379" t="s">
        <v>443</v>
      </c>
      <c r="W39" s="379" t="s">
        <v>443</v>
      </c>
    </row>
    <row r="40" spans="1:23" ht="45" customHeight="1" x14ac:dyDescent="0.25">
      <c r="A40" s="382" t="s">
        <v>702</v>
      </c>
      <c r="B40" s="382" t="s">
        <v>662</v>
      </c>
      <c r="C40" s="602"/>
      <c r="D40" s="631"/>
      <c r="E40" s="408" t="s">
        <v>697</v>
      </c>
      <c r="F40" s="401"/>
      <c r="G40" s="385" t="s">
        <v>590</v>
      </c>
      <c r="H40" s="386">
        <v>424</v>
      </c>
      <c r="I40" s="88"/>
      <c r="J40" s="573" t="s">
        <v>2054</v>
      </c>
      <c r="K40" s="449" t="s">
        <v>42</v>
      </c>
      <c r="L40" s="379"/>
      <c r="M40" s="379"/>
      <c r="N40" s="379"/>
      <c r="O40" s="379" t="s">
        <v>443</v>
      </c>
      <c r="P40" s="379" t="s">
        <v>443</v>
      </c>
      <c r="Q40" s="423" t="s">
        <v>443</v>
      </c>
      <c r="R40" s="423" t="s">
        <v>443</v>
      </c>
      <c r="S40" s="423" t="s">
        <v>443</v>
      </c>
      <c r="T40" s="423" t="s">
        <v>443</v>
      </c>
      <c r="U40" s="379" t="s">
        <v>443</v>
      </c>
      <c r="V40" s="379" t="s">
        <v>443</v>
      </c>
      <c r="W40" s="379" t="s">
        <v>443</v>
      </c>
    </row>
    <row r="41" spans="1:23" ht="45" customHeight="1" x14ac:dyDescent="0.25">
      <c r="A41" s="599" t="s">
        <v>2082</v>
      </c>
      <c r="B41" s="408" t="s">
        <v>140</v>
      </c>
      <c r="C41" s="599"/>
      <c r="D41" s="632"/>
      <c r="E41" s="408" t="s">
        <v>604</v>
      </c>
      <c r="F41" s="441"/>
      <c r="G41" s="385" t="s">
        <v>590</v>
      </c>
      <c r="H41" s="441">
        <v>68</v>
      </c>
      <c r="I41" s="299"/>
      <c r="J41" s="605" t="s">
        <v>634</v>
      </c>
      <c r="K41" s="449" t="s">
        <v>53</v>
      </c>
      <c r="L41" s="582"/>
      <c r="M41" s="586"/>
      <c r="N41" s="379" t="s">
        <v>1882</v>
      </c>
      <c r="O41" s="379" t="s">
        <v>443</v>
      </c>
      <c r="P41" s="379" t="s">
        <v>443</v>
      </c>
      <c r="Q41" s="379" t="s">
        <v>443</v>
      </c>
      <c r="R41" s="379" t="s">
        <v>443</v>
      </c>
      <c r="S41" s="379" t="s">
        <v>443</v>
      </c>
      <c r="T41" s="379" t="s">
        <v>443</v>
      </c>
      <c r="U41" s="453" t="s">
        <v>443</v>
      </c>
      <c r="V41" s="379" t="s">
        <v>443</v>
      </c>
      <c r="W41" s="379" t="s">
        <v>443</v>
      </c>
    </row>
    <row r="42" spans="1:23" ht="45" customHeight="1" x14ac:dyDescent="0.25">
      <c r="A42" s="599" t="s">
        <v>704</v>
      </c>
      <c r="B42" s="408" t="s">
        <v>705</v>
      </c>
      <c r="C42" s="599"/>
      <c r="D42" s="632">
        <v>60</v>
      </c>
      <c r="E42" s="408" t="s">
        <v>604</v>
      </c>
      <c r="F42" s="434">
        <v>45078</v>
      </c>
      <c r="G42" s="385" t="s">
        <v>590</v>
      </c>
      <c r="H42" s="441" t="s">
        <v>706</v>
      </c>
      <c r="I42" s="526"/>
      <c r="J42" s="605" t="s">
        <v>648</v>
      </c>
      <c r="K42" s="449" t="s">
        <v>69</v>
      </c>
      <c r="L42" s="420" t="s">
        <v>35</v>
      </c>
      <c r="M42" s="420" t="s">
        <v>35</v>
      </c>
      <c r="N42" s="420" t="s">
        <v>35</v>
      </c>
      <c r="O42" s="420" t="s">
        <v>35</v>
      </c>
      <c r="P42" s="420" t="s">
        <v>1882</v>
      </c>
      <c r="Q42" s="423" t="s">
        <v>443</v>
      </c>
      <c r="R42" s="423" t="s">
        <v>443</v>
      </c>
      <c r="S42" s="423" t="s">
        <v>443</v>
      </c>
      <c r="T42" s="423" t="s">
        <v>443</v>
      </c>
      <c r="U42" s="379" t="s">
        <v>443</v>
      </c>
      <c r="V42" s="379" t="s">
        <v>443</v>
      </c>
      <c r="W42" s="379" t="s">
        <v>443</v>
      </c>
    </row>
    <row r="43" spans="1:23" customFormat="1" ht="39" customHeight="1" x14ac:dyDescent="0.25">
      <c r="A43" s="599" t="s">
        <v>707</v>
      </c>
      <c r="B43" s="382" t="s">
        <v>212</v>
      </c>
      <c r="C43" s="599"/>
      <c r="D43" s="632"/>
      <c r="E43" s="408" t="s">
        <v>604</v>
      </c>
      <c r="F43" s="441"/>
      <c r="G43" s="411" t="s">
        <v>590</v>
      </c>
      <c r="H43" s="441">
        <v>332</v>
      </c>
      <c r="I43" s="526"/>
      <c r="J43" s="605" t="s">
        <v>634</v>
      </c>
      <c r="K43" s="449" t="s">
        <v>42</v>
      </c>
      <c r="L43" s="582"/>
      <c r="M43" s="586"/>
      <c r="N43" s="586"/>
      <c r="O43" s="420" t="s">
        <v>35</v>
      </c>
      <c r="P43" s="379" t="s">
        <v>443</v>
      </c>
      <c r="Q43" s="379" t="s">
        <v>443</v>
      </c>
      <c r="R43" s="379" t="s">
        <v>443</v>
      </c>
      <c r="S43" s="379" t="s">
        <v>443</v>
      </c>
      <c r="T43" s="379" t="s">
        <v>443</v>
      </c>
      <c r="U43" s="453" t="s">
        <v>443</v>
      </c>
      <c r="V43" s="379" t="s">
        <v>443</v>
      </c>
      <c r="W43" s="379" t="s">
        <v>443</v>
      </c>
    </row>
    <row r="44" spans="1:23" customFormat="1" ht="35.25" customHeight="1" x14ac:dyDescent="0.25">
      <c r="A44" s="382" t="s">
        <v>2083</v>
      </c>
      <c r="B44" s="382" t="s">
        <v>152</v>
      </c>
      <c r="C44" s="636"/>
      <c r="D44" s="631">
        <v>50</v>
      </c>
      <c r="E44" s="408" t="s">
        <v>612</v>
      </c>
      <c r="F44" s="401">
        <v>44949</v>
      </c>
      <c r="G44" s="385" t="s">
        <v>590</v>
      </c>
      <c r="H44" s="386">
        <v>392</v>
      </c>
      <c r="I44" s="541"/>
      <c r="J44" s="573" t="s">
        <v>2054</v>
      </c>
      <c r="K44" s="449" t="s">
        <v>25</v>
      </c>
      <c r="L44" s="379"/>
      <c r="M44" s="379"/>
      <c r="N44" s="379"/>
      <c r="O44" s="379" t="s">
        <v>443</v>
      </c>
      <c r="P44" s="379" t="s">
        <v>1882</v>
      </c>
      <c r="Q44" s="379" t="s">
        <v>443</v>
      </c>
      <c r="R44" s="379" t="s">
        <v>443</v>
      </c>
      <c r="S44" s="379" t="s">
        <v>443</v>
      </c>
      <c r="T44" s="379" t="s">
        <v>443</v>
      </c>
      <c r="U44" s="379" t="s">
        <v>443</v>
      </c>
      <c r="V44" s="379" t="s">
        <v>443</v>
      </c>
      <c r="W44" s="379" t="s">
        <v>443</v>
      </c>
    </row>
    <row r="45" spans="1:23" s="381" customFormat="1" ht="45" customHeight="1" x14ac:dyDescent="0.25">
      <c r="A45" s="391" t="s">
        <v>2084</v>
      </c>
      <c r="B45" s="382" t="s">
        <v>152</v>
      </c>
      <c r="C45" s="636"/>
      <c r="D45" s="631">
        <v>50</v>
      </c>
      <c r="E45" s="408" t="s">
        <v>612</v>
      </c>
      <c r="F45" s="401">
        <v>44949</v>
      </c>
      <c r="G45" s="411" t="s">
        <v>590</v>
      </c>
      <c r="H45" s="394">
        <v>392</v>
      </c>
      <c r="I45" s="88"/>
      <c r="J45" s="573" t="s">
        <v>2054</v>
      </c>
      <c r="K45" s="517" t="s">
        <v>25</v>
      </c>
      <c r="L45" s="453"/>
      <c r="M45" s="453"/>
      <c r="N45" s="453"/>
      <c r="O45" s="379" t="s">
        <v>443</v>
      </c>
      <c r="P45" s="379" t="s">
        <v>1882</v>
      </c>
      <c r="Q45" s="423" t="s">
        <v>443</v>
      </c>
      <c r="R45" s="423" t="s">
        <v>443</v>
      </c>
      <c r="S45" s="379" t="s">
        <v>443</v>
      </c>
      <c r="T45" s="379" t="s">
        <v>443</v>
      </c>
      <c r="U45" s="379" t="s">
        <v>443</v>
      </c>
      <c r="V45" s="379" t="s">
        <v>443</v>
      </c>
      <c r="W45" s="379" t="s">
        <v>443</v>
      </c>
    </row>
    <row r="46" spans="1:23" ht="45" customHeight="1" x14ac:dyDescent="0.25">
      <c r="A46" s="391" t="s">
        <v>2085</v>
      </c>
      <c r="B46" s="382" t="s">
        <v>662</v>
      </c>
      <c r="C46" s="636"/>
      <c r="D46" s="631">
        <v>50</v>
      </c>
      <c r="E46" s="408" t="s">
        <v>604</v>
      </c>
      <c r="F46" s="401">
        <v>44949</v>
      </c>
      <c r="G46" s="411" t="s">
        <v>590</v>
      </c>
      <c r="H46" s="394">
        <v>186</v>
      </c>
      <c r="I46" s="140"/>
      <c r="J46" s="573" t="s">
        <v>2052</v>
      </c>
      <c r="K46" s="449" t="s">
        <v>31</v>
      </c>
      <c r="L46" s="453"/>
      <c r="M46" s="453"/>
      <c r="N46" s="453"/>
      <c r="O46" s="453" t="s">
        <v>443</v>
      </c>
      <c r="P46" s="423" t="s">
        <v>443</v>
      </c>
      <c r="Q46" s="423" t="s">
        <v>443</v>
      </c>
      <c r="R46" s="423" t="s">
        <v>443</v>
      </c>
      <c r="S46" s="423" t="s">
        <v>443</v>
      </c>
      <c r="T46" s="423" t="s">
        <v>443</v>
      </c>
      <c r="U46" s="453" t="s">
        <v>443</v>
      </c>
      <c r="V46" s="379" t="s">
        <v>443</v>
      </c>
      <c r="W46" s="379" t="s">
        <v>443</v>
      </c>
    </row>
    <row r="47" spans="1:23" s="381" customFormat="1" ht="45" customHeight="1" x14ac:dyDescent="0.25">
      <c r="A47" s="408" t="s">
        <v>2086</v>
      </c>
      <c r="B47" s="382" t="s">
        <v>119</v>
      </c>
      <c r="C47" s="408" t="s">
        <v>715</v>
      </c>
      <c r="D47" s="631">
        <v>60</v>
      </c>
      <c r="E47" s="408" t="s">
        <v>604</v>
      </c>
      <c r="F47" s="434">
        <v>44559</v>
      </c>
      <c r="G47" s="385" t="s">
        <v>590</v>
      </c>
      <c r="H47" s="560" t="s">
        <v>716</v>
      </c>
      <c r="I47" s="193"/>
      <c r="J47" s="573" t="s">
        <v>2047</v>
      </c>
      <c r="K47" s="524" t="s">
        <v>45</v>
      </c>
      <c r="L47" s="379" t="s">
        <v>443</v>
      </c>
      <c r="M47" s="379" t="s">
        <v>1882</v>
      </c>
      <c r="N47" s="379" t="s">
        <v>443</v>
      </c>
      <c r="O47" s="379" t="s">
        <v>443</v>
      </c>
      <c r="P47" s="379" t="s">
        <v>443</v>
      </c>
      <c r="Q47" s="423" t="s">
        <v>443</v>
      </c>
      <c r="R47" s="379" t="s">
        <v>443</v>
      </c>
      <c r="S47" s="379" t="s">
        <v>443</v>
      </c>
      <c r="T47" s="379" t="s">
        <v>443</v>
      </c>
      <c r="U47" s="379" t="s">
        <v>443</v>
      </c>
      <c r="V47" s="379" t="s">
        <v>443</v>
      </c>
      <c r="W47" s="379" t="s">
        <v>443</v>
      </c>
    </row>
    <row r="48" spans="1:23" customFormat="1" ht="45" customHeight="1" x14ac:dyDescent="0.25">
      <c r="A48" s="444" t="s">
        <v>721</v>
      </c>
      <c r="B48" s="444" t="s">
        <v>99</v>
      </c>
      <c r="C48" s="408"/>
      <c r="D48" s="631">
        <v>55</v>
      </c>
      <c r="E48" s="408" t="s">
        <v>604</v>
      </c>
      <c r="F48" s="401">
        <v>42689</v>
      </c>
      <c r="G48" s="465" t="s">
        <v>590</v>
      </c>
      <c r="H48" s="441" t="s">
        <v>722</v>
      </c>
      <c r="I48" s="649"/>
      <c r="J48" s="573" t="s">
        <v>667</v>
      </c>
      <c r="K48" s="449" t="s">
        <v>42</v>
      </c>
      <c r="L48" s="379" t="s">
        <v>443</v>
      </c>
      <c r="M48" s="379" t="s">
        <v>443</v>
      </c>
      <c r="N48" s="379" t="s">
        <v>443</v>
      </c>
      <c r="O48" s="379" t="s">
        <v>443</v>
      </c>
      <c r="P48" s="379" t="s">
        <v>443</v>
      </c>
      <c r="Q48" s="423" t="s">
        <v>443</v>
      </c>
      <c r="R48" s="423" t="s">
        <v>443</v>
      </c>
      <c r="S48" s="423" t="s">
        <v>443</v>
      </c>
      <c r="T48" s="423" t="s">
        <v>443</v>
      </c>
      <c r="U48" s="379" t="s">
        <v>443</v>
      </c>
      <c r="V48" s="379" t="s">
        <v>443</v>
      </c>
      <c r="W48" s="379" t="s">
        <v>1882</v>
      </c>
    </row>
    <row r="49" spans="1:23" s="381" customFormat="1" ht="45" customHeight="1" x14ac:dyDescent="0.25">
      <c r="A49" s="599" t="s">
        <v>2087</v>
      </c>
      <c r="B49" s="408" t="s">
        <v>140</v>
      </c>
      <c r="C49" s="599"/>
      <c r="D49" s="632"/>
      <c r="E49" s="599" t="s">
        <v>594</v>
      </c>
      <c r="F49" s="441"/>
      <c r="G49" s="411" t="s">
        <v>590</v>
      </c>
      <c r="H49" s="441">
        <v>373</v>
      </c>
      <c r="I49" s="299"/>
      <c r="J49" s="605" t="s">
        <v>634</v>
      </c>
      <c r="K49" s="449" t="s">
        <v>53</v>
      </c>
      <c r="L49" s="582"/>
      <c r="M49" s="586"/>
      <c r="N49" s="379" t="s">
        <v>1882</v>
      </c>
      <c r="O49" s="379" t="s">
        <v>443</v>
      </c>
      <c r="P49" s="379" t="s">
        <v>443</v>
      </c>
      <c r="Q49" s="379" t="s">
        <v>443</v>
      </c>
      <c r="R49" s="379" t="s">
        <v>443</v>
      </c>
      <c r="S49" s="379" t="s">
        <v>443</v>
      </c>
      <c r="T49" s="379" t="s">
        <v>443</v>
      </c>
      <c r="U49" s="453" t="s">
        <v>443</v>
      </c>
      <c r="V49" s="379" t="s">
        <v>443</v>
      </c>
      <c r="W49" s="379" t="s">
        <v>443</v>
      </c>
    </row>
    <row r="50" spans="1:23" s="381" customFormat="1" ht="45" customHeight="1" x14ac:dyDescent="0.25">
      <c r="A50" s="444" t="s">
        <v>2088</v>
      </c>
      <c r="B50" s="444" t="s">
        <v>729</v>
      </c>
      <c r="C50" s="524" t="s">
        <v>1524</v>
      </c>
      <c r="D50" s="631">
        <v>55</v>
      </c>
      <c r="E50" s="408" t="s">
        <v>731</v>
      </c>
      <c r="F50" s="401">
        <v>44949</v>
      </c>
      <c r="G50" s="577" t="s">
        <v>590</v>
      </c>
      <c r="H50" s="441">
        <v>412</v>
      </c>
      <c r="I50" s="100"/>
      <c r="J50" s="573" t="s">
        <v>732</v>
      </c>
      <c r="K50" s="449" t="s">
        <v>28</v>
      </c>
      <c r="L50" s="453"/>
      <c r="M50" s="453"/>
      <c r="N50" s="453"/>
      <c r="O50" s="379" t="s">
        <v>443</v>
      </c>
      <c r="P50" s="379" t="s">
        <v>443</v>
      </c>
      <c r="Q50" s="423" t="s">
        <v>443</v>
      </c>
      <c r="R50" s="423" t="s">
        <v>443</v>
      </c>
      <c r="S50" s="379" t="s">
        <v>1882</v>
      </c>
      <c r="T50" s="379" t="s">
        <v>443</v>
      </c>
      <c r="U50" s="379" t="s">
        <v>443</v>
      </c>
      <c r="V50" s="453" t="s">
        <v>443</v>
      </c>
      <c r="W50" s="453" t="s">
        <v>443</v>
      </c>
    </row>
    <row r="51" spans="1:23" s="381" customFormat="1" ht="45" customHeight="1" x14ac:dyDescent="0.25">
      <c r="A51" s="382" t="s">
        <v>2089</v>
      </c>
      <c r="B51" s="382" t="s">
        <v>734</v>
      </c>
      <c r="C51" s="636"/>
      <c r="D51" s="631">
        <v>50</v>
      </c>
      <c r="E51" s="408" t="s">
        <v>604</v>
      </c>
      <c r="F51" s="401">
        <v>44949</v>
      </c>
      <c r="G51" s="411" t="s">
        <v>590</v>
      </c>
      <c r="H51" s="386">
        <v>42</v>
      </c>
      <c r="I51" s="88"/>
      <c r="J51" s="573" t="s">
        <v>2052</v>
      </c>
      <c r="K51" s="449" t="s">
        <v>31</v>
      </c>
      <c r="L51" s="453"/>
      <c r="M51" s="379"/>
      <c r="N51" s="453"/>
      <c r="O51" s="453" t="s">
        <v>443</v>
      </c>
      <c r="P51" s="423" t="s">
        <v>443</v>
      </c>
      <c r="Q51" s="423" t="s">
        <v>443</v>
      </c>
      <c r="R51" s="379" t="s">
        <v>443</v>
      </c>
      <c r="S51" s="379" t="s">
        <v>443</v>
      </c>
      <c r="T51" s="379" t="s">
        <v>443</v>
      </c>
      <c r="U51" s="379" t="s">
        <v>443</v>
      </c>
      <c r="V51" s="379" t="s">
        <v>443</v>
      </c>
      <c r="W51" s="379" t="s">
        <v>443</v>
      </c>
    </row>
    <row r="52" spans="1:23" s="381" customFormat="1" ht="45" customHeight="1" x14ac:dyDescent="0.25">
      <c r="A52" s="382" t="s">
        <v>2090</v>
      </c>
      <c r="B52" s="382" t="s">
        <v>736</v>
      </c>
      <c r="C52" s="636"/>
      <c r="D52" s="631">
        <v>50</v>
      </c>
      <c r="E52" s="408" t="s">
        <v>604</v>
      </c>
      <c r="F52" s="401">
        <v>44949</v>
      </c>
      <c r="G52" s="411" t="s">
        <v>590</v>
      </c>
      <c r="H52" s="386">
        <v>124</v>
      </c>
      <c r="I52" s="88"/>
      <c r="J52" s="573" t="s">
        <v>2091</v>
      </c>
      <c r="K52" s="449" t="s">
        <v>69</v>
      </c>
      <c r="L52" s="453"/>
      <c r="M52" s="453"/>
      <c r="N52" s="453"/>
      <c r="O52" s="453" t="s">
        <v>443</v>
      </c>
      <c r="P52" s="453" t="s">
        <v>443</v>
      </c>
      <c r="Q52" s="423" t="s">
        <v>1882</v>
      </c>
      <c r="R52" s="423" t="s">
        <v>443</v>
      </c>
      <c r="S52" s="423" t="s">
        <v>443</v>
      </c>
      <c r="T52" s="423" t="s">
        <v>443</v>
      </c>
      <c r="U52" s="453" t="s">
        <v>443</v>
      </c>
      <c r="V52" s="453" t="s">
        <v>443</v>
      </c>
      <c r="W52" s="453" t="s">
        <v>443</v>
      </c>
    </row>
    <row r="53" spans="1:23" s="381" customFormat="1" ht="45" customHeight="1" x14ac:dyDescent="0.25">
      <c r="A53" s="599" t="s">
        <v>2092</v>
      </c>
      <c r="B53" s="408" t="s">
        <v>739</v>
      </c>
      <c r="C53" s="599"/>
      <c r="D53" s="632"/>
      <c r="E53" s="408" t="s">
        <v>604</v>
      </c>
      <c r="F53" s="441"/>
      <c r="G53" s="411" t="s">
        <v>590</v>
      </c>
      <c r="H53" s="441">
        <v>307</v>
      </c>
      <c r="I53" s="299"/>
      <c r="J53" s="573" t="s">
        <v>634</v>
      </c>
      <c r="K53" s="449" t="s">
        <v>53</v>
      </c>
      <c r="L53" s="591"/>
      <c r="M53" s="592"/>
      <c r="N53" s="379" t="s">
        <v>1882</v>
      </c>
      <c r="O53" s="379" t="s">
        <v>443</v>
      </c>
      <c r="P53" s="379" t="s">
        <v>443</v>
      </c>
      <c r="Q53" s="379" t="s">
        <v>443</v>
      </c>
      <c r="R53" s="379" t="s">
        <v>443</v>
      </c>
      <c r="S53" s="379" t="s">
        <v>443</v>
      </c>
      <c r="T53" s="379" t="s">
        <v>443</v>
      </c>
      <c r="U53" s="453" t="s">
        <v>443</v>
      </c>
      <c r="V53" s="379" t="s">
        <v>443</v>
      </c>
      <c r="W53" s="379" t="s">
        <v>443</v>
      </c>
    </row>
    <row r="54" spans="1:23" s="381" customFormat="1" ht="45" customHeight="1" x14ac:dyDescent="0.25">
      <c r="A54" s="382" t="s">
        <v>745</v>
      </c>
      <c r="B54" s="382" t="s">
        <v>99</v>
      </c>
      <c r="C54" s="602"/>
      <c r="D54" s="631">
        <v>60</v>
      </c>
      <c r="E54" s="408" t="s">
        <v>604</v>
      </c>
      <c r="F54" s="401">
        <v>45017</v>
      </c>
      <c r="G54" s="411" t="s">
        <v>590</v>
      </c>
      <c r="H54" s="386" t="s">
        <v>746</v>
      </c>
      <c r="I54" s="581"/>
      <c r="J54" s="573" t="s">
        <v>648</v>
      </c>
      <c r="K54" s="449" t="s">
        <v>53</v>
      </c>
      <c r="L54" s="454" t="s">
        <v>35</v>
      </c>
      <c r="M54" s="454" t="s">
        <v>35</v>
      </c>
      <c r="N54" s="454" t="s">
        <v>1882</v>
      </c>
      <c r="O54" s="379" t="s">
        <v>443</v>
      </c>
      <c r="P54" s="379" t="s">
        <v>443</v>
      </c>
      <c r="Q54" s="423" t="s">
        <v>443</v>
      </c>
      <c r="R54" s="423" t="s">
        <v>443</v>
      </c>
      <c r="S54" s="423" t="s">
        <v>443</v>
      </c>
      <c r="T54" s="423" t="s">
        <v>443</v>
      </c>
      <c r="U54" s="379" t="s">
        <v>443</v>
      </c>
      <c r="V54" s="379" t="s">
        <v>443</v>
      </c>
      <c r="W54" s="379" t="s">
        <v>443</v>
      </c>
    </row>
    <row r="55" spans="1:23" s="381" customFormat="1" ht="45" customHeight="1" x14ac:dyDescent="0.25">
      <c r="A55" s="599" t="s">
        <v>750</v>
      </c>
      <c r="B55" s="599" t="s">
        <v>662</v>
      </c>
      <c r="C55" s="599"/>
      <c r="D55" s="632"/>
      <c r="E55" s="408" t="s">
        <v>604</v>
      </c>
      <c r="F55" s="441"/>
      <c r="G55" s="411" t="s">
        <v>590</v>
      </c>
      <c r="H55" s="441">
        <v>344</v>
      </c>
      <c r="I55" s="299"/>
      <c r="J55" s="605" t="s">
        <v>667</v>
      </c>
      <c r="K55" s="449" t="s">
        <v>28</v>
      </c>
      <c r="L55" s="591"/>
      <c r="M55" s="592"/>
      <c r="N55" s="592"/>
      <c r="O55" s="379" t="s">
        <v>443</v>
      </c>
      <c r="P55" s="379" t="s">
        <v>443</v>
      </c>
      <c r="Q55" s="423" t="s">
        <v>443</v>
      </c>
      <c r="R55" s="423" t="s">
        <v>443</v>
      </c>
      <c r="S55" s="423" t="s">
        <v>443</v>
      </c>
      <c r="T55" s="423" t="s">
        <v>443</v>
      </c>
      <c r="U55" s="453" t="s">
        <v>443</v>
      </c>
      <c r="V55" s="379" t="s">
        <v>443</v>
      </c>
      <c r="W55" s="379" t="s">
        <v>443</v>
      </c>
    </row>
    <row r="56" spans="1:23" s="381" customFormat="1" ht="45" customHeight="1" x14ac:dyDescent="0.25">
      <c r="A56" s="382" t="s">
        <v>2093</v>
      </c>
      <c r="B56" s="382" t="s">
        <v>1896</v>
      </c>
      <c r="C56" s="636"/>
      <c r="D56" s="631">
        <v>50</v>
      </c>
      <c r="E56" s="408" t="s">
        <v>604</v>
      </c>
      <c r="F56" s="401">
        <v>44949</v>
      </c>
      <c r="G56" s="411" t="s">
        <v>590</v>
      </c>
      <c r="H56" s="386">
        <v>127</v>
      </c>
      <c r="I56" s="88"/>
      <c r="J56" s="573" t="s">
        <v>2065</v>
      </c>
      <c r="K56" s="449" t="s">
        <v>40</v>
      </c>
      <c r="L56" s="379"/>
      <c r="M56" s="379"/>
      <c r="N56" s="379"/>
      <c r="O56" s="420" t="s">
        <v>35</v>
      </c>
      <c r="P56" s="423" t="s">
        <v>443</v>
      </c>
      <c r="Q56" s="379" t="s">
        <v>443</v>
      </c>
      <c r="R56" s="379" t="s">
        <v>443</v>
      </c>
      <c r="S56" s="379" t="s">
        <v>443</v>
      </c>
      <c r="T56" s="379" t="s">
        <v>443</v>
      </c>
      <c r="U56" s="379" t="s">
        <v>443</v>
      </c>
      <c r="V56" s="379" t="s">
        <v>443</v>
      </c>
      <c r="W56" s="379" t="s">
        <v>443</v>
      </c>
    </row>
    <row r="57" spans="1:23" ht="45" customHeight="1" x14ac:dyDescent="0.25">
      <c r="A57" s="382" t="s">
        <v>86</v>
      </c>
      <c r="B57" s="382" t="s">
        <v>758</v>
      </c>
      <c r="C57" s="408"/>
      <c r="D57" s="631">
        <v>55</v>
      </c>
      <c r="E57" s="408" t="s">
        <v>604</v>
      </c>
      <c r="F57" s="384"/>
      <c r="G57" s="465" t="s">
        <v>590</v>
      </c>
      <c r="H57" s="386" t="s">
        <v>444</v>
      </c>
      <c r="I57" s="88"/>
      <c r="J57" s="605" t="s">
        <v>2057</v>
      </c>
      <c r="K57" s="449" t="s">
        <v>25</v>
      </c>
      <c r="L57" s="453" t="s">
        <v>443</v>
      </c>
      <c r="M57" s="453" t="s">
        <v>443</v>
      </c>
      <c r="N57" s="379" t="s">
        <v>443</v>
      </c>
      <c r="O57" s="379" t="s">
        <v>443</v>
      </c>
      <c r="P57" s="423" t="s">
        <v>443</v>
      </c>
      <c r="Q57" s="379" t="s">
        <v>443</v>
      </c>
      <c r="R57" s="379" t="s">
        <v>1882</v>
      </c>
      <c r="S57" s="453" t="s">
        <v>443</v>
      </c>
      <c r="T57" s="379" t="s">
        <v>443</v>
      </c>
      <c r="U57" s="379" t="s">
        <v>443</v>
      </c>
      <c r="V57" s="379" t="s">
        <v>443</v>
      </c>
      <c r="W57" s="379" t="s">
        <v>443</v>
      </c>
    </row>
    <row r="58" spans="1:23" ht="45" customHeight="1" x14ac:dyDescent="0.25">
      <c r="A58" s="382" t="s">
        <v>2094</v>
      </c>
      <c r="B58" s="382" t="s">
        <v>152</v>
      </c>
      <c r="C58" s="409" t="s">
        <v>762</v>
      </c>
      <c r="D58" s="631">
        <v>65</v>
      </c>
      <c r="E58" s="408" t="s">
        <v>594</v>
      </c>
      <c r="F58" s="401">
        <v>44378</v>
      </c>
      <c r="G58" s="385" t="s">
        <v>590</v>
      </c>
      <c r="H58" s="386" t="s">
        <v>763</v>
      </c>
      <c r="I58" s="88"/>
      <c r="J58" s="622" t="s">
        <v>2043</v>
      </c>
      <c r="K58" s="449" t="s">
        <v>100</v>
      </c>
      <c r="L58" s="379" t="s">
        <v>443</v>
      </c>
      <c r="M58" s="379" t="s">
        <v>443</v>
      </c>
      <c r="N58" s="379" t="s">
        <v>443</v>
      </c>
      <c r="O58" s="379" t="s">
        <v>443</v>
      </c>
      <c r="P58" s="379" t="s">
        <v>443</v>
      </c>
      <c r="Q58" s="379" t="s">
        <v>443</v>
      </c>
      <c r="R58" s="379" t="s">
        <v>443</v>
      </c>
      <c r="S58" s="379" t="s">
        <v>1882</v>
      </c>
      <c r="T58" s="379" t="s">
        <v>443</v>
      </c>
      <c r="U58" s="379" t="s">
        <v>443</v>
      </c>
      <c r="V58" s="379" t="s">
        <v>443</v>
      </c>
      <c r="W58" s="379" t="s">
        <v>443</v>
      </c>
    </row>
    <row r="59" spans="1:23" s="381" customFormat="1" ht="45" customHeight="1" x14ac:dyDescent="0.25">
      <c r="A59" s="382" t="s">
        <v>2095</v>
      </c>
      <c r="B59" s="382" t="s">
        <v>766</v>
      </c>
      <c r="C59" s="636"/>
      <c r="D59" s="631">
        <v>50</v>
      </c>
      <c r="E59" s="408" t="s">
        <v>604</v>
      </c>
      <c r="F59" s="401">
        <v>44949</v>
      </c>
      <c r="G59" s="385" t="s">
        <v>590</v>
      </c>
      <c r="H59" s="386" t="s">
        <v>767</v>
      </c>
      <c r="I59" s="88"/>
      <c r="J59" s="609" t="s">
        <v>2096</v>
      </c>
      <c r="K59" s="449" t="s">
        <v>45</v>
      </c>
      <c r="L59" s="453"/>
      <c r="M59" s="453"/>
      <c r="N59" s="453" t="s">
        <v>1882</v>
      </c>
      <c r="O59" s="379" t="s">
        <v>35</v>
      </c>
      <c r="P59" s="379" t="s">
        <v>443</v>
      </c>
      <c r="Q59" s="423" t="s">
        <v>443</v>
      </c>
      <c r="R59" s="423" t="s">
        <v>443</v>
      </c>
      <c r="S59" s="379" t="s">
        <v>443</v>
      </c>
      <c r="T59" s="379" t="s">
        <v>443</v>
      </c>
      <c r="U59" s="379" t="s">
        <v>443</v>
      </c>
      <c r="V59" s="379" t="s">
        <v>443</v>
      </c>
      <c r="W59" s="379" t="s">
        <v>443</v>
      </c>
    </row>
    <row r="60" spans="1:23" s="381" customFormat="1" ht="45" customHeight="1" x14ac:dyDescent="0.25">
      <c r="A60" s="382" t="s">
        <v>2097</v>
      </c>
      <c r="B60" s="382" t="s">
        <v>771</v>
      </c>
      <c r="C60" s="636"/>
      <c r="D60" s="631">
        <v>50</v>
      </c>
      <c r="E60" s="408" t="s">
        <v>604</v>
      </c>
      <c r="F60" s="401">
        <v>44949</v>
      </c>
      <c r="G60" s="385" t="s">
        <v>590</v>
      </c>
      <c r="H60" s="386">
        <v>4</v>
      </c>
      <c r="I60" s="88"/>
      <c r="J60" s="573" t="s">
        <v>2052</v>
      </c>
      <c r="K60" s="449" t="s">
        <v>31</v>
      </c>
      <c r="L60" s="453"/>
      <c r="M60" s="453"/>
      <c r="N60" s="453"/>
      <c r="O60" s="453" t="s">
        <v>443</v>
      </c>
      <c r="P60" s="423" t="s">
        <v>443</v>
      </c>
      <c r="Q60" s="379" t="s">
        <v>443</v>
      </c>
      <c r="R60" s="423" t="s">
        <v>443</v>
      </c>
      <c r="S60" s="379" t="s">
        <v>443</v>
      </c>
      <c r="T60" s="379" t="s">
        <v>443</v>
      </c>
      <c r="U60" s="423" t="s">
        <v>443</v>
      </c>
      <c r="V60" s="379" t="s">
        <v>443</v>
      </c>
      <c r="W60" s="379" t="s">
        <v>443</v>
      </c>
    </row>
    <row r="61" spans="1:23" ht="45" customHeight="1" x14ac:dyDescent="0.25">
      <c r="A61" s="382" t="s">
        <v>2098</v>
      </c>
      <c r="B61" s="382" t="s">
        <v>2099</v>
      </c>
      <c r="C61" s="636"/>
      <c r="D61" s="631">
        <v>50</v>
      </c>
      <c r="E61" s="408" t="s">
        <v>604</v>
      </c>
      <c r="F61" s="401">
        <v>44949</v>
      </c>
      <c r="G61" s="385" t="s">
        <v>590</v>
      </c>
      <c r="H61" s="386">
        <v>321</v>
      </c>
      <c r="I61" s="140"/>
      <c r="J61" s="573" t="s">
        <v>2065</v>
      </c>
      <c r="K61" s="449" t="s">
        <v>2100</v>
      </c>
      <c r="L61" s="453"/>
      <c r="M61" s="379"/>
      <c r="N61" s="379"/>
      <c r="O61" s="379" t="s">
        <v>443</v>
      </c>
      <c r="P61" s="423" t="s">
        <v>443</v>
      </c>
      <c r="Q61" s="613" t="s">
        <v>35</v>
      </c>
      <c r="R61" s="423" t="s">
        <v>443</v>
      </c>
      <c r="S61" s="379" t="s">
        <v>443</v>
      </c>
      <c r="T61" s="379" t="s">
        <v>443</v>
      </c>
      <c r="U61" s="379" t="s">
        <v>443</v>
      </c>
      <c r="V61" s="453" t="s">
        <v>1882</v>
      </c>
      <c r="W61" s="379" t="s">
        <v>443</v>
      </c>
    </row>
    <row r="62" spans="1:23" s="381" customFormat="1" ht="45" customHeight="1" x14ac:dyDescent="0.25">
      <c r="A62" s="599" t="s">
        <v>2101</v>
      </c>
      <c r="B62" s="408" t="s">
        <v>774</v>
      </c>
      <c r="C62" s="599"/>
      <c r="D62" s="632"/>
      <c r="E62" s="408" t="s">
        <v>604</v>
      </c>
      <c r="F62" s="441"/>
      <c r="G62" s="385" t="s">
        <v>590</v>
      </c>
      <c r="H62" s="441">
        <v>427</v>
      </c>
      <c r="I62" s="299"/>
      <c r="J62" s="573" t="s">
        <v>2052</v>
      </c>
      <c r="K62" s="449" t="s">
        <v>72</v>
      </c>
      <c r="L62" s="582"/>
      <c r="M62" s="586"/>
      <c r="N62" s="592"/>
      <c r="O62" s="379" t="s">
        <v>443</v>
      </c>
      <c r="P62" s="423" t="s">
        <v>443</v>
      </c>
      <c r="Q62" s="423" t="s">
        <v>443</v>
      </c>
      <c r="R62" s="423" t="s">
        <v>443</v>
      </c>
      <c r="S62" s="423" t="s">
        <v>443</v>
      </c>
      <c r="T62" s="423" t="s">
        <v>443</v>
      </c>
      <c r="U62" s="379" t="s">
        <v>443</v>
      </c>
      <c r="V62" s="379" t="s">
        <v>1882</v>
      </c>
      <c r="W62" s="379" t="s">
        <v>443</v>
      </c>
    </row>
    <row r="63" spans="1:23" s="381" customFormat="1" ht="45" customHeight="1" x14ac:dyDescent="0.25">
      <c r="A63" s="599" t="s">
        <v>775</v>
      </c>
      <c r="B63" s="408" t="s">
        <v>140</v>
      </c>
      <c r="C63" s="599"/>
      <c r="D63" s="632"/>
      <c r="E63" s="408" t="s">
        <v>604</v>
      </c>
      <c r="F63" s="441"/>
      <c r="G63" s="385" t="s">
        <v>590</v>
      </c>
      <c r="H63" s="441">
        <v>100</v>
      </c>
      <c r="I63" s="545"/>
      <c r="J63" s="605" t="s">
        <v>634</v>
      </c>
      <c r="K63" s="449" t="s">
        <v>53</v>
      </c>
      <c r="L63" s="582"/>
      <c r="M63" s="586"/>
      <c r="N63" s="379" t="s">
        <v>1882</v>
      </c>
      <c r="O63" s="379" t="s">
        <v>443</v>
      </c>
      <c r="P63" s="379" t="s">
        <v>443</v>
      </c>
      <c r="Q63" s="379" t="s">
        <v>443</v>
      </c>
      <c r="R63" s="423" t="s">
        <v>443</v>
      </c>
      <c r="S63" s="423" t="s">
        <v>443</v>
      </c>
      <c r="T63" s="423" t="s">
        <v>443</v>
      </c>
      <c r="U63" s="453" t="s">
        <v>443</v>
      </c>
      <c r="V63" s="379" t="s">
        <v>443</v>
      </c>
      <c r="W63" s="379" t="s">
        <v>443</v>
      </c>
    </row>
    <row r="64" spans="1:23" s="381" customFormat="1" ht="63" customHeight="1" x14ac:dyDescent="0.25">
      <c r="A64" s="599" t="s">
        <v>2102</v>
      </c>
      <c r="B64" s="382" t="s">
        <v>212</v>
      </c>
      <c r="C64" s="599"/>
      <c r="D64" s="632"/>
      <c r="E64" s="408" t="s">
        <v>604</v>
      </c>
      <c r="F64" s="441"/>
      <c r="G64" s="385" t="s">
        <v>590</v>
      </c>
      <c r="H64" s="441">
        <v>143</v>
      </c>
      <c r="I64" s="545"/>
      <c r="J64" s="605" t="s">
        <v>634</v>
      </c>
      <c r="K64" s="449" t="s">
        <v>69</v>
      </c>
      <c r="L64" s="582"/>
      <c r="M64" s="586"/>
      <c r="N64" s="586"/>
      <c r="O64" s="379" t="s">
        <v>443</v>
      </c>
      <c r="P64" s="379" t="s">
        <v>443</v>
      </c>
      <c r="Q64" s="379" t="s">
        <v>1882</v>
      </c>
      <c r="R64" s="379" t="s">
        <v>443</v>
      </c>
      <c r="S64" s="379" t="s">
        <v>443</v>
      </c>
      <c r="T64" s="379" t="s">
        <v>443</v>
      </c>
      <c r="U64" s="453" t="s">
        <v>443</v>
      </c>
      <c r="V64" s="379" t="s">
        <v>443</v>
      </c>
      <c r="W64" s="379" t="s">
        <v>443</v>
      </c>
    </row>
    <row r="65" spans="1:23" s="381" customFormat="1" ht="45" customHeight="1" x14ac:dyDescent="0.25">
      <c r="A65" s="599" t="s">
        <v>2103</v>
      </c>
      <c r="B65" s="382" t="s">
        <v>662</v>
      </c>
      <c r="C65" s="524" t="s">
        <v>2074</v>
      </c>
      <c r="D65" s="631">
        <v>70</v>
      </c>
      <c r="E65" s="408" t="s">
        <v>604</v>
      </c>
      <c r="F65" s="401">
        <v>45170</v>
      </c>
      <c r="G65" s="385" t="s">
        <v>590</v>
      </c>
      <c r="H65" s="441" t="s">
        <v>783</v>
      </c>
      <c r="I65" s="545"/>
      <c r="J65" s="573" t="s">
        <v>2065</v>
      </c>
      <c r="K65" s="449" t="s">
        <v>69</v>
      </c>
      <c r="L65" s="420" t="s">
        <v>35</v>
      </c>
      <c r="M65" s="420" t="s">
        <v>35</v>
      </c>
      <c r="N65" s="420" t="s">
        <v>35</v>
      </c>
      <c r="O65" s="420" t="s">
        <v>35</v>
      </c>
      <c r="P65" s="420" t="s">
        <v>35</v>
      </c>
      <c r="Q65" s="420" t="s">
        <v>35</v>
      </c>
      <c r="R65" s="420" t="s">
        <v>35</v>
      </c>
      <c r="S65" s="420" t="s">
        <v>35</v>
      </c>
      <c r="T65" s="379" t="s">
        <v>443</v>
      </c>
      <c r="U65" s="379" t="s">
        <v>443</v>
      </c>
      <c r="V65" s="379" t="s">
        <v>443</v>
      </c>
      <c r="W65" s="379" t="s">
        <v>443</v>
      </c>
    </row>
    <row r="66" spans="1:23" s="381" customFormat="1" ht="45" customHeight="1" x14ac:dyDescent="0.25">
      <c r="A66" s="382" t="s">
        <v>784</v>
      </c>
      <c r="B66" s="382" t="s">
        <v>785</v>
      </c>
      <c r="C66" s="408"/>
      <c r="D66" s="631">
        <v>55</v>
      </c>
      <c r="E66" s="408" t="s">
        <v>604</v>
      </c>
      <c r="F66" s="401">
        <v>41791</v>
      </c>
      <c r="G66" s="385" t="s">
        <v>590</v>
      </c>
      <c r="H66" s="386" t="s">
        <v>300</v>
      </c>
      <c r="I66" s="140"/>
      <c r="J66" s="573" t="s">
        <v>596</v>
      </c>
      <c r="K66" s="524" t="s">
        <v>53</v>
      </c>
      <c r="L66" s="379" t="s">
        <v>443</v>
      </c>
      <c r="M66" s="379" t="s">
        <v>443</v>
      </c>
      <c r="N66" s="379" t="s">
        <v>443</v>
      </c>
      <c r="O66" s="379" t="s">
        <v>443</v>
      </c>
      <c r="P66" s="379" t="s">
        <v>443</v>
      </c>
      <c r="Q66" s="423" t="s">
        <v>443</v>
      </c>
      <c r="R66" s="423" t="s">
        <v>443</v>
      </c>
      <c r="S66" s="379" t="s">
        <v>443</v>
      </c>
      <c r="T66" s="379" t="s">
        <v>443</v>
      </c>
      <c r="U66" s="379" t="s">
        <v>443</v>
      </c>
      <c r="V66" s="379" t="s">
        <v>443</v>
      </c>
      <c r="W66" s="379" t="s">
        <v>443</v>
      </c>
    </row>
    <row r="67" spans="1:23" ht="45" customHeight="1" x14ac:dyDescent="0.25">
      <c r="A67" s="382" t="s">
        <v>2104</v>
      </c>
      <c r="B67" s="382" t="s">
        <v>662</v>
      </c>
      <c r="C67" s="636"/>
      <c r="D67" s="631">
        <v>50</v>
      </c>
      <c r="E67" s="408" t="s">
        <v>604</v>
      </c>
      <c r="F67" s="401">
        <v>44949</v>
      </c>
      <c r="G67" s="385" t="s">
        <v>590</v>
      </c>
      <c r="H67" s="386">
        <v>162</v>
      </c>
      <c r="I67" s="88"/>
      <c r="J67" s="573" t="s">
        <v>2052</v>
      </c>
      <c r="K67" s="449" t="s">
        <v>28</v>
      </c>
      <c r="L67" s="379"/>
      <c r="M67" s="379"/>
      <c r="N67" s="379"/>
      <c r="O67" s="379" t="s">
        <v>443</v>
      </c>
      <c r="P67" s="423" t="s">
        <v>443</v>
      </c>
      <c r="Q67" s="423" t="s">
        <v>443</v>
      </c>
      <c r="R67" s="379" t="s">
        <v>443</v>
      </c>
      <c r="S67" s="379" t="s">
        <v>1882</v>
      </c>
      <c r="T67" s="379" t="s">
        <v>443</v>
      </c>
      <c r="U67" s="379" t="s">
        <v>443</v>
      </c>
      <c r="V67" s="379" t="s">
        <v>443</v>
      </c>
      <c r="W67" s="379" t="s">
        <v>443</v>
      </c>
    </row>
    <row r="68" spans="1:23" ht="45" customHeight="1" x14ac:dyDescent="0.25">
      <c r="A68" s="382" t="s">
        <v>22</v>
      </c>
      <c r="B68" s="382" t="s">
        <v>790</v>
      </c>
      <c r="C68" s="408"/>
      <c r="D68" s="631">
        <v>55</v>
      </c>
      <c r="E68" s="408" t="s">
        <v>589</v>
      </c>
      <c r="F68" s="384"/>
      <c r="G68" s="385" t="s">
        <v>590</v>
      </c>
      <c r="H68" s="386" t="s">
        <v>503</v>
      </c>
      <c r="I68" s="88"/>
      <c r="J68" s="573" t="s">
        <v>667</v>
      </c>
      <c r="K68" s="449" t="s">
        <v>72</v>
      </c>
      <c r="L68" s="453" t="s">
        <v>443</v>
      </c>
      <c r="M68" s="379" t="s">
        <v>443</v>
      </c>
      <c r="N68" s="379" t="s">
        <v>443</v>
      </c>
      <c r="O68" s="379" t="s">
        <v>443</v>
      </c>
      <c r="P68" s="379" t="s">
        <v>443</v>
      </c>
      <c r="Q68" s="423" t="s">
        <v>443</v>
      </c>
      <c r="R68" s="379" t="s">
        <v>443</v>
      </c>
      <c r="S68" s="423" t="s">
        <v>443</v>
      </c>
      <c r="T68" s="379" t="s">
        <v>443</v>
      </c>
      <c r="U68" s="379" t="s">
        <v>443</v>
      </c>
      <c r="V68" s="379" t="s">
        <v>443</v>
      </c>
      <c r="W68" s="379" t="s">
        <v>443</v>
      </c>
    </row>
    <row r="69" spans="1:23" s="381" customFormat="1" ht="45" customHeight="1" x14ac:dyDescent="0.25">
      <c r="A69" s="429" t="s">
        <v>795</v>
      </c>
      <c r="B69" s="371" t="s">
        <v>796</v>
      </c>
      <c r="C69" s="636"/>
      <c r="D69" s="631">
        <v>50</v>
      </c>
      <c r="E69" s="408" t="s">
        <v>604</v>
      </c>
      <c r="F69" s="401">
        <v>44949</v>
      </c>
      <c r="G69" s="385" t="s">
        <v>590</v>
      </c>
      <c r="H69" s="403">
        <v>322</v>
      </c>
      <c r="I69" s="193"/>
      <c r="J69" s="573" t="s">
        <v>2065</v>
      </c>
      <c r="K69" s="449" t="s">
        <v>50</v>
      </c>
      <c r="L69" s="379"/>
      <c r="M69" s="379"/>
      <c r="N69" s="453"/>
      <c r="O69" s="379" t="s">
        <v>443</v>
      </c>
      <c r="P69" s="423" t="s">
        <v>443</v>
      </c>
      <c r="Q69" s="379" t="s">
        <v>443</v>
      </c>
      <c r="R69" s="379" t="s">
        <v>1882</v>
      </c>
      <c r="S69" s="379" t="s">
        <v>443</v>
      </c>
      <c r="T69" s="379" t="s">
        <v>443</v>
      </c>
      <c r="U69" s="379" t="s">
        <v>443</v>
      </c>
      <c r="V69" s="379" t="s">
        <v>443</v>
      </c>
      <c r="W69" s="379" t="s">
        <v>443</v>
      </c>
    </row>
    <row r="70" spans="1:23" s="381" customFormat="1" ht="45" customHeight="1" x14ac:dyDescent="0.25">
      <c r="A70" s="599" t="s">
        <v>2105</v>
      </c>
      <c r="B70" s="408" t="s">
        <v>800</v>
      </c>
      <c r="C70" s="599"/>
      <c r="D70" s="632"/>
      <c r="E70" s="408" t="s">
        <v>604</v>
      </c>
      <c r="F70" s="441"/>
      <c r="G70" s="385" t="s">
        <v>590</v>
      </c>
      <c r="H70" s="441">
        <v>404</v>
      </c>
      <c r="I70" s="299"/>
      <c r="J70" s="605" t="s">
        <v>2057</v>
      </c>
      <c r="K70" s="449" t="s">
        <v>40</v>
      </c>
      <c r="L70" s="379" t="s">
        <v>1882</v>
      </c>
      <c r="M70" s="586"/>
      <c r="N70" s="586"/>
      <c r="O70" s="379" t="s">
        <v>443</v>
      </c>
      <c r="P70" s="379" t="s">
        <v>443</v>
      </c>
      <c r="Q70" s="423" t="s">
        <v>443</v>
      </c>
      <c r="R70" s="423" t="s">
        <v>443</v>
      </c>
      <c r="S70" s="379" t="s">
        <v>443</v>
      </c>
      <c r="T70" s="379" t="s">
        <v>443</v>
      </c>
      <c r="U70" s="379" t="s">
        <v>443</v>
      </c>
      <c r="V70" s="379" t="s">
        <v>443</v>
      </c>
      <c r="W70" s="379" t="s">
        <v>443</v>
      </c>
    </row>
    <row r="71" spans="1:23" s="381" customFormat="1" ht="45" customHeight="1" x14ac:dyDescent="0.25">
      <c r="A71" s="599" t="s">
        <v>2106</v>
      </c>
      <c r="B71" s="408" t="s">
        <v>140</v>
      </c>
      <c r="C71" s="599"/>
      <c r="D71" s="632"/>
      <c r="E71" s="408" t="s">
        <v>604</v>
      </c>
      <c r="F71" s="441"/>
      <c r="G71" s="385" t="s">
        <v>590</v>
      </c>
      <c r="H71" s="441">
        <v>346</v>
      </c>
      <c r="I71" s="299"/>
      <c r="J71" s="605" t="s">
        <v>634</v>
      </c>
      <c r="K71" s="449" t="s">
        <v>31</v>
      </c>
      <c r="L71" s="591"/>
      <c r="M71" s="586"/>
      <c r="N71" s="586"/>
      <c r="O71" s="379" t="s">
        <v>443</v>
      </c>
      <c r="P71" s="379" t="s">
        <v>443</v>
      </c>
      <c r="Q71" s="423" t="s">
        <v>443</v>
      </c>
      <c r="R71" s="423" t="s">
        <v>443</v>
      </c>
      <c r="S71" s="423" t="s">
        <v>443</v>
      </c>
      <c r="T71" s="423" t="s">
        <v>1882</v>
      </c>
      <c r="U71" s="453" t="s">
        <v>443</v>
      </c>
      <c r="V71" s="379" t="s">
        <v>443</v>
      </c>
      <c r="W71" s="379" t="s">
        <v>443</v>
      </c>
    </row>
    <row r="72" spans="1:23" s="381" customFormat="1" ht="45" customHeight="1" x14ac:dyDescent="0.25">
      <c r="A72" s="599" t="s">
        <v>2107</v>
      </c>
      <c r="B72" s="408" t="s">
        <v>805</v>
      </c>
      <c r="C72" s="599"/>
      <c r="D72" s="632"/>
      <c r="E72" s="408" t="s">
        <v>604</v>
      </c>
      <c r="F72" s="441"/>
      <c r="G72" s="385" t="s">
        <v>590</v>
      </c>
      <c r="H72" s="441">
        <v>164</v>
      </c>
      <c r="I72" s="299"/>
      <c r="J72" s="605" t="s">
        <v>634</v>
      </c>
      <c r="K72" s="449" t="s">
        <v>45</v>
      </c>
      <c r="L72" s="582"/>
      <c r="M72" s="379" t="s">
        <v>1882</v>
      </c>
      <c r="N72" s="586"/>
      <c r="O72" s="379" t="s">
        <v>443</v>
      </c>
      <c r="P72" s="379" t="s">
        <v>443</v>
      </c>
      <c r="Q72" s="423" t="s">
        <v>443</v>
      </c>
      <c r="R72" s="423" t="s">
        <v>443</v>
      </c>
      <c r="S72" s="423" t="s">
        <v>443</v>
      </c>
      <c r="T72" s="423" t="s">
        <v>443</v>
      </c>
      <c r="U72" s="453" t="s">
        <v>443</v>
      </c>
      <c r="V72" s="379" t="s">
        <v>443</v>
      </c>
      <c r="W72" s="379" t="s">
        <v>443</v>
      </c>
    </row>
    <row r="73" spans="1:23" ht="45" customHeight="1" x14ac:dyDescent="0.25">
      <c r="A73" s="382" t="s">
        <v>806</v>
      </c>
      <c r="B73" s="382" t="s">
        <v>629</v>
      </c>
      <c r="C73" s="408"/>
      <c r="D73" s="631">
        <v>55</v>
      </c>
      <c r="E73" s="408" t="s">
        <v>604</v>
      </c>
      <c r="F73" s="401">
        <v>42005</v>
      </c>
      <c r="G73" s="385" t="s">
        <v>590</v>
      </c>
      <c r="H73" s="386" t="s">
        <v>808</v>
      </c>
      <c r="I73" s="88">
        <v>11</v>
      </c>
      <c r="J73" s="605" t="s">
        <v>634</v>
      </c>
      <c r="K73" s="449" t="s">
        <v>2108</v>
      </c>
      <c r="L73" s="453" t="s">
        <v>443</v>
      </c>
      <c r="M73" s="379" t="s">
        <v>443</v>
      </c>
      <c r="N73" s="379" t="s">
        <v>443</v>
      </c>
      <c r="O73" s="379" t="s">
        <v>443</v>
      </c>
      <c r="P73" s="379" t="s">
        <v>1882</v>
      </c>
      <c r="Q73" s="423" t="s">
        <v>443</v>
      </c>
      <c r="R73" s="423" t="s">
        <v>443</v>
      </c>
      <c r="S73" s="423" t="s">
        <v>443</v>
      </c>
      <c r="T73" s="423" t="s">
        <v>443</v>
      </c>
      <c r="U73" s="453" t="s">
        <v>443</v>
      </c>
      <c r="V73" s="379" t="s">
        <v>443</v>
      </c>
      <c r="W73" s="379" t="s">
        <v>443</v>
      </c>
    </row>
    <row r="74" spans="1:23" ht="45" customHeight="1" x14ac:dyDescent="0.25">
      <c r="A74" s="599" t="s">
        <v>809</v>
      </c>
      <c r="B74" s="408" t="s">
        <v>810</v>
      </c>
      <c r="C74" s="599"/>
      <c r="D74" s="632"/>
      <c r="E74" s="408" t="s">
        <v>604</v>
      </c>
      <c r="F74" s="441"/>
      <c r="G74" s="385" t="s">
        <v>590</v>
      </c>
      <c r="H74" s="441">
        <v>340</v>
      </c>
      <c r="I74" s="299"/>
      <c r="J74" s="605" t="s">
        <v>634</v>
      </c>
      <c r="K74" s="449" t="s">
        <v>87</v>
      </c>
      <c r="L74" s="591"/>
      <c r="M74" s="592"/>
      <c r="N74" s="592"/>
      <c r="O74" s="379" t="s">
        <v>443</v>
      </c>
      <c r="P74" s="379" t="s">
        <v>443</v>
      </c>
      <c r="Q74" s="379" t="s">
        <v>443</v>
      </c>
      <c r="R74" s="379" t="s">
        <v>443</v>
      </c>
      <c r="S74" s="379" t="s">
        <v>443</v>
      </c>
      <c r="T74" s="379" t="s">
        <v>443</v>
      </c>
      <c r="U74" s="453" t="s">
        <v>443</v>
      </c>
      <c r="V74" s="379" t="s">
        <v>1882</v>
      </c>
      <c r="W74" s="379" t="s">
        <v>443</v>
      </c>
    </row>
    <row r="75" spans="1:23" s="381" customFormat="1" ht="45" customHeight="1" x14ac:dyDescent="0.25">
      <c r="A75" s="408" t="s">
        <v>265</v>
      </c>
      <c r="B75" s="382" t="s">
        <v>107</v>
      </c>
      <c r="C75" s="408"/>
      <c r="D75" s="631">
        <v>55</v>
      </c>
      <c r="E75" s="408" t="s">
        <v>604</v>
      </c>
      <c r="F75" s="384"/>
      <c r="G75" s="385" t="s">
        <v>590</v>
      </c>
      <c r="H75" s="386" t="s">
        <v>812</v>
      </c>
      <c r="I75" s="88">
        <v>17</v>
      </c>
      <c r="J75" s="573" t="s">
        <v>2063</v>
      </c>
      <c r="K75" s="449" t="s">
        <v>100</v>
      </c>
      <c r="L75" s="379" t="s">
        <v>443</v>
      </c>
      <c r="M75" s="453" t="s">
        <v>443</v>
      </c>
      <c r="N75" s="379" t="s">
        <v>443</v>
      </c>
      <c r="O75" s="379" t="s">
        <v>443</v>
      </c>
      <c r="P75" s="379" t="s">
        <v>443</v>
      </c>
      <c r="Q75" s="379" t="s">
        <v>443</v>
      </c>
      <c r="R75" s="423" t="s">
        <v>443</v>
      </c>
      <c r="S75" s="379" t="s">
        <v>1882</v>
      </c>
      <c r="T75" s="379" t="s">
        <v>443</v>
      </c>
      <c r="U75" s="379" t="s">
        <v>443</v>
      </c>
      <c r="V75" s="379" t="s">
        <v>443</v>
      </c>
      <c r="W75" s="379" t="s">
        <v>443</v>
      </c>
    </row>
    <row r="76" spans="1:23" s="381" customFormat="1" ht="45" customHeight="1" x14ac:dyDescent="0.25">
      <c r="A76" s="408" t="s">
        <v>813</v>
      </c>
      <c r="B76" s="382" t="s">
        <v>662</v>
      </c>
      <c r="C76" s="636"/>
      <c r="D76" s="631">
        <v>50</v>
      </c>
      <c r="E76" s="408" t="s">
        <v>594</v>
      </c>
      <c r="F76" s="401">
        <v>44949</v>
      </c>
      <c r="G76" s="385" t="s">
        <v>590</v>
      </c>
      <c r="H76" s="386">
        <v>368</v>
      </c>
      <c r="I76" s="88"/>
      <c r="J76" s="573" t="s">
        <v>2062</v>
      </c>
      <c r="K76" s="449" t="s">
        <v>53</v>
      </c>
      <c r="L76" s="379"/>
      <c r="M76" s="379"/>
      <c r="N76" s="379"/>
      <c r="O76" s="379" t="s">
        <v>443</v>
      </c>
      <c r="P76" s="379" t="s">
        <v>443</v>
      </c>
      <c r="Q76" s="379" t="s">
        <v>443</v>
      </c>
      <c r="R76" s="379" t="s">
        <v>443</v>
      </c>
      <c r="S76" s="379" t="s">
        <v>443</v>
      </c>
      <c r="T76" s="379" t="s">
        <v>443</v>
      </c>
      <c r="U76" s="379" t="s">
        <v>443</v>
      </c>
      <c r="V76" s="379" t="s">
        <v>443</v>
      </c>
      <c r="W76" s="379" t="s">
        <v>443</v>
      </c>
    </row>
    <row r="77" spans="1:23" s="381" customFormat="1" ht="45" customHeight="1" x14ac:dyDescent="0.25">
      <c r="A77" s="382" t="s">
        <v>814</v>
      </c>
      <c r="B77" s="382" t="s">
        <v>662</v>
      </c>
      <c r="C77" s="636"/>
      <c r="D77" s="631">
        <v>50</v>
      </c>
      <c r="E77" s="408" t="s">
        <v>815</v>
      </c>
      <c r="F77" s="401">
        <v>44949</v>
      </c>
      <c r="G77" s="385" t="s">
        <v>590</v>
      </c>
      <c r="H77" s="386">
        <v>108</v>
      </c>
      <c r="I77" s="88"/>
      <c r="J77" s="573" t="s">
        <v>2091</v>
      </c>
      <c r="K77" s="449" t="s">
        <v>25</v>
      </c>
      <c r="L77" s="453"/>
      <c r="M77" s="379"/>
      <c r="N77" s="379"/>
      <c r="O77" s="379" t="s">
        <v>443</v>
      </c>
      <c r="P77" s="453" t="s">
        <v>443</v>
      </c>
      <c r="Q77" s="379" t="s">
        <v>443</v>
      </c>
      <c r="R77" s="379" t="s">
        <v>443</v>
      </c>
      <c r="S77" s="379" t="s">
        <v>443</v>
      </c>
      <c r="T77" s="379" t="s">
        <v>443</v>
      </c>
      <c r="U77" s="379" t="s">
        <v>443</v>
      </c>
      <c r="V77" s="453" t="s">
        <v>443</v>
      </c>
      <c r="W77" s="453" t="s">
        <v>443</v>
      </c>
    </row>
    <row r="78" spans="1:23" ht="45" customHeight="1" x14ac:dyDescent="0.25">
      <c r="A78" s="382" t="s">
        <v>2109</v>
      </c>
      <c r="B78" s="382" t="s">
        <v>212</v>
      </c>
      <c r="C78" s="408"/>
      <c r="D78" s="631">
        <v>50</v>
      </c>
      <c r="E78" s="408" t="s">
        <v>604</v>
      </c>
      <c r="F78" s="401"/>
      <c r="G78" s="385" t="s">
        <v>590</v>
      </c>
      <c r="H78" s="386">
        <v>366</v>
      </c>
      <c r="I78" s="88"/>
      <c r="J78" s="573" t="s">
        <v>2052</v>
      </c>
      <c r="K78" s="449" t="s">
        <v>20</v>
      </c>
      <c r="L78" s="453"/>
      <c r="M78" s="379"/>
      <c r="N78" s="379"/>
      <c r="O78" s="453" t="s">
        <v>1882</v>
      </c>
      <c r="P78" s="379" t="s">
        <v>443</v>
      </c>
      <c r="Q78" s="453" t="s">
        <v>443</v>
      </c>
      <c r="R78" s="423" t="s">
        <v>443</v>
      </c>
      <c r="S78" s="423" t="s">
        <v>443</v>
      </c>
      <c r="T78" s="423" t="s">
        <v>443</v>
      </c>
      <c r="U78" s="453" t="s">
        <v>443</v>
      </c>
      <c r="V78" s="379" t="s">
        <v>443</v>
      </c>
      <c r="W78" s="379" t="s">
        <v>443</v>
      </c>
    </row>
    <row r="79" spans="1:23" ht="45" customHeight="1" x14ac:dyDescent="0.25">
      <c r="A79" s="382" t="s">
        <v>817</v>
      </c>
      <c r="B79" s="382" t="s">
        <v>818</v>
      </c>
      <c r="C79" s="409"/>
      <c r="D79" s="631">
        <v>65</v>
      </c>
      <c r="E79" s="408" t="s">
        <v>594</v>
      </c>
      <c r="F79" s="401">
        <v>45253</v>
      </c>
      <c r="G79" s="385" t="s">
        <v>590</v>
      </c>
      <c r="H79" s="386" t="s">
        <v>819</v>
      </c>
      <c r="I79" s="140"/>
      <c r="J79" s="573" t="s">
        <v>2062</v>
      </c>
      <c r="K79" s="449" t="s">
        <v>31</v>
      </c>
      <c r="L79" s="454" t="s">
        <v>35</v>
      </c>
      <c r="M79" s="454" t="s">
        <v>35</v>
      </c>
      <c r="N79" s="454" t="s">
        <v>35</v>
      </c>
      <c r="O79" s="454" t="s">
        <v>35</v>
      </c>
      <c r="P79" s="454" t="s">
        <v>35</v>
      </c>
      <c r="Q79" s="454" t="s">
        <v>35</v>
      </c>
      <c r="R79" s="454" t="s">
        <v>35</v>
      </c>
      <c r="S79" s="454" t="s">
        <v>35</v>
      </c>
      <c r="T79" s="454" t="s">
        <v>35</v>
      </c>
      <c r="U79" s="454" t="s">
        <v>35</v>
      </c>
      <c r="V79" s="379" t="s">
        <v>443</v>
      </c>
      <c r="W79" s="379" t="s">
        <v>443</v>
      </c>
    </row>
    <row r="80" spans="1:23" ht="45" customHeight="1" x14ac:dyDescent="0.25">
      <c r="A80" s="599" t="s">
        <v>820</v>
      </c>
      <c r="B80" s="408" t="s">
        <v>662</v>
      </c>
      <c r="C80" s="599"/>
      <c r="D80" s="632"/>
      <c r="E80" s="408" t="s">
        <v>604</v>
      </c>
      <c r="F80" s="441"/>
      <c r="G80" s="385" t="s">
        <v>590</v>
      </c>
      <c r="H80" s="441">
        <v>404</v>
      </c>
      <c r="I80" s="545"/>
      <c r="J80" s="605" t="s">
        <v>634</v>
      </c>
      <c r="K80" s="449" t="s">
        <v>69</v>
      </c>
      <c r="L80" s="591"/>
      <c r="M80" s="592"/>
      <c r="N80" s="592"/>
      <c r="O80" s="379" t="s">
        <v>443</v>
      </c>
      <c r="P80" s="379" t="s">
        <v>443</v>
      </c>
      <c r="Q80" s="379" t="s">
        <v>1882</v>
      </c>
      <c r="R80" s="423" t="s">
        <v>443</v>
      </c>
      <c r="S80" s="423" t="s">
        <v>443</v>
      </c>
      <c r="T80" s="379" t="s">
        <v>443</v>
      </c>
      <c r="U80" s="453" t="s">
        <v>443</v>
      </c>
      <c r="V80" s="379" t="s">
        <v>443</v>
      </c>
      <c r="W80" s="379" t="s">
        <v>443</v>
      </c>
    </row>
    <row r="81" spans="1:23" ht="45" customHeight="1" x14ac:dyDescent="0.25">
      <c r="A81" s="382" t="s">
        <v>821</v>
      </c>
      <c r="B81" s="382" t="s">
        <v>662</v>
      </c>
      <c r="C81" s="636"/>
      <c r="D81" s="631">
        <v>50</v>
      </c>
      <c r="E81" s="408" t="s">
        <v>604</v>
      </c>
      <c r="F81" s="401">
        <v>44949</v>
      </c>
      <c r="G81" s="385" t="s">
        <v>590</v>
      </c>
      <c r="H81" s="386">
        <v>386</v>
      </c>
      <c r="I81" s="140"/>
      <c r="J81" s="573" t="s">
        <v>2065</v>
      </c>
      <c r="K81" s="449" t="s">
        <v>72</v>
      </c>
      <c r="L81" s="379"/>
      <c r="M81" s="379"/>
      <c r="N81" s="379"/>
      <c r="O81" s="379" t="s">
        <v>443</v>
      </c>
      <c r="P81" s="423" t="s">
        <v>443</v>
      </c>
      <c r="Q81" s="420" t="s">
        <v>35</v>
      </c>
      <c r="R81" s="423" t="s">
        <v>443</v>
      </c>
      <c r="S81" s="379" t="s">
        <v>443</v>
      </c>
      <c r="T81" s="379" t="s">
        <v>443</v>
      </c>
      <c r="U81" s="379" t="s">
        <v>1882</v>
      </c>
      <c r="V81" s="379" t="s">
        <v>443</v>
      </c>
      <c r="W81" s="379" t="s">
        <v>443</v>
      </c>
    </row>
    <row r="82" spans="1:23" s="381" customFormat="1" ht="45" customHeight="1" x14ac:dyDescent="0.25">
      <c r="A82" s="382" t="s">
        <v>2110</v>
      </c>
      <c r="B82" s="382" t="s">
        <v>662</v>
      </c>
      <c r="C82" s="636"/>
      <c r="D82" s="631">
        <v>50</v>
      </c>
      <c r="E82" s="408" t="s">
        <v>604</v>
      </c>
      <c r="F82" s="401">
        <v>44949</v>
      </c>
      <c r="G82" s="385" t="s">
        <v>590</v>
      </c>
      <c r="H82" s="386">
        <v>409</v>
      </c>
      <c r="I82" s="88"/>
      <c r="J82" s="573" t="s">
        <v>2052</v>
      </c>
      <c r="K82" s="449" t="s">
        <v>40</v>
      </c>
      <c r="L82" s="379" t="s">
        <v>1882</v>
      </c>
      <c r="M82" s="379"/>
      <c r="N82" s="379"/>
      <c r="O82" s="420" t="s">
        <v>35</v>
      </c>
      <c r="P82" s="420" t="s">
        <v>35</v>
      </c>
      <c r="Q82" s="420" t="s">
        <v>35</v>
      </c>
      <c r="R82" s="613" t="s">
        <v>35</v>
      </c>
      <c r="S82" s="379" t="s">
        <v>443</v>
      </c>
      <c r="T82" s="379" t="s">
        <v>443</v>
      </c>
      <c r="U82" s="379" t="s">
        <v>443</v>
      </c>
      <c r="V82" s="379" t="s">
        <v>443</v>
      </c>
      <c r="W82" s="379" t="s">
        <v>443</v>
      </c>
    </row>
    <row r="83" spans="1:23" s="381" customFormat="1" ht="45" customHeight="1" x14ac:dyDescent="0.25">
      <c r="A83" s="382" t="s">
        <v>2111</v>
      </c>
      <c r="B83" s="382" t="s">
        <v>705</v>
      </c>
      <c r="C83" s="602"/>
      <c r="D83" s="631">
        <v>60</v>
      </c>
      <c r="E83" s="408" t="s">
        <v>594</v>
      </c>
      <c r="F83" s="401">
        <v>45078</v>
      </c>
      <c r="G83" s="385" t="s">
        <v>590</v>
      </c>
      <c r="H83" s="386" t="s">
        <v>824</v>
      </c>
      <c r="I83" s="88"/>
      <c r="J83" s="573" t="s">
        <v>2062</v>
      </c>
      <c r="K83" s="449" t="s">
        <v>53</v>
      </c>
      <c r="L83" s="454" t="s">
        <v>35</v>
      </c>
      <c r="M83" s="454" t="s">
        <v>35</v>
      </c>
      <c r="N83" s="454" t="s">
        <v>1882</v>
      </c>
      <c r="O83" s="454" t="s">
        <v>35</v>
      </c>
      <c r="P83" s="454" t="s">
        <v>35</v>
      </c>
      <c r="Q83" s="379" t="s">
        <v>443</v>
      </c>
      <c r="R83" s="379" t="s">
        <v>443</v>
      </c>
      <c r="S83" s="379" t="s">
        <v>443</v>
      </c>
      <c r="T83" s="379" t="s">
        <v>443</v>
      </c>
      <c r="U83" s="379" t="s">
        <v>443</v>
      </c>
      <c r="V83" s="379" t="s">
        <v>443</v>
      </c>
      <c r="W83" s="379" t="s">
        <v>443</v>
      </c>
    </row>
    <row r="84" spans="1:23" ht="45" customHeight="1" x14ac:dyDescent="0.25">
      <c r="A84" s="408" t="s">
        <v>825</v>
      </c>
      <c r="B84" s="382" t="s">
        <v>826</v>
      </c>
      <c r="C84" s="408"/>
      <c r="D84" s="631">
        <v>55</v>
      </c>
      <c r="E84" s="408" t="s">
        <v>604</v>
      </c>
      <c r="F84" s="401">
        <v>44287</v>
      </c>
      <c r="G84" s="385" t="s">
        <v>590</v>
      </c>
      <c r="H84" s="386" t="s">
        <v>827</v>
      </c>
      <c r="I84" s="88"/>
      <c r="J84" s="573" t="s">
        <v>596</v>
      </c>
      <c r="K84" s="449" t="s">
        <v>53</v>
      </c>
      <c r="L84" s="379" t="s">
        <v>443</v>
      </c>
      <c r="M84" s="379" t="s">
        <v>443</v>
      </c>
      <c r="N84" s="379" t="s">
        <v>1882</v>
      </c>
      <c r="O84" s="379" t="s">
        <v>443</v>
      </c>
      <c r="P84" s="379" t="s">
        <v>443</v>
      </c>
      <c r="Q84" s="379" t="s">
        <v>443</v>
      </c>
      <c r="R84" s="379" t="s">
        <v>443</v>
      </c>
      <c r="S84" s="379" t="s">
        <v>443</v>
      </c>
      <c r="T84" s="379" t="s">
        <v>443</v>
      </c>
      <c r="U84" s="379" t="s">
        <v>443</v>
      </c>
      <c r="V84" s="379" t="s">
        <v>443</v>
      </c>
      <c r="W84" s="379" t="s">
        <v>443</v>
      </c>
    </row>
    <row r="85" spans="1:23" ht="45" customHeight="1" x14ac:dyDescent="0.25">
      <c r="A85" s="408" t="s">
        <v>828</v>
      </c>
      <c r="B85" s="382" t="s">
        <v>99</v>
      </c>
      <c r="C85" s="408"/>
      <c r="D85" s="631">
        <v>55</v>
      </c>
      <c r="E85" s="408" t="s">
        <v>697</v>
      </c>
      <c r="F85" s="401">
        <v>44348</v>
      </c>
      <c r="G85" s="385" t="s">
        <v>590</v>
      </c>
      <c r="H85" s="386" t="s">
        <v>829</v>
      </c>
      <c r="I85" s="88"/>
      <c r="J85" s="573" t="s">
        <v>2054</v>
      </c>
      <c r="K85" s="449" t="s">
        <v>100</v>
      </c>
      <c r="L85" s="453" t="s">
        <v>443</v>
      </c>
      <c r="M85" s="453" t="s">
        <v>443</v>
      </c>
      <c r="N85" s="379" t="s">
        <v>443</v>
      </c>
      <c r="O85" s="379" t="s">
        <v>443</v>
      </c>
      <c r="P85" s="379" t="s">
        <v>443</v>
      </c>
      <c r="Q85" s="379" t="s">
        <v>443</v>
      </c>
      <c r="R85" s="379" t="s">
        <v>443</v>
      </c>
      <c r="S85" s="379" t="s">
        <v>1882</v>
      </c>
      <c r="T85" s="420" t="s">
        <v>35</v>
      </c>
      <c r="U85" s="379" t="s">
        <v>443</v>
      </c>
      <c r="V85" s="379" t="s">
        <v>443</v>
      </c>
      <c r="W85" s="379" t="s">
        <v>443</v>
      </c>
    </row>
    <row r="86" spans="1:23" s="381" customFormat="1" ht="45" customHeight="1" x14ac:dyDescent="0.25">
      <c r="A86" s="382" t="s">
        <v>37</v>
      </c>
      <c r="B86" s="382" t="s">
        <v>119</v>
      </c>
      <c r="C86" s="408"/>
      <c r="D86" s="631">
        <v>55</v>
      </c>
      <c r="E86" s="408" t="s">
        <v>604</v>
      </c>
      <c r="F86" s="401"/>
      <c r="G86" s="385" t="s">
        <v>590</v>
      </c>
      <c r="H86" s="386" t="s">
        <v>832</v>
      </c>
      <c r="I86" s="88">
        <v>27</v>
      </c>
      <c r="J86" s="573" t="s">
        <v>2063</v>
      </c>
      <c r="K86" s="608" t="s">
        <v>31</v>
      </c>
      <c r="L86" s="453" t="s">
        <v>443</v>
      </c>
      <c r="M86" s="379" t="s">
        <v>443</v>
      </c>
      <c r="N86" s="379" t="s">
        <v>443</v>
      </c>
      <c r="O86" s="379" t="s">
        <v>443</v>
      </c>
      <c r="P86" s="379" t="s">
        <v>443</v>
      </c>
      <c r="Q86" s="423" t="s">
        <v>443</v>
      </c>
      <c r="R86" s="423" t="s">
        <v>443</v>
      </c>
      <c r="S86" s="423" t="s">
        <v>443</v>
      </c>
      <c r="T86" s="379" t="s">
        <v>443</v>
      </c>
      <c r="U86" s="423" t="s">
        <v>443</v>
      </c>
      <c r="V86" s="379" t="s">
        <v>443</v>
      </c>
      <c r="W86" s="379" t="s">
        <v>443</v>
      </c>
    </row>
    <row r="87" spans="1:23" s="381" customFormat="1" ht="45" customHeight="1" x14ac:dyDescent="0.25">
      <c r="A87" s="382" t="s">
        <v>2112</v>
      </c>
      <c r="B87" s="382" t="s">
        <v>662</v>
      </c>
      <c r="C87" s="636"/>
      <c r="D87" s="631">
        <v>50</v>
      </c>
      <c r="E87" s="408" t="s">
        <v>604</v>
      </c>
      <c r="F87" s="401">
        <v>44949</v>
      </c>
      <c r="G87" s="385" t="s">
        <v>590</v>
      </c>
      <c r="H87" s="386">
        <v>133</v>
      </c>
      <c r="I87" s="88"/>
      <c r="J87" s="573" t="s">
        <v>2065</v>
      </c>
      <c r="K87" s="449" t="s">
        <v>95</v>
      </c>
      <c r="L87" s="453"/>
      <c r="M87" s="423"/>
      <c r="N87" s="379" t="s">
        <v>1882</v>
      </c>
      <c r="O87" s="423" t="s">
        <v>443</v>
      </c>
      <c r="P87" s="423" t="s">
        <v>443</v>
      </c>
      <c r="Q87" s="379" t="s">
        <v>443</v>
      </c>
      <c r="R87" s="423" t="s">
        <v>443</v>
      </c>
      <c r="S87" s="379" t="s">
        <v>443</v>
      </c>
      <c r="T87" s="379" t="s">
        <v>443</v>
      </c>
      <c r="U87" s="379" t="s">
        <v>443</v>
      </c>
      <c r="V87" s="379" t="s">
        <v>443</v>
      </c>
      <c r="W87" s="379" t="s">
        <v>443</v>
      </c>
    </row>
    <row r="88" spans="1:23" ht="44.25" customHeight="1" x14ac:dyDescent="0.25">
      <c r="A88" s="382" t="s">
        <v>2113</v>
      </c>
      <c r="B88" s="382" t="s">
        <v>2114</v>
      </c>
      <c r="C88" s="636" t="s">
        <v>2115</v>
      </c>
      <c r="D88" s="631">
        <v>50</v>
      </c>
      <c r="E88" s="408" t="s">
        <v>604</v>
      </c>
      <c r="F88" s="401"/>
      <c r="G88" s="532" t="s">
        <v>66</v>
      </c>
      <c r="H88" s="386" t="s">
        <v>767</v>
      </c>
      <c r="I88" s="88"/>
      <c r="J88" s="573" t="s">
        <v>2096</v>
      </c>
      <c r="K88" s="652" t="s">
        <v>25</v>
      </c>
      <c r="L88" s="379"/>
      <c r="M88" s="379"/>
      <c r="N88" s="379"/>
      <c r="O88" s="379" t="s">
        <v>35</v>
      </c>
      <c r="P88" s="453" t="s">
        <v>1882</v>
      </c>
      <c r="Q88" s="379" t="s">
        <v>443</v>
      </c>
      <c r="R88" s="379" t="s">
        <v>35</v>
      </c>
      <c r="S88" s="379" t="s">
        <v>443</v>
      </c>
      <c r="T88" s="379" t="s">
        <v>443</v>
      </c>
      <c r="U88" s="379" t="s">
        <v>443</v>
      </c>
      <c r="V88" s="420" t="s">
        <v>35</v>
      </c>
      <c r="W88" s="420" t="s">
        <v>35</v>
      </c>
    </row>
    <row r="89" spans="1:23" s="381" customFormat="1" ht="45" customHeight="1" x14ac:dyDescent="0.25">
      <c r="A89" s="382" t="s">
        <v>2116</v>
      </c>
      <c r="B89" s="382" t="s">
        <v>840</v>
      </c>
      <c r="C89" s="409" t="s">
        <v>2117</v>
      </c>
      <c r="D89" s="631">
        <v>65</v>
      </c>
      <c r="E89" s="408" t="s">
        <v>697</v>
      </c>
      <c r="F89" s="401">
        <v>44185</v>
      </c>
      <c r="G89" s="385" t="s">
        <v>590</v>
      </c>
      <c r="H89" s="386" t="s">
        <v>842</v>
      </c>
      <c r="I89" s="545"/>
      <c r="J89" s="573" t="s">
        <v>2054</v>
      </c>
      <c r="K89" s="449" t="s">
        <v>20</v>
      </c>
      <c r="L89" s="379" t="s">
        <v>443</v>
      </c>
      <c r="M89" s="453" t="s">
        <v>443</v>
      </c>
      <c r="N89" s="379" t="s">
        <v>443</v>
      </c>
      <c r="O89" s="379" t="s">
        <v>1882</v>
      </c>
      <c r="P89" s="379" t="s">
        <v>443</v>
      </c>
      <c r="Q89" s="423" t="s">
        <v>443</v>
      </c>
      <c r="R89" s="423" t="s">
        <v>443</v>
      </c>
      <c r="S89" s="423" t="s">
        <v>443</v>
      </c>
      <c r="T89" s="423" t="s">
        <v>443</v>
      </c>
      <c r="U89" s="379" t="s">
        <v>443</v>
      </c>
      <c r="V89" s="379" t="s">
        <v>443</v>
      </c>
      <c r="W89" s="379" t="s">
        <v>443</v>
      </c>
    </row>
    <row r="90" spans="1:23" s="381" customFormat="1" ht="36.75" customHeight="1" x14ac:dyDescent="0.25">
      <c r="A90" s="382" t="s">
        <v>2118</v>
      </c>
      <c r="B90" s="382" t="s">
        <v>2119</v>
      </c>
      <c r="C90" s="636" t="s">
        <v>2081</v>
      </c>
      <c r="D90" s="631">
        <v>50</v>
      </c>
      <c r="E90" s="408" t="s">
        <v>604</v>
      </c>
      <c r="F90" s="401"/>
      <c r="G90" s="532" t="s">
        <v>66</v>
      </c>
      <c r="H90" s="386"/>
      <c r="I90" s="140"/>
      <c r="J90" s="573" t="s">
        <v>2065</v>
      </c>
      <c r="K90" s="449" t="s">
        <v>2120</v>
      </c>
      <c r="L90" s="379" t="s">
        <v>1882</v>
      </c>
      <c r="M90" s="379"/>
      <c r="N90" s="379"/>
      <c r="O90" s="379" t="s">
        <v>443</v>
      </c>
      <c r="P90" s="423" t="s">
        <v>443</v>
      </c>
      <c r="Q90" s="423" t="s">
        <v>443</v>
      </c>
      <c r="R90" s="423" t="s">
        <v>443</v>
      </c>
      <c r="S90" s="423" t="s">
        <v>443</v>
      </c>
      <c r="T90" s="379" t="s">
        <v>443</v>
      </c>
      <c r="U90" s="613" t="s">
        <v>35</v>
      </c>
      <c r="V90" s="420" t="s">
        <v>35</v>
      </c>
      <c r="W90" s="420" t="s">
        <v>35</v>
      </c>
    </row>
    <row r="91" spans="1:23" s="381" customFormat="1" ht="45" customHeight="1" x14ac:dyDescent="0.25">
      <c r="A91" s="382" t="s">
        <v>2121</v>
      </c>
      <c r="B91" s="382" t="s">
        <v>662</v>
      </c>
      <c r="C91" s="636"/>
      <c r="D91" s="631">
        <v>50</v>
      </c>
      <c r="E91" s="408" t="s">
        <v>604</v>
      </c>
      <c r="F91" s="401">
        <v>44949</v>
      </c>
      <c r="G91" s="385" t="s">
        <v>590</v>
      </c>
      <c r="H91" s="386">
        <v>180</v>
      </c>
      <c r="I91" s="88"/>
      <c r="J91" s="573" t="s">
        <v>2065</v>
      </c>
      <c r="K91" s="449" t="s">
        <v>2122</v>
      </c>
      <c r="L91" s="379"/>
      <c r="M91" s="379"/>
      <c r="N91" s="379"/>
      <c r="O91" s="379" t="s">
        <v>443</v>
      </c>
      <c r="P91" s="423" t="s">
        <v>443</v>
      </c>
      <c r="Q91" s="423" t="s">
        <v>443</v>
      </c>
      <c r="R91" s="423" t="s">
        <v>443</v>
      </c>
      <c r="S91" s="423" t="s">
        <v>443</v>
      </c>
      <c r="T91" s="379" t="s">
        <v>443</v>
      </c>
      <c r="U91" s="423" t="s">
        <v>443</v>
      </c>
      <c r="V91" s="379" t="s">
        <v>443</v>
      </c>
      <c r="W91" s="379" t="s">
        <v>1882</v>
      </c>
    </row>
    <row r="92" spans="1:23" s="381" customFormat="1" ht="45" customHeight="1" x14ac:dyDescent="0.25">
      <c r="A92" s="382" t="s">
        <v>2123</v>
      </c>
      <c r="B92" s="382" t="s">
        <v>662</v>
      </c>
      <c r="C92" s="636"/>
      <c r="D92" s="631">
        <v>50</v>
      </c>
      <c r="E92" s="408" t="s">
        <v>604</v>
      </c>
      <c r="F92" s="401">
        <v>44949</v>
      </c>
      <c r="G92" s="385" t="s">
        <v>590</v>
      </c>
      <c r="H92" s="386">
        <v>136</v>
      </c>
      <c r="I92" s="88"/>
      <c r="J92" s="573" t="s">
        <v>2065</v>
      </c>
      <c r="K92" s="449" t="s">
        <v>87</v>
      </c>
      <c r="L92" s="379"/>
      <c r="M92" s="379"/>
      <c r="N92" s="379"/>
      <c r="O92" s="379" t="s">
        <v>443</v>
      </c>
      <c r="P92" s="423" t="s">
        <v>443</v>
      </c>
      <c r="Q92" s="379" t="s">
        <v>443</v>
      </c>
      <c r="R92" s="379" t="s">
        <v>443</v>
      </c>
      <c r="S92" s="379" t="s">
        <v>443</v>
      </c>
      <c r="T92" s="379" t="s">
        <v>443</v>
      </c>
      <c r="U92" s="379" t="s">
        <v>443</v>
      </c>
      <c r="V92" s="379" t="s">
        <v>1882</v>
      </c>
      <c r="W92" s="379" t="s">
        <v>443</v>
      </c>
    </row>
    <row r="93" spans="1:23" s="381" customFormat="1" ht="45" customHeight="1" x14ac:dyDescent="0.25">
      <c r="A93" s="382" t="s">
        <v>2124</v>
      </c>
      <c r="B93" s="382" t="s">
        <v>2125</v>
      </c>
      <c r="C93" s="408" t="s">
        <v>2126</v>
      </c>
      <c r="D93" s="631">
        <v>55</v>
      </c>
      <c r="E93" s="408" t="s">
        <v>604</v>
      </c>
      <c r="F93" s="401">
        <v>41091</v>
      </c>
      <c r="G93" s="532" t="s">
        <v>66</v>
      </c>
      <c r="H93" s="386" t="s">
        <v>2127</v>
      </c>
      <c r="I93" s="88">
        <v>7</v>
      </c>
      <c r="J93" s="573" t="s">
        <v>648</v>
      </c>
      <c r="K93" s="449" t="s">
        <v>69</v>
      </c>
      <c r="L93" s="379" t="s">
        <v>443</v>
      </c>
      <c r="M93" s="379" t="s">
        <v>443</v>
      </c>
      <c r="N93" s="379" t="s">
        <v>443</v>
      </c>
      <c r="O93" s="379" t="s">
        <v>443</v>
      </c>
      <c r="P93" s="379" t="s">
        <v>443</v>
      </c>
      <c r="Q93" s="379" t="s">
        <v>443</v>
      </c>
      <c r="R93" s="379" t="s">
        <v>443</v>
      </c>
      <c r="S93" s="379" t="s">
        <v>443</v>
      </c>
      <c r="T93" s="379" t="s">
        <v>443</v>
      </c>
      <c r="U93" s="379" t="s">
        <v>443</v>
      </c>
      <c r="V93" s="405" t="s">
        <v>443</v>
      </c>
      <c r="W93" s="420" t="s">
        <v>35</v>
      </c>
    </row>
    <row r="94" spans="1:23" s="381" customFormat="1" ht="45" customHeight="1" x14ac:dyDescent="0.25">
      <c r="A94" s="382" t="s">
        <v>2128</v>
      </c>
      <c r="B94" s="382" t="s">
        <v>736</v>
      </c>
      <c r="C94" s="636"/>
      <c r="D94" s="631">
        <v>50</v>
      </c>
      <c r="E94" s="408" t="s">
        <v>604</v>
      </c>
      <c r="F94" s="401">
        <v>44949</v>
      </c>
      <c r="G94" s="385" t="s">
        <v>590</v>
      </c>
      <c r="H94" s="386" t="s">
        <v>767</v>
      </c>
      <c r="I94" s="88"/>
      <c r="J94" s="573" t="s">
        <v>2096</v>
      </c>
      <c r="K94" s="449" t="s">
        <v>72</v>
      </c>
      <c r="L94" s="379"/>
      <c r="M94" s="379"/>
      <c r="N94" s="379"/>
      <c r="O94" s="379" t="s">
        <v>443</v>
      </c>
      <c r="P94" s="379" t="s">
        <v>443</v>
      </c>
      <c r="Q94" s="379" t="s">
        <v>443</v>
      </c>
      <c r="R94" s="423" t="s">
        <v>443</v>
      </c>
      <c r="S94" s="379" t="s">
        <v>443</v>
      </c>
      <c r="T94" s="379" t="s">
        <v>443</v>
      </c>
      <c r="U94" s="379" t="s">
        <v>443</v>
      </c>
      <c r="V94" s="379" t="s">
        <v>1882</v>
      </c>
      <c r="W94" s="379" t="s">
        <v>443</v>
      </c>
    </row>
    <row r="95" spans="1:23" s="381" customFormat="1" ht="45" customHeight="1" x14ac:dyDescent="0.25">
      <c r="A95" s="382" t="s">
        <v>2129</v>
      </c>
      <c r="B95" s="382" t="s">
        <v>859</v>
      </c>
      <c r="C95" s="408"/>
      <c r="D95" s="631">
        <v>55</v>
      </c>
      <c r="E95" s="408" t="s">
        <v>594</v>
      </c>
      <c r="F95" s="401">
        <v>44337</v>
      </c>
      <c r="G95" s="385" t="s">
        <v>590</v>
      </c>
      <c r="H95" s="386" t="s">
        <v>827</v>
      </c>
      <c r="I95" s="299"/>
      <c r="J95" s="573" t="s">
        <v>2062</v>
      </c>
      <c r="K95" s="449" t="s">
        <v>25</v>
      </c>
      <c r="L95" s="379" t="s">
        <v>443</v>
      </c>
      <c r="M95" s="379" t="s">
        <v>443</v>
      </c>
      <c r="N95" s="379" t="s">
        <v>443</v>
      </c>
      <c r="O95" s="379" t="s">
        <v>443</v>
      </c>
      <c r="P95" s="379" t="s">
        <v>443</v>
      </c>
      <c r="Q95" s="654" t="s">
        <v>1882</v>
      </c>
      <c r="R95" s="423" t="s">
        <v>443</v>
      </c>
      <c r="S95" s="423" t="s">
        <v>443</v>
      </c>
      <c r="T95" s="379" t="s">
        <v>443</v>
      </c>
      <c r="U95" s="423" t="s">
        <v>443</v>
      </c>
      <c r="V95" s="568" t="s">
        <v>443</v>
      </c>
      <c r="W95" s="379" t="s">
        <v>443</v>
      </c>
    </row>
    <row r="96" spans="1:23" s="381" customFormat="1" ht="45" customHeight="1" x14ac:dyDescent="0.25">
      <c r="A96" s="382" t="s">
        <v>296</v>
      </c>
      <c r="B96" s="382" t="s">
        <v>800</v>
      </c>
      <c r="C96" s="636"/>
      <c r="D96" s="631">
        <v>50</v>
      </c>
      <c r="E96" s="408" t="s">
        <v>604</v>
      </c>
      <c r="F96" s="401">
        <v>44949</v>
      </c>
      <c r="G96" s="385" t="s">
        <v>590</v>
      </c>
      <c r="H96" s="386">
        <v>405</v>
      </c>
      <c r="I96" s="88"/>
      <c r="J96" s="573" t="s">
        <v>2065</v>
      </c>
      <c r="K96" s="449" t="s">
        <v>40</v>
      </c>
      <c r="L96" s="379" t="s">
        <v>1882</v>
      </c>
      <c r="M96" s="379"/>
      <c r="N96" s="379"/>
      <c r="O96" s="379" t="s">
        <v>443</v>
      </c>
      <c r="P96" s="379" t="s">
        <v>443</v>
      </c>
      <c r="Q96" s="379" t="s">
        <v>443</v>
      </c>
      <c r="R96" s="379" t="s">
        <v>443</v>
      </c>
      <c r="S96" s="379" t="s">
        <v>443</v>
      </c>
      <c r="T96" s="379" t="s">
        <v>443</v>
      </c>
      <c r="U96" s="379" t="s">
        <v>443</v>
      </c>
      <c r="V96" s="379" t="s">
        <v>443</v>
      </c>
      <c r="W96" s="379" t="s">
        <v>443</v>
      </c>
    </row>
    <row r="97" spans="1:23" s="381" customFormat="1" ht="45" customHeight="1" x14ac:dyDescent="0.25">
      <c r="A97" s="371" t="s">
        <v>2130</v>
      </c>
      <c r="B97" s="382" t="s">
        <v>598</v>
      </c>
      <c r="C97" s="636"/>
      <c r="D97" s="631">
        <v>50</v>
      </c>
      <c r="E97" s="408" t="s">
        <v>697</v>
      </c>
      <c r="F97" s="401">
        <v>44949</v>
      </c>
      <c r="G97" s="375" t="s">
        <v>590</v>
      </c>
      <c r="H97" s="376" t="s">
        <v>827</v>
      </c>
      <c r="I97" s="140"/>
      <c r="J97" s="573" t="s">
        <v>2054</v>
      </c>
      <c r="K97" s="442" t="s">
        <v>87</v>
      </c>
      <c r="L97" s="379"/>
      <c r="M97" s="379"/>
      <c r="N97" s="379"/>
      <c r="O97" s="379" t="s">
        <v>443</v>
      </c>
      <c r="P97" s="379" t="s">
        <v>443</v>
      </c>
      <c r="Q97" s="423" t="s">
        <v>443</v>
      </c>
      <c r="R97" s="423" t="s">
        <v>443</v>
      </c>
      <c r="S97" s="379" t="s">
        <v>443</v>
      </c>
      <c r="T97" s="379" t="s">
        <v>443</v>
      </c>
      <c r="U97" s="379" t="s">
        <v>443</v>
      </c>
      <c r="V97" s="379" t="s">
        <v>443</v>
      </c>
      <c r="W97" s="379" t="s">
        <v>443</v>
      </c>
    </row>
    <row r="98" spans="1:23" ht="45" customHeight="1" x14ac:dyDescent="0.25">
      <c r="A98" s="382" t="s">
        <v>2131</v>
      </c>
      <c r="B98" s="382" t="s">
        <v>662</v>
      </c>
      <c r="C98" s="636"/>
      <c r="D98" s="631">
        <v>50</v>
      </c>
      <c r="E98" s="408" t="s">
        <v>604</v>
      </c>
      <c r="F98" s="401">
        <v>44949</v>
      </c>
      <c r="G98" s="385" t="s">
        <v>590</v>
      </c>
      <c r="H98" s="386">
        <v>178</v>
      </c>
      <c r="I98" s="88"/>
      <c r="J98" s="573" t="s">
        <v>2052</v>
      </c>
      <c r="K98" s="449" t="s">
        <v>95</v>
      </c>
      <c r="L98" s="379"/>
      <c r="M98" s="453"/>
      <c r="N98" s="379" t="s">
        <v>1882</v>
      </c>
      <c r="O98" s="379" t="s">
        <v>443</v>
      </c>
      <c r="P98" s="423" t="s">
        <v>443</v>
      </c>
      <c r="Q98" s="379" t="s">
        <v>443</v>
      </c>
      <c r="R98" s="423" t="s">
        <v>443</v>
      </c>
      <c r="S98" s="379" t="s">
        <v>443</v>
      </c>
      <c r="T98" s="379" t="s">
        <v>443</v>
      </c>
      <c r="U98" s="379" t="s">
        <v>443</v>
      </c>
      <c r="V98" s="379" t="s">
        <v>443</v>
      </c>
      <c r="W98" s="379" t="s">
        <v>443</v>
      </c>
    </row>
    <row r="99" spans="1:23" ht="45" customHeight="1" x14ac:dyDescent="0.25">
      <c r="A99" s="382" t="s">
        <v>863</v>
      </c>
      <c r="B99" s="382" t="s">
        <v>119</v>
      </c>
      <c r="C99" s="408"/>
      <c r="D99" s="631">
        <v>55</v>
      </c>
      <c r="E99" s="408" t="s">
        <v>604</v>
      </c>
      <c r="F99" s="401">
        <v>44185</v>
      </c>
      <c r="G99" s="385" t="s">
        <v>590</v>
      </c>
      <c r="H99" s="386" t="s">
        <v>865</v>
      </c>
      <c r="I99" s="88"/>
      <c r="J99" s="573" t="s">
        <v>2062</v>
      </c>
      <c r="K99" s="449" t="s">
        <v>42</v>
      </c>
      <c r="L99" s="379" t="s">
        <v>443</v>
      </c>
      <c r="M99" s="379" t="s">
        <v>443</v>
      </c>
      <c r="N99" s="379" t="s">
        <v>443</v>
      </c>
      <c r="O99" s="379" t="s">
        <v>443</v>
      </c>
      <c r="P99" s="379" t="s">
        <v>443</v>
      </c>
      <c r="Q99" s="379" t="s">
        <v>443</v>
      </c>
      <c r="R99" s="379" t="s">
        <v>443</v>
      </c>
      <c r="S99" s="379" t="s">
        <v>443</v>
      </c>
      <c r="T99" s="379" t="s">
        <v>443</v>
      </c>
      <c r="U99" s="379" t="s">
        <v>443</v>
      </c>
      <c r="V99" s="379" t="s">
        <v>443</v>
      </c>
      <c r="W99" s="379" t="s">
        <v>443</v>
      </c>
    </row>
    <row r="100" spans="1:23" s="381" customFormat="1" ht="45" customHeight="1" x14ac:dyDescent="0.25">
      <c r="A100" s="382" t="s">
        <v>866</v>
      </c>
      <c r="B100" s="382" t="s">
        <v>758</v>
      </c>
      <c r="C100" s="408"/>
      <c r="D100" s="631">
        <v>55</v>
      </c>
      <c r="E100" s="408" t="s">
        <v>604</v>
      </c>
      <c r="F100" s="401">
        <v>43497</v>
      </c>
      <c r="G100" s="385" t="s">
        <v>590</v>
      </c>
      <c r="H100" s="386" t="s">
        <v>867</v>
      </c>
      <c r="I100" s="299"/>
      <c r="J100" s="573" t="s">
        <v>596</v>
      </c>
      <c r="K100" s="449" t="s">
        <v>100</v>
      </c>
      <c r="L100" s="379" t="s">
        <v>443</v>
      </c>
      <c r="M100" s="379" t="s">
        <v>443</v>
      </c>
      <c r="N100" s="379" t="s">
        <v>443</v>
      </c>
      <c r="O100" s="379" t="s">
        <v>443</v>
      </c>
      <c r="P100" s="379" t="s">
        <v>443</v>
      </c>
      <c r="Q100" s="423" t="s">
        <v>443</v>
      </c>
      <c r="R100" s="423" t="s">
        <v>443</v>
      </c>
      <c r="S100" s="423" t="s">
        <v>1882</v>
      </c>
      <c r="T100" s="379" t="s">
        <v>443</v>
      </c>
      <c r="U100" s="423" t="s">
        <v>443</v>
      </c>
      <c r="V100" s="379" t="s">
        <v>443</v>
      </c>
      <c r="W100" s="379" t="s">
        <v>443</v>
      </c>
    </row>
    <row r="101" spans="1:23" s="381" customFormat="1" ht="45" customHeight="1" x14ac:dyDescent="0.25">
      <c r="A101" s="382" t="s">
        <v>2132</v>
      </c>
      <c r="B101" s="382" t="s">
        <v>662</v>
      </c>
      <c r="C101" s="636"/>
      <c r="D101" s="631">
        <v>50</v>
      </c>
      <c r="E101" s="408" t="s">
        <v>604</v>
      </c>
      <c r="F101" s="401">
        <v>44949</v>
      </c>
      <c r="G101" s="385" t="s">
        <v>590</v>
      </c>
      <c r="H101" s="386">
        <v>136</v>
      </c>
      <c r="I101" s="88"/>
      <c r="J101" s="573" t="s">
        <v>2065</v>
      </c>
      <c r="K101" s="449" t="s">
        <v>87</v>
      </c>
      <c r="L101" s="453"/>
      <c r="M101" s="379"/>
      <c r="N101" s="379"/>
      <c r="O101" s="453" t="s">
        <v>443</v>
      </c>
      <c r="P101" s="423" t="s">
        <v>443</v>
      </c>
      <c r="Q101" s="379" t="s">
        <v>443</v>
      </c>
      <c r="R101" s="379" t="s">
        <v>443</v>
      </c>
      <c r="S101" s="379" t="s">
        <v>443</v>
      </c>
      <c r="T101" s="379" t="s">
        <v>443</v>
      </c>
      <c r="U101" s="453" t="s">
        <v>443</v>
      </c>
      <c r="V101" s="379" t="s">
        <v>1882</v>
      </c>
      <c r="W101" s="379" t="s">
        <v>443</v>
      </c>
    </row>
    <row r="102" spans="1:23" ht="45" customHeight="1" x14ac:dyDescent="0.25">
      <c r="A102" s="382" t="s">
        <v>2133</v>
      </c>
      <c r="B102" s="382" t="s">
        <v>598</v>
      </c>
      <c r="C102" s="636"/>
      <c r="D102" s="631">
        <v>50</v>
      </c>
      <c r="E102" s="408" t="s">
        <v>697</v>
      </c>
      <c r="F102" s="401">
        <v>44949</v>
      </c>
      <c r="G102" s="385" t="s">
        <v>590</v>
      </c>
      <c r="H102" s="386" t="s">
        <v>827</v>
      </c>
      <c r="I102" s="88"/>
      <c r="J102" s="573" t="s">
        <v>2054</v>
      </c>
      <c r="K102" s="449" t="s">
        <v>87</v>
      </c>
      <c r="L102" s="379"/>
      <c r="M102" s="379"/>
      <c r="N102" s="379"/>
      <c r="O102" s="379" t="s">
        <v>443</v>
      </c>
      <c r="P102" s="379" t="s">
        <v>443</v>
      </c>
      <c r="Q102" s="379" t="s">
        <v>443</v>
      </c>
      <c r="R102" s="423" t="s">
        <v>443</v>
      </c>
      <c r="S102" s="379" t="s">
        <v>443</v>
      </c>
      <c r="T102" s="423" t="s">
        <v>443</v>
      </c>
      <c r="U102" s="379" t="s">
        <v>443</v>
      </c>
      <c r="V102" s="379" t="s">
        <v>443</v>
      </c>
      <c r="W102" s="379" t="s">
        <v>443</v>
      </c>
    </row>
    <row r="103" spans="1:23" ht="45" customHeight="1" x14ac:dyDescent="0.25">
      <c r="A103" s="599" t="s">
        <v>2134</v>
      </c>
      <c r="B103" s="408" t="s">
        <v>2135</v>
      </c>
      <c r="C103" s="599"/>
      <c r="D103" s="632"/>
      <c r="E103" s="408" t="s">
        <v>604</v>
      </c>
      <c r="F103" s="441"/>
      <c r="G103" s="385" t="s">
        <v>590</v>
      </c>
      <c r="H103" s="441">
        <v>137</v>
      </c>
      <c r="I103" s="299"/>
      <c r="J103" s="605" t="s">
        <v>634</v>
      </c>
      <c r="K103" s="449" t="s">
        <v>28</v>
      </c>
      <c r="L103" s="582"/>
      <c r="M103" s="586"/>
      <c r="N103" s="586"/>
      <c r="O103" s="379" t="s">
        <v>443</v>
      </c>
      <c r="P103" s="420" t="s">
        <v>35</v>
      </c>
      <c r="Q103" s="614" t="s">
        <v>35</v>
      </c>
      <c r="R103" s="379" t="s">
        <v>443</v>
      </c>
      <c r="S103" s="379" t="s">
        <v>1882</v>
      </c>
      <c r="T103" s="420" t="s">
        <v>35</v>
      </c>
      <c r="U103" s="453" t="s">
        <v>443</v>
      </c>
      <c r="V103" s="379" t="s">
        <v>443</v>
      </c>
      <c r="W103" s="379" t="s">
        <v>443</v>
      </c>
    </row>
    <row r="104" spans="1:23" ht="45" customHeight="1" x14ac:dyDescent="0.25">
      <c r="A104" s="382" t="s">
        <v>874</v>
      </c>
      <c r="B104" s="382" t="s">
        <v>875</v>
      </c>
      <c r="C104" s="408"/>
      <c r="D104" s="631">
        <v>55</v>
      </c>
      <c r="E104" s="408" t="s">
        <v>604</v>
      </c>
      <c r="F104" s="401">
        <v>44167</v>
      </c>
      <c r="G104" s="385" t="s">
        <v>590</v>
      </c>
      <c r="H104" s="386" t="s">
        <v>876</v>
      </c>
      <c r="I104" s="413" t="s">
        <v>19</v>
      </c>
      <c r="J104" s="573" t="s">
        <v>596</v>
      </c>
      <c r="K104" s="524" t="s">
        <v>87</v>
      </c>
      <c r="L104" s="453" t="s">
        <v>443</v>
      </c>
      <c r="M104" s="379" t="s">
        <v>443</v>
      </c>
      <c r="N104" s="379" t="s">
        <v>443</v>
      </c>
      <c r="O104" s="379" t="s">
        <v>443</v>
      </c>
      <c r="P104" s="379" t="s">
        <v>443</v>
      </c>
      <c r="Q104" s="379" t="s">
        <v>443</v>
      </c>
      <c r="R104" s="379" t="s">
        <v>443</v>
      </c>
      <c r="S104" s="379" t="s">
        <v>443</v>
      </c>
      <c r="T104" s="379" t="s">
        <v>443</v>
      </c>
      <c r="U104" s="453" t="s">
        <v>443</v>
      </c>
      <c r="V104" s="379" t="s">
        <v>443</v>
      </c>
      <c r="W104" s="379" t="s">
        <v>443</v>
      </c>
    </row>
    <row r="105" spans="1:23" ht="45" customHeight="1" x14ac:dyDescent="0.25">
      <c r="A105" s="408" t="s">
        <v>112</v>
      </c>
      <c r="B105" s="382" t="s">
        <v>212</v>
      </c>
      <c r="C105" s="408"/>
      <c r="D105" s="631">
        <v>55</v>
      </c>
      <c r="E105" s="408" t="s">
        <v>604</v>
      </c>
      <c r="F105" s="401">
        <v>40483</v>
      </c>
      <c r="G105" s="385" t="s">
        <v>590</v>
      </c>
      <c r="H105" s="386" t="s">
        <v>879</v>
      </c>
      <c r="I105" s="88">
        <v>22</v>
      </c>
      <c r="J105" s="573" t="s">
        <v>648</v>
      </c>
      <c r="K105" s="449" t="s">
        <v>42</v>
      </c>
      <c r="L105" s="379" t="s">
        <v>1882</v>
      </c>
      <c r="M105" s="453" t="s">
        <v>443</v>
      </c>
      <c r="N105" s="453" t="s">
        <v>443</v>
      </c>
      <c r="O105" s="379" t="s">
        <v>443</v>
      </c>
      <c r="P105" s="379" t="s">
        <v>443</v>
      </c>
      <c r="Q105" s="423" t="s">
        <v>443</v>
      </c>
      <c r="R105" s="423" t="s">
        <v>443</v>
      </c>
      <c r="S105" s="423" t="s">
        <v>443</v>
      </c>
      <c r="T105" s="379" t="s">
        <v>443</v>
      </c>
      <c r="U105" s="379" t="s">
        <v>443</v>
      </c>
      <c r="V105" s="379" t="s">
        <v>443</v>
      </c>
      <c r="W105" s="379" t="s">
        <v>1882</v>
      </c>
    </row>
    <row r="106" spans="1:23" s="381" customFormat="1" ht="45" customHeight="1" x14ac:dyDescent="0.25">
      <c r="A106" s="382" t="s">
        <v>2136</v>
      </c>
      <c r="B106" s="382" t="s">
        <v>662</v>
      </c>
      <c r="C106" s="408"/>
      <c r="D106" s="631">
        <v>50</v>
      </c>
      <c r="E106" s="408" t="s">
        <v>604</v>
      </c>
      <c r="F106" s="401"/>
      <c r="G106" s="385" t="s">
        <v>590</v>
      </c>
      <c r="H106" s="386">
        <v>408</v>
      </c>
      <c r="I106" s="88"/>
      <c r="J106" s="573" t="s">
        <v>2065</v>
      </c>
      <c r="K106" s="449" t="s">
        <v>45</v>
      </c>
      <c r="L106" s="379"/>
      <c r="M106" s="379" t="s">
        <v>1882</v>
      </c>
      <c r="N106" s="379"/>
      <c r="O106" s="379" t="s">
        <v>35</v>
      </c>
      <c r="P106" s="423" t="s">
        <v>443</v>
      </c>
      <c r="Q106" s="423" t="s">
        <v>443</v>
      </c>
      <c r="R106" s="423" t="s">
        <v>443</v>
      </c>
      <c r="S106" s="379" t="s">
        <v>443</v>
      </c>
      <c r="T106" s="379" t="s">
        <v>443</v>
      </c>
      <c r="U106" s="379" t="s">
        <v>443</v>
      </c>
      <c r="V106" s="379" t="s">
        <v>443</v>
      </c>
      <c r="W106" s="379" t="s">
        <v>443</v>
      </c>
    </row>
    <row r="107" spans="1:23" ht="45" customHeight="1" x14ac:dyDescent="0.25">
      <c r="A107" s="382" t="s">
        <v>2137</v>
      </c>
      <c r="B107" s="382" t="s">
        <v>736</v>
      </c>
      <c r="C107" s="636"/>
      <c r="D107" s="631">
        <v>50</v>
      </c>
      <c r="E107" s="408" t="s">
        <v>604</v>
      </c>
      <c r="F107" s="401">
        <v>44949</v>
      </c>
      <c r="G107" s="385" t="s">
        <v>590</v>
      </c>
      <c r="H107" s="386">
        <v>101</v>
      </c>
      <c r="I107" s="88"/>
      <c r="J107" s="573" t="s">
        <v>2052</v>
      </c>
      <c r="K107" s="449" t="s">
        <v>31</v>
      </c>
      <c r="L107" s="379"/>
      <c r="M107" s="379"/>
      <c r="N107" s="379"/>
      <c r="O107" s="420" t="s">
        <v>35</v>
      </c>
      <c r="P107" s="423" t="s">
        <v>443</v>
      </c>
      <c r="Q107" s="379" t="s">
        <v>443</v>
      </c>
      <c r="R107" s="379" t="s">
        <v>443</v>
      </c>
      <c r="S107" s="379" t="s">
        <v>443</v>
      </c>
      <c r="T107" s="379" t="s">
        <v>1882</v>
      </c>
      <c r="U107" s="379" t="s">
        <v>443</v>
      </c>
      <c r="V107" s="379" t="s">
        <v>443</v>
      </c>
      <c r="W107" s="379" t="s">
        <v>443</v>
      </c>
    </row>
    <row r="108" spans="1:23" ht="45" customHeight="1" x14ac:dyDescent="0.25">
      <c r="A108" s="382" t="s">
        <v>882</v>
      </c>
      <c r="B108" s="382" t="s">
        <v>89</v>
      </c>
      <c r="C108" s="636"/>
      <c r="D108" s="631">
        <v>50</v>
      </c>
      <c r="E108" s="408" t="s">
        <v>815</v>
      </c>
      <c r="F108" s="401">
        <v>44949</v>
      </c>
      <c r="G108" s="385" t="s">
        <v>590</v>
      </c>
      <c r="H108" s="386">
        <v>306</v>
      </c>
      <c r="I108" s="140"/>
      <c r="J108" s="573" t="s">
        <v>2091</v>
      </c>
      <c r="K108" s="449" t="s">
        <v>25</v>
      </c>
      <c r="L108" s="379"/>
      <c r="M108" s="379"/>
      <c r="N108" s="379"/>
      <c r="O108" s="379" t="s">
        <v>443</v>
      </c>
      <c r="P108" s="379" t="s">
        <v>1882</v>
      </c>
      <c r="Q108" s="379" t="s">
        <v>443</v>
      </c>
      <c r="R108" s="423" t="s">
        <v>443</v>
      </c>
      <c r="S108" s="379" t="s">
        <v>443</v>
      </c>
      <c r="T108" s="379" t="s">
        <v>443</v>
      </c>
      <c r="U108" s="453" t="s">
        <v>443</v>
      </c>
      <c r="V108" s="453" t="s">
        <v>443</v>
      </c>
      <c r="W108" s="453" t="s">
        <v>443</v>
      </c>
    </row>
    <row r="109" spans="1:23" s="381" customFormat="1" ht="45" customHeight="1" x14ac:dyDescent="0.25">
      <c r="A109" s="408" t="s">
        <v>883</v>
      </c>
      <c r="B109" s="382" t="s">
        <v>1906</v>
      </c>
      <c r="C109" s="408"/>
      <c r="D109" s="631">
        <v>55</v>
      </c>
      <c r="E109" s="408" t="s">
        <v>604</v>
      </c>
      <c r="F109" s="401">
        <v>44774</v>
      </c>
      <c r="G109" s="385" t="s">
        <v>590</v>
      </c>
      <c r="H109" s="386" t="s">
        <v>885</v>
      </c>
      <c r="I109" s="140"/>
      <c r="J109" s="646" t="s">
        <v>2062</v>
      </c>
      <c r="K109" s="449" t="s">
        <v>42</v>
      </c>
      <c r="L109" s="379" t="s">
        <v>443</v>
      </c>
      <c r="M109" s="379" t="s">
        <v>443</v>
      </c>
      <c r="N109" s="379" t="s">
        <v>443</v>
      </c>
      <c r="O109" s="379" t="s">
        <v>443</v>
      </c>
      <c r="P109" s="379" t="s">
        <v>443</v>
      </c>
      <c r="Q109" s="423" t="s">
        <v>443</v>
      </c>
      <c r="R109" s="379" t="s">
        <v>443</v>
      </c>
      <c r="S109" s="379" t="s">
        <v>443</v>
      </c>
      <c r="T109" s="379" t="s">
        <v>443</v>
      </c>
      <c r="U109" s="420" t="s">
        <v>35</v>
      </c>
      <c r="V109" s="379" t="s">
        <v>443</v>
      </c>
      <c r="W109" s="379" t="s">
        <v>443</v>
      </c>
    </row>
    <row r="110" spans="1:23" s="381" customFormat="1" ht="45" customHeight="1" x14ac:dyDescent="0.25">
      <c r="A110" s="382" t="s">
        <v>2138</v>
      </c>
      <c r="B110" s="382" t="s">
        <v>694</v>
      </c>
      <c r="C110" s="408" t="s">
        <v>1890</v>
      </c>
      <c r="D110" s="631">
        <v>47.5</v>
      </c>
      <c r="E110" s="408" t="s">
        <v>604</v>
      </c>
      <c r="F110" s="401">
        <v>45017</v>
      </c>
      <c r="G110" s="385" t="s">
        <v>590</v>
      </c>
      <c r="H110" s="386">
        <v>453</v>
      </c>
      <c r="I110" s="140"/>
      <c r="J110" s="609" t="s">
        <v>2043</v>
      </c>
      <c r="K110" s="607"/>
      <c r="L110" s="379"/>
      <c r="M110" s="453"/>
      <c r="N110" s="453"/>
      <c r="O110" s="379" t="s">
        <v>443</v>
      </c>
      <c r="P110" s="379" t="s">
        <v>443</v>
      </c>
      <c r="Q110" s="379" t="s">
        <v>443</v>
      </c>
      <c r="R110" s="379" t="s">
        <v>443</v>
      </c>
      <c r="S110" s="379" t="s">
        <v>443</v>
      </c>
      <c r="T110" s="379" t="s">
        <v>443</v>
      </c>
      <c r="U110" s="379" t="s">
        <v>443</v>
      </c>
      <c r="V110" s="379" t="s">
        <v>443</v>
      </c>
      <c r="W110" s="379" t="s">
        <v>443</v>
      </c>
    </row>
    <row r="111" spans="1:23" s="381" customFormat="1" ht="45" customHeight="1" x14ac:dyDescent="0.25">
      <c r="A111" s="408" t="s">
        <v>888</v>
      </c>
      <c r="B111" s="382" t="s">
        <v>662</v>
      </c>
      <c r="C111" s="636"/>
      <c r="D111" s="631">
        <v>50</v>
      </c>
      <c r="E111" s="408" t="s">
        <v>594</v>
      </c>
      <c r="F111" s="401">
        <v>44949</v>
      </c>
      <c r="G111" s="385" t="s">
        <v>590</v>
      </c>
      <c r="H111" s="386">
        <v>413</v>
      </c>
      <c r="I111" s="88"/>
      <c r="J111" s="573" t="s">
        <v>2043</v>
      </c>
      <c r="K111" s="449" t="s">
        <v>25</v>
      </c>
      <c r="L111" s="379"/>
      <c r="M111" s="453"/>
      <c r="N111" s="379"/>
      <c r="O111" s="379" t="s">
        <v>443</v>
      </c>
      <c r="P111" s="379" t="s">
        <v>1882</v>
      </c>
      <c r="Q111" s="379" t="s">
        <v>443</v>
      </c>
      <c r="R111" s="379" t="s">
        <v>443</v>
      </c>
      <c r="S111" s="379" t="s">
        <v>443</v>
      </c>
      <c r="T111" s="379" t="s">
        <v>443</v>
      </c>
      <c r="U111" s="379" t="s">
        <v>443</v>
      </c>
      <c r="V111" s="379" t="s">
        <v>443</v>
      </c>
      <c r="W111" s="379" t="s">
        <v>443</v>
      </c>
    </row>
    <row r="112" spans="1:23" s="381" customFormat="1" ht="45" customHeight="1" x14ac:dyDescent="0.25">
      <c r="A112" s="408" t="s">
        <v>889</v>
      </c>
      <c r="B112" s="382" t="s">
        <v>662</v>
      </c>
      <c r="C112" s="636"/>
      <c r="D112" s="631">
        <v>50</v>
      </c>
      <c r="E112" s="408" t="s">
        <v>594</v>
      </c>
      <c r="F112" s="401">
        <v>44949</v>
      </c>
      <c r="G112" s="385" t="s">
        <v>590</v>
      </c>
      <c r="H112" s="386">
        <v>413</v>
      </c>
      <c r="I112" s="88"/>
      <c r="J112" s="573" t="s">
        <v>2043</v>
      </c>
      <c r="K112" s="449" t="s">
        <v>25</v>
      </c>
      <c r="L112" s="379"/>
      <c r="M112" s="379"/>
      <c r="N112" s="379"/>
      <c r="O112" s="379" t="s">
        <v>443</v>
      </c>
      <c r="P112" s="379" t="s">
        <v>1882</v>
      </c>
      <c r="Q112" s="379" t="s">
        <v>443</v>
      </c>
      <c r="R112" s="379" t="s">
        <v>443</v>
      </c>
      <c r="S112" s="379" t="s">
        <v>443</v>
      </c>
      <c r="T112" s="379" t="s">
        <v>443</v>
      </c>
      <c r="U112" s="379" t="s">
        <v>443</v>
      </c>
      <c r="V112" s="379" t="s">
        <v>443</v>
      </c>
      <c r="W112" s="379" t="s">
        <v>443</v>
      </c>
    </row>
    <row r="113" spans="1:23" ht="45" customHeight="1" x14ac:dyDescent="0.25">
      <c r="A113" s="408" t="s">
        <v>890</v>
      </c>
      <c r="B113" s="382" t="s">
        <v>662</v>
      </c>
      <c r="C113" s="636"/>
      <c r="D113" s="631">
        <v>50</v>
      </c>
      <c r="E113" s="408" t="s">
        <v>594</v>
      </c>
      <c r="F113" s="401">
        <v>44949</v>
      </c>
      <c r="G113" s="385" t="s">
        <v>590</v>
      </c>
      <c r="H113" s="386">
        <v>413</v>
      </c>
      <c r="I113" s="88"/>
      <c r="J113" s="573" t="s">
        <v>2043</v>
      </c>
      <c r="K113" s="449" t="s">
        <v>25</v>
      </c>
      <c r="L113" s="379"/>
      <c r="M113" s="379"/>
      <c r="N113" s="379"/>
      <c r="O113" s="379" t="s">
        <v>443</v>
      </c>
      <c r="P113" s="379" t="s">
        <v>1882</v>
      </c>
      <c r="Q113" s="379" t="s">
        <v>443</v>
      </c>
      <c r="R113" s="379" t="s">
        <v>443</v>
      </c>
      <c r="S113" s="379" t="s">
        <v>443</v>
      </c>
      <c r="T113" s="379" t="s">
        <v>443</v>
      </c>
      <c r="U113" s="379" t="s">
        <v>443</v>
      </c>
      <c r="V113" s="379" t="s">
        <v>443</v>
      </c>
      <c r="W113" s="379" t="s">
        <v>443</v>
      </c>
    </row>
    <row r="114" spans="1:23" s="381" customFormat="1" ht="45" customHeight="1" x14ac:dyDescent="0.25">
      <c r="A114" s="408" t="s">
        <v>891</v>
      </c>
      <c r="B114" s="382" t="s">
        <v>662</v>
      </c>
      <c r="C114" s="636"/>
      <c r="D114" s="631">
        <v>50</v>
      </c>
      <c r="E114" s="408" t="s">
        <v>594</v>
      </c>
      <c r="F114" s="401">
        <v>44949</v>
      </c>
      <c r="G114" s="385" t="s">
        <v>590</v>
      </c>
      <c r="H114" s="386">
        <v>413</v>
      </c>
      <c r="I114" s="88"/>
      <c r="J114" s="573" t="s">
        <v>2043</v>
      </c>
      <c r="K114" s="449" t="s">
        <v>25</v>
      </c>
      <c r="L114" s="379"/>
      <c r="M114" s="379"/>
      <c r="N114" s="379"/>
      <c r="O114" s="379" t="s">
        <v>443</v>
      </c>
      <c r="P114" s="379" t="s">
        <v>1882</v>
      </c>
      <c r="Q114" s="379" t="s">
        <v>443</v>
      </c>
      <c r="R114" s="379" t="s">
        <v>443</v>
      </c>
      <c r="S114" s="379" t="s">
        <v>443</v>
      </c>
      <c r="T114" s="379" t="s">
        <v>443</v>
      </c>
      <c r="U114" s="379" t="s">
        <v>443</v>
      </c>
      <c r="V114" s="379" t="s">
        <v>443</v>
      </c>
      <c r="W114" s="379" t="s">
        <v>443</v>
      </c>
    </row>
    <row r="115" spans="1:23" s="381" customFormat="1" ht="46.5" customHeight="1" x14ac:dyDescent="0.25">
      <c r="A115" s="408" t="s">
        <v>892</v>
      </c>
      <c r="B115" s="382" t="s">
        <v>872</v>
      </c>
      <c r="C115" s="408"/>
      <c r="D115" s="631">
        <v>55</v>
      </c>
      <c r="E115" s="408" t="s">
        <v>604</v>
      </c>
      <c r="F115" s="401">
        <v>44228</v>
      </c>
      <c r="G115" s="385" t="s">
        <v>590</v>
      </c>
      <c r="H115" s="386" t="s">
        <v>893</v>
      </c>
      <c r="I115" s="88"/>
      <c r="J115" s="573" t="s">
        <v>596</v>
      </c>
      <c r="K115" s="449" t="s">
        <v>72</v>
      </c>
      <c r="L115" s="379" t="s">
        <v>443</v>
      </c>
      <c r="M115" s="379" t="s">
        <v>443</v>
      </c>
      <c r="N115" s="379" t="s">
        <v>443</v>
      </c>
      <c r="O115" s="379" t="s">
        <v>443</v>
      </c>
      <c r="P115" s="379" t="s">
        <v>443</v>
      </c>
      <c r="Q115" s="423" t="s">
        <v>443</v>
      </c>
      <c r="R115" s="423" t="s">
        <v>443</v>
      </c>
      <c r="S115" s="423" t="s">
        <v>443</v>
      </c>
      <c r="T115" s="423" t="s">
        <v>443</v>
      </c>
      <c r="U115" s="379" t="s">
        <v>443</v>
      </c>
      <c r="V115" s="379" t="s">
        <v>443</v>
      </c>
      <c r="W115" s="379" t="s">
        <v>443</v>
      </c>
    </row>
    <row r="116" spans="1:23" s="381" customFormat="1" ht="45" customHeight="1" x14ac:dyDescent="0.25">
      <c r="A116" s="382" t="s">
        <v>894</v>
      </c>
      <c r="B116" s="382" t="s">
        <v>152</v>
      </c>
      <c r="C116" s="408"/>
      <c r="D116" s="631">
        <v>55</v>
      </c>
      <c r="E116" s="408" t="s">
        <v>604</v>
      </c>
      <c r="F116" s="401">
        <v>42036</v>
      </c>
      <c r="G116" s="385" t="s">
        <v>590</v>
      </c>
      <c r="H116" s="386" t="s">
        <v>895</v>
      </c>
      <c r="I116" s="88"/>
      <c r="J116" s="605" t="s">
        <v>634</v>
      </c>
      <c r="K116" s="449" t="s">
        <v>87</v>
      </c>
      <c r="L116" s="379" t="s">
        <v>443</v>
      </c>
      <c r="M116" s="379" t="s">
        <v>443</v>
      </c>
      <c r="N116" s="379" t="s">
        <v>443</v>
      </c>
      <c r="O116" s="379" t="s">
        <v>443</v>
      </c>
      <c r="P116" s="379" t="s">
        <v>443</v>
      </c>
      <c r="Q116" s="423" t="s">
        <v>443</v>
      </c>
      <c r="R116" s="423" t="s">
        <v>443</v>
      </c>
      <c r="S116" s="423" t="s">
        <v>443</v>
      </c>
      <c r="T116" s="379" t="s">
        <v>443</v>
      </c>
      <c r="U116" s="453" t="s">
        <v>443</v>
      </c>
      <c r="V116" s="539" t="s">
        <v>2076</v>
      </c>
      <c r="W116" s="379" t="s">
        <v>443</v>
      </c>
    </row>
    <row r="117" spans="1:23" s="381" customFormat="1" ht="45" customHeight="1" x14ac:dyDescent="0.25">
      <c r="A117" s="382" t="s">
        <v>896</v>
      </c>
      <c r="B117" s="382" t="s">
        <v>662</v>
      </c>
      <c r="C117" s="636"/>
      <c r="D117" s="631">
        <v>50</v>
      </c>
      <c r="E117" s="408" t="s">
        <v>604</v>
      </c>
      <c r="F117" s="401">
        <v>44949</v>
      </c>
      <c r="G117" s="385" t="s">
        <v>590</v>
      </c>
      <c r="H117" s="386" t="s">
        <v>2139</v>
      </c>
      <c r="I117" s="88"/>
      <c r="J117" s="573" t="s">
        <v>2065</v>
      </c>
      <c r="K117" s="449" t="s">
        <v>20</v>
      </c>
      <c r="L117" s="379"/>
      <c r="M117" s="453"/>
      <c r="N117" s="379"/>
      <c r="O117" s="379" t="s">
        <v>1882</v>
      </c>
      <c r="P117" s="423" t="s">
        <v>443</v>
      </c>
      <c r="Q117" s="379" t="s">
        <v>443</v>
      </c>
      <c r="R117" s="379" t="s">
        <v>443</v>
      </c>
      <c r="S117" s="453" t="s">
        <v>443</v>
      </c>
      <c r="T117" s="379" t="s">
        <v>443</v>
      </c>
      <c r="U117" s="379" t="s">
        <v>443</v>
      </c>
      <c r="V117" s="379" t="s">
        <v>443</v>
      </c>
      <c r="W117" s="379" t="s">
        <v>443</v>
      </c>
    </row>
    <row r="118" spans="1:23" s="381" customFormat="1" ht="45" customHeight="1" x14ac:dyDescent="0.25">
      <c r="A118" s="382" t="s">
        <v>2140</v>
      </c>
      <c r="B118" s="382" t="s">
        <v>898</v>
      </c>
      <c r="C118" s="636"/>
      <c r="D118" s="631">
        <v>50</v>
      </c>
      <c r="E118" s="408" t="s">
        <v>604</v>
      </c>
      <c r="F118" s="401">
        <v>44949</v>
      </c>
      <c r="G118" s="385" t="s">
        <v>590</v>
      </c>
      <c r="H118" s="386">
        <v>339</v>
      </c>
      <c r="I118" s="88"/>
      <c r="J118" s="646" t="s">
        <v>2096</v>
      </c>
      <c r="K118" s="449" t="s">
        <v>25</v>
      </c>
      <c r="L118" s="379"/>
      <c r="M118" s="379"/>
      <c r="N118" s="379"/>
      <c r="O118" s="379" t="s">
        <v>443</v>
      </c>
      <c r="P118" s="453" t="s">
        <v>1882</v>
      </c>
      <c r="Q118" s="423" t="s">
        <v>443</v>
      </c>
      <c r="R118" s="379" t="s">
        <v>443</v>
      </c>
      <c r="S118" s="420" t="s">
        <v>35</v>
      </c>
      <c r="T118" s="379" t="s">
        <v>443</v>
      </c>
      <c r="U118" s="379" t="s">
        <v>443</v>
      </c>
      <c r="V118" s="379" t="s">
        <v>443</v>
      </c>
      <c r="W118" s="379" t="s">
        <v>443</v>
      </c>
    </row>
    <row r="119" spans="1:23" s="381" customFormat="1" ht="45" customHeight="1" x14ac:dyDescent="0.25">
      <c r="A119" s="382" t="s">
        <v>2141</v>
      </c>
      <c r="B119" s="382" t="s">
        <v>694</v>
      </c>
      <c r="C119" s="408" t="s">
        <v>1890</v>
      </c>
      <c r="D119" s="631">
        <v>47.5</v>
      </c>
      <c r="E119" s="408" t="s">
        <v>604</v>
      </c>
      <c r="F119" s="401">
        <v>45017</v>
      </c>
      <c r="G119" s="385" t="s">
        <v>590</v>
      </c>
      <c r="H119" s="386">
        <v>453</v>
      </c>
      <c r="I119" s="89"/>
      <c r="J119" s="609" t="s">
        <v>2043</v>
      </c>
      <c r="K119" s="607"/>
      <c r="L119" s="379"/>
      <c r="M119" s="453"/>
      <c r="N119" s="379"/>
      <c r="O119" s="379" t="s">
        <v>443</v>
      </c>
      <c r="P119" s="379" t="s">
        <v>443</v>
      </c>
      <c r="Q119" s="379" t="s">
        <v>443</v>
      </c>
      <c r="R119" s="379" t="s">
        <v>443</v>
      </c>
      <c r="S119" s="379" t="s">
        <v>443</v>
      </c>
      <c r="T119" s="379" t="s">
        <v>443</v>
      </c>
      <c r="U119" s="379" t="s">
        <v>443</v>
      </c>
      <c r="V119" s="379" t="s">
        <v>443</v>
      </c>
      <c r="W119" s="379" t="s">
        <v>443</v>
      </c>
    </row>
    <row r="120" spans="1:23" s="381" customFormat="1" ht="45" customHeight="1" x14ac:dyDescent="0.25">
      <c r="A120" s="382" t="s">
        <v>900</v>
      </c>
      <c r="B120" s="382" t="s">
        <v>901</v>
      </c>
      <c r="C120" s="408"/>
      <c r="D120" s="631">
        <v>50</v>
      </c>
      <c r="E120" s="408" t="s">
        <v>815</v>
      </c>
      <c r="F120" s="401"/>
      <c r="G120" s="385" t="s">
        <v>590</v>
      </c>
      <c r="H120" s="386">
        <v>3</v>
      </c>
      <c r="I120" s="89"/>
      <c r="J120" s="573" t="s">
        <v>2091</v>
      </c>
      <c r="K120" s="449" t="s">
        <v>20</v>
      </c>
      <c r="L120" s="379"/>
      <c r="M120" s="379"/>
      <c r="N120" s="379"/>
      <c r="O120" s="379" t="s">
        <v>1882</v>
      </c>
      <c r="P120" s="453" t="s">
        <v>443</v>
      </c>
      <c r="Q120" s="379" t="s">
        <v>35</v>
      </c>
      <c r="R120" s="379" t="s">
        <v>443</v>
      </c>
      <c r="S120" s="379" t="s">
        <v>443</v>
      </c>
      <c r="T120" s="379" t="s">
        <v>443</v>
      </c>
      <c r="U120" s="379" t="s">
        <v>443</v>
      </c>
      <c r="V120" s="453" t="s">
        <v>443</v>
      </c>
      <c r="W120" s="453" t="s">
        <v>443</v>
      </c>
    </row>
    <row r="121" spans="1:23" s="381" customFormat="1" ht="45" customHeight="1" x14ac:dyDescent="0.25">
      <c r="A121" s="382" t="s">
        <v>902</v>
      </c>
      <c r="B121" s="382" t="s">
        <v>638</v>
      </c>
      <c r="C121" s="408"/>
      <c r="D121" s="631">
        <v>55</v>
      </c>
      <c r="E121" s="408" t="s">
        <v>604</v>
      </c>
      <c r="F121" s="401">
        <v>44743</v>
      </c>
      <c r="G121" s="385" t="s">
        <v>590</v>
      </c>
      <c r="H121" s="386" t="s">
        <v>903</v>
      </c>
      <c r="I121" s="140"/>
      <c r="J121" s="573" t="s">
        <v>596</v>
      </c>
      <c r="K121" s="449" t="s">
        <v>69</v>
      </c>
      <c r="L121" s="379" t="s">
        <v>443</v>
      </c>
      <c r="M121" s="379" t="s">
        <v>443</v>
      </c>
      <c r="N121" s="379" t="s">
        <v>443</v>
      </c>
      <c r="O121" s="379" t="s">
        <v>443</v>
      </c>
      <c r="P121" s="379" t="s">
        <v>443</v>
      </c>
      <c r="Q121" s="379" t="s">
        <v>1882</v>
      </c>
      <c r="R121" s="379" t="s">
        <v>443</v>
      </c>
      <c r="S121" s="379" t="s">
        <v>443</v>
      </c>
      <c r="T121" s="379" t="s">
        <v>443</v>
      </c>
      <c r="U121" s="453" t="s">
        <v>443</v>
      </c>
      <c r="V121" s="379" t="s">
        <v>443</v>
      </c>
      <c r="W121" s="379" t="s">
        <v>443</v>
      </c>
    </row>
    <row r="122" spans="1:23" s="381" customFormat="1" ht="45" customHeight="1" x14ac:dyDescent="0.25">
      <c r="A122" s="382" t="s">
        <v>904</v>
      </c>
      <c r="B122" s="382" t="s">
        <v>905</v>
      </c>
      <c r="C122" s="408"/>
      <c r="D122" s="631">
        <v>55</v>
      </c>
      <c r="E122" s="408" t="s">
        <v>604</v>
      </c>
      <c r="F122" s="401">
        <v>44002</v>
      </c>
      <c r="G122" s="385" t="s">
        <v>590</v>
      </c>
      <c r="H122" s="386" t="s">
        <v>906</v>
      </c>
      <c r="I122" s="140"/>
      <c r="J122" s="605" t="s">
        <v>2057</v>
      </c>
      <c r="K122" s="449" t="s">
        <v>40</v>
      </c>
      <c r="L122" s="453" t="s">
        <v>443</v>
      </c>
      <c r="M122" s="453" t="s">
        <v>443</v>
      </c>
      <c r="N122" s="379" t="s">
        <v>443</v>
      </c>
      <c r="O122" s="379" t="s">
        <v>443</v>
      </c>
      <c r="P122" s="379" t="s">
        <v>443</v>
      </c>
      <c r="Q122" s="379" t="s">
        <v>443</v>
      </c>
      <c r="R122" s="379" t="s">
        <v>443</v>
      </c>
      <c r="S122" s="379" t="s">
        <v>443</v>
      </c>
      <c r="T122" s="379" t="s">
        <v>443</v>
      </c>
      <c r="U122" s="379" t="s">
        <v>443</v>
      </c>
      <c r="V122" s="379" t="s">
        <v>443</v>
      </c>
      <c r="W122" s="379" t="s">
        <v>443</v>
      </c>
    </row>
    <row r="123" spans="1:23" s="381" customFormat="1" ht="45" customHeight="1" x14ac:dyDescent="0.25">
      <c r="A123" s="382" t="s">
        <v>907</v>
      </c>
      <c r="B123" s="382" t="s">
        <v>908</v>
      </c>
      <c r="C123" s="636"/>
      <c r="D123" s="631">
        <v>65</v>
      </c>
      <c r="E123" s="408" t="s">
        <v>815</v>
      </c>
      <c r="F123" s="401">
        <v>45266</v>
      </c>
      <c r="G123" s="385" t="s">
        <v>590</v>
      </c>
      <c r="H123" s="386" t="s">
        <v>909</v>
      </c>
      <c r="I123" s="140"/>
      <c r="J123" s="605" t="s">
        <v>2091</v>
      </c>
      <c r="K123" s="449" t="s">
        <v>28</v>
      </c>
      <c r="L123" s="454" t="s">
        <v>35</v>
      </c>
      <c r="M123" s="454" t="s">
        <v>35</v>
      </c>
      <c r="N123" s="454" t="s">
        <v>35</v>
      </c>
      <c r="O123" s="454" t="s">
        <v>35</v>
      </c>
      <c r="P123" s="454" t="s">
        <v>35</v>
      </c>
      <c r="Q123" s="454" t="s">
        <v>35</v>
      </c>
      <c r="R123" s="454" t="s">
        <v>35</v>
      </c>
      <c r="S123" s="454" t="s">
        <v>35</v>
      </c>
      <c r="T123" s="454" t="s">
        <v>35</v>
      </c>
      <c r="U123" s="454" t="s">
        <v>35</v>
      </c>
      <c r="V123" s="454" t="s">
        <v>35</v>
      </c>
      <c r="W123" s="453" t="s">
        <v>443</v>
      </c>
    </row>
    <row r="124" spans="1:23" s="381" customFormat="1" ht="62.25" customHeight="1" x14ac:dyDescent="0.25">
      <c r="A124" s="382" t="s">
        <v>910</v>
      </c>
      <c r="B124" s="382" t="s">
        <v>212</v>
      </c>
      <c r="C124" s="408" t="s">
        <v>911</v>
      </c>
      <c r="D124" s="631">
        <v>50</v>
      </c>
      <c r="E124" s="408" t="s">
        <v>604</v>
      </c>
      <c r="F124" s="401">
        <v>45283</v>
      </c>
      <c r="G124" s="385" t="s">
        <v>590</v>
      </c>
      <c r="H124" s="386">
        <v>161</v>
      </c>
      <c r="I124" s="140"/>
      <c r="J124" s="605" t="s">
        <v>2065</v>
      </c>
      <c r="K124" s="449" t="s">
        <v>50</v>
      </c>
      <c r="L124" s="454" t="s">
        <v>35</v>
      </c>
      <c r="M124" s="454" t="s">
        <v>35</v>
      </c>
      <c r="N124" s="454" t="s">
        <v>35</v>
      </c>
      <c r="O124" s="454" t="s">
        <v>35</v>
      </c>
      <c r="P124" s="454" t="s">
        <v>35</v>
      </c>
      <c r="Q124" s="454" t="s">
        <v>35</v>
      </c>
      <c r="R124" s="454" t="s">
        <v>35</v>
      </c>
      <c r="S124" s="454" t="s">
        <v>35</v>
      </c>
      <c r="T124" s="454" t="s">
        <v>35</v>
      </c>
      <c r="U124" s="454" t="s">
        <v>35</v>
      </c>
      <c r="V124" s="454" t="s">
        <v>35</v>
      </c>
      <c r="W124" s="379" t="s">
        <v>443</v>
      </c>
    </row>
    <row r="125" spans="1:23" s="381" customFormat="1" ht="45" customHeight="1" x14ac:dyDescent="0.25">
      <c r="A125" s="382" t="s">
        <v>2142</v>
      </c>
      <c r="B125" s="382" t="s">
        <v>662</v>
      </c>
      <c r="C125" s="636"/>
      <c r="D125" s="631">
        <v>50</v>
      </c>
      <c r="E125" s="408" t="s">
        <v>604</v>
      </c>
      <c r="F125" s="401">
        <v>44949</v>
      </c>
      <c r="G125" s="385" t="s">
        <v>590</v>
      </c>
      <c r="H125" s="386">
        <v>382</v>
      </c>
      <c r="I125" s="140"/>
      <c r="J125" s="573" t="s">
        <v>2096</v>
      </c>
      <c r="K125" s="524" t="s">
        <v>45</v>
      </c>
      <c r="L125" s="453"/>
      <c r="M125" s="453"/>
      <c r="N125" s="453"/>
      <c r="O125" s="453" t="s">
        <v>1882</v>
      </c>
      <c r="P125" s="453" t="s">
        <v>35</v>
      </c>
      <c r="Q125" s="453" t="s">
        <v>443</v>
      </c>
      <c r="R125" s="453" t="s">
        <v>443</v>
      </c>
      <c r="S125" s="453" t="s">
        <v>443</v>
      </c>
      <c r="T125" s="453" t="s">
        <v>443</v>
      </c>
      <c r="U125" s="453" t="s">
        <v>443</v>
      </c>
      <c r="V125" s="379" t="s">
        <v>443</v>
      </c>
      <c r="W125" s="379" t="s">
        <v>443</v>
      </c>
    </row>
    <row r="126" spans="1:23" s="381" customFormat="1" ht="45" customHeight="1" x14ac:dyDescent="0.25">
      <c r="A126" s="382" t="s">
        <v>2143</v>
      </c>
      <c r="B126" s="382" t="s">
        <v>662</v>
      </c>
      <c r="C126" s="636" t="s">
        <v>2081</v>
      </c>
      <c r="D126" s="631">
        <v>50</v>
      </c>
      <c r="E126" s="408" t="s">
        <v>604</v>
      </c>
      <c r="F126" s="401"/>
      <c r="G126" s="532" t="s">
        <v>66</v>
      </c>
      <c r="H126" s="386" t="s">
        <v>767</v>
      </c>
      <c r="I126" s="140"/>
      <c r="J126" s="573" t="s">
        <v>2096</v>
      </c>
      <c r="K126" s="449" t="s">
        <v>95</v>
      </c>
      <c r="L126" s="453"/>
      <c r="M126" s="453"/>
      <c r="N126" s="453" t="s">
        <v>1882</v>
      </c>
      <c r="O126" s="379" t="s">
        <v>443</v>
      </c>
      <c r="P126" s="379" t="s">
        <v>443</v>
      </c>
      <c r="Q126" s="613" t="s">
        <v>35</v>
      </c>
      <c r="R126" s="613" t="s">
        <v>35</v>
      </c>
      <c r="S126" s="613" t="s">
        <v>35</v>
      </c>
      <c r="T126" s="454" t="s">
        <v>35</v>
      </c>
      <c r="U126" s="454" t="s">
        <v>35</v>
      </c>
      <c r="V126" s="454" t="s">
        <v>35</v>
      </c>
      <c r="W126" s="454" t="s">
        <v>35</v>
      </c>
    </row>
    <row r="127" spans="1:23" s="381" customFormat="1" ht="45" customHeight="1" x14ac:dyDescent="0.25">
      <c r="A127" s="599" t="s">
        <v>918</v>
      </c>
      <c r="B127" s="408" t="s">
        <v>739</v>
      </c>
      <c r="C127" s="599"/>
      <c r="D127" s="632"/>
      <c r="E127" s="408" t="s">
        <v>604</v>
      </c>
      <c r="F127" s="441"/>
      <c r="G127" s="385" t="s">
        <v>590</v>
      </c>
      <c r="H127" s="441">
        <v>173</v>
      </c>
      <c r="I127" s="545"/>
      <c r="J127" s="612" t="s">
        <v>634</v>
      </c>
      <c r="K127" s="449" t="s">
        <v>31</v>
      </c>
      <c r="L127" s="591"/>
      <c r="M127" s="586"/>
      <c r="N127" s="592"/>
      <c r="O127" s="379" t="s">
        <v>443</v>
      </c>
      <c r="P127" s="379" t="s">
        <v>443</v>
      </c>
      <c r="Q127" s="379" t="s">
        <v>443</v>
      </c>
      <c r="R127" s="379" t="s">
        <v>443</v>
      </c>
      <c r="S127" s="379" t="s">
        <v>443</v>
      </c>
      <c r="T127" s="379" t="s">
        <v>1882</v>
      </c>
      <c r="U127" s="453" t="s">
        <v>443</v>
      </c>
      <c r="V127" s="379" t="s">
        <v>443</v>
      </c>
      <c r="W127" s="379" t="s">
        <v>443</v>
      </c>
    </row>
    <row r="128" spans="1:23" s="381" customFormat="1" ht="45" customHeight="1" x14ac:dyDescent="0.25">
      <c r="A128" s="382" t="s">
        <v>2144</v>
      </c>
      <c r="B128" s="382" t="s">
        <v>694</v>
      </c>
      <c r="C128" s="408" t="s">
        <v>1890</v>
      </c>
      <c r="D128" s="631">
        <v>47.5</v>
      </c>
      <c r="E128" s="408" t="s">
        <v>604</v>
      </c>
      <c r="F128" s="401">
        <v>45017</v>
      </c>
      <c r="G128" s="385" t="s">
        <v>590</v>
      </c>
      <c r="H128" s="386">
        <v>454</v>
      </c>
      <c r="I128" s="140"/>
      <c r="J128" s="609" t="s">
        <v>2043</v>
      </c>
      <c r="K128" s="607"/>
      <c r="L128" s="454" t="s">
        <v>35</v>
      </c>
      <c r="M128" s="454" t="s">
        <v>35</v>
      </c>
      <c r="N128" s="454" t="s">
        <v>35</v>
      </c>
      <c r="O128" s="454" t="s">
        <v>35</v>
      </c>
      <c r="P128" s="453" t="s">
        <v>443</v>
      </c>
      <c r="Q128" s="453" t="s">
        <v>443</v>
      </c>
      <c r="R128" s="453" t="s">
        <v>443</v>
      </c>
      <c r="S128" s="453" t="s">
        <v>443</v>
      </c>
      <c r="T128" s="453" t="s">
        <v>443</v>
      </c>
      <c r="U128" s="379" t="s">
        <v>443</v>
      </c>
      <c r="V128" s="379" t="s">
        <v>443</v>
      </c>
      <c r="W128" s="379" t="s">
        <v>443</v>
      </c>
    </row>
    <row r="129" spans="1:23" s="381" customFormat="1" ht="45" customHeight="1" x14ac:dyDescent="0.25">
      <c r="A129" s="382" t="s">
        <v>924</v>
      </c>
      <c r="B129" s="382" t="s">
        <v>694</v>
      </c>
      <c r="C129" s="636"/>
      <c r="D129" s="631">
        <v>55</v>
      </c>
      <c r="E129" s="408" t="s">
        <v>594</v>
      </c>
      <c r="F129" s="401">
        <v>45192</v>
      </c>
      <c r="G129" s="385" t="s">
        <v>590</v>
      </c>
      <c r="H129" s="386" t="s">
        <v>925</v>
      </c>
      <c r="I129" s="140"/>
      <c r="J129" s="605" t="s">
        <v>2062</v>
      </c>
      <c r="K129" s="626" t="s">
        <v>31</v>
      </c>
      <c r="L129" s="454" t="s">
        <v>35</v>
      </c>
      <c r="M129" s="454" t="s">
        <v>35</v>
      </c>
      <c r="N129" s="454" t="s">
        <v>35</v>
      </c>
      <c r="O129" s="454" t="s">
        <v>35</v>
      </c>
      <c r="P129" s="420" t="s">
        <v>35</v>
      </c>
      <c r="Q129" s="420" t="s">
        <v>35</v>
      </c>
      <c r="R129" s="613" t="s">
        <v>35</v>
      </c>
      <c r="S129" s="420" t="s">
        <v>35</v>
      </c>
      <c r="T129" s="379" t="s">
        <v>1882</v>
      </c>
      <c r="U129" s="420" t="s">
        <v>35</v>
      </c>
      <c r="V129" s="379" t="s">
        <v>443</v>
      </c>
      <c r="W129" s="379" t="s">
        <v>443</v>
      </c>
    </row>
    <row r="130" spans="1:23" s="381" customFormat="1" ht="45" customHeight="1" x14ac:dyDescent="0.25">
      <c r="A130" s="604" t="s">
        <v>926</v>
      </c>
      <c r="B130" s="429" t="s">
        <v>694</v>
      </c>
      <c r="C130" s="408" t="s">
        <v>1890</v>
      </c>
      <c r="D130" s="631">
        <v>47.5</v>
      </c>
      <c r="E130" s="408" t="s">
        <v>594</v>
      </c>
      <c r="F130" s="430">
        <v>45017</v>
      </c>
      <c r="G130" s="385" t="s">
        <v>590</v>
      </c>
      <c r="H130" s="601">
        <v>447</v>
      </c>
      <c r="I130" s="600"/>
      <c r="J130" s="612" t="s">
        <v>2062</v>
      </c>
      <c r="K130" s="606" t="s">
        <v>42</v>
      </c>
      <c r="L130" s="454" t="s">
        <v>35</v>
      </c>
      <c r="M130" s="454" t="s">
        <v>35</v>
      </c>
      <c r="N130" s="454" t="s">
        <v>35</v>
      </c>
      <c r="O130" s="379" t="s">
        <v>443</v>
      </c>
      <c r="P130" s="379" t="s">
        <v>443</v>
      </c>
      <c r="Q130" s="423" t="s">
        <v>443</v>
      </c>
      <c r="R130" s="379" t="s">
        <v>443</v>
      </c>
      <c r="S130" s="379" t="s">
        <v>443</v>
      </c>
      <c r="T130" s="379" t="s">
        <v>443</v>
      </c>
      <c r="U130" s="379" t="s">
        <v>443</v>
      </c>
      <c r="V130" s="379" t="s">
        <v>443</v>
      </c>
      <c r="W130" s="379" t="s">
        <v>443</v>
      </c>
    </row>
    <row r="131" spans="1:23" s="381" customFormat="1" ht="45" customHeight="1" x14ac:dyDescent="0.25">
      <c r="A131" s="429" t="s">
        <v>2145</v>
      </c>
      <c r="B131" s="429" t="s">
        <v>694</v>
      </c>
      <c r="C131" s="408" t="s">
        <v>1890</v>
      </c>
      <c r="D131" s="631">
        <v>47.5</v>
      </c>
      <c r="E131" s="408" t="s">
        <v>604</v>
      </c>
      <c r="F131" s="430">
        <v>45017</v>
      </c>
      <c r="G131" s="385" t="s">
        <v>590</v>
      </c>
      <c r="H131" s="386">
        <v>453</v>
      </c>
      <c r="I131" s="193"/>
      <c r="J131" s="609" t="s">
        <v>2043</v>
      </c>
      <c r="K131" s="610"/>
      <c r="L131" s="454" t="s">
        <v>35</v>
      </c>
      <c r="M131" s="454" t="s">
        <v>35</v>
      </c>
      <c r="N131" s="454" t="s">
        <v>35</v>
      </c>
      <c r="O131" s="379" t="s">
        <v>443</v>
      </c>
      <c r="P131" s="379" t="s">
        <v>443</v>
      </c>
      <c r="Q131" s="379" t="s">
        <v>443</v>
      </c>
      <c r="R131" s="379" t="s">
        <v>443</v>
      </c>
      <c r="S131" s="379" t="s">
        <v>443</v>
      </c>
      <c r="T131" s="379" t="s">
        <v>443</v>
      </c>
      <c r="U131" s="379" t="s">
        <v>443</v>
      </c>
      <c r="V131" s="379" t="s">
        <v>443</v>
      </c>
      <c r="W131" s="379" t="s">
        <v>443</v>
      </c>
    </row>
    <row r="132" spans="1:23" s="381" customFormat="1" ht="45" customHeight="1" x14ac:dyDescent="0.25">
      <c r="A132" s="429" t="s">
        <v>2146</v>
      </c>
      <c r="B132" s="429" t="s">
        <v>705</v>
      </c>
      <c r="C132" s="408"/>
      <c r="D132" s="635">
        <v>60</v>
      </c>
      <c r="E132" s="398" t="s">
        <v>604</v>
      </c>
      <c r="F132" s="430">
        <v>45078</v>
      </c>
      <c r="G132" s="385" t="s">
        <v>590</v>
      </c>
      <c r="H132" s="386" t="s">
        <v>929</v>
      </c>
      <c r="I132" s="193"/>
      <c r="J132" s="573" t="s">
        <v>648</v>
      </c>
      <c r="K132" s="606" t="s">
        <v>53</v>
      </c>
      <c r="L132" s="454" t="s">
        <v>35</v>
      </c>
      <c r="M132" s="454" t="s">
        <v>35</v>
      </c>
      <c r="N132" s="454" t="s">
        <v>1882</v>
      </c>
      <c r="O132" s="454" t="s">
        <v>35</v>
      </c>
      <c r="P132" s="454" t="s">
        <v>35</v>
      </c>
      <c r="Q132" s="423" t="s">
        <v>443</v>
      </c>
      <c r="R132" s="423" t="s">
        <v>443</v>
      </c>
      <c r="S132" s="423" t="s">
        <v>443</v>
      </c>
      <c r="T132" s="423" t="s">
        <v>443</v>
      </c>
      <c r="U132" s="379" t="s">
        <v>443</v>
      </c>
      <c r="V132" s="379" t="s">
        <v>443</v>
      </c>
      <c r="W132" s="379" t="s">
        <v>443</v>
      </c>
    </row>
    <row r="133" spans="1:23" s="381" customFormat="1" ht="45" customHeight="1" x14ac:dyDescent="0.25">
      <c r="A133" s="599" t="s">
        <v>2147</v>
      </c>
      <c r="B133" s="408" t="s">
        <v>931</v>
      </c>
      <c r="C133" s="599"/>
      <c r="D133" s="632"/>
      <c r="E133" s="599" t="s">
        <v>594</v>
      </c>
      <c r="F133" s="441"/>
      <c r="G133" s="385" t="s">
        <v>590</v>
      </c>
      <c r="H133" s="441">
        <v>174</v>
      </c>
      <c r="I133" s="337"/>
      <c r="J133" s="605" t="s">
        <v>634</v>
      </c>
      <c r="K133" s="449" t="s">
        <v>25</v>
      </c>
      <c r="L133" s="582"/>
      <c r="M133" s="586"/>
      <c r="N133" s="586"/>
      <c r="O133" s="379" t="s">
        <v>443</v>
      </c>
      <c r="P133" s="379" t="s">
        <v>1882</v>
      </c>
      <c r="Q133" s="379" t="s">
        <v>443</v>
      </c>
      <c r="R133" s="379" t="s">
        <v>443</v>
      </c>
      <c r="S133" s="379" t="s">
        <v>443</v>
      </c>
      <c r="T133" s="379" t="s">
        <v>443</v>
      </c>
      <c r="U133" s="453" t="s">
        <v>443</v>
      </c>
      <c r="V133" s="379" t="s">
        <v>443</v>
      </c>
      <c r="W133" s="379" t="s">
        <v>443</v>
      </c>
    </row>
    <row r="134" spans="1:23" s="381" customFormat="1" ht="45" customHeight="1" x14ac:dyDescent="0.25">
      <c r="A134" s="599" t="s">
        <v>2148</v>
      </c>
      <c r="B134" s="408" t="s">
        <v>705</v>
      </c>
      <c r="C134" s="599"/>
      <c r="D134" s="631">
        <v>60</v>
      </c>
      <c r="E134" s="408" t="s">
        <v>604</v>
      </c>
      <c r="F134" s="434">
        <v>45078</v>
      </c>
      <c r="G134" s="385" t="s">
        <v>590</v>
      </c>
      <c r="H134" s="441" t="s">
        <v>933</v>
      </c>
      <c r="I134" s="337"/>
      <c r="J134" s="573" t="s">
        <v>648</v>
      </c>
      <c r="K134" s="449" t="s">
        <v>72</v>
      </c>
      <c r="L134" s="454" t="s">
        <v>35</v>
      </c>
      <c r="M134" s="454" t="s">
        <v>35</v>
      </c>
      <c r="N134" s="454" t="s">
        <v>35</v>
      </c>
      <c r="O134" s="454" t="s">
        <v>35</v>
      </c>
      <c r="P134" s="454" t="s">
        <v>35</v>
      </c>
      <c r="Q134" s="379" t="s">
        <v>443</v>
      </c>
      <c r="R134" s="423" t="s">
        <v>443</v>
      </c>
      <c r="S134" s="379" t="s">
        <v>443</v>
      </c>
      <c r="T134" s="379" t="s">
        <v>443</v>
      </c>
      <c r="U134" s="379" t="s">
        <v>443</v>
      </c>
      <c r="V134" s="379" t="s">
        <v>443</v>
      </c>
      <c r="W134" s="379" t="s">
        <v>443</v>
      </c>
    </row>
    <row r="135" spans="1:23" s="381" customFormat="1" ht="45" customHeight="1" x14ac:dyDescent="0.25">
      <c r="A135" s="382" t="s">
        <v>934</v>
      </c>
      <c r="B135" s="382" t="s">
        <v>935</v>
      </c>
      <c r="C135" s="408"/>
      <c r="D135" s="631">
        <v>55</v>
      </c>
      <c r="E135" s="408" t="s">
        <v>815</v>
      </c>
      <c r="F135" s="401">
        <v>44501</v>
      </c>
      <c r="G135" s="385" t="s">
        <v>590</v>
      </c>
      <c r="H135" s="386" t="s">
        <v>936</v>
      </c>
      <c r="I135" s="193"/>
      <c r="J135" s="573" t="s">
        <v>2062</v>
      </c>
      <c r="K135" s="449" t="s">
        <v>42</v>
      </c>
      <c r="L135" s="379" t="s">
        <v>443</v>
      </c>
      <c r="M135" s="453" t="s">
        <v>443</v>
      </c>
      <c r="N135" s="379" t="s">
        <v>443</v>
      </c>
      <c r="O135" s="379" t="s">
        <v>443</v>
      </c>
      <c r="P135" s="379" t="s">
        <v>443</v>
      </c>
      <c r="Q135" s="423" t="s">
        <v>443</v>
      </c>
      <c r="R135" s="423" t="s">
        <v>443</v>
      </c>
      <c r="S135" s="423" t="s">
        <v>443</v>
      </c>
      <c r="T135" s="379" t="s">
        <v>443</v>
      </c>
      <c r="U135" s="379" t="s">
        <v>443</v>
      </c>
      <c r="V135" s="379" t="s">
        <v>443</v>
      </c>
      <c r="W135" s="379" t="s">
        <v>443</v>
      </c>
    </row>
    <row r="136" spans="1:23" s="381" customFormat="1" ht="45" customHeight="1" x14ac:dyDescent="0.25">
      <c r="A136" s="599" t="s">
        <v>2149</v>
      </c>
      <c r="B136" s="391" t="s">
        <v>113</v>
      </c>
      <c r="C136" s="599"/>
      <c r="D136" s="632"/>
      <c r="E136" s="408" t="s">
        <v>604</v>
      </c>
      <c r="F136" s="441"/>
      <c r="G136" s="385" t="s">
        <v>590</v>
      </c>
      <c r="H136" s="441">
        <v>30</v>
      </c>
      <c r="I136" s="299"/>
      <c r="J136" s="605" t="s">
        <v>634</v>
      </c>
      <c r="K136" s="449" t="s">
        <v>31</v>
      </c>
      <c r="L136" s="591"/>
      <c r="M136" s="586"/>
      <c r="N136" s="586"/>
      <c r="O136" s="379" t="s">
        <v>443</v>
      </c>
      <c r="P136" s="379" t="s">
        <v>443</v>
      </c>
      <c r="Q136" s="379" t="s">
        <v>443</v>
      </c>
      <c r="R136" s="379" t="s">
        <v>443</v>
      </c>
      <c r="S136" s="379" t="s">
        <v>443</v>
      </c>
      <c r="T136" s="379" t="s">
        <v>1882</v>
      </c>
      <c r="U136" s="453" t="s">
        <v>443</v>
      </c>
      <c r="V136" s="379" t="s">
        <v>443</v>
      </c>
      <c r="W136" s="379" t="s">
        <v>443</v>
      </c>
    </row>
    <row r="137" spans="1:23" s="381" customFormat="1" ht="45" customHeight="1" x14ac:dyDescent="0.25">
      <c r="A137" s="382" t="s">
        <v>2150</v>
      </c>
      <c r="B137" s="382" t="s">
        <v>694</v>
      </c>
      <c r="C137" s="408" t="s">
        <v>1890</v>
      </c>
      <c r="D137" s="631">
        <v>47.5</v>
      </c>
      <c r="E137" s="408" t="s">
        <v>604</v>
      </c>
      <c r="F137" s="401">
        <v>45017</v>
      </c>
      <c r="G137" s="385" t="s">
        <v>590</v>
      </c>
      <c r="H137" s="386">
        <v>452</v>
      </c>
      <c r="I137" s="88"/>
      <c r="J137" s="573" t="s">
        <v>648</v>
      </c>
      <c r="K137" s="449" t="s">
        <v>28</v>
      </c>
      <c r="L137" s="454" t="s">
        <v>35</v>
      </c>
      <c r="M137" s="454" t="s">
        <v>35</v>
      </c>
      <c r="N137" s="454" t="s">
        <v>35</v>
      </c>
      <c r="O137" s="379" t="s">
        <v>443</v>
      </c>
      <c r="P137" s="379" t="s">
        <v>443</v>
      </c>
      <c r="Q137" s="379" t="s">
        <v>443</v>
      </c>
      <c r="R137" s="379" t="s">
        <v>443</v>
      </c>
      <c r="S137" s="379" t="s">
        <v>1882</v>
      </c>
      <c r="T137" s="379" t="s">
        <v>443</v>
      </c>
      <c r="U137" s="379" t="s">
        <v>443</v>
      </c>
      <c r="V137" s="379" t="s">
        <v>443</v>
      </c>
      <c r="W137" s="379" t="s">
        <v>443</v>
      </c>
    </row>
    <row r="138" spans="1:23" s="381" customFormat="1" ht="45" customHeight="1" x14ac:dyDescent="0.25">
      <c r="A138" s="382" t="s">
        <v>940</v>
      </c>
      <c r="B138" s="382" t="s">
        <v>705</v>
      </c>
      <c r="C138" s="408"/>
      <c r="D138" s="631">
        <v>60</v>
      </c>
      <c r="E138" s="408" t="s">
        <v>815</v>
      </c>
      <c r="F138" s="401">
        <v>45078</v>
      </c>
      <c r="G138" s="385" t="s">
        <v>590</v>
      </c>
      <c r="H138" s="386" t="s">
        <v>941</v>
      </c>
      <c r="I138" s="88"/>
      <c r="J138" s="573" t="s">
        <v>2091</v>
      </c>
      <c r="K138" s="449" t="s">
        <v>72</v>
      </c>
      <c r="L138" s="454" t="s">
        <v>35</v>
      </c>
      <c r="M138" s="454" t="s">
        <v>35</v>
      </c>
      <c r="N138" s="454" t="s">
        <v>35</v>
      </c>
      <c r="O138" s="454" t="s">
        <v>35</v>
      </c>
      <c r="P138" s="454" t="s">
        <v>35</v>
      </c>
      <c r="Q138" s="379" t="s">
        <v>443</v>
      </c>
      <c r="R138" s="423" t="s">
        <v>443</v>
      </c>
      <c r="S138" s="379" t="s">
        <v>443</v>
      </c>
      <c r="T138" s="379" t="s">
        <v>443</v>
      </c>
      <c r="U138" s="379" t="s">
        <v>443</v>
      </c>
      <c r="V138" s="453" t="s">
        <v>443</v>
      </c>
      <c r="W138" s="453" t="s">
        <v>443</v>
      </c>
    </row>
    <row r="139" spans="1:23" s="381" customFormat="1" ht="45" customHeight="1" x14ac:dyDescent="0.25">
      <c r="A139" s="382" t="s">
        <v>945</v>
      </c>
      <c r="B139" s="382" t="s">
        <v>152</v>
      </c>
      <c r="C139" s="408"/>
      <c r="D139" s="631">
        <v>55</v>
      </c>
      <c r="E139" s="408" t="s">
        <v>604</v>
      </c>
      <c r="F139" s="401">
        <v>42036</v>
      </c>
      <c r="G139" s="385" t="s">
        <v>590</v>
      </c>
      <c r="H139" s="386" t="s">
        <v>946</v>
      </c>
      <c r="I139" s="88"/>
      <c r="J139" s="573" t="s">
        <v>2062</v>
      </c>
      <c r="K139" s="449" t="s">
        <v>87</v>
      </c>
      <c r="L139" s="453" t="s">
        <v>443</v>
      </c>
      <c r="M139" s="379" t="s">
        <v>443</v>
      </c>
      <c r="N139" s="379" t="s">
        <v>443</v>
      </c>
      <c r="O139" s="379" t="s">
        <v>443</v>
      </c>
      <c r="P139" s="379" t="s">
        <v>443</v>
      </c>
      <c r="Q139" s="379" t="s">
        <v>443</v>
      </c>
      <c r="R139" s="379" t="s">
        <v>443</v>
      </c>
      <c r="S139" s="379" t="s">
        <v>443</v>
      </c>
      <c r="T139" s="379" t="s">
        <v>443</v>
      </c>
      <c r="U139" s="379" t="s">
        <v>443</v>
      </c>
      <c r="V139" s="539" t="s">
        <v>2076</v>
      </c>
      <c r="W139" s="379" t="s">
        <v>443</v>
      </c>
    </row>
    <row r="140" spans="1:23" s="381" customFormat="1" ht="45" customHeight="1" x14ac:dyDescent="0.25">
      <c r="A140" s="382" t="s">
        <v>2151</v>
      </c>
      <c r="B140" s="382" t="s">
        <v>948</v>
      </c>
      <c r="C140" s="408"/>
      <c r="D140" s="631">
        <v>55</v>
      </c>
      <c r="E140" s="408" t="s">
        <v>604</v>
      </c>
      <c r="F140" s="401">
        <v>42248</v>
      </c>
      <c r="G140" s="385" t="s">
        <v>590</v>
      </c>
      <c r="H140" s="386" t="s">
        <v>949</v>
      </c>
      <c r="I140" s="88">
        <v>8</v>
      </c>
      <c r="J140" s="573" t="s">
        <v>648</v>
      </c>
      <c r="K140" s="449" t="s">
        <v>20</v>
      </c>
      <c r="L140" s="453" t="s">
        <v>443</v>
      </c>
      <c r="M140" s="453" t="s">
        <v>443</v>
      </c>
      <c r="N140" s="453" t="s">
        <v>443</v>
      </c>
      <c r="O140" s="379" t="s">
        <v>443</v>
      </c>
      <c r="P140" s="379" t="s">
        <v>443</v>
      </c>
      <c r="Q140" s="379" t="s">
        <v>443</v>
      </c>
      <c r="R140" s="423" t="s">
        <v>443</v>
      </c>
      <c r="S140" s="379" t="s">
        <v>443</v>
      </c>
      <c r="T140" s="379" t="s">
        <v>443</v>
      </c>
      <c r="U140" s="379" t="s">
        <v>443</v>
      </c>
      <c r="V140" s="405" t="s">
        <v>443</v>
      </c>
      <c r="W140" s="379" t="s">
        <v>443</v>
      </c>
    </row>
    <row r="141" spans="1:23" s="381" customFormat="1" ht="45" customHeight="1" x14ac:dyDescent="0.25">
      <c r="A141" s="599" t="s">
        <v>2152</v>
      </c>
      <c r="B141" s="382" t="s">
        <v>212</v>
      </c>
      <c r="C141" s="599"/>
      <c r="D141" s="632"/>
      <c r="E141" s="408" t="s">
        <v>604</v>
      </c>
      <c r="F141" s="441"/>
      <c r="G141" s="385" t="s">
        <v>590</v>
      </c>
      <c r="H141" s="441">
        <v>461</v>
      </c>
      <c r="I141" s="299"/>
      <c r="J141" s="573" t="s">
        <v>2062</v>
      </c>
      <c r="K141" s="449" t="s">
        <v>95</v>
      </c>
      <c r="L141" s="591"/>
      <c r="M141" s="586"/>
      <c r="N141" s="586"/>
      <c r="O141" s="379" t="s">
        <v>443</v>
      </c>
      <c r="P141" s="379" t="s">
        <v>443</v>
      </c>
      <c r="Q141" s="379" t="s">
        <v>443</v>
      </c>
      <c r="R141" s="379" t="s">
        <v>443</v>
      </c>
      <c r="S141" s="379" t="s">
        <v>443</v>
      </c>
      <c r="T141" s="379" t="s">
        <v>443</v>
      </c>
      <c r="U141" s="379" t="s">
        <v>443</v>
      </c>
      <c r="V141" s="379" t="s">
        <v>443</v>
      </c>
      <c r="W141" s="379" t="s">
        <v>443</v>
      </c>
    </row>
    <row r="142" spans="1:23" s="381" customFormat="1" ht="50.25" customHeight="1" x14ac:dyDescent="0.25">
      <c r="A142" s="599" t="s">
        <v>954</v>
      </c>
      <c r="B142" s="408" t="s">
        <v>736</v>
      </c>
      <c r="C142" s="599"/>
      <c r="D142" s="632"/>
      <c r="E142" s="408" t="s">
        <v>604</v>
      </c>
      <c r="F142" s="441"/>
      <c r="G142" s="385" t="s">
        <v>590</v>
      </c>
      <c r="H142" s="441" t="s">
        <v>767</v>
      </c>
      <c r="I142" s="299"/>
      <c r="J142" s="605" t="s">
        <v>2057</v>
      </c>
      <c r="K142" s="449" t="s">
        <v>50</v>
      </c>
      <c r="L142" s="582"/>
      <c r="M142" s="586"/>
      <c r="N142" s="586"/>
      <c r="O142" s="379" t="s">
        <v>443</v>
      </c>
      <c r="P142" s="379" t="s">
        <v>443</v>
      </c>
      <c r="Q142" s="379" t="s">
        <v>443</v>
      </c>
      <c r="R142" s="379" t="s">
        <v>1882</v>
      </c>
      <c r="S142" s="379" t="s">
        <v>443</v>
      </c>
      <c r="T142" s="379" t="s">
        <v>443</v>
      </c>
      <c r="U142" s="379" t="s">
        <v>443</v>
      </c>
      <c r="V142" s="379" t="s">
        <v>443</v>
      </c>
      <c r="W142" s="379" t="s">
        <v>443</v>
      </c>
    </row>
    <row r="143" spans="1:23" s="381" customFormat="1" ht="45" customHeight="1" x14ac:dyDescent="0.25">
      <c r="A143" s="408" t="s">
        <v>2153</v>
      </c>
      <c r="B143" s="382" t="s">
        <v>956</v>
      </c>
      <c r="C143" s="408"/>
      <c r="D143" s="631">
        <v>55</v>
      </c>
      <c r="E143" s="408" t="s">
        <v>604</v>
      </c>
      <c r="F143" s="401">
        <v>42719</v>
      </c>
      <c r="G143" s="385" t="s">
        <v>590</v>
      </c>
      <c r="H143" s="386" t="s">
        <v>957</v>
      </c>
      <c r="I143" s="88">
        <v>20</v>
      </c>
      <c r="J143" s="573" t="s">
        <v>648</v>
      </c>
      <c r="K143" s="449" t="s">
        <v>25</v>
      </c>
      <c r="L143" s="453" t="s">
        <v>443</v>
      </c>
      <c r="M143" s="379" t="s">
        <v>443</v>
      </c>
      <c r="N143" s="453" t="s">
        <v>443</v>
      </c>
      <c r="O143" s="379" t="s">
        <v>443</v>
      </c>
      <c r="P143" s="379" t="s">
        <v>443</v>
      </c>
      <c r="Q143" s="379" t="s">
        <v>443</v>
      </c>
      <c r="R143" s="379" t="s">
        <v>443</v>
      </c>
      <c r="S143" s="379" t="s">
        <v>443</v>
      </c>
      <c r="T143" s="379" t="s">
        <v>443</v>
      </c>
      <c r="U143" s="379" t="s">
        <v>443</v>
      </c>
      <c r="V143" s="379" t="s">
        <v>443</v>
      </c>
      <c r="W143" s="379" t="s">
        <v>443</v>
      </c>
    </row>
    <row r="144" spans="1:23" s="381" customFormat="1" ht="45" customHeight="1" x14ac:dyDescent="0.25">
      <c r="A144" s="408" t="s">
        <v>2154</v>
      </c>
      <c r="B144" s="382" t="s">
        <v>2080</v>
      </c>
      <c r="C144" s="408"/>
      <c r="D144" s="631">
        <v>55</v>
      </c>
      <c r="E144" s="408" t="s">
        <v>815</v>
      </c>
      <c r="F144" s="401">
        <v>44185</v>
      </c>
      <c r="G144" s="385" t="s">
        <v>590</v>
      </c>
      <c r="H144" s="386" t="s">
        <v>2155</v>
      </c>
      <c r="I144" s="88"/>
      <c r="J144" s="573" t="s">
        <v>2063</v>
      </c>
      <c r="K144" s="449" t="s">
        <v>72</v>
      </c>
      <c r="L144" s="379" t="s">
        <v>443</v>
      </c>
      <c r="M144" s="379" t="s">
        <v>443</v>
      </c>
      <c r="N144" s="379" t="s">
        <v>443</v>
      </c>
      <c r="O144" s="379" t="s">
        <v>443</v>
      </c>
      <c r="P144" s="379" t="s">
        <v>443</v>
      </c>
      <c r="Q144" s="420" t="s">
        <v>35</v>
      </c>
      <c r="R144" s="420" t="s">
        <v>35</v>
      </c>
      <c r="S144" s="420" t="s">
        <v>35</v>
      </c>
      <c r="T144" s="420" t="s">
        <v>35</v>
      </c>
      <c r="U144" s="420" t="s">
        <v>35</v>
      </c>
      <c r="V144" s="420" t="s">
        <v>35</v>
      </c>
      <c r="W144" s="420" t="s">
        <v>35</v>
      </c>
    </row>
    <row r="145" spans="1:23" s="381" customFormat="1" ht="45" customHeight="1" x14ac:dyDescent="0.25">
      <c r="A145" s="520" t="s">
        <v>2156</v>
      </c>
      <c r="B145" s="590" t="s">
        <v>662</v>
      </c>
      <c r="C145" s="599"/>
      <c r="D145" s="632"/>
      <c r="E145" s="408" t="s">
        <v>604</v>
      </c>
      <c r="F145" s="578"/>
      <c r="G145" s="385" t="s">
        <v>590</v>
      </c>
      <c r="H145" s="578">
        <v>396</v>
      </c>
      <c r="I145" s="317"/>
      <c r="J145" s="605" t="s">
        <v>2057</v>
      </c>
      <c r="K145" s="517" t="s">
        <v>960</v>
      </c>
      <c r="L145" s="582"/>
      <c r="M145" s="586"/>
      <c r="N145" s="586"/>
      <c r="O145" s="379" t="s">
        <v>443</v>
      </c>
      <c r="P145" s="379" t="s">
        <v>443</v>
      </c>
      <c r="Q145" s="423" t="s">
        <v>443</v>
      </c>
      <c r="R145" s="423" t="s">
        <v>443</v>
      </c>
      <c r="S145" s="423" t="s">
        <v>443</v>
      </c>
      <c r="T145" s="423" t="s">
        <v>443</v>
      </c>
      <c r="U145" s="379" t="s">
        <v>443</v>
      </c>
      <c r="V145" s="379" t="s">
        <v>443</v>
      </c>
      <c r="W145" s="379" t="s">
        <v>443</v>
      </c>
    </row>
    <row r="146" spans="1:23" s="381" customFormat="1" ht="45" customHeight="1" x14ac:dyDescent="0.25">
      <c r="A146" s="590" t="s">
        <v>961</v>
      </c>
      <c r="B146" s="391" t="s">
        <v>113</v>
      </c>
      <c r="C146" s="408"/>
      <c r="D146" s="631">
        <v>55</v>
      </c>
      <c r="E146" s="408" t="s">
        <v>604</v>
      </c>
      <c r="F146" s="393">
        <v>42826</v>
      </c>
      <c r="G146" s="411" t="s">
        <v>590</v>
      </c>
      <c r="H146" s="394" t="s">
        <v>962</v>
      </c>
      <c r="I146" s="43"/>
      <c r="J146" s="605" t="s">
        <v>634</v>
      </c>
      <c r="K146" s="517" t="s">
        <v>87</v>
      </c>
      <c r="L146" s="379" t="s">
        <v>443</v>
      </c>
      <c r="M146" s="379" t="s">
        <v>443</v>
      </c>
      <c r="N146" s="379" t="s">
        <v>443</v>
      </c>
      <c r="O146" s="379" t="s">
        <v>443</v>
      </c>
      <c r="P146" s="379" t="s">
        <v>443</v>
      </c>
      <c r="Q146" s="379" t="s">
        <v>443</v>
      </c>
      <c r="R146" s="379" t="s">
        <v>443</v>
      </c>
      <c r="S146" s="379" t="s">
        <v>443</v>
      </c>
      <c r="T146" s="379" t="s">
        <v>443</v>
      </c>
      <c r="U146" s="453" t="s">
        <v>443</v>
      </c>
      <c r="V146" s="379" t="s">
        <v>443</v>
      </c>
      <c r="W146" s="379" t="s">
        <v>443</v>
      </c>
    </row>
    <row r="147" spans="1:23" s="381" customFormat="1" ht="45" customHeight="1" x14ac:dyDescent="0.25">
      <c r="A147" s="520" t="s">
        <v>2157</v>
      </c>
      <c r="B147" s="590" t="s">
        <v>964</v>
      </c>
      <c r="C147" s="599"/>
      <c r="D147" s="632"/>
      <c r="E147" s="408" t="s">
        <v>604</v>
      </c>
      <c r="F147" s="578"/>
      <c r="G147" s="411" t="s">
        <v>590</v>
      </c>
      <c r="H147" s="578">
        <v>395</v>
      </c>
      <c r="I147" s="545"/>
      <c r="J147" s="605" t="s">
        <v>2057</v>
      </c>
      <c r="K147" s="517" t="s">
        <v>50</v>
      </c>
      <c r="L147" s="591"/>
      <c r="M147" s="586"/>
      <c r="N147" s="586"/>
      <c r="O147" s="379" t="s">
        <v>443</v>
      </c>
      <c r="P147" s="379" t="s">
        <v>443</v>
      </c>
      <c r="Q147" s="379" t="s">
        <v>443</v>
      </c>
      <c r="R147" s="423" t="s">
        <v>1882</v>
      </c>
      <c r="S147" s="379" t="s">
        <v>443</v>
      </c>
      <c r="T147" s="379" t="s">
        <v>443</v>
      </c>
      <c r="U147" s="379" t="s">
        <v>443</v>
      </c>
      <c r="V147" s="379" t="s">
        <v>443</v>
      </c>
      <c r="W147" s="379" t="s">
        <v>443</v>
      </c>
    </row>
    <row r="148" spans="1:23" s="381" customFormat="1" ht="45" customHeight="1" x14ac:dyDescent="0.25">
      <c r="A148" s="382" t="s">
        <v>261</v>
      </c>
      <c r="B148" s="382" t="s">
        <v>99</v>
      </c>
      <c r="C148" s="408"/>
      <c r="D148" s="631">
        <v>55</v>
      </c>
      <c r="E148" s="408" t="s">
        <v>604</v>
      </c>
      <c r="F148" s="401">
        <v>44774</v>
      </c>
      <c r="G148" s="411" t="s">
        <v>590</v>
      </c>
      <c r="H148" s="386" t="s">
        <v>966</v>
      </c>
      <c r="I148" s="140">
        <v>15</v>
      </c>
      <c r="J148" s="573" t="s">
        <v>2062</v>
      </c>
      <c r="K148" s="449" t="s">
        <v>25</v>
      </c>
      <c r="L148" s="453" t="s">
        <v>443</v>
      </c>
      <c r="M148" s="379" t="s">
        <v>443</v>
      </c>
      <c r="N148" s="379" t="s">
        <v>443</v>
      </c>
      <c r="O148" s="379" t="s">
        <v>443</v>
      </c>
      <c r="P148" s="571" t="s">
        <v>1882</v>
      </c>
      <c r="Q148" s="379" t="s">
        <v>443</v>
      </c>
      <c r="R148" s="379" t="s">
        <v>443</v>
      </c>
      <c r="S148" s="379" t="s">
        <v>443</v>
      </c>
      <c r="T148" s="379" t="s">
        <v>443</v>
      </c>
      <c r="U148" s="379" t="s">
        <v>443</v>
      </c>
      <c r="V148" s="379" t="s">
        <v>443</v>
      </c>
      <c r="W148" s="379" t="s">
        <v>443</v>
      </c>
    </row>
    <row r="149" spans="1:23" s="381" customFormat="1" ht="45" customHeight="1" x14ac:dyDescent="0.25">
      <c r="A149" s="382" t="s">
        <v>967</v>
      </c>
      <c r="B149" s="382" t="s">
        <v>212</v>
      </c>
      <c r="C149" s="636"/>
      <c r="D149" s="631">
        <v>50</v>
      </c>
      <c r="E149" s="408" t="s">
        <v>604</v>
      </c>
      <c r="F149" s="401">
        <v>44949</v>
      </c>
      <c r="G149" s="411" t="s">
        <v>590</v>
      </c>
      <c r="H149" s="386">
        <v>141</v>
      </c>
      <c r="I149" s="140"/>
      <c r="J149" s="573" t="s">
        <v>2091</v>
      </c>
      <c r="K149" s="449" t="s">
        <v>42</v>
      </c>
      <c r="L149" s="453"/>
      <c r="M149" s="453"/>
      <c r="N149" s="379"/>
      <c r="O149" s="379" t="s">
        <v>443</v>
      </c>
      <c r="P149" s="453" t="s">
        <v>443</v>
      </c>
      <c r="Q149" s="379" t="s">
        <v>443</v>
      </c>
      <c r="R149" s="379" t="s">
        <v>443</v>
      </c>
      <c r="S149" s="379" t="s">
        <v>443</v>
      </c>
      <c r="T149" s="379" t="s">
        <v>443</v>
      </c>
      <c r="U149" s="379" t="s">
        <v>443</v>
      </c>
      <c r="V149" s="453" t="s">
        <v>443</v>
      </c>
      <c r="W149" s="379" t="s">
        <v>1882</v>
      </c>
    </row>
    <row r="150" spans="1:23" s="381" customFormat="1" ht="45" customHeight="1" x14ac:dyDescent="0.25">
      <c r="A150" s="382" t="s">
        <v>2158</v>
      </c>
      <c r="B150" s="382" t="s">
        <v>969</v>
      </c>
      <c r="C150" s="636"/>
      <c r="D150" s="631">
        <v>50</v>
      </c>
      <c r="E150" s="408" t="s">
        <v>604</v>
      </c>
      <c r="F150" s="401">
        <v>44949</v>
      </c>
      <c r="G150" s="385" t="s">
        <v>590</v>
      </c>
      <c r="H150" s="386">
        <v>112</v>
      </c>
      <c r="I150" s="140"/>
      <c r="J150" s="573" t="s">
        <v>2052</v>
      </c>
      <c r="K150" s="449" t="s">
        <v>69</v>
      </c>
      <c r="L150" s="379"/>
      <c r="M150" s="453"/>
      <c r="N150" s="379"/>
      <c r="O150" s="379" t="s">
        <v>443</v>
      </c>
      <c r="P150" s="379" t="s">
        <v>443</v>
      </c>
      <c r="Q150" s="423" t="s">
        <v>1882</v>
      </c>
      <c r="R150" s="379" t="s">
        <v>443</v>
      </c>
      <c r="S150" s="379" t="s">
        <v>443</v>
      </c>
      <c r="T150" s="379" t="s">
        <v>443</v>
      </c>
      <c r="U150" s="379" t="s">
        <v>443</v>
      </c>
      <c r="V150" s="379" t="s">
        <v>443</v>
      </c>
      <c r="W150" s="379" t="s">
        <v>443</v>
      </c>
    </row>
    <row r="151" spans="1:23" s="381" customFormat="1" ht="45" customHeight="1" x14ac:dyDescent="0.25">
      <c r="A151" s="382" t="s">
        <v>970</v>
      </c>
      <c r="B151" s="382" t="s">
        <v>2159</v>
      </c>
      <c r="C151" s="636" t="s">
        <v>1912</v>
      </c>
      <c r="D151" s="631">
        <v>60</v>
      </c>
      <c r="E151" s="408" t="s">
        <v>604</v>
      </c>
      <c r="F151" s="401">
        <v>45283</v>
      </c>
      <c r="G151" s="385" t="s">
        <v>590</v>
      </c>
      <c r="H151" s="386" t="s">
        <v>972</v>
      </c>
      <c r="I151" s="140"/>
      <c r="J151" s="573" t="s">
        <v>648</v>
      </c>
      <c r="K151" s="449" t="s">
        <v>2160</v>
      </c>
      <c r="L151" s="420" t="s">
        <v>35</v>
      </c>
      <c r="M151" s="420" t="s">
        <v>35</v>
      </c>
      <c r="N151" s="420" t="s">
        <v>35</v>
      </c>
      <c r="O151" s="420" t="s">
        <v>35</v>
      </c>
      <c r="P151" s="420" t="s">
        <v>35</v>
      </c>
      <c r="Q151" s="420" t="s">
        <v>35</v>
      </c>
      <c r="R151" s="420" t="s">
        <v>35</v>
      </c>
      <c r="S151" s="420" t="s">
        <v>35</v>
      </c>
      <c r="T151" s="420" t="s">
        <v>35</v>
      </c>
      <c r="U151" s="420" t="s">
        <v>35</v>
      </c>
      <c r="V151" s="420" t="s">
        <v>35</v>
      </c>
      <c r="W151" s="379" t="s">
        <v>443</v>
      </c>
    </row>
    <row r="152" spans="1:23" s="381" customFormat="1" ht="45" customHeight="1" x14ac:dyDescent="0.25">
      <c r="A152" s="382" t="s">
        <v>2161</v>
      </c>
      <c r="B152" s="382" t="s">
        <v>980</v>
      </c>
      <c r="C152" s="408"/>
      <c r="D152" s="631">
        <v>55</v>
      </c>
      <c r="E152" s="408" t="s">
        <v>604</v>
      </c>
      <c r="F152" s="401">
        <v>43862</v>
      </c>
      <c r="G152" s="385" t="s">
        <v>590</v>
      </c>
      <c r="H152" s="386" t="s">
        <v>981</v>
      </c>
      <c r="I152" s="140"/>
      <c r="J152" s="573" t="s">
        <v>667</v>
      </c>
      <c r="K152" s="449" t="s">
        <v>45</v>
      </c>
      <c r="L152" s="379" t="s">
        <v>443</v>
      </c>
      <c r="M152" s="379" t="s">
        <v>1882</v>
      </c>
      <c r="N152" s="379" t="s">
        <v>443</v>
      </c>
      <c r="O152" s="379" t="s">
        <v>443</v>
      </c>
      <c r="P152" s="379" t="s">
        <v>443</v>
      </c>
      <c r="Q152" s="379" t="s">
        <v>443</v>
      </c>
      <c r="R152" s="379" t="s">
        <v>443</v>
      </c>
      <c r="S152" s="379" t="s">
        <v>443</v>
      </c>
      <c r="T152" s="379" t="s">
        <v>443</v>
      </c>
      <c r="U152" s="379" t="s">
        <v>443</v>
      </c>
      <c r="V152" s="379" t="s">
        <v>443</v>
      </c>
      <c r="W152" s="379" t="s">
        <v>443</v>
      </c>
    </row>
    <row r="153" spans="1:23" s="381" customFormat="1" ht="45" customHeight="1" x14ac:dyDescent="0.25">
      <c r="A153" s="599" t="s">
        <v>982</v>
      </c>
      <c r="B153" s="408" t="s">
        <v>752</v>
      </c>
      <c r="C153" s="599"/>
      <c r="D153" s="632"/>
      <c r="E153" s="408" t="s">
        <v>604</v>
      </c>
      <c r="F153" s="441"/>
      <c r="G153" s="385" t="s">
        <v>590</v>
      </c>
      <c r="H153" s="441">
        <v>138</v>
      </c>
      <c r="I153" s="299"/>
      <c r="J153" s="605" t="s">
        <v>2057</v>
      </c>
      <c r="K153" s="449" t="s">
        <v>40</v>
      </c>
      <c r="L153" s="379" t="s">
        <v>1882</v>
      </c>
      <c r="M153" s="586"/>
      <c r="N153" s="586"/>
      <c r="O153" s="379" t="s">
        <v>443</v>
      </c>
      <c r="P153" s="379" t="s">
        <v>443</v>
      </c>
      <c r="Q153" s="423" t="s">
        <v>443</v>
      </c>
      <c r="R153" s="423" t="s">
        <v>443</v>
      </c>
      <c r="S153" s="423" t="s">
        <v>443</v>
      </c>
      <c r="T153" s="379" t="s">
        <v>443</v>
      </c>
      <c r="U153" s="379" t="s">
        <v>443</v>
      </c>
      <c r="V153" s="379" t="s">
        <v>443</v>
      </c>
      <c r="W153" s="379" t="s">
        <v>443</v>
      </c>
    </row>
    <row r="154" spans="1:23" ht="45" customHeight="1" x14ac:dyDescent="0.25">
      <c r="A154" s="382" t="s">
        <v>983</v>
      </c>
      <c r="B154" s="382" t="s">
        <v>662</v>
      </c>
      <c r="C154" s="524" t="s">
        <v>984</v>
      </c>
      <c r="D154" s="631">
        <v>85</v>
      </c>
      <c r="E154" s="408" t="s">
        <v>604</v>
      </c>
      <c r="F154" s="401">
        <v>44949</v>
      </c>
      <c r="G154" s="385" t="s">
        <v>590</v>
      </c>
      <c r="H154" s="386">
        <v>347</v>
      </c>
      <c r="I154" s="88"/>
      <c r="J154" s="573" t="s">
        <v>2065</v>
      </c>
      <c r="K154" s="449" t="s">
        <v>95</v>
      </c>
      <c r="L154" s="379"/>
      <c r="M154" s="379"/>
      <c r="N154" s="379" t="s">
        <v>1882</v>
      </c>
      <c r="O154" s="379" t="s">
        <v>443</v>
      </c>
      <c r="P154" s="423" t="s">
        <v>443</v>
      </c>
      <c r="Q154" s="423" t="s">
        <v>443</v>
      </c>
      <c r="R154" s="379" t="s">
        <v>443</v>
      </c>
      <c r="S154" s="379" t="s">
        <v>443</v>
      </c>
      <c r="T154" s="379" t="s">
        <v>443</v>
      </c>
      <c r="U154" s="379" t="s">
        <v>443</v>
      </c>
      <c r="V154" s="379" t="s">
        <v>443</v>
      </c>
      <c r="W154" s="379" t="s">
        <v>443</v>
      </c>
    </row>
    <row r="155" spans="1:23" ht="45" customHeight="1" x14ac:dyDescent="0.25">
      <c r="A155" s="391" t="s">
        <v>985</v>
      </c>
      <c r="B155" s="382" t="s">
        <v>758</v>
      </c>
      <c r="C155" s="408"/>
      <c r="D155" s="631">
        <v>55</v>
      </c>
      <c r="E155" s="408" t="s">
        <v>589</v>
      </c>
      <c r="F155" s="401">
        <v>43422</v>
      </c>
      <c r="G155" s="385" t="s">
        <v>590</v>
      </c>
      <c r="H155" s="386" t="s">
        <v>986</v>
      </c>
      <c r="I155" s="89"/>
      <c r="J155" s="573" t="s">
        <v>667</v>
      </c>
      <c r="K155" s="517" t="s">
        <v>40</v>
      </c>
      <c r="L155" s="379" t="s">
        <v>1882</v>
      </c>
      <c r="M155" s="379" t="s">
        <v>443</v>
      </c>
      <c r="N155" s="379" t="s">
        <v>443</v>
      </c>
      <c r="O155" s="379" t="s">
        <v>443</v>
      </c>
      <c r="P155" s="379" t="s">
        <v>443</v>
      </c>
      <c r="Q155" s="379" t="s">
        <v>443</v>
      </c>
      <c r="R155" s="379" t="s">
        <v>443</v>
      </c>
      <c r="S155" s="379" t="s">
        <v>443</v>
      </c>
      <c r="T155" s="379" t="s">
        <v>443</v>
      </c>
      <c r="U155" s="379" t="s">
        <v>443</v>
      </c>
      <c r="V155" s="379" t="s">
        <v>443</v>
      </c>
      <c r="W155" s="379" t="s">
        <v>443</v>
      </c>
    </row>
    <row r="156" spans="1:23" ht="45" customHeight="1" x14ac:dyDescent="0.25">
      <c r="A156" s="391" t="s">
        <v>2162</v>
      </c>
      <c r="B156" s="382" t="s">
        <v>989</v>
      </c>
      <c r="C156" s="408" t="s">
        <v>990</v>
      </c>
      <c r="D156" s="631">
        <v>275</v>
      </c>
      <c r="E156" s="408" t="s">
        <v>594</v>
      </c>
      <c r="F156" s="401">
        <v>44278</v>
      </c>
      <c r="G156" s="385" t="s">
        <v>590</v>
      </c>
      <c r="H156" s="386" t="s">
        <v>827</v>
      </c>
      <c r="I156" s="140"/>
      <c r="J156" s="573" t="s">
        <v>2163</v>
      </c>
      <c r="K156" s="517" t="s">
        <v>72</v>
      </c>
      <c r="L156" s="379" t="s">
        <v>443</v>
      </c>
      <c r="M156" s="379" t="s">
        <v>443</v>
      </c>
      <c r="N156" s="379" t="s">
        <v>443</v>
      </c>
      <c r="O156" s="379" t="s">
        <v>443</v>
      </c>
      <c r="P156" s="379" t="s">
        <v>443</v>
      </c>
      <c r="Q156" s="379" t="s">
        <v>443</v>
      </c>
      <c r="R156" s="379" t="s">
        <v>443</v>
      </c>
      <c r="S156" s="379" t="s">
        <v>443</v>
      </c>
      <c r="T156" s="379" t="s">
        <v>443</v>
      </c>
      <c r="U156" s="453" t="s">
        <v>1882</v>
      </c>
      <c r="V156" s="379" t="s">
        <v>443</v>
      </c>
      <c r="W156" s="379" t="s">
        <v>443</v>
      </c>
    </row>
    <row r="157" spans="1:23" ht="45" customHeight="1" x14ac:dyDescent="0.25">
      <c r="A157" s="382" t="s">
        <v>992</v>
      </c>
      <c r="B157" s="382" t="s">
        <v>993</v>
      </c>
      <c r="C157" s="408"/>
      <c r="D157" s="631">
        <v>55</v>
      </c>
      <c r="E157" s="408" t="s">
        <v>604</v>
      </c>
      <c r="F157" s="401">
        <v>44774</v>
      </c>
      <c r="G157" s="385" t="s">
        <v>590</v>
      </c>
      <c r="H157" s="386" t="s">
        <v>994</v>
      </c>
      <c r="I157" s="193"/>
      <c r="J157" s="573" t="s">
        <v>648</v>
      </c>
      <c r="K157" s="449" t="s">
        <v>50</v>
      </c>
      <c r="L157" s="379" t="s">
        <v>443</v>
      </c>
      <c r="M157" s="379" t="s">
        <v>443</v>
      </c>
      <c r="N157" s="453" t="s">
        <v>443</v>
      </c>
      <c r="O157" s="571" t="s">
        <v>443</v>
      </c>
      <c r="P157" s="379" t="s">
        <v>443</v>
      </c>
      <c r="Q157" s="379" t="s">
        <v>443</v>
      </c>
      <c r="R157" s="571" t="s">
        <v>1882</v>
      </c>
      <c r="S157" s="379" t="s">
        <v>443</v>
      </c>
      <c r="T157" s="379" t="s">
        <v>443</v>
      </c>
      <c r="U157" s="379" t="s">
        <v>443</v>
      </c>
      <c r="V157" s="379" t="s">
        <v>443</v>
      </c>
      <c r="W157" s="379" t="s">
        <v>443</v>
      </c>
    </row>
    <row r="158" spans="1:23" ht="45" customHeight="1" x14ac:dyDescent="0.25">
      <c r="A158" s="382" t="s">
        <v>2164</v>
      </c>
      <c r="B158" s="382" t="s">
        <v>212</v>
      </c>
      <c r="C158" s="636"/>
      <c r="D158" s="631">
        <v>50</v>
      </c>
      <c r="E158" s="408" t="s">
        <v>604</v>
      </c>
      <c r="F158" s="401">
        <v>44949</v>
      </c>
      <c r="G158" s="385" t="s">
        <v>590</v>
      </c>
      <c r="H158" s="386" t="s">
        <v>2165</v>
      </c>
      <c r="I158" s="193"/>
      <c r="J158" s="573" t="s">
        <v>2091</v>
      </c>
      <c r="K158" s="449" t="s">
        <v>28</v>
      </c>
      <c r="L158" s="379"/>
      <c r="M158" s="453"/>
      <c r="N158" s="379"/>
      <c r="O158" s="379" t="s">
        <v>443</v>
      </c>
      <c r="P158" s="453" t="s">
        <v>443</v>
      </c>
      <c r="Q158" s="423" t="s">
        <v>443</v>
      </c>
      <c r="R158" s="423" t="s">
        <v>443</v>
      </c>
      <c r="S158" s="423" t="s">
        <v>443</v>
      </c>
      <c r="T158" s="423" t="s">
        <v>443</v>
      </c>
      <c r="U158" s="453" t="s">
        <v>443</v>
      </c>
      <c r="V158" s="453" t="s">
        <v>443</v>
      </c>
      <c r="W158" s="453" t="s">
        <v>443</v>
      </c>
    </row>
    <row r="159" spans="1:23" ht="45" customHeight="1" x14ac:dyDescent="0.25">
      <c r="A159" s="599" t="s">
        <v>2166</v>
      </c>
      <c r="B159" s="408" t="s">
        <v>931</v>
      </c>
      <c r="C159" s="599"/>
      <c r="D159" s="632"/>
      <c r="E159" s="408" t="s">
        <v>604</v>
      </c>
      <c r="F159" s="441"/>
      <c r="G159" s="385" t="s">
        <v>590</v>
      </c>
      <c r="H159" s="595" t="s">
        <v>1001</v>
      </c>
      <c r="I159" s="337"/>
      <c r="J159" s="605" t="s">
        <v>634</v>
      </c>
      <c r="K159" s="449" t="s">
        <v>45</v>
      </c>
      <c r="L159" s="582"/>
      <c r="M159" s="379" t="s">
        <v>1882</v>
      </c>
      <c r="N159" s="586"/>
      <c r="O159" s="379" t="s">
        <v>443</v>
      </c>
      <c r="P159" s="379" t="s">
        <v>443</v>
      </c>
      <c r="Q159" s="379" t="s">
        <v>443</v>
      </c>
      <c r="R159" s="379" t="s">
        <v>443</v>
      </c>
      <c r="S159" s="379" t="s">
        <v>443</v>
      </c>
      <c r="T159" s="379" t="s">
        <v>443</v>
      </c>
      <c r="U159" s="453" t="s">
        <v>443</v>
      </c>
      <c r="V159" s="379" t="s">
        <v>443</v>
      </c>
      <c r="W159" s="379" t="s">
        <v>443</v>
      </c>
    </row>
    <row r="160" spans="1:23" ht="45" customHeight="1" x14ac:dyDescent="0.25">
      <c r="A160" s="382" t="s">
        <v>2167</v>
      </c>
      <c r="B160" s="382" t="s">
        <v>662</v>
      </c>
      <c r="C160" s="636"/>
      <c r="D160" s="631">
        <v>50</v>
      </c>
      <c r="E160" s="408" t="s">
        <v>604</v>
      </c>
      <c r="F160" s="401">
        <v>44949</v>
      </c>
      <c r="G160" s="385" t="s">
        <v>590</v>
      </c>
      <c r="H160" s="386">
        <v>147</v>
      </c>
      <c r="I160" s="88"/>
      <c r="J160" s="573" t="s">
        <v>2052</v>
      </c>
      <c r="K160" s="449" t="s">
        <v>69</v>
      </c>
      <c r="L160" s="379"/>
      <c r="M160" s="453"/>
      <c r="N160" s="379"/>
      <c r="O160" s="379" t="s">
        <v>443</v>
      </c>
      <c r="P160" s="379" t="s">
        <v>443</v>
      </c>
      <c r="Q160" s="379" t="s">
        <v>1882</v>
      </c>
      <c r="R160" s="423" t="s">
        <v>443</v>
      </c>
      <c r="S160" s="379" t="s">
        <v>443</v>
      </c>
      <c r="T160" s="379" t="s">
        <v>443</v>
      </c>
      <c r="U160" s="379" t="s">
        <v>443</v>
      </c>
      <c r="V160" s="379" t="s">
        <v>443</v>
      </c>
      <c r="W160" s="379" t="s">
        <v>443</v>
      </c>
    </row>
    <row r="161" spans="1:23" s="381" customFormat="1" ht="45" customHeight="1" x14ac:dyDescent="0.25">
      <c r="A161" s="382" t="s">
        <v>104</v>
      </c>
      <c r="B161" s="382" t="s">
        <v>948</v>
      </c>
      <c r="C161" s="408"/>
      <c r="D161" s="631">
        <v>55</v>
      </c>
      <c r="E161" s="408" t="s">
        <v>604</v>
      </c>
      <c r="F161" s="384"/>
      <c r="G161" s="385" t="s">
        <v>590</v>
      </c>
      <c r="H161" s="386" t="s">
        <v>1007</v>
      </c>
      <c r="I161" s="193">
        <v>5</v>
      </c>
      <c r="J161" s="573" t="s">
        <v>2062</v>
      </c>
      <c r="K161" s="449" t="s">
        <v>100</v>
      </c>
      <c r="L161" s="379" t="s">
        <v>443</v>
      </c>
      <c r="M161" s="379" t="s">
        <v>443</v>
      </c>
      <c r="N161" s="379" t="s">
        <v>443</v>
      </c>
      <c r="O161" s="379" t="s">
        <v>443</v>
      </c>
      <c r="P161" s="379" t="s">
        <v>443</v>
      </c>
      <c r="Q161" s="423" t="s">
        <v>443</v>
      </c>
      <c r="R161" s="423" t="s">
        <v>443</v>
      </c>
      <c r="S161" s="423" t="s">
        <v>443</v>
      </c>
      <c r="T161" s="423" t="s">
        <v>443</v>
      </c>
      <c r="U161" s="379" t="s">
        <v>443</v>
      </c>
      <c r="V161" s="379" t="s">
        <v>443</v>
      </c>
      <c r="W161" s="379" t="s">
        <v>443</v>
      </c>
    </row>
    <row r="162" spans="1:23" s="381" customFormat="1" ht="45" customHeight="1" x14ac:dyDescent="0.25">
      <c r="A162" s="599" t="s">
        <v>2168</v>
      </c>
      <c r="B162" s="408" t="s">
        <v>140</v>
      </c>
      <c r="C162" s="599"/>
      <c r="D162" s="648"/>
      <c r="E162" s="590" t="s">
        <v>604</v>
      </c>
      <c r="F162" s="578"/>
      <c r="G162" s="385" t="s">
        <v>590</v>
      </c>
      <c r="H162" s="441">
        <v>95</v>
      </c>
      <c r="I162" s="337"/>
      <c r="J162" s="605" t="s">
        <v>634</v>
      </c>
      <c r="K162" s="517" t="s">
        <v>25</v>
      </c>
      <c r="L162" s="582"/>
      <c r="M162" s="586"/>
      <c r="N162" s="586"/>
      <c r="O162" s="379" t="s">
        <v>443</v>
      </c>
      <c r="P162" s="379" t="s">
        <v>1882</v>
      </c>
      <c r="Q162" s="379" t="s">
        <v>443</v>
      </c>
      <c r="R162" s="379" t="s">
        <v>443</v>
      </c>
      <c r="S162" s="379" t="s">
        <v>443</v>
      </c>
      <c r="T162" s="379" t="s">
        <v>443</v>
      </c>
      <c r="U162" s="453" t="s">
        <v>443</v>
      </c>
      <c r="V162" s="379" t="s">
        <v>443</v>
      </c>
      <c r="W162" s="379" t="s">
        <v>443</v>
      </c>
    </row>
    <row r="163" spans="1:23" s="381" customFormat="1" ht="45" customHeight="1" x14ac:dyDescent="0.25">
      <c r="A163" s="382" t="s">
        <v>1009</v>
      </c>
      <c r="B163" s="382" t="s">
        <v>840</v>
      </c>
      <c r="C163" s="409" t="s">
        <v>2169</v>
      </c>
      <c r="D163" s="631">
        <v>65</v>
      </c>
      <c r="E163" s="408" t="s">
        <v>1011</v>
      </c>
      <c r="F163" s="401">
        <v>43831</v>
      </c>
      <c r="G163" s="385" t="s">
        <v>590</v>
      </c>
      <c r="H163" s="386" t="s">
        <v>1012</v>
      </c>
      <c r="I163" s="299"/>
      <c r="J163" s="573" t="s">
        <v>2054</v>
      </c>
      <c r="K163" s="449" t="s">
        <v>69</v>
      </c>
      <c r="L163" s="379" t="s">
        <v>443</v>
      </c>
      <c r="M163" s="379" t="s">
        <v>443</v>
      </c>
      <c r="N163" s="379" t="s">
        <v>443</v>
      </c>
      <c r="O163" s="379" t="s">
        <v>443</v>
      </c>
      <c r="P163" s="379" t="s">
        <v>443</v>
      </c>
      <c r="Q163" s="379" t="s">
        <v>1882</v>
      </c>
      <c r="R163" s="379" t="s">
        <v>443</v>
      </c>
      <c r="S163" s="379" t="s">
        <v>443</v>
      </c>
      <c r="T163" s="379" t="s">
        <v>443</v>
      </c>
      <c r="U163" s="379" t="s">
        <v>443</v>
      </c>
      <c r="V163" s="379" t="s">
        <v>443</v>
      </c>
      <c r="W163" s="379" t="s">
        <v>443</v>
      </c>
    </row>
    <row r="164" spans="1:23" s="381" customFormat="1" ht="45" customHeight="1" x14ac:dyDescent="0.25">
      <c r="A164" s="382" t="s">
        <v>2170</v>
      </c>
      <c r="B164" s="408" t="s">
        <v>140</v>
      </c>
      <c r="C164" s="636"/>
      <c r="D164" s="631">
        <v>50</v>
      </c>
      <c r="E164" s="408" t="s">
        <v>604</v>
      </c>
      <c r="F164" s="401">
        <v>44949</v>
      </c>
      <c r="G164" s="385" t="s">
        <v>590</v>
      </c>
      <c r="H164" s="386">
        <v>97</v>
      </c>
      <c r="I164" s="88"/>
      <c r="J164" s="573" t="s">
        <v>2091</v>
      </c>
      <c r="K164" s="449" t="s">
        <v>95</v>
      </c>
      <c r="L164" s="379"/>
      <c r="M164" s="379"/>
      <c r="N164" s="379"/>
      <c r="O164" s="379" t="s">
        <v>443</v>
      </c>
      <c r="P164" s="453" t="s">
        <v>443</v>
      </c>
      <c r="Q164" s="423" t="s">
        <v>443</v>
      </c>
      <c r="R164" s="379" t="s">
        <v>443</v>
      </c>
      <c r="S164" s="379" t="s">
        <v>443</v>
      </c>
      <c r="T164" s="379" t="s">
        <v>443</v>
      </c>
      <c r="U164" s="379" t="s">
        <v>443</v>
      </c>
      <c r="V164" s="453" t="s">
        <v>443</v>
      </c>
      <c r="W164" s="453" t="s">
        <v>443</v>
      </c>
    </row>
    <row r="165" spans="1:23" ht="45" customHeight="1" x14ac:dyDescent="0.25">
      <c r="A165" s="382" t="s">
        <v>2171</v>
      </c>
      <c r="B165" s="408" t="s">
        <v>140</v>
      </c>
      <c r="C165" s="636"/>
      <c r="D165" s="631">
        <v>50</v>
      </c>
      <c r="E165" s="408" t="s">
        <v>604</v>
      </c>
      <c r="F165" s="401">
        <v>44949</v>
      </c>
      <c r="G165" s="385" t="s">
        <v>590</v>
      </c>
      <c r="H165" s="386">
        <v>96</v>
      </c>
      <c r="I165" s="88"/>
      <c r="J165" s="573" t="s">
        <v>2091</v>
      </c>
      <c r="K165" s="449" t="s">
        <v>69</v>
      </c>
      <c r="L165" s="379"/>
      <c r="M165" s="379"/>
      <c r="N165" s="453"/>
      <c r="O165" s="379" t="s">
        <v>443</v>
      </c>
      <c r="P165" s="453" t="s">
        <v>443</v>
      </c>
      <c r="Q165" s="379" t="s">
        <v>1882</v>
      </c>
      <c r="R165" s="379" t="s">
        <v>443</v>
      </c>
      <c r="S165" s="379" t="s">
        <v>443</v>
      </c>
      <c r="T165" s="379" t="s">
        <v>443</v>
      </c>
      <c r="U165" s="379" t="s">
        <v>443</v>
      </c>
      <c r="V165" s="453" t="s">
        <v>443</v>
      </c>
      <c r="W165" s="453" t="s">
        <v>443</v>
      </c>
    </row>
    <row r="166" spans="1:23" s="381" customFormat="1" ht="45" customHeight="1" x14ac:dyDescent="0.25">
      <c r="A166" s="382" t="s">
        <v>1016</v>
      </c>
      <c r="B166" s="382" t="s">
        <v>662</v>
      </c>
      <c r="C166" s="636"/>
      <c r="D166" s="631">
        <v>50</v>
      </c>
      <c r="E166" s="408" t="s">
        <v>604</v>
      </c>
      <c r="F166" s="401">
        <v>44949</v>
      </c>
      <c r="G166" s="385" t="s">
        <v>590</v>
      </c>
      <c r="H166" s="386">
        <v>107</v>
      </c>
      <c r="I166" s="88"/>
      <c r="J166" s="573" t="s">
        <v>2091</v>
      </c>
      <c r="K166" s="449" t="s">
        <v>87</v>
      </c>
      <c r="L166" s="379"/>
      <c r="M166" s="379"/>
      <c r="N166" s="379"/>
      <c r="O166" s="379" t="s">
        <v>443</v>
      </c>
      <c r="P166" s="453" t="s">
        <v>443</v>
      </c>
      <c r="Q166" s="379" t="s">
        <v>443</v>
      </c>
      <c r="R166" s="379" t="s">
        <v>443</v>
      </c>
      <c r="S166" s="379" t="s">
        <v>443</v>
      </c>
      <c r="T166" s="379" t="s">
        <v>443</v>
      </c>
      <c r="U166" s="379" t="s">
        <v>443</v>
      </c>
      <c r="V166" s="379" t="s">
        <v>1882</v>
      </c>
      <c r="W166" s="453" t="s">
        <v>443</v>
      </c>
    </row>
    <row r="167" spans="1:23" s="381" customFormat="1" ht="45" customHeight="1" x14ac:dyDescent="0.25">
      <c r="A167" s="382" t="s">
        <v>2172</v>
      </c>
      <c r="B167" s="382" t="s">
        <v>1021</v>
      </c>
      <c r="C167" s="636"/>
      <c r="D167" s="631">
        <v>50</v>
      </c>
      <c r="E167" s="408" t="s">
        <v>604</v>
      </c>
      <c r="F167" s="401">
        <v>44949</v>
      </c>
      <c r="G167" s="385" t="s">
        <v>590</v>
      </c>
      <c r="H167" s="386">
        <v>60</v>
      </c>
      <c r="I167" s="88"/>
      <c r="J167" s="573" t="s">
        <v>2091</v>
      </c>
      <c r="K167" s="449" t="s">
        <v>2173</v>
      </c>
      <c r="L167" s="453"/>
      <c r="M167" s="379"/>
      <c r="N167" s="379"/>
      <c r="O167" s="379" t="s">
        <v>443</v>
      </c>
      <c r="P167" s="453" t="s">
        <v>443</v>
      </c>
      <c r="Q167" s="423" t="s">
        <v>443</v>
      </c>
      <c r="R167" s="379" t="s">
        <v>443</v>
      </c>
      <c r="S167" s="379" t="s">
        <v>443</v>
      </c>
      <c r="T167" s="379" t="s">
        <v>443</v>
      </c>
      <c r="U167" s="420" t="s">
        <v>35</v>
      </c>
      <c r="V167" s="453" t="s">
        <v>443</v>
      </c>
      <c r="W167" s="453" t="s">
        <v>443</v>
      </c>
    </row>
    <row r="168" spans="1:23" s="381" customFormat="1" ht="45" customHeight="1" x14ac:dyDescent="0.25">
      <c r="A168" s="382" t="s">
        <v>2174</v>
      </c>
      <c r="B168" s="382" t="s">
        <v>1028</v>
      </c>
      <c r="C168" s="408"/>
      <c r="D168" s="631">
        <v>55</v>
      </c>
      <c r="E168" s="408" t="s">
        <v>604</v>
      </c>
      <c r="F168" s="401">
        <v>41730</v>
      </c>
      <c r="G168" s="385" t="s">
        <v>590</v>
      </c>
      <c r="H168" s="386" t="s">
        <v>1029</v>
      </c>
      <c r="I168" s="88">
        <v>19</v>
      </c>
      <c r="J168" s="605" t="s">
        <v>634</v>
      </c>
      <c r="K168" s="449" t="s">
        <v>100</v>
      </c>
      <c r="L168" s="379" t="s">
        <v>443</v>
      </c>
      <c r="M168" s="379" t="s">
        <v>443</v>
      </c>
      <c r="N168" s="379" t="s">
        <v>443</v>
      </c>
      <c r="O168" s="379" t="s">
        <v>443</v>
      </c>
      <c r="P168" s="379" t="s">
        <v>443</v>
      </c>
      <c r="Q168" s="379" t="s">
        <v>443</v>
      </c>
      <c r="R168" s="379" t="s">
        <v>1882</v>
      </c>
      <c r="S168" s="379" t="s">
        <v>1882</v>
      </c>
      <c r="T168" s="628" t="s">
        <v>35</v>
      </c>
      <c r="U168" s="453" t="s">
        <v>443</v>
      </c>
      <c r="V168" s="379" t="s">
        <v>443</v>
      </c>
      <c r="W168" s="379" t="s">
        <v>443</v>
      </c>
    </row>
    <row r="169" spans="1:23" s="381" customFormat="1" ht="45" customHeight="1" x14ac:dyDescent="0.25">
      <c r="A169" s="382" t="s">
        <v>2175</v>
      </c>
      <c r="B169" s="382" t="s">
        <v>662</v>
      </c>
      <c r="C169" s="408"/>
      <c r="D169" s="631">
        <v>60</v>
      </c>
      <c r="E169" s="408" t="s">
        <v>604</v>
      </c>
      <c r="F169" s="401">
        <v>45047</v>
      </c>
      <c r="G169" s="385" t="s">
        <v>590</v>
      </c>
      <c r="H169" s="386" t="s">
        <v>1033</v>
      </c>
      <c r="I169" s="88"/>
      <c r="J169" s="611" t="s">
        <v>2057</v>
      </c>
      <c r="K169" s="449" t="s">
        <v>2160</v>
      </c>
      <c r="L169" s="420" t="s">
        <v>35</v>
      </c>
      <c r="M169" s="420" t="s">
        <v>35</v>
      </c>
      <c r="N169" s="420" t="s">
        <v>35</v>
      </c>
      <c r="O169" s="420" t="s">
        <v>35</v>
      </c>
      <c r="P169" s="379" t="s">
        <v>443</v>
      </c>
      <c r="Q169" s="379" t="s">
        <v>443</v>
      </c>
      <c r="R169" s="379" t="s">
        <v>443</v>
      </c>
      <c r="S169" s="379" t="s">
        <v>443</v>
      </c>
      <c r="T169" s="379" t="s">
        <v>443</v>
      </c>
      <c r="U169" s="379" t="s">
        <v>443</v>
      </c>
      <c r="V169" s="379" t="s">
        <v>443</v>
      </c>
      <c r="W169" s="379" t="s">
        <v>443</v>
      </c>
    </row>
    <row r="170" spans="1:23" s="381" customFormat="1" ht="45" customHeight="1" x14ac:dyDescent="0.25">
      <c r="A170" s="382" t="s">
        <v>2176</v>
      </c>
      <c r="B170" s="382" t="s">
        <v>662</v>
      </c>
      <c r="C170" s="636"/>
      <c r="D170" s="631">
        <v>50</v>
      </c>
      <c r="E170" s="408" t="s">
        <v>604</v>
      </c>
      <c r="F170" s="401">
        <v>44949</v>
      </c>
      <c r="G170" s="385" t="s">
        <v>590</v>
      </c>
      <c r="H170" s="386">
        <v>329</v>
      </c>
      <c r="I170" s="88"/>
      <c r="J170" s="573" t="s">
        <v>2091</v>
      </c>
      <c r="K170" s="449" t="s">
        <v>2100</v>
      </c>
      <c r="L170" s="379"/>
      <c r="M170" s="453"/>
      <c r="N170" s="379"/>
      <c r="O170" s="379" t="s">
        <v>443</v>
      </c>
      <c r="P170" s="453" t="s">
        <v>443</v>
      </c>
      <c r="Q170" s="379" t="s">
        <v>443</v>
      </c>
      <c r="R170" s="379" t="s">
        <v>443</v>
      </c>
      <c r="S170" s="379" t="s">
        <v>443</v>
      </c>
      <c r="T170" s="379" t="s">
        <v>443</v>
      </c>
      <c r="U170" s="379" t="s">
        <v>443</v>
      </c>
      <c r="V170" s="453" t="s">
        <v>443</v>
      </c>
      <c r="W170" s="453" t="s">
        <v>443</v>
      </c>
    </row>
    <row r="171" spans="1:23" s="381" customFormat="1" ht="45" customHeight="1" x14ac:dyDescent="0.25">
      <c r="A171" s="382" t="s">
        <v>2177</v>
      </c>
      <c r="B171" s="382" t="s">
        <v>662</v>
      </c>
      <c r="C171" s="636"/>
      <c r="D171" s="631">
        <v>50</v>
      </c>
      <c r="E171" s="408" t="s">
        <v>604</v>
      </c>
      <c r="F171" s="401">
        <v>44949</v>
      </c>
      <c r="G171" s="385" t="s">
        <v>590</v>
      </c>
      <c r="H171" s="386">
        <v>74</v>
      </c>
      <c r="I171" s="88"/>
      <c r="J171" s="573" t="s">
        <v>2091</v>
      </c>
      <c r="K171" s="449" t="s">
        <v>20</v>
      </c>
      <c r="L171" s="379"/>
      <c r="M171" s="379"/>
      <c r="N171" s="379"/>
      <c r="O171" s="379" t="s">
        <v>1882</v>
      </c>
      <c r="P171" s="453" t="s">
        <v>443</v>
      </c>
      <c r="Q171" s="379" t="s">
        <v>443</v>
      </c>
      <c r="R171" s="379" t="s">
        <v>443</v>
      </c>
      <c r="S171" s="379" t="s">
        <v>443</v>
      </c>
      <c r="T171" s="379" t="s">
        <v>443</v>
      </c>
      <c r="U171" s="379" t="s">
        <v>443</v>
      </c>
      <c r="V171" s="379" t="s">
        <v>1882</v>
      </c>
      <c r="W171" s="453" t="s">
        <v>443</v>
      </c>
    </row>
    <row r="172" spans="1:23" s="381" customFormat="1" ht="45" customHeight="1" x14ac:dyDescent="0.25">
      <c r="A172" s="382" t="s">
        <v>2178</v>
      </c>
      <c r="B172" s="382" t="s">
        <v>989</v>
      </c>
      <c r="C172" s="408" t="s">
        <v>1037</v>
      </c>
      <c r="D172" s="631">
        <v>275</v>
      </c>
      <c r="E172" s="408" t="s">
        <v>604</v>
      </c>
      <c r="F172" s="401">
        <v>44287</v>
      </c>
      <c r="G172" s="385" t="s">
        <v>590</v>
      </c>
      <c r="H172" s="386" t="s">
        <v>827</v>
      </c>
      <c r="I172" s="88"/>
      <c r="J172" s="573" t="s">
        <v>2163</v>
      </c>
      <c r="K172" s="449" t="s">
        <v>53</v>
      </c>
      <c r="L172" s="379" t="s">
        <v>443</v>
      </c>
      <c r="M172" s="379" t="s">
        <v>443</v>
      </c>
      <c r="N172" s="379" t="s">
        <v>1882</v>
      </c>
      <c r="O172" s="379" t="s">
        <v>443</v>
      </c>
      <c r="P172" s="379" t="s">
        <v>443</v>
      </c>
      <c r="Q172" s="379" t="s">
        <v>443</v>
      </c>
      <c r="R172" s="423" t="s">
        <v>443</v>
      </c>
      <c r="S172" s="379" t="s">
        <v>443</v>
      </c>
      <c r="T172" s="379" t="s">
        <v>443</v>
      </c>
      <c r="U172" s="379" t="s">
        <v>443</v>
      </c>
      <c r="V172" s="379" t="s">
        <v>443</v>
      </c>
      <c r="W172" s="379" t="s">
        <v>443</v>
      </c>
    </row>
    <row r="173" spans="1:23" ht="45" customHeight="1" x14ac:dyDescent="0.25">
      <c r="A173" s="408" t="s">
        <v>68</v>
      </c>
      <c r="B173" s="382" t="s">
        <v>60</v>
      </c>
      <c r="C173" s="409" t="s">
        <v>1176</v>
      </c>
      <c r="D173" s="631">
        <v>55</v>
      </c>
      <c r="E173" s="408" t="s">
        <v>604</v>
      </c>
      <c r="F173" s="384"/>
      <c r="G173" s="385" t="s">
        <v>590</v>
      </c>
      <c r="H173" s="386" t="s">
        <v>1039</v>
      </c>
      <c r="I173" s="88">
        <v>3</v>
      </c>
      <c r="J173" s="573" t="s">
        <v>2062</v>
      </c>
      <c r="K173" s="524" t="s">
        <v>72</v>
      </c>
      <c r="L173" s="379" t="s">
        <v>443</v>
      </c>
      <c r="M173" s="379" t="s">
        <v>443</v>
      </c>
      <c r="N173" s="379" t="s">
        <v>443</v>
      </c>
      <c r="O173" s="379" t="s">
        <v>443</v>
      </c>
      <c r="P173" s="379" t="s">
        <v>443</v>
      </c>
      <c r="Q173" s="423" t="s">
        <v>443</v>
      </c>
      <c r="R173" s="379" t="s">
        <v>443</v>
      </c>
      <c r="S173" s="423" t="s">
        <v>443</v>
      </c>
      <c r="T173" s="423" t="s">
        <v>443</v>
      </c>
      <c r="U173" s="379" t="s">
        <v>443</v>
      </c>
      <c r="V173" s="379" t="s">
        <v>443</v>
      </c>
      <c r="W173" s="379" t="s">
        <v>443</v>
      </c>
    </row>
    <row r="174" spans="1:23" ht="45" customHeight="1" x14ac:dyDescent="0.25">
      <c r="A174" s="599" t="s">
        <v>2179</v>
      </c>
      <c r="B174" s="408" t="s">
        <v>140</v>
      </c>
      <c r="C174" s="599"/>
      <c r="D174" s="632"/>
      <c r="E174" s="408" t="s">
        <v>815</v>
      </c>
      <c r="F174" s="441"/>
      <c r="G174" s="385" t="s">
        <v>590</v>
      </c>
      <c r="H174" s="441">
        <v>364</v>
      </c>
      <c r="I174" s="299"/>
      <c r="J174" s="605" t="s">
        <v>634</v>
      </c>
      <c r="K174" s="449" t="s">
        <v>50</v>
      </c>
      <c r="L174" s="582"/>
      <c r="M174" s="586"/>
      <c r="N174" s="586"/>
      <c r="O174" s="379" t="s">
        <v>443</v>
      </c>
      <c r="P174" s="379" t="s">
        <v>443</v>
      </c>
      <c r="Q174" s="379" t="s">
        <v>443</v>
      </c>
      <c r="R174" s="423" t="s">
        <v>1882</v>
      </c>
      <c r="S174" s="423" t="s">
        <v>443</v>
      </c>
      <c r="T174" s="423" t="s">
        <v>443</v>
      </c>
      <c r="U174" s="453" t="s">
        <v>443</v>
      </c>
      <c r="V174" s="379" t="s">
        <v>443</v>
      </c>
      <c r="W174" s="379" t="s">
        <v>443</v>
      </c>
    </row>
    <row r="175" spans="1:23" s="381" customFormat="1" ht="105" x14ac:dyDescent="0.25">
      <c r="A175" s="590" t="s">
        <v>2180</v>
      </c>
      <c r="B175" s="391" t="s">
        <v>989</v>
      </c>
      <c r="C175" s="590" t="s">
        <v>1042</v>
      </c>
      <c r="D175" s="633">
        <v>275</v>
      </c>
      <c r="E175" s="408" t="s">
        <v>604</v>
      </c>
      <c r="F175" s="554">
        <v>44185</v>
      </c>
      <c r="G175" s="402" t="s">
        <v>590</v>
      </c>
      <c r="H175" s="394" t="s">
        <v>827</v>
      </c>
      <c r="I175" s="89"/>
      <c r="J175" s="573" t="s">
        <v>2047</v>
      </c>
      <c r="K175" s="517" t="s">
        <v>45</v>
      </c>
      <c r="L175" s="379" t="s">
        <v>443</v>
      </c>
      <c r="M175" s="571" t="s">
        <v>1882</v>
      </c>
      <c r="N175" s="379" t="s">
        <v>443</v>
      </c>
      <c r="O175" s="420" t="s">
        <v>35</v>
      </c>
      <c r="P175" s="420" t="s">
        <v>35</v>
      </c>
      <c r="Q175" s="613" t="s">
        <v>35</v>
      </c>
      <c r="R175" s="423" t="s">
        <v>443</v>
      </c>
      <c r="S175" s="423" t="s">
        <v>443</v>
      </c>
      <c r="T175" s="423" t="s">
        <v>443</v>
      </c>
      <c r="U175" s="405" t="s">
        <v>443</v>
      </c>
      <c r="V175" s="379" t="s">
        <v>443</v>
      </c>
      <c r="W175" s="379" t="s">
        <v>443</v>
      </c>
    </row>
    <row r="176" spans="1:23" ht="42" customHeight="1" x14ac:dyDescent="0.25">
      <c r="A176" s="382" t="s">
        <v>1043</v>
      </c>
      <c r="B176" s="382" t="s">
        <v>140</v>
      </c>
      <c r="C176" s="408"/>
      <c r="D176" s="631">
        <v>55</v>
      </c>
      <c r="E176" s="408" t="s">
        <v>604</v>
      </c>
      <c r="F176" s="401">
        <v>44044</v>
      </c>
      <c r="G176" s="402" t="s">
        <v>590</v>
      </c>
      <c r="H176" s="386" t="s">
        <v>1045</v>
      </c>
      <c r="I176" s="9" t="s">
        <v>2181</v>
      </c>
      <c r="J176" s="612" t="s">
        <v>634</v>
      </c>
      <c r="K176" s="449" t="s">
        <v>45</v>
      </c>
      <c r="L176" s="379" t="s">
        <v>443</v>
      </c>
      <c r="M176" s="379" t="s">
        <v>443</v>
      </c>
      <c r="N176" s="379" t="s">
        <v>443</v>
      </c>
      <c r="O176" s="379" t="s">
        <v>1882</v>
      </c>
      <c r="P176" s="379" t="s">
        <v>443</v>
      </c>
      <c r="Q176" s="423" t="s">
        <v>443</v>
      </c>
      <c r="R176" s="379" t="s">
        <v>443</v>
      </c>
      <c r="S176" s="379" t="s">
        <v>443</v>
      </c>
      <c r="T176" s="379" t="s">
        <v>443</v>
      </c>
      <c r="U176" s="453" t="s">
        <v>443</v>
      </c>
      <c r="V176" s="379" t="s">
        <v>443</v>
      </c>
      <c r="W176" s="379" t="s">
        <v>443</v>
      </c>
    </row>
    <row r="177" spans="1:23" s="381" customFormat="1" ht="42" customHeight="1" x14ac:dyDescent="0.25">
      <c r="A177" s="382" t="s">
        <v>1046</v>
      </c>
      <c r="B177" s="382" t="s">
        <v>152</v>
      </c>
      <c r="C177" s="408"/>
      <c r="D177" s="631">
        <v>55</v>
      </c>
      <c r="E177" s="408" t="s">
        <v>604</v>
      </c>
      <c r="F177" s="401">
        <v>41852</v>
      </c>
      <c r="G177" s="402" t="s">
        <v>590</v>
      </c>
      <c r="H177" s="386" t="s">
        <v>1047</v>
      </c>
      <c r="I177" s="140"/>
      <c r="J177" s="609" t="s">
        <v>2043</v>
      </c>
      <c r="K177" s="449" t="s">
        <v>45</v>
      </c>
      <c r="L177" s="420" t="s">
        <v>35</v>
      </c>
      <c r="M177" s="420" t="s">
        <v>35</v>
      </c>
      <c r="N177" s="420" t="s">
        <v>35</v>
      </c>
      <c r="O177" s="379" t="s">
        <v>443</v>
      </c>
      <c r="P177" s="379" t="s">
        <v>443</v>
      </c>
      <c r="Q177" s="379" t="s">
        <v>443</v>
      </c>
      <c r="R177" s="379" t="s">
        <v>443</v>
      </c>
      <c r="S177" s="379" t="s">
        <v>443</v>
      </c>
      <c r="T177" s="379" t="s">
        <v>443</v>
      </c>
      <c r="U177" s="379" t="s">
        <v>443</v>
      </c>
      <c r="V177" s="379" t="s">
        <v>443</v>
      </c>
      <c r="W177" s="379" t="s">
        <v>443</v>
      </c>
    </row>
    <row r="178" spans="1:23" s="381" customFormat="1" ht="45" customHeight="1" x14ac:dyDescent="0.25">
      <c r="A178" s="599" t="s">
        <v>1048</v>
      </c>
      <c r="B178" s="408" t="s">
        <v>1049</v>
      </c>
      <c r="C178" s="599"/>
      <c r="D178" s="632"/>
      <c r="E178" s="408" t="s">
        <v>604</v>
      </c>
      <c r="F178" s="441"/>
      <c r="G178" s="385" t="s">
        <v>590</v>
      </c>
      <c r="H178" s="441">
        <v>56</v>
      </c>
      <c r="I178" s="299"/>
      <c r="J178" s="609" t="s">
        <v>2057</v>
      </c>
      <c r="K178" s="449" t="s">
        <v>87</v>
      </c>
      <c r="L178" s="582"/>
      <c r="M178" s="586"/>
      <c r="N178" s="586"/>
      <c r="O178" s="379" t="s">
        <v>443</v>
      </c>
      <c r="P178" s="379" t="s">
        <v>443</v>
      </c>
      <c r="Q178" s="379" t="s">
        <v>443</v>
      </c>
      <c r="R178" s="379" t="s">
        <v>443</v>
      </c>
      <c r="S178" s="379" t="s">
        <v>443</v>
      </c>
      <c r="T178" s="379" t="s">
        <v>443</v>
      </c>
      <c r="U178" s="379" t="s">
        <v>443</v>
      </c>
      <c r="V178" s="379" t="s">
        <v>443</v>
      </c>
      <c r="W178" s="379" t="s">
        <v>443</v>
      </c>
    </row>
    <row r="179" spans="1:23" s="381" customFormat="1" ht="45" customHeight="1" x14ac:dyDescent="0.25">
      <c r="A179" s="382" t="s">
        <v>2182</v>
      </c>
      <c r="B179" s="382" t="s">
        <v>901</v>
      </c>
      <c r="C179" s="408"/>
      <c r="D179" s="631">
        <v>55</v>
      </c>
      <c r="E179" s="408" t="s">
        <v>604</v>
      </c>
      <c r="F179" s="401">
        <v>44713</v>
      </c>
      <c r="G179" s="385" t="s">
        <v>590</v>
      </c>
      <c r="H179" s="386" t="s">
        <v>2183</v>
      </c>
      <c r="I179" s="88"/>
      <c r="J179" s="573" t="s">
        <v>2063</v>
      </c>
      <c r="K179" s="449" t="s">
        <v>28</v>
      </c>
      <c r="L179" s="453" t="s">
        <v>443</v>
      </c>
      <c r="M179" s="453" t="s">
        <v>443</v>
      </c>
      <c r="N179" s="379" t="s">
        <v>443</v>
      </c>
      <c r="O179" s="379" t="s">
        <v>443</v>
      </c>
      <c r="P179" s="379" t="s">
        <v>443</v>
      </c>
      <c r="Q179" s="379" t="s">
        <v>443</v>
      </c>
      <c r="R179" s="379" t="s">
        <v>35</v>
      </c>
      <c r="S179" s="379" t="s">
        <v>443</v>
      </c>
      <c r="T179" s="420" t="s">
        <v>35</v>
      </c>
      <c r="U179" s="420" t="s">
        <v>35</v>
      </c>
      <c r="V179" s="379" t="s">
        <v>443</v>
      </c>
      <c r="W179" s="379" t="s">
        <v>443</v>
      </c>
    </row>
    <row r="180" spans="1:23" s="381" customFormat="1" ht="45" customHeight="1" x14ac:dyDescent="0.25">
      <c r="A180" s="382" t="s">
        <v>2184</v>
      </c>
      <c r="B180" s="382" t="s">
        <v>662</v>
      </c>
      <c r="C180" s="636"/>
      <c r="D180" s="631">
        <v>50</v>
      </c>
      <c r="E180" s="408" t="s">
        <v>604</v>
      </c>
      <c r="F180" s="401">
        <v>44949</v>
      </c>
      <c r="G180" s="385" t="s">
        <v>590</v>
      </c>
      <c r="H180" s="386">
        <v>330</v>
      </c>
      <c r="I180" s="88"/>
      <c r="J180" s="573" t="s">
        <v>2091</v>
      </c>
      <c r="K180" s="449" t="s">
        <v>2100</v>
      </c>
      <c r="L180" s="453"/>
      <c r="M180" s="453"/>
      <c r="N180" s="379"/>
      <c r="O180" s="379" t="s">
        <v>443</v>
      </c>
      <c r="P180" s="379" t="s">
        <v>443</v>
      </c>
      <c r="Q180" s="379" t="s">
        <v>443</v>
      </c>
      <c r="R180" s="379" t="s">
        <v>443</v>
      </c>
      <c r="S180" s="379" t="s">
        <v>443</v>
      </c>
      <c r="T180" s="379" t="s">
        <v>443</v>
      </c>
      <c r="U180" s="379" t="s">
        <v>443</v>
      </c>
      <c r="V180" s="453" t="s">
        <v>443</v>
      </c>
      <c r="W180" s="453" t="s">
        <v>443</v>
      </c>
    </row>
    <row r="181" spans="1:23" s="381" customFormat="1" ht="42" customHeight="1" x14ac:dyDescent="0.25">
      <c r="A181" s="382" t="s">
        <v>257</v>
      </c>
      <c r="B181" s="382" t="s">
        <v>152</v>
      </c>
      <c r="C181" s="408"/>
      <c r="D181" s="631">
        <v>55</v>
      </c>
      <c r="E181" s="408" t="s">
        <v>604</v>
      </c>
      <c r="F181" s="384"/>
      <c r="G181" s="385" t="s">
        <v>590</v>
      </c>
      <c r="H181" s="386" t="s">
        <v>1060</v>
      </c>
      <c r="I181" s="88">
        <v>13</v>
      </c>
      <c r="J181" s="573" t="s">
        <v>2062</v>
      </c>
      <c r="K181" s="449" t="s">
        <v>42</v>
      </c>
      <c r="L181" s="379" t="s">
        <v>443</v>
      </c>
      <c r="M181" s="379" t="s">
        <v>443</v>
      </c>
      <c r="N181" s="379" t="s">
        <v>443</v>
      </c>
      <c r="O181" s="379" t="s">
        <v>443</v>
      </c>
      <c r="P181" s="379" t="s">
        <v>443</v>
      </c>
      <c r="Q181" s="423" t="s">
        <v>443</v>
      </c>
      <c r="R181" s="423" t="s">
        <v>443</v>
      </c>
      <c r="S181" s="423" t="s">
        <v>443</v>
      </c>
      <c r="T181" s="423" t="s">
        <v>443</v>
      </c>
      <c r="U181" s="379" t="s">
        <v>443</v>
      </c>
      <c r="V181" s="379" t="s">
        <v>443</v>
      </c>
      <c r="W181" s="379" t="s">
        <v>1882</v>
      </c>
    </row>
    <row r="182" spans="1:23" s="381" customFormat="1" ht="42" customHeight="1" x14ac:dyDescent="0.25">
      <c r="A182" s="599" t="s">
        <v>1064</v>
      </c>
      <c r="B182" s="408" t="s">
        <v>969</v>
      </c>
      <c r="C182" s="599"/>
      <c r="D182" s="632"/>
      <c r="E182" s="408" t="s">
        <v>604</v>
      </c>
      <c r="F182" s="441"/>
      <c r="G182" s="385" t="s">
        <v>590</v>
      </c>
      <c r="H182" s="441">
        <v>167</v>
      </c>
      <c r="I182" s="299"/>
      <c r="J182" s="605" t="s">
        <v>634</v>
      </c>
      <c r="K182" s="449" t="s">
        <v>31</v>
      </c>
      <c r="L182" s="582"/>
      <c r="M182" s="586"/>
      <c r="N182" s="586"/>
      <c r="O182" s="379" t="s">
        <v>443</v>
      </c>
      <c r="P182" s="379" t="s">
        <v>443</v>
      </c>
      <c r="Q182" s="423" t="s">
        <v>443</v>
      </c>
      <c r="R182" s="423" t="s">
        <v>443</v>
      </c>
      <c r="S182" s="423" t="s">
        <v>443</v>
      </c>
      <c r="T182" s="379" t="s">
        <v>1882</v>
      </c>
      <c r="U182" s="453" t="s">
        <v>443</v>
      </c>
      <c r="V182" s="420" t="s">
        <v>35</v>
      </c>
      <c r="W182" s="379" t="s">
        <v>443</v>
      </c>
    </row>
    <row r="183" spans="1:23" s="381" customFormat="1" ht="42" customHeight="1" x14ac:dyDescent="0.25">
      <c r="A183" s="599" t="s">
        <v>2185</v>
      </c>
      <c r="B183" s="408" t="s">
        <v>739</v>
      </c>
      <c r="C183" s="599"/>
      <c r="D183" s="632"/>
      <c r="E183" s="408" t="s">
        <v>604</v>
      </c>
      <c r="F183" s="441"/>
      <c r="G183" s="385" t="s">
        <v>590</v>
      </c>
      <c r="H183" s="441">
        <v>336</v>
      </c>
      <c r="I183" s="299"/>
      <c r="J183" s="605" t="s">
        <v>634</v>
      </c>
      <c r="K183" s="449" t="s">
        <v>25</v>
      </c>
      <c r="L183" s="582"/>
      <c r="M183" s="586"/>
      <c r="N183" s="586"/>
      <c r="O183" s="420" t="s">
        <v>35</v>
      </c>
      <c r="P183" s="379" t="s">
        <v>1882</v>
      </c>
      <c r="Q183" s="379" t="s">
        <v>443</v>
      </c>
      <c r="R183" s="379" t="s">
        <v>443</v>
      </c>
      <c r="S183" s="379" t="s">
        <v>443</v>
      </c>
      <c r="T183" s="423" t="s">
        <v>443</v>
      </c>
      <c r="U183" s="453" t="s">
        <v>443</v>
      </c>
      <c r="V183" s="379" t="s">
        <v>443</v>
      </c>
      <c r="W183" s="379" t="s">
        <v>443</v>
      </c>
    </row>
    <row r="184" spans="1:23" ht="45" customHeight="1" x14ac:dyDescent="0.25">
      <c r="A184" s="382" t="s">
        <v>2186</v>
      </c>
      <c r="B184" s="382" t="s">
        <v>736</v>
      </c>
      <c r="C184" s="602"/>
      <c r="D184" s="631">
        <v>50</v>
      </c>
      <c r="E184" s="408" t="s">
        <v>604</v>
      </c>
      <c r="F184" s="401">
        <v>44949</v>
      </c>
      <c r="G184" s="385" t="s">
        <v>590</v>
      </c>
      <c r="H184" s="386">
        <v>335</v>
      </c>
      <c r="I184" s="88"/>
      <c r="J184" s="573" t="s">
        <v>2047</v>
      </c>
      <c r="K184" s="449" t="s">
        <v>40</v>
      </c>
      <c r="L184" s="379"/>
      <c r="M184" s="453"/>
      <c r="N184" s="379"/>
      <c r="O184" s="379" t="s">
        <v>443</v>
      </c>
      <c r="P184" s="379" t="s">
        <v>443</v>
      </c>
      <c r="Q184" s="379" t="s">
        <v>443</v>
      </c>
      <c r="R184" s="423" t="s">
        <v>443</v>
      </c>
      <c r="S184" s="379" t="s">
        <v>443</v>
      </c>
      <c r="T184" s="379" t="s">
        <v>443</v>
      </c>
      <c r="U184" s="379" t="s">
        <v>443</v>
      </c>
      <c r="V184" s="379" t="s">
        <v>443</v>
      </c>
      <c r="W184" s="379" t="s">
        <v>443</v>
      </c>
    </row>
    <row r="185" spans="1:23" s="381" customFormat="1" ht="45" customHeight="1" x14ac:dyDescent="0.25">
      <c r="A185" s="408" t="s">
        <v>1067</v>
      </c>
      <c r="B185" s="382" t="s">
        <v>1068</v>
      </c>
      <c r="C185" s="408"/>
      <c r="D185" s="631">
        <v>55</v>
      </c>
      <c r="E185" s="408" t="s">
        <v>604</v>
      </c>
      <c r="F185" s="434">
        <v>44866</v>
      </c>
      <c r="G185" s="385" t="s">
        <v>590</v>
      </c>
      <c r="H185" s="386" t="s">
        <v>1069</v>
      </c>
      <c r="I185" s="88"/>
      <c r="J185" s="573" t="s">
        <v>2062</v>
      </c>
      <c r="K185" s="449" t="s">
        <v>31</v>
      </c>
      <c r="L185" s="379" t="s">
        <v>443</v>
      </c>
      <c r="M185" s="379" t="s">
        <v>443</v>
      </c>
      <c r="N185" s="379" t="s">
        <v>443</v>
      </c>
      <c r="O185" s="379" t="s">
        <v>35</v>
      </c>
      <c r="P185" s="379" t="s">
        <v>443</v>
      </c>
      <c r="Q185" s="423" t="s">
        <v>443</v>
      </c>
      <c r="R185" s="423" t="s">
        <v>443</v>
      </c>
      <c r="S185" s="379" t="s">
        <v>443</v>
      </c>
      <c r="T185" s="654" t="s">
        <v>1882</v>
      </c>
      <c r="U185" s="379" t="s">
        <v>443</v>
      </c>
      <c r="V185" s="379" t="s">
        <v>443</v>
      </c>
      <c r="W185" s="379" t="s">
        <v>443</v>
      </c>
    </row>
    <row r="186" spans="1:23" s="381" customFormat="1" ht="45" customHeight="1" x14ac:dyDescent="0.25">
      <c r="A186" s="382" t="s">
        <v>1070</v>
      </c>
      <c r="B186" s="382" t="s">
        <v>152</v>
      </c>
      <c r="C186" s="408"/>
      <c r="D186" s="631">
        <v>55</v>
      </c>
      <c r="E186" s="408" t="s">
        <v>604</v>
      </c>
      <c r="F186" s="401">
        <v>43800</v>
      </c>
      <c r="G186" s="385" t="s">
        <v>590</v>
      </c>
      <c r="H186" s="386" t="s">
        <v>1071</v>
      </c>
      <c r="I186" s="88"/>
      <c r="J186" s="605" t="s">
        <v>634</v>
      </c>
      <c r="K186" s="449" t="s">
        <v>100</v>
      </c>
      <c r="L186" s="379" t="s">
        <v>443</v>
      </c>
      <c r="M186" s="379" t="s">
        <v>443</v>
      </c>
      <c r="N186" s="379" t="s">
        <v>443</v>
      </c>
      <c r="O186" s="379" t="s">
        <v>443</v>
      </c>
      <c r="P186" s="379" t="s">
        <v>443</v>
      </c>
      <c r="Q186" s="379" t="s">
        <v>443</v>
      </c>
      <c r="R186" s="379" t="s">
        <v>443</v>
      </c>
      <c r="S186" s="379" t="s">
        <v>1882</v>
      </c>
      <c r="T186" s="379" t="s">
        <v>443</v>
      </c>
      <c r="U186" s="453" t="s">
        <v>443</v>
      </c>
      <c r="V186" s="379" t="s">
        <v>443</v>
      </c>
      <c r="W186" s="379" t="s">
        <v>443</v>
      </c>
    </row>
    <row r="187" spans="1:23" s="381" customFormat="1" ht="45" customHeight="1" x14ac:dyDescent="0.25">
      <c r="A187" s="382" t="s">
        <v>184</v>
      </c>
      <c r="B187" s="382" t="s">
        <v>185</v>
      </c>
      <c r="C187" s="408"/>
      <c r="D187" s="631">
        <v>55</v>
      </c>
      <c r="E187" s="408" t="s">
        <v>604</v>
      </c>
      <c r="F187" s="401">
        <v>42558</v>
      </c>
      <c r="G187" s="385" t="s">
        <v>590</v>
      </c>
      <c r="H187" s="386" t="s">
        <v>1073</v>
      </c>
      <c r="I187" s="88">
        <v>22</v>
      </c>
      <c r="J187" s="573" t="s">
        <v>596</v>
      </c>
      <c r="K187" s="524" t="s">
        <v>53</v>
      </c>
      <c r="L187" s="379" t="s">
        <v>443</v>
      </c>
      <c r="M187" s="379" t="s">
        <v>443</v>
      </c>
      <c r="N187" s="379" t="s">
        <v>443</v>
      </c>
      <c r="O187" s="379" t="s">
        <v>443</v>
      </c>
      <c r="P187" s="423" t="s">
        <v>1882</v>
      </c>
      <c r="Q187" s="379" t="s">
        <v>443</v>
      </c>
      <c r="R187" s="423" t="s">
        <v>443</v>
      </c>
      <c r="S187" s="423" t="s">
        <v>443</v>
      </c>
      <c r="T187" s="379" t="s">
        <v>443</v>
      </c>
      <c r="U187" s="379" t="s">
        <v>443</v>
      </c>
      <c r="V187" s="420" t="s">
        <v>35</v>
      </c>
      <c r="W187" s="379" t="s">
        <v>443</v>
      </c>
    </row>
    <row r="188" spans="1:23" s="381" customFormat="1" ht="45" customHeight="1" x14ac:dyDescent="0.25">
      <c r="A188" s="371" t="s">
        <v>1074</v>
      </c>
      <c r="B188" s="371" t="s">
        <v>1917</v>
      </c>
      <c r="C188" s="602"/>
      <c r="D188" s="631">
        <v>50</v>
      </c>
      <c r="E188" s="408" t="s">
        <v>604</v>
      </c>
      <c r="F188" s="401">
        <v>44949</v>
      </c>
      <c r="G188" s="375" t="s">
        <v>590</v>
      </c>
      <c r="H188" s="376">
        <v>52</v>
      </c>
      <c r="I188" s="140"/>
      <c r="J188" s="573" t="s">
        <v>2065</v>
      </c>
      <c r="K188" s="442" t="s">
        <v>69</v>
      </c>
      <c r="L188" s="379"/>
      <c r="M188" s="423"/>
      <c r="N188" s="423"/>
      <c r="O188" s="379" t="s">
        <v>443</v>
      </c>
      <c r="P188" s="379" t="s">
        <v>443</v>
      </c>
      <c r="Q188" s="423" t="s">
        <v>1882</v>
      </c>
      <c r="R188" s="423" t="s">
        <v>443</v>
      </c>
      <c r="S188" s="423" t="s">
        <v>443</v>
      </c>
      <c r="T188" s="423" t="s">
        <v>443</v>
      </c>
      <c r="U188" s="379" t="s">
        <v>443</v>
      </c>
      <c r="V188" s="379" t="s">
        <v>443</v>
      </c>
      <c r="W188" s="379" t="s">
        <v>443</v>
      </c>
    </row>
    <row r="189" spans="1:23" s="381" customFormat="1" ht="45" customHeight="1" x14ac:dyDescent="0.25">
      <c r="A189" s="599" t="s">
        <v>2187</v>
      </c>
      <c r="B189" s="382" t="s">
        <v>140</v>
      </c>
      <c r="C189" s="599"/>
      <c r="D189" s="632"/>
      <c r="E189" s="408" t="s">
        <v>604</v>
      </c>
      <c r="F189" s="441"/>
      <c r="G189" s="385" t="s">
        <v>590</v>
      </c>
      <c r="H189" s="441">
        <v>157</v>
      </c>
      <c r="I189" s="299"/>
      <c r="J189" s="605" t="s">
        <v>634</v>
      </c>
      <c r="K189" s="449" t="s">
        <v>50</v>
      </c>
      <c r="L189" s="582"/>
      <c r="M189" s="586"/>
      <c r="N189" s="586"/>
      <c r="O189" s="379" t="s">
        <v>443</v>
      </c>
      <c r="P189" s="453" t="s">
        <v>1882</v>
      </c>
      <c r="Q189" s="379" t="s">
        <v>443</v>
      </c>
      <c r="R189" s="379" t="s">
        <v>443</v>
      </c>
      <c r="S189" s="379" t="s">
        <v>443</v>
      </c>
      <c r="T189" s="379" t="s">
        <v>443</v>
      </c>
      <c r="U189" s="453" t="s">
        <v>443</v>
      </c>
      <c r="V189" s="379" t="s">
        <v>443</v>
      </c>
      <c r="W189" s="379" t="s">
        <v>443</v>
      </c>
    </row>
    <row r="190" spans="1:23" s="381" customFormat="1" ht="45" customHeight="1" x14ac:dyDescent="0.25">
      <c r="A190" s="371" t="s">
        <v>2188</v>
      </c>
      <c r="B190" s="371" t="s">
        <v>662</v>
      </c>
      <c r="C190" s="602"/>
      <c r="D190" s="634">
        <v>50</v>
      </c>
      <c r="E190" s="419" t="s">
        <v>604</v>
      </c>
      <c r="F190" s="401">
        <v>44949</v>
      </c>
      <c r="G190" s="375" t="s">
        <v>590</v>
      </c>
      <c r="H190" s="376">
        <v>158</v>
      </c>
      <c r="I190" s="140"/>
      <c r="J190" s="573" t="s">
        <v>2091</v>
      </c>
      <c r="K190" s="442" t="s">
        <v>45</v>
      </c>
      <c r="L190" s="379"/>
      <c r="M190" s="379"/>
      <c r="N190" s="379"/>
      <c r="O190" s="379" t="s">
        <v>443</v>
      </c>
      <c r="P190" s="379" t="s">
        <v>443</v>
      </c>
      <c r="Q190" s="379" t="s">
        <v>443</v>
      </c>
      <c r="R190" s="379" t="s">
        <v>443</v>
      </c>
      <c r="S190" s="379" t="s">
        <v>443</v>
      </c>
      <c r="T190" s="379" t="s">
        <v>443</v>
      </c>
      <c r="U190" s="379" t="s">
        <v>443</v>
      </c>
      <c r="V190" s="453" t="s">
        <v>443</v>
      </c>
      <c r="W190" s="453" t="s">
        <v>443</v>
      </c>
    </row>
    <row r="191" spans="1:23" s="381" customFormat="1" ht="45" customHeight="1" x14ac:dyDescent="0.25">
      <c r="A191" s="382" t="s">
        <v>2189</v>
      </c>
      <c r="B191" s="382" t="s">
        <v>840</v>
      </c>
      <c r="C191" s="409" t="s">
        <v>2190</v>
      </c>
      <c r="D191" s="631">
        <v>65</v>
      </c>
      <c r="E191" s="408" t="s">
        <v>1011</v>
      </c>
      <c r="F191" s="401">
        <v>44189</v>
      </c>
      <c r="G191" s="385" t="s">
        <v>590</v>
      </c>
      <c r="H191" s="386" t="s">
        <v>1081</v>
      </c>
      <c r="I191" s="88"/>
      <c r="J191" s="573" t="s">
        <v>2054</v>
      </c>
      <c r="K191" s="524" t="s">
        <v>72</v>
      </c>
      <c r="L191" s="379" t="s">
        <v>443</v>
      </c>
      <c r="M191" s="379" t="s">
        <v>443</v>
      </c>
      <c r="N191" s="453" t="s">
        <v>443</v>
      </c>
      <c r="O191" s="379" t="s">
        <v>443</v>
      </c>
      <c r="P191" s="379" t="s">
        <v>443</v>
      </c>
      <c r="Q191" s="379" t="s">
        <v>443</v>
      </c>
      <c r="R191" s="379" t="s">
        <v>443</v>
      </c>
      <c r="S191" s="379" t="s">
        <v>443</v>
      </c>
      <c r="T191" s="379" t="s">
        <v>443</v>
      </c>
      <c r="U191" s="420" t="s">
        <v>35</v>
      </c>
      <c r="V191" s="379" t="s">
        <v>443</v>
      </c>
      <c r="W191" s="379" t="s">
        <v>443</v>
      </c>
    </row>
    <row r="192" spans="1:23" s="381" customFormat="1" ht="45" customHeight="1" x14ac:dyDescent="0.25">
      <c r="A192" s="382" t="s">
        <v>2191</v>
      </c>
      <c r="B192" s="382" t="s">
        <v>662</v>
      </c>
      <c r="C192" s="602"/>
      <c r="D192" s="631">
        <v>50</v>
      </c>
      <c r="E192" s="408" t="s">
        <v>604</v>
      </c>
      <c r="F192" s="401">
        <v>44949</v>
      </c>
      <c r="G192" s="385" t="s">
        <v>590</v>
      </c>
      <c r="H192" s="386">
        <v>379</v>
      </c>
      <c r="I192" s="88"/>
      <c r="J192" s="573" t="s">
        <v>2096</v>
      </c>
      <c r="K192" s="449" t="s">
        <v>95</v>
      </c>
      <c r="L192" s="379"/>
      <c r="M192" s="379"/>
      <c r="N192" s="379" t="s">
        <v>1882</v>
      </c>
      <c r="O192" s="379" t="s">
        <v>443</v>
      </c>
      <c r="P192" s="379" t="s">
        <v>443</v>
      </c>
      <c r="Q192" s="379" t="s">
        <v>443</v>
      </c>
      <c r="R192" s="379" t="s">
        <v>443</v>
      </c>
      <c r="S192" s="379" t="s">
        <v>443</v>
      </c>
      <c r="T192" s="379" t="s">
        <v>443</v>
      </c>
      <c r="U192" s="379" t="s">
        <v>443</v>
      </c>
      <c r="V192" s="379" t="s">
        <v>443</v>
      </c>
      <c r="W192" s="379" t="s">
        <v>443</v>
      </c>
    </row>
    <row r="193" spans="1:23" s="381" customFormat="1" ht="45" customHeight="1" x14ac:dyDescent="0.25">
      <c r="A193" s="408" t="s">
        <v>1082</v>
      </c>
      <c r="B193" s="382" t="s">
        <v>89</v>
      </c>
      <c r="C193" s="408"/>
      <c r="D193" s="631">
        <v>55</v>
      </c>
      <c r="E193" s="408" t="s">
        <v>604</v>
      </c>
      <c r="F193" s="401">
        <v>41426</v>
      </c>
      <c r="G193" s="385" t="s">
        <v>590</v>
      </c>
      <c r="H193" s="386" t="s">
        <v>1083</v>
      </c>
      <c r="I193" s="88">
        <v>24</v>
      </c>
      <c r="J193" s="573" t="s">
        <v>596</v>
      </c>
      <c r="K193" s="524" t="s">
        <v>72</v>
      </c>
      <c r="L193" s="379" t="s">
        <v>443</v>
      </c>
      <c r="M193" s="379" t="s">
        <v>443</v>
      </c>
      <c r="N193" s="379" t="s">
        <v>443</v>
      </c>
      <c r="O193" s="379" t="s">
        <v>443</v>
      </c>
      <c r="P193" s="379" t="s">
        <v>443</v>
      </c>
      <c r="Q193" s="379" t="s">
        <v>443</v>
      </c>
      <c r="R193" s="379" t="s">
        <v>443</v>
      </c>
      <c r="S193" s="379" t="s">
        <v>443</v>
      </c>
      <c r="T193" s="379" t="s">
        <v>443</v>
      </c>
      <c r="U193" s="379" t="s">
        <v>443</v>
      </c>
      <c r="V193" s="379" t="s">
        <v>443</v>
      </c>
      <c r="W193" s="379" t="s">
        <v>443</v>
      </c>
    </row>
    <row r="194" spans="1:23" s="381" customFormat="1" ht="45" customHeight="1" x14ac:dyDescent="0.25">
      <c r="A194" s="408" t="s">
        <v>2192</v>
      </c>
      <c r="B194" s="382" t="s">
        <v>638</v>
      </c>
      <c r="C194" s="602" t="s">
        <v>2193</v>
      </c>
      <c r="D194" s="631">
        <v>50</v>
      </c>
      <c r="E194" s="408" t="s">
        <v>815</v>
      </c>
      <c r="F194" s="401"/>
      <c r="G194" s="532" t="s">
        <v>66</v>
      </c>
      <c r="H194" s="386">
        <v>48</v>
      </c>
      <c r="I194" s="88"/>
      <c r="J194" s="573" t="s">
        <v>767</v>
      </c>
      <c r="K194" s="524" t="s">
        <v>28</v>
      </c>
      <c r="L194" s="420" t="s">
        <v>35</v>
      </c>
      <c r="M194" s="420" t="s">
        <v>35</v>
      </c>
      <c r="N194" s="420" t="s">
        <v>35</v>
      </c>
      <c r="O194" s="420" t="s">
        <v>35</v>
      </c>
      <c r="P194" s="420" t="s">
        <v>35</v>
      </c>
      <c r="Q194" s="420" t="s">
        <v>35</v>
      </c>
      <c r="R194" s="420" t="s">
        <v>35</v>
      </c>
      <c r="S194" s="420" t="s">
        <v>35</v>
      </c>
      <c r="T194" s="420" t="s">
        <v>35</v>
      </c>
      <c r="U194" s="420" t="s">
        <v>35</v>
      </c>
      <c r="V194" s="420" t="s">
        <v>35</v>
      </c>
      <c r="W194" s="420" t="s">
        <v>35</v>
      </c>
    </row>
    <row r="195" spans="1:23" s="381" customFormat="1" ht="45" customHeight="1" x14ac:dyDescent="0.25">
      <c r="A195" s="408" t="s">
        <v>2194</v>
      </c>
      <c r="B195" s="382" t="s">
        <v>818</v>
      </c>
      <c r="C195" s="620"/>
      <c r="D195" s="631">
        <v>70</v>
      </c>
      <c r="E195" s="408" t="s">
        <v>815</v>
      </c>
      <c r="F195" s="401">
        <v>45161</v>
      </c>
      <c r="G195" s="385" t="s">
        <v>590</v>
      </c>
      <c r="H195" s="616" t="s">
        <v>1088</v>
      </c>
      <c r="I195" s="88"/>
      <c r="J195" s="573" t="s">
        <v>2091</v>
      </c>
      <c r="K195" s="524" t="s">
        <v>50</v>
      </c>
      <c r="L195" s="420" t="s">
        <v>35</v>
      </c>
      <c r="M195" s="420" t="s">
        <v>35</v>
      </c>
      <c r="N195" s="420" t="s">
        <v>35</v>
      </c>
      <c r="O195" s="420" t="s">
        <v>35</v>
      </c>
      <c r="P195" s="420" t="s">
        <v>35</v>
      </c>
      <c r="Q195" s="420" t="s">
        <v>35</v>
      </c>
      <c r="R195" s="420" t="s">
        <v>35</v>
      </c>
      <c r="S195" s="379" t="s">
        <v>443</v>
      </c>
      <c r="T195" s="379" t="s">
        <v>443</v>
      </c>
      <c r="U195" s="379" t="s">
        <v>443</v>
      </c>
      <c r="V195" s="453" t="s">
        <v>443</v>
      </c>
      <c r="W195" s="453" t="s">
        <v>443</v>
      </c>
    </row>
    <row r="196" spans="1:23" s="381" customFormat="1" ht="45" customHeight="1" x14ac:dyDescent="0.25">
      <c r="A196" s="408" t="s">
        <v>1089</v>
      </c>
      <c r="B196" s="382" t="s">
        <v>989</v>
      </c>
      <c r="C196" s="408" t="s">
        <v>1037</v>
      </c>
      <c r="D196" s="631">
        <v>275</v>
      </c>
      <c r="E196" s="408" t="s">
        <v>731</v>
      </c>
      <c r="F196" s="401">
        <v>44287</v>
      </c>
      <c r="G196" s="385" t="s">
        <v>590</v>
      </c>
      <c r="H196" s="386" t="s">
        <v>827</v>
      </c>
      <c r="I196" s="140"/>
      <c r="J196" s="573" t="s">
        <v>2163</v>
      </c>
      <c r="K196" s="449" t="s">
        <v>31</v>
      </c>
      <c r="L196" s="379" t="s">
        <v>443</v>
      </c>
      <c r="M196" s="379" t="s">
        <v>443</v>
      </c>
      <c r="N196" s="379" t="s">
        <v>443</v>
      </c>
      <c r="O196" s="379" t="s">
        <v>443</v>
      </c>
      <c r="P196" s="379" t="s">
        <v>443</v>
      </c>
      <c r="Q196" s="379" t="s">
        <v>443</v>
      </c>
      <c r="R196" s="379" t="s">
        <v>443</v>
      </c>
      <c r="S196" s="379" t="s">
        <v>443</v>
      </c>
      <c r="T196" s="379" t="s">
        <v>1882</v>
      </c>
      <c r="U196" s="379" t="s">
        <v>443</v>
      </c>
      <c r="V196" s="379" t="s">
        <v>443</v>
      </c>
      <c r="W196" s="379" t="s">
        <v>443</v>
      </c>
    </row>
    <row r="197" spans="1:23" s="381" customFormat="1" ht="45" customHeight="1" x14ac:dyDescent="0.25">
      <c r="A197" s="408" t="s">
        <v>127</v>
      </c>
      <c r="B197" s="382" t="s">
        <v>119</v>
      </c>
      <c r="C197" s="408"/>
      <c r="D197" s="631">
        <v>55</v>
      </c>
      <c r="E197" s="408" t="s">
        <v>604</v>
      </c>
      <c r="F197" s="384"/>
      <c r="G197" s="385" t="s">
        <v>590</v>
      </c>
      <c r="H197" s="386" t="s">
        <v>1091</v>
      </c>
      <c r="I197" s="88">
        <v>5</v>
      </c>
      <c r="J197" s="573" t="s">
        <v>2063</v>
      </c>
      <c r="K197" s="449" t="s">
        <v>72</v>
      </c>
      <c r="L197" s="379" t="s">
        <v>443</v>
      </c>
      <c r="M197" s="379" t="s">
        <v>443</v>
      </c>
      <c r="N197" s="379" t="s">
        <v>443</v>
      </c>
      <c r="O197" s="379" t="s">
        <v>443</v>
      </c>
      <c r="P197" s="379" t="s">
        <v>443</v>
      </c>
      <c r="Q197" s="379" t="s">
        <v>443</v>
      </c>
      <c r="R197" s="379" t="s">
        <v>443</v>
      </c>
      <c r="S197" s="379" t="s">
        <v>443</v>
      </c>
      <c r="T197" s="379" t="s">
        <v>443</v>
      </c>
      <c r="U197" s="379" t="s">
        <v>443</v>
      </c>
      <c r="V197" s="420" t="s">
        <v>35</v>
      </c>
      <c r="W197" s="379" t="s">
        <v>443</v>
      </c>
    </row>
    <row r="198" spans="1:23" s="381" customFormat="1" ht="45" customHeight="1" x14ac:dyDescent="0.25">
      <c r="A198" s="429" t="s">
        <v>2195</v>
      </c>
      <c r="B198" s="429" t="s">
        <v>1093</v>
      </c>
      <c r="C198" s="408"/>
      <c r="D198" s="631">
        <v>55</v>
      </c>
      <c r="E198" s="408" t="s">
        <v>1094</v>
      </c>
      <c r="F198" s="401"/>
      <c r="G198" s="385" t="s">
        <v>590</v>
      </c>
      <c r="H198" s="386" t="s">
        <v>827</v>
      </c>
      <c r="I198" s="193"/>
      <c r="J198" s="573" t="s">
        <v>2054</v>
      </c>
      <c r="K198" s="449" t="s">
        <v>40</v>
      </c>
      <c r="L198" s="379"/>
      <c r="M198" s="379"/>
      <c r="N198" s="379"/>
      <c r="O198" s="379" t="s">
        <v>443</v>
      </c>
      <c r="P198" s="379" t="s">
        <v>443</v>
      </c>
      <c r="Q198" s="379" t="s">
        <v>443</v>
      </c>
      <c r="R198" s="379" t="s">
        <v>443</v>
      </c>
      <c r="S198" s="379" t="s">
        <v>443</v>
      </c>
      <c r="T198" s="379" t="s">
        <v>443</v>
      </c>
      <c r="U198" s="379" t="s">
        <v>443</v>
      </c>
      <c r="V198" s="379" t="s">
        <v>443</v>
      </c>
      <c r="W198" s="379" t="s">
        <v>443</v>
      </c>
    </row>
    <row r="199" spans="1:23" s="381" customFormat="1" ht="45" customHeight="1" x14ac:dyDescent="0.25">
      <c r="A199" s="398" t="s">
        <v>1095</v>
      </c>
      <c r="B199" s="429" t="s">
        <v>840</v>
      </c>
      <c r="C199" s="409" t="s">
        <v>2190</v>
      </c>
      <c r="D199" s="631">
        <v>65</v>
      </c>
      <c r="E199" s="408" t="s">
        <v>1011</v>
      </c>
      <c r="F199" s="401">
        <v>44189</v>
      </c>
      <c r="G199" s="385" t="s">
        <v>590</v>
      </c>
      <c r="H199" s="386" t="s">
        <v>1097</v>
      </c>
      <c r="I199" s="193"/>
      <c r="J199" s="573" t="s">
        <v>2054</v>
      </c>
      <c r="K199" s="449" t="s">
        <v>20</v>
      </c>
      <c r="L199" s="379" t="s">
        <v>443</v>
      </c>
      <c r="M199" s="379" t="s">
        <v>443</v>
      </c>
      <c r="N199" s="379" t="s">
        <v>443</v>
      </c>
      <c r="O199" s="379" t="s">
        <v>1882</v>
      </c>
      <c r="P199" s="379" t="s">
        <v>443</v>
      </c>
      <c r="Q199" s="379" t="s">
        <v>443</v>
      </c>
      <c r="R199" s="379" t="s">
        <v>443</v>
      </c>
      <c r="S199" s="379" t="s">
        <v>443</v>
      </c>
      <c r="T199" s="379" t="s">
        <v>443</v>
      </c>
      <c r="U199" s="379" t="s">
        <v>443</v>
      </c>
      <c r="V199" s="379" t="s">
        <v>443</v>
      </c>
      <c r="W199" s="379" t="s">
        <v>443</v>
      </c>
    </row>
    <row r="200" spans="1:23" s="381" customFormat="1" ht="45" customHeight="1" x14ac:dyDescent="0.25">
      <c r="A200" s="382" t="s">
        <v>1098</v>
      </c>
      <c r="B200" s="382" t="s">
        <v>840</v>
      </c>
      <c r="C200" s="409" t="s">
        <v>2117</v>
      </c>
      <c r="D200" s="631">
        <v>65</v>
      </c>
      <c r="E200" s="408" t="s">
        <v>1011</v>
      </c>
      <c r="F200" s="401">
        <v>43881</v>
      </c>
      <c r="G200" s="385" t="s">
        <v>590</v>
      </c>
      <c r="H200" s="386" t="s">
        <v>1099</v>
      </c>
      <c r="I200" s="337"/>
      <c r="J200" s="573" t="s">
        <v>2054</v>
      </c>
      <c r="K200" s="449" t="s">
        <v>20</v>
      </c>
      <c r="L200" s="379" t="s">
        <v>443</v>
      </c>
      <c r="M200" s="379" t="s">
        <v>443</v>
      </c>
      <c r="N200" s="379" t="s">
        <v>443</v>
      </c>
      <c r="O200" s="379" t="s">
        <v>1882</v>
      </c>
      <c r="P200" s="453" t="s">
        <v>443</v>
      </c>
      <c r="Q200" s="379" t="s">
        <v>443</v>
      </c>
      <c r="R200" s="379" t="s">
        <v>443</v>
      </c>
      <c r="S200" s="379" t="s">
        <v>443</v>
      </c>
      <c r="T200" s="379" t="s">
        <v>443</v>
      </c>
      <c r="U200" s="379" t="s">
        <v>443</v>
      </c>
      <c r="V200" s="379" t="s">
        <v>443</v>
      </c>
      <c r="W200" s="379" t="s">
        <v>443</v>
      </c>
    </row>
    <row r="201" spans="1:23" s="381" customFormat="1" ht="45" customHeight="1" x14ac:dyDescent="0.25">
      <c r="A201" s="382" t="s">
        <v>1100</v>
      </c>
      <c r="B201" s="382" t="s">
        <v>598</v>
      </c>
      <c r="C201" s="602"/>
      <c r="D201" s="631">
        <v>50</v>
      </c>
      <c r="E201" s="408" t="s">
        <v>604</v>
      </c>
      <c r="F201" s="401">
        <v>44949</v>
      </c>
      <c r="G201" s="385" t="s">
        <v>590</v>
      </c>
      <c r="H201" s="386">
        <v>175</v>
      </c>
      <c r="I201" s="88"/>
      <c r="J201" s="573" t="s">
        <v>2091</v>
      </c>
      <c r="K201" s="449" t="s">
        <v>20</v>
      </c>
      <c r="L201" s="379"/>
      <c r="M201" s="379"/>
      <c r="N201" s="379"/>
      <c r="O201" s="379" t="s">
        <v>1882</v>
      </c>
      <c r="P201" s="379" t="s">
        <v>443</v>
      </c>
      <c r="Q201" s="423" t="s">
        <v>443</v>
      </c>
      <c r="R201" s="423" t="s">
        <v>443</v>
      </c>
      <c r="S201" s="423" t="s">
        <v>443</v>
      </c>
      <c r="T201" s="423" t="s">
        <v>443</v>
      </c>
      <c r="U201" s="379" t="s">
        <v>443</v>
      </c>
      <c r="V201" s="453" t="s">
        <v>443</v>
      </c>
      <c r="W201" s="453" t="s">
        <v>443</v>
      </c>
    </row>
    <row r="202" spans="1:23" s="381" customFormat="1" ht="45" customHeight="1" x14ac:dyDescent="0.25">
      <c r="A202" s="599" t="s">
        <v>1101</v>
      </c>
      <c r="B202" s="408" t="s">
        <v>1102</v>
      </c>
      <c r="C202" s="599"/>
      <c r="D202" s="632"/>
      <c r="E202" s="408" t="s">
        <v>604</v>
      </c>
      <c r="F202" s="441"/>
      <c r="G202" s="385" t="s">
        <v>590</v>
      </c>
      <c r="H202" s="441">
        <v>384</v>
      </c>
      <c r="I202" s="545"/>
      <c r="J202" s="605" t="s">
        <v>634</v>
      </c>
      <c r="K202" s="449" t="s">
        <v>25</v>
      </c>
      <c r="L202" s="582"/>
      <c r="M202" s="586"/>
      <c r="N202" s="592"/>
      <c r="O202" s="379" t="s">
        <v>443</v>
      </c>
      <c r="P202" s="379" t="s">
        <v>1882</v>
      </c>
      <c r="Q202" s="379" t="s">
        <v>443</v>
      </c>
      <c r="R202" s="379" t="s">
        <v>443</v>
      </c>
      <c r="S202" s="379" t="s">
        <v>443</v>
      </c>
      <c r="T202" s="379" t="s">
        <v>443</v>
      </c>
      <c r="U202" s="453" t="s">
        <v>443</v>
      </c>
      <c r="V202" s="379" t="s">
        <v>443</v>
      </c>
      <c r="W202" s="379" t="s">
        <v>443</v>
      </c>
    </row>
    <row r="203" spans="1:23" s="381" customFormat="1" ht="45" customHeight="1" x14ac:dyDescent="0.25">
      <c r="A203" s="382" t="s">
        <v>1103</v>
      </c>
      <c r="B203" s="382" t="s">
        <v>1104</v>
      </c>
      <c r="C203" s="408"/>
      <c r="D203" s="631">
        <v>55</v>
      </c>
      <c r="E203" s="408" t="s">
        <v>604</v>
      </c>
      <c r="F203" s="401">
        <v>43391</v>
      </c>
      <c r="G203" s="385" t="s">
        <v>590</v>
      </c>
      <c r="H203" s="394" t="s">
        <v>1105</v>
      </c>
      <c r="I203" s="140"/>
      <c r="J203" s="573" t="s">
        <v>648</v>
      </c>
      <c r="K203" s="517" t="s">
        <v>87</v>
      </c>
      <c r="L203" s="379" t="s">
        <v>443</v>
      </c>
      <c r="M203" s="379" t="s">
        <v>443</v>
      </c>
      <c r="N203" s="379" t="s">
        <v>443</v>
      </c>
      <c r="O203" s="379" t="s">
        <v>443</v>
      </c>
      <c r="P203" s="453" t="s">
        <v>443</v>
      </c>
      <c r="Q203" s="379" t="s">
        <v>443</v>
      </c>
      <c r="R203" s="379" t="s">
        <v>443</v>
      </c>
      <c r="S203" s="379" t="s">
        <v>443</v>
      </c>
      <c r="T203" s="379" t="s">
        <v>443</v>
      </c>
      <c r="U203" s="379" t="s">
        <v>443</v>
      </c>
      <c r="V203" s="379" t="s">
        <v>443</v>
      </c>
      <c r="W203" s="379" t="s">
        <v>443</v>
      </c>
    </row>
    <row r="204" spans="1:23" s="381" customFormat="1" ht="45" customHeight="1" x14ac:dyDescent="0.25">
      <c r="A204" s="391" t="s">
        <v>1106</v>
      </c>
      <c r="B204" s="391" t="s">
        <v>119</v>
      </c>
      <c r="C204" s="602"/>
      <c r="D204" s="631">
        <v>50</v>
      </c>
      <c r="E204" s="408" t="s">
        <v>604</v>
      </c>
      <c r="F204" s="401">
        <v>44949</v>
      </c>
      <c r="G204" s="411" t="s">
        <v>590</v>
      </c>
      <c r="H204" s="394">
        <v>181</v>
      </c>
      <c r="I204" s="89"/>
      <c r="J204" s="573" t="s">
        <v>2091</v>
      </c>
      <c r="K204" s="517" t="s">
        <v>87</v>
      </c>
      <c r="L204" s="379"/>
      <c r="M204" s="453"/>
      <c r="N204" s="379"/>
      <c r="O204" s="379" t="s">
        <v>443</v>
      </c>
      <c r="P204" s="379" t="s">
        <v>443</v>
      </c>
      <c r="Q204" s="379" t="s">
        <v>443</v>
      </c>
      <c r="R204" s="379" t="s">
        <v>443</v>
      </c>
      <c r="S204" s="379" t="s">
        <v>443</v>
      </c>
      <c r="T204" s="379" t="s">
        <v>443</v>
      </c>
      <c r="U204" s="379" t="s">
        <v>443</v>
      </c>
      <c r="V204" s="453" t="s">
        <v>443</v>
      </c>
      <c r="W204" s="453" t="s">
        <v>443</v>
      </c>
    </row>
    <row r="205" spans="1:23" ht="45" customHeight="1" x14ac:dyDescent="0.25">
      <c r="A205" s="382" t="s">
        <v>1107</v>
      </c>
      <c r="B205" s="382" t="s">
        <v>119</v>
      </c>
      <c r="C205" s="408"/>
      <c r="D205" s="631">
        <v>55</v>
      </c>
      <c r="E205" s="408" t="s">
        <v>604</v>
      </c>
      <c r="F205" s="401">
        <v>41456</v>
      </c>
      <c r="G205" s="385" t="s">
        <v>590</v>
      </c>
      <c r="H205" s="386" t="s">
        <v>1108</v>
      </c>
      <c r="I205" s="88">
        <v>11</v>
      </c>
      <c r="J205" s="573" t="s">
        <v>2063</v>
      </c>
      <c r="K205" s="449" t="s">
        <v>87</v>
      </c>
      <c r="L205" s="379" t="s">
        <v>443</v>
      </c>
      <c r="M205" s="379" t="s">
        <v>443</v>
      </c>
      <c r="N205" s="453" t="s">
        <v>443</v>
      </c>
      <c r="O205" s="379" t="s">
        <v>443</v>
      </c>
      <c r="P205" s="379" t="s">
        <v>443</v>
      </c>
      <c r="Q205" s="379" t="s">
        <v>443</v>
      </c>
      <c r="R205" s="379" t="s">
        <v>443</v>
      </c>
      <c r="S205" s="379" t="s">
        <v>443</v>
      </c>
      <c r="T205" s="379" t="s">
        <v>443</v>
      </c>
      <c r="U205" s="379" t="s">
        <v>443</v>
      </c>
      <c r="V205" s="379" t="s">
        <v>443</v>
      </c>
      <c r="W205" s="379" t="s">
        <v>443</v>
      </c>
    </row>
    <row r="206" spans="1:23" ht="45" customHeight="1" x14ac:dyDescent="0.25">
      <c r="A206" s="382" t="s">
        <v>2196</v>
      </c>
      <c r="B206" s="382" t="s">
        <v>662</v>
      </c>
      <c r="C206" s="602"/>
      <c r="D206" s="631">
        <v>50</v>
      </c>
      <c r="E206" s="408" t="s">
        <v>604</v>
      </c>
      <c r="F206" s="401">
        <v>44949</v>
      </c>
      <c r="G206" s="385" t="s">
        <v>590</v>
      </c>
      <c r="H206" s="386">
        <v>177</v>
      </c>
      <c r="I206" s="88"/>
      <c r="J206" s="573" t="s">
        <v>2052</v>
      </c>
      <c r="K206" s="449" t="s">
        <v>20</v>
      </c>
      <c r="L206" s="379"/>
      <c r="M206" s="453"/>
      <c r="N206" s="453"/>
      <c r="O206" s="379" t="s">
        <v>1882</v>
      </c>
      <c r="P206" s="453" t="s">
        <v>443</v>
      </c>
      <c r="Q206" s="379"/>
      <c r="R206" s="379" t="s">
        <v>443</v>
      </c>
      <c r="S206" s="379" t="s">
        <v>443</v>
      </c>
      <c r="T206" s="379" t="s">
        <v>443</v>
      </c>
      <c r="U206" s="379" t="s">
        <v>443</v>
      </c>
      <c r="V206" s="379" t="s">
        <v>443</v>
      </c>
      <c r="W206" s="379" t="s">
        <v>443</v>
      </c>
    </row>
    <row r="207" spans="1:23" ht="45" customHeight="1" x14ac:dyDescent="0.25">
      <c r="A207" s="382" t="s">
        <v>1112</v>
      </c>
      <c r="B207" s="382" t="s">
        <v>662</v>
      </c>
      <c r="C207" s="602"/>
      <c r="D207" s="631">
        <v>50</v>
      </c>
      <c r="E207" s="408" t="s">
        <v>604</v>
      </c>
      <c r="F207" s="401">
        <v>44949</v>
      </c>
      <c r="G207" s="385" t="s">
        <v>590</v>
      </c>
      <c r="H207" s="386">
        <v>362</v>
      </c>
      <c r="I207" s="88"/>
      <c r="J207" s="573" t="s">
        <v>2052</v>
      </c>
      <c r="K207" s="449" t="s">
        <v>25</v>
      </c>
      <c r="L207" s="379"/>
      <c r="M207" s="379"/>
      <c r="N207" s="379"/>
      <c r="O207" s="379" t="s">
        <v>443</v>
      </c>
      <c r="P207" s="379" t="s">
        <v>1882</v>
      </c>
      <c r="Q207" s="379" t="s">
        <v>443</v>
      </c>
      <c r="R207" s="379" t="s">
        <v>443</v>
      </c>
      <c r="S207" s="379" t="s">
        <v>443</v>
      </c>
      <c r="T207" s="379" t="s">
        <v>443</v>
      </c>
      <c r="U207" s="379" t="s">
        <v>443</v>
      </c>
      <c r="V207" s="379" t="s">
        <v>443</v>
      </c>
      <c r="W207" s="379" t="s">
        <v>443</v>
      </c>
    </row>
    <row r="208" spans="1:23" ht="45" customHeight="1" x14ac:dyDescent="0.25">
      <c r="A208" s="382" t="s">
        <v>2197</v>
      </c>
      <c r="B208" s="382" t="s">
        <v>212</v>
      </c>
      <c r="C208" s="408"/>
      <c r="D208" s="631">
        <v>55</v>
      </c>
      <c r="E208" s="408" t="s">
        <v>604</v>
      </c>
      <c r="F208" s="384"/>
      <c r="G208" s="385" t="s">
        <v>590</v>
      </c>
      <c r="H208" s="386" t="s">
        <v>300</v>
      </c>
      <c r="I208" s="88">
        <v>1</v>
      </c>
      <c r="J208" s="646" t="s">
        <v>596</v>
      </c>
      <c r="K208" s="449" t="s">
        <v>87</v>
      </c>
      <c r="L208" s="379" t="s">
        <v>443</v>
      </c>
      <c r="M208" s="379" t="s">
        <v>443</v>
      </c>
      <c r="N208" s="379" t="s">
        <v>443</v>
      </c>
      <c r="O208" s="379" t="s">
        <v>443</v>
      </c>
      <c r="P208" s="379" t="s">
        <v>443</v>
      </c>
      <c r="Q208" s="423" t="s">
        <v>443</v>
      </c>
      <c r="R208" s="379" t="s">
        <v>443</v>
      </c>
      <c r="S208" s="379" t="s">
        <v>443</v>
      </c>
      <c r="T208" s="379" t="s">
        <v>443</v>
      </c>
      <c r="U208" s="379" t="s">
        <v>443</v>
      </c>
      <c r="V208" s="379" t="s">
        <v>1882</v>
      </c>
      <c r="W208" s="379" t="s">
        <v>443</v>
      </c>
    </row>
    <row r="209" spans="1:23" ht="45" customHeight="1" x14ac:dyDescent="0.25">
      <c r="A209" s="382" t="s">
        <v>2198</v>
      </c>
      <c r="B209" s="382" t="s">
        <v>99</v>
      </c>
      <c r="C209" s="408"/>
      <c r="D209" s="631">
        <v>80</v>
      </c>
      <c r="E209" s="408" t="s">
        <v>604</v>
      </c>
      <c r="F209" s="401">
        <v>44429</v>
      </c>
      <c r="G209" s="385" t="s">
        <v>590</v>
      </c>
      <c r="H209" s="386" t="s">
        <v>1118</v>
      </c>
      <c r="I209" s="88"/>
      <c r="J209" s="609" t="s">
        <v>2043</v>
      </c>
      <c r="K209" s="449" t="s">
        <v>53</v>
      </c>
      <c r="L209" s="379" t="s">
        <v>443</v>
      </c>
      <c r="M209" s="379" t="s">
        <v>443</v>
      </c>
      <c r="N209" s="379" t="s">
        <v>1882</v>
      </c>
      <c r="O209" s="379" t="s">
        <v>443</v>
      </c>
      <c r="P209" s="379" t="s">
        <v>443</v>
      </c>
      <c r="Q209" s="379" t="s">
        <v>443</v>
      </c>
      <c r="R209" s="379" t="s">
        <v>443</v>
      </c>
      <c r="S209" s="379" t="s">
        <v>443</v>
      </c>
      <c r="T209" s="379" t="s">
        <v>443</v>
      </c>
      <c r="U209" s="379" t="s">
        <v>443</v>
      </c>
      <c r="V209" s="379" t="s">
        <v>443</v>
      </c>
      <c r="W209" s="379" t="s">
        <v>443</v>
      </c>
    </row>
    <row r="210" spans="1:23" ht="45" customHeight="1" x14ac:dyDescent="0.25">
      <c r="A210" s="382" t="s">
        <v>2199</v>
      </c>
      <c r="B210" s="382" t="s">
        <v>1120</v>
      </c>
      <c r="C210" s="602"/>
      <c r="D210" s="631">
        <v>50</v>
      </c>
      <c r="E210" s="408" t="s">
        <v>612</v>
      </c>
      <c r="F210" s="401">
        <v>44949</v>
      </c>
      <c r="G210" s="385" t="s">
        <v>590</v>
      </c>
      <c r="H210" s="386" t="s">
        <v>827</v>
      </c>
      <c r="I210" s="88"/>
      <c r="J210" s="573" t="s">
        <v>2054</v>
      </c>
      <c r="K210" s="449" t="s">
        <v>40</v>
      </c>
      <c r="L210" s="379" t="s">
        <v>1882</v>
      </c>
      <c r="M210" s="379"/>
      <c r="N210" s="379"/>
      <c r="O210" s="379" t="s">
        <v>443</v>
      </c>
      <c r="P210" s="379" t="s">
        <v>443</v>
      </c>
      <c r="Q210" s="379" t="s">
        <v>443</v>
      </c>
      <c r="R210" s="379" t="s">
        <v>443</v>
      </c>
      <c r="S210" s="379" t="s">
        <v>443</v>
      </c>
      <c r="T210" s="379" t="s">
        <v>443</v>
      </c>
      <c r="U210" s="379" t="s">
        <v>443</v>
      </c>
      <c r="V210" s="379" t="s">
        <v>443</v>
      </c>
      <c r="W210" s="379" t="s">
        <v>443</v>
      </c>
    </row>
    <row r="211" spans="1:23" ht="45" customHeight="1" x14ac:dyDescent="0.25">
      <c r="A211" s="382" t="s">
        <v>1121</v>
      </c>
      <c r="B211" s="382" t="s">
        <v>1122</v>
      </c>
      <c r="C211" s="602"/>
      <c r="D211" s="631">
        <v>60</v>
      </c>
      <c r="E211" s="408" t="s">
        <v>612</v>
      </c>
      <c r="F211" s="401">
        <v>45017</v>
      </c>
      <c r="G211" s="385" t="s">
        <v>590</v>
      </c>
      <c r="H211" s="386" t="s">
        <v>767</v>
      </c>
      <c r="I211" s="581"/>
      <c r="J211" s="573" t="s">
        <v>2163</v>
      </c>
      <c r="K211" s="449" t="s">
        <v>53</v>
      </c>
      <c r="L211" s="420" t="s">
        <v>35</v>
      </c>
      <c r="M211" s="420" t="s">
        <v>35</v>
      </c>
      <c r="N211" s="420" t="s">
        <v>35</v>
      </c>
      <c r="O211" s="420" t="s">
        <v>35</v>
      </c>
      <c r="P211" s="420" t="s">
        <v>35</v>
      </c>
      <c r="Q211" s="379" t="s">
        <v>443</v>
      </c>
      <c r="R211" s="379" t="s">
        <v>443</v>
      </c>
      <c r="S211" s="379" t="s">
        <v>443</v>
      </c>
      <c r="T211" s="379" t="s">
        <v>443</v>
      </c>
      <c r="U211" s="379" t="s">
        <v>443</v>
      </c>
      <c r="V211" s="379" t="s">
        <v>443</v>
      </c>
      <c r="W211" s="379" t="s">
        <v>443</v>
      </c>
    </row>
    <row r="212" spans="1:23" customFormat="1" ht="40.5" customHeight="1" x14ac:dyDescent="0.25">
      <c r="A212" s="382" t="s">
        <v>1123</v>
      </c>
      <c r="B212" s="382" t="s">
        <v>901</v>
      </c>
      <c r="C212" s="602"/>
      <c r="D212" s="631">
        <v>55</v>
      </c>
      <c r="E212" s="408" t="s">
        <v>612</v>
      </c>
      <c r="F212" s="401">
        <v>45017</v>
      </c>
      <c r="G212" s="385" t="s">
        <v>590</v>
      </c>
      <c r="H212" s="386" t="s">
        <v>1125</v>
      </c>
      <c r="I212" s="581"/>
      <c r="J212" s="573" t="s">
        <v>2054</v>
      </c>
      <c r="K212" s="449" t="s">
        <v>50</v>
      </c>
      <c r="L212" s="379"/>
      <c r="M212" s="379"/>
      <c r="N212" s="379"/>
      <c r="O212" s="379" t="s">
        <v>443</v>
      </c>
      <c r="P212" s="379" t="s">
        <v>443</v>
      </c>
      <c r="Q212" s="379" t="s">
        <v>443</v>
      </c>
      <c r="R212" s="423" t="s">
        <v>1882</v>
      </c>
      <c r="S212" s="379" t="s">
        <v>443</v>
      </c>
      <c r="T212" s="379" t="s">
        <v>443</v>
      </c>
      <c r="U212" s="379" t="s">
        <v>443</v>
      </c>
      <c r="V212" s="379" t="s">
        <v>443</v>
      </c>
      <c r="W212" s="379" t="s">
        <v>443</v>
      </c>
    </row>
    <row r="213" spans="1:23" customFormat="1" ht="40.5" customHeight="1" x14ac:dyDescent="0.25">
      <c r="A213" s="382" t="s">
        <v>1126</v>
      </c>
      <c r="B213" s="382" t="s">
        <v>1127</v>
      </c>
      <c r="C213" s="408" t="s">
        <v>1128</v>
      </c>
      <c r="D213" s="631">
        <v>55</v>
      </c>
      <c r="E213" s="408" t="s">
        <v>604</v>
      </c>
      <c r="F213" s="401">
        <v>44409</v>
      </c>
      <c r="G213" s="385" t="s">
        <v>590</v>
      </c>
      <c r="H213" s="386" t="s">
        <v>1129</v>
      </c>
      <c r="I213" s="88"/>
      <c r="J213" s="573" t="s">
        <v>2062</v>
      </c>
      <c r="K213" s="449" t="s">
        <v>40</v>
      </c>
      <c r="L213" s="379" t="s">
        <v>1882</v>
      </c>
      <c r="M213" s="379" t="s">
        <v>443</v>
      </c>
      <c r="N213" s="379" t="s">
        <v>443</v>
      </c>
      <c r="O213" s="379" t="s">
        <v>443</v>
      </c>
      <c r="P213" s="379" t="s">
        <v>443</v>
      </c>
      <c r="Q213" s="379" t="s">
        <v>443</v>
      </c>
      <c r="R213" s="424" t="s">
        <v>443</v>
      </c>
      <c r="S213" s="379" t="s">
        <v>443</v>
      </c>
      <c r="T213" s="379" t="s">
        <v>443</v>
      </c>
      <c r="U213" s="379" t="s">
        <v>443</v>
      </c>
      <c r="V213" s="379" t="s">
        <v>443</v>
      </c>
      <c r="W213" s="379" t="s">
        <v>443</v>
      </c>
    </row>
    <row r="214" spans="1:23" s="381" customFormat="1" ht="45" customHeight="1" x14ac:dyDescent="0.25">
      <c r="A214" s="382" t="s">
        <v>2200</v>
      </c>
      <c r="B214" s="382" t="s">
        <v>901</v>
      </c>
      <c r="C214" s="602"/>
      <c r="D214" s="631">
        <v>55</v>
      </c>
      <c r="E214" s="408" t="s">
        <v>612</v>
      </c>
      <c r="F214" s="401">
        <v>45017</v>
      </c>
      <c r="G214" s="385" t="s">
        <v>590</v>
      </c>
      <c r="H214" s="386" t="s">
        <v>1125</v>
      </c>
      <c r="I214" s="581"/>
      <c r="J214" s="573" t="s">
        <v>2054</v>
      </c>
      <c r="K214" s="449" t="s">
        <v>50</v>
      </c>
      <c r="L214" s="379"/>
      <c r="M214" s="379"/>
      <c r="N214" s="379"/>
      <c r="O214" s="379" t="s">
        <v>443</v>
      </c>
      <c r="P214" s="379" t="s">
        <v>443</v>
      </c>
      <c r="Q214" s="423" t="s">
        <v>443</v>
      </c>
      <c r="R214" s="423" t="s">
        <v>1882</v>
      </c>
      <c r="S214" s="423" t="s">
        <v>443</v>
      </c>
      <c r="T214" s="423" t="s">
        <v>443</v>
      </c>
      <c r="U214" s="379" t="s">
        <v>443</v>
      </c>
      <c r="V214" s="379" t="s">
        <v>443</v>
      </c>
      <c r="W214" s="379" t="s">
        <v>443</v>
      </c>
    </row>
    <row r="215" spans="1:23" s="381" customFormat="1" ht="45" customHeight="1" x14ac:dyDescent="0.25">
      <c r="A215" s="382" t="s">
        <v>1132</v>
      </c>
      <c r="B215" s="382" t="s">
        <v>1133</v>
      </c>
      <c r="C215" s="408"/>
      <c r="D215" s="631">
        <v>55</v>
      </c>
      <c r="E215" s="408" t="s">
        <v>604</v>
      </c>
      <c r="F215" s="401">
        <v>42005</v>
      </c>
      <c r="G215" s="385" t="s">
        <v>590</v>
      </c>
      <c r="H215" s="386" t="s">
        <v>1134</v>
      </c>
      <c r="I215" s="88"/>
      <c r="J215" s="605" t="s">
        <v>634</v>
      </c>
      <c r="K215" s="449" t="s">
        <v>20</v>
      </c>
      <c r="L215" s="379" t="s">
        <v>443</v>
      </c>
      <c r="M215" s="379" t="s">
        <v>443</v>
      </c>
      <c r="N215" s="379" t="s">
        <v>443</v>
      </c>
      <c r="O215" s="379" t="s">
        <v>1882</v>
      </c>
      <c r="P215" s="379" t="s">
        <v>443</v>
      </c>
      <c r="Q215" s="379" t="s">
        <v>443</v>
      </c>
      <c r="R215" s="379" t="s">
        <v>443</v>
      </c>
      <c r="S215" s="379" t="s">
        <v>443</v>
      </c>
      <c r="T215" s="379" t="s">
        <v>443</v>
      </c>
      <c r="U215" s="453" t="s">
        <v>443</v>
      </c>
      <c r="V215" s="379" t="s">
        <v>443</v>
      </c>
      <c r="W215" s="379" t="s">
        <v>443</v>
      </c>
    </row>
    <row r="216" spans="1:23" s="381" customFormat="1" ht="45" customHeight="1" x14ac:dyDescent="0.25">
      <c r="A216" s="382" t="s">
        <v>2201</v>
      </c>
      <c r="B216" s="382" t="s">
        <v>212</v>
      </c>
      <c r="C216" s="409"/>
      <c r="D216" s="631"/>
      <c r="E216" s="408" t="s">
        <v>815</v>
      </c>
      <c r="F216" s="401"/>
      <c r="G216" s="385" t="s">
        <v>590</v>
      </c>
      <c r="H216" s="386">
        <v>428</v>
      </c>
      <c r="I216" s="299"/>
      <c r="J216" s="573" t="s">
        <v>2091</v>
      </c>
      <c r="K216" s="449" t="s">
        <v>40</v>
      </c>
      <c r="L216" s="379"/>
      <c r="M216" s="379"/>
      <c r="N216" s="379"/>
      <c r="O216" s="379" t="s">
        <v>443</v>
      </c>
      <c r="P216" s="453" t="s">
        <v>443</v>
      </c>
      <c r="Q216" s="379" t="s">
        <v>443</v>
      </c>
      <c r="R216" s="379" t="s">
        <v>443</v>
      </c>
      <c r="S216" s="379" t="s">
        <v>443</v>
      </c>
      <c r="T216" s="379" t="s">
        <v>443</v>
      </c>
      <c r="U216" s="379" t="s">
        <v>443</v>
      </c>
      <c r="V216" s="453" t="s">
        <v>443</v>
      </c>
      <c r="W216" s="453" t="s">
        <v>443</v>
      </c>
    </row>
    <row r="217" spans="1:23" s="381" customFormat="1" ht="61.5" customHeight="1" x14ac:dyDescent="0.25">
      <c r="A217" s="382" t="s">
        <v>1136</v>
      </c>
      <c r="B217" s="382" t="s">
        <v>662</v>
      </c>
      <c r="C217" s="602"/>
      <c r="D217" s="631">
        <v>50</v>
      </c>
      <c r="E217" s="408" t="s">
        <v>815</v>
      </c>
      <c r="F217" s="401">
        <v>44949</v>
      </c>
      <c r="G217" s="385" t="s">
        <v>590</v>
      </c>
      <c r="H217" s="386">
        <v>338</v>
      </c>
      <c r="I217" s="140"/>
      <c r="J217" s="573" t="s">
        <v>2091</v>
      </c>
      <c r="K217" s="449" t="s">
        <v>72</v>
      </c>
      <c r="L217" s="379"/>
      <c r="M217" s="379"/>
      <c r="N217" s="379"/>
      <c r="O217" s="379" t="s">
        <v>35</v>
      </c>
      <c r="P217" s="453" t="s">
        <v>443</v>
      </c>
      <c r="Q217" s="379" t="s">
        <v>443</v>
      </c>
      <c r="R217" s="379" t="s">
        <v>443</v>
      </c>
      <c r="S217" s="379" t="s">
        <v>443</v>
      </c>
      <c r="T217" s="379" t="s">
        <v>443</v>
      </c>
      <c r="U217" s="379" t="s">
        <v>443</v>
      </c>
      <c r="V217" s="453" t="s">
        <v>443</v>
      </c>
      <c r="W217" s="453" t="s">
        <v>443</v>
      </c>
    </row>
    <row r="218" spans="1:23" s="381" customFormat="1" ht="61.5" customHeight="1" x14ac:dyDescent="0.25">
      <c r="A218" s="382" t="s">
        <v>1137</v>
      </c>
      <c r="B218" s="382" t="s">
        <v>140</v>
      </c>
      <c r="C218" s="408"/>
      <c r="D218" s="631">
        <v>55</v>
      </c>
      <c r="E218" s="408" t="s">
        <v>604</v>
      </c>
      <c r="F218" s="384"/>
      <c r="G218" s="385" t="s">
        <v>590</v>
      </c>
      <c r="H218" s="386" t="s">
        <v>1138</v>
      </c>
      <c r="I218" s="140">
        <v>24</v>
      </c>
      <c r="J218" s="573" t="s">
        <v>2063</v>
      </c>
      <c r="K218" s="449" t="s">
        <v>20</v>
      </c>
      <c r="L218" s="379" t="s">
        <v>443</v>
      </c>
      <c r="M218" s="379" t="s">
        <v>443</v>
      </c>
      <c r="N218" s="379" t="s">
        <v>443</v>
      </c>
      <c r="O218" s="379" t="s">
        <v>1882</v>
      </c>
      <c r="P218" s="379" t="s">
        <v>443</v>
      </c>
      <c r="Q218" s="379" t="s">
        <v>443</v>
      </c>
      <c r="R218" s="379" t="s">
        <v>443</v>
      </c>
      <c r="S218" s="379" t="s">
        <v>443</v>
      </c>
      <c r="T218" s="379" t="s">
        <v>443</v>
      </c>
      <c r="U218" s="379" t="s">
        <v>443</v>
      </c>
      <c r="V218" s="379" t="s">
        <v>443</v>
      </c>
      <c r="W218" s="379" t="s">
        <v>443</v>
      </c>
    </row>
    <row r="219" spans="1:23" s="381" customFormat="1" ht="45" customHeight="1" x14ac:dyDescent="0.25">
      <c r="A219" s="382" t="s">
        <v>1139</v>
      </c>
      <c r="B219" s="382" t="s">
        <v>140</v>
      </c>
      <c r="C219" s="408"/>
      <c r="D219" s="631">
        <v>50</v>
      </c>
      <c r="E219" s="408" t="s">
        <v>815</v>
      </c>
      <c r="F219" s="401"/>
      <c r="G219" s="385" t="s">
        <v>590</v>
      </c>
      <c r="H219" s="386">
        <v>419</v>
      </c>
      <c r="I219" s="88"/>
      <c r="J219" s="573" t="s">
        <v>2091</v>
      </c>
      <c r="K219" s="449" t="s">
        <v>72</v>
      </c>
      <c r="L219" s="379"/>
      <c r="M219" s="379"/>
      <c r="N219" s="379"/>
      <c r="O219" s="379" t="s">
        <v>443</v>
      </c>
      <c r="P219" s="453" t="s">
        <v>443</v>
      </c>
      <c r="Q219" s="379" t="s">
        <v>443</v>
      </c>
      <c r="R219" s="379" t="s">
        <v>443</v>
      </c>
      <c r="S219" s="379" t="s">
        <v>443</v>
      </c>
      <c r="T219" s="379" t="s">
        <v>443</v>
      </c>
      <c r="U219" s="379" t="s">
        <v>443</v>
      </c>
      <c r="V219" s="379" t="s">
        <v>1882</v>
      </c>
      <c r="W219" s="420" t="s">
        <v>35</v>
      </c>
    </row>
    <row r="220" spans="1:23" s="381" customFormat="1" ht="45" customHeight="1" x14ac:dyDescent="0.25">
      <c r="A220" s="391" t="s">
        <v>1140</v>
      </c>
      <c r="B220" s="391" t="s">
        <v>1141</v>
      </c>
      <c r="C220" s="602"/>
      <c r="D220" s="631">
        <v>50</v>
      </c>
      <c r="E220" s="408" t="s">
        <v>815</v>
      </c>
      <c r="F220" s="401">
        <v>44949</v>
      </c>
      <c r="G220" s="385" t="s">
        <v>590</v>
      </c>
      <c r="H220" s="394">
        <v>390</v>
      </c>
      <c r="I220" s="89"/>
      <c r="J220" s="573" t="s">
        <v>2091</v>
      </c>
      <c r="K220" s="517" t="s">
        <v>45</v>
      </c>
      <c r="L220" s="379"/>
      <c r="M220" s="379"/>
      <c r="N220" s="379"/>
      <c r="O220" s="379" t="s">
        <v>443</v>
      </c>
      <c r="P220" s="379" t="s">
        <v>443</v>
      </c>
      <c r="Q220" s="379" t="s">
        <v>443</v>
      </c>
      <c r="R220" s="379" t="s">
        <v>1882</v>
      </c>
      <c r="S220" s="379" t="s">
        <v>443</v>
      </c>
      <c r="T220" s="379" t="s">
        <v>443</v>
      </c>
      <c r="U220" s="379" t="s">
        <v>443</v>
      </c>
      <c r="V220" s="453" t="s">
        <v>443</v>
      </c>
      <c r="W220" s="453" t="s">
        <v>443</v>
      </c>
    </row>
    <row r="221" spans="1:23" s="381" customFormat="1" ht="45" customHeight="1" x14ac:dyDescent="0.25">
      <c r="A221" s="391" t="s">
        <v>2202</v>
      </c>
      <c r="B221" s="391" t="s">
        <v>662</v>
      </c>
      <c r="C221" s="602"/>
      <c r="D221" s="631">
        <v>50</v>
      </c>
      <c r="E221" s="408" t="s">
        <v>604</v>
      </c>
      <c r="F221" s="401">
        <v>44949</v>
      </c>
      <c r="G221" s="385" t="s">
        <v>590</v>
      </c>
      <c r="H221" s="394">
        <v>305</v>
      </c>
      <c r="I221" s="89"/>
      <c r="J221" s="573" t="s">
        <v>2091</v>
      </c>
      <c r="K221" s="517" t="s">
        <v>40</v>
      </c>
      <c r="L221" s="379"/>
      <c r="M221" s="379"/>
      <c r="N221" s="379"/>
      <c r="O221" s="379" t="s">
        <v>443</v>
      </c>
      <c r="P221" s="379" t="s">
        <v>443</v>
      </c>
      <c r="Q221" s="379" t="s">
        <v>443</v>
      </c>
      <c r="R221" s="423" t="s">
        <v>443</v>
      </c>
      <c r="S221" s="423" t="s">
        <v>443</v>
      </c>
      <c r="T221" s="423" t="s">
        <v>443</v>
      </c>
      <c r="U221" s="379" t="s">
        <v>443</v>
      </c>
      <c r="V221" s="453" t="s">
        <v>443</v>
      </c>
      <c r="W221" s="453" t="s">
        <v>443</v>
      </c>
    </row>
    <row r="222" spans="1:23" s="381" customFormat="1" ht="45" customHeight="1" x14ac:dyDescent="0.25">
      <c r="A222" s="391" t="s">
        <v>1143</v>
      </c>
      <c r="B222" s="391" t="s">
        <v>212</v>
      </c>
      <c r="C222" s="602"/>
      <c r="D222" s="631">
        <v>70</v>
      </c>
      <c r="E222" s="408" t="s">
        <v>604</v>
      </c>
      <c r="F222" s="401">
        <v>45130</v>
      </c>
      <c r="G222" s="385" t="s">
        <v>590</v>
      </c>
      <c r="H222" s="617" t="s">
        <v>1144</v>
      </c>
      <c r="I222" s="89"/>
      <c r="J222" s="573" t="s">
        <v>634</v>
      </c>
      <c r="K222" s="517" t="s">
        <v>2173</v>
      </c>
      <c r="L222" s="420" t="s">
        <v>35</v>
      </c>
      <c r="M222" s="420" t="s">
        <v>35</v>
      </c>
      <c r="N222" s="420" t="s">
        <v>35</v>
      </c>
      <c r="O222" s="420" t="s">
        <v>35</v>
      </c>
      <c r="P222" s="454" t="s">
        <v>35</v>
      </c>
      <c r="Q222" s="613" t="s">
        <v>35</v>
      </c>
      <c r="R222" s="423" t="s">
        <v>443</v>
      </c>
      <c r="S222" s="379" t="s">
        <v>443</v>
      </c>
      <c r="T222" s="379" t="s">
        <v>443</v>
      </c>
      <c r="U222" s="453" t="s">
        <v>443</v>
      </c>
      <c r="V222" s="379" t="s">
        <v>443</v>
      </c>
      <c r="W222" s="379" t="s">
        <v>443</v>
      </c>
    </row>
    <row r="223" spans="1:23" s="381" customFormat="1" ht="30" x14ac:dyDescent="0.25">
      <c r="A223" s="429" t="s">
        <v>2203</v>
      </c>
      <c r="B223" s="429" t="s">
        <v>641</v>
      </c>
      <c r="C223" s="602"/>
      <c r="D223" s="635">
        <v>50</v>
      </c>
      <c r="E223" s="398" t="s">
        <v>604</v>
      </c>
      <c r="F223" s="401">
        <v>44949</v>
      </c>
      <c r="G223" s="402" t="s">
        <v>590</v>
      </c>
      <c r="H223" s="403">
        <v>165</v>
      </c>
      <c r="I223" s="193"/>
      <c r="J223" s="573" t="s">
        <v>2052</v>
      </c>
      <c r="K223" s="449" t="s">
        <v>87</v>
      </c>
      <c r="L223" s="379"/>
      <c r="M223" s="379"/>
      <c r="N223" s="379"/>
      <c r="O223" s="379" t="s">
        <v>443</v>
      </c>
      <c r="P223" s="423" t="s">
        <v>443</v>
      </c>
      <c r="Q223" s="379" t="s">
        <v>443</v>
      </c>
      <c r="R223" s="379" t="s">
        <v>443</v>
      </c>
      <c r="S223" s="379" t="s">
        <v>443</v>
      </c>
      <c r="T223" s="379" t="s">
        <v>443</v>
      </c>
      <c r="U223" s="379" t="s">
        <v>443</v>
      </c>
      <c r="V223" s="379" t="s">
        <v>1882</v>
      </c>
      <c r="W223" s="379" t="s">
        <v>443</v>
      </c>
    </row>
    <row r="224" spans="1:23" s="381" customFormat="1" ht="81" customHeight="1" x14ac:dyDescent="0.25">
      <c r="A224" s="382" t="s">
        <v>1146</v>
      </c>
      <c r="B224" s="382" t="s">
        <v>1141</v>
      </c>
      <c r="C224" s="602"/>
      <c r="D224" s="631">
        <v>50</v>
      </c>
      <c r="E224" s="408" t="s">
        <v>815</v>
      </c>
      <c r="F224" s="401">
        <v>44949</v>
      </c>
      <c r="G224" s="385" t="s">
        <v>590</v>
      </c>
      <c r="H224" s="386">
        <v>390</v>
      </c>
      <c r="I224" s="88"/>
      <c r="J224" s="573" t="s">
        <v>2091</v>
      </c>
      <c r="K224" s="449" t="s">
        <v>45</v>
      </c>
      <c r="L224" s="379"/>
      <c r="M224" s="379"/>
      <c r="N224" s="379"/>
      <c r="O224" s="379" t="s">
        <v>443</v>
      </c>
      <c r="P224" s="453" t="s">
        <v>443</v>
      </c>
      <c r="Q224" s="379" t="s">
        <v>443</v>
      </c>
      <c r="R224" s="379" t="s">
        <v>1882</v>
      </c>
      <c r="S224" s="379" t="s">
        <v>443</v>
      </c>
      <c r="T224" s="379" t="s">
        <v>443</v>
      </c>
      <c r="U224" s="379" t="s">
        <v>443</v>
      </c>
      <c r="V224" s="453" t="s">
        <v>443</v>
      </c>
      <c r="W224" s="453" t="s">
        <v>443</v>
      </c>
    </row>
    <row r="225" spans="1:23" s="381" customFormat="1" ht="45" customHeight="1" x14ac:dyDescent="0.25">
      <c r="A225" s="599" t="s">
        <v>1147</v>
      </c>
      <c r="B225" s="382" t="s">
        <v>694</v>
      </c>
      <c r="C225" s="408" t="s">
        <v>2204</v>
      </c>
      <c r="D225" s="631">
        <v>50</v>
      </c>
      <c r="E225" s="408" t="s">
        <v>604</v>
      </c>
      <c r="F225" s="401">
        <v>45017</v>
      </c>
      <c r="G225" s="532" t="s">
        <v>1899</v>
      </c>
      <c r="H225" s="386" t="s">
        <v>1149</v>
      </c>
      <c r="I225" s="587"/>
      <c r="J225" s="573" t="s">
        <v>2052</v>
      </c>
      <c r="K225" s="449" t="s">
        <v>69</v>
      </c>
      <c r="L225" s="420" t="s">
        <v>35</v>
      </c>
      <c r="M225" s="420" t="s">
        <v>35</v>
      </c>
      <c r="N225" s="420" t="s">
        <v>35</v>
      </c>
      <c r="O225" s="420" t="s">
        <v>35</v>
      </c>
      <c r="P225" s="379" t="s">
        <v>443</v>
      </c>
      <c r="Q225" s="379" t="s">
        <v>1882</v>
      </c>
      <c r="R225" s="379" t="s">
        <v>443</v>
      </c>
      <c r="S225" s="379" t="s">
        <v>443</v>
      </c>
      <c r="T225" s="379" t="s">
        <v>443</v>
      </c>
      <c r="U225" s="379" t="s">
        <v>443</v>
      </c>
      <c r="V225" s="420" t="s">
        <v>35</v>
      </c>
      <c r="W225" s="420" t="s">
        <v>35</v>
      </c>
    </row>
    <row r="226" spans="1:23" s="381" customFormat="1" ht="45" customHeight="1" x14ac:dyDescent="0.25">
      <c r="A226" s="382" t="s">
        <v>1150</v>
      </c>
      <c r="B226" s="382" t="s">
        <v>641</v>
      </c>
      <c r="C226" s="602"/>
      <c r="D226" s="631">
        <v>50</v>
      </c>
      <c r="E226" s="408" t="s">
        <v>815</v>
      </c>
      <c r="F226" s="401">
        <v>44949</v>
      </c>
      <c r="G226" s="385" t="s">
        <v>590</v>
      </c>
      <c r="H226" s="386">
        <v>170</v>
      </c>
      <c r="I226" s="88"/>
      <c r="J226" s="573" t="s">
        <v>2091</v>
      </c>
      <c r="K226" s="449" t="s">
        <v>45</v>
      </c>
      <c r="L226" s="453"/>
      <c r="M226" s="379"/>
      <c r="N226" s="379"/>
      <c r="O226" s="453" t="s">
        <v>443</v>
      </c>
      <c r="P226" s="453" t="s">
        <v>443</v>
      </c>
      <c r="Q226" s="379" t="s">
        <v>443</v>
      </c>
      <c r="R226" s="379" t="s">
        <v>443</v>
      </c>
      <c r="S226" s="379" t="s">
        <v>443</v>
      </c>
      <c r="T226" s="379" t="s">
        <v>443</v>
      </c>
      <c r="U226" s="379" t="s">
        <v>443</v>
      </c>
      <c r="V226" s="453" t="s">
        <v>443</v>
      </c>
      <c r="W226" s="453" t="s">
        <v>443</v>
      </c>
    </row>
    <row r="227" spans="1:23" s="381" customFormat="1" ht="45" customHeight="1" x14ac:dyDescent="0.25">
      <c r="A227" s="382" t="s">
        <v>2205</v>
      </c>
      <c r="B227" s="382" t="s">
        <v>662</v>
      </c>
      <c r="C227" s="602"/>
      <c r="D227" s="631">
        <v>50</v>
      </c>
      <c r="E227" s="408" t="s">
        <v>604</v>
      </c>
      <c r="F227" s="401">
        <v>44949</v>
      </c>
      <c r="G227" s="385" t="s">
        <v>590</v>
      </c>
      <c r="H227" s="386">
        <v>155</v>
      </c>
      <c r="I227" s="88"/>
      <c r="J227" s="573" t="s">
        <v>2091</v>
      </c>
      <c r="K227" s="449" t="s">
        <v>50</v>
      </c>
      <c r="L227" s="453"/>
      <c r="M227" s="379"/>
      <c r="N227" s="379"/>
      <c r="O227" s="453" t="s">
        <v>443</v>
      </c>
      <c r="P227" s="453" t="s">
        <v>443</v>
      </c>
      <c r="Q227" s="379" t="s">
        <v>443</v>
      </c>
      <c r="R227" s="379" t="s">
        <v>1882</v>
      </c>
      <c r="S227" s="379" t="s">
        <v>443</v>
      </c>
      <c r="T227" s="379" t="s">
        <v>443</v>
      </c>
      <c r="U227" s="453" t="s">
        <v>443</v>
      </c>
      <c r="V227" s="453" t="s">
        <v>443</v>
      </c>
      <c r="W227" s="453" t="s">
        <v>443</v>
      </c>
    </row>
    <row r="228" spans="1:23" ht="45" customHeight="1" x14ac:dyDescent="0.25">
      <c r="A228" s="382" t="s">
        <v>1152</v>
      </c>
      <c r="B228" s="382" t="s">
        <v>1093</v>
      </c>
      <c r="C228" s="408"/>
      <c r="D228" s="631">
        <v>55</v>
      </c>
      <c r="E228" s="408" t="s">
        <v>612</v>
      </c>
      <c r="F228" s="401"/>
      <c r="G228" s="385" t="s">
        <v>590</v>
      </c>
      <c r="H228" s="386" t="s">
        <v>827</v>
      </c>
      <c r="I228" s="140"/>
      <c r="J228" s="573" t="s">
        <v>2054</v>
      </c>
      <c r="K228" s="449" t="s">
        <v>40</v>
      </c>
      <c r="L228" s="379" t="s">
        <v>1882</v>
      </c>
      <c r="M228" s="379"/>
      <c r="N228" s="453"/>
      <c r="O228" s="379" t="s">
        <v>443</v>
      </c>
      <c r="P228" s="379" t="s">
        <v>35</v>
      </c>
      <c r="Q228" s="379" t="s">
        <v>443</v>
      </c>
      <c r="R228" s="379" t="s">
        <v>443</v>
      </c>
      <c r="S228" s="379" t="s">
        <v>443</v>
      </c>
      <c r="T228" s="420" t="s">
        <v>35</v>
      </c>
      <c r="U228" s="379" t="s">
        <v>443</v>
      </c>
      <c r="V228" s="379" t="s">
        <v>443</v>
      </c>
      <c r="W228" s="420" t="s">
        <v>35</v>
      </c>
    </row>
    <row r="229" spans="1:23" ht="45" customHeight="1" x14ac:dyDescent="0.25">
      <c r="A229" s="382" t="s">
        <v>2206</v>
      </c>
      <c r="B229" s="382" t="s">
        <v>736</v>
      </c>
      <c r="C229" s="602"/>
      <c r="D229" s="631">
        <v>50</v>
      </c>
      <c r="E229" s="408" t="s">
        <v>604</v>
      </c>
      <c r="F229" s="401">
        <v>44949</v>
      </c>
      <c r="G229" s="385" t="s">
        <v>590</v>
      </c>
      <c r="H229" s="386">
        <v>367</v>
      </c>
      <c r="I229" s="88"/>
      <c r="J229" s="573" t="s">
        <v>2091</v>
      </c>
      <c r="K229" s="449" t="s">
        <v>40</v>
      </c>
      <c r="L229" s="379"/>
      <c r="M229" s="379"/>
      <c r="N229" s="379"/>
      <c r="O229" s="453" t="s">
        <v>443</v>
      </c>
      <c r="P229" s="453" t="s">
        <v>443</v>
      </c>
      <c r="Q229" s="453" t="s">
        <v>443</v>
      </c>
      <c r="R229" s="453" t="s">
        <v>443</v>
      </c>
      <c r="S229" s="379" t="s">
        <v>443</v>
      </c>
      <c r="T229" s="379" t="s">
        <v>443</v>
      </c>
      <c r="U229" s="379" t="s">
        <v>443</v>
      </c>
      <c r="V229" s="453" t="s">
        <v>443</v>
      </c>
      <c r="W229" s="453" t="s">
        <v>443</v>
      </c>
    </row>
    <row r="230" spans="1:23" ht="45" customHeight="1" x14ac:dyDescent="0.25">
      <c r="A230" s="382" t="s">
        <v>1160</v>
      </c>
      <c r="B230" s="382" t="s">
        <v>694</v>
      </c>
      <c r="C230" s="408" t="s">
        <v>1890</v>
      </c>
      <c r="D230" s="631">
        <v>50</v>
      </c>
      <c r="E230" s="408" t="s">
        <v>604</v>
      </c>
      <c r="F230" s="401">
        <v>45017</v>
      </c>
      <c r="G230" s="385" t="s">
        <v>590</v>
      </c>
      <c r="H230" s="386">
        <v>446</v>
      </c>
      <c r="I230" s="88"/>
      <c r="J230" s="573" t="s">
        <v>2091</v>
      </c>
      <c r="K230" s="449" t="s">
        <v>45</v>
      </c>
      <c r="L230" s="379"/>
      <c r="M230" s="379"/>
      <c r="N230" s="379"/>
      <c r="O230" s="420" t="s">
        <v>35</v>
      </c>
      <c r="P230" s="454" t="s">
        <v>35</v>
      </c>
      <c r="Q230" s="420" t="s">
        <v>35</v>
      </c>
      <c r="R230" s="420" t="s">
        <v>35</v>
      </c>
      <c r="S230" s="379" t="s">
        <v>443</v>
      </c>
      <c r="T230" s="379" t="s">
        <v>443</v>
      </c>
      <c r="U230" s="379" t="s">
        <v>443</v>
      </c>
      <c r="V230" s="453" t="s">
        <v>443</v>
      </c>
      <c r="W230" s="453" t="s">
        <v>443</v>
      </c>
    </row>
    <row r="231" spans="1:23" s="381" customFormat="1" ht="45" customHeight="1" x14ac:dyDescent="0.25">
      <c r="A231" s="382" t="s">
        <v>2207</v>
      </c>
      <c r="B231" s="382" t="s">
        <v>662</v>
      </c>
      <c r="C231" s="602"/>
      <c r="D231" s="631">
        <v>50</v>
      </c>
      <c r="E231" s="408" t="s">
        <v>815</v>
      </c>
      <c r="F231" s="401">
        <v>44949</v>
      </c>
      <c r="G231" s="385" t="s">
        <v>590</v>
      </c>
      <c r="H231" s="386">
        <v>134</v>
      </c>
      <c r="I231" s="88"/>
      <c r="J231" s="573" t="s">
        <v>2091</v>
      </c>
      <c r="K231" s="449" t="s">
        <v>50</v>
      </c>
      <c r="L231" s="379"/>
      <c r="M231" s="379"/>
      <c r="N231" s="379"/>
      <c r="O231" s="379" t="s">
        <v>443</v>
      </c>
      <c r="P231" s="453" t="s">
        <v>443</v>
      </c>
      <c r="Q231" s="379" t="s">
        <v>443</v>
      </c>
      <c r="R231" s="379" t="s">
        <v>1882</v>
      </c>
      <c r="S231" s="379" t="s">
        <v>443</v>
      </c>
      <c r="T231" s="379" t="s">
        <v>443</v>
      </c>
      <c r="U231" s="379" t="s">
        <v>443</v>
      </c>
      <c r="V231" s="453" t="s">
        <v>443</v>
      </c>
      <c r="W231" s="453" t="s">
        <v>443</v>
      </c>
    </row>
    <row r="232" spans="1:23" s="397" customFormat="1" ht="45" customHeight="1" x14ac:dyDescent="0.25">
      <c r="A232" s="382" t="s">
        <v>2208</v>
      </c>
      <c r="B232" s="382" t="s">
        <v>662</v>
      </c>
      <c r="C232" s="602"/>
      <c r="D232" s="631">
        <v>50</v>
      </c>
      <c r="E232" s="408" t="s">
        <v>604</v>
      </c>
      <c r="F232" s="401">
        <v>44949</v>
      </c>
      <c r="G232" s="385" t="s">
        <v>590</v>
      </c>
      <c r="H232" s="386">
        <v>62</v>
      </c>
      <c r="I232" s="88"/>
      <c r="J232" s="573" t="s">
        <v>2052</v>
      </c>
      <c r="K232" s="449" t="s">
        <v>20</v>
      </c>
      <c r="L232" s="379"/>
      <c r="M232" s="379"/>
      <c r="N232" s="379"/>
      <c r="O232" s="379" t="s">
        <v>443</v>
      </c>
      <c r="P232" s="379" t="s">
        <v>443</v>
      </c>
      <c r="Q232" s="379"/>
      <c r="R232" s="379" t="s">
        <v>443</v>
      </c>
      <c r="S232" s="379" t="s">
        <v>443</v>
      </c>
      <c r="T232" s="379" t="s">
        <v>443</v>
      </c>
      <c r="U232" s="379" t="s">
        <v>443</v>
      </c>
      <c r="V232" s="379" t="s">
        <v>443</v>
      </c>
      <c r="W232" s="379" t="s">
        <v>443</v>
      </c>
    </row>
    <row r="233" spans="1:23" s="397" customFormat="1" ht="45" customHeight="1" x14ac:dyDescent="0.25">
      <c r="A233" s="391" t="s">
        <v>259</v>
      </c>
      <c r="B233" s="391" t="s">
        <v>948</v>
      </c>
      <c r="C233" s="408"/>
      <c r="D233" s="631">
        <v>55</v>
      </c>
      <c r="E233" s="408" t="s">
        <v>604</v>
      </c>
      <c r="F233" s="401">
        <v>41214</v>
      </c>
      <c r="G233" s="385" t="s">
        <v>590</v>
      </c>
      <c r="H233" s="394" t="s">
        <v>1167</v>
      </c>
      <c r="I233" s="89">
        <v>14</v>
      </c>
      <c r="J233" s="573" t="s">
        <v>2062</v>
      </c>
      <c r="K233" s="517" t="s">
        <v>50</v>
      </c>
      <c r="L233" s="453" t="s">
        <v>443</v>
      </c>
      <c r="M233" s="379" t="s">
        <v>443</v>
      </c>
      <c r="N233" s="379" t="s">
        <v>443</v>
      </c>
      <c r="O233" s="379" t="s">
        <v>443</v>
      </c>
      <c r="P233" s="379" t="s">
        <v>443</v>
      </c>
      <c r="Q233" s="379" t="s">
        <v>443</v>
      </c>
      <c r="R233" s="379" t="s">
        <v>1882</v>
      </c>
      <c r="S233" s="379" t="s">
        <v>443</v>
      </c>
      <c r="T233" s="379" t="s">
        <v>443</v>
      </c>
      <c r="U233" s="379" t="s">
        <v>443</v>
      </c>
      <c r="V233" s="379" t="s">
        <v>443</v>
      </c>
      <c r="W233" s="379" t="s">
        <v>443</v>
      </c>
    </row>
    <row r="234" spans="1:23" s="381" customFormat="1" ht="45" customHeight="1" x14ac:dyDescent="0.25">
      <c r="A234" s="382" t="s">
        <v>249</v>
      </c>
      <c r="B234" s="382" t="s">
        <v>662</v>
      </c>
      <c r="C234" s="602"/>
      <c r="D234" s="631">
        <v>50</v>
      </c>
      <c r="E234" s="408" t="s">
        <v>815</v>
      </c>
      <c r="F234" s="401">
        <v>44949</v>
      </c>
      <c r="G234" s="385" t="s">
        <v>590</v>
      </c>
      <c r="H234" s="386">
        <v>156</v>
      </c>
      <c r="I234" s="89"/>
      <c r="J234" s="573" t="s">
        <v>2091</v>
      </c>
      <c r="K234" s="517" t="s">
        <v>20</v>
      </c>
      <c r="L234" s="453"/>
      <c r="M234" s="379"/>
      <c r="N234" s="379"/>
      <c r="O234" s="453" t="s">
        <v>1882</v>
      </c>
      <c r="P234" s="453" t="s">
        <v>443</v>
      </c>
      <c r="Q234" s="379" t="s">
        <v>35</v>
      </c>
      <c r="R234" s="379" t="s">
        <v>443</v>
      </c>
      <c r="S234" s="379" t="s">
        <v>443</v>
      </c>
      <c r="T234" s="379" t="s">
        <v>443</v>
      </c>
      <c r="U234" s="379" t="s">
        <v>443</v>
      </c>
      <c r="V234" s="453" t="s">
        <v>443</v>
      </c>
      <c r="W234" s="453" t="s">
        <v>443</v>
      </c>
    </row>
    <row r="235" spans="1:23" s="381" customFormat="1" ht="45" customHeight="1" x14ac:dyDescent="0.25">
      <c r="A235" s="382" t="s">
        <v>2209</v>
      </c>
      <c r="B235" s="382" t="s">
        <v>662</v>
      </c>
      <c r="C235" s="602"/>
      <c r="D235" s="631">
        <v>50</v>
      </c>
      <c r="E235" s="408" t="s">
        <v>604</v>
      </c>
      <c r="F235" s="401">
        <v>44949</v>
      </c>
      <c r="G235" s="385" t="s">
        <v>590</v>
      </c>
      <c r="H235" s="386"/>
      <c r="I235" s="315"/>
      <c r="J235" s="573" t="s">
        <v>2091</v>
      </c>
      <c r="K235" s="517" t="s">
        <v>50</v>
      </c>
      <c r="L235" s="453"/>
      <c r="M235" s="453"/>
      <c r="N235" s="453"/>
      <c r="O235" s="454" t="s">
        <v>35</v>
      </c>
      <c r="P235" s="454" t="s">
        <v>35</v>
      </c>
      <c r="Q235" s="379" t="s">
        <v>443</v>
      </c>
      <c r="R235" s="379" t="s">
        <v>1882</v>
      </c>
      <c r="S235" s="379" t="s">
        <v>443</v>
      </c>
      <c r="T235" s="379" t="s">
        <v>443</v>
      </c>
      <c r="U235" s="379" t="s">
        <v>443</v>
      </c>
      <c r="V235" s="453" t="s">
        <v>443</v>
      </c>
      <c r="W235" s="453" t="s">
        <v>443</v>
      </c>
    </row>
    <row r="236" spans="1:23" s="381" customFormat="1" ht="45" customHeight="1" x14ac:dyDescent="0.25">
      <c r="A236" s="382" t="s">
        <v>1170</v>
      </c>
      <c r="B236" s="382" t="s">
        <v>1171</v>
      </c>
      <c r="C236" s="602"/>
      <c r="D236" s="631">
        <v>50</v>
      </c>
      <c r="E236" s="408" t="s">
        <v>612</v>
      </c>
      <c r="F236" s="401">
        <v>44949</v>
      </c>
      <c r="G236" s="385" t="s">
        <v>590</v>
      </c>
      <c r="H236" s="386" t="s">
        <v>827</v>
      </c>
      <c r="I236" s="315"/>
      <c r="J236" s="573" t="s">
        <v>2051</v>
      </c>
      <c r="K236" s="449" t="s">
        <v>42</v>
      </c>
      <c r="L236" s="453"/>
      <c r="M236" s="453"/>
      <c r="N236" s="453"/>
      <c r="O236" s="379" t="s">
        <v>443</v>
      </c>
      <c r="P236" s="379" t="s">
        <v>443</v>
      </c>
      <c r="Q236" s="453" t="s">
        <v>443</v>
      </c>
      <c r="R236" s="379" t="s">
        <v>443</v>
      </c>
      <c r="S236" s="379" t="s">
        <v>443</v>
      </c>
      <c r="T236" s="379" t="s">
        <v>443</v>
      </c>
      <c r="U236" s="379" t="s">
        <v>443</v>
      </c>
      <c r="V236" s="379" t="s">
        <v>443</v>
      </c>
      <c r="W236" s="379" t="s">
        <v>443</v>
      </c>
    </row>
    <row r="237" spans="1:23" ht="45" customHeight="1" x14ac:dyDescent="0.25">
      <c r="A237" s="408" t="s">
        <v>251</v>
      </c>
      <c r="B237" s="444" t="s">
        <v>60</v>
      </c>
      <c r="C237" s="409" t="s">
        <v>1176</v>
      </c>
      <c r="D237" s="631">
        <v>55</v>
      </c>
      <c r="E237" s="408" t="s">
        <v>604</v>
      </c>
      <c r="F237" s="445"/>
      <c r="G237" s="385" t="s">
        <v>590</v>
      </c>
      <c r="H237" s="386" t="s">
        <v>1177</v>
      </c>
      <c r="I237" s="315">
        <v>9</v>
      </c>
      <c r="J237" s="573" t="s">
        <v>2063</v>
      </c>
      <c r="K237" s="449" t="s">
        <v>25</v>
      </c>
      <c r="L237" s="379" t="s">
        <v>443</v>
      </c>
      <c r="M237" s="453" t="s">
        <v>443</v>
      </c>
      <c r="N237" s="379" t="s">
        <v>443</v>
      </c>
      <c r="O237" s="379" t="s">
        <v>443</v>
      </c>
      <c r="P237" s="379" t="s">
        <v>1882</v>
      </c>
      <c r="Q237" s="379" t="s">
        <v>443</v>
      </c>
      <c r="R237" s="379" t="s">
        <v>443</v>
      </c>
      <c r="S237" s="379" t="s">
        <v>443</v>
      </c>
      <c r="T237" s="379" t="s">
        <v>443</v>
      </c>
      <c r="U237" s="379" t="s">
        <v>443</v>
      </c>
      <c r="V237" s="420" t="s">
        <v>35</v>
      </c>
      <c r="W237" s="379" t="s">
        <v>443</v>
      </c>
    </row>
    <row r="238" spans="1:23" ht="45" customHeight="1" x14ac:dyDescent="0.25">
      <c r="A238" s="408" t="s">
        <v>1178</v>
      </c>
      <c r="B238" s="382" t="s">
        <v>1179</v>
      </c>
      <c r="C238" s="408" t="s">
        <v>762</v>
      </c>
      <c r="D238" s="631">
        <v>65</v>
      </c>
      <c r="E238" s="408" t="s">
        <v>589</v>
      </c>
      <c r="F238" s="434">
        <v>43709</v>
      </c>
      <c r="G238" s="385" t="s">
        <v>590</v>
      </c>
      <c r="H238" s="386" t="s">
        <v>1180</v>
      </c>
      <c r="I238" s="315"/>
      <c r="J238" s="573" t="s">
        <v>2054</v>
      </c>
      <c r="K238" s="517" t="s">
        <v>45</v>
      </c>
      <c r="L238" s="379" t="s">
        <v>35</v>
      </c>
      <c r="M238" s="572" t="s">
        <v>1882</v>
      </c>
      <c r="N238" s="379" t="s">
        <v>443</v>
      </c>
      <c r="O238" s="420" t="s">
        <v>35</v>
      </c>
      <c r="P238" s="420" t="s">
        <v>35</v>
      </c>
      <c r="Q238" s="420" t="s">
        <v>35</v>
      </c>
      <c r="R238" s="379" t="s">
        <v>443</v>
      </c>
      <c r="S238" s="379" t="s">
        <v>443</v>
      </c>
      <c r="T238" s="379" t="s">
        <v>443</v>
      </c>
      <c r="U238" s="379" t="s">
        <v>443</v>
      </c>
      <c r="V238" s="379" t="s">
        <v>443</v>
      </c>
      <c r="W238" s="379" t="s">
        <v>443</v>
      </c>
    </row>
    <row r="239" spans="1:23" s="381" customFormat="1" ht="45" customHeight="1" x14ac:dyDescent="0.25">
      <c r="A239" s="382" t="s">
        <v>1183</v>
      </c>
      <c r="B239" s="382" t="s">
        <v>1184</v>
      </c>
      <c r="C239" s="408"/>
      <c r="D239" s="631"/>
      <c r="E239" s="408" t="s">
        <v>612</v>
      </c>
      <c r="F239" s="441"/>
      <c r="G239" s="385" t="s">
        <v>590</v>
      </c>
      <c r="H239" s="386">
        <v>429</v>
      </c>
      <c r="I239" s="596"/>
      <c r="J239" s="573" t="s">
        <v>2051</v>
      </c>
      <c r="K239" s="449" t="s">
        <v>69</v>
      </c>
      <c r="L239" s="582"/>
      <c r="M239" s="586"/>
      <c r="N239" s="586"/>
      <c r="O239" s="379" t="s">
        <v>443</v>
      </c>
      <c r="P239" s="379" t="s">
        <v>443</v>
      </c>
      <c r="Q239" s="379" t="s">
        <v>1882</v>
      </c>
      <c r="R239" s="379" t="s">
        <v>443</v>
      </c>
      <c r="S239" s="379" t="s">
        <v>443</v>
      </c>
      <c r="T239" s="379" t="s">
        <v>443</v>
      </c>
      <c r="U239" s="379" t="s">
        <v>443</v>
      </c>
      <c r="V239" s="379" t="s">
        <v>443</v>
      </c>
      <c r="W239" s="379" t="s">
        <v>443</v>
      </c>
    </row>
    <row r="240" spans="1:23" s="381" customFormat="1" ht="45" customHeight="1" x14ac:dyDescent="0.25">
      <c r="A240" s="382" t="s">
        <v>1185</v>
      </c>
      <c r="B240" s="382" t="s">
        <v>1186</v>
      </c>
      <c r="C240" s="408"/>
      <c r="D240" s="631">
        <v>60</v>
      </c>
      <c r="E240" s="408" t="s">
        <v>612</v>
      </c>
      <c r="F240" s="401" t="s">
        <v>20</v>
      </c>
      <c r="G240" s="385" t="s">
        <v>590</v>
      </c>
      <c r="H240" s="386" t="s">
        <v>767</v>
      </c>
      <c r="I240" s="315"/>
      <c r="J240" s="573" t="s">
        <v>2051</v>
      </c>
      <c r="K240" s="449" t="s">
        <v>40</v>
      </c>
      <c r="L240" s="379"/>
      <c r="M240" s="379"/>
      <c r="N240" s="379"/>
      <c r="O240" s="379" t="s">
        <v>443</v>
      </c>
      <c r="P240" s="379" t="s">
        <v>443</v>
      </c>
      <c r="Q240" s="379" t="s">
        <v>443</v>
      </c>
      <c r="R240" s="379" t="s">
        <v>443</v>
      </c>
      <c r="S240" s="379" t="s">
        <v>443</v>
      </c>
      <c r="T240" s="379" t="s">
        <v>443</v>
      </c>
      <c r="U240" s="379" t="s">
        <v>443</v>
      </c>
      <c r="V240" s="379" t="s">
        <v>443</v>
      </c>
      <c r="W240" s="379" t="s">
        <v>443</v>
      </c>
    </row>
    <row r="241" spans="1:23" s="381" customFormat="1" ht="45" customHeight="1" x14ac:dyDescent="0.25">
      <c r="A241" s="408" t="s">
        <v>1187</v>
      </c>
      <c r="B241" s="382" t="s">
        <v>1922</v>
      </c>
      <c r="C241" s="408"/>
      <c r="D241" s="631">
        <v>55</v>
      </c>
      <c r="E241" s="408" t="s">
        <v>604</v>
      </c>
      <c r="F241" s="384"/>
      <c r="G241" s="385" t="s">
        <v>590</v>
      </c>
      <c r="H241" s="386" t="s">
        <v>1188</v>
      </c>
      <c r="I241" s="88">
        <v>23</v>
      </c>
      <c r="J241" s="573" t="s">
        <v>2063</v>
      </c>
      <c r="K241" s="449" t="s">
        <v>53</v>
      </c>
      <c r="L241" s="379" t="s">
        <v>443</v>
      </c>
      <c r="M241" s="379" t="s">
        <v>443</v>
      </c>
      <c r="N241" s="379" t="s">
        <v>443</v>
      </c>
      <c r="O241" s="379" t="s">
        <v>443</v>
      </c>
      <c r="P241" s="379" t="s">
        <v>443</v>
      </c>
      <c r="Q241" s="423" t="s">
        <v>443</v>
      </c>
      <c r="R241" s="423" t="s">
        <v>443</v>
      </c>
      <c r="S241" s="423" t="s">
        <v>443</v>
      </c>
      <c r="T241" s="423" t="s">
        <v>443</v>
      </c>
      <c r="U241" s="379" t="s">
        <v>443</v>
      </c>
      <c r="V241" s="379" t="s">
        <v>443</v>
      </c>
      <c r="W241" s="379" t="s">
        <v>443</v>
      </c>
    </row>
    <row r="242" spans="1:23" s="381" customFormat="1" ht="45" customHeight="1" x14ac:dyDescent="0.25">
      <c r="A242" s="382" t="s">
        <v>1189</v>
      </c>
      <c r="B242" s="382" t="s">
        <v>1133</v>
      </c>
      <c r="C242" s="408"/>
      <c r="D242" s="631">
        <v>55</v>
      </c>
      <c r="E242" s="408" t="s">
        <v>604</v>
      </c>
      <c r="F242" s="401">
        <v>42005</v>
      </c>
      <c r="G242" s="385" t="s">
        <v>590</v>
      </c>
      <c r="H242" s="386" t="s">
        <v>1190</v>
      </c>
      <c r="I242" s="315"/>
      <c r="J242" s="605" t="s">
        <v>634</v>
      </c>
      <c r="K242" s="449" t="s">
        <v>20</v>
      </c>
      <c r="L242" s="379" t="s">
        <v>443</v>
      </c>
      <c r="M242" s="453" t="s">
        <v>443</v>
      </c>
      <c r="N242" s="379" t="s">
        <v>443</v>
      </c>
      <c r="O242" s="448" t="s">
        <v>1882</v>
      </c>
      <c r="P242" s="379" t="s">
        <v>443</v>
      </c>
      <c r="Q242" s="379" t="s">
        <v>443</v>
      </c>
      <c r="R242" s="379" t="s">
        <v>443</v>
      </c>
      <c r="S242" s="379" t="s">
        <v>443</v>
      </c>
      <c r="T242" s="379" t="s">
        <v>443</v>
      </c>
      <c r="U242" s="453" t="s">
        <v>443</v>
      </c>
      <c r="V242" s="379" t="s">
        <v>443</v>
      </c>
      <c r="W242" s="379" t="s">
        <v>443</v>
      </c>
    </row>
    <row r="243" spans="1:23" s="381" customFormat="1" ht="45" customHeight="1" x14ac:dyDescent="0.25">
      <c r="A243" s="382" t="s">
        <v>1191</v>
      </c>
      <c r="B243" s="382" t="s">
        <v>1186</v>
      </c>
      <c r="C243" s="408"/>
      <c r="D243" s="631">
        <v>60</v>
      </c>
      <c r="E243" s="408" t="s">
        <v>612</v>
      </c>
      <c r="F243" s="441" t="s">
        <v>20</v>
      </c>
      <c r="G243" s="385" t="s">
        <v>590</v>
      </c>
      <c r="H243" s="386" t="s">
        <v>767</v>
      </c>
      <c r="I243" s="596"/>
      <c r="J243" s="573" t="s">
        <v>2051</v>
      </c>
      <c r="K243" s="449" t="s">
        <v>40</v>
      </c>
      <c r="L243" s="582"/>
      <c r="M243" s="592"/>
      <c r="N243" s="586"/>
      <c r="O243" s="379" t="s">
        <v>443</v>
      </c>
      <c r="P243" s="379" t="s">
        <v>443</v>
      </c>
      <c r="Q243" s="379" t="s">
        <v>443</v>
      </c>
      <c r="R243" s="379" t="s">
        <v>443</v>
      </c>
      <c r="S243" s="379" t="s">
        <v>443</v>
      </c>
      <c r="T243" s="379" t="s">
        <v>443</v>
      </c>
      <c r="U243" s="379" t="s">
        <v>443</v>
      </c>
      <c r="V243" s="379" t="s">
        <v>443</v>
      </c>
      <c r="W243" s="379" t="s">
        <v>443</v>
      </c>
    </row>
    <row r="244" spans="1:23" s="381" customFormat="1" ht="45" customHeight="1" x14ac:dyDescent="0.25">
      <c r="A244" s="382" t="s">
        <v>1193</v>
      </c>
      <c r="B244" s="382" t="s">
        <v>758</v>
      </c>
      <c r="C244" s="408" t="s">
        <v>762</v>
      </c>
      <c r="D244" s="631">
        <v>65</v>
      </c>
      <c r="E244" s="408" t="s">
        <v>612</v>
      </c>
      <c r="F244" s="401">
        <v>44063</v>
      </c>
      <c r="G244" s="385" t="s">
        <v>590</v>
      </c>
      <c r="H244" s="386" t="s">
        <v>1194</v>
      </c>
      <c r="I244" s="315"/>
      <c r="J244" s="573" t="s">
        <v>2054</v>
      </c>
      <c r="K244" s="449" t="s">
        <v>53</v>
      </c>
      <c r="L244" s="379" t="s">
        <v>443</v>
      </c>
      <c r="M244" s="379" t="s">
        <v>443</v>
      </c>
      <c r="N244" s="379" t="s">
        <v>1882</v>
      </c>
      <c r="O244" s="379" t="s">
        <v>443</v>
      </c>
      <c r="P244" s="379" t="s">
        <v>443</v>
      </c>
      <c r="Q244" s="379" t="s">
        <v>443</v>
      </c>
      <c r="R244" s="379" t="s">
        <v>443</v>
      </c>
      <c r="S244" s="379" t="s">
        <v>443</v>
      </c>
      <c r="T244" s="379" t="s">
        <v>443</v>
      </c>
      <c r="U244" s="379" t="s">
        <v>443</v>
      </c>
      <c r="V244" s="379" t="s">
        <v>443</v>
      </c>
      <c r="W244" s="379" t="s">
        <v>443</v>
      </c>
    </row>
    <row r="245" spans="1:23" s="381" customFormat="1" ht="45" customHeight="1" x14ac:dyDescent="0.25">
      <c r="A245" s="382" t="s">
        <v>1195</v>
      </c>
      <c r="B245" s="382" t="s">
        <v>1923</v>
      </c>
      <c r="C245" s="602"/>
      <c r="D245" s="631">
        <v>50</v>
      </c>
      <c r="E245" s="408" t="s">
        <v>612</v>
      </c>
      <c r="F245" s="401">
        <v>44949</v>
      </c>
      <c r="G245" s="385" t="s">
        <v>590</v>
      </c>
      <c r="H245" s="386">
        <v>377</v>
      </c>
      <c r="I245" s="315"/>
      <c r="J245" s="573" t="s">
        <v>2051</v>
      </c>
      <c r="K245" s="449" t="s">
        <v>72</v>
      </c>
      <c r="L245" s="379"/>
      <c r="M245" s="379"/>
      <c r="N245" s="379"/>
      <c r="O245" s="379" t="s">
        <v>443</v>
      </c>
      <c r="P245" s="379" t="s">
        <v>443</v>
      </c>
      <c r="Q245" s="379" t="s">
        <v>443</v>
      </c>
      <c r="R245" s="379" t="s">
        <v>443</v>
      </c>
      <c r="S245" s="379" t="s">
        <v>443</v>
      </c>
      <c r="T245" s="379" t="s">
        <v>443</v>
      </c>
      <c r="U245" s="379" t="s">
        <v>1882</v>
      </c>
      <c r="V245" s="379" t="s">
        <v>443</v>
      </c>
      <c r="W245" s="379" t="s">
        <v>443</v>
      </c>
    </row>
    <row r="246" spans="1:23" s="381" customFormat="1" ht="45" customHeight="1" x14ac:dyDescent="0.25">
      <c r="A246" s="382" t="s">
        <v>1198</v>
      </c>
      <c r="B246" s="382" t="s">
        <v>2210</v>
      </c>
      <c r="C246" s="408"/>
      <c r="D246" s="631">
        <v>50</v>
      </c>
      <c r="E246" s="408" t="s">
        <v>612</v>
      </c>
      <c r="F246" s="401"/>
      <c r="G246" s="385" t="s">
        <v>590</v>
      </c>
      <c r="H246" s="386" t="s">
        <v>827</v>
      </c>
      <c r="I246" s="315"/>
      <c r="J246" s="573" t="s">
        <v>2054</v>
      </c>
      <c r="K246" s="449" t="s">
        <v>20</v>
      </c>
      <c r="L246" s="379"/>
      <c r="M246" s="379"/>
      <c r="N246" s="379"/>
      <c r="O246" s="379" t="s">
        <v>443</v>
      </c>
      <c r="P246" s="379" t="s">
        <v>443</v>
      </c>
      <c r="Q246" s="379" t="s">
        <v>443</v>
      </c>
      <c r="R246" s="379" t="s">
        <v>443</v>
      </c>
      <c r="S246" s="379" t="s">
        <v>443</v>
      </c>
      <c r="T246" s="379" t="s">
        <v>443</v>
      </c>
      <c r="U246" s="379" t="s">
        <v>443</v>
      </c>
      <c r="V246" s="423" t="s">
        <v>1882</v>
      </c>
      <c r="W246" s="379" t="s">
        <v>443</v>
      </c>
    </row>
    <row r="247" spans="1:23" ht="45" customHeight="1" x14ac:dyDescent="0.25">
      <c r="A247" s="382" t="s">
        <v>2211</v>
      </c>
      <c r="B247" s="382" t="s">
        <v>638</v>
      </c>
      <c r="C247" s="408"/>
      <c r="D247" s="631">
        <v>65</v>
      </c>
      <c r="E247" s="408" t="s">
        <v>612</v>
      </c>
      <c r="F247" s="401">
        <v>44805</v>
      </c>
      <c r="G247" s="385" t="s">
        <v>590</v>
      </c>
      <c r="H247" s="386" t="s">
        <v>1203</v>
      </c>
      <c r="I247" s="315"/>
      <c r="J247" s="573" t="s">
        <v>2051</v>
      </c>
      <c r="K247" s="449" t="s">
        <v>69</v>
      </c>
      <c r="L247" s="379" t="s">
        <v>443</v>
      </c>
      <c r="M247" s="379" t="s">
        <v>443</v>
      </c>
      <c r="N247" s="379" t="s">
        <v>443</v>
      </c>
      <c r="O247" s="379" t="s">
        <v>443</v>
      </c>
      <c r="P247" s="379" t="s">
        <v>443</v>
      </c>
      <c r="Q247" s="423" t="s">
        <v>443</v>
      </c>
      <c r="R247" s="423" t="s">
        <v>443</v>
      </c>
      <c r="S247" s="379" t="s">
        <v>443</v>
      </c>
      <c r="T247" s="379" t="s">
        <v>443</v>
      </c>
      <c r="U247" s="379" t="s">
        <v>443</v>
      </c>
      <c r="V247" s="379" t="s">
        <v>443</v>
      </c>
      <c r="W247" s="379" t="s">
        <v>443</v>
      </c>
    </row>
    <row r="248" spans="1:23" ht="45" customHeight="1" x14ac:dyDescent="0.25">
      <c r="A248" s="382" t="s">
        <v>1204</v>
      </c>
      <c r="B248" s="382" t="s">
        <v>800</v>
      </c>
      <c r="C248" s="408"/>
      <c r="D248" s="631">
        <v>50</v>
      </c>
      <c r="E248" s="408" t="s">
        <v>604</v>
      </c>
      <c r="F248" s="401"/>
      <c r="G248" s="385" t="s">
        <v>590</v>
      </c>
      <c r="H248" s="386">
        <v>411</v>
      </c>
      <c r="I248" s="315"/>
      <c r="J248" s="573" t="s">
        <v>2052</v>
      </c>
      <c r="K248" s="449" t="s">
        <v>45</v>
      </c>
      <c r="L248" s="379"/>
      <c r="M248" s="379" t="s">
        <v>1882</v>
      </c>
      <c r="N248" s="379"/>
      <c r="O248" s="379" t="s">
        <v>443</v>
      </c>
      <c r="P248" s="423" t="s">
        <v>443</v>
      </c>
      <c r="Q248" s="379" t="s">
        <v>443</v>
      </c>
      <c r="R248" s="379" t="s">
        <v>443</v>
      </c>
      <c r="S248" s="379" t="s">
        <v>443</v>
      </c>
      <c r="T248" s="379" t="s">
        <v>443</v>
      </c>
      <c r="U248" s="379" t="s">
        <v>443</v>
      </c>
      <c r="V248" s="379" t="s">
        <v>443</v>
      </c>
      <c r="W248" s="379" t="s">
        <v>443</v>
      </c>
    </row>
    <row r="249" spans="1:23" ht="45" customHeight="1" x14ac:dyDescent="0.25">
      <c r="A249" s="382" t="s">
        <v>2212</v>
      </c>
      <c r="B249" s="382" t="s">
        <v>774</v>
      </c>
      <c r="C249" s="602"/>
      <c r="D249" s="631"/>
      <c r="E249" s="408" t="s">
        <v>612</v>
      </c>
      <c r="F249" s="401"/>
      <c r="G249" s="385" t="s">
        <v>590</v>
      </c>
      <c r="H249" s="386">
        <v>434</v>
      </c>
      <c r="I249" s="315"/>
      <c r="J249" s="573" t="s">
        <v>2051</v>
      </c>
      <c r="K249" s="449" t="s">
        <v>72</v>
      </c>
      <c r="L249" s="379"/>
      <c r="M249" s="379"/>
      <c r="N249" s="379"/>
      <c r="O249" s="379" t="s">
        <v>443</v>
      </c>
      <c r="P249" s="379" t="s">
        <v>443</v>
      </c>
      <c r="Q249" s="379" t="s">
        <v>443</v>
      </c>
      <c r="R249" s="379" t="s">
        <v>443</v>
      </c>
      <c r="S249" s="379" t="s">
        <v>443</v>
      </c>
      <c r="T249" s="379" t="s">
        <v>443</v>
      </c>
      <c r="U249" s="539" t="s">
        <v>2213</v>
      </c>
      <c r="V249" s="379" t="s">
        <v>443</v>
      </c>
      <c r="W249" s="379" t="s">
        <v>443</v>
      </c>
    </row>
    <row r="250" spans="1:23" ht="45" customHeight="1" x14ac:dyDescent="0.25">
      <c r="A250" s="382" t="s">
        <v>2214</v>
      </c>
      <c r="B250" s="382" t="s">
        <v>662</v>
      </c>
      <c r="C250" s="602"/>
      <c r="D250" s="631">
        <v>50</v>
      </c>
      <c r="E250" s="408" t="s">
        <v>604</v>
      </c>
      <c r="F250" s="401">
        <v>44949</v>
      </c>
      <c r="G250" s="385" t="s">
        <v>590</v>
      </c>
      <c r="H250" s="386">
        <v>63</v>
      </c>
      <c r="I250" s="315"/>
      <c r="J250" s="573" t="s">
        <v>2052</v>
      </c>
      <c r="K250" s="449" t="s">
        <v>40</v>
      </c>
      <c r="L250" s="453" t="s">
        <v>1882</v>
      </c>
      <c r="M250" s="379"/>
      <c r="N250" s="379"/>
      <c r="O250" s="379" t="s">
        <v>443</v>
      </c>
      <c r="P250" s="379" t="s">
        <v>443</v>
      </c>
      <c r="Q250" s="379"/>
      <c r="R250" s="379" t="s">
        <v>443</v>
      </c>
      <c r="S250" s="379" t="s">
        <v>443</v>
      </c>
      <c r="T250" s="379" t="s">
        <v>443</v>
      </c>
      <c r="U250" s="379" t="s">
        <v>443</v>
      </c>
      <c r="V250" s="379" t="s">
        <v>443</v>
      </c>
      <c r="W250" s="379" t="s">
        <v>443</v>
      </c>
    </row>
    <row r="251" spans="1:23" ht="45" customHeight="1" x14ac:dyDescent="0.25">
      <c r="A251" s="382" t="s">
        <v>1213</v>
      </c>
      <c r="B251" s="382" t="s">
        <v>89</v>
      </c>
      <c r="C251" s="408"/>
      <c r="D251" s="631">
        <v>50</v>
      </c>
      <c r="E251" s="408" t="s">
        <v>612</v>
      </c>
      <c r="F251" s="401">
        <v>45047</v>
      </c>
      <c r="G251" s="385" t="s">
        <v>590</v>
      </c>
      <c r="H251" s="386">
        <v>416</v>
      </c>
      <c r="I251" s="315"/>
      <c r="J251" s="573" t="s">
        <v>2051</v>
      </c>
      <c r="K251" s="449" t="s">
        <v>87</v>
      </c>
      <c r="L251" s="454" t="s">
        <v>35</v>
      </c>
      <c r="M251" s="454" t="s">
        <v>35</v>
      </c>
      <c r="N251" s="454" t="s">
        <v>35</v>
      </c>
      <c r="O251" s="454" t="s">
        <v>35</v>
      </c>
      <c r="P251" s="453" t="s">
        <v>443</v>
      </c>
      <c r="Q251" s="453" t="s">
        <v>443</v>
      </c>
      <c r="R251" s="453" t="s">
        <v>443</v>
      </c>
      <c r="S251" s="453" t="s">
        <v>443</v>
      </c>
      <c r="T251" s="379" t="s">
        <v>443</v>
      </c>
      <c r="U251" s="379" t="s">
        <v>443</v>
      </c>
      <c r="V251" s="379" t="s">
        <v>443</v>
      </c>
      <c r="W251" s="379" t="s">
        <v>443</v>
      </c>
    </row>
    <row r="252" spans="1:23" ht="45" customHeight="1" x14ac:dyDescent="0.25">
      <c r="A252" s="382" t="s">
        <v>1214</v>
      </c>
      <c r="B252" s="382" t="s">
        <v>771</v>
      </c>
      <c r="C252" s="408"/>
      <c r="D252" s="631">
        <v>65</v>
      </c>
      <c r="E252" s="408" t="s">
        <v>612</v>
      </c>
      <c r="F252" s="401">
        <v>45192</v>
      </c>
      <c r="G252" s="385" t="s">
        <v>590</v>
      </c>
      <c r="H252" s="616" t="s">
        <v>1215</v>
      </c>
      <c r="I252" s="315"/>
      <c r="J252" s="573" t="s">
        <v>2051</v>
      </c>
      <c r="K252" s="449" t="s">
        <v>42</v>
      </c>
      <c r="L252" s="420" t="s">
        <v>35</v>
      </c>
      <c r="M252" s="420" t="s">
        <v>35</v>
      </c>
      <c r="N252" s="420" t="s">
        <v>35</v>
      </c>
      <c r="O252" s="420" t="s">
        <v>35</v>
      </c>
      <c r="P252" s="420" t="s">
        <v>35</v>
      </c>
      <c r="Q252" s="420" t="s">
        <v>35</v>
      </c>
      <c r="R252" s="420" t="s">
        <v>35</v>
      </c>
      <c r="S252" s="420" t="s">
        <v>35</v>
      </c>
      <c r="T252" s="379" t="s">
        <v>443</v>
      </c>
      <c r="U252" s="379" t="s">
        <v>443</v>
      </c>
      <c r="V252" s="379" t="s">
        <v>443</v>
      </c>
      <c r="W252" s="379" t="s">
        <v>443</v>
      </c>
    </row>
    <row r="253" spans="1:23" ht="45" customHeight="1" x14ac:dyDescent="0.25">
      <c r="A253" s="382" t="s">
        <v>1216</v>
      </c>
      <c r="B253" s="382" t="s">
        <v>662</v>
      </c>
      <c r="C253" s="602" t="s">
        <v>1872</v>
      </c>
      <c r="D253" s="631">
        <v>60</v>
      </c>
      <c r="E253" s="408" t="s">
        <v>612</v>
      </c>
      <c r="F253" s="401">
        <v>45283</v>
      </c>
      <c r="G253" s="385" t="s">
        <v>590</v>
      </c>
      <c r="H253" s="616" t="s">
        <v>1218</v>
      </c>
      <c r="I253" s="315"/>
      <c r="J253" s="573" t="s">
        <v>2054</v>
      </c>
      <c r="K253" s="449" t="s">
        <v>50</v>
      </c>
      <c r="L253" s="420" t="s">
        <v>35</v>
      </c>
      <c r="M253" s="420" t="s">
        <v>35</v>
      </c>
      <c r="N253" s="420" t="s">
        <v>35</v>
      </c>
      <c r="O253" s="420" t="s">
        <v>35</v>
      </c>
      <c r="P253" s="420" t="s">
        <v>35</v>
      </c>
      <c r="Q253" s="420" t="s">
        <v>35</v>
      </c>
      <c r="R253" s="420" t="s">
        <v>35</v>
      </c>
      <c r="S253" s="420" t="s">
        <v>35</v>
      </c>
      <c r="T253" s="420" t="s">
        <v>35</v>
      </c>
      <c r="U253" s="420" t="s">
        <v>35</v>
      </c>
      <c r="V253" s="420" t="s">
        <v>35</v>
      </c>
      <c r="W253" s="379" t="s">
        <v>443</v>
      </c>
    </row>
    <row r="254" spans="1:23" ht="45" customHeight="1" x14ac:dyDescent="0.25">
      <c r="A254" s="382" t="s">
        <v>1219</v>
      </c>
      <c r="B254" s="382" t="s">
        <v>1396</v>
      </c>
      <c r="C254" s="408" t="s">
        <v>762</v>
      </c>
      <c r="D254" s="631">
        <v>65</v>
      </c>
      <c r="E254" s="408" t="s">
        <v>612</v>
      </c>
      <c r="F254" s="401">
        <v>43983</v>
      </c>
      <c r="G254" s="385" t="s">
        <v>590</v>
      </c>
      <c r="H254" s="386" t="s">
        <v>1220</v>
      </c>
      <c r="I254" s="315"/>
      <c r="J254" s="573" t="s">
        <v>2051</v>
      </c>
      <c r="K254" s="449" t="s">
        <v>50</v>
      </c>
      <c r="L254" s="379" t="s">
        <v>443</v>
      </c>
      <c r="M254" s="379" t="s">
        <v>443</v>
      </c>
      <c r="N254" s="379" t="s">
        <v>443</v>
      </c>
      <c r="O254" s="379" t="s">
        <v>443</v>
      </c>
      <c r="P254" s="379" t="s">
        <v>443</v>
      </c>
      <c r="Q254" s="379" t="s">
        <v>443</v>
      </c>
      <c r="R254" s="379" t="s">
        <v>1882</v>
      </c>
      <c r="S254" s="379" t="s">
        <v>443</v>
      </c>
      <c r="T254" s="379" t="s">
        <v>443</v>
      </c>
      <c r="U254" s="379" t="s">
        <v>443</v>
      </c>
      <c r="V254" s="379" t="s">
        <v>443</v>
      </c>
      <c r="W254" s="379" t="s">
        <v>443</v>
      </c>
    </row>
    <row r="255" spans="1:23" ht="45" customHeight="1" x14ac:dyDescent="0.25">
      <c r="A255" s="382" t="s">
        <v>1221</v>
      </c>
      <c r="B255" s="382" t="s">
        <v>99</v>
      </c>
      <c r="C255" s="602"/>
      <c r="D255" s="631">
        <v>50</v>
      </c>
      <c r="E255" s="408" t="s">
        <v>612</v>
      </c>
      <c r="F255" s="401">
        <v>44949</v>
      </c>
      <c r="G255" s="385" t="s">
        <v>590</v>
      </c>
      <c r="H255" s="386">
        <v>359</v>
      </c>
      <c r="I255" s="315"/>
      <c r="J255" s="573" t="s">
        <v>2051</v>
      </c>
      <c r="K255" s="449" t="s">
        <v>42</v>
      </c>
      <c r="L255" s="379"/>
      <c r="M255" s="453"/>
      <c r="N255" s="379"/>
      <c r="O255" s="379" t="s">
        <v>443</v>
      </c>
      <c r="P255" s="379" t="s">
        <v>443</v>
      </c>
      <c r="Q255" s="379" t="s">
        <v>443</v>
      </c>
      <c r="R255" s="379" t="s">
        <v>443</v>
      </c>
      <c r="S255" s="379" t="s">
        <v>443</v>
      </c>
      <c r="T255" s="379" t="s">
        <v>443</v>
      </c>
      <c r="U255" s="379" t="s">
        <v>443</v>
      </c>
      <c r="V255" s="379" t="s">
        <v>443</v>
      </c>
      <c r="W255" s="379" t="s">
        <v>1882</v>
      </c>
    </row>
    <row r="256" spans="1:23" ht="45" customHeight="1" x14ac:dyDescent="0.25">
      <c r="A256" s="382" t="s">
        <v>1223</v>
      </c>
      <c r="B256" s="382" t="s">
        <v>662</v>
      </c>
      <c r="C256" s="602"/>
      <c r="D256" s="631">
        <v>50</v>
      </c>
      <c r="E256" s="408" t="s">
        <v>612</v>
      </c>
      <c r="F256" s="401">
        <v>44986</v>
      </c>
      <c r="G256" s="385" t="s">
        <v>590</v>
      </c>
      <c r="H256" s="386">
        <v>444</v>
      </c>
      <c r="I256" s="579"/>
      <c r="J256" s="573" t="s">
        <v>2051</v>
      </c>
      <c r="K256" s="449" t="s">
        <v>50</v>
      </c>
      <c r="L256" s="420" t="s">
        <v>35</v>
      </c>
      <c r="M256" s="420" t="s">
        <v>35</v>
      </c>
      <c r="N256" s="420" t="s">
        <v>35</v>
      </c>
      <c r="O256" s="379" t="s">
        <v>443</v>
      </c>
      <c r="P256" s="379" t="s">
        <v>35</v>
      </c>
      <c r="Q256" s="379" t="s">
        <v>443</v>
      </c>
      <c r="R256" s="379" t="s">
        <v>35</v>
      </c>
      <c r="S256" s="379" t="s">
        <v>1882</v>
      </c>
      <c r="T256" s="379" t="s">
        <v>443</v>
      </c>
      <c r="U256" s="379" t="s">
        <v>443</v>
      </c>
      <c r="V256" s="420" t="s">
        <v>35</v>
      </c>
      <c r="W256" s="379" t="s">
        <v>443</v>
      </c>
    </row>
    <row r="257" spans="1:23" ht="45" customHeight="1" x14ac:dyDescent="0.25">
      <c r="A257" s="382" t="s">
        <v>1226</v>
      </c>
      <c r="B257" s="382" t="s">
        <v>1227</v>
      </c>
      <c r="C257" s="408" t="s">
        <v>762</v>
      </c>
      <c r="D257" s="631">
        <v>65</v>
      </c>
      <c r="E257" s="408" t="s">
        <v>1011</v>
      </c>
      <c r="F257" s="401">
        <v>44197</v>
      </c>
      <c r="G257" s="385" t="s">
        <v>590</v>
      </c>
      <c r="H257" s="386" t="s">
        <v>1228</v>
      </c>
      <c r="I257" s="315"/>
      <c r="J257" s="573" t="s">
        <v>2054</v>
      </c>
      <c r="K257" s="449" t="s">
        <v>20</v>
      </c>
      <c r="L257" s="379" t="s">
        <v>1882</v>
      </c>
      <c r="M257" s="379" t="s">
        <v>443</v>
      </c>
      <c r="N257" s="379" t="s">
        <v>443</v>
      </c>
      <c r="O257" s="379" t="s">
        <v>1882</v>
      </c>
      <c r="P257" s="379" t="s">
        <v>443</v>
      </c>
      <c r="Q257" s="379" t="s">
        <v>443</v>
      </c>
      <c r="R257" s="379" t="s">
        <v>443</v>
      </c>
      <c r="S257" s="379" t="s">
        <v>443</v>
      </c>
      <c r="T257" s="379" t="s">
        <v>443</v>
      </c>
      <c r="U257" s="379" t="s">
        <v>443</v>
      </c>
      <c r="V257" s="379" t="s">
        <v>443</v>
      </c>
      <c r="W257" s="379" t="s">
        <v>443</v>
      </c>
    </row>
    <row r="258" spans="1:23" ht="45" customHeight="1" x14ac:dyDescent="0.25">
      <c r="A258" s="382" t="s">
        <v>2215</v>
      </c>
      <c r="B258" s="382" t="s">
        <v>1230</v>
      </c>
      <c r="C258" s="408" t="s">
        <v>2216</v>
      </c>
      <c r="D258" s="631">
        <v>45</v>
      </c>
      <c r="E258" s="408" t="s">
        <v>612</v>
      </c>
      <c r="F258" s="401"/>
      <c r="G258" s="385" t="s">
        <v>590</v>
      </c>
      <c r="H258" s="386">
        <v>391</v>
      </c>
      <c r="I258" s="315"/>
      <c r="J258" s="573" t="s">
        <v>2051</v>
      </c>
      <c r="K258" s="449" t="s">
        <v>95</v>
      </c>
      <c r="L258" s="379"/>
      <c r="M258" s="453"/>
      <c r="N258" s="379" t="s">
        <v>1882</v>
      </c>
      <c r="O258" s="379" t="s">
        <v>443</v>
      </c>
      <c r="P258" s="379" t="s">
        <v>443</v>
      </c>
      <c r="Q258" s="423" t="s">
        <v>443</v>
      </c>
      <c r="R258" s="423" t="s">
        <v>443</v>
      </c>
      <c r="S258" s="423" t="s">
        <v>443</v>
      </c>
      <c r="T258" s="423" t="s">
        <v>443</v>
      </c>
      <c r="U258" s="379" t="s">
        <v>443</v>
      </c>
      <c r="V258" s="379" t="s">
        <v>443</v>
      </c>
      <c r="W258" s="379" t="s">
        <v>443</v>
      </c>
    </row>
    <row r="259" spans="1:23" ht="45" customHeight="1" x14ac:dyDescent="0.25">
      <c r="A259" s="599" t="s">
        <v>2217</v>
      </c>
      <c r="B259" s="408" t="s">
        <v>810</v>
      </c>
      <c r="C259" s="599"/>
      <c r="D259" s="632"/>
      <c r="E259" s="408" t="s">
        <v>604</v>
      </c>
      <c r="F259" s="441"/>
      <c r="G259" s="385" t="s">
        <v>590</v>
      </c>
      <c r="H259" s="441">
        <v>407</v>
      </c>
      <c r="J259" s="605" t="s">
        <v>634</v>
      </c>
      <c r="K259" s="449" t="s">
        <v>45</v>
      </c>
      <c r="L259" s="582"/>
      <c r="M259" s="448" t="s">
        <v>1882</v>
      </c>
      <c r="N259" s="586"/>
      <c r="O259" s="379" t="s">
        <v>443</v>
      </c>
      <c r="P259" s="379" t="s">
        <v>443</v>
      </c>
      <c r="Q259" s="379" t="s">
        <v>443</v>
      </c>
      <c r="R259" s="379" t="s">
        <v>443</v>
      </c>
      <c r="S259" s="379" t="s">
        <v>443</v>
      </c>
      <c r="T259" s="453" t="s">
        <v>443</v>
      </c>
      <c r="U259" s="453" t="s">
        <v>443</v>
      </c>
      <c r="V259" s="379" t="s">
        <v>443</v>
      </c>
      <c r="W259" s="379" t="s">
        <v>443</v>
      </c>
    </row>
    <row r="260" spans="1:23" ht="45" customHeight="1" x14ac:dyDescent="0.25">
      <c r="A260" s="599" t="s">
        <v>1235</v>
      </c>
      <c r="B260" s="408" t="s">
        <v>705</v>
      </c>
      <c r="C260" s="599"/>
      <c r="D260" s="631">
        <v>60</v>
      </c>
      <c r="E260" s="408" t="s">
        <v>604</v>
      </c>
      <c r="F260" s="434">
        <v>45078</v>
      </c>
      <c r="G260" s="385" t="s">
        <v>590</v>
      </c>
      <c r="H260" s="441" t="s">
        <v>1236</v>
      </c>
      <c r="J260" s="609" t="s">
        <v>2096</v>
      </c>
      <c r="K260" s="449" t="s">
        <v>45</v>
      </c>
      <c r="L260" s="420" t="s">
        <v>35</v>
      </c>
      <c r="M260" s="420" t="s">
        <v>1882</v>
      </c>
      <c r="N260" s="420" t="s">
        <v>35</v>
      </c>
      <c r="O260" s="420" t="s">
        <v>35</v>
      </c>
      <c r="P260" s="420" t="s">
        <v>35</v>
      </c>
      <c r="Q260" s="379" t="s">
        <v>443</v>
      </c>
      <c r="R260" s="379" t="s">
        <v>443</v>
      </c>
      <c r="S260" s="379" t="s">
        <v>443</v>
      </c>
      <c r="T260" s="420" t="s">
        <v>35</v>
      </c>
      <c r="U260" s="379" t="s">
        <v>443</v>
      </c>
      <c r="V260" s="379" t="s">
        <v>443</v>
      </c>
      <c r="W260" s="379" t="s">
        <v>443</v>
      </c>
    </row>
    <row r="261" spans="1:23" ht="45" customHeight="1" x14ac:dyDescent="0.25">
      <c r="A261" s="382" t="s">
        <v>1238</v>
      </c>
      <c r="B261" s="382" t="s">
        <v>598</v>
      </c>
      <c r="C261" s="408"/>
      <c r="D261" s="631"/>
      <c r="E261" s="408" t="s">
        <v>1011</v>
      </c>
      <c r="F261" s="401"/>
      <c r="G261" s="385" t="s">
        <v>590</v>
      </c>
      <c r="H261" s="386" t="s">
        <v>1240</v>
      </c>
      <c r="I261" s="315"/>
      <c r="J261" s="573" t="s">
        <v>2054</v>
      </c>
      <c r="K261" s="449" t="s">
        <v>72</v>
      </c>
      <c r="L261" s="379"/>
      <c r="M261" s="379"/>
      <c r="N261" s="379"/>
      <c r="O261" s="379" t="s">
        <v>35</v>
      </c>
      <c r="P261" s="379" t="s">
        <v>443</v>
      </c>
      <c r="Q261" s="379" t="s">
        <v>443</v>
      </c>
      <c r="R261" s="379" t="s">
        <v>443</v>
      </c>
      <c r="S261" s="379" t="s">
        <v>443</v>
      </c>
      <c r="T261" s="379" t="s">
        <v>443</v>
      </c>
      <c r="U261" s="379" t="s">
        <v>1882</v>
      </c>
      <c r="V261" s="379" t="s">
        <v>443</v>
      </c>
      <c r="W261" s="379" t="s">
        <v>443</v>
      </c>
    </row>
    <row r="262" spans="1:23" ht="45" customHeight="1" x14ac:dyDescent="0.25">
      <c r="A262" s="382" t="s">
        <v>1241</v>
      </c>
      <c r="B262" s="382" t="s">
        <v>2218</v>
      </c>
      <c r="C262" s="602"/>
      <c r="D262" s="631">
        <v>50</v>
      </c>
      <c r="E262" s="408" t="s">
        <v>612</v>
      </c>
      <c r="F262" s="401">
        <v>44949</v>
      </c>
      <c r="G262" s="385" t="s">
        <v>590</v>
      </c>
      <c r="H262" s="386" t="s">
        <v>827</v>
      </c>
      <c r="I262" s="315"/>
      <c r="J262" s="573" t="s">
        <v>2051</v>
      </c>
      <c r="K262" s="449" t="s">
        <v>69</v>
      </c>
      <c r="L262" s="379"/>
      <c r="M262" s="379"/>
      <c r="N262" s="379"/>
      <c r="O262" s="379" t="s">
        <v>443</v>
      </c>
      <c r="P262" s="379" t="s">
        <v>443</v>
      </c>
      <c r="Q262" s="423" t="s">
        <v>1882</v>
      </c>
      <c r="R262" s="423" t="s">
        <v>443</v>
      </c>
      <c r="S262" s="423" t="s">
        <v>443</v>
      </c>
      <c r="T262" s="379" t="s">
        <v>443</v>
      </c>
      <c r="U262" s="423" t="s">
        <v>443</v>
      </c>
      <c r="V262" s="379" t="s">
        <v>443</v>
      </c>
      <c r="W262" s="379" t="s">
        <v>443</v>
      </c>
    </row>
    <row r="263" spans="1:23" ht="45" customHeight="1" x14ac:dyDescent="0.25">
      <c r="A263" s="382" t="s">
        <v>1244</v>
      </c>
      <c r="B263" s="382" t="s">
        <v>641</v>
      </c>
      <c r="C263" s="602"/>
      <c r="D263" s="631">
        <v>50</v>
      </c>
      <c r="E263" s="408" t="s">
        <v>604</v>
      </c>
      <c r="F263" s="401">
        <v>44949</v>
      </c>
      <c r="G263" s="385" t="s">
        <v>590</v>
      </c>
      <c r="H263" s="386">
        <v>35</v>
      </c>
      <c r="I263" s="315"/>
      <c r="J263" s="573" t="s">
        <v>2065</v>
      </c>
      <c r="K263" s="449" t="s">
        <v>40</v>
      </c>
      <c r="L263" s="379" t="s">
        <v>1882</v>
      </c>
      <c r="M263" s="379"/>
      <c r="N263" s="379"/>
      <c r="O263" s="379" t="s">
        <v>443</v>
      </c>
      <c r="P263" s="453" t="s">
        <v>443</v>
      </c>
      <c r="Q263" s="379" t="s">
        <v>443</v>
      </c>
      <c r="R263" s="379" t="s">
        <v>443</v>
      </c>
      <c r="S263" s="379" t="s">
        <v>443</v>
      </c>
      <c r="T263" s="379" t="s">
        <v>443</v>
      </c>
      <c r="U263" s="379" t="s">
        <v>443</v>
      </c>
      <c r="V263" s="379" t="s">
        <v>443</v>
      </c>
      <c r="W263" s="379" t="s">
        <v>443</v>
      </c>
    </row>
    <row r="264" spans="1:23" ht="45" customHeight="1" x14ac:dyDescent="0.25">
      <c r="A264" s="382" t="s">
        <v>1249</v>
      </c>
      <c r="B264" s="382" t="s">
        <v>598</v>
      </c>
      <c r="C264" s="602"/>
      <c r="D264" s="631">
        <v>50</v>
      </c>
      <c r="E264" s="408" t="s">
        <v>815</v>
      </c>
      <c r="F264" s="401">
        <v>44949</v>
      </c>
      <c r="G264" s="385" t="s">
        <v>590</v>
      </c>
      <c r="H264" s="386">
        <v>98</v>
      </c>
      <c r="I264" s="315"/>
      <c r="J264" s="573" t="s">
        <v>2091</v>
      </c>
      <c r="K264" s="449" t="s">
        <v>45</v>
      </c>
      <c r="L264" s="379"/>
      <c r="M264" s="453"/>
      <c r="N264" s="379"/>
      <c r="O264" s="379" t="s">
        <v>443</v>
      </c>
      <c r="P264" s="453" t="s">
        <v>443</v>
      </c>
      <c r="Q264" s="379" t="s">
        <v>443</v>
      </c>
      <c r="R264" s="379" t="s">
        <v>443</v>
      </c>
      <c r="S264" s="379" t="s">
        <v>443</v>
      </c>
      <c r="T264" s="379" t="s">
        <v>443</v>
      </c>
      <c r="U264" s="379" t="s">
        <v>443</v>
      </c>
      <c r="V264" s="453" t="s">
        <v>443</v>
      </c>
      <c r="W264" s="453" t="s">
        <v>443</v>
      </c>
    </row>
    <row r="265" spans="1:23" ht="45" customHeight="1" x14ac:dyDescent="0.25">
      <c r="A265" s="382" t="s">
        <v>2219</v>
      </c>
      <c r="B265" s="382" t="s">
        <v>598</v>
      </c>
      <c r="C265" s="602"/>
      <c r="D265" s="631">
        <v>50</v>
      </c>
      <c r="E265" s="408" t="s">
        <v>604</v>
      </c>
      <c r="F265" s="401">
        <v>44949</v>
      </c>
      <c r="G265" s="385" t="s">
        <v>590</v>
      </c>
      <c r="H265" s="386">
        <v>73</v>
      </c>
      <c r="I265" s="315"/>
      <c r="J265" s="573" t="s">
        <v>2052</v>
      </c>
      <c r="K265" s="449" t="s">
        <v>50</v>
      </c>
      <c r="L265" s="379"/>
      <c r="M265" s="379"/>
      <c r="N265" s="379"/>
      <c r="O265" s="379" t="s">
        <v>443</v>
      </c>
      <c r="P265" s="379" t="s">
        <v>443</v>
      </c>
      <c r="Q265" s="379" t="s">
        <v>1882</v>
      </c>
      <c r="R265" s="379" t="s">
        <v>443</v>
      </c>
      <c r="S265" s="379" t="s">
        <v>443</v>
      </c>
      <c r="T265" s="379" t="s">
        <v>443</v>
      </c>
      <c r="U265" s="379" t="s">
        <v>443</v>
      </c>
      <c r="V265" s="379" t="s">
        <v>443</v>
      </c>
      <c r="W265" s="379" t="s">
        <v>443</v>
      </c>
    </row>
    <row r="266" spans="1:23" ht="45" customHeight="1" x14ac:dyDescent="0.25">
      <c r="A266" s="382" t="s">
        <v>1254</v>
      </c>
      <c r="B266" s="382" t="s">
        <v>948</v>
      </c>
      <c r="C266" s="408"/>
      <c r="D266" s="631">
        <v>55</v>
      </c>
      <c r="E266" s="408" t="s">
        <v>815</v>
      </c>
      <c r="F266" s="401">
        <v>44002</v>
      </c>
      <c r="G266" s="385" t="s">
        <v>590</v>
      </c>
      <c r="H266" s="386" t="s">
        <v>1255</v>
      </c>
      <c r="I266" s="315"/>
      <c r="J266" s="573" t="s">
        <v>2063</v>
      </c>
      <c r="K266" s="449" t="s">
        <v>69</v>
      </c>
      <c r="L266" s="379" t="s">
        <v>443</v>
      </c>
      <c r="M266" s="379" t="s">
        <v>443</v>
      </c>
      <c r="N266" s="379" t="s">
        <v>443</v>
      </c>
      <c r="O266" s="379" t="s">
        <v>443</v>
      </c>
      <c r="P266" s="379" t="s">
        <v>443</v>
      </c>
      <c r="Q266" s="423" t="s">
        <v>1882</v>
      </c>
      <c r="R266" s="423" t="s">
        <v>443</v>
      </c>
      <c r="S266" s="423" t="s">
        <v>443</v>
      </c>
      <c r="T266" s="379" t="s">
        <v>443</v>
      </c>
      <c r="U266" s="423" t="s">
        <v>443</v>
      </c>
      <c r="V266" s="379" t="s">
        <v>443</v>
      </c>
      <c r="W266" s="379" t="s">
        <v>443</v>
      </c>
    </row>
    <row r="267" spans="1:23" ht="45" customHeight="1" x14ac:dyDescent="0.25">
      <c r="A267" s="382" t="s">
        <v>2220</v>
      </c>
      <c r="B267" s="382" t="s">
        <v>1257</v>
      </c>
      <c r="C267" s="602"/>
      <c r="D267" s="631">
        <v>50</v>
      </c>
      <c r="E267" s="408" t="s">
        <v>604</v>
      </c>
      <c r="F267" s="401">
        <v>44949</v>
      </c>
      <c r="G267" s="385" t="s">
        <v>590</v>
      </c>
      <c r="H267" s="386">
        <v>47</v>
      </c>
      <c r="I267" s="315"/>
      <c r="J267" s="573" t="s">
        <v>2065</v>
      </c>
      <c r="K267" s="449" t="s">
        <v>25</v>
      </c>
      <c r="L267" s="379"/>
      <c r="M267" s="379"/>
      <c r="N267" s="379"/>
      <c r="O267" s="379" t="s">
        <v>443</v>
      </c>
      <c r="P267" s="379" t="s">
        <v>1882</v>
      </c>
      <c r="Q267" s="423" t="s">
        <v>443</v>
      </c>
      <c r="R267" s="423" t="s">
        <v>443</v>
      </c>
      <c r="S267" s="423" t="s">
        <v>443</v>
      </c>
      <c r="T267" s="379" t="s">
        <v>443</v>
      </c>
      <c r="U267" s="423" t="s">
        <v>443</v>
      </c>
      <c r="V267" s="379" t="s">
        <v>443</v>
      </c>
      <c r="W267" s="379" t="s">
        <v>443</v>
      </c>
    </row>
    <row r="268" spans="1:23" ht="45" customHeight="1" x14ac:dyDescent="0.25">
      <c r="A268" s="382" t="s">
        <v>1258</v>
      </c>
      <c r="B268" s="382" t="s">
        <v>1927</v>
      </c>
      <c r="C268" s="602"/>
      <c r="D268" s="631">
        <v>50</v>
      </c>
      <c r="E268" s="408" t="s">
        <v>604</v>
      </c>
      <c r="F268" s="401">
        <v>44949</v>
      </c>
      <c r="G268" s="385" t="s">
        <v>590</v>
      </c>
      <c r="H268" s="386">
        <v>26</v>
      </c>
      <c r="I268" s="315"/>
      <c r="J268" s="573" t="s">
        <v>2065</v>
      </c>
      <c r="K268" s="449" t="s">
        <v>31</v>
      </c>
      <c r="L268" s="379"/>
      <c r="M268" s="379"/>
      <c r="N268" s="379"/>
      <c r="O268" s="379" t="s">
        <v>443</v>
      </c>
      <c r="P268" s="423" t="s">
        <v>443</v>
      </c>
      <c r="Q268" s="423" t="s">
        <v>443</v>
      </c>
      <c r="R268" s="379" t="s">
        <v>443</v>
      </c>
      <c r="S268" s="379" t="s">
        <v>443</v>
      </c>
      <c r="T268" s="379" t="s">
        <v>1882</v>
      </c>
      <c r="U268" s="379" t="s">
        <v>443</v>
      </c>
      <c r="V268" s="379" t="s">
        <v>443</v>
      </c>
      <c r="W268" s="379" t="s">
        <v>443</v>
      </c>
    </row>
    <row r="269" spans="1:23" ht="45" customHeight="1" x14ac:dyDescent="0.25">
      <c r="A269" s="382" t="s">
        <v>2221</v>
      </c>
      <c r="B269" s="382" t="s">
        <v>99</v>
      </c>
      <c r="C269" s="408"/>
      <c r="D269" s="631">
        <v>55</v>
      </c>
      <c r="E269" s="408" t="s">
        <v>604</v>
      </c>
      <c r="F269" s="401">
        <v>42353</v>
      </c>
      <c r="G269" s="385" t="s">
        <v>590</v>
      </c>
      <c r="H269" s="386" t="s">
        <v>321</v>
      </c>
      <c r="I269" s="315"/>
      <c r="J269" s="573" t="s">
        <v>667</v>
      </c>
      <c r="K269" s="449" t="s">
        <v>42</v>
      </c>
      <c r="L269" s="379" t="s">
        <v>443</v>
      </c>
      <c r="M269" s="379" t="s">
        <v>443</v>
      </c>
      <c r="N269" s="379" t="s">
        <v>443</v>
      </c>
      <c r="O269" s="379" t="s">
        <v>443</v>
      </c>
      <c r="P269" s="379" t="s">
        <v>443</v>
      </c>
      <c r="Q269" s="423" t="s">
        <v>443</v>
      </c>
      <c r="R269" s="379" t="s">
        <v>443</v>
      </c>
      <c r="S269" s="379" t="s">
        <v>443</v>
      </c>
      <c r="T269" s="379" t="s">
        <v>443</v>
      </c>
      <c r="U269" s="379" t="s">
        <v>443</v>
      </c>
      <c r="V269" s="379" t="s">
        <v>443</v>
      </c>
      <c r="W269" s="379" t="s">
        <v>443</v>
      </c>
    </row>
    <row r="270" spans="1:23" ht="45" customHeight="1" x14ac:dyDescent="0.25">
      <c r="A270" s="408" t="s">
        <v>1264</v>
      </c>
      <c r="B270" s="382" t="s">
        <v>1265</v>
      </c>
      <c r="C270" s="408"/>
      <c r="D270" s="631">
        <v>55</v>
      </c>
      <c r="E270" s="408" t="s">
        <v>604</v>
      </c>
      <c r="F270" s="401">
        <v>43831</v>
      </c>
      <c r="G270" s="385" t="s">
        <v>590</v>
      </c>
      <c r="H270" s="386" t="s">
        <v>1266</v>
      </c>
      <c r="I270" s="315"/>
      <c r="J270" s="573" t="s">
        <v>667</v>
      </c>
      <c r="K270" s="449" t="s">
        <v>25</v>
      </c>
      <c r="L270" s="379" t="s">
        <v>443</v>
      </c>
      <c r="M270" s="379" t="s">
        <v>443</v>
      </c>
      <c r="N270" s="379" t="s">
        <v>443</v>
      </c>
      <c r="O270" s="379" t="s">
        <v>443</v>
      </c>
      <c r="P270" s="379" t="s">
        <v>1882</v>
      </c>
      <c r="Q270" s="379" t="s">
        <v>443</v>
      </c>
      <c r="R270" s="379" t="s">
        <v>443</v>
      </c>
      <c r="S270" s="379" t="s">
        <v>443</v>
      </c>
      <c r="T270" s="379" t="s">
        <v>443</v>
      </c>
      <c r="U270" s="379" t="s">
        <v>443</v>
      </c>
      <c r="V270" s="379" t="s">
        <v>443</v>
      </c>
      <c r="W270" s="379" t="s">
        <v>443</v>
      </c>
    </row>
    <row r="271" spans="1:23" ht="45" customHeight="1" x14ac:dyDescent="0.25">
      <c r="A271" s="382" t="s">
        <v>1267</v>
      </c>
      <c r="B271" s="382" t="s">
        <v>694</v>
      </c>
      <c r="C271" s="408" t="s">
        <v>1890</v>
      </c>
      <c r="D271" s="631">
        <v>47.5</v>
      </c>
      <c r="E271" s="408" t="s">
        <v>604</v>
      </c>
      <c r="F271" s="401">
        <v>45017</v>
      </c>
      <c r="G271" s="385" t="s">
        <v>590</v>
      </c>
      <c r="H271" s="616">
        <v>456</v>
      </c>
      <c r="I271" s="315"/>
      <c r="J271" s="609" t="s">
        <v>2091</v>
      </c>
      <c r="K271" s="449" t="s">
        <v>31</v>
      </c>
      <c r="L271" s="379"/>
      <c r="M271" s="379"/>
      <c r="N271" s="379"/>
      <c r="O271" s="379" t="s">
        <v>443</v>
      </c>
      <c r="P271" s="379" t="s">
        <v>443</v>
      </c>
      <c r="Q271" s="423" t="s">
        <v>443</v>
      </c>
      <c r="R271" s="379" t="s">
        <v>443</v>
      </c>
      <c r="S271" s="379" t="s">
        <v>1882</v>
      </c>
      <c r="T271" s="379" t="s">
        <v>1882</v>
      </c>
      <c r="U271" s="379" t="s">
        <v>443</v>
      </c>
      <c r="V271" s="453" t="s">
        <v>443</v>
      </c>
      <c r="W271" s="453" t="s">
        <v>443</v>
      </c>
    </row>
    <row r="272" spans="1:23" ht="45" customHeight="1" x14ac:dyDescent="0.25">
      <c r="A272" s="382" t="s">
        <v>1271</v>
      </c>
      <c r="B272" s="382" t="s">
        <v>758</v>
      </c>
      <c r="C272" s="408"/>
      <c r="D272" s="631">
        <v>55</v>
      </c>
      <c r="E272" s="408" t="s">
        <v>604</v>
      </c>
      <c r="F272" s="434">
        <v>43040</v>
      </c>
      <c r="G272" s="385" t="s">
        <v>590</v>
      </c>
      <c r="H272" s="386" t="s">
        <v>1272</v>
      </c>
      <c r="I272" s="315"/>
      <c r="J272" s="573" t="s">
        <v>667</v>
      </c>
      <c r="K272" s="449" t="s">
        <v>25</v>
      </c>
      <c r="L272" s="379" t="s">
        <v>443</v>
      </c>
      <c r="M272" s="379" t="s">
        <v>443</v>
      </c>
      <c r="N272" s="379" t="s">
        <v>443</v>
      </c>
      <c r="O272" s="379" t="s">
        <v>443</v>
      </c>
      <c r="P272" s="379" t="s">
        <v>1882</v>
      </c>
      <c r="Q272" s="423" t="s">
        <v>443</v>
      </c>
      <c r="R272" s="423" t="s">
        <v>443</v>
      </c>
      <c r="S272" s="423" t="s">
        <v>443</v>
      </c>
      <c r="T272" s="379" t="s">
        <v>443</v>
      </c>
      <c r="U272" s="379" t="s">
        <v>443</v>
      </c>
      <c r="V272" s="379" t="s">
        <v>443</v>
      </c>
      <c r="W272" s="379" t="s">
        <v>443</v>
      </c>
    </row>
    <row r="273" spans="1:23" ht="45" customHeight="1" x14ac:dyDescent="0.25">
      <c r="A273" s="382" t="s">
        <v>1273</v>
      </c>
      <c r="B273" s="382" t="s">
        <v>598</v>
      </c>
      <c r="C273" s="602"/>
      <c r="D273" s="631">
        <v>50</v>
      </c>
      <c r="E273" s="408" t="s">
        <v>604</v>
      </c>
      <c r="F273" s="401">
        <v>44949</v>
      </c>
      <c r="G273" s="385" t="s">
        <v>590</v>
      </c>
      <c r="H273" s="386">
        <v>342</v>
      </c>
      <c r="I273" s="315"/>
      <c r="J273" s="573" t="s">
        <v>2065</v>
      </c>
      <c r="K273" s="449" t="s">
        <v>20</v>
      </c>
      <c r="L273" s="379"/>
      <c r="M273" s="453"/>
      <c r="N273" s="379"/>
      <c r="O273" s="379" t="s">
        <v>1882</v>
      </c>
      <c r="P273" s="423" t="s">
        <v>443</v>
      </c>
      <c r="Q273" s="423" t="s">
        <v>443</v>
      </c>
      <c r="R273" s="423" t="s">
        <v>443</v>
      </c>
      <c r="S273" s="423" t="s">
        <v>443</v>
      </c>
      <c r="T273" s="379" t="s">
        <v>443</v>
      </c>
      <c r="U273" s="379" t="s">
        <v>443</v>
      </c>
      <c r="V273" s="379" t="s">
        <v>443</v>
      </c>
      <c r="W273" s="379" t="s">
        <v>443</v>
      </c>
    </row>
    <row r="274" spans="1:23" ht="45" customHeight="1" x14ac:dyDescent="0.25">
      <c r="A274" s="599" t="s">
        <v>2222</v>
      </c>
      <c r="B274" s="408" t="s">
        <v>1275</v>
      </c>
      <c r="C274" s="599"/>
      <c r="D274" s="632"/>
      <c r="E274" s="408" t="s">
        <v>604</v>
      </c>
      <c r="F274" s="441"/>
      <c r="G274" s="385" t="s">
        <v>590</v>
      </c>
      <c r="H274" s="441">
        <v>201</v>
      </c>
      <c r="J274" s="605" t="s">
        <v>634</v>
      </c>
      <c r="K274" s="449" t="s">
        <v>31</v>
      </c>
      <c r="L274" s="582"/>
      <c r="M274" s="592"/>
      <c r="N274" s="586"/>
      <c r="O274" s="379" t="s">
        <v>443</v>
      </c>
      <c r="P274" s="379" t="s">
        <v>443</v>
      </c>
      <c r="Q274" s="423" t="s">
        <v>443</v>
      </c>
      <c r="R274" s="423" t="s">
        <v>443</v>
      </c>
      <c r="S274" s="423" t="s">
        <v>443</v>
      </c>
      <c r="T274" s="448" t="s">
        <v>1882</v>
      </c>
      <c r="U274" s="453" t="s">
        <v>443</v>
      </c>
      <c r="V274" s="379" t="s">
        <v>443</v>
      </c>
      <c r="W274" s="379" t="s">
        <v>443</v>
      </c>
    </row>
    <row r="275" spans="1:23" ht="45" customHeight="1" x14ac:dyDescent="0.25">
      <c r="A275" s="382" t="s">
        <v>2223</v>
      </c>
      <c r="B275" s="382" t="s">
        <v>1278</v>
      </c>
      <c r="C275" s="408"/>
      <c r="D275" s="631">
        <v>50</v>
      </c>
      <c r="E275" s="408" t="s">
        <v>604</v>
      </c>
      <c r="F275" s="401"/>
      <c r="G275" s="385" t="s">
        <v>590</v>
      </c>
      <c r="H275" s="386">
        <v>431</v>
      </c>
      <c r="I275" s="315"/>
      <c r="J275" s="573" t="s">
        <v>2065</v>
      </c>
      <c r="K275" s="449" t="s">
        <v>87</v>
      </c>
      <c r="L275" s="379"/>
      <c r="M275" s="379"/>
      <c r="N275" s="379"/>
      <c r="O275" s="379" t="s">
        <v>443</v>
      </c>
      <c r="P275" s="423" t="s">
        <v>443</v>
      </c>
      <c r="Q275" s="379" t="s">
        <v>443</v>
      </c>
      <c r="R275" s="379" t="s">
        <v>443</v>
      </c>
      <c r="S275" s="379" t="s">
        <v>443</v>
      </c>
      <c r="T275" s="379" t="s">
        <v>443</v>
      </c>
      <c r="U275" s="379" t="s">
        <v>443</v>
      </c>
      <c r="V275" s="379" t="s">
        <v>1882</v>
      </c>
      <c r="W275" s="379" t="s">
        <v>443</v>
      </c>
    </row>
    <row r="276" spans="1:23" ht="45" customHeight="1" x14ac:dyDescent="0.25">
      <c r="A276" s="599" t="s">
        <v>1279</v>
      </c>
      <c r="B276" s="408" t="s">
        <v>641</v>
      </c>
      <c r="C276" s="599"/>
      <c r="D276" s="632"/>
      <c r="E276" s="408" t="s">
        <v>604</v>
      </c>
      <c r="F276" s="441"/>
      <c r="G276" s="385" t="s">
        <v>590</v>
      </c>
      <c r="H276" s="441">
        <v>168</v>
      </c>
      <c r="J276" s="605" t="s">
        <v>2057</v>
      </c>
      <c r="K276" s="449" t="s">
        <v>69</v>
      </c>
      <c r="L276" s="582"/>
      <c r="M276" s="586"/>
      <c r="N276" s="586"/>
      <c r="O276" s="379" t="s">
        <v>443</v>
      </c>
      <c r="P276" s="379" t="s">
        <v>443</v>
      </c>
      <c r="Q276" s="653" t="s">
        <v>1882</v>
      </c>
      <c r="R276" s="423" t="s">
        <v>443</v>
      </c>
      <c r="S276" s="423" t="s">
        <v>443</v>
      </c>
      <c r="T276" s="379" t="s">
        <v>443</v>
      </c>
      <c r="U276" s="379" t="s">
        <v>443</v>
      </c>
      <c r="V276" s="379" t="s">
        <v>443</v>
      </c>
      <c r="W276" s="379" t="s">
        <v>443</v>
      </c>
    </row>
    <row r="277" spans="1:23" ht="45" customHeight="1" x14ac:dyDescent="0.25">
      <c r="A277" s="382" t="s">
        <v>1280</v>
      </c>
      <c r="B277" s="382" t="s">
        <v>662</v>
      </c>
      <c r="C277" s="602"/>
      <c r="D277" s="631">
        <v>50</v>
      </c>
      <c r="E277" s="408" t="s">
        <v>604</v>
      </c>
      <c r="F277" s="401">
        <v>44949</v>
      </c>
      <c r="G277" s="385" t="s">
        <v>590</v>
      </c>
      <c r="H277" s="386">
        <v>372</v>
      </c>
      <c r="I277" s="315"/>
      <c r="J277" s="573" t="s">
        <v>2065</v>
      </c>
      <c r="K277" s="449" t="s">
        <v>40</v>
      </c>
      <c r="L277" s="379" t="s">
        <v>1882</v>
      </c>
      <c r="M277" s="379"/>
      <c r="N277" s="379"/>
      <c r="O277" s="379" t="s">
        <v>443</v>
      </c>
      <c r="P277" s="423" t="s">
        <v>443</v>
      </c>
      <c r="Q277" s="423" t="s">
        <v>443</v>
      </c>
      <c r="R277" s="423" t="s">
        <v>443</v>
      </c>
      <c r="S277" s="423" t="s">
        <v>443</v>
      </c>
      <c r="T277" s="423" t="s">
        <v>443</v>
      </c>
      <c r="U277" s="379" t="s">
        <v>443</v>
      </c>
      <c r="V277" s="379" t="s">
        <v>443</v>
      </c>
      <c r="W277" s="379" t="s">
        <v>443</v>
      </c>
    </row>
    <row r="278" spans="1:23" ht="45" customHeight="1" x14ac:dyDescent="0.25">
      <c r="A278" s="382" t="s">
        <v>1283</v>
      </c>
      <c r="B278" s="382" t="s">
        <v>989</v>
      </c>
      <c r="C278" s="603" t="s">
        <v>1284</v>
      </c>
      <c r="D278" s="631">
        <v>375</v>
      </c>
      <c r="E278" s="603" t="s">
        <v>1285</v>
      </c>
      <c r="F278" s="434">
        <v>44317</v>
      </c>
      <c r="G278" s="385" t="s">
        <v>590</v>
      </c>
      <c r="H278" s="386" t="s">
        <v>827</v>
      </c>
      <c r="I278" s="315"/>
      <c r="J278" s="573" t="s">
        <v>2047</v>
      </c>
      <c r="K278" s="449" t="s">
        <v>20</v>
      </c>
      <c r="L278" s="379" t="s">
        <v>443</v>
      </c>
      <c r="M278" s="379" t="s">
        <v>443</v>
      </c>
      <c r="N278" s="379" t="s">
        <v>443</v>
      </c>
      <c r="O278" s="379" t="s">
        <v>1882</v>
      </c>
      <c r="P278" s="379" t="s">
        <v>443</v>
      </c>
      <c r="Q278" s="379" t="s">
        <v>443</v>
      </c>
      <c r="R278" s="379" t="s">
        <v>443</v>
      </c>
      <c r="S278" s="379" t="s">
        <v>443</v>
      </c>
      <c r="T278" s="379" t="s">
        <v>443</v>
      </c>
      <c r="U278" s="405" t="s">
        <v>443</v>
      </c>
      <c r="V278" s="379" t="s">
        <v>443</v>
      </c>
      <c r="W278" s="379" t="s">
        <v>443</v>
      </c>
    </row>
    <row r="279" spans="1:23" ht="45" customHeight="1" x14ac:dyDescent="0.25">
      <c r="A279" s="382" t="s">
        <v>1290</v>
      </c>
      <c r="B279" s="382" t="s">
        <v>818</v>
      </c>
      <c r="C279" s="603"/>
      <c r="D279" s="631">
        <v>60</v>
      </c>
      <c r="E279" s="603" t="s">
        <v>604</v>
      </c>
      <c r="F279" s="434">
        <v>45283</v>
      </c>
      <c r="G279" s="385" t="s">
        <v>590</v>
      </c>
      <c r="H279" s="621"/>
      <c r="I279" s="315"/>
      <c r="J279" s="573" t="s">
        <v>2043</v>
      </c>
      <c r="K279" s="449" t="s">
        <v>53</v>
      </c>
      <c r="L279" s="420" t="s">
        <v>35</v>
      </c>
      <c r="M279" s="420" t="s">
        <v>35</v>
      </c>
      <c r="N279" s="420" t="s">
        <v>35</v>
      </c>
      <c r="O279" s="420" t="s">
        <v>35</v>
      </c>
      <c r="P279" s="420" t="s">
        <v>35</v>
      </c>
      <c r="Q279" s="420" t="s">
        <v>35</v>
      </c>
      <c r="R279" s="420" t="s">
        <v>35</v>
      </c>
      <c r="S279" s="420" t="s">
        <v>35</v>
      </c>
      <c r="T279" s="420" t="s">
        <v>35</v>
      </c>
      <c r="U279" s="420" t="s">
        <v>35</v>
      </c>
      <c r="V279" s="420" t="s">
        <v>35</v>
      </c>
      <c r="W279" s="379" t="s">
        <v>443</v>
      </c>
    </row>
    <row r="280" spans="1:23" ht="45" customHeight="1" x14ac:dyDescent="0.25">
      <c r="A280" s="382" t="s">
        <v>2224</v>
      </c>
      <c r="B280" s="382" t="s">
        <v>662</v>
      </c>
      <c r="C280" s="602"/>
      <c r="D280" s="631">
        <v>50</v>
      </c>
      <c r="E280" s="408" t="s">
        <v>604</v>
      </c>
      <c r="F280" s="401">
        <v>44949</v>
      </c>
      <c r="G280" s="385" t="s">
        <v>590</v>
      </c>
      <c r="H280" s="386">
        <v>151</v>
      </c>
      <c r="I280" s="315"/>
      <c r="J280" s="573" t="s">
        <v>2091</v>
      </c>
      <c r="K280" s="449" t="s">
        <v>72</v>
      </c>
      <c r="L280" s="379"/>
      <c r="M280" s="379"/>
      <c r="N280" s="379"/>
      <c r="O280" s="379" t="s">
        <v>443</v>
      </c>
      <c r="P280" s="453" t="s">
        <v>443</v>
      </c>
      <c r="Q280" s="423" t="s">
        <v>443</v>
      </c>
      <c r="R280" s="379" t="s">
        <v>443</v>
      </c>
      <c r="S280" s="379" t="s">
        <v>443</v>
      </c>
      <c r="T280" s="379" t="s">
        <v>443</v>
      </c>
      <c r="U280" s="379" t="s">
        <v>443</v>
      </c>
      <c r="V280" s="379" t="s">
        <v>1882</v>
      </c>
      <c r="W280" s="453" t="s">
        <v>443</v>
      </c>
    </row>
    <row r="281" spans="1:23" ht="45" customHeight="1" x14ac:dyDescent="0.25">
      <c r="A281" s="382" t="s">
        <v>208</v>
      </c>
      <c r="B281" s="382" t="s">
        <v>119</v>
      </c>
      <c r="C281" s="408"/>
      <c r="D281" s="631">
        <v>55</v>
      </c>
      <c r="E281" s="408" t="s">
        <v>604</v>
      </c>
      <c r="F281" s="384"/>
      <c r="G281" s="532" t="s">
        <v>66</v>
      </c>
      <c r="H281" s="386" t="s">
        <v>2225</v>
      </c>
      <c r="I281" s="315"/>
      <c r="J281" s="573" t="s">
        <v>667</v>
      </c>
      <c r="K281" s="449" t="s">
        <v>50</v>
      </c>
      <c r="L281" s="379" t="s">
        <v>443</v>
      </c>
      <c r="M281" s="379" t="s">
        <v>443</v>
      </c>
      <c r="N281" s="379" t="s">
        <v>443</v>
      </c>
      <c r="O281" s="379" t="s">
        <v>443</v>
      </c>
      <c r="P281" s="379" t="s">
        <v>443</v>
      </c>
      <c r="Q281" s="379" t="s">
        <v>443</v>
      </c>
      <c r="R281" s="379" t="s">
        <v>443</v>
      </c>
      <c r="S281" s="379" t="s">
        <v>443</v>
      </c>
      <c r="T281" s="379" t="s">
        <v>443</v>
      </c>
      <c r="U281" s="637" t="s">
        <v>35</v>
      </c>
      <c r="V281" s="420" t="s">
        <v>35</v>
      </c>
      <c r="W281" s="420" t="s">
        <v>35</v>
      </c>
    </row>
    <row r="282" spans="1:23" ht="88.5" customHeight="1" x14ac:dyDescent="0.25">
      <c r="A282" s="382" t="s">
        <v>2226</v>
      </c>
      <c r="B282" s="382" t="s">
        <v>729</v>
      </c>
      <c r="C282" s="625" t="s">
        <v>2227</v>
      </c>
      <c r="D282" s="631">
        <v>55</v>
      </c>
      <c r="E282" s="575" t="s">
        <v>731</v>
      </c>
      <c r="F282" s="576"/>
      <c r="G282" s="532" t="s">
        <v>1899</v>
      </c>
      <c r="H282" s="386">
        <v>432</v>
      </c>
      <c r="I282" s="579"/>
      <c r="J282" s="573" t="s">
        <v>732</v>
      </c>
      <c r="K282" s="449" t="s">
        <v>69</v>
      </c>
      <c r="L282" s="379"/>
      <c r="M282" s="453"/>
      <c r="N282" s="379"/>
      <c r="O282" s="379" t="s">
        <v>443</v>
      </c>
      <c r="P282" s="420" t="s">
        <v>35</v>
      </c>
      <c r="Q282" s="379" t="s">
        <v>1882</v>
      </c>
      <c r="R282" s="420" t="s">
        <v>35</v>
      </c>
      <c r="S282" s="420" t="s">
        <v>35</v>
      </c>
      <c r="T282" s="420" t="s">
        <v>35</v>
      </c>
      <c r="U282" s="420" t="s">
        <v>35</v>
      </c>
      <c r="V282" s="420" t="s">
        <v>35</v>
      </c>
      <c r="W282" s="453" t="s">
        <v>443</v>
      </c>
    </row>
    <row r="283" spans="1:23" ht="45" customHeight="1" x14ac:dyDescent="0.25">
      <c r="A283" s="382" t="s">
        <v>1294</v>
      </c>
      <c r="B283" s="382" t="s">
        <v>1278</v>
      </c>
      <c r="C283" s="408"/>
      <c r="D283" s="631">
        <v>50</v>
      </c>
      <c r="E283" s="408" t="s">
        <v>731</v>
      </c>
      <c r="F283" s="576"/>
      <c r="G283" s="385" t="s">
        <v>590</v>
      </c>
      <c r="H283" s="386">
        <v>418</v>
      </c>
      <c r="I283" s="579"/>
      <c r="J283" s="573" t="s">
        <v>732</v>
      </c>
      <c r="K283" s="449" t="s">
        <v>87</v>
      </c>
      <c r="L283" s="379"/>
      <c r="M283" s="453"/>
      <c r="N283" s="379"/>
      <c r="O283" s="379" t="s">
        <v>443</v>
      </c>
      <c r="P283" s="379" t="s">
        <v>443</v>
      </c>
      <c r="Q283" s="379" t="s">
        <v>443</v>
      </c>
      <c r="R283" s="379" t="s">
        <v>443</v>
      </c>
      <c r="S283" s="379" t="s">
        <v>443</v>
      </c>
      <c r="T283" s="379" t="s">
        <v>443</v>
      </c>
      <c r="U283" s="379" t="s">
        <v>443</v>
      </c>
      <c r="V283" s="379" t="s">
        <v>443</v>
      </c>
      <c r="W283" s="453" t="s">
        <v>443</v>
      </c>
    </row>
    <row r="284" spans="1:23" ht="45" customHeight="1" x14ac:dyDescent="0.25">
      <c r="A284" s="382" t="s">
        <v>2228</v>
      </c>
      <c r="B284" s="382" t="s">
        <v>641</v>
      </c>
      <c r="C284" s="602"/>
      <c r="D284" s="631">
        <v>50</v>
      </c>
      <c r="E284" s="408" t="s">
        <v>604</v>
      </c>
      <c r="F284" s="401">
        <v>44949</v>
      </c>
      <c r="G284" s="385" t="s">
        <v>590</v>
      </c>
      <c r="H284" s="386">
        <v>176</v>
      </c>
      <c r="I284" s="315"/>
      <c r="J284" s="573" t="s">
        <v>2091</v>
      </c>
      <c r="K284" s="449" t="s">
        <v>25</v>
      </c>
      <c r="L284" s="379"/>
      <c r="M284" s="379"/>
      <c r="N284" s="379"/>
      <c r="O284" s="379" t="s">
        <v>443</v>
      </c>
      <c r="P284" s="379" t="s">
        <v>1882</v>
      </c>
      <c r="Q284" s="379" t="s">
        <v>443</v>
      </c>
      <c r="R284" s="379" t="s">
        <v>443</v>
      </c>
      <c r="S284" s="379" t="s">
        <v>443</v>
      </c>
      <c r="T284" s="379" t="s">
        <v>443</v>
      </c>
      <c r="U284" s="379" t="s">
        <v>443</v>
      </c>
      <c r="V284" s="453" t="s">
        <v>443</v>
      </c>
      <c r="W284" s="453" t="s">
        <v>443</v>
      </c>
    </row>
    <row r="285" spans="1:23" ht="45" customHeight="1" x14ac:dyDescent="0.25">
      <c r="A285" s="382" t="s">
        <v>211</v>
      </c>
      <c r="B285" s="382" t="s">
        <v>1300</v>
      </c>
      <c r="C285" s="408"/>
      <c r="D285" s="631">
        <v>55</v>
      </c>
      <c r="E285" s="408" t="s">
        <v>604</v>
      </c>
      <c r="F285" s="384"/>
      <c r="G285" s="385" t="s">
        <v>590</v>
      </c>
      <c r="H285" s="386" t="s">
        <v>1301</v>
      </c>
      <c r="I285" s="315">
        <v>6</v>
      </c>
      <c r="J285" s="573" t="s">
        <v>2063</v>
      </c>
      <c r="K285" s="449" t="s">
        <v>45</v>
      </c>
      <c r="L285" s="379" t="s">
        <v>443</v>
      </c>
      <c r="M285" s="379" t="s">
        <v>443</v>
      </c>
      <c r="N285" s="379" t="s">
        <v>443</v>
      </c>
      <c r="O285" s="379" t="s">
        <v>1882</v>
      </c>
      <c r="P285" s="379" t="s">
        <v>443</v>
      </c>
      <c r="Q285" s="379" t="s">
        <v>443</v>
      </c>
      <c r="R285" s="379" t="s">
        <v>443</v>
      </c>
      <c r="S285" s="379" t="s">
        <v>443</v>
      </c>
      <c r="T285" s="379" t="s">
        <v>443</v>
      </c>
      <c r="U285" s="379" t="s">
        <v>443</v>
      </c>
      <c r="V285" s="379" t="s">
        <v>443</v>
      </c>
      <c r="W285" s="379" t="s">
        <v>443</v>
      </c>
    </row>
    <row r="286" spans="1:23" ht="45" customHeight="1" x14ac:dyDescent="0.25">
      <c r="A286" s="382" t="s">
        <v>1304</v>
      </c>
      <c r="B286" s="382" t="s">
        <v>662</v>
      </c>
      <c r="C286" s="408" t="s">
        <v>1928</v>
      </c>
      <c r="D286" s="631">
        <v>55</v>
      </c>
      <c r="E286" s="408" t="s">
        <v>604</v>
      </c>
      <c r="F286" s="401">
        <v>44866</v>
      </c>
      <c r="G286" s="385" t="s">
        <v>590</v>
      </c>
      <c r="H286" s="386" t="s">
        <v>1305</v>
      </c>
      <c r="I286" s="315"/>
      <c r="J286" s="646" t="s">
        <v>2063</v>
      </c>
      <c r="K286" s="449" t="s">
        <v>31</v>
      </c>
      <c r="L286" s="379" t="s">
        <v>443</v>
      </c>
      <c r="M286" s="379" t="s">
        <v>443</v>
      </c>
      <c r="N286" s="379" t="s">
        <v>443</v>
      </c>
      <c r="O286" s="379" t="s">
        <v>443</v>
      </c>
      <c r="P286" s="379" t="s">
        <v>443</v>
      </c>
      <c r="Q286" s="379" t="s">
        <v>443</v>
      </c>
      <c r="R286" s="379" t="s">
        <v>443</v>
      </c>
      <c r="S286" s="379" t="s">
        <v>443</v>
      </c>
      <c r="T286" s="379" t="s">
        <v>1882</v>
      </c>
      <c r="U286" s="379" t="s">
        <v>443</v>
      </c>
      <c r="V286" s="379" t="s">
        <v>443</v>
      </c>
      <c r="W286" s="379" t="s">
        <v>443</v>
      </c>
    </row>
    <row r="287" spans="1:23" ht="45" customHeight="1" x14ac:dyDescent="0.25">
      <c r="A287" s="382" t="s">
        <v>2229</v>
      </c>
      <c r="B287" s="382" t="s">
        <v>951</v>
      </c>
      <c r="C287" s="408"/>
      <c r="D287" s="631"/>
      <c r="E287" s="408" t="s">
        <v>604</v>
      </c>
      <c r="F287" s="574"/>
      <c r="G287" s="385" t="s">
        <v>590</v>
      </c>
      <c r="H287" s="386">
        <v>58</v>
      </c>
      <c r="I287" s="579"/>
      <c r="J287" s="609" t="s">
        <v>2043</v>
      </c>
      <c r="K287" s="449" t="s">
        <v>69</v>
      </c>
      <c r="L287" s="379"/>
      <c r="M287" s="379"/>
      <c r="N287" s="379"/>
      <c r="O287" s="379" t="s">
        <v>443</v>
      </c>
      <c r="P287" s="379" t="s">
        <v>35</v>
      </c>
      <c r="Q287" s="379" t="s">
        <v>1882</v>
      </c>
      <c r="R287" s="379" t="s">
        <v>443</v>
      </c>
      <c r="S287" s="379" t="s">
        <v>443</v>
      </c>
      <c r="T287" s="379" t="s">
        <v>443</v>
      </c>
      <c r="U287" s="379" t="s">
        <v>443</v>
      </c>
      <c r="V287" s="379" t="s">
        <v>443</v>
      </c>
      <c r="W287" s="379" t="s">
        <v>443</v>
      </c>
    </row>
    <row r="288" spans="1:23" ht="45" customHeight="1" x14ac:dyDescent="0.25">
      <c r="A288" s="382" t="s">
        <v>1310</v>
      </c>
      <c r="B288" s="382" t="s">
        <v>89</v>
      </c>
      <c r="C288" s="408"/>
      <c r="D288" s="631">
        <v>50</v>
      </c>
      <c r="E288" s="408" t="s">
        <v>731</v>
      </c>
      <c r="F288" s="574"/>
      <c r="G288" s="385" t="s">
        <v>1899</v>
      </c>
      <c r="H288" s="386">
        <v>433</v>
      </c>
      <c r="I288" s="579"/>
      <c r="J288" s="573" t="s">
        <v>732</v>
      </c>
      <c r="K288" s="449" t="s">
        <v>50</v>
      </c>
      <c r="L288" s="379"/>
      <c r="M288" s="379"/>
      <c r="N288" s="379"/>
      <c r="O288" s="379" t="s">
        <v>443</v>
      </c>
      <c r="P288" s="379" t="s">
        <v>443</v>
      </c>
      <c r="Q288" s="379" t="s">
        <v>443</v>
      </c>
      <c r="R288" s="379" t="s">
        <v>443</v>
      </c>
      <c r="S288" s="379" t="s">
        <v>443</v>
      </c>
      <c r="T288" s="420" t="s">
        <v>35</v>
      </c>
      <c r="U288" s="420" t="s">
        <v>35</v>
      </c>
      <c r="V288" s="420" t="s">
        <v>35</v>
      </c>
      <c r="W288" s="420" t="s">
        <v>35</v>
      </c>
    </row>
    <row r="289" spans="1:23" ht="45" customHeight="1" x14ac:dyDescent="0.25">
      <c r="A289" s="382" t="s">
        <v>1312</v>
      </c>
      <c r="B289" s="382" t="s">
        <v>1313</v>
      </c>
      <c r="C289" s="524" t="s">
        <v>984</v>
      </c>
      <c r="D289" s="631">
        <v>50</v>
      </c>
      <c r="E289" s="408" t="s">
        <v>731</v>
      </c>
      <c r="F289" s="401">
        <v>44949</v>
      </c>
      <c r="G289" s="385" t="s">
        <v>590</v>
      </c>
      <c r="H289" s="386" t="s">
        <v>827</v>
      </c>
      <c r="I289" s="315"/>
      <c r="J289" s="573" t="s">
        <v>732</v>
      </c>
      <c r="K289" s="449" t="s">
        <v>50</v>
      </c>
      <c r="L289" s="379"/>
      <c r="M289" s="379"/>
      <c r="N289" s="379"/>
      <c r="O289" s="379" t="s">
        <v>443</v>
      </c>
      <c r="P289" s="379" t="s">
        <v>443</v>
      </c>
      <c r="Q289" s="379" t="s">
        <v>443</v>
      </c>
      <c r="R289" s="379" t="s">
        <v>1882</v>
      </c>
      <c r="S289" s="379" t="s">
        <v>443</v>
      </c>
      <c r="T289" s="379" t="s">
        <v>443</v>
      </c>
      <c r="U289" s="379" t="s">
        <v>443</v>
      </c>
      <c r="V289" s="453" t="s">
        <v>443</v>
      </c>
      <c r="W289" s="453" t="s">
        <v>443</v>
      </c>
    </row>
    <row r="290" spans="1:23" ht="45" customHeight="1" x14ac:dyDescent="0.25">
      <c r="A290" s="382" t="s">
        <v>1314</v>
      </c>
      <c r="B290" s="382" t="s">
        <v>729</v>
      </c>
      <c r="C290" s="524" t="s">
        <v>984</v>
      </c>
      <c r="D290" s="631">
        <v>50</v>
      </c>
      <c r="E290" s="408" t="s">
        <v>731</v>
      </c>
      <c r="F290" s="401">
        <v>44949</v>
      </c>
      <c r="G290" s="385" t="s">
        <v>590</v>
      </c>
      <c r="H290" s="386">
        <v>331</v>
      </c>
      <c r="I290" s="315"/>
      <c r="J290" s="573" t="s">
        <v>732</v>
      </c>
      <c r="K290" s="449" t="s">
        <v>28</v>
      </c>
      <c r="L290" s="379"/>
      <c r="M290" s="379"/>
      <c r="N290" s="379"/>
      <c r="O290" s="535" t="s">
        <v>35</v>
      </c>
      <c r="P290" s="379" t="s">
        <v>443</v>
      </c>
      <c r="Q290" s="379" t="s">
        <v>443</v>
      </c>
      <c r="R290" s="423" t="s">
        <v>443</v>
      </c>
      <c r="S290" s="379" t="s">
        <v>1882</v>
      </c>
      <c r="T290" s="379" t="s">
        <v>443</v>
      </c>
      <c r="U290" s="453" t="s">
        <v>443</v>
      </c>
      <c r="V290" s="453" t="s">
        <v>443</v>
      </c>
      <c r="W290" s="453" t="s">
        <v>443</v>
      </c>
    </row>
    <row r="291" spans="1:23" ht="45" customHeight="1" x14ac:dyDescent="0.25">
      <c r="A291" s="382" t="s">
        <v>1318</v>
      </c>
      <c r="B291" s="382" t="s">
        <v>1319</v>
      </c>
      <c r="C291" s="408"/>
      <c r="D291" s="631">
        <v>55</v>
      </c>
      <c r="E291" s="408" t="s">
        <v>604</v>
      </c>
      <c r="F291" s="401">
        <v>44743</v>
      </c>
      <c r="G291" s="385" t="s">
        <v>590</v>
      </c>
      <c r="H291" s="386" t="s">
        <v>827</v>
      </c>
      <c r="I291" s="315"/>
      <c r="J291" s="573" t="s">
        <v>2062</v>
      </c>
      <c r="K291" s="449" t="s">
        <v>69</v>
      </c>
      <c r="L291" s="379" t="s">
        <v>443</v>
      </c>
      <c r="M291" s="379" t="s">
        <v>443</v>
      </c>
      <c r="N291" s="379" t="s">
        <v>443</v>
      </c>
      <c r="O291" s="379" t="s">
        <v>443</v>
      </c>
      <c r="P291" s="379" t="s">
        <v>443</v>
      </c>
      <c r="Q291" s="379" t="s">
        <v>1882</v>
      </c>
      <c r="R291" s="423" t="s">
        <v>443</v>
      </c>
      <c r="S291" s="379" t="s">
        <v>443</v>
      </c>
      <c r="T291" s="379" t="s">
        <v>443</v>
      </c>
      <c r="U291" s="420" t="s">
        <v>35</v>
      </c>
      <c r="V291" s="379" t="s">
        <v>443</v>
      </c>
      <c r="W291" s="379" t="s">
        <v>443</v>
      </c>
    </row>
    <row r="292" spans="1:23" ht="45" customHeight="1" x14ac:dyDescent="0.25">
      <c r="A292" s="382" t="s">
        <v>1324</v>
      </c>
      <c r="B292" s="382" t="s">
        <v>1325</v>
      </c>
      <c r="C292" s="408" t="s">
        <v>1928</v>
      </c>
      <c r="D292" s="631">
        <v>55</v>
      </c>
      <c r="E292" s="408" t="s">
        <v>604</v>
      </c>
      <c r="F292" s="401">
        <v>42933</v>
      </c>
      <c r="G292" s="385" t="s">
        <v>590</v>
      </c>
      <c r="H292" s="386" t="s">
        <v>300</v>
      </c>
      <c r="I292" s="315"/>
      <c r="J292" s="646" t="s">
        <v>2062</v>
      </c>
      <c r="K292" s="449" t="s">
        <v>100</v>
      </c>
      <c r="L292" s="379" t="s">
        <v>443</v>
      </c>
      <c r="M292" s="379" t="s">
        <v>443</v>
      </c>
      <c r="N292" s="379" t="s">
        <v>443</v>
      </c>
      <c r="O292" s="379" t="s">
        <v>443</v>
      </c>
      <c r="P292" s="379" t="s">
        <v>443</v>
      </c>
      <c r="Q292" s="423" t="s">
        <v>443</v>
      </c>
      <c r="R292" s="379" t="s">
        <v>443</v>
      </c>
      <c r="S292" s="379" t="s">
        <v>1882</v>
      </c>
      <c r="T292" s="379" t="s">
        <v>443</v>
      </c>
      <c r="U292" s="379" t="s">
        <v>443</v>
      </c>
      <c r="V292" s="379" t="s">
        <v>443</v>
      </c>
      <c r="W292" s="379" t="s">
        <v>443</v>
      </c>
    </row>
    <row r="293" spans="1:23" ht="45" customHeight="1" x14ac:dyDescent="0.25">
      <c r="A293" s="382" t="s">
        <v>1330</v>
      </c>
      <c r="B293" s="382" t="s">
        <v>152</v>
      </c>
      <c r="C293" s="408"/>
      <c r="D293" s="631">
        <v>55</v>
      </c>
      <c r="E293" s="408" t="s">
        <v>604</v>
      </c>
      <c r="F293" s="384"/>
      <c r="G293" s="385" t="s">
        <v>590</v>
      </c>
      <c r="H293" s="386" t="s">
        <v>517</v>
      </c>
      <c r="I293" s="315"/>
      <c r="J293" s="609" t="s">
        <v>2043</v>
      </c>
      <c r="K293" s="449" t="s">
        <v>1925</v>
      </c>
      <c r="L293" s="379" t="s">
        <v>443</v>
      </c>
      <c r="M293" s="379" t="s">
        <v>443</v>
      </c>
      <c r="N293" s="379" t="s">
        <v>443</v>
      </c>
      <c r="O293" s="379" t="s">
        <v>443</v>
      </c>
      <c r="P293" s="379" t="s">
        <v>443</v>
      </c>
      <c r="Q293" s="379" t="s">
        <v>443</v>
      </c>
      <c r="R293" s="379" t="s">
        <v>443</v>
      </c>
      <c r="S293" s="379" t="s">
        <v>443</v>
      </c>
      <c r="T293" s="379" t="s">
        <v>443</v>
      </c>
      <c r="U293" s="379" t="s">
        <v>443</v>
      </c>
      <c r="V293" s="379" t="s">
        <v>443</v>
      </c>
      <c r="W293" s="379" t="s">
        <v>443</v>
      </c>
    </row>
    <row r="294" spans="1:23" ht="45" customHeight="1" x14ac:dyDescent="0.25">
      <c r="A294" s="382" t="s">
        <v>1331</v>
      </c>
      <c r="B294" s="382" t="s">
        <v>989</v>
      </c>
      <c r="C294" s="408" t="s">
        <v>1332</v>
      </c>
      <c r="D294" s="631">
        <v>275</v>
      </c>
      <c r="E294" s="408" t="s">
        <v>731</v>
      </c>
      <c r="F294" s="471">
        <v>44217</v>
      </c>
      <c r="G294" s="385" t="s">
        <v>590</v>
      </c>
      <c r="H294" s="386" t="s">
        <v>827</v>
      </c>
      <c r="I294" s="315"/>
      <c r="J294" s="646" t="s">
        <v>2163</v>
      </c>
      <c r="K294" s="449" t="s">
        <v>69</v>
      </c>
      <c r="L294" s="379" t="s">
        <v>443</v>
      </c>
      <c r="M294" s="379" t="s">
        <v>443</v>
      </c>
      <c r="N294" s="379" t="s">
        <v>443</v>
      </c>
      <c r="O294" s="379" t="s">
        <v>443</v>
      </c>
      <c r="P294" s="379" t="s">
        <v>443</v>
      </c>
      <c r="Q294" s="423" t="s">
        <v>1882</v>
      </c>
      <c r="R294" s="379" t="s">
        <v>443</v>
      </c>
      <c r="S294" s="379" t="s">
        <v>443</v>
      </c>
      <c r="T294" s="379" t="s">
        <v>443</v>
      </c>
      <c r="U294" s="379" t="s">
        <v>443</v>
      </c>
      <c r="V294" s="379" t="s">
        <v>443</v>
      </c>
      <c r="W294" s="379" t="s">
        <v>443</v>
      </c>
    </row>
    <row r="295" spans="1:23" ht="45" customHeight="1" x14ac:dyDescent="0.25">
      <c r="A295" s="382" t="s">
        <v>1337</v>
      </c>
      <c r="B295" s="382" t="s">
        <v>638</v>
      </c>
      <c r="C295" s="408"/>
      <c r="D295" s="631">
        <v>55</v>
      </c>
      <c r="E295" s="408" t="s">
        <v>604</v>
      </c>
      <c r="F295" s="445"/>
      <c r="G295" s="385" t="s">
        <v>590</v>
      </c>
      <c r="H295" s="386" t="s">
        <v>382</v>
      </c>
      <c r="I295" s="315"/>
      <c r="J295" s="609" t="s">
        <v>2043</v>
      </c>
      <c r="K295" s="449" t="s">
        <v>72</v>
      </c>
      <c r="L295" s="379" t="s">
        <v>443</v>
      </c>
      <c r="M295" s="379" t="s">
        <v>443</v>
      </c>
      <c r="N295" s="379" t="s">
        <v>443</v>
      </c>
      <c r="O295" s="379" t="s">
        <v>443</v>
      </c>
      <c r="P295" s="379" t="s">
        <v>443</v>
      </c>
      <c r="Q295" s="423" t="s">
        <v>443</v>
      </c>
      <c r="R295" s="423" t="s">
        <v>443</v>
      </c>
      <c r="S295" s="423" t="s">
        <v>443</v>
      </c>
      <c r="T295" s="379" t="s">
        <v>443</v>
      </c>
      <c r="U295" s="379" t="s">
        <v>443</v>
      </c>
      <c r="V295" s="379" t="s">
        <v>443</v>
      </c>
      <c r="W295" s="379" t="s">
        <v>443</v>
      </c>
    </row>
    <row r="296" spans="1:23" ht="45" customHeight="1" x14ac:dyDescent="0.25">
      <c r="A296" s="382" t="s">
        <v>1338</v>
      </c>
      <c r="B296" s="382" t="s">
        <v>60</v>
      </c>
      <c r="C296" s="408"/>
      <c r="D296" s="631">
        <v>70</v>
      </c>
      <c r="E296" s="408" t="s">
        <v>604</v>
      </c>
      <c r="F296" s="446">
        <v>45047</v>
      </c>
      <c r="G296" s="385" t="s">
        <v>590</v>
      </c>
      <c r="H296" s="386" t="s">
        <v>1339</v>
      </c>
      <c r="I296" s="315"/>
      <c r="J296" s="573" t="s">
        <v>2047</v>
      </c>
      <c r="K296" s="449" t="s">
        <v>50</v>
      </c>
      <c r="L296" s="420" t="s">
        <v>35</v>
      </c>
      <c r="M296" s="420" t="s">
        <v>35</v>
      </c>
      <c r="N296" s="420" t="s">
        <v>35</v>
      </c>
      <c r="O296" s="420" t="s">
        <v>35</v>
      </c>
      <c r="P296" s="379" t="s">
        <v>443</v>
      </c>
      <c r="Q296" s="423" t="s">
        <v>443</v>
      </c>
      <c r="R296" s="423" t="s">
        <v>443</v>
      </c>
      <c r="S296" s="379" t="s">
        <v>443</v>
      </c>
      <c r="T296" s="379" t="s">
        <v>1882</v>
      </c>
      <c r="U296" s="379" t="s">
        <v>443</v>
      </c>
      <c r="V296" s="379" t="s">
        <v>443</v>
      </c>
      <c r="W296" s="379" t="s">
        <v>443</v>
      </c>
    </row>
    <row r="297" spans="1:23" ht="45" customHeight="1" x14ac:dyDescent="0.25">
      <c r="A297" s="382" t="s">
        <v>1340</v>
      </c>
      <c r="B297" s="382" t="s">
        <v>800</v>
      </c>
      <c r="C297" s="602"/>
      <c r="D297" s="631">
        <v>50</v>
      </c>
      <c r="E297" s="408" t="s">
        <v>604</v>
      </c>
      <c r="F297" s="401">
        <v>44949</v>
      </c>
      <c r="G297" s="385" t="s">
        <v>590</v>
      </c>
      <c r="H297" s="386">
        <v>121</v>
      </c>
      <c r="I297" s="315"/>
      <c r="J297" s="573" t="s">
        <v>2052</v>
      </c>
      <c r="K297" s="449" t="s">
        <v>87</v>
      </c>
      <c r="L297" s="379"/>
      <c r="M297" s="379"/>
      <c r="N297" s="379"/>
      <c r="O297" s="379" t="s">
        <v>443</v>
      </c>
      <c r="P297" s="423" t="s">
        <v>443</v>
      </c>
      <c r="Q297" s="453" t="s">
        <v>443</v>
      </c>
      <c r="R297" s="379" t="s">
        <v>443</v>
      </c>
      <c r="S297" s="379" t="s">
        <v>443</v>
      </c>
      <c r="T297" s="379" t="s">
        <v>443</v>
      </c>
      <c r="U297" s="379" t="s">
        <v>443</v>
      </c>
      <c r="V297" s="379" t="s">
        <v>1882</v>
      </c>
      <c r="W297" s="379" t="s">
        <v>443</v>
      </c>
    </row>
    <row r="298" spans="1:23" ht="45" customHeight="1" x14ac:dyDescent="0.25">
      <c r="A298" s="382" t="s">
        <v>2230</v>
      </c>
      <c r="B298" s="382" t="s">
        <v>212</v>
      </c>
      <c r="C298" s="615"/>
      <c r="D298" s="631"/>
      <c r="E298" s="408" t="s">
        <v>589</v>
      </c>
      <c r="F298" s="401"/>
      <c r="G298" s="385" t="s">
        <v>590</v>
      </c>
      <c r="H298" s="386">
        <v>438</v>
      </c>
      <c r="I298" s="315"/>
      <c r="J298" s="609" t="s">
        <v>2091</v>
      </c>
      <c r="K298" s="449" t="s">
        <v>31</v>
      </c>
      <c r="L298" s="379"/>
      <c r="M298" s="379"/>
      <c r="N298" s="379"/>
      <c r="O298" s="379" t="s">
        <v>443</v>
      </c>
      <c r="P298" s="453" t="s">
        <v>443</v>
      </c>
      <c r="Q298" s="420" t="s">
        <v>35</v>
      </c>
      <c r="R298" s="379" t="s">
        <v>443</v>
      </c>
      <c r="S298" s="379" t="s">
        <v>443</v>
      </c>
      <c r="T298" s="624" t="s">
        <v>35</v>
      </c>
      <c r="U298" s="379" t="s">
        <v>443</v>
      </c>
      <c r="V298" s="453" t="s">
        <v>443</v>
      </c>
      <c r="W298" s="453" t="s">
        <v>443</v>
      </c>
    </row>
    <row r="299" spans="1:23" ht="45" customHeight="1" x14ac:dyDescent="0.25">
      <c r="A299" s="382" t="s">
        <v>1345</v>
      </c>
      <c r="B299" s="382" t="s">
        <v>818</v>
      </c>
      <c r="C299" s="615"/>
      <c r="D299" s="631">
        <v>60</v>
      </c>
      <c r="E299" s="408" t="s">
        <v>604</v>
      </c>
      <c r="F299" s="401">
        <v>45283</v>
      </c>
      <c r="G299" s="385" t="s">
        <v>590</v>
      </c>
      <c r="H299" s="621"/>
      <c r="I299" s="315"/>
      <c r="J299" s="609" t="s">
        <v>2043</v>
      </c>
      <c r="K299" s="449" t="s">
        <v>53</v>
      </c>
      <c r="L299" s="420" t="s">
        <v>35</v>
      </c>
      <c r="M299" s="420" t="s">
        <v>35</v>
      </c>
      <c r="N299" s="420" t="s">
        <v>35</v>
      </c>
      <c r="O299" s="420" t="s">
        <v>35</v>
      </c>
      <c r="P299" s="420" t="s">
        <v>35</v>
      </c>
      <c r="Q299" s="420" t="s">
        <v>35</v>
      </c>
      <c r="R299" s="420" t="s">
        <v>35</v>
      </c>
      <c r="S299" s="420" t="s">
        <v>35</v>
      </c>
      <c r="T299" s="420" t="s">
        <v>35</v>
      </c>
      <c r="U299" s="420" t="s">
        <v>35</v>
      </c>
      <c r="V299" s="420" t="s">
        <v>35</v>
      </c>
      <c r="W299" s="379" t="s">
        <v>443</v>
      </c>
    </row>
    <row r="300" spans="1:23" ht="45" customHeight="1" x14ac:dyDescent="0.25">
      <c r="A300" s="382" t="s">
        <v>2231</v>
      </c>
      <c r="B300" s="382" t="s">
        <v>951</v>
      </c>
      <c r="C300" s="602"/>
      <c r="D300" s="631">
        <v>50</v>
      </c>
      <c r="E300" s="408" t="s">
        <v>589</v>
      </c>
      <c r="F300" s="401">
        <v>44949</v>
      </c>
      <c r="G300" s="385" t="s">
        <v>590</v>
      </c>
      <c r="H300" s="386">
        <v>437</v>
      </c>
      <c r="I300" s="315"/>
      <c r="J300" s="573" t="s">
        <v>2091</v>
      </c>
      <c r="K300" s="449" t="s">
        <v>40</v>
      </c>
      <c r="L300" s="379"/>
      <c r="M300" s="379"/>
      <c r="N300" s="379"/>
      <c r="O300" s="379" t="s">
        <v>443</v>
      </c>
      <c r="P300" s="453" t="s">
        <v>443</v>
      </c>
      <c r="Q300" s="423" t="s">
        <v>443</v>
      </c>
      <c r="R300" s="379" t="s">
        <v>443</v>
      </c>
      <c r="S300" s="379" t="s">
        <v>443</v>
      </c>
      <c r="T300" s="379" t="s">
        <v>443</v>
      </c>
      <c r="U300" s="379" t="s">
        <v>443</v>
      </c>
      <c r="V300" s="453" t="s">
        <v>443</v>
      </c>
      <c r="W300" s="453" t="s">
        <v>443</v>
      </c>
    </row>
    <row r="301" spans="1:23" ht="45" customHeight="1" x14ac:dyDescent="0.25">
      <c r="A301" s="382" t="s">
        <v>1347</v>
      </c>
      <c r="B301" s="382" t="s">
        <v>1348</v>
      </c>
      <c r="C301" s="408"/>
      <c r="D301" s="631">
        <v>55</v>
      </c>
      <c r="E301" s="408" t="s">
        <v>589</v>
      </c>
      <c r="F301" s="401">
        <v>43831</v>
      </c>
      <c r="G301" s="385" t="s">
        <v>590</v>
      </c>
      <c r="H301" s="386" t="s">
        <v>1349</v>
      </c>
      <c r="I301" s="315"/>
      <c r="J301" s="573" t="s">
        <v>667</v>
      </c>
      <c r="K301" s="449" t="s">
        <v>72</v>
      </c>
      <c r="L301" s="379" t="s">
        <v>443</v>
      </c>
      <c r="M301" s="379" t="s">
        <v>443</v>
      </c>
      <c r="N301" s="379" t="s">
        <v>443</v>
      </c>
      <c r="O301" s="379" t="s">
        <v>443</v>
      </c>
      <c r="P301" s="379" t="s">
        <v>443</v>
      </c>
      <c r="Q301" s="379" t="s">
        <v>443</v>
      </c>
      <c r="R301" s="379" t="s">
        <v>443</v>
      </c>
      <c r="S301" s="379" t="s">
        <v>443</v>
      </c>
      <c r="T301" s="379" t="s">
        <v>443</v>
      </c>
      <c r="U301" s="379" t="s">
        <v>1882</v>
      </c>
      <c r="V301" s="379" t="s">
        <v>443</v>
      </c>
      <c r="W301" s="379" t="s">
        <v>443</v>
      </c>
    </row>
    <row r="302" spans="1:23" ht="45" customHeight="1" x14ac:dyDescent="0.25">
      <c r="A302" s="382" t="s">
        <v>2232</v>
      </c>
      <c r="B302" s="382" t="s">
        <v>662</v>
      </c>
      <c r="C302" s="408"/>
      <c r="D302" s="631">
        <v>70</v>
      </c>
      <c r="E302" s="408" t="s">
        <v>604</v>
      </c>
      <c r="F302" s="401">
        <v>45130</v>
      </c>
      <c r="G302" s="385" t="s">
        <v>590</v>
      </c>
      <c r="H302" s="386" t="s">
        <v>1353</v>
      </c>
      <c r="I302" s="315"/>
      <c r="J302" s="573" t="s">
        <v>2063</v>
      </c>
      <c r="K302" s="449" t="s">
        <v>40</v>
      </c>
      <c r="L302" s="420" t="s">
        <v>35</v>
      </c>
      <c r="M302" s="420" t="s">
        <v>35</v>
      </c>
      <c r="N302" s="420" t="s">
        <v>35</v>
      </c>
      <c r="O302" s="420" t="s">
        <v>35</v>
      </c>
      <c r="P302" s="420" t="s">
        <v>35</v>
      </c>
      <c r="Q302" s="420" t="s">
        <v>35</v>
      </c>
      <c r="R302" s="423" t="s">
        <v>443</v>
      </c>
      <c r="S302" s="423" t="s">
        <v>443</v>
      </c>
      <c r="T302" s="423" t="s">
        <v>443</v>
      </c>
      <c r="U302" s="379" t="s">
        <v>443</v>
      </c>
      <c r="V302" s="379" t="s">
        <v>443</v>
      </c>
      <c r="W302" s="379" t="s">
        <v>443</v>
      </c>
    </row>
    <row r="303" spans="1:23" ht="45" customHeight="1" x14ac:dyDescent="0.25">
      <c r="A303" s="382" t="s">
        <v>2232</v>
      </c>
      <c r="B303" s="382" t="s">
        <v>2233</v>
      </c>
      <c r="C303" s="602" t="s">
        <v>2193</v>
      </c>
      <c r="D303" s="631">
        <v>50</v>
      </c>
      <c r="E303" s="408" t="s">
        <v>604</v>
      </c>
      <c r="F303" s="401"/>
      <c r="G303" s="532" t="s">
        <v>66</v>
      </c>
      <c r="H303" s="386">
        <v>138</v>
      </c>
      <c r="I303" s="315"/>
      <c r="J303" s="573" t="s">
        <v>767</v>
      </c>
      <c r="K303" s="449" t="s">
        <v>2234</v>
      </c>
      <c r="L303" s="420" t="s">
        <v>35</v>
      </c>
      <c r="M303" s="420" t="s">
        <v>35</v>
      </c>
      <c r="N303" s="420" t="s">
        <v>35</v>
      </c>
      <c r="O303" s="420" t="s">
        <v>35</v>
      </c>
      <c r="P303" s="420" t="s">
        <v>35</v>
      </c>
      <c r="Q303" s="420" t="s">
        <v>35</v>
      </c>
      <c r="R303" s="420" t="s">
        <v>35</v>
      </c>
      <c r="S303" s="420" t="s">
        <v>35</v>
      </c>
      <c r="T303" s="420" t="s">
        <v>35</v>
      </c>
      <c r="U303" s="420" t="s">
        <v>35</v>
      </c>
      <c r="V303" s="420" t="s">
        <v>35</v>
      </c>
      <c r="W303" s="420" t="s">
        <v>35</v>
      </c>
    </row>
    <row r="304" spans="1:23" ht="63" customHeight="1" x14ac:dyDescent="0.25">
      <c r="A304" s="382" t="s">
        <v>2235</v>
      </c>
      <c r="B304" s="382" t="s">
        <v>662</v>
      </c>
      <c r="C304" s="524" t="s">
        <v>2074</v>
      </c>
      <c r="D304" s="631">
        <v>70</v>
      </c>
      <c r="E304" s="408" t="s">
        <v>604</v>
      </c>
      <c r="F304" s="401">
        <v>45192</v>
      </c>
      <c r="G304" s="385" t="s">
        <v>590</v>
      </c>
      <c r="H304" s="386" t="s">
        <v>1355</v>
      </c>
      <c r="I304" s="315"/>
      <c r="J304" s="573" t="s">
        <v>667</v>
      </c>
      <c r="K304" s="449" t="s">
        <v>69</v>
      </c>
      <c r="L304" s="420" t="s">
        <v>35</v>
      </c>
      <c r="M304" s="420" t="s">
        <v>35</v>
      </c>
      <c r="N304" s="420" t="s">
        <v>35</v>
      </c>
      <c r="O304" s="420" t="s">
        <v>35</v>
      </c>
      <c r="P304" s="420" t="s">
        <v>35</v>
      </c>
      <c r="Q304" s="420" t="s">
        <v>35</v>
      </c>
      <c r="R304" s="420" t="s">
        <v>35</v>
      </c>
      <c r="S304" s="420" t="s">
        <v>35</v>
      </c>
      <c r="T304" s="379" t="s">
        <v>443</v>
      </c>
      <c r="U304" s="379" t="s">
        <v>443</v>
      </c>
      <c r="V304" s="379" t="s">
        <v>443</v>
      </c>
      <c r="W304" s="379" t="s">
        <v>443</v>
      </c>
    </row>
    <row r="305" spans="1:23" ht="45" customHeight="1" x14ac:dyDescent="0.25">
      <c r="A305" s="382" t="s">
        <v>2236</v>
      </c>
      <c r="B305" s="382" t="s">
        <v>1359</v>
      </c>
      <c r="C305" s="408" t="s">
        <v>1360</v>
      </c>
      <c r="D305" s="631">
        <v>195</v>
      </c>
      <c r="E305" s="408" t="s">
        <v>604</v>
      </c>
      <c r="F305" s="401">
        <v>44521</v>
      </c>
      <c r="G305" s="385" t="s">
        <v>590</v>
      </c>
      <c r="H305" s="386" t="s">
        <v>1361</v>
      </c>
      <c r="I305" s="315"/>
      <c r="J305" s="573" t="s">
        <v>2047</v>
      </c>
      <c r="K305" s="449" t="s">
        <v>20</v>
      </c>
      <c r="L305" s="379" t="s">
        <v>443</v>
      </c>
      <c r="M305" s="453" t="s">
        <v>443</v>
      </c>
      <c r="N305" s="379" t="s">
        <v>443</v>
      </c>
      <c r="O305" s="379" t="s">
        <v>443</v>
      </c>
      <c r="P305" s="379" t="s">
        <v>443</v>
      </c>
      <c r="Q305" s="379" t="s">
        <v>1882</v>
      </c>
      <c r="R305" s="423" t="s">
        <v>443</v>
      </c>
      <c r="S305" s="379" t="s">
        <v>443</v>
      </c>
      <c r="T305" s="379" t="s">
        <v>443</v>
      </c>
      <c r="U305" s="379" t="s">
        <v>443</v>
      </c>
      <c r="V305" s="379" t="s">
        <v>443</v>
      </c>
      <c r="W305" s="379" t="s">
        <v>443</v>
      </c>
    </row>
    <row r="306" spans="1:23" ht="45" customHeight="1" x14ac:dyDescent="0.25">
      <c r="A306" s="382" t="s">
        <v>2237</v>
      </c>
      <c r="B306" s="382" t="s">
        <v>119</v>
      </c>
      <c r="C306" s="602"/>
      <c r="D306" s="631">
        <v>50</v>
      </c>
      <c r="E306" s="408" t="s">
        <v>604</v>
      </c>
      <c r="F306" s="401">
        <v>44949</v>
      </c>
      <c r="G306" s="385" t="s">
        <v>590</v>
      </c>
      <c r="H306" s="386">
        <v>75</v>
      </c>
      <c r="I306" s="315"/>
      <c r="J306" s="573" t="s">
        <v>2062</v>
      </c>
      <c r="K306" s="449" t="s">
        <v>42</v>
      </c>
      <c r="L306" s="379"/>
      <c r="M306" s="571"/>
      <c r="N306" s="379"/>
      <c r="O306" s="379" t="s">
        <v>443</v>
      </c>
      <c r="P306" s="379" t="s">
        <v>443</v>
      </c>
      <c r="Q306" s="379" t="s">
        <v>443</v>
      </c>
      <c r="R306" s="379" t="s">
        <v>443</v>
      </c>
      <c r="S306" s="379" t="s">
        <v>443</v>
      </c>
      <c r="T306" s="379" t="s">
        <v>443</v>
      </c>
      <c r="U306" s="379" t="s">
        <v>443</v>
      </c>
      <c r="V306" s="379" t="s">
        <v>443</v>
      </c>
      <c r="W306" s="379" t="s">
        <v>443</v>
      </c>
    </row>
    <row r="307" spans="1:23" ht="45" customHeight="1" x14ac:dyDescent="0.25">
      <c r="A307" s="382" t="s">
        <v>1363</v>
      </c>
      <c r="B307" s="382" t="s">
        <v>140</v>
      </c>
      <c r="C307" s="602"/>
      <c r="D307" s="631">
        <v>50</v>
      </c>
      <c r="E307" s="408" t="s">
        <v>731</v>
      </c>
      <c r="F307" s="401">
        <v>44949</v>
      </c>
      <c r="G307" s="385" t="s">
        <v>590</v>
      </c>
      <c r="H307" s="386">
        <v>333</v>
      </c>
      <c r="I307" s="315"/>
      <c r="J307" s="573" t="s">
        <v>732</v>
      </c>
      <c r="K307" s="449" t="s">
        <v>31</v>
      </c>
      <c r="L307" s="379"/>
      <c r="M307" s="571"/>
      <c r="N307" s="379"/>
      <c r="O307" s="379" t="s">
        <v>443</v>
      </c>
      <c r="P307" s="379" t="s">
        <v>443</v>
      </c>
      <c r="Q307" s="379" t="s">
        <v>443</v>
      </c>
      <c r="R307" s="379" t="s">
        <v>443</v>
      </c>
      <c r="S307" s="379" t="s">
        <v>443</v>
      </c>
      <c r="T307" s="379" t="s">
        <v>1882</v>
      </c>
      <c r="U307" s="379" t="s">
        <v>443</v>
      </c>
      <c r="V307" s="453" t="s">
        <v>443</v>
      </c>
      <c r="W307" s="453" t="s">
        <v>443</v>
      </c>
    </row>
    <row r="308" spans="1:23" ht="45" customHeight="1" x14ac:dyDescent="0.25">
      <c r="A308" s="382" t="s">
        <v>1364</v>
      </c>
      <c r="B308" s="382" t="s">
        <v>140</v>
      </c>
      <c r="C308" s="602"/>
      <c r="D308" s="631">
        <v>50</v>
      </c>
      <c r="E308" s="408" t="s">
        <v>731</v>
      </c>
      <c r="F308" s="401">
        <v>44949</v>
      </c>
      <c r="G308" s="385" t="s">
        <v>590</v>
      </c>
      <c r="H308" s="386">
        <v>333</v>
      </c>
      <c r="I308" s="315"/>
      <c r="J308" s="573" t="s">
        <v>732</v>
      </c>
      <c r="K308" s="449" t="s">
        <v>31</v>
      </c>
      <c r="L308" s="379"/>
      <c r="M308" s="571"/>
      <c r="N308" s="379"/>
      <c r="O308" s="379" t="s">
        <v>443</v>
      </c>
      <c r="P308" s="379" t="s">
        <v>443</v>
      </c>
      <c r="Q308" s="379" t="s">
        <v>443</v>
      </c>
      <c r="R308" s="379" t="s">
        <v>443</v>
      </c>
      <c r="S308" s="379" t="s">
        <v>443</v>
      </c>
      <c r="T308" s="379" t="s">
        <v>1882</v>
      </c>
      <c r="U308" s="379" t="s">
        <v>443</v>
      </c>
      <c r="V308" s="453" t="s">
        <v>443</v>
      </c>
      <c r="W308" s="453" t="s">
        <v>443</v>
      </c>
    </row>
    <row r="309" spans="1:23" ht="45" customHeight="1" x14ac:dyDescent="0.25">
      <c r="A309" s="382" t="s">
        <v>1365</v>
      </c>
      <c r="B309" s="382" t="s">
        <v>662</v>
      </c>
      <c r="C309" s="602"/>
      <c r="D309" s="631">
        <v>50</v>
      </c>
      <c r="E309" s="408" t="s">
        <v>604</v>
      </c>
      <c r="F309" s="401">
        <v>44949</v>
      </c>
      <c r="G309" s="385" t="s">
        <v>590</v>
      </c>
      <c r="H309" s="386" t="s">
        <v>1366</v>
      </c>
      <c r="I309" s="315"/>
      <c r="J309" s="573" t="s">
        <v>2052</v>
      </c>
      <c r="K309" s="449" t="s">
        <v>50</v>
      </c>
      <c r="L309" s="379"/>
      <c r="M309" s="379"/>
      <c r="N309" s="379"/>
      <c r="O309" s="379" t="s">
        <v>443</v>
      </c>
      <c r="P309" s="379" t="s">
        <v>443</v>
      </c>
      <c r="Q309" s="379" t="s">
        <v>443</v>
      </c>
      <c r="R309" s="453" t="s">
        <v>1882</v>
      </c>
      <c r="S309" s="624" t="s">
        <v>35</v>
      </c>
      <c r="T309" s="379" t="s">
        <v>443</v>
      </c>
      <c r="U309" s="379" t="s">
        <v>443</v>
      </c>
      <c r="V309" s="379" t="s">
        <v>443</v>
      </c>
      <c r="W309" s="379" t="s">
        <v>443</v>
      </c>
    </row>
    <row r="310" spans="1:23" ht="45" customHeight="1" x14ac:dyDescent="0.25">
      <c r="A310" s="382" t="s">
        <v>1367</v>
      </c>
      <c r="B310" s="382" t="s">
        <v>662</v>
      </c>
      <c r="C310" s="602"/>
      <c r="D310" s="631">
        <v>50</v>
      </c>
      <c r="E310" s="408" t="s">
        <v>604</v>
      </c>
      <c r="F310" s="401">
        <v>44949</v>
      </c>
      <c r="G310" s="385" t="s">
        <v>590</v>
      </c>
      <c r="H310" s="386" t="s">
        <v>1366</v>
      </c>
      <c r="I310" s="315"/>
      <c r="J310" s="646" t="s">
        <v>2052</v>
      </c>
      <c r="K310" s="449" t="s">
        <v>50</v>
      </c>
      <c r="L310" s="379"/>
      <c r="M310" s="379"/>
      <c r="N310" s="379"/>
      <c r="O310" s="379" t="s">
        <v>443</v>
      </c>
      <c r="P310" s="379" t="s">
        <v>443</v>
      </c>
      <c r="Q310" s="423" t="s">
        <v>443</v>
      </c>
      <c r="R310" s="379" t="s">
        <v>1882</v>
      </c>
      <c r="S310" s="624" t="s">
        <v>35</v>
      </c>
      <c r="T310" s="379" t="s">
        <v>443</v>
      </c>
      <c r="U310" s="379" t="s">
        <v>443</v>
      </c>
      <c r="V310" s="379" t="s">
        <v>443</v>
      </c>
      <c r="W310" s="379" t="s">
        <v>443</v>
      </c>
    </row>
    <row r="311" spans="1:23" ht="45" customHeight="1" x14ac:dyDescent="0.25">
      <c r="A311" s="382" t="s">
        <v>2238</v>
      </c>
      <c r="B311" s="382" t="s">
        <v>729</v>
      </c>
      <c r="C311" s="524" t="s">
        <v>984</v>
      </c>
      <c r="D311" s="631">
        <v>50</v>
      </c>
      <c r="E311" s="408" t="s">
        <v>589</v>
      </c>
      <c r="F311" s="401">
        <v>44949</v>
      </c>
      <c r="G311" s="385" t="s">
        <v>590</v>
      </c>
      <c r="H311" s="386">
        <v>352</v>
      </c>
      <c r="I311" s="315"/>
      <c r="J311" s="623" t="s">
        <v>2043</v>
      </c>
      <c r="K311" s="449" t="s">
        <v>20</v>
      </c>
      <c r="L311" s="379"/>
      <c r="M311" s="571"/>
      <c r="N311" s="379"/>
      <c r="O311" s="379" t="s">
        <v>1882</v>
      </c>
      <c r="P311" s="379" t="s">
        <v>443</v>
      </c>
      <c r="Q311" s="423" t="s">
        <v>443</v>
      </c>
      <c r="R311" s="379" t="s">
        <v>443</v>
      </c>
      <c r="S311" s="379" t="s">
        <v>443</v>
      </c>
      <c r="T311" s="379" t="s">
        <v>443</v>
      </c>
      <c r="U311" s="379" t="s">
        <v>443</v>
      </c>
      <c r="V311" s="379" t="s">
        <v>443</v>
      </c>
      <c r="W311" s="379" t="s">
        <v>443</v>
      </c>
    </row>
    <row r="312" spans="1:23" ht="45" customHeight="1" x14ac:dyDescent="0.25">
      <c r="A312" s="382" t="s">
        <v>2239</v>
      </c>
      <c r="B312" s="382" t="s">
        <v>60</v>
      </c>
      <c r="C312" s="409" t="s">
        <v>1176</v>
      </c>
      <c r="D312" s="631">
        <v>55</v>
      </c>
      <c r="E312" s="408" t="s">
        <v>604</v>
      </c>
      <c r="F312" s="384"/>
      <c r="G312" s="385" t="s">
        <v>590</v>
      </c>
      <c r="H312" s="386" t="s">
        <v>1370</v>
      </c>
      <c r="I312" s="315"/>
      <c r="J312" s="609" t="s">
        <v>2043</v>
      </c>
      <c r="K312" s="449" t="s">
        <v>31</v>
      </c>
      <c r="L312" s="379" t="s">
        <v>443</v>
      </c>
      <c r="M312" s="379" t="s">
        <v>443</v>
      </c>
      <c r="N312" s="379" t="s">
        <v>443</v>
      </c>
      <c r="O312" s="379" t="s">
        <v>443</v>
      </c>
      <c r="P312" s="379" t="s">
        <v>443</v>
      </c>
      <c r="Q312" s="379" t="s">
        <v>443</v>
      </c>
      <c r="R312" s="379" t="s">
        <v>1882</v>
      </c>
      <c r="S312" s="379" t="s">
        <v>443</v>
      </c>
      <c r="T312" s="379" t="s">
        <v>443</v>
      </c>
      <c r="U312" s="379" t="s">
        <v>443</v>
      </c>
      <c r="V312" s="379" t="s">
        <v>443</v>
      </c>
      <c r="W312" s="379" t="s">
        <v>443</v>
      </c>
    </row>
    <row r="313" spans="1:23" ht="45" customHeight="1" x14ac:dyDescent="0.25">
      <c r="A313" s="382" t="s">
        <v>2240</v>
      </c>
      <c r="B313" s="382" t="s">
        <v>662</v>
      </c>
      <c r="C313" s="602"/>
      <c r="D313" s="631">
        <v>50</v>
      </c>
      <c r="E313" s="408" t="s">
        <v>604</v>
      </c>
      <c r="F313" s="401">
        <v>44949</v>
      </c>
      <c r="G313" s="385" t="s">
        <v>590</v>
      </c>
      <c r="H313" s="386">
        <v>67</v>
      </c>
      <c r="I313" s="315"/>
      <c r="J313" s="573" t="s">
        <v>2052</v>
      </c>
      <c r="K313" s="449" t="s">
        <v>28</v>
      </c>
      <c r="L313" s="379"/>
      <c r="M313" s="379"/>
      <c r="N313" s="379"/>
      <c r="O313" s="379" t="s">
        <v>443</v>
      </c>
      <c r="P313" s="379" t="s">
        <v>443</v>
      </c>
      <c r="Q313" s="379" t="s">
        <v>443</v>
      </c>
      <c r="R313" s="379" t="s">
        <v>443</v>
      </c>
      <c r="S313" s="379" t="s">
        <v>1882</v>
      </c>
      <c r="T313" s="379" t="s">
        <v>443</v>
      </c>
      <c r="U313" s="379" t="s">
        <v>443</v>
      </c>
      <c r="V313" s="379" t="s">
        <v>443</v>
      </c>
      <c r="W313" s="379" t="s">
        <v>443</v>
      </c>
    </row>
    <row r="314" spans="1:23" ht="45" customHeight="1" x14ac:dyDescent="0.25">
      <c r="A314" s="382" t="s">
        <v>1381</v>
      </c>
      <c r="B314" s="382" t="s">
        <v>989</v>
      </c>
      <c r="C314" s="408" t="s">
        <v>1382</v>
      </c>
      <c r="D314" s="631">
        <v>275</v>
      </c>
      <c r="E314" s="408" t="s">
        <v>604</v>
      </c>
      <c r="F314" s="471">
        <v>44185</v>
      </c>
      <c r="G314" s="385" t="s">
        <v>590</v>
      </c>
      <c r="H314" s="386" t="s">
        <v>827</v>
      </c>
      <c r="I314" s="315"/>
      <c r="J314" s="573" t="s">
        <v>2163</v>
      </c>
      <c r="K314" s="449" t="s">
        <v>31</v>
      </c>
      <c r="L314" s="379" t="s">
        <v>443</v>
      </c>
      <c r="M314" s="379" t="s">
        <v>443</v>
      </c>
      <c r="N314" s="379" t="s">
        <v>443</v>
      </c>
      <c r="O314" s="379" t="s">
        <v>443</v>
      </c>
      <c r="P314" s="379" t="s">
        <v>443</v>
      </c>
      <c r="Q314" s="379" t="s">
        <v>443</v>
      </c>
      <c r="R314" s="423" t="s">
        <v>443</v>
      </c>
      <c r="S314" s="379" t="s">
        <v>443</v>
      </c>
      <c r="T314" s="379" t="s">
        <v>1882</v>
      </c>
      <c r="U314" s="379" t="s">
        <v>443</v>
      </c>
      <c r="V314" s="379" t="s">
        <v>443</v>
      </c>
      <c r="W314" s="379" t="s">
        <v>443</v>
      </c>
    </row>
    <row r="315" spans="1:23" ht="45" customHeight="1" x14ac:dyDescent="0.25">
      <c r="A315" s="382" t="s">
        <v>1383</v>
      </c>
      <c r="B315" s="382" t="s">
        <v>1933</v>
      </c>
      <c r="C315" s="602"/>
      <c r="D315" s="631">
        <v>50</v>
      </c>
      <c r="E315" s="408" t="s">
        <v>604</v>
      </c>
      <c r="F315" s="401">
        <v>44949</v>
      </c>
      <c r="G315" s="385" t="s">
        <v>590</v>
      </c>
      <c r="H315" s="386">
        <v>123</v>
      </c>
      <c r="I315" s="315"/>
      <c r="J315" s="573" t="s">
        <v>2052</v>
      </c>
      <c r="K315" s="449" t="s">
        <v>69</v>
      </c>
      <c r="L315" s="379"/>
      <c r="M315" s="379"/>
      <c r="N315" s="379"/>
      <c r="O315" s="379" t="s">
        <v>443</v>
      </c>
      <c r="P315" s="423" t="s">
        <v>443</v>
      </c>
      <c r="Q315" s="379" t="s">
        <v>1882</v>
      </c>
      <c r="R315" s="379" t="s">
        <v>443</v>
      </c>
      <c r="S315" s="379" t="s">
        <v>443</v>
      </c>
      <c r="T315" s="379" t="s">
        <v>443</v>
      </c>
      <c r="U315" s="379" t="s">
        <v>443</v>
      </c>
      <c r="V315" s="379" t="s">
        <v>443</v>
      </c>
      <c r="W315" s="379" t="s">
        <v>443</v>
      </c>
    </row>
    <row r="316" spans="1:23" ht="45" customHeight="1" x14ac:dyDescent="0.25">
      <c r="A316" s="382" t="s">
        <v>2241</v>
      </c>
      <c r="B316" s="382" t="s">
        <v>951</v>
      </c>
      <c r="C316" s="408"/>
      <c r="D316" s="631"/>
      <c r="E316" s="408" t="s">
        <v>604</v>
      </c>
      <c r="F316" s="401"/>
      <c r="G316" s="385" t="s">
        <v>590</v>
      </c>
      <c r="H316" s="386">
        <v>442</v>
      </c>
      <c r="I316" s="315"/>
      <c r="J316" s="573" t="s">
        <v>2052</v>
      </c>
      <c r="K316" s="449" t="s">
        <v>72</v>
      </c>
      <c r="L316" s="379"/>
      <c r="M316" s="571"/>
      <c r="N316" s="379"/>
      <c r="O316" s="379" t="s">
        <v>443</v>
      </c>
      <c r="P316" s="379" t="s">
        <v>443</v>
      </c>
      <c r="Q316" s="379"/>
      <c r="R316" s="379" t="s">
        <v>443</v>
      </c>
      <c r="S316" s="379" t="s">
        <v>443</v>
      </c>
      <c r="T316" s="379" t="s">
        <v>443</v>
      </c>
      <c r="U316" s="379" t="s">
        <v>1882</v>
      </c>
      <c r="V316" s="420" t="s">
        <v>35</v>
      </c>
      <c r="W316" s="379" t="s">
        <v>443</v>
      </c>
    </row>
    <row r="317" spans="1:23" ht="45" customHeight="1" x14ac:dyDescent="0.25">
      <c r="A317" s="382" t="s">
        <v>2242</v>
      </c>
      <c r="B317" s="382" t="s">
        <v>951</v>
      </c>
      <c r="C317" s="408"/>
      <c r="D317" s="631"/>
      <c r="E317" s="408" t="s">
        <v>604</v>
      </c>
      <c r="F317" s="401"/>
      <c r="G317" s="385" t="s">
        <v>590</v>
      </c>
      <c r="H317" s="386">
        <v>442</v>
      </c>
      <c r="I317" s="315"/>
      <c r="J317" s="573" t="s">
        <v>2052</v>
      </c>
      <c r="K317" s="449" t="s">
        <v>72</v>
      </c>
      <c r="L317" s="379"/>
      <c r="M317" s="571"/>
      <c r="N317" s="379"/>
      <c r="O317" s="379" t="s">
        <v>443</v>
      </c>
      <c r="P317" s="379" t="s">
        <v>443</v>
      </c>
      <c r="Q317" s="423"/>
      <c r="R317" s="379" t="s">
        <v>443</v>
      </c>
      <c r="S317" s="379" t="s">
        <v>443</v>
      </c>
      <c r="T317" s="379" t="s">
        <v>443</v>
      </c>
      <c r="U317" s="453" t="s">
        <v>1882</v>
      </c>
      <c r="V317" s="420" t="s">
        <v>35</v>
      </c>
      <c r="W317" s="379" t="s">
        <v>443</v>
      </c>
    </row>
    <row r="318" spans="1:23" ht="45" customHeight="1" x14ac:dyDescent="0.25">
      <c r="A318" s="382" t="s">
        <v>1393</v>
      </c>
      <c r="B318" s="382" t="s">
        <v>99</v>
      </c>
      <c r="C318" s="408"/>
      <c r="D318" s="631">
        <v>55</v>
      </c>
      <c r="E318" s="408" t="s">
        <v>604</v>
      </c>
      <c r="F318" s="471">
        <v>43971</v>
      </c>
      <c r="G318" s="385" t="s">
        <v>590</v>
      </c>
      <c r="H318" s="386" t="s">
        <v>1394</v>
      </c>
      <c r="I318" s="315"/>
      <c r="J318" s="573" t="s">
        <v>667</v>
      </c>
      <c r="K318" s="449" t="s">
        <v>25</v>
      </c>
      <c r="L318" s="379" t="s">
        <v>443</v>
      </c>
      <c r="M318" s="453" t="s">
        <v>1882</v>
      </c>
      <c r="N318" s="379" t="s">
        <v>443</v>
      </c>
      <c r="O318" s="379" t="s">
        <v>443</v>
      </c>
      <c r="P318" s="379" t="s">
        <v>1882</v>
      </c>
      <c r="Q318" s="379" t="s">
        <v>443</v>
      </c>
      <c r="R318" s="379" t="s">
        <v>443</v>
      </c>
      <c r="S318" s="379" t="s">
        <v>443</v>
      </c>
      <c r="T318" s="379" t="s">
        <v>443</v>
      </c>
      <c r="U318" s="379" t="s">
        <v>443</v>
      </c>
      <c r="V318" s="379" t="s">
        <v>443</v>
      </c>
      <c r="W318" s="379" t="s">
        <v>443</v>
      </c>
    </row>
    <row r="319" spans="1:23" ht="45" customHeight="1" x14ac:dyDescent="0.25">
      <c r="A319" s="382" t="s">
        <v>1395</v>
      </c>
      <c r="B319" s="382" t="s">
        <v>1396</v>
      </c>
      <c r="C319" s="636"/>
      <c r="D319" s="631">
        <v>65</v>
      </c>
      <c r="E319" s="408" t="s">
        <v>604</v>
      </c>
      <c r="F319" s="401">
        <v>45253</v>
      </c>
      <c r="G319" s="385" t="s">
        <v>590</v>
      </c>
      <c r="H319" s="386" t="s">
        <v>1397</v>
      </c>
      <c r="I319" s="315"/>
      <c r="J319" s="573" t="s">
        <v>2052</v>
      </c>
      <c r="K319" s="449" t="s">
        <v>69</v>
      </c>
      <c r="L319" s="420" t="s">
        <v>35</v>
      </c>
      <c r="M319" s="420" t="s">
        <v>35</v>
      </c>
      <c r="N319" s="420" t="s">
        <v>35</v>
      </c>
      <c r="O319" s="420" t="s">
        <v>35</v>
      </c>
      <c r="P319" s="420" t="s">
        <v>35</v>
      </c>
      <c r="Q319" s="420" t="s">
        <v>35</v>
      </c>
      <c r="R319" s="420" t="s">
        <v>35</v>
      </c>
      <c r="S319" s="420" t="s">
        <v>35</v>
      </c>
      <c r="T319" s="420" t="s">
        <v>35</v>
      </c>
      <c r="U319" s="420" t="s">
        <v>35</v>
      </c>
      <c r="V319" s="379" t="s">
        <v>443</v>
      </c>
      <c r="W319" s="379" t="s">
        <v>443</v>
      </c>
    </row>
    <row r="320" spans="1:23" ht="45" customHeight="1" x14ac:dyDescent="0.25">
      <c r="A320" s="382" t="s">
        <v>1400</v>
      </c>
      <c r="B320" s="382" t="s">
        <v>641</v>
      </c>
      <c r="C320" s="602"/>
      <c r="D320" s="631">
        <v>50</v>
      </c>
      <c r="E320" s="408" t="s">
        <v>589</v>
      </c>
      <c r="F320" s="401">
        <v>44949</v>
      </c>
      <c r="G320" s="385" t="s">
        <v>590</v>
      </c>
      <c r="H320" s="386">
        <v>172</v>
      </c>
      <c r="I320" s="315"/>
      <c r="J320" s="573" t="s">
        <v>2091</v>
      </c>
      <c r="K320" s="449" t="s">
        <v>69</v>
      </c>
      <c r="L320" s="379"/>
      <c r="M320" s="453"/>
      <c r="N320" s="379"/>
      <c r="O320" s="379" t="s">
        <v>443</v>
      </c>
      <c r="P320" s="453" t="s">
        <v>443</v>
      </c>
      <c r="Q320" s="423" t="s">
        <v>1882</v>
      </c>
      <c r="R320" s="379" t="s">
        <v>443</v>
      </c>
      <c r="S320" s="379" t="s">
        <v>443</v>
      </c>
      <c r="T320" s="379" t="s">
        <v>443</v>
      </c>
      <c r="U320" s="379" t="s">
        <v>443</v>
      </c>
      <c r="V320" s="453" t="s">
        <v>443</v>
      </c>
      <c r="W320" s="453" t="s">
        <v>443</v>
      </c>
    </row>
    <row r="321" spans="1:23" ht="45" customHeight="1" x14ac:dyDescent="0.25">
      <c r="A321" s="599" t="s">
        <v>1401</v>
      </c>
      <c r="B321" s="382" t="s">
        <v>758</v>
      </c>
      <c r="C321" s="408"/>
      <c r="D321" s="631">
        <v>55</v>
      </c>
      <c r="E321" s="408" t="s">
        <v>589</v>
      </c>
      <c r="F321" s="434">
        <v>42522</v>
      </c>
      <c r="G321" s="385" t="s">
        <v>590</v>
      </c>
      <c r="H321" s="386" t="s">
        <v>1402</v>
      </c>
      <c r="I321" s="315"/>
      <c r="J321" s="573" t="s">
        <v>667</v>
      </c>
      <c r="K321" s="449" t="s">
        <v>25</v>
      </c>
      <c r="L321" s="379" t="s">
        <v>443</v>
      </c>
      <c r="M321" s="379" t="s">
        <v>443</v>
      </c>
      <c r="N321" s="379" t="s">
        <v>443</v>
      </c>
      <c r="O321" s="379" t="s">
        <v>443</v>
      </c>
      <c r="P321" s="379" t="s">
        <v>1882</v>
      </c>
      <c r="Q321" s="379" t="s">
        <v>443</v>
      </c>
      <c r="R321" s="379" t="s">
        <v>443</v>
      </c>
      <c r="S321" s="379" t="s">
        <v>443</v>
      </c>
      <c r="T321" s="379" t="s">
        <v>443</v>
      </c>
      <c r="U321" s="379" t="s">
        <v>443</v>
      </c>
      <c r="V321" s="379" t="s">
        <v>443</v>
      </c>
      <c r="W321" s="379" t="s">
        <v>443</v>
      </c>
    </row>
    <row r="322" spans="1:23" ht="45" customHeight="1" x14ac:dyDescent="0.25">
      <c r="A322" s="619" t="s">
        <v>2243</v>
      </c>
      <c r="B322" s="382" t="s">
        <v>212</v>
      </c>
      <c r="C322" s="408"/>
      <c r="D322" s="631">
        <v>50</v>
      </c>
      <c r="E322" s="408" t="s">
        <v>604</v>
      </c>
      <c r="F322" s="434"/>
      <c r="G322" s="385" t="s">
        <v>590</v>
      </c>
      <c r="H322" s="386" t="s">
        <v>1934</v>
      </c>
      <c r="I322" s="315"/>
      <c r="J322" s="573" t="s">
        <v>2163</v>
      </c>
      <c r="K322" s="449" t="s">
        <v>87</v>
      </c>
      <c r="L322" s="379"/>
      <c r="M322" s="379"/>
      <c r="N322" s="379"/>
      <c r="O322" s="379" t="s">
        <v>443</v>
      </c>
      <c r="P322" s="453" t="s">
        <v>443</v>
      </c>
      <c r="Q322" s="379" t="s">
        <v>443</v>
      </c>
      <c r="R322" s="379" t="s">
        <v>443</v>
      </c>
      <c r="S322" s="379" t="s">
        <v>443</v>
      </c>
      <c r="T322" s="379" t="s">
        <v>443</v>
      </c>
      <c r="U322" s="379" t="s">
        <v>443</v>
      </c>
      <c r="V322" s="379" t="s">
        <v>1882</v>
      </c>
      <c r="W322" s="379" t="s">
        <v>443</v>
      </c>
    </row>
    <row r="323" spans="1:23" ht="45" customHeight="1" x14ac:dyDescent="0.25">
      <c r="A323" s="655" t="s">
        <v>2244</v>
      </c>
      <c r="B323" s="382" t="s">
        <v>662</v>
      </c>
      <c r="C323" s="409"/>
      <c r="D323" s="631">
        <v>55</v>
      </c>
      <c r="E323" s="408" t="s">
        <v>604</v>
      </c>
      <c r="F323" s="434">
        <v>45283</v>
      </c>
      <c r="G323" s="385" t="s">
        <v>590</v>
      </c>
      <c r="H323" s="386" t="s">
        <v>1406</v>
      </c>
      <c r="I323" s="315"/>
      <c r="J323" s="573" t="s">
        <v>667</v>
      </c>
      <c r="K323" s="449" t="s">
        <v>31</v>
      </c>
      <c r="L323" s="379"/>
      <c r="M323" s="420" t="s">
        <v>35</v>
      </c>
      <c r="N323" s="420" t="s">
        <v>35</v>
      </c>
      <c r="O323" s="420" t="s">
        <v>35</v>
      </c>
      <c r="P323" s="420" t="s">
        <v>35</v>
      </c>
      <c r="Q323" s="420" t="s">
        <v>35</v>
      </c>
      <c r="R323" s="420" t="s">
        <v>35</v>
      </c>
      <c r="S323" s="420" t="s">
        <v>35</v>
      </c>
      <c r="T323" s="420" t="s">
        <v>35</v>
      </c>
      <c r="U323" s="420" t="s">
        <v>35</v>
      </c>
      <c r="V323" s="420" t="s">
        <v>35</v>
      </c>
      <c r="W323" s="420" t="s">
        <v>35</v>
      </c>
    </row>
    <row r="324" spans="1:23" ht="45" customHeight="1" x14ac:dyDescent="0.25">
      <c r="A324" s="599" t="s">
        <v>1407</v>
      </c>
      <c r="B324" s="382" t="s">
        <v>99</v>
      </c>
      <c r="C324" s="408" t="s">
        <v>762</v>
      </c>
      <c r="D324" s="631">
        <v>65</v>
      </c>
      <c r="E324" s="408" t="s">
        <v>589</v>
      </c>
      <c r="F324" s="434">
        <v>44348</v>
      </c>
      <c r="G324" s="385" t="s">
        <v>590</v>
      </c>
      <c r="H324" s="386" t="s">
        <v>1408</v>
      </c>
      <c r="I324" s="315"/>
      <c r="J324" s="573" t="s">
        <v>2047</v>
      </c>
      <c r="K324" s="449" t="s">
        <v>28</v>
      </c>
      <c r="L324" s="379" t="s">
        <v>443</v>
      </c>
      <c r="M324" s="379" t="s">
        <v>443</v>
      </c>
      <c r="N324" s="379" t="s">
        <v>443</v>
      </c>
      <c r="O324" s="379" t="s">
        <v>443</v>
      </c>
      <c r="P324" s="379" t="s">
        <v>443</v>
      </c>
      <c r="Q324" s="423" t="s">
        <v>443</v>
      </c>
      <c r="R324" s="423" t="s">
        <v>443</v>
      </c>
      <c r="S324" s="423" t="s">
        <v>443</v>
      </c>
      <c r="T324" s="423" t="s">
        <v>443</v>
      </c>
      <c r="U324" s="539" t="s">
        <v>2076</v>
      </c>
      <c r="V324" s="379" t="s">
        <v>443</v>
      </c>
      <c r="W324" s="379" t="s">
        <v>443</v>
      </c>
    </row>
    <row r="325" spans="1:23" ht="45" customHeight="1" x14ac:dyDescent="0.25">
      <c r="A325" s="599" t="s">
        <v>2245</v>
      </c>
      <c r="B325" s="382" t="s">
        <v>1529</v>
      </c>
      <c r="C325" s="408"/>
      <c r="D325" s="631">
        <v>70</v>
      </c>
      <c r="E325" s="408" t="s">
        <v>589</v>
      </c>
      <c r="F325" s="434">
        <v>45161</v>
      </c>
      <c r="G325" s="385" t="s">
        <v>590</v>
      </c>
      <c r="H325" s="386" t="s">
        <v>1411</v>
      </c>
      <c r="I325" s="315"/>
      <c r="J325" s="573" t="s">
        <v>667</v>
      </c>
      <c r="K325" s="449" t="s">
        <v>42</v>
      </c>
      <c r="L325" s="420" t="s">
        <v>35</v>
      </c>
      <c r="M325" s="420" t="s">
        <v>35</v>
      </c>
      <c r="N325" s="420" t="s">
        <v>35</v>
      </c>
      <c r="O325" s="420" t="s">
        <v>35</v>
      </c>
      <c r="P325" s="420" t="s">
        <v>35</v>
      </c>
      <c r="Q325" s="420" t="s">
        <v>35</v>
      </c>
      <c r="R325" s="420" t="s">
        <v>35</v>
      </c>
      <c r="S325" s="423" t="s">
        <v>443</v>
      </c>
      <c r="T325" s="379" t="s">
        <v>443</v>
      </c>
      <c r="U325" s="379" t="s">
        <v>443</v>
      </c>
      <c r="V325" s="379" t="s">
        <v>443</v>
      </c>
      <c r="W325" s="379" t="s">
        <v>443</v>
      </c>
    </row>
    <row r="326" spans="1:23" ht="45" customHeight="1" x14ac:dyDescent="0.25">
      <c r="A326" s="599" t="s">
        <v>1412</v>
      </c>
      <c r="B326" s="382" t="s">
        <v>99</v>
      </c>
      <c r="C326" s="408"/>
      <c r="D326" s="631">
        <v>50</v>
      </c>
      <c r="E326" s="408" t="s">
        <v>589</v>
      </c>
      <c r="F326" s="434">
        <v>45283</v>
      </c>
      <c r="G326" s="385" t="s">
        <v>590</v>
      </c>
      <c r="H326" s="386" t="s">
        <v>2246</v>
      </c>
      <c r="I326" s="315"/>
      <c r="J326" s="573" t="s">
        <v>667</v>
      </c>
      <c r="K326" s="449"/>
      <c r="L326" s="420" t="s">
        <v>35</v>
      </c>
      <c r="M326" s="420" t="s">
        <v>35</v>
      </c>
      <c r="N326" s="420" t="s">
        <v>35</v>
      </c>
      <c r="O326" s="420" t="s">
        <v>35</v>
      </c>
      <c r="P326" s="420" t="s">
        <v>35</v>
      </c>
      <c r="Q326" s="420" t="s">
        <v>35</v>
      </c>
      <c r="R326" s="420" t="s">
        <v>35</v>
      </c>
      <c r="S326" s="420" t="s">
        <v>35</v>
      </c>
      <c r="T326" s="420" t="s">
        <v>35</v>
      </c>
      <c r="U326" s="420" t="s">
        <v>35</v>
      </c>
      <c r="V326" s="420" t="s">
        <v>35</v>
      </c>
      <c r="W326" s="379" t="s">
        <v>443</v>
      </c>
    </row>
    <row r="327" spans="1:23" ht="45" customHeight="1" x14ac:dyDescent="0.25">
      <c r="A327" s="599" t="s">
        <v>1416</v>
      </c>
      <c r="B327" s="382" t="s">
        <v>99</v>
      </c>
      <c r="C327" s="408"/>
      <c r="D327" s="631">
        <v>50</v>
      </c>
      <c r="E327" s="408" t="s">
        <v>589</v>
      </c>
      <c r="F327" s="434">
        <v>45283</v>
      </c>
      <c r="G327" s="385" t="s">
        <v>590</v>
      </c>
      <c r="H327" s="386" t="s">
        <v>2246</v>
      </c>
      <c r="I327" s="315"/>
      <c r="J327" s="573" t="s">
        <v>667</v>
      </c>
      <c r="K327" s="449"/>
      <c r="L327" s="420" t="s">
        <v>35</v>
      </c>
      <c r="M327" s="420" t="s">
        <v>35</v>
      </c>
      <c r="N327" s="420" t="s">
        <v>35</v>
      </c>
      <c r="O327" s="420" t="s">
        <v>35</v>
      </c>
      <c r="P327" s="420" t="s">
        <v>35</v>
      </c>
      <c r="Q327" s="420" t="s">
        <v>35</v>
      </c>
      <c r="R327" s="420" t="s">
        <v>35</v>
      </c>
      <c r="S327" s="420" t="s">
        <v>35</v>
      </c>
      <c r="T327" s="420" t="s">
        <v>35</v>
      </c>
      <c r="U327" s="420" t="s">
        <v>35</v>
      </c>
      <c r="V327" s="420" t="s">
        <v>35</v>
      </c>
      <c r="W327" s="379" t="s">
        <v>443</v>
      </c>
    </row>
    <row r="328" spans="1:23" ht="45" customHeight="1" x14ac:dyDescent="0.25">
      <c r="A328" s="599" t="s">
        <v>1424</v>
      </c>
      <c r="B328" s="382" t="s">
        <v>662</v>
      </c>
      <c r="C328" s="602"/>
      <c r="D328" s="631">
        <v>50</v>
      </c>
      <c r="E328" s="408" t="s">
        <v>604</v>
      </c>
      <c r="F328" s="401">
        <v>44949</v>
      </c>
      <c r="G328" s="385" t="s">
        <v>590</v>
      </c>
      <c r="H328" s="386">
        <v>145</v>
      </c>
      <c r="I328" s="315"/>
      <c r="J328" s="573" t="s">
        <v>2062</v>
      </c>
      <c r="K328" s="449" t="s">
        <v>69</v>
      </c>
      <c r="L328" s="379"/>
      <c r="M328" s="571"/>
      <c r="N328" s="379"/>
      <c r="O328" s="379" t="s">
        <v>443</v>
      </c>
      <c r="P328" s="379" t="s">
        <v>443</v>
      </c>
      <c r="Q328" s="420" t="s">
        <v>1882</v>
      </c>
      <c r="R328" s="423" t="s">
        <v>443</v>
      </c>
      <c r="S328" s="379" t="s">
        <v>443</v>
      </c>
      <c r="T328" s="379" t="s">
        <v>443</v>
      </c>
      <c r="U328" s="379" t="s">
        <v>443</v>
      </c>
      <c r="V328" s="379" t="s">
        <v>443</v>
      </c>
      <c r="W328" s="379" t="s">
        <v>443</v>
      </c>
    </row>
    <row r="329" spans="1:23" ht="45" customHeight="1" x14ac:dyDescent="0.25">
      <c r="A329" s="599" t="s">
        <v>2247</v>
      </c>
      <c r="B329" s="382" t="s">
        <v>99</v>
      </c>
      <c r="C329" s="408"/>
      <c r="D329" s="631">
        <v>65</v>
      </c>
      <c r="E329" s="408" t="s">
        <v>604</v>
      </c>
      <c r="F329" s="434">
        <v>45222</v>
      </c>
      <c r="G329" s="385" t="s">
        <v>590</v>
      </c>
      <c r="H329" s="616" t="s">
        <v>2248</v>
      </c>
      <c r="I329" s="315"/>
      <c r="J329" s="646" t="s">
        <v>2063</v>
      </c>
      <c r="K329" s="449" t="s">
        <v>69</v>
      </c>
      <c r="L329" s="420" t="s">
        <v>35</v>
      </c>
      <c r="M329" s="420" t="s">
        <v>35</v>
      </c>
      <c r="N329" s="420" t="s">
        <v>35</v>
      </c>
      <c r="O329" s="420" t="s">
        <v>35</v>
      </c>
      <c r="P329" s="420" t="s">
        <v>35</v>
      </c>
      <c r="Q329" s="420" t="s">
        <v>35</v>
      </c>
      <c r="R329" s="420" t="s">
        <v>35</v>
      </c>
      <c r="S329" s="420" t="s">
        <v>35</v>
      </c>
      <c r="T329" s="420" t="s">
        <v>35</v>
      </c>
      <c r="U329" s="379" t="s">
        <v>443</v>
      </c>
      <c r="V329" s="379" t="s">
        <v>443</v>
      </c>
      <c r="W329" s="420" t="s">
        <v>35</v>
      </c>
    </row>
    <row r="330" spans="1:23" ht="45" customHeight="1" x14ac:dyDescent="0.25">
      <c r="A330" s="408" t="s">
        <v>1428</v>
      </c>
      <c r="B330" s="382" t="s">
        <v>638</v>
      </c>
      <c r="C330" s="408"/>
      <c r="D330" s="631">
        <v>55</v>
      </c>
      <c r="E330" s="408" t="s">
        <v>604</v>
      </c>
      <c r="F330" s="401">
        <v>42370</v>
      </c>
      <c r="G330" s="385" t="s">
        <v>590</v>
      </c>
      <c r="H330" s="386" t="s">
        <v>416</v>
      </c>
      <c r="I330" s="315"/>
      <c r="J330" s="623" t="s">
        <v>2043</v>
      </c>
      <c r="K330" s="449" t="s">
        <v>25</v>
      </c>
      <c r="L330" s="379" t="s">
        <v>443</v>
      </c>
      <c r="M330" s="379" t="s">
        <v>443</v>
      </c>
      <c r="N330" s="379" t="s">
        <v>443</v>
      </c>
      <c r="O330" s="379" t="s">
        <v>443</v>
      </c>
      <c r="P330" s="379" t="s">
        <v>1882</v>
      </c>
      <c r="Q330" s="423" t="s">
        <v>443</v>
      </c>
      <c r="R330" s="379" t="s">
        <v>443</v>
      </c>
      <c r="S330" s="379" t="s">
        <v>443</v>
      </c>
      <c r="T330" s="379" t="s">
        <v>443</v>
      </c>
      <c r="U330" s="379" t="s">
        <v>443</v>
      </c>
      <c r="V330" s="379" t="s">
        <v>443</v>
      </c>
      <c r="W330" s="379" t="s">
        <v>443</v>
      </c>
    </row>
    <row r="331" spans="1:23" ht="45" customHeight="1" x14ac:dyDescent="0.25">
      <c r="A331" s="408" t="s">
        <v>2249</v>
      </c>
      <c r="B331" s="382" t="s">
        <v>60</v>
      </c>
      <c r="C331" s="409" t="s">
        <v>1176</v>
      </c>
      <c r="D331" s="631">
        <v>55</v>
      </c>
      <c r="E331" s="408" t="s">
        <v>589</v>
      </c>
      <c r="F331" s="401">
        <v>44166</v>
      </c>
      <c r="G331" s="385" t="s">
        <v>590</v>
      </c>
      <c r="H331" s="386" t="s">
        <v>1430</v>
      </c>
      <c r="I331" s="315"/>
      <c r="J331" s="573" t="s">
        <v>2047</v>
      </c>
      <c r="K331" s="449" t="s">
        <v>50</v>
      </c>
      <c r="L331" s="379" t="s">
        <v>443</v>
      </c>
      <c r="M331" s="379" t="s">
        <v>443</v>
      </c>
      <c r="N331" s="379" t="s">
        <v>443</v>
      </c>
      <c r="O331" s="379" t="s">
        <v>443</v>
      </c>
      <c r="P331" s="379" t="s">
        <v>443</v>
      </c>
      <c r="Q331" s="423" t="s">
        <v>443</v>
      </c>
      <c r="R331" s="423" t="s">
        <v>443</v>
      </c>
      <c r="S331" s="423" t="s">
        <v>443</v>
      </c>
      <c r="T331" s="423" t="s">
        <v>443</v>
      </c>
      <c r="U331" s="379" t="s">
        <v>443</v>
      </c>
      <c r="V331" s="379" t="s">
        <v>443</v>
      </c>
      <c r="W331" s="379" t="s">
        <v>443</v>
      </c>
    </row>
    <row r="332" spans="1:23" ht="45" customHeight="1" x14ac:dyDescent="0.25">
      <c r="A332" s="408" t="s">
        <v>1431</v>
      </c>
      <c r="B332" s="382" t="s">
        <v>638</v>
      </c>
      <c r="C332" s="408"/>
      <c r="D332" s="631">
        <v>55</v>
      </c>
      <c r="E332" s="408" t="s">
        <v>604</v>
      </c>
      <c r="F332" s="401">
        <v>42370</v>
      </c>
      <c r="G332" s="385" t="s">
        <v>590</v>
      </c>
      <c r="H332" s="386" t="s">
        <v>416</v>
      </c>
      <c r="I332" s="315"/>
      <c r="J332" s="623" t="s">
        <v>2043</v>
      </c>
      <c r="K332" s="449" t="s">
        <v>25</v>
      </c>
      <c r="L332" s="379" t="s">
        <v>443</v>
      </c>
      <c r="M332" s="379" t="s">
        <v>443</v>
      </c>
      <c r="N332" s="379" t="s">
        <v>443</v>
      </c>
      <c r="O332" s="379" t="s">
        <v>443</v>
      </c>
      <c r="P332" s="379" t="s">
        <v>1882</v>
      </c>
      <c r="Q332" s="423" t="s">
        <v>443</v>
      </c>
      <c r="R332" s="379" t="s">
        <v>443</v>
      </c>
      <c r="S332" s="379" t="s">
        <v>443</v>
      </c>
      <c r="T332" s="379" t="s">
        <v>443</v>
      </c>
      <c r="U332" s="379" t="s">
        <v>443</v>
      </c>
      <c r="V332" s="379" t="s">
        <v>443</v>
      </c>
      <c r="W332" s="379" t="s">
        <v>443</v>
      </c>
    </row>
    <row r="333" spans="1:23" ht="45" customHeight="1" x14ac:dyDescent="0.25">
      <c r="A333" s="382" t="s">
        <v>102</v>
      </c>
      <c r="B333" s="382" t="s">
        <v>1396</v>
      </c>
      <c r="C333" s="408"/>
      <c r="D333" s="631">
        <v>55</v>
      </c>
      <c r="E333" s="408" t="s">
        <v>604</v>
      </c>
      <c r="F333" s="384"/>
      <c r="G333" s="385" t="s">
        <v>590</v>
      </c>
      <c r="H333" s="386" t="s">
        <v>1433</v>
      </c>
      <c r="I333" s="315">
        <v>22</v>
      </c>
      <c r="J333" s="605" t="s">
        <v>634</v>
      </c>
      <c r="K333" s="449" t="s">
        <v>87</v>
      </c>
      <c r="L333" s="379" t="s">
        <v>443</v>
      </c>
      <c r="M333" s="379" t="s">
        <v>443</v>
      </c>
      <c r="N333" s="379" t="s">
        <v>443</v>
      </c>
      <c r="O333" s="379" t="s">
        <v>443</v>
      </c>
      <c r="P333" s="379" t="s">
        <v>443</v>
      </c>
      <c r="Q333" s="423" t="s">
        <v>443</v>
      </c>
      <c r="R333" s="423" t="s">
        <v>443</v>
      </c>
      <c r="S333" s="423" t="s">
        <v>443</v>
      </c>
      <c r="T333" s="423" t="s">
        <v>443</v>
      </c>
      <c r="U333" s="453" t="s">
        <v>443</v>
      </c>
      <c r="V333" s="448" t="s">
        <v>1882</v>
      </c>
      <c r="W333" s="379" t="s">
        <v>443</v>
      </c>
    </row>
    <row r="334" spans="1:23" ht="45" customHeight="1" x14ac:dyDescent="0.25">
      <c r="A334" s="382" t="s">
        <v>291</v>
      </c>
      <c r="B334" s="382" t="s">
        <v>598</v>
      </c>
      <c r="C334" s="408" t="s">
        <v>1875</v>
      </c>
      <c r="D334" s="631">
        <v>55</v>
      </c>
      <c r="E334" s="408" t="s">
        <v>604</v>
      </c>
      <c r="F334" s="446">
        <v>42353</v>
      </c>
      <c r="G334" s="385" t="s">
        <v>590</v>
      </c>
      <c r="H334" s="386" t="s">
        <v>1436</v>
      </c>
      <c r="I334" s="315">
        <v>33</v>
      </c>
      <c r="J334" s="573" t="s">
        <v>2063</v>
      </c>
      <c r="K334" s="449" t="s">
        <v>28</v>
      </c>
      <c r="L334" s="379" t="s">
        <v>443</v>
      </c>
      <c r="M334" s="379" t="s">
        <v>443</v>
      </c>
      <c r="N334" s="379" t="s">
        <v>443</v>
      </c>
      <c r="O334" s="379" t="s">
        <v>443</v>
      </c>
      <c r="P334" s="379" t="s">
        <v>443</v>
      </c>
      <c r="Q334" s="379" t="s">
        <v>443</v>
      </c>
      <c r="R334" s="379" t="s">
        <v>443</v>
      </c>
      <c r="S334" s="379" t="s">
        <v>1882</v>
      </c>
      <c r="T334" s="379" t="s">
        <v>443</v>
      </c>
      <c r="U334" s="379" t="s">
        <v>443</v>
      </c>
      <c r="V334" s="379" t="s">
        <v>443</v>
      </c>
      <c r="W334" s="379" t="s">
        <v>443</v>
      </c>
    </row>
    <row r="335" spans="1:23" ht="45" customHeight="1" x14ac:dyDescent="0.25">
      <c r="A335" s="382" t="s">
        <v>1437</v>
      </c>
      <c r="B335" s="382" t="s">
        <v>140</v>
      </c>
      <c r="C335" s="602"/>
      <c r="D335" s="631">
        <v>50</v>
      </c>
      <c r="E335" s="408" t="s">
        <v>604</v>
      </c>
      <c r="F335" s="401">
        <v>44949</v>
      </c>
      <c r="G335" s="385" t="s">
        <v>590</v>
      </c>
      <c r="H335" s="386">
        <v>104</v>
      </c>
      <c r="I335" s="315"/>
      <c r="J335" s="609" t="s">
        <v>2062</v>
      </c>
      <c r="K335" s="449" t="s">
        <v>45</v>
      </c>
      <c r="L335" s="379"/>
      <c r="M335" s="379"/>
      <c r="N335" s="379"/>
      <c r="O335" s="379" t="s">
        <v>443</v>
      </c>
      <c r="P335" s="379" t="s">
        <v>443</v>
      </c>
      <c r="Q335" s="379" t="s">
        <v>443</v>
      </c>
      <c r="R335" s="423" t="s">
        <v>443</v>
      </c>
      <c r="S335" s="379" t="s">
        <v>443</v>
      </c>
      <c r="T335" s="379" t="s">
        <v>443</v>
      </c>
      <c r="U335" s="379" t="s">
        <v>443</v>
      </c>
      <c r="V335" s="379" t="s">
        <v>443</v>
      </c>
      <c r="W335" s="379" t="s">
        <v>443</v>
      </c>
    </row>
    <row r="336" spans="1:23" s="502" customFormat="1" ht="45" customHeight="1" x14ac:dyDescent="0.25">
      <c r="A336" s="382" t="s">
        <v>214</v>
      </c>
      <c r="B336" s="382" t="s">
        <v>99</v>
      </c>
      <c r="C336" s="408"/>
      <c r="D336" s="631">
        <v>55</v>
      </c>
      <c r="E336" s="408" t="s">
        <v>604</v>
      </c>
      <c r="F336" s="384"/>
      <c r="G336" s="385" t="s">
        <v>590</v>
      </c>
      <c r="H336" s="386" t="s">
        <v>1440</v>
      </c>
      <c r="I336" s="315">
        <v>32</v>
      </c>
      <c r="J336" s="573" t="s">
        <v>2063</v>
      </c>
      <c r="K336" s="449" t="s">
        <v>610</v>
      </c>
      <c r="L336" s="379" t="s">
        <v>443</v>
      </c>
      <c r="M336" s="379" t="s">
        <v>443</v>
      </c>
      <c r="N336" s="379" t="s">
        <v>443</v>
      </c>
      <c r="O336" s="379" t="s">
        <v>443</v>
      </c>
      <c r="P336" s="379" t="s">
        <v>443</v>
      </c>
      <c r="Q336" s="379" t="s">
        <v>443</v>
      </c>
      <c r="R336" s="379" t="s">
        <v>443</v>
      </c>
      <c r="S336" s="379" t="s">
        <v>443</v>
      </c>
      <c r="T336" s="379" t="s">
        <v>443</v>
      </c>
      <c r="U336" s="539" t="s">
        <v>2076</v>
      </c>
      <c r="V336" s="420" t="s">
        <v>35</v>
      </c>
      <c r="W336" s="379" t="s">
        <v>443</v>
      </c>
    </row>
    <row r="337" spans="1:23" ht="45" customHeight="1" x14ac:dyDescent="0.25">
      <c r="A337" s="599" t="s">
        <v>2250</v>
      </c>
      <c r="B337" s="599" t="s">
        <v>800</v>
      </c>
      <c r="C337" s="599"/>
      <c r="D337" s="632"/>
      <c r="E337" s="408" t="s">
        <v>604</v>
      </c>
      <c r="F337" s="441"/>
      <c r="G337" s="385" t="s">
        <v>590</v>
      </c>
      <c r="H337" s="441">
        <v>119</v>
      </c>
      <c r="J337" s="605" t="s">
        <v>634</v>
      </c>
      <c r="K337" s="449" t="s">
        <v>95</v>
      </c>
      <c r="L337" s="598"/>
      <c r="M337" s="594"/>
      <c r="N337" s="448" t="s">
        <v>1882</v>
      </c>
      <c r="O337" s="379" t="s">
        <v>443</v>
      </c>
      <c r="P337" s="379" t="s">
        <v>443</v>
      </c>
      <c r="Q337" s="423" t="s">
        <v>443</v>
      </c>
      <c r="R337" s="423" t="s">
        <v>443</v>
      </c>
      <c r="S337" s="423" t="s">
        <v>443</v>
      </c>
      <c r="T337" s="423" t="s">
        <v>443</v>
      </c>
      <c r="U337" s="453" t="s">
        <v>443</v>
      </c>
      <c r="V337" s="379" t="s">
        <v>443</v>
      </c>
      <c r="W337" s="379" t="s">
        <v>443</v>
      </c>
    </row>
    <row r="338" spans="1:23" ht="45" customHeight="1" x14ac:dyDescent="0.25">
      <c r="A338" s="382" t="s">
        <v>1449</v>
      </c>
      <c r="B338" s="382" t="s">
        <v>641</v>
      </c>
      <c r="C338" s="602"/>
      <c r="D338" s="631">
        <v>50</v>
      </c>
      <c r="E338" s="408" t="s">
        <v>604</v>
      </c>
      <c r="F338" s="401">
        <v>44949</v>
      </c>
      <c r="G338" s="385" t="s">
        <v>590</v>
      </c>
      <c r="H338" s="386">
        <v>169</v>
      </c>
      <c r="I338" s="315"/>
      <c r="J338" s="573" t="s">
        <v>2057</v>
      </c>
      <c r="K338" s="449" t="s">
        <v>100</v>
      </c>
      <c r="L338" s="379"/>
      <c r="M338" s="379"/>
      <c r="N338" s="379"/>
      <c r="O338" s="379" t="s">
        <v>443</v>
      </c>
      <c r="P338" s="379" t="s">
        <v>443</v>
      </c>
      <c r="Q338" s="379" t="s">
        <v>443</v>
      </c>
      <c r="R338" s="379" t="s">
        <v>443</v>
      </c>
      <c r="S338" s="448" t="s">
        <v>1882</v>
      </c>
      <c r="T338" s="379" t="s">
        <v>443</v>
      </c>
      <c r="U338" s="379" t="s">
        <v>443</v>
      </c>
      <c r="V338" s="379" t="s">
        <v>443</v>
      </c>
      <c r="W338" s="379" t="s">
        <v>443</v>
      </c>
    </row>
    <row r="339" spans="1:23" ht="45" customHeight="1" x14ac:dyDescent="0.25">
      <c r="A339" s="382" t="s">
        <v>2251</v>
      </c>
      <c r="B339" s="382" t="s">
        <v>771</v>
      </c>
      <c r="C339" s="602"/>
      <c r="D339" s="631">
        <v>50</v>
      </c>
      <c r="E339" s="408" t="s">
        <v>604</v>
      </c>
      <c r="F339" s="401">
        <v>44949</v>
      </c>
      <c r="G339" s="385" t="s">
        <v>590</v>
      </c>
      <c r="H339" s="386">
        <v>61</v>
      </c>
      <c r="I339" s="315"/>
      <c r="J339" s="573" t="s">
        <v>2052</v>
      </c>
      <c r="K339" s="449" t="s">
        <v>95</v>
      </c>
      <c r="L339" s="379"/>
      <c r="M339" s="379"/>
      <c r="N339" s="379" t="s">
        <v>1882</v>
      </c>
      <c r="O339" s="379" t="s">
        <v>443</v>
      </c>
      <c r="P339" s="423" t="s">
        <v>443</v>
      </c>
      <c r="Q339" s="423" t="s">
        <v>443</v>
      </c>
      <c r="R339" s="423" t="s">
        <v>443</v>
      </c>
      <c r="S339" s="379" t="s">
        <v>443</v>
      </c>
      <c r="T339" s="379" t="s">
        <v>443</v>
      </c>
      <c r="U339" s="379" t="s">
        <v>443</v>
      </c>
      <c r="V339" s="379" t="s">
        <v>443</v>
      </c>
      <c r="W339" s="379" t="s">
        <v>443</v>
      </c>
    </row>
    <row r="340" spans="1:23" ht="45" customHeight="1" x14ac:dyDescent="0.25">
      <c r="A340" s="382" t="s">
        <v>289</v>
      </c>
      <c r="B340" s="382" t="s">
        <v>598</v>
      </c>
      <c r="C340" s="408" t="s">
        <v>1875</v>
      </c>
      <c r="D340" s="631">
        <v>55</v>
      </c>
      <c r="E340" s="408" t="s">
        <v>604</v>
      </c>
      <c r="F340" s="446">
        <v>42353</v>
      </c>
      <c r="G340" s="385" t="s">
        <v>590</v>
      </c>
      <c r="H340" s="386" t="s">
        <v>1453</v>
      </c>
      <c r="I340" s="315">
        <v>34</v>
      </c>
      <c r="J340" s="573" t="s">
        <v>2063</v>
      </c>
      <c r="K340" s="449" t="s">
        <v>2108</v>
      </c>
      <c r="L340" s="379" t="s">
        <v>443</v>
      </c>
      <c r="M340" s="379" t="s">
        <v>443</v>
      </c>
      <c r="N340" s="379" t="s">
        <v>443</v>
      </c>
      <c r="O340" s="379" t="s">
        <v>443</v>
      </c>
      <c r="P340" s="379" t="s">
        <v>443</v>
      </c>
      <c r="Q340" s="379" t="s">
        <v>1882</v>
      </c>
      <c r="R340" s="379" t="s">
        <v>443</v>
      </c>
      <c r="S340" s="379" t="s">
        <v>443</v>
      </c>
      <c r="T340" s="379" t="s">
        <v>443</v>
      </c>
      <c r="U340" s="379" t="s">
        <v>443</v>
      </c>
      <c r="V340" s="379" t="s">
        <v>443</v>
      </c>
      <c r="W340" s="379" t="s">
        <v>443</v>
      </c>
    </row>
    <row r="341" spans="1:23" ht="45" customHeight="1" x14ac:dyDescent="0.25">
      <c r="A341" s="382" t="s">
        <v>1454</v>
      </c>
      <c r="B341" s="408" t="s">
        <v>662</v>
      </c>
      <c r="C341" s="602"/>
      <c r="D341" s="631">
        <v>50</v>
      </c>
      <c r="E341" s="408" t="s">
        <v>589</v>
      </c>
      <c r="F341" s="401">
        <v>44949</v>
      </c>
      <c r="G341" s="385" t="s">
        <v>590</v>
      </c>
      <c r="H341" s="386">
        <v>370</v>
      </c>
      <c r="I341" s="315"/>
      <c r="J341" s="573" t="s">
        <v>667</v>
      </c>
      <c r="K341" s="449" t="s">
        <v>31</v>
      </c>
      <c r="L341" s="379"/>
      <c r="M341" s="379"/>
      <c r="N341" s="379"/>
      <c r="O341" s="420" t="s">
        <v>35</v>
      </c>
      <c r="P341" s="420" t="s">
        <v>35</v>
      </c>
      <c r="Q341" s="423" t="s">
        <v>443</v>
      </c>
      <c r="R341" s="379" t="s">
        <v>443</v>
      </c>
      <c r="S341" s="379" t="s">
        <v>443</v>
      </c>
      <c r="T341" s="379" t="s">
        <v>443</v>
      </c>
      <c r="U341" s="379" t="s">
        <v>1882</v>
      </c>
      <c r="V341" s="379" t="s">
        <v>443</v>
      </c>
      <c r="W341" s="379" t="s">
        <v>443</v>
      </c>
    </row>
    <row r="342" spans="1:23" ht="45" customHeight="1" x14ac:dyDescent="0.25">
      <c r="A342" s="382" t="s">
        <v>2252</v>
      </c>
      <c r="B342" s="382" t="s">
        <v>1456</v>
      </c>
      <c r="C342" s="408"/>
      <c r="D342" s="631">
        <v>55</v>
      </c>
      <c r="E342" s="408" t="s">
        <v>604</v>
      </c>
      <c r="F342" s="401">
        <v>45017</v>
      </c>
      <c r="G342" s="385" t="s">
        <v>590</v>
      </c>
      <c r="H342" s="386" t="s">
        <v>1457</v>
      </c>
      <c r="I342" s="315"/>
      <c r="J342" s="573" t="s">
        <v>2063</v>
      </c>
      <c r="K342" s="449" t="s">
        <v>20</v>
      </c>
      <c r="L342" s="420" t="s">
        <v>35</v>
      </c>
      <c r="M342" s="420" t="s">
        <v>35</v>
      </c>
      <c r="N342" s="420" t="s">
        <v>35</v>
      </c>
      <c r="O342" s="379" t="s">
        <v>1882</v>
      </c>
      <c r="P342" s="379" t="s">
        <v>443</v>
      </c>
      <c r="Q342" s="379" t="s">
        <v>443</v>
      </c>
      <c r="R342" s="379" t="s">
        <v>443</v>
      </c>
      <c r="S342" s="379" t="s">
        <v>443</v>
      </c>
      <c r="T342" s="379" t="s">
        <v>443</v>
      </c>
      <c r="U342" s="379" t="s">
        <v>443</v>
      </c>
      <c r="V342" s="379" t="s">
        <v>443</v>
      </c>
      <c r="W342" s="379" t="s">
        <v>443</v>
      </c>
    </row>
    <row r="343" spans="1:23" ht="45" customHeight="1" x14ac:dyDescent="0.25">
      <c r="A343" s="408" t="s">
        <v>1458</v>
      </c>
      <c r="B343" s="382" t="s">
        <v>60</v>
      </c>
      <c r="C343" s="409" t="s">
        <v>1176</v>
      </c>
      <c r="D343" s="631">
        <v>55</v>
      </c>
      <c r="E343" s="408" t="s">
        <v>589</v>
      </c>
      <c r="F343" s="401">
        <v>43617</v>
      </c>
      <c r="G343" s="385" t="s">
        <v>590</v>
      </c>
      <c r="H343" s="386" t="s">
        <v>1460</v>
      </c>
      <c r="I343" s="315"/>
      <c r="J343" s="573" t="s">
        <v>2042</v>
      </c>
      <c r="K343" s="449" t="s">
        <v>20</v>
      </c>
      <c r="L343" s="379" t="s">
        <v>443</v>
      </c>
      <c r="M343" s="379" t="s">
        <v>443</v>
      </c>
      <c r="N343" s="379" t="s">
        <v>443</v>
      </c>
      <c r="O343" s="379" t="s">
        <v>1882</v>
      </c>
      <c r="P343" s="379" t="s">
        <v>443</v>
      </c>
      <c r="Q343" s="379" t="s">
        <v>443</v>
      </c>
      <c r="R343" s="379" t="s">
        <v>443</v>
      </c>
      <c r="S343" s="379" t="s">
        <v>443</v>
      </c>
      <c r="T343" s="379" t="s">
        <v>443</v>
      </c>
      <c r="U343" s="379" t="s">
        <v>443</v>
      </c>
      <c r="V343" s="379" t="s">
        <v>443</v>
      </c>
      <c r="W343" s="379" t="s">
        <v>443</v>
      </c>
    </row>
    <row r="344" spans="1:23" ht="45" customHeight="1" x14ac:dyDescent="0.25">
      <c r="A344" s="382" t="s">
        <v>1461</v>
      </c>
      <c r="B344" s="382" t="s">
        <v>1462</v>
      </c>
      <c r="C344" s="408"/>
      <c r="D344" s="631">
        <v>55</v>
      </c>
      <c r="E344" s="408" t="s">
        <v>589</v>
      </c>
      <c r="F344" s="401">
        <v>43971</v>
      </c>
      <c r="G344" s="385" t="s">
        <v>590</v>
      </c>
      <c r="H344" s="386" t="s">
        <v>827</v>
      </c>
      <c r="J344" s="573" t="s">
        <v>2042</v>
      </c>
      <c r="K344" s="449" t="s">
        <v>20</v>
      </c>
      <c r="L344" s="379" t="s">
        <v>443</v>
      </c>
      <c r="M344" s="379" t="s">
        <v>443</v>
      </c>
      <c r="N344" s="379" t="s">
        <v>443</v>
      </c>
      <c r="O344" s="379" t="s">
        <v>1882</v>
      </c>
      <c r="P344" s="379" t="s">
        <v>443</v>
      </c>
      <c r="Q344" s="379" t="s">
        <v>443</v>
      </c>
      <c r="R344" s="379" t="s">
        <v>443</v>
      </c>
      <c r="S344" s="379" t="s">
        <v>443</v>
      </c>
      <c r="T344" s="379" t="s">
        <v>443</v>
      </c>
      <c r="U344" s="379" t="s">
        <v>443</v>
      </c>
      <c r="V344" s="379" t="s">
        <v>443</v>
      </c>
      <c r="W344" s="379" t="s">
        <v>443</v>
      </c>
    </row>
    <row r="345" spans="1:23" ht="45" customHeight="1" x14ac:dyDescent="0.25">
      <c r="A345" s="408" t="s">
        <v>2253</v>
      </c>
      <c r="B345" s="382" t="s">
        <v>89</v>
      </c>
      <c r="C345" s="409" t="s">
        <v>2254</v>
      </c>
      <c r="D345" s="631">
        <v>175</v>
      </c>
      <c r="E345" s="408" t="s">
        <v>589</v>
      </c>
      <c r="F345" s="401">
        <v>44256</v>
      </c>
      <c r="G345" s="385" t="s">
        <v>590</v>
      </c>
      <c r="H345" s="386" t="s">
        <v>1465</v>
      </c>
      <c r="I345" s="315"/>
      <c r="J345" s="573" t="s">
        <v>2042</v>
      </c>
      <c r="K345" s="449" t="s">
        <v>87</v>
      </c>
      <c r="L345" s="379" t="s">
        <v>443</v>
      </c>
      <c r="M345" s="379" t="s">
        <v>443</v>
      </c>
      <c r="N345" s="379" t="s">
        <v>443</v>
      </c>
      <c r="O345" s="379" t="s">
        <v>443</v>
      </c>
      <c r="P345" s="379" t="s">
        <v>443</v>
      </c>
      <c r="Q345" s="379" t="s">
        <v>443</v>
      </c>
      <c r="R345" s="379" t="s">
        <v>443</v>
      </c>
      <c r="S345" s="379" t="s">
        <v>443</v>
      </c>
      <c r="T345" s="379" t="s">
        <v>443</v>
      </c>
      <c r="U345" s="379" t="s">
        <v>443</v>
      </c>
      <c r="V345" s="379" t="s">
        <v>443</v>
      </c>
      <c r="W345" s="379" t="s">
        <v>443</v>
      </c>
    </row>
    <row r="346" spans="1:23" ht="45" customHeight="1" x14ac:dyDescent="0.25">
      <c r="A346" s="599" t="s">
        <v>2255</v>
      </c>
      <c r="B346" s="575" t="s">
        <v>2256</v>
      </c>
      <c r="C346" s="599"/>
      <c r="D346" s="632"/>
      <c r="E346" s="408" t="s">
        <v>604</v>
      </c>
      <c r="F346" s="441"/>
      <c r="G346" s="385" t="s">
        <v>590</v>
      </c>
      <c r="H346" s="441">
        <v>120</v>
      </c>
      <c r="J346" s="605" t="s">
        <v>634</v>
      </c>
      <c r="K346" s="449" t="s">
        <v>72</v>
      </c>
      <c r="L346" s="582"/>
      <c r="M346" s="586"/>
      <c r="N346" s="586"/>
      <c r="O346" s="379" t="s">
        <v>443</v>
      </c>
      <c r="P346" s="379" t="s">
        <v>443</v>
      </c>
      <c r="Q346" s="423" t="s">
        <v>443</v>
      </c>
      <c r="R346" s="423" t="s">
        <v>443</v>
      </c>
      <c r="S346" s="423" t="s">
        <v>443</v>
      </c>
      <c r="T346" s="423" t="s">
        <v>443</v>
      </c>
      <c r="U346" s="448" t="s">
        <v>1882</v>
      </c>
      <c r="V346" s="379" t="s">
        <v>443</v>
      </c>
      <c r="W346" s="379" t="s">
        <v>443</v>
      </c>
    </row>
    <row r="347" spans="1:23" ht="45" customHeight="1" x14ac:dyDescent="0.25">
      <c r="A347" s="408" t="s">
        <v>2257</v>
      </c>
      <c r="B347" s="382" t="s">
        <v>1481</v>
      </c>
      <c r="C347" s="408"/>
      <c r="D347" s="631">
        <v>55</v>
      </c>
      <c r="E347" s="408" t="s">
        <v>604</v>
      </c>
      <c r="F347" s="401">
        <v>41214</v>
      </c>
      <c r="G347" s="385" t="s">
        <v>590</v>
      </c>
      <c r="H347" s="386" t="s">
        <v>1482</v>
      </c>
      <c r="I347" s="315">
        <v>5</v>
      </c>
      <c r="J347" s="573" t="s">
        <v>648</v>
      </c>
      <c r="K347" s="449" t="s">
        <v>69</v>
      </c>
      <c r="L347" s="379" t="s">
        <v>443</v>
      </c>
      <c r="M347" s="379" t="s">
        <v>35</v>
      </c>
      <c r="N347" s="379" t="s">
        <v>443</v>
      </c>
      <c r="O347" s="379" t="s">
        <v>443</v>
      </c>
      <c r="P347" s="379" t="s">
        <v>443</v>
      </c>
      <c r="Q347" s="420" t="s">
        <v>1882</v>
      </c>
      <c r="R347" s="379" t="s">
        <v>443</v>
      </c>
      <c r="S347" s="379" t="s">
        <v>443</v>
      </c>
      <c r="T347" s="379" t="s">
        <v>443</v>
      </c>
      <c r="U347" s="379" t="s">
        <v>443</v>
      </c>
      <c r="V347" s="379" t="s">
        <v>443</v>
      </c>
      <c r="W347" s="379" t="s">
        <v>443</v>
      </c>
    </row>
    <row r="348" spans="1:23" ht="45" customHeight="1" x14ac:dyDescent="0.25">
      <c r="A348" s="599" t="s">
        <v>1487</v>
      </c>
      <c r="B348" s="382" t="s">
        <v>694</v>
      </c>
      <c r="C348" s="408" t="s">
        <v>1890</v>
      </c>
      <c r="D348" s="631">
        <v>47.5</v>
      </c>
      <c r="E348" s="408" t="s">
        <v>604</v>
      </c>
      <c r="F348" s="401">
        <v>45017</v>
      </c>
      <c r="G348" s="385" t="s">
        <v>590</v>
      </c>
      <c r="H348" s="441"/>
      <c r="I348" s="588"/>
      <c r="J348" s="573" t="s">
        <v>2052</v>
      </c>
      <c r="K348" s="449" t="s">
        <v>40</v>
      </c>
      <c r="L348" s="453" t="s">
        <v>1882</v>
      </c>
      <c r="M348" s="389"/>
      <c r="N348" s="389"/>
      <c r="O348" s="379" t="s">
        <v>443</v>
      </c>
      <c r="P348" s="379" t="s">
        <v>443</v>
      </c>
      <c r="Q348" s="379" t="s">
        <v>443</v>
      </c>
      <c r="R348" s="379" t="s">
        <v>443</v>
      </c>
      <c r="S348" s="379" t="s">
        <v>443</v>
      </c>
      <c r="T348" s="379" t="s">
        <v>443</v>
      </c>
      <c r="U348" s="379" t="s">
        <v>443</v>
      </c>
      <c r="V348" s="379" t="s">
        <v>443</v>
      </c>
      <c r="W348" s="379" t="s">
        <v>443</v>
      </c>
    </row>
    <row r="349" spans="1:23" ht="45" customHeight="1" x14ac:dyDescent="0.25">
      <c r="A349" s="382" t="s">
        <v>1490</v>
      </c>
      <c r="B349" s="382" t="s">
        <v>212</v>
      </c>
      <c r="C349" s="408"/>
      <c r="D349" s="631">
        <v>55</v>
      </c>
      <c r="E349" s="408" t="s">
        <v>604</v>
      </c>
      <c r="F349" s="384"/>
      <c r="G349" s="385" t="s">
        <v>590</v>
      </c>
      <c r="H349" s="386" t="s">
        <v>1491</v>
      </c>
      <c r="I349" s="315">
        <v>24</v>
      </c>
      <c r="J349" s="573" t="s">
        <v>2063</v>
      </c>
      <c r="K349" s="449" t="s">
        <v>45</v>
      </c>
      <c r="L349" s="379" t="s">
        <v>443</v>
      </c>
      <c r="M349" s="453" t="s">
        <v>1882</v>
      </c>
      <c r="N349" s="379" t="s">
        <v>443</v>
      </c>
      <c r="O349" s="379" t="s">
        <v>443</v>
      </c>
      <c r="P349" s="379" t="s">
        <v>443</v>
      </c>
      <c r="Q349" s="379" t="s">
        <v>443</v>
      </c>
      <c r="R349" s="379" t="s">
        <v>443</v>
      </c>
      <c r="S349" s="379" t="s">
        <v>443</v>
      </c>
      <c r="T349" s="379" t="s">
        <v>443</v>
      </c>
      <c r="U349" s="379" t="s">
        <v>443</v>
      </c>
      <c r="V349" s="379" t="s">
        <v>443</v>
      </c>
      <c r="W349" s="379" t="s">
        <v>443</v>
      </c>
    </row>
    <row r="350" spans="1:23" ht="45" customHeight="1" x14ac:dyDescent="0.25">
      <c r="A350" s="382" t="s">
        <v>2258</v>
      </c>
      <c r="B350" s="382" t="s">
        <v>119</v>
      </c>
      <c r="C350" s="602" t="s">
        <v>2193</v>
      </c>
      <c r="D350" s="631">
        <v>50</v>
      </c>
      <c r="E350" s="408" t="s">
        <v>604</v>
      </c>
      <c r="F350" s="401"/>
      <c r="G350" s="532" t="s">
        <v>66</v>
      </c>
      <c r="H350" s="386">
        <v>33</v>
      </c>
      <c r="I350" s="315"/>
      <c r="J350" s="609" t="s">
        <v>2065</v>
      </c>
      <c r="K350" s="449" t="s">
        <v>50</v>
      </c>
      <c r="L350" s="379"/>
      <c r="M350" s="379"/>
      <c r="N350" s="379"/>
      <c r="O350" s="420" t="s">
        <v>35</v>
      </c>
      <c r="P350" s="420" t="s">
        <v>35</v>
      </c>
      <c r="Q350" s="420" t="s">
        <v>35</v>
      </c>
      <c r="R350" s="420" t="s">
        <v>35</v>
      </c>
      <c r="S350" s="420" t="s">
        <v>35</v>
      </c>
      <c r="T350" s="420" t="s">
        <v>35</v>
      </c>
      <c r="U350" s="420" t="s">
        <v>35</v>
      </c>
      <c r="V350" s="420" t="s">
        <v>35</v>
      </c>
      <c r="W350" s="420" t="s">
        <v>35</v>
      </c>
    </row>
    <row r="351" spans="1:23" ht="45" customHeight="1" x14ac:dyDescent="0.25">
      <c r="A351" s="382" t="s">
        <v>1492</v>
      </c>
      <c r="B351" s="382" t="s">
        <v>1493</v>
      </c>
      <c r="C351" s="602"/>
      <c r="D351" s="631">
        <v>60</v>
      </c>
      <c r="E351" s="408" t="s">
        <v>604</v>
      </c>
      <c r="F351" s="401">
        <v>45069</v>
      </c>
      <c r="G351" s="385" t="s">
        <v>590</v>
      </c>
      <c r="H351" s="386" t="s">
        <v>1495</v>
      </c>
      <c r="I351" s="579"/>
      <c r="J351" s="573" t="s">
        <v>2047</v>
      </c>
      <c r="K351" s="449" t="s">
        <v>20</v>
      </c>
      <c r="L351" s="420" t="s">
        <v>35</v>
      </c>
      <c r="M351" s="420" t="s">
        <v>35</v>
      </c>
      <c r="N351" s="420" t="s">
        <v>35</v>
      </c>
      <c r="O351" s="379" t="s">
        <v>1882</v>
      </c>
      <c r="P351" s="379" t="s">
        <v>443</v>
      </c>
      <c r="Q351" s="423" t="s">
        <v>443</v>
      </c>
      <c r="R351" s="423" t="s">
        <v>443</v>
      </c>
      <c r="S351" s="423" t="s">
        <v>443</v>
      </c>
      <c r="T351" s="423" t="s">
        <v>443</v>
      </c>
      <c r="U351" s="379" t="s">
        <v>443</v>
      </c>
      <c r="V351" s="379" t="s">
        <v>443</v>
      </c>
      <c r="W351" s="379" t="s">
        <v>443</v>
      </c>
    </row>
    <row r="352" spans="1:23" ht="45" customHeight="1" x14ac:dyDescent="0.25">
      <c r="A352" s="382" t="s">
        <v>2259</v>
      </c>
      <c r="B352" s="382" t="s">
        <v>662</v>
      </c>
      <c r="C352" s="602"/>
      <c r="D352" s="631">
        <v>50</v>
      </c>
      <c r="E352" s="408" t="s">
        <v>604</v>
      </c>
      <c r="F352" s="401">
        <v>44949</v>
      </c>
      <c r="G352" s="385" t="s">
        <v>590</v>
      </c>
      <c r="H352" s="386">
        <v>148</v>
      </c>
      <c r="I352" s="315"/>
      <c r="J352" s="573" t="s">
        <v>2052</v>
      </c>
      <c r="K352" s="449" t="s">
        <v>45</v>
      </c>
      <c r="L352" s="379"/>
      <c r="M352" s="379" t="s">
        <v>1882</v>
      </c>
      <c r="N352" s="379"/>
      <c r="O352" s="379" t="s">
        <v>443</v>
      </c>
      <c r="P352" s="423" t="s">
        <v>443</v>
      </c>
      <c r="Q352" s="423" t="s">
        <v>443</v>
      </c>
      <c r="R352" s="423" t="s">
        <v>443</v>
      </c>
      <c r="S352" s="379" t="s">
        <v>443</v>
      </c>
      <c r="T352" s="379" t="s">
        <v>443</v>
      </c>
      <c r="U352" s="420" t="s">
        <v>35</v>
      </c>
      <c r="V352" s="379" t="s">
        <v>443</v>
      </c>
      <c r="W352" s="379" t="s">
        <v>443</v>
      </c>
    </row>
    <row r="353" spans="1:23" ht="45" customHeight="1" x14ac:dyDescent="0.25">
      <c r="A353" s="382" t="s">
        <v>1498</v>
      </c>
      <c r="B353" s="382" t="s">
        <v>1499</v>
      </c>
      <c r="C353" s="408"/>
      <c r="D353" s="631">
        <v>50</v>
      </c>
      <c r="E353" s="408" t="s">
        <v>604</v>
      </c>
      <c r="F353" s="401"/>
      <c r="G353" s="385" t="s">
        <v>590</v>
      </c>
      <c r="H353" s="386">
        <v>383</v>
      </c>
      <c r="I353" s="315"/>
      <c r="J353" s="609" t="s">
        <v>2096</v>
      </c>
      <c r="K353" s="524" t="s">
        <v>50</v>
      </c>
      <c r="L353" s="379"/>
      <c r="M353" s="379"/>
      <c r="N353" s="379"/>
      <c r="O353" s="379" t="s">
        <v>443</v>
      </c>
      <c r="P353" s="379" t="s">
        <v>443</v>
      </c>
      <c r="Q353" s="379" t="s">
        <v>443</v>
      </c>
      <c r="R353" s="453" t="s">
        <v>1882</v>
      </c>
      <c r="S353" s="379" t="s">
        <v>443</v>
      </c>
      <c r="T353" s="379" t="s">
        <v>443</v>
      </c>
      <c r="U353" s="379" t="s">
        <v>443</v>
      </c>
      <c r="V353" s="379" t="s">
        <v>443</v>
      </c>
      <c r="W353" s="379" t="s">
        <v>443</v>
      </c>
    </row>
    <row r="354" spans="1:23" ht="45" customHeight="1" x14ac:dyDescent="0.25">
      <c r="A354" s="382" t="s">
        <v>2260</v>
      </c>
      <c r="B354" s="382" t="s">
        <v>1938</v>
      </c>
      <c r="C354" s="602"/>
      <c r="D354" s="631">
        <v>50</v>
      </c>
      <c r="E354" s="408" t="s">
        <v>604</v>
      </c>
      <c r="F354" s="401">
        <v>44949</v>
      </c>
      <c r="G354" s="385" t="s">
        <v>590</v>
      </c>
      <c r="H354" s="386">
        <v>152</v>
      </c>
      <c r="I354" s="315"/>
      <c r="J354" s="573" t="s">
        <v>2052</v>
      </c>
      <c r="K354" s="449" t="s">
        <v>69</v>
      </c>
      <c r="L354" s="379"/>
      <c r="M354" s="379"/>
      <c r="N354" s="379"/>
      <c r="O354" s="379" t="s">
        <v>443</v>
      </c>
      <c r="P354" s="379" t="s">
        <v>443</v>
      </c>
      <c r="Q354" s="453" t="s">
        <v>1882</v>
      </c>
      <c r="R354" s="379" t="s">
        <v>443</v>
      </c>
      <c r="S354" s="379" t="s">
        <v>443</v>
      </c>
      <c r="T354" s="379" t="s">
        <v>443</v>
      </c>
      <c r="U354" s="379" t="s">
        <v>443</v>
      </c>
      <c r="V354" s="379" t="s">
        <v>443</v>
      </c>
      <c r="W354" s="379" t="s">
        <v>443</v>
      </c>
    </row>
    <row r="355" spans="1:23" ht="45" customHeight="1" x14ac:dyDescent="0.25">
      <c r="A355" s="382" t="s">
        <v>2261</v>
      </c>
      <c r="B355" s="382" t="s">
        <v>1507</v>
      </c>
      <c r="C355" s="408"/>
      <c r="D355" s="631">
        <v>55</v>
      </c>
      <c r="E355" s="408" t="s">
        <v>589</v>
      </c>
      <c r="F355" s="401">
        <v>44559</v>
      </c>
      <c r="G355" s="385" t="s">
        <v>590</v>
      </c>
      <c r="H355" s="386" t="s">
        <v>1508</v>
      </c>
      <c r="I355" s="315"/>
      <c r="J355" s="573" t="s">
        <v>2042</v>
      </c>
      <c r="K355" s="449" t="s">
        <v>50</v>
      </c>
      <c r="L355" s="379" t="s">
        <v>443</v>
      </c>
      <c r="M355" s="379" t="s">
        <v>443</v>
      </c>
      <c r="N355" s="379" t="s">
        <v>443</v>
      </c>
      <c r="O355" s="379" t="s">
        <v>443</v>
      </c>
      <c r="P355" s="379" t="s">
        <v>443</v>
      </c>
      <c r="Q355" s="379" t="s">
        <v>443</v>
      </c>
      <c r="R355" s="379" t="s">
        <v>1882</v>
      </c>
      <c r="S355" s="379" t="s">
        <v>443</v>
      </c>
      <c r="T355" s="379" t="s">
        <v>443</v>
      </c>
      <c r="U355" s="379" t="s">
        <v>443</v>
      </c>
      <c r="V355" s="379" t="s">
        <v>443</v>
      </c>
      <c r="W355" s="379" t="s">
        <v>443</v>
      </c>
    </row>
    <row r="356" spans="1:23" ht="60" x14ac:dyDescent="0.25">
      <c r="A356" s="382" t="s">
        <v>1509</v>
      </c>
      <c r="B356" s="382" t="s">
        <v>1510</v>
      </c>
      <c r="C356" s="408"/>
      <c r="D356" s="631">
        <v>55</v>
      </c>
      <c r="E356" s="408" t="s">
        <v>604</v>
      </c>
      <c r="F356" s="401">
        <v>44866</v>
      </c>
      <c r="G356" s="385" t="s">
        <v>590</v>
      </c>
      <c r="H356" s="386" t="s">
        <v>1511</v>
      </c>
      <c r="I356" s="315"/>
      <c r="J356" s="573" t="s">
        <v>2057</v>
      </c>
      <c r="K356" s="449" t="s">
        <v>53</v>
      </c>
      <c r="L356" s="379" t="s">
        <v>443</v>
      </c>
      <c r="M356" s="379" t="s">
        <v>443</v>
      </c>
      <c r="N356" s="379" t="s">
        <v>1882</v>
      </c>
      <c r="O356" s="379" t="s">
        <v>443</v>
      </c>
      <c r="P356" s="379" t="s">
        <v>443</v>
      </c>
      <c r="Q356" s="379" t="s">
        <v>443</v>
      </c>
      <c r="R356" s="379" t="s">
        <v>443</v>
      </c>
      <c r="S356" s="379" t="s">
        <v>443</v>
      </c>
      <c r="T356" s="379" t="s">
        <v>443</v>
      </c>
      <c r="U356" s="379" t="s">
        <v>443</v>
      </c>
      <c r="V356" s="379" t="s">
        <v>443</v>
      </c>
      <c r="W356" s="379" t="s">
        <v>443</v>
      </c>
    </row>
    <row r="357" spans="1:23" ht="45" customHeight="1" x14ac:dyDescent="0.25">
      <c r="A357" s="382" t="s">
        <v>2262</v>
      </c>
      <c r="B357" s="382" t="s">
        <v>1348</v>
      </c>
      <c r="C357" s="408" t="s">
        <v>2263</v>
      </c>
      <c r="D357" s="631">
        <v>55</v>
      </c>
      <c r="E357" s="408" t="s">
        <v>604</v>
      </c>
      <c r="F357" s="401">
        <v>44621</v>
      </c>
      <c r="G357" s="532" t="s">
        <v>66</v>
      </c>
      <c r="H357" s="386" t="s">
        <v>827</v>
      </c>
      <c r="I357" s="315"/>
      <c r="J357" s="573" t="s">
        <v>596</v>
      </c>
      <c r="K357" s="449" t="s">
        <v>45</v>
      </c>
      <c r="L357" s="379" t="s">
        <v>443</v>
      </c>
      <c r="M357" s="379" t="s">
        <v>1882</v>
      </c>
      <c r="N357" s="379" t="s">
        <v>443</v>
      </c>
      <c r="O357" s="379" t="s">
        <v>443</v>
      </c>
      <c r="P357" s="379" t="s">
        <v>443</v>
      </c>
      <c r="Q357" s="379" t="s">
        <v>443</v>
      </c>
      <c r="R357" s="379" t="s">
        <v>443</v>
      </c>
      <c r="S357" s="379" t="s">
        <v>443</v>
      </c>
      <c r="T357" s="379" t="s">
        <v>443</v>
      </c>
      <c r="U357" s="379" t="s">
        <v>443</v>
      </c>
      <c r="V357" s="379" t="s">
        <v>443</v>
      </c>
      <c r="W357" s="379" t="s">
        <v>443</v>
      </c>
    </row>
    <row r="358" spans="1:23" ht="45" customHeight="1" x14ac:dyDescent="0.25">
      <c r="A358" s="382" t="s">
        <v>2264</v>
      </c>
      <c r="B358" s="382" t="s">
        <v>152</v>
      </c>
      <c r="C358" s="408"/>
      <c r="D358" s="631">
        <v>55</v>
      </c>
      <c r="E358" s="408" t="s">
        <v>604</v>
      </c>
      <c r="F358" s="401">
        <v>43361</v>
      </c>
      <c r="G358" s="385" t="s">
        <v>590</v>
      </c>
      <c r="H358" s="386" t="s">
        <v>1514</v>
      </c>
      <c r="J358" s="573" t="s">
        <v>667</v>
      </c>
      <c r="K358" s="449" t="s">
        <v>31</v>
      </c>
      <c r="L358" s="379" t="s">
        <v>443</v>
      </c>
      <c r="M358" s="379" t="s">
        <v>443</v>
      </c>
      <c r="N358" s="379" t="s">
        <v>443</v>
      </c>
      <c r="O358" s="379" t="s">
        <v>443</v>
      </c>
      <c r="P358" s="379" t="s">
        <v>443</v>
      </c>
      <c r="Q358" s="423" t="s">
        <v>443</v>
      </c>
      <c r="R358" s="379" t="s">
        <v>443</v>
      </c>
      <c r="S358" s="379" t="s">
        <v>443</v>
      </c>
      <c r="T358" s="379" t="s">
        <v>1882</v>
      </c>
      <c r="U358" s="379" t="s">
        <v>443</v>
      </c>
      <c r="V358" s="379" t="s">
        <v>443</v>
      </c>
      <c r="W358" s="379" t="s">
        <v>443</v>
      </c>
    </row>
    <row r="359" spans="1:23" ht="45" customHeight="1" x14ac:dyDescent="0.25">
      <c r="A359" s="599" t="s">
        <v>1515</v>
      </c>
      <c r="B359" s="408" t="s">
        <v>1516</v>
      </c>
      <c r="C359" s="599"/>
      <c r="D359" s="632"/>
      <c r="E359" s="408" t="s">
        <v>604</v>
      </c>
      <c r="F359" s="441"/>
      <c r="G359" s="385" t="s">
        <v>590</v>
      </c>
      <c r="H359" s="441">
        <v>423</v>
      </c>
      <c r="J359" s="609" t="s">
        <v>2096</v>
      </c>
      <c r="K359" s="449" t="s">
        <v>45</v>
      </c>
      <c r="L359" s="582"/>
      <c r="M359" s="379" t="s">
        <v>1882</v>
      </c>
      <c r="N359" s="586"/>
      <c r="O359" s="379" t="s">
        <v>443</v>
      </c>
      <c r="P359" s="379" t="s">
        <v>443</v>
      </c>
      <c r="Q359" s="379" t="s">
        <v>443</v>
      </c>
      <c r="R359" s="379" t="s">
        <v>443</v>
      </c>
      <c r="S359" s="379" t="s">
        <v>443</v>
      </c>
      <c r="T359" s="379" t="s">
        <v>443</v>
      </c>
      <c r="U359" s="379" t="s">
        <v>443</v>
      </c>
      <c r="V359" s="379" t="s">
        <v>443</v>
      </c>
      <c r="W359" s="379" t="s">
        <v>443</v>
      </c>
    </row>
    <row r="360" spans="1:23" ht="45" customHeight="1" x14ac:dyDescent="0.25">
      <c r="A360" s="382" t="s">
        <v>2265</v>
      </c>
      <c r="B360" s="382" t="s">
        <v>2045</v>
      </c>
      <c r="C360" s="382"/>
      <c r="D360" s="631">
        <v>75</v>
      </c>
      <c r="E360" s="408" t="s">
        <v>604</v>
      </c>
      <c r="F360" s="401"/>
      <c r="G360" s="532" t="s">
        <v>66</v>
      </c>
      <c r="H360" s="386" t="s">
        <v>827</v>
      </c>
      <c r="J360" s="573" t="s">
        <v>2047</v>
      </c>
      <c r="K360" s="449" t="s">
        <v>42</v>
      </c>
      <c r="L360" s="379" t="s">
        <v>443</v>
      </c>
      <c r="M360" s="379" t="s">
        <v>443</v>
      </c>
      <c r="N360" s="379" t="s">
        <v>443</v>
      </c>
      <c r="O360" s="420" t="s">
        <v>35</v>
      </c>
      <c r="P360" s="613" t="s">
        <v>35</v>
      </c>
      <c r="Q360" s="613" t="s">
        <v>35</v>
      </c>
      <c r="R360" s="613" t="s">
        <v>35</v>
      </c>
      <c r="S360" s="420" t="s">
        <v>35</v>
      </c>
      <c r="T360" s="420" t="s">
        <v>35</v>
      </c>
      <c r="U360" s="420" t="s">
        <v>35</v>
      </c>
      <c r="V360" s="420" t="s">
        <v>35</v>
      </c>
      <c r="W360" s="420" t="s">
        <v>35</v>
      </c>
    </row>
    <row r="361" spans="1:23" ht="45" customHeight="1" x14ac:dyDescent="0.25">
      <c r="A361" s="599" t="s">
        <v>2266</v>
      </c>
      <c r="B361" s="408" t="s">
        <v>931</v>
      </c>
      <c r="C361" s="599"/>
      <c r="D361" s="632"/>
      <c r="E361" s="408" t="s">
        <v>604</v>
      </c>
      <c r="F361" s="441"/>
      <c r="G361" s="385" t="s">
        <v>590</v>
      </c>
      <c r="H361" s="441">
        <v>403</v>
      </c>
      <c r="J361" s="605" t="s">
        <v>634</v>
      </c>
      <c r="K361" s="449" t="s">
        <v>40</v>
      </c>
      <c r="L361" s="448" t="s">
        <v>1882</v>
      </c>
      <c r="M361" s="586"/>
      <c r="N361" s="586"/>
      <c r="O361" s="379" t="s">
        <v>443</v>
      </c>
      <c r="P361" s="379" t="s">
        <v>443</v>
      </c>
      <c r="Q361" s="423" t="s">
        <v>443</v>
      </c>
      <c r="R361" s="423" t="s">
        <v>443</v>
      </c>
      <c r="S361" s="423" t="s">
        <v>443</v>
      </c>
      <c r="T361" s="423" t="s">
        <v>443</v>
      </c>
      <c r="U361" s="453" t="s">
        <v>443</v>
      </c>
      <c r="V361" s="379" t="s">
        <v>443</v>
      </c>
      <c r="W361" s="379" t="s">
        <v>443</v>
      </c>
    </row>
    <row r="362" spans="1:23" ht="45" customHeight="1" x14ac:dyDescent="0.25">
      <c r="A362" s="382" t="s">
        <v>2267</v>
      </c>
      <c r="B362" s="382" t="s">
        <v>641</v>
      </c>
      <c r="C362" s="602"/>
      <c r="D362" s="631">
        <v>50</v>
      </c>
      <c r="E362" s="408" t="s">
        <v>594</v>
      </c>
      <c r="F362" s="401"/>
      <c r="G362" s="532" t="s">
        <v>66</v>
      </c>
      <c r="H362" s="386">
        <v>166</v>
      </c>
      <c r="J362" s="573" t="s">
        <v>767</v>
      </c>
      <c r="K362" s="449" t="s">
        <v>53</v>
      </c>
      <c r="L362" s="420" t="s">
        <v>35</v>
      </c>
      <c r="M362" s="420" t="s">
        <v>35</v>
      </c>
      <c r="N362" s="420" t="s">
        <v>35</v>
      </c>
      <c r="O362" s="420" t="s">
        <v>35</v>
      </c>
      <c r="P362" s="420" t="s">
        <v>35</v>
      </c>
      <c r="Q362" s="420" t="s">
        <v>35</v>
      </c>
      <c r="R362" s="420" t="s">
        <v>35</v>
      </c>
      <c r="S362" s="420" t="s">
        <v>35</v>
      </c>
      <c r="T362" s="420" t="s">
        <v>35</v>
      </c>
      <c r="U362" s="420" t="s">
        <v>35</v>
      </c>
      <c r="V362" s="420" t="s">
        <v>35</v>
      </c>
      <c r="W362" s="420" t="s">
        <v>35</v>
      </c>
    </row>
    <row r="363" spans="1:23" ht="45" customHeight="1" x14ac:dyDescent="0.25">
      <c r="A363" s="382" t="s">
        <v>2268</v>
      </c>
      <c r="B363" s="382" t="s">
        <v>1940</v>
      </c>
      <c r="C363" s="602"/>
      <c r="D363" s="631">
        <v>50</v>
      </c>
      <c r="E363" s="408" t="s">
        <v>604</v>
      </c>
      <c r="F363" s="401">
        <v>44949</v>
      </c>
      <c r="G363" s="385" t="s">
        <v>590</v>
      </c>
      <c r="H363" s="386">
        <v>179</v>
      </c>
      <c r="I363" s="315"/>
      <c r="J363" s="573" t="s">
        <v>2096</v>
      </c>
      <c r="K363" s="449" t="s">
        <v>25</v>
      </c>
      <c r="L363" s="379"/>
      <c r="M363" s="379"/>
      <c r="N363" s="379"/>
      <c r="O363" s="420" t="s">
        <v>35</v>
      </c>
      <c r="P363" s="379" t="s">
        <v>1882</v>
      </c>
      <c r="Q363" s="379" t="s">
        <v>443</v>
      </c>
      <c r="R363" s="379" t="s">
        <v>443</v>
      </c>
      <c r="S363" s="379" t="s">
        <v>443</v>
      </c>
      <c r="T363" s="379" t="s">
        <v>443</v>
      </c>
      <c r="U363" s="379" t="s">
        <v>443</v>
      </c>
      <c r="V363" s="379" t="s">
        <v>443</v>
      </c>
      <c r="W363" s="379" t="s">
        <v>443</v>
      </c>
    </row>
    <row r="364" spans="1:23" ht="45" customHeight="1" x14ac:dyDescent="0.25">
      <c r="A364" s="382" t="s">
        <v>1528</v>
      </c>
      <c r="B364" s="382" t="s">
        <v>1529</v>
      </c>
      <c r="C364" s="602"/>
      <c r="D364" s="631">
        <v>70</v>
      </c>
      <c r="E364" s="408" t="s">
        <v>604</v>
      </c>
      <c r="F364" s="401">
        <v>45017</v>
      </c>
      <c r="G364" s="385" t="s">
        <v>590</v>
      </c>
      <c r="H364" s="386" t="s">
        <v>1530</v>
      </c>
      <c r="I364" s="315"/>
      <c r="J364" s="573" t="s">
        <v>2063</v>
      </c>
      <c r="K364" s="449" t="s">
        <v>72</v>
      </c>
      <c r="L364" s="420" t="s">
        <v>35</v>
      </c>
      <c r="M364" s="420" t="s">
        <v>35</v>
      </c>
      <c r="N364" s="420" t="s">
        <v>35</v>
      </c>
      <c r="O364" s="379" t="s">
        <v>443</v>
      </c>
      <c r="P364" s="379" t="s">
        <v>443</v>
      </c>
      <c r="Q364" s="379" t="s">
        <v>443</v>
      </c>
      <c r="R364" s="379" t="s">
        <v>443</v>
      </c>
      <c r="S364" s="379" t="s">
        <v>443</v>
      </c>
      <c r="T364" s="379" t="s">
        <v>443</v>
      </c>
      <c r="U364" s="379" t="s">
        <v>443</v>
      </c>
      <c r="V364" s="379" t="s">
        <v>443</v>
      </c>
      <c r="W364" s="539" t="s">
        <v>2076</v>
      </c>
    </row>
    <row r="365" spans="1:23" ht="45" customHeight="1" x14ac:dyDescent="0.25">
      <c r="A365" s="382" t="s">
        <v>1531</v>
      </c>
      <c r="B365" s="382" t="s">
        <v>140</v>
      </c>
      <c r="C365" s="602"/>
      <c r="D365" s="631">
        <v>65</v>
      </c>
      <c r="E365" s="408" t="s">
        <v>604</v>
      </c>
      <c r="F365" s="401">
        <v>45253</v>
      </c>
      <c r="G365" s="385" t="s">
        <v>590</v>
      </c>
      <c r="H365" s="386" t="s">
        <v>1532</v>
      </c>
      <c r="I365" s="315"/>
      <c r="J365" s="573" t="s">
        <v>2065</v>
      </c>
      <c r="K365" s="449" t="s">
        <v>28</v>
      </c>
      <c r="L365" s="420" t="s">
        <v>35</v>
      </c>
      <c r="M365" s="420" t="s">
        <v>35</v>
      </c>
      <c r="N365" s="420" t="s">
        <v>35</v>
      </c>
      <c r="O365" s="420" t="s">
        <v>35</v>
      </c>
      <c r="P365" s="420" t="s">
        <v>35</v>
      </c>
      <c r="Q365" s="420" t="s">
        <v>35</v>
      </c>
      <c r="R365" s="420" t="s">
        <v>35</v>
      </c>
      <c r="S365" s="420" t="s">
        <v>35</v>
      </c>
      <c r="T365" s="420" t="s">
        <v>35</v>
      </c>
      <c r="U365" s="420" t="s">
        <v>35</v>
      </c>
      <c r="V365" s="568"/>
      <c r="W365" s="379" t="s">
        <v>443</v>
      </c>
    </row>
    <row r="366" spans="1:23" ht="45" customHeight="1" x14ac:dyDescent="0.25">
      <c r="A366" s="382" t="s">
        <v>1535</v>
      </c>
      <c r="B366" s="382" t="s">
        <v>662</v>
      </c>
      <c r="C366" s="602"/>
      <c r="D366" s="631">
        <v>50</v>
      </c>
      <c r="E366" s="408" t="s">
        <v>604</v>
      </c>
      <c r="F366" s="401">
        <v>44949</v>
      </c>
      <c r="G366" s="385" t="s">
        <v>590</v>
      </c>
      <c r="H366" s="386">
        <v>401</v>
      </c>
      <c r="I366" s="315"/>
      <c r="J366" s="573" t="s">
        <v>2096</v>
      </c>
      <c r="K366" s="449" t="s">
        <v>40</v>
      </c>
      <c r="L366" s="379" t="s">
        <v>1882</v>
      </c>
      <c r="M366" s="379"/>
      <c r="N366" s="379"/>
      <c r="O366" s="379" t="s">
        <v>443</v>
      </c>
      <c r="P366" s="379" t="s">
        <v>443</v>
      </c>
      <c r="Q366" s="379" t="s">
        <v>443</v>
      </c>
      <c r="R366" s="379" t="s">
        <v>443</v>
      </c>
      <c r="S366" s="379" t="s">
        <v>443</v>
      </c>
      <c r="T366" s="379" t="s">
        <v>443</v>
      </c>
      <c r="U366" s="379" t="s">
        <v>443</v>
      </c>
      <c r="V366" s="379" t="s">
        <v>443</v>
      </c>
      <c r="W366" s="379" t="s">
        <v>443</v>
      </c>
    </row>
    <row r="367" spans="1:23" ht="45" customHeight="1" x14ac:dyDescent="0.25">
      <c r="A367" s="382" t="s">
        <v>1536</v>
      </c>
      <c r="B367" s="382" t="s">
        <v>1529</v>
      </c>
      <c r="C367" s="602" t="s">
        <v>1537</v>
      </c>
      <c r="D367" s="631">
        <v>70</v>
      </c>
      <c r="E367" s="408" t="s">
        <v>604</v>
      </c>
      <c r="F367" s="401">
        <v>45283</v>
      </c>
      <c r="G367" s="385" t="s">
        <v>590</v>
      </c>
      <c r="H367" s="386" t="s">
        <v>1538</v>
      </c>
      <c r="I367" s="315"/>
      <c r="J367" s="573" t="s">
        <v>2096</v>
      </c>
      <c r="K367" s="449" t="s">
        <v>72</v>
      </c>
      <c r="L367" s="420" t="s">
        <v>35</v>
      </c>
      <c r="M367" s="420" t="s">
        <v>35</v>
      </c>
      <c r="N367" s="420" t="s">
        <v>35</v>
      </c>
      <c r="O367" s="420" t="s">
        <v>35</v>
      </c>
      <c r="P367" s="420" t="s">
        <v>35</v>
      </c>
      <c r="Q367" s="420" t="s">
        <v>35</v>
      </c>
      <c r="R367" s="420" t="s">
        <v>35</v>
      </c>
      <c r="S367" s="420" t="s">
        <v>35</v>
      </c>
      <c r="T367" s="420" t="s">
        <v>35</v>
      </c>
      <c r="U367" s="420" t="s">
        <v>35</v>
      </c>
      <c r="V367" s="420" t="s">
        <v>35</v>
      </c>
      <c r="W367" s="379" t="s">
        <v>1882</v>
      </c>
    </row>
    <row r="368" spans="1:23" ht="45" customHeight="1" x14ac:dyDescent="0.25">
      <c r="A368" s="382" t="s">
        <v>54</v>
      </c>
      <c r="B368" s="382" t="s">
        <v>212</v>
      </c>
      <c r="C368" s="408"/>
      <c r="D368" s="631">
        <v>55</v>
      </c>
      <c r="E368" s="408" t="s">
        <v>594</v>
      </c>
      <c r="F368" s="384"/>
      <c r="G368" s="385" t="s">
        <v>590</v>
      </c>
      <c r="H368" s="386" t="s">
        <v>509</v>
      </c>
      <c r="I368" s="315"/>
      <c r="J368" s="622" t="s">
        <v>2043</v>
      </c>
      <c r="K368" s="449" t="s">
        <v>100</v>
      </c>
      <c r="L368" s="453" t="s">
        <v>443</v>
      </c>
      <c r="M368" s="379" t="s">
        <v>443</v>
      </c>
      <c r="N368" s="379" t="s">
        <v>443</v>
      </c>
      <c r="O368" s="379" t="s">
        <v>443</v>
      </c>
      <c r="P368" s="379" t="s">
        <v>443</v>
      </c>
      <c r="Q368" s="423" t="s">
        <v>443</v>
      </c>
      <c r="R368" s="379" t="s">
        <v>443</v>
      </c>
      <c r="S368" s="379" t="s">
        <v>1882</v>
      </c>
      <c r="T368" s="379" t="s">
        <v>443</v>
      </c>
      <c r="U368" s="379" t="s">
        <v>443</v>
      </c>
      <c r="V368" s="379" t="s">
        <v>443</v>
      </c>
      <c r="W368" s="379" t="s">
        <v>443</v>
      </c>
    </row>
    <row r="369" spans="1:23" ht="45" customHeight="1" x14ac:dyDescent="0.25">
      <c r="A369" s="382" t="s">
        <v>1540</v>
      </c>
      <c r="B369" s="382" t="s">
        <v>662</v>
      </c>
      <c r="C369" s="602"/>
      <c r="D369" s="631">
        <v>50</v>
      </c>
      <c r="E369" s="408" t="s">
        <v>604</v>
      </c>
      <c r="F369" s="401">
        <v>44949</v>
      </c>
      <c r="G369" s="385" t="s">
        <v>590</v>
      </c>
      <c r="H369" s="386" t="s">
        <v>1541</v>
      </c>
      <c r="I369" s="315"/>
      <c r="J369" s="573" t="s">
        <v>2096</v>
      </c>
      <c r="K369" s="449" t="s">
        <v>40</v>
      </c>
      <c r="L369" s="379" t="s">
        <v>1882</v>
      </c>
      <c r="M369" s="379"/>
      <c r="N369" s="379"/>
      <c r="O369" s="379" t="s">
        <v>443</v>
      </c>
      <c r="P369" s="379" t="s">
        <v>443</v>
      </c>
      <c r="Q369" s="379" t="s">
        <v>443</v>
      </c>
      <c r="R369" s="379" t="s">
        <v>443</v>
      </c>
      <c r="S369" s="379" t="s">
        <v>443</v>
      </c>
      <c r="T369" s="379" t="s">
        <v>443</v>
      </c>
      <c r="U369" s="379" t="s">
        <v>443</v>
      </c>
      <c r="V369" s="379" t="s">
        <v>443</v>
      </c>
      <c r="W369" s="379" t="s">
        <v>443</v>
      </c>
    </row>
    <row r="370" spans="1:23" ht="45" customHeight="1" x14ac:dyDescent="0.25">
      <c r="A370" s="382" t="s">
        <v>2269</v>
      </c>
      <c r="B370" s="382" t="s">
        <v>662</v>
      </c>
      <c r="C370" s="602"/>
      <c r="D370" s="631">
        <v>50</v>
      </c>
      <c r="E370" s="408" t="s">
        <v>604</v>
      </c>
      <c r="F370" s="401">
        <v>44949</v>
      </c>
      <c r="G370" s="385" t="s">
        <v>590</v>
      </c>
      <c r="H370" s="386">
        <v>381</v>
      </c>
      <c r="I370" s="315"/>
      <c r="J370" s="573" t="s">
        <v>2096</v>
      </c>
      <c r="K370" s="449" t="s">
        <v>69</v>
      </c>
      <c r="L370" s="453"/>
      <c r="M370" s="379"/>
      <c r="N370" s="379"/>
      <c r="O370" s="420" t="s">
        <v>35</v>
      </c>
      <c r="P370" s="379" t="s">
        <v>443</v>
      </c>
      <c r="Q370" s="379" t="s">
        <v>1882</v>
      </c>
      <c r="R370" s="568"/>
      <c r="S370" s="379" t="s">
        <v>443</v>
      </c>
      <c r="T370" s="379" t="s">
        <v>443</v>
      </c>
      <c r="U370" s="379" t="s">
        <v>443</v>
      </c>
      <c r="V370" s="379" t="s">
        <v>443</v>
      </c>
      <c r="W370" s="420" t="s">
        <v>35</v>
      </c>
    </row>
    <row r="371" spans="1:23" ht="45" customHeight="1" x14ac:dyDescent="0.25">
      <c r="A371" s="382" t="s">
        <v>1543</v>
      </c>
      <c r="B371" s="382" t="s">
        <v>694</v>
      </c>
      <c r="C371" s="408" t="s">
        <v>1890</v>
      </c>
      <c r="D371" s="631">
        <v>50</v>
      </c>
      <c r="E371" s="408" t="s">
        <v>604</v>
      </c>
      <c r="F371" s="401">
        <v>45017</v>
      </c>
      <c r="G371" s="385" t="s">
        <v>590</v>
      </c>
      <c r="H371" s="386">
        <v>455</v>
      </c>
      <c r="I371" s="315"/>
      <c r="J371" s="623" t="s">
        <v>2043</v>
      </c>
      <c r="K371" s="607"/>
      <c r="L371" s="379"/>
      <c r="M371" s="379"/>
      <c r="N371" s="379"/>
      <c r="O371" s="379" t="s">
        <v>443</v>
      </c>
      <c r="P371" s="379" t="s">
        <v>443</v>
      </c>
      <c r="Q371" s="423" t="s">
        <v>443</v>
      </c>
      <c r="R371" s="379" t="s">
        <v>443</v>
      </c>
      <c r="S371" s="379" t="s">
        <v>443</v>
      </c>
      <c r="T371" s="379" t="s">
        <v>443</v>
      </c>
      <c r="U371" s="379" t="s">
        <v>443</v>
      </c>
      <c r="V371" s="379" t="s">
        <v>443</v>
      </c>
      <c r="W371" s="379" t="s">
        <v>443</v>
      </c>
    </row>
    <row r="372" spans="1:23" ht="45" customHeight="1" x14ac:dyDescent="0.25">
      <c r="A372" s="382" t="s">
        <v>1547</v>
      </c>
      <c r="B372" s="382" t="s">
        <v>948</v>
      </c>
      <c r="C372" s="408"/>
      <c r="D372" s="631">
        <v>55</v>
      </c>
      <c r="E372" s="408" t="s">
        <v>604</v>
      </c>
      <c r="F372" s="401">
        <v>41334</v>
      </c>
      <c r="G372" s="385" t="s">
        <v>590</v>
      </c>
      <c r="H372" s="386" t="s">
        <v>1548</v>
      </c>
      <c r="I372" s="315">
        <v>35</v>
      </c>
      <c r="J372" s="573" t="s">
        <v>2063</v>
      </c>
      <c r="K372" s="449" t="s">
        <v>20</v>
      </c>
      <c r="L372" s="379" t="s">
        <v>443</v>
      </c>
      <c r="M372" s="379" t="s">
        <v>443</v>
      </c>
      <c r="N372" s="379" t="s">
        <v>443</v>
      </c>
      <c r="O372" s="379" t="s">
        <v>1882</v>
      </c>
      <c r="P372" s="379" t="s">
        <v>443</v>
      </c>
      <c r="Q372" s="379" t="s">
        <v>443</v>
      </c>
      <c r="R372" s="379" t="s">
        <v>443</v>
      </c>
      <c r="S372" s="379" t="s">
        <v>443</v>
      </c>
      <c r="T372" s="379" t="s">
        <v>443</v>
      </c>
      <c r="U372" s="379" t="s">
        <v>443</v>
      </c>
      <c r="V372" s="379" t="s">
        <v>443</v>
      </c>
      <c r="W372" s="379" t="s">
        <v>443</v>
      </c>
    </row>
    <row r="373" spans="1:23" ht="45" customHeight="1" x14ac:dyDescent="0.25">
      <c r="A373" s="382" t="s">
        <v>1549</v>
      </c>
      <c r="B373" s="382" t="s">
        <v>1550</v>
      </c>
      <c r="C373" s="408"/>
      <c r="D373" s="631">
        <v>85</v>
      </c>
      <c r="E373" s="408" t="s">
        <v>604</v>
      </c>
      <c r="F373" s="401">
        <v>45078</v>
      </c>
      <c r="G373" s="385" t="s">
        <v>590</v>
      </c>
      <c r="H373" s="386" t="s">
        <v>767</v>
      </c>
      <c r="I373" s="315"/>
      <c r="J373" s="573" t="s">
        <v>2047</v>
      </c>
      <c r="K373" s="449" t="s">
        <v>31</v>
      </c>
      <c r="L373" s="420" t="s">
        <v>35</v>
      </c>
      <c r="M373" s="420" t="s">
        <v>35</v>
      </c>
      <c r="N373" s="420" t="s">
        <v>35</v>
      </c>
      <c r="O373" s="420" t="s">
        <v>35</v>
      </c>
      <c r="P373" s="420" t="s">
        <v>35</v>
      </c>
      <c r="Q373" s="423" t="s">
        <v>443</v>
      </c>
      <c r="R373" s="423" t="s">
        <v>443</v>
      </c>
      <c r="S373" s="423" t="s">
        <v>443</v>
      </c>
      <c r="T373" s="638" t="s">
        <v>2270</v>
      </c>
      <c r="U373" s="379" t="s">
        <v>443</v>
      </c>
      <c r="V373" s="379" t="s">
        <v>443</v>
      </c>
      <c r="W373" s="379" t="s">
        <v>443</v>
      </c>
    </row>
    <row r="374" spans="1:23" ht="45" customHeight="1" x14ac:dyDescent="0.25">
      <c r="A374" s="382" t="s">
        <v>2271</v>
      </c>
      <c r="B374" s="382" t="s">
        <v>1552</v>
      </c>
      <c r="C374" s="408"/>
      <c r="D374" s="631">
        <v>55</v>
      </c>
      <c r="E374" s="408" t="s">
        <v>604</v>
      </c>
      <c r="F374" s="401">
        <v>45017</v>
      </c>
      <c r="G374" s="385" t="s">
        <v>590</v>
      </c>
      <c r="H374" s="386" t="s">
        <v>1553</v>
      </c>
      <c r="I374" s="579"/>
      <c r="J374" s="573" t="s">
        <v>2047</v>
      </c>
      <c r="K374" s="449" t="s">
        <v>20</v>
      </c>
      <c r="L374" s="420" t="s">
        <v>35</v>
      </c>
      <c r="M374" s="420" t="s">
        <v>35</v>
      </c>
      <c r="N374" s="420" t="s">
        <v>35</v>
      </c>
      <c r="O374" s="379" t="s">
        <v>1882</v>
      </c>
      <c r="P374" s="379" t="s">
        <v>443</v>
      </c>
      <c r="Q374" s="423" t="s">
        <v>443</v>
      </c>
      <c r="R374" s="423" t="s">
        <v>443</v>
      </c>
      <c r="S374" s="423" t="s">
        <v>443</v>
      </c>
      <c r="T374" s="423" t="s">
        <v>443</v>
      </c>
      <c r="U374" s="379" t="s">
        <v>443</v>
      </c>
      <c r="V374" s="379" t="s">
        <v>443</v>
      </c>
      <c r="W374" s="379" t="s">
        <v>443</v>
      </c>
    </row>
    <row r="375" spans="1:23" ht="45" customHeight="1" x14ac:dyDescent="0.25">
      <c r="A375" s="382" t="s">
        <v>1555</v>
      </c>
      <c r="B375" s="382" t="s">
        <v>212</v>
      </c>
      <c r="C375" s="408"/>
      <c r="D375" s="631">
        <v>55</v>
      </c>
      <c r="E375" s="408" t="s">
        <v>604</v>
      </c>
      <c r="F375" s="384"/>
      <c r="G375" s="385" t="s">
        <v>590</v>
      </c>
      <c r="H375" s="386" t="s">
        <v>1556</v>
      </c>
      <c r="I375" s="315">
        <v>20</v>
      </c>
      <c r="J375" s="573" t="s">
        <v>2063</v>
      </c>
      <c r="K375" s="449" t="s">
        <v>25</v>
      </c>
      <c r="L375" s="379" t="s">
        <v>443</v>
      </c>
      <c r="M375" s="379" t="s">
        <v>443</v>
      </c>
      <c r="N375" s="379" t="s">
        <v>443</v>
      </c>
      <c r="O375" s="379" t="s">
        <v>443</v>
      </c>
      <c r="P375" s="379" t="s">
        <v>443</v>
      </c>
      <c r="Q375" s="379" t="s">
        <v>443</v>
      </c>
      <c r="R375" s="379" t="s">
        <v>443</v>
      </c>
      <c r="S375" s="379" t="s">
        <v>443</v>
      </c>
      <c r="T375" s="379" t="s">
        <v>443</v>
      </c>
      <c r="U375" s="379" t="s">
        <v>443</v>
      </c>
      <c r="V375" s="379" t="s">
        <v>443</v>
      </c>
      <c r="W375" s="379" t="s">
        <v>443</v>
      </c>
    </row>
    <row r="376" spans="1:23" ht="45" customHeight="1" x14ac:dyDescent="0.25">
      <c r="A376" s="599" t="s">
        <v>2272</v>
      </c>
      <c r="B376" s="408" t="s">
        <v>739</v>
      </c>
      <c r="C376" s="599"/>
      <c r="D376" s="632"/>
      <c r="E376" s="599" t="s">
        <v>604</v>
      </c>
      <c r="F376" s="441"/>
      <c r="G376" s="532" t="s">
        <v>66</v>
      </c>
      <c r="H376" s="441" t="s">
        <v>767</v>
      </c>
      <c r="J376" s="605" t="s">
        <v>634</v>
      </c>
      <c r="K376" s="449" t="s">
        <v>20</v>
      </c>
      <c r="L376" s="582"/>
      <c r="M376" s="586"/>
      <c r="N376" s="586"/>
      <c r="O376" s="379" t="s">
        <v>1882</v>
      </c>
      <c r="P376" s="379" t="s">
        <v>443</v>
      </c>
      <c r="Q376" s="420" t="s">
        <v>35</v>
      </c>
      <c r="R376" s="420" t="s">
        <v>35</v>
      </c>
      <c r="S376" s="420" t="s">
        <v>35</v>
      </c>
      <c r="T376" s="420" t="s">
        <v>35</v>
      </c>
      <c r="U376" s="420" t="s">
        <v>35</v>
      </c>
      <c r="V376" s="420" t="s">
        <v>35</v>
      </c>
      <c r="W376" s="420" t="s">
        <v>35</v>
      </c>
    </row>
    <row r="377" spans="1:23" ht="45" customHeight="1" x14ac:dyDescent="0.25">
      <c r="A377" s="599" t="s">
        <v>1563</v>
      </c>
      <c r="B377" s="599" t="s">
        <v>1564</v>
      </c>
      <c r="C377" s="599"/>
      <c r="D377" s="632"/>
      <c r="E377" s="408" t="s">
        <v>604</v>
      </c>
      <c r="F377" s="441"/>
      <c r="G377" s="385" t="s">
        <v>590</v>
      </c>
      <c r="H377" s="441" t="s">
        <v>767</v>
      </c>
      <c r="J377" s="609" t="s">
        <v>2057</v>
      </c>
      <c r="K377" s="449" t="s">
        <v>53</v>
      </c>
      <c r="L377" s="582"/>
      <c r="M377" s="586"/>
      <c r="N377" s="379" t="s">
        <v>1882</v>
      </c>
      <c r="O377" s="379" t="s">
        <v>443</v>
      </c>
      <c r="P377" s="379" t="s">
        <v>443</v>
      </c>
      <c r="Q377" s="379" t="s">
        <v>443</v>
      </c>
      <c r="R377" s="379" t="s">
        <v>443</v>
      </c>
      <c r="S377" s="379" t="s">
        <v>443</v>
      </c>
      <c r="T377" s="379" t="s">
        <v>443</v>
      </c>
      <c r="U377" s="420" t="s">
        <v>35</v>
      </c>
      <c r="V377" s="420" t="s">
        <v>35</v>
      </c>
      <c r="W377" s="379" t="s">
        <v>443</v>
      </c>
    </row>
    <row r="378" spans="1:23" ht="45" customHeight="1" x14ac:dyDescent="0.25">
      <c r="A378" s="382" t="s">
        <v>2273</v>
      </c>
      <c r="B378" s="382" t="s">
        <v>2274</v>
      </c>
      <c r="C378" s="602"/>
      <c r="D378" s="631">
        <v>50</v>
      </c>
      <c r="E378" s="408" t="s">
        <v>604</v>
      </c>
      <c r="F378" s="401">
        <v>44949</v>
      </c>
      <c r="G378" s="385" t="s">
        <v>590</v>
      </c>
      <c r="H378" s="386" t="s">
        <v>1571</v>
      </c>
      <c r="I378" s="315"/>
      <c r="J378" s="573" t="s">
        <v>2096</v>
      </c>
      <c r="K378" s="449" t="s">
        <v>53</v>
      </c>
      <c r="L378" s="379"/>
      <c r="M378" s="379"/>
      <c r="N378" s="379" t="s">
        <v>1882</v>
      </c>
      <c r="O378" s="379" t="s">
        <v>443</v>
      </c>
      <c r="P378" s="379" t="s">
        <v>443</v>
      </c>
      <c r="Q378" s="379" t="s">
        <v>443</v>
      </c>
      <c r="R378" s="379" t="s">
        <v>443</v>
      </c>
      <c r="S378" s="379" t="s">
        <v>443</v>
      </c>
      <c r="T378" s="379" t="s">
        <v>443</v>
      </c>
      <c r="U378" s="379" t="s">
        <v>443</v>
      </c>
      <c r="V378" s="379" t="s">
        <v>443</v>
      </c>
      <c r="W378" s="379" t="s">
        <v>443</v>
      </c>
    </row>
    <row r="379" spans="1:23" ht="45" customHeight="1" x14ac:dyDescent="0.25">
      <c r="A379" s="382" t="s">
        <v>2275</v>
      </c>
      <c r="B379" s="382" t="s">
        <v>694</v>
      </c>
      <c r="C379" s="408" t="s">
        <v>1890</v>
      </c>
      <c r="D379" s="631">
        <v>47.5</v>
      </c>
      <c r="E379" s="408" t="s">
        <v>594</v>
      </c>
      <c r="F379" s="401">
        <v>45017</v>
      </c>
      <c r="G379" s="385" t="s">
        <v>590</v>
      </c>
      <c r="H379" s="386">
        <v>448</v>
      </c>
      <c r="I379" s="315"/>
      <c r="J379" s="573" t="s">
        <v>2062</v>
      </c>
      <c r="K379" s="449" t="s">
        <v>53</v>
      </c>
      <c r="L379" s="379"/>
      <c r="M379" s="379"/>
      <c r="N379" s="379" t="s">
        <v>1882</v>
      </c>
      <c r="O379" s="379" t="s">
        <v>443</v>
      </c>
      <c r="P379" s="379" t="s">
        <v>443</v>
      </c>
      <c r="Q379" s="379" t="s">
        <v>443</v>
      </c>
      <c r="R379" s="423" t="s">
        <v>443</v>
      </c>
      <c r="S379" s="379" t="s">
        <v>443</v>
      </c>
      <c r="T379" s="379" t="s">
        <v>443</v>
      </c>
      <c r="U379" s="379" t="s">
        <v>443</v>
      </c>
      <c r="V379" s="379" t="s">
        <v>443</v>
      </c>
      <c r="W379" s="379" t="s">
        <v>443</v>
      </c>
    </row>
    <row r="380" spans="1:23" ht="45" customHeight="1" x14ac:dyDescent="0.25">
      <c r="A380" s="382" t="s">
        <v>145</v>
      </c>
      <c r="B380" s="382" t="s">
        <v>951</v>
      </c>
      <c r="C380" s="408"/>
      <c r="D380" s="631"/>
      <c r="E380" s="408" t="s">
        <v>604</v>
      </c>
      <c r="F380" s="401"/>
      <c r="G380" s="385" t="s">
        <v>590</v>
      </c>
      <c r="H380" s="386">
        <v>436</v>
      </c>
      <c r="I380" s="315"/>
      <c r="J380" s="573" t="s">
        <v>2096</v>
      </c>
      <c r="K380" s="449" t="s">
        <v>40</v>
      </c>
      <c r="L380" s="379" t="s">
        <v>1882</v>
      </c>
      <c r="M380" s="379"/>
      <c r="N380" s="379"/>
      <c r="O380" s="420" t="s">
        <v>35</v>
      </c>
      <c r="P380" s="379" t="s">
        <v>443</v>
      </c>
      <c r="Q380" s="379"/>
      <c r="R380" s="568"/>
      <c r="S380" s="379" t="s">
        <v>443</v>
      </c>
      <c r="T380" s="379" t="s">
        <v>443</v>
      </c>
      <c r="U380" s="379" t="s">
        <v>443</v>
      </c>
      <c r="V380" s="379" t="s">
        <v>443</v>
      </c>
      <c r="W380" s="379" t="s">
        <v>443</v>
      </c>
    </row>
    <row r="381" spans="1:23" ht="45" customHeight="1" x14ac:dyDescent="0.25">
      <c r="A381" s="599" t="s">
        <v>2276</v>
      </c>
      <c r="B381" s="408" t="s">
        <v>739</v>
      </c>
      <c r="C381" s="599"/>
      <c r="D381" s="632"/>
      <c r="E381" s="408" t="s">
        <v>604</v>
      </c>
      <c r="F381" s="441"/>
      <c r="G381" s="385" t="s">
        <v>590</v>
      </c>
      <c r="H381" s="441">
        <v>343</v>
      </c>
      <c r="J381" s="605" t="s">
        <v>634</v>
      </c>
      <c r="K381" s="449" t="s">
        <v>87</v>
      </c>
      <c r="L381" s="591"/>
      <c r="M381" s="586"/>
      <c r="N381" s="586"/>
      <c r="O381" s="379" t="s">
        <v>443</v>
      </c>
      <c r="P381" s="379" t="s">
        <v>443</v>
      </c>
      <c r="Q381" s="379" t="s">
        <v>443</v>
      </c>
      <c r="R381" s="423" t="s">
        <v>443</v>
      </c>
      <c r="S381" s="423" t="s">
        <v>443</v>
      </c>
      <c r="T381" s="423" t="s">
        <v>443</v>
      </c>
      <c r="U381" s="453" t="s">
        <v>443</v>
      </c>
      <c r="V381" s="448" t="s">
        <v>1882</v>
      </c>
      <c r="W381" s="379" t="s">
        <v>443</v>
      </c>
    </row>
    <row r="382" spans="1:23" ht="45" customHeight="1" x14ac:dyDescent="0.25">
      <c r="A382" s="408" t="s">
        <v>301</v>
      </c>
      <c r="B382" s="382" t="s">
        <v>1580</v>
      </c>
      <c r="C382" s="408" t="s">
        <v>1581</v>
      </c>
      <c r="D382" s="631">
        <v>55</v>
      </c>
      <c r="E382" s="408" t="s">
        <v>604</v>
      </c>
      <c r="F382" s="384"/>
      <c r="G382" s="385" t="s">
        <v>590</v>
      </c>
      <c r="H382" s="386" t="s">
        <v>300</v>
      </c>
      <c r="I382" s="315">
        <v>36</v>
      </c>
      <c r="J382" s="573" t="s">
        <v>2063</v>
      </c>
      <c r="K382" s="449" t="s">
        <v>25</v>
      </c>
      <c r="L382" s="379" t="s">
        <v>443</v>
      </c>
      <c r="M382" s="379" t="s">
        <v>443</v>
      </c>
      <c r="N382" s="379" t="s">
        <v>443</v>
      </c>
      <c r="O382" s="379" t="s">
        <v>443</v>
      </c>
      <c r="P382" s="379" t="s">
        <v>443</v>
      </c>
      <c r="Q382" s="379" t="s">
        <v>35</v>
      </c>
      <c r="R382" s="420" t="s">
        <v>35</v>
      </c>
      <c r="S382" s="420" t="s">
        <v>35</v>
      </c>
      <c r="T382" s="379" t="s">
        <v>443</v>
      </c>
      <c r="U382" s="379" t="s">
        <v>443</v>
      </c>
      <c r="V382" s="379" t="s">
        <v>443</v>
      </c>
      <c r="W382" s="379" t="s">
        <v>443</v>
      </c>
    </row>
    <row r="383" spans="1:23" ht="45" customHeight="1" x14ac:dyDescent="0.25">
      <c r="A383" s="408" t="s">
        <v>1585</v>
      </c>
      <c r="B383" s="382" t="s">
        <v>212</v>
      </c>
      <c r="C383" s="408"/>
      <c r="D383" s="631">
        <v>70</v>
      </c>
      <c r="E383" s="408" t="s">
        <v>604</v>
      </c>
      <c r="F383" s="471">
        <v>45192</v>
      </c>
      <c r="G383" s="385" t="s">
        <v>590</v>
      </c>
      <c r="H383" s="386" t="s">
        <v>1586</v>
      </c>
      <c r="I383" s="315"/>
      <c r="J383" s="573" t="s">
        <v>2052</v>
      </c>
      <c r="K383" s="449" t="s">
        <v>50</v>
      </c>
      <c r="L383" s="420" t="s">
        <v>35</v>
      </c>
      <c r="M383" s="420" t="s">
        <v>35</v>
      </c>
      <c r="N383" s="420" t="s">
        <v>35</v>
      </c>
      <c r="O383" s="420" t="s">
        <v>35</v>
      </c>
      <c r="P383" s="420" t="s">
        <v>35</v>
      </c>
      <c r="Q383" s="420" t="s">
        <v>35</v>
      </c>
      <c r="R383" s="420" t="s">
        <v>35</v>
      </c>
      <c r="S383" s="420" t="s">
        <v>35</v>
      </c>
      <c r="T383" s="379" t="s">
        <v>443</v>
      </c>
      <c r="U383" s="379" t="s">
        <v>443</v>
      </c>
      <c r="V383" s="379" t="s">
        <v>443</v>
      </c>
      <c r="W383" s="379" t="s">
        <v>443</v>
      </c>
    </row>
    <row r="384" spans="1:23" ht="45" customHeight="1" x14ac:dyDescent="0.25">
      <c r="A384" s="382" t="s">
        <v>1587</v>
      </c>
      <c r="B384" s="382" t="s">
        <v>736</v>
      </c>
      <c r="C384" s="602"/>
      <c r="D384" s="631">
        <v>50</v>
      </c>
      <c r="E384" s="408" t="s">
        <v>604</v>
      </c>
      <c r="F384" s="401">
        <v>44949</v>
      </c>
      <c r="G384" s="385" t="s">
        <v>590</v>
      </c>
      <c r="H384" s="386" t="s">
        <v>767</v>
      </c>
      <c r="I384" s="315"/>
      <c r="J384" s="573" t="s">
        <v>2096</v>
      </c>
      <c r="K384" s="449" t="s">
        <v>25</v>
      </c>
      <c r="L384" s="379"/>
      <c r="M384" s="379"/>
      <c r="N384" s="379"/>
      <c r="O384" s="379" t="s">
        <v>35</v>
      </c>
      <c r="P384" s="379" t="s">
        <v>1882</v>
      </c>
      <c r="Q384" s="379" t="s">
        <v>443</v>
      </c>
      <c r="R384" s="379" t="s">
        <v>443</v>
      </c>
      <c r="S384" s="379" t="s">
        <v>443</v>
      </c>
      <c r="T384" s="379" t="s">
        <v>443</v>
      </c>
      <c r="U384" s="379" t="s">
        <v>443</v>
      </c>
      <c r="V384" s="379" t="s">
        <v>443</v>
      </c>
      <c r="W384" s="379" t="s">
        <v>443</v>
      </c>
    </row>
    <row r="385" spans="1:23" ht="45" customHeight="1" x14ac:dyDescent="0.25">
      <c r="A385" s="408" t="s">
        <v>2277</v>
      </c>
      <c r="B385" s="382" t="s">
        <v>1529</v>
      </c>
      <c r="C385" s="408"/>
      <c r="D385" s="631">
        <v>55</v>
      </c>
      <c r="E385" s="408" t="s">
        <v>604</v>
      </c>
      <c r="F385" s="401">
        <v>44136</v>
      </c>
      <c r="G385" s="385" t="s">
        <v>590</v>
      </c>
      <c r="H385" s="386" t="s">
        <v>1592</v>
      </c>
      <c r="I385" s="580"/>
      <c r="J385" s="573" t="s">
        <v>648</v>
      </c>
      <c r="K385" s="449" t="s">
        <v>72</v>
      </c>
      <c r="L385" s="379" t="s">
        <v>443</v>
      </c>
      <c r="M385" s="379" t="s">
        <v>443</v>
      </c>
      <c r="N385" s="379" t="s">
        <v>443</v>
      </c>
      <c r="O385" s="379" t="s">
        <v>443</v>
      </c>
      <c r="P385" s="453" t="s">
        <v>443</v>
      </c>
      <c r="Q385" s="420" t="s">
        <v>35</v>
      </c>
      <c r="R385" s="379" t="s">
        <v>35</v>
      </c>
      <c r="S385" s="379" t="s">
        <v>443</v>
      </c>
      <c r="T385" s="379" t="s">
        <v>443</v>
      </c>
      <c r="U385" s="379" t="s">
        <v>1882</v>
      </c>
      <c r="V385" s="379" t="s">
        <v>443</v>
      </c>
      <c r="W385" s="379" t="s">
        <v>443</v>
      </c>
    </row>
    <row r="386" spans="1:23" ht="45" customHeight="1" x14ac:dyDescent="0.25">
      <c r="A386" s="408" t="s">
        <v>1593</v>
      </c>
      <c r="B386" s="382" t="s">
        <v>89</v>
      </c>
      <c r="C386" s="408"/>
      <c r="D386" s="631">
        <v>55</v>
      </c>
      <c r="E386" s="408" t="s">
        <v>604</v>
      </c>
      <c r="F386" s="401">
        <v>44094</v>
      </c>
      <c r="G386" s="385" t="s">
        <v>590</v>
      </c>
      <c r="H386" s="386" t="s">
        <v>1594</v>
      </c>
      <c r="I386" s="580"/>
      <c r="J386" s="573" t="s">
        <v>2042</v>
      </c>
      <c r="K386" s="449" t="s">
        <v>87</v>
      </c>
      <c r="L386" s="379" t="s">
        <v>443</v>
      </c>
      <c r="M386" s="379" t="s">
        <v>443</v>
      </c>
      <c r="N386" s="379" t="s">
        <v>443</v>
      </c>
      <c r="O386" s="379" t="s">
        <v>443</v>
      </c>
      <c r="P386" s="379" t="s">
        <v>443</v>
      </c>
      <c r="Q386" s="379" t="s">
        <v>443</v>
      </c>
      <c r="R386" s="379" t="s">
        <v>443</v>
      </c>
      <c r="S386" s="379" t="s">
        <v>443</v>
      </c>
      <c r="T386" s="379" t="s">
        <v>443</v>
      </c>
      <c r="U386" s="379" t="s">
        <v>443</v>
      </c>
      <c r="V386" s="539" t="s">
        <v>2076</v>
      </c>
      <c r="W386" s="379" t="s">
        <v>443</v>
      </c>
    </row>
    <row r="387" spans="1:23" ht="45" customHeight="1" x14ac:dyDescent="0.25">
      <c r="A387" s="408" t="s">
        <v>1597</v>
      </c>
      <c r="B387" s="382" t="s">
        <v>1598</v>
      </c>
      <c r="C387" s="408"/>
      <c r="D387" s="631">
        <v>60</v>
      </c>
      <c r="E387" s="408" t="s">
        <v>604</v>
      </c>
      <c r="F387" s="401">
        <v>45047</v>
      </c>
      <c r="G387" s="385" t="s">
        <v>590</v>
      </c>
      <c r="H387" s="386" t="s">
        <v>1599</v>
      </c>
      <c r="I387" s="593"/>
      <c r="J387" s="573" t="s">
        <v>2096</v>
      </c>
      <c r="K387" s="449" t="s">
        <v>20</v>
      </c>
      <c r="L387" s="420" t="s">
        <v>35</v>
      </c>
      <c r="M387" s="420" t="s">
        <v>35</v>
      </c>
      <c r="N387" s="420" t="s">
        <v>35</v>
      </c>
      <c r="O387" s="379" t="s">
        <v>1882</v>
      </c>
      <c r="P387" s="379" t="s">
        <v>443</v>
      </c>
      <c r="Q387" s="379"/>
      <c r="R387" s="568"/>
      <c r="S387" s="379" t="s">
        <v>443</v>
      </c>
      <c r="T387" s="379" t="s">
        <v>443</v>
      </c>
      <c r="U387" s="379" t="s">
        <v>443</v>
      </c>
      <c r="V387" s="379" t="s">
        <v>443</v>
      </c>
      <c r="W387" s="379" t="s">
        <v>443</v>
      </c>
    </row>
    <row r="388" spans="1:23" ht="45" customHeight="1" x14ac:dyDescent="0.25">
      <c r="A388" s="408" t="s">
        <v>2278</v>
      </c>
      <c r="B388" s="382" t="s">
        <v>212</v>
      </c>
      <c r="C388" s="408"/>
      <c r="D388" s="631">
        <v>55</v>
      </c>
      <c r="E388" s="408" t="s">
        <v>604</v>
      </c>
      <c r="F388" s="384"/>
      <c r="G388" s="385" t="s">
        <v>590</v>
      </c>
      <c r="H388" s="386" t="s">
        <v>1601</v>
      </c>
      <c r="I388" s="315">
        <v>24</v>
      </c>
      <c r="J388" s="573" t="s">
        <v>648</v>
      </c>
      <c r="K388" s="449" t="s">
        <v>31</v>
      </c>
      <c r="L388" s="379" t="s">
        <v>443</v>
      </c>
      <c r="M388" s="379" t="s">
        <v>443</v>
      </c>
      <c r="N388" s="379" t="s">
        <v>443</v>
      </c>
      <c r="O388" s="379" t="s">
        <v>443</v>
      </c>
      <c r="P388" s="379" t="s">
        <v>443</v>
      </c>
      <c r="Q388" s="379" t="s">
        <v>443</v>
      </c>
      <c r="R388" s="379" t="s">
        <v>443</v>
      </c>
      <c r="S388" s="379" t="s">
        <v>443</v>
      </c>
      <c r="T388" s="379" t="s">
        <v>1882</v>
      </c>
      <c r="U388" s="379" t="s">
        <v>443</v>
      </c>
      <c r="V388" s="379" t="s">
        <v>443</v>
      </c>
      <c r="W388" s="379" t="s">
        <v>443</v>
      </c>
    </row>
    <row r="389" spans="1:23" ht="45" customHeight="1" x14ac:dyDescent="0.25">
      <c r="A389" s="408" t="s">
        <v>1602</v>
      </c>
      <c r="B389" s="382" t="s">
        <v>152</v>
      </c>
      <c r="C389" s="754" t="s">
        <v>762</v>
      </c>
      <c r="D389" s="631">
        <v>65</v>
      </c>
      <c r="E389" s="408" t="s">
        <v>731</v>
      </c>
      <c r="F389" s="401">
        <v>44208</v>
      </c>
      <c r="G389" s="385" t="s">
        <v>590</v>
      </c>
      <c r="H389" s="386" t="s">
        <v>1603</v>
      </c>
      <c r="I389" s="315"/>
      <c r="J389" s="573" t="s">
        <v>732</v>
      </c>
      <c r="K389" s="449" t="s">
        <v>69</v>
      </c>
      <c r="L389" s="379" t="s">
        <v>443</v>
      </c>
      <c r="M389" s="379" t="s">
        <v>443</v>
      </c>
      <c r="N389" s="379" t="s">
        <v>443</v>
      </c>
      <c r="O389" s="379" t="s">
        <v>443</v>
      </c>
      <c r="P389" s="379" t="s">
        <v>443</v>
      </c>
      <c r="Q389" s="379" t="s">
        <v>1882</v>
      </c>
      <c r="R389" s="379" t="s">
        <v>443</v>
      </c>
      <c r="S389" s="379" t="s">
        <v>443</v>
      </c>
      <c r="T389" s="379" t="s">
        <v>443</v>
      </c>
      <c r="U389" s="379" t="s">
        <v>443</v>
      </c>
      <c r="V389" s="453" t="s">
        <v>443</v>
      </c>
      <c r="W389" s="453" t="s">
        <v>443</v>
      </c>
    </row>
    <row r="390" spans="1:23" ht="45" customHeight="1" x14ac:dyDescent="0.25">
      <c r="A390" s="408" t="s">
        <v>1604</v>
      </c>
      <c r="B390" s="382" t="s">
        <v>1141</v>
      </c>
      <c r="C390" s="754" t="s">
        <v>762</v>
      </c>
      <c r="D390" s="631">
        <v>65</v>
      </c>
      <c r="E390" s="408" t="s">
        <v>1011</v>
      </c>
      <c r="F390" s="401">
        <v>44409</v>
      </c>
      <c r="G390" s="385" t="s">
        <v>590</v>
      </c>
      <c r="H390" s="386" t="s">
        <v>1605</v>
      </c>
      <c r="I390" s="315"/>
      <c r="J390" s="573" t="s">
        <v>2054</v>
      </c>
      <c r="K390" s="449" t="s">
        <v>69</v>
      </c>
      <c r="L390" s="379" t="s">
        <v>443</v>
      </c>
      <c r="M390" s="453" t="s">
        <v>443</v>
      </c>
      <c r="N390" s="379" t="s">
        <v>443</v>
      </c>
      <c r="O390" s="379" t="s">
        <v>443</v>
      </c>
      <c r="P390" s="379" t="s">
        <v>443</v>
      </c>
      <c r="Q390" s="379" t="s">
        <v>1882</v>
      </c>
      <c r="R390" s="379" t="s">
        <v>443</v>
      </c>
      <c r="S390" s="379" t="s">
        <v>443</v>
      </c>
      <c r="T390" s="379" t="s">
        <v>443</v>
      </c>
      <c r="U390" s="379" t="s">
        <v>443</v>
      </c>
      <c r="V390" s="379" t="s">
        <v>443</v>
      </c>
      <c r="W390" s="379" t="s">
        <v>443</v>
      </c>
    </row>
    <row r="391" spans="1:23" ht="45" customHeight="1" x14ac:dyDescent="0.25">
      <c r="A391" s="408" t="s">
        <v>2279</v>
      </c>
      <c r="B391" s="382" t="s">
        <v>2045</v>
      </c>
      <c r="C391" s="382"/>
      <c r="D391" s="631">
        <v>75</v>
      </c>
      <c r="E391" s="408" t="s">
        <v>604</v>
      </c>
      <c r="F391" s="401"/>
      <c r="G391" s="532" t="s">
        <v>66</v>
      </c>
      <c r="H391" s="386" t="s">
        <v>827</v>
      </c>
      <c r="J391" s="573" t="s">
        <v>2047</v>
      </c>
      <c r="K391" s="449" t="s">
        <v>42</v>
      </c>
      <c r="L391" s="379" t="s">
        <v>443</v>
      </c>
      <c r="M391" s="379" t="s">
        <v>443</v>
      </c>
      <c r="N391" s="379" t="s">
        <v>443</v>
      </c>
      <c r="O391" s="420" t="s">
        <v>35</v>
      </c>
      <c r="P391" s="420" t="s">
        <v>35</v>
      </c>
      <c r="Q391" s="420" t="s">
        <v>35</v>
      </c>
      <c r="R391" s="420" t="s">
        <v>35</v>
      </c>
      <c r="S391" s="420" t="s">
        <v>35</v>
      </c>
      <c r="T391" s="420" t="s">
        <v>35</v>
      </c>
      <c r="U391" s="420" t="s">
        <v>35</v>
      </c>
      <c r="V391" s="420" t="s">
        <v>35</v>
      </c>
      <c r="W391" s="420" t="s">
        <v>35</v>
      </c>
    </row>
    <row r="392" spans="1:23" ht="45" customHeight="1" x14ac:dyDescent="0.25">
      <c r="A392" s="408" t="s">
        <v>2280</v>
      </c>
      <c r="B392" s="382" t="s">
        <v>2045</v>
      </c>
      <c r="C392" s="382"/>
      <c r="D392" s="631">
        <v>75</v>
      </c>
      <c r="E392" s="408" t="s">
        <v>604</v>
      </c>
      <c r="F392" s="401"/>
      <c r="G392" s="532" t="s">
        <v>66</v>
      </c>
      <c r="H392" s="386" t="s">
        <v>827</v>
      </c>
      <c r="J392" s="573" t="s">
        <v>2047</v>
      </c>
      <c r="K392" s="449" t="s">
        <v>42</v>
      </c>
      <c r="L392" s="379" t="s">
        <v>443</v>
      </c>
      <c r="M392" s="379" t="s">
        <v>443</v>
      </c>
      <c r="N392" s="379" t="s">
        <v>443</v>
      </c>
      <c r="O392" s="420" t="s">
        <v>35</v>
      </c>
      <c r="P392" s="420" t="s">
        <v>35</v>
      </c>
      <c r="Q392" s="420" t="s">
        <v>35</v>
      </c>
      <c r="R392" s="420" t="s">
        <v>35</v>
      </c>
      <c r="S392" s="420" t="s">
        <v>35</v>
      </c>
      <c r="T392" s="420" t="s">
        <v>35</v>
      </c>
      <c r="U392" s="420" t="s">
        <v>35</v>
      </c>
      <c r="V392" s="420" t="s">
        <v>35</v>
      </c>
      <c r="W392" s="420" t="s">
        <v>35</v>
      </c>
    </row>
    <row r="393" spans="1:23" ht="45" customHeight="1" x14ac:dyDescent="0.25">
      <c r="A393" s="382" t="s">
        <v>1606</v>
      </c>
      <c r="B393" s="382" t="s">
        <v>152</v>
      </c>
      <c r="C393" s="408"/>
      <c r="D393" s="631">
        <v>55</v>
      </c>
      <c r="E393" s="408" t="s">
        <v>604</v>
      </c>
      <c r="F393" s="384" t="s">
        <v>1607</v>
      </c>
      <c r="G393" s="385" t="s">
        <v>590</v>
      </c>
      <c r="H393" s="386" t="s">
        <v>1608</v>
      </c>
      <c r="I393" s="315">
        <v>23</v>
      </c>
      <c r="J393" s="573" t="s">
        <v>2063</v>
      </c>
      <c r="K393" s="449" t="s">
        <v>69</v>
      </c>
      <c r="L393" s="379" t="s">
        <v>443</v>
      </c>
      <c r="M393" s="379" t="s">
        <v>443</v>
      </c>
      <c r="N393" s="379" t="s">
        <v>443</v>
      </c>
      <c r="O393" s="379" t="s">
        <v>443</v>
      </c>
      <c r="P393" s="379" t="s">
        <v>443</v>
      </c>
      <c r="Q393" s="379" t="s">
        <v>1882</v>
      </c>
      <c r="R393" s="379" t="s">
        <v>443</v>
      </c>
      <c r="S393" s="379" t="s">
        <v>443</v>
      </c>
      <c r="T393" s="379" t="s">
        <v>443</v>
      </c>
      <c r="U393" s="379" t="s">
        <v>443</v>
      </c>
      <c r="V393" s="379" t="s">
        <v>443</v>
      </c>
      <c r="W393" s="379" t="s">
        <v>443</v>
      </c>
    </row>
    <row r="394" spans="1:23" ht="45" customHeight="1" x14ac:dyDescent="0.25">
      <c r="A394" s="382" t="s">
        <v>1609</v>
      </c>
      <c r="B394" s="382" t="s">
        <v>60</v>
      </c>
      <c r="C394" s="409" t="s">
        <v>1847</v>
      </c>
      <c r="D394" s="631">
        <v>65</v>
      </c>
      <c r="E394" s="408" t="s">
        <v>1011</v>
      </c>
      <c r="F394" s="401">
        <v>44713</v>
      </c>
      <c r="G394" s="385" t="s">
        <v>590</v>
      </c>
      <c r="H394" s="560" t="s">
        <v>1611</v>
      </c>
      <c r="I394" s="315"/>
      <c r="J394" s="573" t="s">
        <v>2054</v>
      </c>
      <c r="K394" s="449" t="s">
        <v>42</v>
      </c>
      <c r="L394" s="379" t="s">
        <v>443</v>
      </c>
      <c r="M394" s="379" t="s">
        <v>443</v>
      </c>
      <c r="N394" s="379" t="s">
        <v>443</v>
      </c>
      <c r="O394" s="379" t="s">
        <v>443</v>
      </c>
      <c r="P394" s="379" t="s">
        <v>443</v>
      </c>
      <c r="Q394" s="379" t="s">
        <v>443</v>
      </c>
      <c r="R394" s="379" t="s">
        <v>443</v>
      </c>
      <c r="S394" s="379" t="s">
        <v>443</v>
      </c>
      <c r="T394" s="379" t="s">
        <v>443</v>
      </c>
      <c r="U394" s="379" t="s">
        <v>443</v>
      </c>
      <c r="V394" s="379" t="s">
        <v>443</v>
      </c>
      <c r="W394" s="379" t="s">
        <v>443</v>
      </c>
    </row>
    <row r="395" spans="1:23" ht="45" customHeight="1" x14ac:dyDescent="0.25">
      <c r="A395" s="382" t="s">
        <v>1612</v>
      </c>
      <c r="B395" s="382" t="s">
        <v>60</v>
      </c>
      <c r="C395" s="409" t="s">
        <v>1847</v>
      </c>
      <c r="D395" s="631">
        <v>65</v>
      </c>
      <c r="E395" s="408" t="s">
        <v>1011</v>
      </c>
      <c r="F395" s="401">
        <v>44713</v>
      </c>
      <c r="G395" s="385" t="s">
        <v>590</v>
      </c>
      <c r="H395" s="560" t="s">
        <v>1611</v>
      </c>
      <c r="I395" s="315"/>
      <c r="J395" s="573" t="s">
        <v>2054</v>
      </c>
      <c r="K395" s="449" t="s">
        <v>42</v>
      </c>
      <c r="L395" s="379" t="s">
        <v>443</v>
      </c>
      <c r="M395" s="379" t="s">
        <v>443</v>
      </c>
      <c r="N395" s="379" t="s">
        <v>443</v>
      </c>
      <c r="O395" s="379" t="s">
        <v>443</v>
      </c>
      <c r="P395" s="379" t="s">
        <v>443</v>
      </c>
      <c r="Q395" s="379" t="s">
        <v>443</v>
      </c>
      <c r="R395" s="379" t="s">
        <v>443</v>
      </c>
      <c r="S395" s="379" t="s">
        <v>443</v>
      </c>
      <c r="T395" s="379" t="s">
        <v>443</v>
      </c>
      <c r="U395" s="379" t="s">
        <v>443</v>
      </c>
      <c r="V395" s="379" t="s">
        <v>443</v>
      </c>
      <c r="W395" s="379" t="s">
        <v>443</v>
      </c>
    </row>
    <row r="396" spans="1:23" ht="45" customHeight="1" x14ac:dyDescent="0.25">
      <c r="A396" s="408" t="s">
        <v>2281</v>
      </c>
      <c r="B396" s="382" t="s">
        <v>777</v>
      </c>
      <c r="C396" s="408"/>
      <c r="D396" s="631">
        <v>65</v>
      </c>
      <c r="E396" s="408" t="s">
        <v>604</v>
      </c>
      <c r="F396" s="401">
        <v>41153</v>
      </c>
      <c r="G396" s="385" t="s">
        <v>590</v>
      </c>
      <c r="H396" s="386" t="s">
        <v>779</v>
      </c>
      <c r="I396" s="315">
        <v>8</v>
      </c>
      <c r="J396" s="573" t="s">
        <v>596</v>
      </c>
      <c r="K396" s="524" t="s">
        <v>20</v>
      </c>
      <c r="L396" s="379" t="s">
        <v>443</v>
      </c>
      <c r="M396" s="379" t="s">
        <v>443</v>
      </c>
      <c r="N396" s="379" t="s">
        <v>443</v>
      </c>
      <c r="O396" s="379" t="s">
        <v>1882</v>
      </c>
      <c r="P396" s="379" t="s">
        <v>443</v>
      </c>
      <c r="Q396" s="379" t="s">
        <v>443</v>
      </c>
      <c r="R396" s="379" t="s">
        <v>443</v>
      </c>
      <c r="S396" s="379" t="s">
        <v>443</v>
      </c>
      <c r="T396" s="379" t="s">
        <v>443</v>
      </c>
      <c r="U396" s="379" t="s">
        <v>443</v>
      </c>
      <c r="V396" s="379" t="s">
        <v>443</v>
      </c>
      <c r="W396" s="379" t="s">
        <v>443</v>
      </c>
    </row>
    <row r="397" spans="1:23" ht="45" customHeight="1" x14ac:dyDescent="0.25">
      <c r="A397" s="382" t="s">
        <v>2282</v>
      </c>
      <c r="B397" s="382" t="s">
        <v>1942</v>
      </c>
      <c r="C397" s="408"/>
      <c r="D397" s="631">
        <v>55</v>
      </c>
      <c r="E397" s="408" t="s">
        <v>604</v>
      </c>
      <c r="F397" s="384"/>
      <c r="G397" s="385" t="s">
        <v>590</v>
      </c>
      <c r="H397" s="386" t="s">
        <v>1618</v>
      </c>
      <c r="I397" s="315">
        <v>3</v>
      </c>
      <c r="J397" s="573" t="s">
        <v>596</v>
      </c>
      <c r="K397" s="449" t="s">
        <v>87</v>
      </c>
      <c r="L397" s="379" t="s">
        <v>443</v>
      </c>
      <c r="M397" s="379" t="s">
        <v>35</v>
      </c>
      <c r="N397" s="379" t="s">
        <v>443</v>
      </c>
      <c r="O397" s="379" t="s">
        <v>443</v>
      </c>
      <c r="P397" s="379" t="s">
        <v>443</v>
      </c>
      <c r="Q397" s="379" t="s">
        <v>443</v>
      </c>
      <c r="R397" s="379" t="s">
        <v>443</v>
      </c>
      <c r="S397" s="379" t="s">
        <v>443</v>
      </c>
      <c r="T397" s="379" t="s">
        <v>443</v>
      </c>
      <c r="U397" s="379" t="s">
        <v>443</v>
      </c>
      <c r="V397" s="379" t="s">
        <v>443</v>
      </c>
      <c r="W397" s="379" t="s">
        <v>443</v>
      </c>
    </row>
    <row r="398" spans="1:23" ht="45" customHeight="1" x14ac:dyDescent="0.25">
      <c r="A398" s="599" t="s">
        <v>2283</v>
      </c>
      <c r="B398" s="408" t="s">
        <v>1622</v>
      </c>
      <c r="C398" s="408"/>
      <c r="D398" s="631">
        <v>55</v>
      </c>
      <c r="E398" s="408" t="s">
        <v>604</v>
      </c>
      <c r="F398" s="401">
        <v>42614</v>
      </c>
      <c r="G398" s="385" t="s">
        <v>590</v>
      </c>
      <c r="H398" s="386" t="s">
        <v>1623</v>
      </c>
      <c r="I398" s="48">
        <v>22</v>
      </c>
      <c r="J398" s="573" t="s">
        <v>596</v>
      </c>
      <c r="K398" s="449" t="s">
        <v>87</v>
      </c>
      <c r="L398" s="379" t="s">
        <v>443</v>
      </c>
      <c r="M398" s="379" t="s">
        <v>443</v>
      </c>
      <c r="N398" s="379" t="s">
        <v>443</v>
      </c>
      <c r="O398" s="379" t="s">
        <v>443</v>
      </c>
      <c r="P398" s="379" t="s">
        <v>443</v>
      </c>
      <c r="Q398" s="379" t="s">
        <v>443</v>
      </c>
      <c r="R398" s="379" t="s">
        <v>443</v>
      </c>
      <c r="S398" s="379" t="s">
        <v>443</v>
      </c>
      <c r="T398" s="379" t="s">
        <v>443</v>
      </c>
      <c r="U398" s="379" t="s">
        <v>443</v>
      </c>
      <c r="V398" s="379" t="s">
        <v>443</v>
      </c>
      <c r="W398" s="379" t="s">
        <v>443</v>
      </c>
    </row>
    <row r="399" spans="1:23" ht="45" customHeight="1" x14ac:dyDescent="0.25">
      <c r="A399" s="408" t="s">
        <v>1624</v>
      </c>
      <c r="B399" s="382" t="s">
        <v>178</v>
      </c>
      <c r="C399" s="408"/>
      <c r="D399" s="631">
        <v>55</v>
      </c>
      <c r="E399" s="408" t="s">
        <v>604</v>
      </c>
      <c r="F399" s="401">
        <v>41061</v>
      </c>
      <c r="G399" s="385" t="s">
        <v>590</v>
      </c>
      <c r="H399" s="386" t="s">
        <v>779</v>
      </c>
      <c r="I399" s="315">
        <v>9</v>
      </c>
      <c r="J399" s="573" t="s">
        <v>596</v>
      </c>
      <c r="K399" s="524" t="s">
        <v>20</v>
      </c>
      <c r="L399" s="379" t="s">
        <v>443</v>
      </c>
      <c r="M399" s="379" t="s">
        <v>443</v>
      </c>
      <c r="N399" s="379" t="s">
        <v>443</v>
      </c>
      <c r="O399" s="379" t="s">
        <v>1882</v>
      </c>
      <c r="P399" s="379" t="s">
        <v>443</v>
      </c>
      <c r="Q399" s="379" t="s">
        <v>443</v>
      </c>
      <c r="R399" s="379" t="s">
        <v>443</v>
      </c>
      <c r="S399" s="379" t="s">
        <v>443</v>
      </c>
      <c r="T399" s="379" t="s">
        <v>443</v>
      </c>
      <c r="U399" s="379" t="s">
        <v>443</v>
      </c>
      <c r="V399" s="379" t="s">
        <v>443</v>
      </c>
      <c r="W399" s="379" t="s">
        <v>443</v>
      </c>
    </row>
    <row r="400" spans="1:23" ht="45" customHeight="1" x14ac:dyDescent="0.25">
      <c r="A400" s="382" t="s">
        <v>2284</v>
      </c>
      <c r="B400" s="382" t="s">
        <v>1627</v>
      </c>
      <c r="C400" s="408"/>
      <c r="D400" s="631">
        <v>55</v>
      </c>
      <c r="E400" s="408" t="s">
        <v>604</v>
      </c>
      <c r="F400" s="401">
        <v>42237</v>
      </c>
      <c r="G400" s="385" t="s">
        <v>590</v>
      </c>
      <c r="H400" s="386" t="s">
        <v>495</v>
      </c>
      <c r="I400" s="315"/>
      <c r="J400" s="623" t="s">
        <v>2043</v>
      </c>
      <c r="K400" s="449" t="s">
        <v>50</v>
      </c>
      <c r="L400" s="379" t="s">
        <v>443</v>
      </c>
      <c r="M400" s="379" t="s">
        <v>443</v>
      </c>
      <c r="N400" s="379" t="s">
        <v>443</v>
      </c>
      <c r="O400" s="379" t="s">
        <v>443</v>
      </c>
      <c r="P400" s="379" t="s">
        <v>443</v>
      </c>
      <c r="Q400" s="423" t="s">
        <v>443</v>
      </c>
      <c r="R400" s="379" t="s">
        <v>1882</v>
      </c>
      <c r="S400" s="379" t="s">
        <v>443</v>
      </c>
      <c r="T400" s="379" t="s">
        <v>443</v>
      </c>
      <c r="U400" s="379" t="s">
        <v>443</v>
      </c>
      <c r="V400" s="379" t="s">
        <v>443</v>
      </c>
      <c r="W400" s="379" t="s">
        <v>443</v>
      </c>
    </row>
    <row r="401" spans="1:23" ht="45" customHeight="1" x14ac:dyDescent="0.25">
      <c r="A401" s="382" t="s">
        <v>2285</v>
      </c>
      <c r="B401" s="382" t="s">
        <v>1631</v>
      </c>
      <c r="C401" s="409" t="s">
        <v>1176</v>
      </c>
      <c r="D401" s="631">
        <v>55</v>
      </c>
      <c r="E401" s="408" t="s">
        <v>604</v>
      </c>
      <c r="F401" s="401">
        <v>41654</v>
      </c>
      <c r="G401" s="385" t="s">
        <v>590</v>
      </c>
      <c r="H401" s="386" t="s">
        <v>1632</v>
      </c>
      <c r="I401" s="315">
        <v>20</v>
      </c>
      <c r="J401" s="573" t="s">
        <v>596</v>
      </c>
      <c r="K401" s="449" t="s">
        <v>31</v>
      </c>
      <c r="L401" s="379" t="s">
        <v>443</v>
      </c>
      <c r="M401" s="379" t="s">
        <v>443</v>
      </c>
      <c r="N401" s="379" t="s">
        <v>443</v>
      </c>
      <c r="O401" s="379" t="s">
        <v>443</v>
      </c>
      <c r="P401" s="379" t="s">
        <v>443</v>
      </c>
      <c r="Q401" s="379" t="s">
        <v>443</v>
      </c>
      <c r="R401" s="379" t="s">
        <v>443</v>
      </c>
      <c r="S401" s="379" t="s">
        <v>443</v>
      </c>
      <c r="T401" s="379" t="s">
        <v>1882</v>
      </c>
      <c r="U401" s="379" t="s">
        <v>443</v>
      </c>
      <c r="V401" s="379" t="s">
        <v>443</v>
      </c>
      <c r="W401" s="379" t="s">
        <v>443</v>
      </c>
    </row>
    <row r="402" spans="1:23" ht="45" customHeight="1" x14ac:dyDescent="0.25">
      <c r="A402" s="382" t="s">
        <v>2286</v>
      </c>
      <c r="B402" s="382" t="s">
        <v>89</v>
      </c>
      <c r="C402" s="409" t="s">
        <v>762</v>
      </c>
      <c r="D402" s="631">
        <v>65</v>
      </c>
      <c r="E402" s="408" t="s">
        <v>697</v>
      </c>
      <c r="F402" s="401">
        <v>44317</v>
      </c>
      <c r="G402" s="385" t="s">
        <v>590</v>
      </c>
      <c r="H402" s="386" t="s">
        <v>1634</v>
      </c>
      <c r="I402" s="315"/>
      <c r="J402" s="573" t="s">
        <v>2054</v>
      </c>
      <c r="K402" s="449" t="s">
        <v>69</v>
      </c>
      <c r="L402" s="379" t="s">
        <v>443</v>
      </c>
      <c r="M402" s="379" t="s">
        <v>443</v>
      </c>
      <c r="N402" s="379" t="s">
        <v>443</v>
      </c>
      <c r="O402" s="379" t="s">
        <v>443</v>
      </c>
      <c r="P402" s="379" t="s">
        <v>443</v>
      </c>
      <c r="Q402" s="379" t="s">
        <v>1882</v>
      </c>
      <c r="R402" s="379" t="s">
        <v>443</v>
      </c>
      <c r="S402" s="379" t="s">
        <v>443</v>
      </c>
      <c r="T402" s="379" t="s">
        <v>443</v>
      </c>
      <c r="U402" s="379" t="s">
        <v>443</v>
      </c>
      <c r="V402" s="379" t="s">
        <v>443</v>
      </c>
      <c r="W402" s="379" t="s">
        <v>443</v>
      </c>
    </row>
    <row r="403" spans="1:23" ht="45" customHeight="1" x14ac:dyDescent="0.25">
      <c r="A403" s="382" t="s">
        <v>2287</v>
      </c>
      <c r="B403" s="382" t="s">
        <v>1636</v>
      </c>
      <c r="C403" s="408"/>
      <c r="D403" s="631">
        <v>55</v>
      </c>
      <c r="E403" s="408" t="s">
        <v>604</v>
      </c>
      <c r="F403" s="384"/>
      <c r="G403" s="385" t="s">
        <v>590</v>
      </c>
      <c r="H403" s="386" t="s">
        <v>1623</v>
      </c>
      <c r="I403" s="315">
        <v>17</v>
      </c>
      <c r="J403" s="573" t="s">
        <v>596</v>
      </c>
      <c r="K403" s="449" t="s">
        <v>87</v>
      </c>
      <c r="L403" s="379" t="s">
        <v>443</v>
      </c>
      <c r="M403" s="379" t="s">
        <v>443</v>
      </c>
      <c r="N403" s="379" t="s">
        <v>443</v>
      </c>
      <c r="O403" s="379" t="s">
        <v>35</v>
      </c>
      <c r="P403" s="379" t="s">
        <v>443</v>
      </c>
      <c r="Q403" s="420" t="s">
        <v>35</v>
      </c>
      <c r="R403" s="420" t="s">
        <v>35</v>
      </c>
      <c r="S403" s="420" t="s">
        <v>35</v>
      </c>
      <c r="T403" s="420" t="s">
        <v>35</v>
      </c>
      <c r="U403" s="420" t="s">
        <v>35</v>
      </c>
      <c r="V403" s="420" t="s">
        <v>35</v>
      </c>
      <c r="W403" s="379" t="s">
        <v>1882</v>
      </c>
    </row>
    <row r="404" spans="1:23" ht="45" customHeight="1" x14ac:dyDescent="0.25">
      <c r="A404" s="382" t="s">
        <v>2288</v>
      </c>
      <c r="B404" s="382" t="s">
        <v>641</v>
      </c>
      <c r="C404" s="602"/>
      <c r="D404" s="631">
        <v>50</v>
      </c>
      <c r="E404" s="408" t="s">
        <v>604</v>
      </c>
      <c r="F404" s="401">
        <v>44949</v>
      </c>
      <c r="G404" s="385" t="s">
        <v>590</v>
      </c>
      <c r="H404" s="386">
        <v>69</v>
      </c>
      <c r="I404" s="315"/>
      <c r="J404" s="609" t="s">
        <v>2096</v>
      </c>
      <c r="K404" s="449" t="s">
        <v>42</v>
      </c>
      <c r="L404" s="379"/>
      <c r="M404" s="379"/>
      <c r="N404" s="379"/>
      <c r="O404" s="379" t="s">
        <v>443</v>
      </c>
      <c r="P404" s="379" t="s">
        <v>35</v>
      </c>
      <c r="Q404" s="423" t="s">
        <v>443</v>
      </c>
      <c r="R404" s="423" t="s">
        <v>443</v>
      </c>
      <c r="S404" s="379" t="s">
        <v>443</v>
      </c>
      <c r="T404" s="379" t="s">
        <v>443</v>
      </c>
      <c r="U404" s="379" t="s">
        <v>443</v>
      </c>
      <c r="V404" s="379" t="s">
        <v>443</v>
      </c>
      <c r="W404" s="420" t="s">
        <v>35</v>
      </c>
    </row>
    <row r="405" spans="1:23" ht="45" customHeight="1" x14ac:dyDescent="0.25">
      <c r="A405" s="382" t="s">
        <v>1638</v>
      </c>
      <c r="B405" s="382" t="s">
        <v>1639</v>
      </c>
      <c r="C405" s="602"/>
      <c r="D405" s="631">
        <v>65</v>
      </c>
      <c r="E405" s="502" t="s">
        <v>604</v>
      </c>
      <c r="F405" s="401">
        <v>45253</v>
      </c>
      <c r="G405" s="385" t="s">
        <v>590</v>
      </c>
      <c r="H405" s="386" t="s">
        <v>1640</v>
      </c>
      <c r="I405" s="315"/>
      <c r="J405" s="573" t="s">
        <v>648</v>
      </c>
      <c r="K405" s="449" t="s">
        <v>87</v>
      </c>
      <c r="L405" s="420" t="s">
        <v>35</v>
      </c>
      <c r="M405" s="420" t="s">
        <v>35</v>
      </c>
      <c r="N405" s="420" t="s">
        <v>35</v>
      </c>
      <c r="O405" s="420" t="s">
        <v>35</v>
      </c>
      <c r="P405" s="420" t="s">
        <v>35</v>
      </c>
      <c r="Q405" s="420" t="s">
        <v>35</v>
      </c>
      <c r="R405" s="420" t="s">
        <v>35</v>
      </c>
      <c r="S405" s="420" t="s">
        <v>35</v>
      </c>
      <c r="T405" s="420" t="s">
        <v>35</v>
      </c>
      <c r="U405" s="420" t="s">
        <v>35</v>
      </c>
      <c r="V405" s="379" t="s">
        <v>1882</v>
      </c>
      <c r="W405" s="420" t="s">
        <v>35</v>
      </c>
    </row>
    <row r="406" spans="1:23" ht="45" customHeight="1" x14ac:dyDescent="0.25">
      <c r="A406" s="382" t="s">
        <v>2289</v>
      </c>
      <c r="B406" s="599" t="s">
        <v>60</v>
      </c>
      <c r="C406" s="409" t="s">
        <v>1176</v>
      </c>
      <c r="D406" s="631">
        <v>55</v>
      </c>
      <c r="E406" s="408" t="s">
        <v>604</v>
      </c>
      <c r="F406" s="441"/>
      <c r="G406" s="385" t="s">
        <v>590</v>
      </c>
      <c r="H406" s="386" t="s">
        <v>1644</v>
      </c>
      <c r="I406" s="315">
        <v>1</v>
      </c>
      <c r="J406" s="573" t="s">
        <v>648</v>
      </c>
      <c r="K406" s="449" t="s">
        <v>45</v>
      </c>
      <c r="L406" s="379" t="s">
        <v>443</v>
      </c>
      <c r="M406" s="379" t="s">
        <v>1882</v>
      </c>
      <c r="N406" s="379" t="s">
        <v>443</v>
      </c>
      <c r="O406" s="379" t="s">
        <v>443</v>
      </c>
      <c r="P406" s="423" t="s">
        <v>443</v>
      </c>
      <c r="Q406" s="379" t="s">
        <v>443</v>
      </c>
      <c r="R406" s="379" t="s">
        <v>443</v>
      </c>
      <c r="S406" s="379" t="s">
        <v>443</v>
      </c>
      <c r="T406" s="379" t="s">
        <v>443</v>
      </c>
      <c r="U406" s="379" t="s">
        <v>443</v>
      </c>
      <c r="V406" s="379" t="s">
        <v>443</v>
      </c>
      <c r="W406" s="379" t="s">
        <v>443</v>
      </c>
    </row>
    <row r="407" spans="1:23" ht="45" customHeight="1" x14ac:dyDescent="0.25">
      <c r="A407" s="382" t="s">
        <v>2290</v>
      </c>
      <c r="B407" s="599" t="s">
        <v>1646</v>
      </c>
      <c r="C407" s="409"/>
      <c r="D407" s="631">
        <v>85</v>
      </c>
      <c r="E407" s="408" t="s">
        <v>604</v>
      </c>
      <c r="F407" s="434">
        <v>45108</v>
      </c>
      <c r="G407" s="385" t="s">
        <v>590</v>
      </c>
      <c r="H407" s="616" t="s">
        <v>1647</v>
      </c>
      <c r="I407" s="315"/>
      <c r="J407" s="573" t="s">
        <v>596</v>
      </c>
      <c r="K407" s="449" t="s">
        <v>87</v>
      </c>
      <c r="L407" s="420" t="s">
        <v>35</v>
      </c>
      <c r="M407" s="420" t="s">
        <v>35</v>
      </c>
      <c r="N407" s="420" t="s">
        <v>35</v>
      </c>
      <c r="O407" s="420" t="s">
        <v>35</v>
      </c>
      <c r="P407" s="420" t="s">
        <v>35</v>
      </c>
      <c r="Q407" s="420" t="s">
        <v>35</v>
      </c>
      <c r="R407" s="379" t="s">
        <v>443</v>
      </c>
      <c r="S407" s="379" t="s">
        <v>443</v>
      </c>
      <c r="T407" s="379" t="s">
        <v>443</v>
      </c>
      <c r="U407" s="379" t="s">
        <v>443</v>
      </c>
      <c r="V407" s="379" t="s">
        <v>443</v>
      </c>
      <c r="W407" s="379" t="s">
        <v>443</v>
      </c>
    </row>
    <row r="408" spans="1:23" ht="45" customHeight="1" x14ac:dyDescent="0.25">
      <c r="A408" s="382" t="s">
        <v>2291</v>
      </c>
      <c r="B408" s="382" t="s">
        <v>662</v>
      </c>
      <c r="C408" s="602"/>
      <c r="D408" s="631">
        <v>50</v>
      </c>
      <c r="E408" s="408" t="s">
        <v>604</v>
      </c>
      <c r="F408" s="401">
        <v>44949</v>
      </c>
      <c r="G408" s="385" t="s">
        <v>590</v>
      </c>
      <c r="H408" s="386">
        <v>149</v>
      </c>
      <c r="I408" s="315"/>
      <c r="J408" s="609" t="s">
        <v>2096</v>
      </c>
      <c r="K408" s="449" t="s">
        <v>20</v>
      </c>
      <c r="L408" s="379"/>
      <c r="M408" s="379"/>
      <c r="N408" s="379"/>
      <c r="O408" s="379" t="s">
        <v>1882</v>
      </c>
      <c r="P408" s="379" t="s">
        <v>443</v>
      </c>
      <c r="Q408" s="423" t="s">
        <v>443</v>
      </c>
      <c r="R408" s="423" t="s">
        <v>443</v>
      </c>
      <c r="S408" s="379" t="s">
        <v>443</v>
      </c>
      <c r="T408" s="379" t="s">
        <v>443</v>
      </c>
      <c r="U408" s="647" t="s">
        <v>35</v>
      </c>
      <c r="V408" s="379" t="s">
        <v>443</v>
      </c>
      <c r="W408" s="379" t="s">
        <v>443</v>
      </c>
    </row>
    <row r="409" spans="1:23" ht="45" customHeight="1" x14ac:dyDescent="0.25">
      <c r="A409" s="382" t="s">
        <v>1649</v>
      </c>
      <c r="B409" s="382" t="s">
        <v>598</v>
      </c>
      <c r="C409" s="602"/>
      <c r="D409" s="631">
        <v>50</v>
      </c>
      <c r="E409" s="408" t="s">
        <v>731</v>
      </c>
      <c r="F409" s="401">
        <v>44949</v>
      </c>
      <c r="G409" s="385" t="s">
        <v>590</v>
      </c>
      <c r="H409" s="386">
        <v>326</v>
      </c>
      <c r="I409" s="315"/>
      <c r="J409" s="573" t="s">
        <v>732</v>
      </c>
      <c r="K409" s="449" t="s">
        <v>20</v>
      </c>
      <c r="L409" s="379"/>
      <c r="M409" s="379"/>
      <c r="N409" s="379"/>
      <c r="O409" s="379" t="s">
        <v>1882</v>
      </c>
      <c r="P409" s="423" t="s">
        <v>443</v>
      </c>
      <c r="Q409" s="379" t="s">
        <v>443</v>
      </c>
      <c r="R409" s="379" t="s">
        <v>443</v>
      </c>
      <c r="S409" s="379" t="s">
        <v>443</v>
      </c>
      <c r="T409" s="379" t="s">
        <v>443</v>
      </c>
      <c r="U409" s="379" t="s">
        <v>443</v>
      </c>
      <c r="V409" s="453" t="s">
        <v>443</v>
      </c>
      <c r="W409" s="453" t="s">
        <v>443</v>
      </c>
    </row>
    <row r="410" spans="1:23" ht="45" customHeight="1" x14ac:dyDescent="0.25">
      <c r="A410" s="408" t="s">
        <v>1650</v>
      </c>
      <c r="B410" s="382" t="s">
        <v>638</v>
      </c>
      <c r="C410" s="408" t="s">
        <v>1944</v>
      </c>
      <c r="D410" s="631">
        <v>60</v>
      </c>
      <c r="E410" s="408" t="s">
        <v>604</v>
      </c>
      <c r="F410" s="401">
        <v>41821</v>
      </c>
      <c r="G410" s="385" t="s">
        <v>590</v>
      </c>
      <c r="H410" s="386" t="s">
        <v>1651</v>
      </c>
      <c r="I410" s="315"/>
      <c r="J410" s="573" t="s">
        <v>596</v>
      </c>
      <c r="K410" s="449" t="s">
        <v>100</v>
      </c>
      <c r="L410" s="379" t="s">
        <v>443</v>
      </c>
      <c r="M410" s="379" t="s">
        <v>443</v>
      </c>
      <c r="N410" s="379" t="s">
        <v>443</v>
      </c>
      <c r="O410" s="379" t="s">
        <v>443</v>
      </c>
      <c r="P410" s="379" t="s">
        <v>443</v>
      </c>
      <c r="Q410" s="379" t="s">
        <v>443</v>
      </c>
      <c r="R410" s="379" t="s">
        <v>443</v>
      </c>
      <c r="S410" s="379" t="s">
        <v>443</v>
      </c>
      <c r="T410" s="379" t="s">
        <v>443</v>
      </c>
      <c r="U410" s="379" t="s">
        <v>1882</v>
      </c>
      <c r="V410" s="420" t="s">
        <v>35</v>
      </c>
      <c r="W410" s="379" t="s">
        <v>443</v>
      </c>
    </row>
    <row r="411" spans="1:23" ht="45" customHeight="1" x14ac:dyDescent="0.25">
      <c r="A411" s="382" t="s">
        <v>1652</v>
      </c>
      <c r="B411" s="382" t="s">
        <v>99</v>
      </c>
      <c r="C411" s="408"/>
      <c r="D411" s="631">
        <v>55</v>
      </c>
      <c r="E411" s="408" t="s">
        <v>589</v>
      </c>
      <c r="F411" s="401">
        <v>44208</v>
      </c>
      <c r="G411" s="385" t="s">
        <v>590</v>
      </c>
      <c r="H411" s="386" t="s">
        <v>1653</v>
      </c>
      <c r="I411" s="315"/>
      <c r="J411" s="573" t="s">
        <v>2042</v>
      </c>
      <c r="K411" s="449" t="s">
        <v>40</v>
      </c>
      <c r="L411" s="379" t="s">
        <v>1882</v>
      </c>
      <c r="M411" s="379" t="s">
        <v>443</v>
      </c>
      <c r="N411" s="379" t="s">
        <v>443</v>
      </c>
      <c r="O411" s="379" t="s">
        <v>443</v>
      </c>
      <c r="P411" s="379" t="s">
        <v>443</v>
      </c>
      <c r="Q411" s="379" t="s">
        <v>443</v>
      </c>
      <c r="R411" s="379" t="s">
        <v>443</v>
      </c>
      <c r="S411" s="379" t="s">
        <v>443</v>
      </c>
      <c r="T411" s="379" t="s">
        <v>443</v>
      </c>
      <c r="U411" s="379" t="s">
        <v>443</v>
      </c>
      <c r="V411" s="379" t="s">
        <v>443</v>
      </c>
      <c r="W411" s="379" t="s">
        <v>443</v>
      </c>
    </row>
    <row r="412" spans="1:23" ht="45" customHeight="1" x14ac:dyDescent="0.25">
      <c r="A412" s="382" t="s">
        <v>1654</v>
      </c>
      <c r="B412" s="382" t="s">
        <v>638</v>
      </c>
      <c r="C412" s="409"/>
      <c r="D412" s="631">
        <v>65</v>
      </c>
      <c r="E412" s="408" t="s">
        <v>604</v>
      </c>
      <c r="F412" s="401">
        <v>45253</v>
      </c>
      <c r="G412" s="385" t="s">
        <v>590</v>
      </c>
      <c r="H412" s="386" t="s">
        <v>1656</v>
      </c>
      <c r="I412" s="315"/>
      <c r="J412" s="573" t="s">
        <v>2065</v>
      </c>
      <c r="K412" s="449" t="s">
        <v>40</v>
      </c>
      <c r="L412" s="420" t="s">
        <v>35</v>
      </c>
      <c r="M412" s="420" t="s">
        <v>35</v>
      </c>
      <c r="N412" s="420" t="s">
        <v>35</v>
      </c>
      <c r="O412" s="420" t="s">
        <v>35</v>
      </c>
      <c r="P412" s="420" t="s">
        <v>35</v>
      </c>
      <c r="Q412" s="420" t="s">
        <v>35</v>
      </c>
      <c r="R412" s="420" t="s">
        <v>35</v>
      </c>
      <c r="S412" s="420" t="s">
        <v>35</v>
      </c>
      <c r="T412" s="420" t="s">
        <v>35</v>
      </c>
      <c r="U412" s="420" t="s">
        <v>35</v>
      </c>
      <c r="V412" s="379" t="s">
        <v>443</v>
      </c>
      <c r="W412" s="379" t="s">
        <v>443</v>
      </c>
    </row>
    <row r="413" spans="1:23" ht="45" customHeight="1" x14ac:dyDescent="0.25">
      <c r="A413" s="382" t="s">
        <v>2292</v>
      </c>
      <c r="B413" s="382" t="s">
        <v>1159</v>
      </c>
      <c r="C413" s="408"/>
      <c r="D413" s="631">
        <v>55</v>
      </c>
      <c r="E413" s="408" t="s">
        <v>604</v>
      </c>
      <c r="F413" s="401">
        <v>42248</v>
      </c>
      <c r="G413" s="385" t="s">
        <v>590</v>
      </c>
      <c r="H413" s="386" t="s">
        <v>1658</v>
      </c>
      <c r="I413" s="315"/>
      <c r="J413" s="605" t="s">
        <v>634</v>
      </c>
      <c r="K413" s="449" t="s">
        <v>72</v>
      </c>
      <c r="L413" s="379" t="s">
        <v>443</v>
      </c>
      <c r="M413" s="379" t="s">
        <v>443</v>
      </c>
      <c r="N413" s="379" t="s">
        <v>443</v>
      </c>
      <c r="O413" s="379" t="s">
        <v>443</v>
      </c>
      <c r="P413" s="379" t="s">
        <v>443</v>
      </c>
      <c r="Q413" s="423" t="s">
        <v>443</v>
      </c>
      <c r="R413" s="423" t="s">
        <v>443</v>
      </c>
      <c r="S413" s="423" t="s">
        <v>443</v>
      </c>
      <c r="T413" s="423" t="s">
        <v>443</v>
      </c>
      <c r="U413" s="448" t="s">
        <v>1882</v>
      </c>
      <c r="V413" s="420" t="s">
        <v>35</v>
      </c>
      <c r="W413" s="379" t="s">
        <v>443</v>
      </c>
    </row>
    <row r="414" spans="1:23" ht="45" customHeight="1" x14ac:dyDescent="0.25">
      <c r="A414" s="382" t="s">
        <v>2293</v>
      </c>
      <c r="B414" s="382" t="s">
        <v>1660</v>
      </c>
      <c r="C414" s="602"/>
      <c r="D414" s="631">
        <v>50</v>
      </c>
      <c r="E414" s="408" t="s">
        <v>604</v>
      </c>
      <c r="F414" s="401">
        <v>44949</v>
      </c>
      <c r="G414" s="385" t="s">
        <v>590</v>
      </c>
      <c r="H414" s="386">
        <v>398</v>
      </c>
      <c r="I414" s="315"/>
      <c r="J414" s="573" t="s">
        <v>2096</v>
      </c>
      <c r="K414" s="524" t="s">
        <v>25</v>
      </c>
      <c r="L414" s="379"/>
      <c r="M414" s="379"/>
      <c r="N414" s="379"/>
      <c r="O414" s="420" t="s">
        <v>35</v>
      </c>
      <c r="P414" s="379" t="s">
        <v>1882</v>
      </c>
      <c r="Q414" s="379" t="s">
        <v>35</v>
      </c>
      <c r="R414" s="379" t="s">
        <v>443</v>
      </c>
      <c r="S414" s="379" t="s">
        <v>443</v>
      </c>
      <c r="T414" s="379" t="s">
        <v>443</v>
      </c>
      <c r="U414" s="379" t="s">
        <v>443</v>
      </c>
      <c r="V414" s="379" t="s">
        <v>443</v>
      </c>
      <c r="W414" s="379" t="s">
        <v>443</v>
      </c>
    </row>
    <row r="415" spans="1:23" ht="45" customHeight="1" x14ac:dyDescent="0.25">
      <c r="A415" s="382" t="s">
        <v>2294</v>
      </c>
      <c r="B415" s="382" t="s">
        <v>1313</v>
      </c>
      <c r="C415" s="524" t="s">
        <v>984</v>
      </c>
      <c r="D415" s="631">
        <v>50</v>
      </c>
      <c r="E415" s="408" t="s">
        <v>731</v>
      </c>
      <c r="F415" s="401">
        <v>44949</v>
      </c>
      <c r="G415" s="385" t="s">
        <v>590</v>
      </c>
      <c r="H415" s="386">
        <v>388</v>
      </c>
      <c r="I415" s="315"/>
      <c r="J415" s="573" t="s">
        <v>732</v>
      </c>
      <c r="K415" s="449" t="s">
        <v>40</v>
      </c>
      <c r="L415" s="379" t="s">
        <v>1882</v>
      </c>
      <c r="M415" s="379"/>
      <c r="N415" s="379"/>
      <c r="O415" s="379" t="s">
        <v>443</v>
      </c>
      <c r="P415" s="453" t="s">
        <v>443</v>
      </c>
      <c r="Q415" s="379" t="s">
        <v>443</v>
      </c>
      <c r="R415" s="379" t="s">
        <v>443</v>
      </c>
      <c r="S415" s="379" t="s">
        <v>443</v>
      </c>
      <c r="T415" s="379" t="s">
        <v>443</v>
      </c>
      <c r="U415" s="379" t="s">
        <v>443</v>
      </c>
      <c r="V415" s="453" t="s">
        <v>443</v>
      </c>
      <c r="W415" s="453" t="s">
        <v>443</v>
      </c>
    </row>
    <row r="416" spans="1:23" ht="45" customHeight="1" x14ac:dyDescent="0.25">
      <c r="A416" s="382" t="s">
        <v>2295</v>
      </c>
      <c r="B416" s="382" t="s">
        <v>1667</v>
      </c>
      <c r="C416" s="408"/>
      <c r="D416" s="631">
        <v>70</v>
      </c>
      <c r="E416" s="408" t="s">
        <v>604</v>
      </c>
      <c r="F416" s="401">
        <v>45170</v>
      </c>
      <c r="G416" s="385" t="s">
        <v>590</v>
      </c>
      <c r="H416" s="616" t="s">
        <v>1668</v>
      </c>
      <c r="I416" s="315"/>
      <c r="J416" s="573" t="s">
        <v>2042</v>
      </c>
      <c r="K416" s="449" t="s">
        <v>50</v>
      </c>
      <c r="L416" s="420" t="s">
        <v>35</v>
      </c>
      <c r="M416" s="420" t="s">
        <v>35</v>
      </c>
      <c r="N416" s="420" t="s">
        <v>35</v>
      </c>
      <c r="O416" s="420" t="s">
        <v>35</v>
      </c>
      <c r="P416" s="420" t="s">
        <v>35</v>
      </c>
      <c r="Q416" s="420" t="s">
        <v>35</v>
      </c>
      <c r="R416" s="379" t="s">
        <v>1882</v>
      </c>
      <c r="S416" s="420" t="s">
        <v>35</v>
      </c>
      <c r="T416" s="379" t="s">
        <v>443</v>
      </c>
      <c r="U416" s="379" t="s">
        <v>443</v>
      </c>
      <c r="V416" s="379" t="s">
        <v>443</v>
      </c>
      <c r="W416" s="379" t="s">
        <v>443</v>
      </c>
    </row>
    <row r="417" spans="1:23" ht="45" customHeight="1" x14ac:dyDescent="0.25">
      <c r="A417" s="382" t="s">
        <v>2296</v>
      </c>
      <c r="B417" s="382" t="s">
        <v>99</v>
      </c>
      <c r="C417" s="408"/>
      <c r="D417" s="631">
        <v>55</v>
      </c>
      <c r="E417" s="408" t="s">
        <v>604</v>
      </c>
      <c r="F417" s="401"/>
      <c r="G417" s="385" t="s">
        <v>590</v>
      </c>
      <c r="H417" s="386" t="s">
        <v>1670</v>
      </c>
      <c r="I417" s="315">
        <v>24</v>
      </c>
      <c r="J417" s="573" t="s">
        <v>648</v>
      </c>
      <c r="K417" s="449" t="s">
        <v>45</v>
      </c>
      <c r="L417" s="379" t="s">
        <v>443</v>
      </c>
      <c r="M417" s="453" t="s">
        <v>1882</v>
      </c>
      <c r="N417" s="379" t="s">
        <v>443</v>
      </c>
      <c r="O417" s="379" t="s">
        <v>443</v>
      </c>
      <c r="P417" s="379" t="s">
        <v>443</v>
      </c>
      <c r="Q417" s="420" t="s">
        <v>35</v>
      </c>
      <c r="R417" s="379" t="s">
        <v>443</v>
      </c>
      <c r="S417" s="379" t="s">
        <v>443</v>
      </c>
      <c r="T417" s="379" t="s">
        <v>443</v>
      </c>
      <c r="U417" s="379" t="s">
        <v>443</v>
      </c>
      <c r="V417" s="379" t="s">
        <v>443</v>
      </c>
      <c r="W417" s="379" t="s">
        <v>443</v>
      </c>
    </row>
    <row r="418" spans="1:23" ht="45" customHeight="1" x14ac:dyDescent="0.25">
      <c r="A418" s="382" t="s">
        <v>29</v>
      </c>
      <c r="B418" s="382" t="s">
        <v>2297</v>
      </c>
      <c r="C418" s="408"/>
      <c r="D418" s="631">
        <v>55</v>
      </c>
      <c r="E418" s="408" t="s">
        <v>604</v>
      </c>
      <c r="F418" s="401">
        <v>44896</v>
      </c>
      <c r="G418" s="532" t="s">
        <v>66</v>
      </c>
      <c r="H418" s="386" t="s">
        <v>400</v>
      </c>
      <c r="I418" s="315">
        <v>2</v>
      </c>
      <c r="J418" s="573" t="s">
        <v>767</v>
      </c>
      <c r="K418" s="449" t="s">
        <v>45</v>
      </c>
      <c r="L418" s="379" t="s">
        <v>443</v>
      </c>
      <c r="M418" s="379" t="s">
        <v>1882</v>
      </c>
      <c r="N418" s="420" t="s">
        <v>35</v>
      </c>
      <c r="O418" s="420" t="s">
        <v>35</v>
      </c>
      <c r="P418" s="420" t="s">
        <v>35</v>
      </c>
      <c r="Q418" s="420" t="s">
        <v>35</v>
      </c>
      <c r="R418" s="420" t="s">
        <v>35</v>
      </c>
      <c r="S418" s="420" t="s">
        <v>35</v>
      </c>
      <c r="T418" s="420" t="s">
        <v>35</v>
      </c>
      <c r="U418" s="420" t="s">
        <v>35</v>
      </c>
      <c r="V418" s="420" t="s">
        <v>35</v>
      </c>
      <c r="W418" s="420" t="s">
        <v>35</v>
      </c>
    </row>
    <row r="419" spans="1:23" ht="45" customHeight="1" x14ac:dyDescent="0.25">
      <c r="A419" s="382" t="s">
        <v>2298</v>
      </c>
      <c r="B419" s="382" t="s">
        <v>1313</v>
      </c>
      <c r="C419" s="524" t="s">
        <v>984</v>
      </c>
      <c r="D419" s="631">
        <v>50</v>
      </c>
      <c r="E419" s="408" t="s">
        <v>731</v>
      </c>
      <c r="F419" s="401">
        <v>44949</v>
      </c>
      <c r="G419" s="385" t="s">
        <v>590</v>
      </c>
      <c r="H419" s="386">
        <v>328</v>
      </c>
      <c r="I419" s="315"/>
      <c r="J419" s="573" t="s">
        <v>732</v>
      </c>
      <c r="K419" s="449" t="s">
        <v>50</v>
      </c>
      <c r="L419" s="379"/>
      <c r="M419" s="379"/>
      <c r="N419" s="379"/>
      <c r="O419" s="420" t="s">
        <v>35</v>
      </c>
      <c r="P419" s="379" t="s">
        <v>443</v>
      </c>
      <c r="Q419" s="379" t="s">
        <v>443</v>
      </c>
      <c r="R419" s="379" t="s">
        <v>1882</v>
      </c>
      <c r="S419" s="379" t="s">
        <v>443</v>
      </c>
      <c r="T419" s="379" t="s">
        <v>443</v>
      </c>
      <c r="U419" s="379" t="s">
        <v>443</v>
      </c>
      <c r="V419" s="453" t="s">
        <v>443</v>
      </c>
      <c r="W419" s="453" t="s">
        <v>443</v>
      </c>
    </row>
    <row r="420" spans="1:23" ht="45" customHeight="1" x14ac:dyDescent="0.25">
      <c r="A420" s="382" t="s">
        <v>2299</v>
      </c>
      <c r="B420" s="382" t="s">
        <v>152</v>
      </c>
      <c r="C420" s="408"/>
      <c r="D420" s="631">
        <v>55</v>
      </c>
      <c r="E420" s="408" t="s">
        <v>604</v>
      </c>
      <c r="F420" s="401">
        <v>41609</v>
      </c>
      <c r="G420" s="385" t="s">
        <v>590</v>
      </c>
      <c r="H420" s="386" t="s">
        <v>1673</v>
      </c>
      <c r="I420" s="315">
        <v>31</v>
      </c>
      <c r="J420" s="573" t="s">
        <v>2063</v>
      </c>
      <c r="K420" s="449" t="s">
        <v>50</v>
      </c>
      <c r="L420" s="379" t="s">
        <v>443</v>
      </c>
      <c r="M420" s="379" t="s">
        <v>443</v>
      </c>
      <c r="N420" s="379" t="s">
        <v>443</v>
      </c>
      <c r="O420" s="379" t="s">
        <v>443</v>
      </c>
      <c r="P420" s="379" t="s">
        <v>443</v>
      </c>
      <c r="Q420" s="379" t="s">
        <v>443</v>
      </c>
      <c r="R420" s="379" t="s">
        <v>1882</v>
      </c>
      <c r="S420" s="379" t="s">
        <v>443</v>
      </c>
      <c r="T420" s="379" t="s">
        <v>443</v>
      </c>
      <c r="U420" s="379" t="s">
        <v>443</v>
      </c>
      <c r="V420" s="379" t="s">
        <v>443</v>
      </c>
      <c r="W420" s="379" t="s">
        <v>443</v>
      </c>
    </row>
    <row r="421" spans="1:23" ht="45" customHeight="1" x14ac:dyDescent="0.25">
      <c r="A421" s="382" t="s">
        <v>1674</v>
      </c>
      <c r="B421" s="382" t="s">
        <v>662</v>
      </c>
      <c r="C421" s="602"/>
      <c r="D421" s="631">
        <v>50</v>
      </c>
      <c r="E421" s="408" t="s">
        <v>604</v>
      </c>
      <c r="F421" s="401">
        <v>44949</v>
      </c>
      <c r="G421" s="385" t="s">
        <v>590</v>
      </c>
      <c r="H421" s="386">
        <v>184</v>
      </c>
      <c r="I421" s="315"/>
      <c r="J421" s="609" t="s">
        <v>2096</v>
      </c>
      <c r="K421" s="449" t="s">
        <v>20</v>
      </c>
      <c r="L421" s="379"/>
      <c r="M421" s="379"/>
      <c r="N421" s="379"/>
      <c r="O421" s="379" t="s">
        <v>1882</v>
      </c>
      <c r="P421" s="379" t="s">
        <v>443</v>
      </c>
      <c r="Q421" s="423" t="s">
        <v>443</v>
      </c>
      <c r="R421" s="423" t="s">
        <v>443</v>
      </c>
      <c r="S421" s="379" t="s">
        <v>443</v>
      </c>
      <c r="T421" s="379" t="s">
        <v>443</v>
      </c>
      <c r="U421" s="379" t="s">
        <v>443</v>
      </c>
      <c r="V421" s="379" t="s">
        <v>443</v>
      </c>
      <c r="W421" s="379" t="s">
        <v>443</v>
      </c>
    </row>
    <row r="422" spans="1:23" ht="45" customHeight="1" x14ac:dyDescent="0.25">
      <c r="A422" s="382" t="s">
        <v>2300</v>
      </c>
      <c r="B422" s="382" t="s">
        <v>1313</v>
      </c>
      <c r="C422" s="524" t="s">
        <v>984</v>
      </c>
      <c r="D422" s="631">
        <v>50</v>
      </c>
      <c r="E422" s="408" t="s">
        <v>731</v>
      </c>
      <c r="F422" s="401">
        <v>44949</v>
      </c>
      <c r="G422" s="385" t="s">
        <v>590</v>
      </c>
      <c r="H422" s="386">
        <v>328</v>
      </c>
      <c r="I422" s="315"/>
      <c r="J422" s="573" t="s">
        <v>732</v>
      </c>
      <c r="K422" s="449" t="s">
        <v>50</v>
      </c>
      <c r="L422" s="379"/>
      <c r="M422" s="379"/>
      <c r="N422" s="379"/>
      <c r="O422" s="379" t="s">
        <v>443</v>
      </c>
      <c r="P422" s="423" t="s">
        <v>443</v>
      </c>
      <c r="Q422" s="379" t="s">
        <v>443</v>
      </c>
      <c r="R422" s="379" t="s">
        <v>1882</v>
      </c>
      <c r="S422" s="379" t="s">
        <v>443</v>
      </c>
      <c r="T422" s="379" t="s">
        <v>443</v>
      </c>
      <c r="U422" s="379" t="s">
        <v>443</v>
      </c>
      <c r="V422" s="453" t="s">
        <v>443</v>
      </c>
      <c r="W422" s="453" t="s">
        <v>443</v>
      </c>
    </row>
    <row r="423" spans="1:23" ht="45" customHeight="1" x14ac:dyDescent="0.25">
      <c r="A423" s="382" t="s">
        <v>2301</v>
      </c>
      <c r="B423" s="382" t="s">
        <v>989</v>
      </c>
      <c r="C423" s="408" t="s">
        <v>1677</v>
      </c>
      <c r="D423" s="631">
        <v>275</v>
      </c>
      <c r="E423" s="408" t="s">
        <v>589</v>
      </c>
      <c r="F423" s="401">
        <v>44256</v>
      </c>
      <c r="G423" s="385" t="s">
        <v>590</v>
      </c>
      <c r="H423" s="386" t="s">
        <v>827</v>
      </c>
      <c r="I423" s="315"/>
      <c r="J423" s="573" t="s">
        <v>2163</v>
      </c>
      <c r="K423" s="449" t="s">
        <v>45</v>
      </c>
      <c r="L423" s="379" t="s">
        <v>443</v>
      </c>
      <c r="M423" s="379" t="s">
        <v>1882</v>
      </c>
      <c r="N423" s="379" t="s">
        <v>443</v>
      </c>
      <c r="O423" s="379" t="s">
        <v>443</v>
      </c>
      <c r="P423" s="379" t="s">
        <v>443</v>
      </c>
      <c r="Q423" s="379" t="s">
        <v>443</v>
      </c>
      <c r="R423" s="379" t="s">
        <v>443</v>
      </c>
      <c r="S423" s="379" t="s">
        <v>443</v>
      </c>
      <c r="T423" s="379" t="s">
        <v>443</v>
      </c>
      <c r="U423" s="379" t="s">
        <v>443</v>
      </c>
      <c r="V423" s="420" t="s">
        <v>35</v>
      </c>
      <c r="W423" s="379" t="s">
        <v>443</v>
      </c>
    </row>
    <row r="424" spans="1:23" ht="45" customHeight="1" x14ac:dyDescent="0.25">
      <c r="A424" s="382" t="s">
        <v>2302</v>
      </c>
      <c r="B424" s="382" t="s">
        <v>1313</v>
      </c>
      <c r="C424" s="524" t="s">
        <v>984</v>
      </c>
      <c r="D424" s="631">
        <v>50</v>
      </c>
      <c r="E424" s="408" t="s">
        <v>731</v>
      </c>
      <c r="F424" s="401">
        <v>44949</v>
      </c>
      <c r="G424" s="385" t="s">
        <v>590</v>
      </c>
      <c r="H424" s="386">
        <v>327</v>
      </c>
      <c r="I424" s="315"/>
      <c r="J424" s="573" t="s">
        <v>732</v>
      </c>
      <c r="K424" s="449" t="s">
        <v>50</v>
      </c>
      <c r="L424" s="379"/>
      <c r="M424" s="379"/>
      <c r="N424" s="379"/>
      <c r="O424" s="379" t="s">
        <v>443</v>
      </c>
      <c r="P424" s="379" t="s">
        <v>443</v>
      </c>
      <c r="Q424" s="379" t="s">
        <v>443</v>
      </c>
      <c r="R424" s="379" t="s">
        <v>1882</v>
      </c>
      <c r="S424" s="379" t="s">
        <v>443</v>
      </c>
      <c r="T424" s="379" t="s">
        <v>443</v>
      </c>
      <c r="U424" s="379" t="s">
        <v>443</v>
      </c>
      <c r="V424" s="453" t="s">
        <v>443</v>
      </c>
      <c r="W424" s="453" t="s">
        <v>443</v>
      </c>
    </row>
    <row r="425" spans="1:23" ht="45" customHeight="1" x14ac:dyDescent="0.25">
      <c r="A425" s="382" t="s">
        <v>1679</v>
      </c>
      <c r="B425" s="382" t="s">
        <v>1680</v>
      </c>
      <c r="C425" s="408"/>
      <c r="D425" s="631">
        <v>55</v>
      </c>
      <c r="E425" s="408" t="s">
        <v>604</v>
      </c>
      <c r="F425" s="589">
        <v>44986</v>
      </c>
      <c r="G425" s="385" t="s">
        <v>590</v>
      </c>
      <c r="H425" s="386" t="s">
        <v>1946</v>
      </c>
      <c r="I425" s="315"/>
      <c r="J425" s="573" t="s">
        <v>2047</v>
      </c>
      <c r="K425" s="449" t="s">
        <v>40</v>
      </c>
      <c r="L425" s="420" t="s">
        <v>1882</v>
      </c>
      <c r="M425" s="420" t="s">
        <v>35</v>
      </c>
      <c r="N425" s="420" t="s">
        <v>35</v>
      </c>
      <c r="O425" s="379" t="s">
        <v>443</v>
      </c>
      <c r="P425" s="379" t="s">
        <v>443</v>
      </c>
      <c r="Q425" s="423" t="s">
        <v>443</v>
      </c>
      <c r="R425" s="423" t="s">
        <v>443</v>
      </c>
      <c r="S425" s="423" t="s">
        <v>443</v>
      </c>
      <c r="T425" s="423" t="s">
        <v>443</v>
      </c>
      <c r="U425" s="379" t="s">
        <v>443</v>
      </c>
      <c r="V425" s="379" t="s">
        <v>443</v>
      </c>
      <c r="W425" s="379" t="s">
        <v>443</v>
      </c>
    </row>
    <row r="426" spans="1:23" ht="45" customHeight="1" x14ac:dyDescent="0.25">
      <c r="A426" s="382" t="s">
        <v>2303</v>
      </c>
      <c r="B426" s="382" t="s">
        <v>1313</v>
      </c>
      <c r="C426" s="524" t="s">
        <v>984</v>
      </c>
      <c r="D426" s="631">
        <v>50</v>
      </c>
      <c r="E426" s="408" t="s">
        <v>731</v>
      </c>
      <c r="F426" s="401">
        <v>44949</v>
      </c>
      <c r="G426" s="385" t="s">
        <v>590</v>
      </c>
      <c r="H426" s="386" t="s">
        <v>2304</v>
      </c>
      <c r="I426" s="315"/>
      <c r="J426" s="573" t="s">
        <v>732</v>
      </c>
      <c r="K426" s="449" t="s">
        <v>50</v>
      </c>
      <c r="L426" s="379"/>
      <c r="M426" s="379"/>
      <c r="N426" s="379"/>
      <c r="O426" s="420" t="s">
        <v>35</v>
      </c>
      <c r="P426" s="379" t="s">
        <v>443</v>
      </c>
      <c r="Q426" s="379" t="s">
        <v>443</v>
      </c>
      <c r="R426" s="379" t="s">
        <v>1882</v>
      </c>
      <c r="S426" s="379" t="s">
        <v>443</v>
      </c>
      <c r="T426" s="379" t="s">
        <v>443</v>
      </c>
      <c r="U426" s="379" t="s">
        <v>443</v>
      </c>
      <c r="V426" s="453" t="s">
        <v>443</v>
      </c>
      <c r="W426" s="453" t="s">
        <v>443</v>
      </c>
    </row>
    <row r="427" spans="1:23" ht="45" customHeight="1" x14ac:dyDescent="0.25">
      <c r="A427" s="382" t="s">
        <v>2305</v>
      </c>
      <c r="B427" s="382" t="s">
        <v>598</v>
      </c>
      <c r="C427" s="408"/>
      <c r="D427" s="631"/>
      <c r="E427" s="408" t="s">
        <v>589</v>
      </c>
      <c r="F427" s="401"/>
      <c r="G427" s="385" t="s">
        <v>590</v>
      </c>
      <c r="H427" s="386" t="s">
        <v>1240</v>
      </c>
      <c r="I427" s="315"/>
      <c r="J427" s="573" t="s">
        <v>2054</v>
      </c>
      <c r="K427" s="449" t="s">
        <v>72</v>
      </c>
      <c r="L427" s="379"/>
      <c r="M427" s="379"/>
      <c r="N427" s="379"/>
      <c r="O427" s="379" t="s">
        <v>35</v>
      </c>
      <c r="P427" s="379" t="s">
        <v>443</v>
      </c>
      <c r="Q427" s="379" t="s">
        <v>443</v>
      </c>
      <c r="R427" s="379" t="s">
        <v>443</v>
      </c>
      <c r="S427" s="379" t="s">
        <v>443</v>
      </c>
      <c r="T427" s="379" t="s">
        <v>443</v>
      </c>
      <c r="U427" s="379" t="s">
        <v>1882</v>
      </c>
      <c r="V427" s="379" t="s">
        <v>443</v>
      </c>
      <c r="W427" s="379" t="s">
        <v>443</v>
      </c>
    </row>
    <row r="428" spans="1:23" ht="45" customHeight="1" x14ac:dyDescent="0.25">
      <c r="A428" s="382" t="s">
        <v>1685</v>
      </c>
      <c r="B428" s="382" t="s">
        <v>989</v>
      </c>
      <c r="C428" s="408" t="s">
        <v>1686</v>
      </c>
      <c r="D428" s="631">
        <v>275</v>
      </c>
      <c r="E428" s="408" t="s">
        <v>1011</v>
      </c>
      <c r="F428" s="401">
        <v>44166</v>
      </c>
      <c r="G428" s="385" t="s">
        <v>590</v>
      </c>
      <c r="H428" s="386" t="s">
        <v>827</v>
      </c>
      <c r="I428" s="580" t="s">
        <v>2306</v>
      </c>
      <c r="J428" s="573" t="s">
        <v>2163</v>
      </c>
      <c r="K428" s="449" t="s">
        <v>25</v>
      </c>
      <c r="L428" s="379" t="s">
        <v>443</v>
      </c>
      <c r="M428" s="379" t="s">
        <v>443</v>
      </c>
      <c r="N428" s="379" t="s">
        <v>443</v>
      </c>
      <c r="O428" s="379" t="s">
        <v>443</v>
      </c>
      <c r="P428" s="379" t="s">
        <v>1882</v>
      </c>
      <c r="Q428" s="379" t="s">
        <v>443</v>
      </c>
      <c r="R428" s="379" t="s">
        <v>443</v>
      </c>
      <c r="S428" s="379" t="s">
        <v>443</v>
      </c>
      <c r="T428" s="379" t="s">
        <v>443</v>
      </c>
      <c r="U428" s="379" t="s">
        <v>443</v>
      </c>
      <c r="V428" s="420" t="s">
        <v>35</v>
      </c>
      <c r="W428" s="379" t="s">
        <v>443</v>
      </c>
    </row>
    <row r="429" spans="1:23" ht="45" customHeight="1" x14ac:dyDescent="0.25">
      <c r="A429" s="382" t="s">
        <v>2307</v>
      </c>
      <c r="B429" s="382" t="s">
        <v>662</v>
      </c>
      <c r="C429" s="602"/>
      <c r="D429" s="631">
        <v>50</v>
      </c>
      <c r="E429" s="408" t="s">
        <v>1011</v>
      </c>
      <c r="F429" s="401">
        <v>44949</v>
      </c>
      <c r="G429" s="385" t="s">
        <v>590</v>
      </c>
      <c r="H429" s="386">
        <v>421</v>
      </c>
      <c r="I429" s="315"/>
      <c r="J429" s="573" t="s">
        <v>2054</v>
      </c>
      <c r="K429" s="449" t="s">
        <v>31</v>
      </c>
      <c r="L429" s="379"/>
      <c r="M429" s="379"/>
      <c r="N429" s="379"/>
      <c r="O429" s="420" t="s">
        <v>35</v>
      </c>
      <c r="P429" s="379" t="s">
        <v>443</v>
      </c>
      <c r="Q429" s="379" t="s">
        <v>443</v>
      </c>
      <c r="R429" s="379" t="s">
        <v>443</v>
      </c>
      <c r="S429" s="379" t="s">
        <v>443</v>
      </c>
      <c r="T429" s="379" t="s">
        <v>1882</v>
      </c>
      <c r="U429" s="379" t="s">
        <v>443</v>
      </c>
      <c r="V429" s="379" t="s">
        <v>443</v>
      </c>
      <c r="W429" s="379" t="s">
        <v>443</v>
      </c>
    </row>
    <row r="430" spans="1:23" ht="45" customHeight="1" x14ac:dyDescent="0.25">
      <c r="A430" s="382" t="s">
        <v>2308</v>
      </c>
      <c r="B430" s="382" t="s">
        <v>1313</v>
      </c>
      <c r="C430" s="524" t="s">
        <v>984</v>
      </c>
      <c r="D430" s="631">
        <v>50</v>
      </c>
      <c r="E430" s="408" t="s">
        <v>731</v>
      </c>
      <c r="F430" s="401">
        <v>44949</v>
      </c>
      <c r="G430" s="385" t="s">
        <v>590</v>
      </c>
      <c r="H430" s="386" t="s">
        <v>2309</v>
      </c>
      <c r="I430" s="315"/>
      <c r="J430" s="573" t="s">
        <v>732</v>
      </c>
      <c r="K430" s="449" t="s">
        <v>50</v>
      </c>
      <c r="L430" s="379"/>
      <c r="M430" s="379"/>
      <c r="N430" s="379"/>
      <c r="O430" s="420" t="s">
        <v>35</v>
      </c>
      <c r="P430" s="379" t="s">
        <v>443</v>
      </c>
      <c r="Q430" s="379" t="s">
        <v>443</v>
      </c>
      <c r="R430" s="379" t="s">
        <v>1882</v>
      </c>
      <c r="S430" s="379" t="s">
        <v>443</v>
      </c>
      <c r="T430" s="379" t="s">
        <v>443</v>
      </c>
      <c r="U430" s="379" t="s">
        <v>443</v>
      </c>
      <c r="V430" s="453" t="s">
        <v>443</v>
      </c>
      <c r="W430" s="453" t="s">
        <v>443</v>
      </c>
    </row>
    <row r="431" spans="1:23" ht="45" customHeight="1" x14ac:dyDescent="0.25">
      <c r="A431" s="382" t="s">
        <v>1689</v>
      </c>
      <c r="B431" s="382" t="s">
        <v>2310</v>
      </c>
      <c r="C431" s="435" t="s">
        <v>2311</v>
      </c>
      <c r="D431" s="631">
        <v>55</v>
      </c>
      <c r="E431" s="408" t="s">
        <v>604</v>
      </c>
      <c r="F431" s="401">
        <v>42312</v>
      </c>
      <c r="G431" s="385" t="s">
        <v>590</v>
      </c>
      <c r="H431" s="386" t="s">
        <v>1692</v>
      </c>
      <c r="I431" s="315"/>
      <c r="J431" s="573" t="s">
        <v>596</v>
      </c>
      <c r="K431" s="449" t="s">
        <v>72</v>
      </c>
      <c r="L431" s="379" t="s">
        <v>443</v>
      </c>
      <c r="M431" s="379" t="s">
        <v>35</v>
      </c>
      <c r="N431" s="379" t="s">
        <v>443</v>
      </c>
      <c r="O431" s="379" t="s">
        <v>443</v>
      </c>
      <c r="P431" s="420" t="s">
        <v>35</v>
      </c>
      <c r="Q431" s="379" t="s">
        <v>443</v>
      </c>
      <c r="R431" s="379" t="s">
        <v>443</v>
      </c>
      <c r="S431" s="379" t="s">
        <v>443</v>
      </c>
      <c r="T431" s="379" t="s">
        <v>443</v>
      </c>
      <c r="U431" s="379" t="s">
        <v>1882</v>
      </c>
      <c r="V431" s="379" t="s">
        <v>443</v>
      </c>
      <c r="W431" s="379" t="s">
        <v>443</v>
      </c>
    </row>
    <row r="432" spans="1:23" ht="45" customHeight="1" x14ac:dyDescent="0.25">
      <c r="A432" s="382" t="s">
        <v>2312</v>
      </c>
      <c r="B432" s="382" t="s">
        <v>1694</v>
      </c>
      <c r="C432" s="408"/>
      <c r="D432" s="631">
        <v>55</v>
      </c>
      <c r="E432" s="408" t="s">
        <v>604</v>
      </c>
      <c r="F432" s="384"/>
      <c r="G432" s="385" t="s">
        <v>590</v>
      </c>
      <c r="H432" s="386" t="s">
        <v>1695</v>
      </c>
      <c r="I432" s="315">
        <v>15</v>
      </c>
      <c r="J432" s="573" t="s">
        <v>648</v>
      </c>
      <c r="K432" s="449" t="s">
        <v>50</v>
      </c>
      <c r="L432" s="379" t="s">
        <v>443</v>
      </c>
      <c r="M432" s="379" t="s">
        <v>443</v>
      </c>
      <c r="N432" s="379" t="s">
        <v>443</v>
      </c>
      <c r="O432" s="379" t="s">
        <v>443</v>
      </c>
      <c r="P432" s="379" t="s">
        <v>443</v>
      </c>
      <c r="Q432" s="379" t="s">
        <v>443</v>
      </c>
      <c r="R432" s="379" t="s">
        <v>1882</v>
      </c>
      <c r="S432" s="379" t="s">
        <v>443</v>
      </c>
      <c r="T432" s="379" t="s">
        <v>443</v>
      </c>
      <c r="U432" s="379" t="s">
        <v>443</v>
      </c>
      <c r="V432" s="379" t="s">
        <v>443</v>
      </c>
      <c r="W432" s="379" t="s">
        <v>443</v>
      </c>
    </row>
    <row r="433" spans="1:23" ht="45" customHeight="1" x14ac:dyDescent="0.25">
      <c r="A433" s="382" t="s">
        <v>2313</v>
      </c>
      <c r="B433" s="382" t="s">
        <v>705</v>
      </c>
      <c r="C433" s="408"/>
      <c r="D433" s="631">
        <v>60</v>
      </c>
      <c r="E433" s="408" t="s">
        <v>594</v>
      </c>
      <c r="F433" s="401">
        <v>45078</v>
      </c>
      <c r="G433" s="385" t="s">
        <v>590</v>
      </c>
      <c r="H433" s="386" t="s">
        <v>1697</v>
      </c>
      <c r="I433" s="315"/>
      <c r="J433" s="573" t="s">
        <v>2062</v>
      </c>
      <c r="K433" s="449" t="s">
        <v>25</v>
      </c>
      <c r="L433" s="420" t="s">
        <v>35</v>
      </c>
      <c r="M433" s="420" t="s">
        <v>35</v>
      </c>
      <c r="N433" s="420" t="s">
        <v>35</v>
      </c>
      <c r="O433" s="420" t="s">
        <v>35</v>
      </c>
      <c r="P433" s="420" t="s">
        <v>1882</v>
      </c>
      <c r="Q433" s="379" t="s">
        <v>443</v>
      </c>
      <c r="R433" s="423" t="s">
        <v>443</v>
      </c>
      <c r="S433" s="379" t="s">
        <v>443</v>
      </c>
      <c r="T433" s="379" t="s">
        <v>443</v>
      </c>
      <c r="U433" s="379" t="s">
        <v>443</v>
      </c>
      <c r="V433" s="379" t="s">
        <v>443</v>
      </c>
      <c r="W433" s="379" t="s">
        <v>443</v>
      </c>
    </row>
    <row r="434" spans="1:23" ht="45" customHeight="1" x14ac:dyDescent="0.25">
      <c r="A434" s="382" t="s">
        <v>1698</v>
      </c>
      <c r="B434" s="382" t="s">
        <v>1699</v>
      </c>
      <c r="C434" s="602"/>
      <c r="D434" s="631">
        <v>50</v>
      </c>
      <c r="E434" s="408" t="s">
        <v>604</v>
      </c>
      <c r="F434" s="401">
        <v>44949</v>
      </c>
      <c r="G434" s="385" t="s">
        <v>590</v>
      </c>
      <c r="H434" s="386">
        <v>399</v>
      </c>
      <c r="I434" s="315"/>
      <c r="J434" s="573" t="s">
        <v>2096</v>
      </c>
      <c r="K434" s="449" t="s">
        <v>42</v>
      </c>
      <c r="L434" s="379"/>
      <c r="M434" s="379"/>
      <c r="N434" s="379"/>
      <c r="O434" s="379" t="s">
        <v>443</v>
      </c>
      <c r="P434" s="379" t="s">
        <v>443</v>
      </c>
      <c r="Q434" s="379" t="s">
        <v>443</v>
      </c>
      <c r="R434" s="379" t="s">
        <v>443</v>
      </c>
      <c r="S434" s="379" t="s">
        <v>443</v>
      </c>
      <c r="T434" s="379" t="s">
        <v>443</v>
      </c>
      <c r="U434" s="379" t="s">
        <v>443</v>
      </c>
      <c r="V434" s="379" t="s">
        <v>443</v>
      </c>
      <c r="W434" s="453" t="s">
        <v>1882</v>
      </c>
    </row>
    <row r="435" spans="1:23" ht="45" customHeight="1" x14ac:dyDescent="0.25">
      <c r="A435" s="408" t="s">
        <v>2314</v>
      </c>
      <c r="B435" s="382" t="s">
        <v>60</v>
      </c>
      <c r="C435" s="409" t="s">
        <v>1701</v>
      </c>
      <c r="D435" s="631">
        <v>55</v>
      </c>
      <c r="E435" s="408" t="s">
        <v>604</v>
      </c>
      <c r="F435" s="434">
        <v>43221</v>
      </c>
      <c r="G435" s="385" t="s">
        <v>590</v>
      </c>
      <c r="H435" s="386" t="s">
        <v>1702</v>
      </c>
      <c r="I435" s="315"/>
      <c r="J435" s="573" t="s">
        <v>596</v>
      </c>
      <c r="K435" s="524" t="s">
        <v>69</v>
      </c>
      <c r="L435" s="379" t="s">
        <v>443</v>
      </c>
      <c r="M435" s="379" t="s">
        <v>443</v>
      </c>
      <c r="N435" s="379" t="s">
        <v>443</v>
      </c>
      <c r="O435" s="379" t="s">
        <v>443</v>
      </c>
      <c r="P435" s="379" t="s">
        <v>443</v>
      </c>
      <c r="Q435" s="379" t="s">
        <v>1882</v>
      </c>
      <c r="R435" s="379" t="s">
        <v>443</v>
      </c>
      <c r="S435" s="379" t="s">
        <v>443</v>
      </c>
      <c r="T435" s="379" t="s">
        <v>443</v>
      </c>
      <c r="U435" s="379" t="s">
        <v>443</v>
      </c>
      <c r="V435" s="379" t="s">
        <v>443</v>
      </c>
      <c r="W435" s="379" t="s">
        <v>443</v>
      </c>
    </row>
    <row r="436" spans="1:23" ht="45" customHeight="1" x14ac:dyDescent="0.25">
      <c r="A436" s="382" t="s">
        <v>2315</v>
      </c>
      <c r="B436" s="382" t="s">
        <v>662</v>
      </c>
      <c r="C436" s="602"/>
      <c r="D436" s="631">
        <v>50</v>
      </c>
      <c r="E436" s="408" t="s">
        <v>604</v>
      </c>
      <c r="F436" s="401">
        <v>44949</v>
      </c>
      <c r="G436" s="385" t="s">
        <v>590</v>
      </c>
      <c r="H436" s="386">
        <v>337</v>
      </c>
      <c r="I436" s="315"/>
      <c r="J436" s="573" t="s">
        <v>2096</v>
      </c>
      <c r="K436" s="524" t="s">
        <v>40</v>
      </c>
      <c r="L436" s="379" t="s">
        <v>1882</v>
      </c>
      <c r="M436" s="379"/>
      <c r="N436" s="379"/>
      <c r="O436" s="379" t="s">
        <v>443</v>
      </c>
      <c r="P436" s="379" t="s">
        <v>443</v>
      </c>
      <c r="Q436" s="379" t="s">
        <v>443</v>
      </c>
      <c r="R436" s="379" t="s">
        <v>443</v>
      </c>
      <c r="S436" s="379" t="s">
        <v>443</v>
      </c>
      <c r="T436" s="379" t="s">
        <v>443</v>
      </c>
      <c r="U436" s="379" t="s">
        <v>443</v>
      </c>
      <c r="V436" s="379" t="s">
        <v>443</v>
      </c>
      <c r="W436" s="379" t="s">
        <v>443</v>
      </c>
    </row>
    <row r="437" spans="1:23" ht="45" customHeight="1" x14ac:dyDescent="0.25">
      <c r="A437" s="382" t="s">
        <v>1704</v>
      </c>
      <c r="B437" s="435" t="s">
        <v>1529</v>
      </c>
      <c r="C437" s="524"/>
      <c r="D437" s="631">
        <v>65</v>
      </c>
      <c r="E437" s="408" t="s">
        <v>604</v>
      </c>
      <c r="F437" s="401">
        <v>45253</v>
      </c>
      <c r="G437" s="385" t="s">
        <v>590</v>
      </c>
      <c r="H437" s="386" t="s">
        <v>1706</v>
      </c>
      <c r="I437" s="315"/>
      <c r="J437" s="573" t="s">
        <v>2065</v>
      </c>
      <c r="K437" s="449" t="s">
        <v>69</v>
      </c>
      <c r="L437" s="454" t="s">
        <v>35</v>
      </c>
      <c r="M437" s="454" t="s">
        <v>35</v>
      </c>
      <c r="N437" s="420" t="s">
        <v>35</v>
      </c>
      <c r="O437" s="420" t="s">
        <v>35</v>
      </c>
      <c r="P437" s="420" t="s">
        <v>35</v>
      </c>
      <c r="Q437" s="420" t="s">
        <v>35</v>
      </c>
      <c r="R437" s="420" t="s">
        <v>35</v>
      </c>
      <c r="S437" s="420" t="s">
        <v>35</v>
      </c>
      <c r="T437" s="420" t="s">
        <v>35</v>
      </c>
      <c r="U437" s="420" t="s">
        <v>35</v>
      </c>
      <c r="V437" s="379" t="s">
        <v>443</v>
      </c>
      <c r="W437" s="379" t="s">
        <v>443</v>
      </c>
    </row>
    <row r="438" spans="1:23" ht="45" customHeight="1" x14ac:dyDescent="0.25">
      <c r="A438" s="382" t="s">
        <v>1707</v>
      </c>
      <c r="B438" s="435" t="s">
        <v>1708</v>
      </c>
      <c r="C438" s="408"/>
      <c r="D438" s="631">
        <v>55</v>
      </c>
      <c r="E438" s="408" t="s">
        <v>604</v>
      </c>
      <c r="F438" s="401">
        <v>44094</v>
      </c>
      <c r="G438" s="385" t="s">
        <v>590</v>
      </c>
      <c r="H438" s="386" t="s">
        <v>827</v>
      </c>
      <c r="I438" s="315"/>
      <c r="J438" s="573" t="s">
        <v>596</v>
      </c>
      <c r="K438" s="449" t="s">
        <v>20</v>
      </c>
      <c r="L438" s="379" t="s">
        <v>443</v>
      </c>
      <c r="M438" s="379" t="s">
        <v>443</v>
      </c>
      <c r="N438" s="379" t="s">
        <v>443</v>
      </c>
      <c r="O438" s="379" t="s">
        <v>443</v>
      </c>
      <c r="P438" s="379" t="s">
        <v>443</v>
      </c>
      <c r="Q438" s="379" t="s">
        <v>443</v>
      </c>
      <c r="R438" s="379" t="s">
        <v>443</v>
      </c>
      <c r="S438" s="379" t="s">
        <v>443</v>
      </c>
      <c r="T438" s="379" t="s">
        <v>443</v>
      </c>
      <c r="U438" s="379" t="s">
        <v>443</v>
      </c>
      <c r="V438" s="379" t="s">
        <v>443</v>
      </c>
      <c r="W438" s="379" t="s">
        <v>443</v>
      </c>
    </row>
    <row r="439" spans="1:23" ht="45" customHeight="1" x14ac:dyDescent="0.25">
      <c r="A439" s="382" t="s">
        <v>2316</v>
      </c>
      <c r="B439" s="435" t="s">
        <v>729</v>
      </c>
      <c r="C439" s="524" t="s">
        <v>984</v>
      </c>
      <c r="D439" s="631">
        <v>50</v>
      </c>
      <c r="E439" s="408" t="s">
        <v>731</v>
      </c>
      <c r="F439" s="401">
        <v>44949</v>
      </c>
      <c r="G439" s="385" t="s">
        <v>590</v>
      </c>
      <c r="H439" s="386">
        <v>353</v>
      </c>
      <c r="I439" s="315"/>
      <c r="J439" s="573" t="s">
        <v>732</v>
      </c>
      <c r="K439" s="449" t="s">
        <v>28</v>
      </c>
      <c r="L439" s="379"/>
      <c r="M439" s="453"/>
      <c r="N439" s="379"/>
      <c r="O439" s="535" t="s">
        <v>35</v>
      </c>
      <c r="P439" s="379" t="s">
        <v>443</v>
      </c>
      <c r="Q439" s="379" t="s">
        <v>443</v>
      </c>
      <c r="R439" s="379" t="s">
        <v>443</v>
      </c>
      <c r="S439" s="379" t="s">
        <v>1882</v>
      </c>
      <c r="T439" s="379" t="s">
        <v>443</v>
      </c>
      <c r="U439" s="379" t="s">
        <v>443</v>
      </c>
      <c r="V439" s="453" t="s">
        <v>443</v>
      </c>
      <c r="W439" s="453" t="s">
        <v>443</v>
      </c>
    </row>
    <row r="440" spans="1:23" ht="45" customHeight="1" x14ac:dyDescent="0.25">
      <c r="A440" s="382" t="s">
        <v>1710</v>
      </c>
      <c r="B440" s="382" t="s">
        <v>662</v>
      </c>
      <c r="C440" s="602"/>
      <c r="D440" s="631">
        <v>50</v>
      </c>
      <c r="E440" s="408" t="s">
        <v>604</v>
      </c>
      <c r="F440" s="401">
        <v>44949</v>
      </c>
      <c r="G440" s="385" t="s">
        <v>590</v>
      </c>
      <c r="H440" s="386">
        <v>51</v>
      </c>
      <c r="I440" s="315"/>
      <c r="J440" s="609" t="s">
        <v>2096</v>
      </c>
      <c r="K440" s="449" t="s">
        <v>50</v>
      </c>
      <c r="L440" s="379"/>
      <c r="M440" s="453"/>
      <c r="N440" s="379"/>
      <c r="O440" s="420" t="s">
        <v>35</v>
      </c>
      <c r="P440" s="379" t="s">
        <v>443</v>
      </c>
      <c r="Q440" s="423" t="s">
        <v>443</v>
      </c>
      <c r="R440" s="423" t="s">
        <v>443</v>
      </c>
      <c r="S440" s="379" t="s">
        <v>443</v>
      </c>
      <c r="T440" s="379" t="s">
        <v>443</v>
      </c>
      <c r="U440" s="379" t="s">
        <v>443</v>
      </c>
      <c r="V440" s="379" t="s">
        <v>443</v>
      </c>
      <c r="W440" s="379" t="s">
        <v>443</v>
      </c>
    </row>
    <row r="441" spans="1:23" ht="45" customHeight="1" x14ac:dyDescent="0.25">
      <c r="A441" s="382" t="s">
        <v>2317</v>
      </c>
      <c r="B441" s="382" t="s">
        <v>1714</v>
      </c>
      <c r="C441" s="602"/>
      <c r="D441" s="631">
        <v>50</v>
      </c>
      <c r="E441" s="408" t="s">
        <v>604</v>
      </c>
      <c r="F441" s="401">
        <v>44949</v>
      </c>
      <c r="G441" s="385" t="s">
        <v>590</v>
      </c>
      <c r="H441" s="386">
        <v>154</v>
      </c>
      <c r="I441" s="315"/>
      <c r="J441" s="573" t="s">
        <v>2096</v>
      </c>
      <c r="K441" s="449" t="s">
        <v>45</v>
      </c>
      <c r="L441" s="379"/>
      <c r="M441" s="379" t="s">
        <v>1882</v>
      </c>
      <c r="N441" s="379"/>
      <c r="O441" s="420" t="s">
        <v>35</v>
      </c>
      <c r="P441" s="613" t="s">
        <v>35</v>
      </c>
      <c r="Q441" s="379" t="s">
        <v>443</v>
      </c>
      <c r="R441" s="379" t="s">
        <v>443</v>
      </c>
      <c r="S441" s="379" t="s">
        <v>443</v>
      </c>
      <c r="T441" s="379" t="s">
        <v>443</v>
      </c>
      <c r="U441" s="379" t="s">
        <v>443</v>
      </c>
      <c r="V441" s="379" t="s">
        <v>443</v>
      </c>
      <c r="W441" s="379" t="s">
        <v>443</v>
      </c>
    </row>
    <row r="442" spans="1:23" ht="45" customHeight="1" x14ac:dyDescent="0.25">
      <c r="A442" s="382" t="s">
        <v>2318</v>
      </c>
      <c r="B442" s="382" t="s">
        <v>212</v>
      </c>
      <c r="C442" s="408"/>
      <c r="D442" s="631">
        <v>60</v>
      </c>
      <c r="E442" s="408" t="s">
        <v>604</v>
      </c>
      <c r="F442" s="401">
        <v>45017</v>
      </c>
      <c r="G442" s="385" t="s">
        <v>590</v>
      </c>
      <c r="H442" s="386" t="s">
        <v>2319</v>
      </c>
      <c r="I442" s="315"/>
      <c r="J442" s="573" t="s">
        <v>2062</v>
      </c>
      <c r="K442" s="449" t="s">
        <v>95</v>
      </c>
      <c r="L442" s="420" t="s">
        <v>35</v>
      </c>
      <c r="M442" s="454" t="s">
        <v>35</v>
      </c>
      <c r="N442" s="420" t="s">
        <v>35</v>
      </c>
      <c r="O442" s="379" t="s">
        <v>443</v>
      </c>
      <c r="P442" s="379" t="s">
        <v>443</v>
      </c>
      <c r="Q442" s="379" t="s">
        <v>443</v>
      </c>
      <c r="R442" s="423" t="s">
        <v>443</v>
      </c>
      <c r="S442" s="379" t="s">
        <v>443</v>
      </c>
      <c r="T442" s="379" t="s">
        <v>443</v>
      </c>
      <c r="U442" s="379" t="s">
        <v>443</v>
      </c>
      <c r="V442" s="379" t="s">
        <v>443</v>
      </c>
      <c r="W442" s="379" t="s">
        <v>443</v>
      </c>
    </row>
    <row r="443" spans="1:23" ht="45" customHeight="1" x14ac:dyDescent="0.25">
      <c r="A443" s="382" t="s">
        <v>1717</v>
      </c>
      <c r="B443" s="382" t="s">
        <v>1718</v>
      </c>
      <c r="C443" s="408"/>
      <c r="D443" s="631">
        <v>55</v>
      </c>
      <c r="E443" s="408" t="s">
        <v>604</v>
      </c>
      <c r="F443" s="401">
        <v>44209</v>
      </c>
      <c r="G443" s="385" t="s">
        <v>590</v>
      </c>
      <c r="H443" s="386" t="s">
        <v>1719</v>
      </c>
      <c r="I443" s="315"/>
      <c r="J443" s="573" t="s">
        <v>648</v>
      </c>
      <c r="K443" s="449" t="s">
        <v>72</v>
      </c>
      <c r="L443" s="379" t="s">
        <v>443</v>
      </c>
      <c r="M443" s="379" t="s">
        <v>443</v>
      </c>
      <c r="N443" s="379" t="s">
        <v>443</v>
      </c>
      <c r="O443" s="379" t="s">
        <v>443</v>
      </c>
      <c r="P443" s="379" t="s">
        <v>443</v>
      </c>
      <c r="Q443" s="379" t="s">
        <v>443</v>
      </c>
      <c r="R443" s="379" t="s">
        <v>443</v>
      </c>
      <c r="S443" s="379" t="s">
        <v>443</v>
      </c>
      <c r="T443" s="379" t="s">
        <v>443</v>
      </c>
      <c r="U443" s="379" t="s">
        <v>443</v>
      </c>
      <c r="V443" s="379" t="s">
        <v>443</v>
      </c>
      <c r="W443" s="379" t="s">
        <v>443</v>
      </c>
    </row>
    <row r="444" spans="1:23" ht="45" customHeight="1" x14ac:dyDescent="0.25">
      <c r="A444" s="408" t="s">
        <v>2320</v>
      </c>
      <c r="B444" s="408" t="s">
        <v>60</v>
      </c>
      <c r="C444" s="408"/>
      <c r="D444" s="631">
        <v>55</v>
      </c>
      <c r="E444" s="408" t="s">
        <v>604</v>
      </c>
      <c r="F444" s="386"/>
      <c r="G444" s="385" t="s">
        <v>590</v>
      </c>
      <c r="H444" s="386" t="s">
        <v>1721</v>
      </c>
      <c r="I444" s="315">
        <v>14</v>
      </c>
      <c r="J444" s="573" t="s">
        <v>648</v>
      </c>
      <c r="K444" s="524" t="s">
        <v>87</v>
      </c>
      <c r="L444" s="379" t="s">
        <v>443</v>
      </c>
      <c r="M444" s="379" t="s">
        <v>443</v>
      </c>
      <c r="N444" s="379" t="s">
        <v>443</v>
      </c>
      <c r="O444" s="379" t="s">
        <v>443</v>
      </c>
      <c r="P444" s="379" t="s">
        <v>443</v>
      </c>
      <c r="Q444" s="379" t="s">
        <v>443</v>
      </c>
      <c r="R444" s="379" t="s">
        <v>1882</v>
      </c>
      <c r="S444" s="379" t="s">
        <v>443</v>
      </c>
      <c r="T444" s="379" t="s">
        <v>443</v>
      </c>
      <c r="U444" s="379" t="s">
        <v>443</v>
      </c>
      <c r="V444" s="420" t="s">
        <v>35</v>
      </c>
      <c r="W444" s="379" t="s">
        <v>443</v>
      </c>
    </row>
    <row r="445" spans="1:23" ht="45" customHeight="1" x14ac:dyDescent="0.25">
      <c r="A445" s="382" t="s">
        <v>1724</v>
      </c>
      <c r="B445" s="382" t="s">
        <v>1725</v>
      </c>
      <c r="C445" s="408"/>
      <c r="D445" s="631">
        <v>55</v>
      </c>
      <c r="E445" s="408" t="s">
        <v>604</v>
      </c>
      <c r="F445" s="401">
        <v>43604</v>
      </c>
      <c r="G445" s="385" t="s">
        <v>590</v>
      </c>
      <c r="H445" s="386" t="s">
        <v>1726</v>
      </c>
      <c r="I445" s="316" t="s">
        <v>19</v>
      </c>
      <c r="J445" s="609" t="s">
        <v>2057</v>
      </c>
      <c r="K445" s="449" t="s">
        <v>72</v>
      </c>
      <c r="L445" s="379" t="s">
        <v>443</v>
      </c>
      <c r="M445" s="379" t="s">
        <v>443</v>
      </c>
      <c r="N445" s="379" t="s">
        <v>443</v>
      </c>
      <c r="O445" s="379" t="s">
        <v>443</v>
      </c>
      <c r="P445" s="379" t="s">
        <v>443</v>
      </c>
      <c r="Q445" s="379" t="s">
        <v>443</v>
      </c>
      <c r="R445" s="379" t="s">
        <v>443</v>
      </c>
      <c r="S445" s="379" t="s">
        <v>443</v>
      </c>
      <c r="T445" s="379" t="s">
        <v>443</v>
      </c>
      <c r="U445" s="379" t="s">
        <v>443</v>
      </c>
      <c r="V445" s="379" t="s">
        <v>443</v>
      </c>
      <c r="W445" s="379" t="s">
        <v>443</v>
      </c>
    </row>
    <row r="446" spans="1:23" ht="45" customHeight="1" x14ac:dyDescent="0.25">
      <c r="A446" s="382" t="s">
        <v>1727</v>
      </c>
      <c r="B446" s="382" t="s">
        <v>1728</v>
      </c>
      <c r="C446" s="408"/>
      <c r="D446" s="631">
        <v>50</v>
      </c>
      <c r="E446" s="408" t="s">
        <v>604</v>
      </c>
      <c r="F446" s="401"/>
      <c r="G446" s="385" t="s">
        <v>590</v>
      </c>
      <c r="H446" s="386">
        <v>414</v>
      </c>
      <c r="I446" s="315"/>
      <c r="J446" s="573" t="s">
        <v>2096</v>
      </c>
      <c r="K446" s="449" t="s">
        <v>42</v>
      </c>
      <c r="L446" s="379"/>
      <c r="M446" s="379"/>
      <c r="N446" s="379"/>
      <c r="O446" s="379" t="s">
        <v>443</v>
      </c>
      <c r="P446" s="379" t="s">
        <v>1882</v>
      </c>
      <c r="Q446" s="379" t="s">
        <v>443</v>
      </c>
      <c r="R446" s="379" t="s">
        <v>443</v>
      </c>
      <c r="S446" s="379" t="s">
        <v>443</v>
      </c>
      <c r="T446" s="379" t="s">
        <v>443</v>
      </c>
      <c r="U446" s="379" t="s">
        <v>443</v>
      </c>
      <c r="V446" s="379" t="s">
        <v>443</v>
      </c>
      <c r="W446" s="539" t="s">
        <v>1901</v>
      </c>
    </row>
    <row r="447" spans="1:23" ht="45" customHeight="1" x14ac:dyDescent="0.25">
      <c r="A447" s="382" t="s">
        <v>2321</v>
      </c>
      <c r="B447" s="382" t="s">
        <v>662</v>
      </c>
      <c r="C447" s="602"/>
      <c r="D447" s="631">
        <v>50</v>
      </c>
      <c r="E447" s="408" t="s">
        <v>604</v>
      </c>
      <c r="F447" s="401">
        <v>44949</v>
      </c>
      <c r="G447" s="385" t="s">
        <v>590</v>
      </c>
      <c r="H447" s="386">
        <v>122</v>
      </c>
      <c r="I447" s="315"/>
      <c r="J447" s="573" t="s">
        <v>2096</v>
      </c>
      <c r="K447" s="449" t="s">
        <v>50</v>
      </c>
      <c r="L447" s="379"/>
      <c r="M447" s="379"/>
      <c r="N447" s="379"/>
      <c r="O447" s="379" t="s">
        <v>443</v>
      </c>
      <c r="P447" s="379" t="s">
        <v>443</v>
      </c>
      <c r="Q447" s="379" t="s">
        <v>1882</v>
      </c>
      <c r="R447" s="379" t="s">
        <v>443</v>
      </c>
      <c r="S447" s="379" t="s">
        <v>443</v>
      </c>
      <c r="T447" s="379" t="s">
        <v>443</v>
      </c>
      <c r="U447" s="379" t="s">
        <v>443</v>
      </c>
      <c r="V447" s="379" t="s">
        <v>443</v>
      </c>
      <c r="W447" s="379" t="s">
        <v>443</v>
      </c>
    </row>
    <row r="448" spans="1:23" ht="45" customHeight="1" x14ac:dyDescent="0.25">
      <c r="A448" s="599" t="s">
        <v>2322</v>
      </c>
      <c r="B448" s="382" t="s">
        <v>694</v>
      </c>
      <c r="C448" s="408" t="s">
        <v>1890</v>
      </c>
      <c r="D448" s="631">
        <v>47.5</v>
      </c>
      <c r="E448" s="408" t="s">
        <v>594</v>
      </c>
      <c r="F448" s="401">
        <v>45017</v>
      </c>
      <c r="G448" s="385" t="s">
        <v>590</v>
      </c>
      <c r="H448" s="441">
        <v>450</v>
      </c>
      <c r="I448" s="597"/>
      <c r="J448" s="612" t="s">
        <v>2043</v>
      </c>
      <c r="K448" s="449" t="s">
        <v>28</v>
      </c>
      <c r="L448" s="412"/>
      <c r="M448" s="389"/>
      <c r="N448" s="389"/>
      <c r="O448" s="379" t="s">
        <v>443</v>
      </c>
      <c r="P448" s="379" t="s">
        <v>443</v>
      </c>
      <c r="Q448" s="379" t="s">
        <v>443</v>
      </c>
      <c r="R448" s="379" t="s">
        <v>443</v>
      </c>
      <c r="S448" s="379" t="s">
        <v>1882</v>
      </c>
      <c r="T448" s="379" t="s">
        <v>443</v>
      </c>
      <c r="U448" s="379" t="s">
        <v>443</v>
      </c>
      <c r="V448" s="379" t="s">
        <v>443</v>
      </c>
      <c r="W448" s="379" t="s">
        <v>443</v>
      </c>
    </row>
    <row r="449" spans="1:23" ht="45" customHeight="1" x14ac:dyDescent="0.25">
      <c r="A449" s="382" t="s">
        <v>1733</v>
      </c>
      <c r="B449" s="382" t="s">
        <v>638</v>
      </c>
      <c r="C449" s="408"/>
      <c r="D449" s="631">
        <v>55</v>
      </c>
      <c r="E449" s="408" t="s">
        <v>604</v>
      </c>
      <c r="F449" s="401">
        <v>43378</v>
      </c>
      <c r="G449" s="385" t="s">
        <v>590</v>
      </c>
      <c r="H449" s="386" t="s">
        <v>1734</v>
      </c>
      <c r="I449" s="316"/>
      <c r="J449" s="573" t="s">
        <v>596</v>
      </c>
      <c r="K449" s="449" t="s">
        <v>31</v>
      </c>
      <c r="L449" s="379" t="s">
        <v>443</v>
      </c>
      <c r="M449" s="453" t="s">
        <v>443</v>
      </c>
      <c r="N449" s="379" t="s">
        <v>443</v>
      </c>
      <c r="O449" s="379" t="s">
        <v>443</v>
      </c>
      <c r="P449" s="379" t="s">
        <v>443</v>
      </c>
      <c r="Q449" s="379" t="s">
        <v>443</v>
      </c>
      <c r="R449" s="379" t="s">
        <v>443</v>
      </c>
      <c r="S449" s="379" t="s">
        <v>443</v>
      </c>
      <c r="T449" s="539" t="s">
        <v>2323</v>
      </c>
      <c r="U449" s="420" t="s">
        <v>35</v>
      </c>
      <c r="V449" s="379" t="s">
        <v>443</v>
      </c>
      <c r="W449" s="379" t="s">
        <v>443</v>
      </c>
    </row>
    <row r="450" spans="1:23" ht="45" customHeight="1" x14ac:dyDescent="0.25">
      <c r="A450" s="408" t="s">
        <v>88</v>
      </c>
      <c r="B450" s="382" t="s">
        <v>99</v>
      </c>
      <c r="C450" s="408"/>
      <c r="D450" s="631">
        <v>55</v>
      </c>
      <c r="E450" s="408" t="s">
        <v>604</v>
      </c>
      <c r="F450" s="384"/>
      <c r="G450" s="385" t="s">
        <v>590</v>
      </c>
      <c r="H450" s="386" t="s">
        <v>1737</v>
      </c>
      <c r="I450" s="315">
        <v>13</v>
      </c>
      <c r="J450" s="573" t="s">
        <v>648</v>
      </c>
      <c r="K450" s="524" t="s">
        <v>1948</v>
      </c>
      <c r="L450" s="379" t="s">
        <v>443</v>
      </c>
      <c r="M450" s="379" t="s">
        <v>443</v>
      </c>
      <c r="N450" s="379" t="s">
        <v>1882</v>
      </c>
      <c r="O450" s="379" t="s">
        <v>443</v>
      </c>
      <c r="P450" s="379" t="s">
        <v>443</v>
      </c>
      <c r="Q450" s="379" t="s">
        <v>443</v>
      </c>
      <c r="R450" s="379" t="s">
        <v>35</v>
      </c>
      <c r="S450" s="379" t="s">
        <v>443</v>
      </c>
      <c r="T450" s="379" t="s">
        <v>443</v>
      </c>
      <c r="U450" s="379" t="s">
        <v>443</v>
      </c>
      <c r="V450" s="379" t="s">
        <v>443</v>
      </c>
      <c r="W450" s="379" t="s">
        <v>443</v>
      </c>
    </row>
    <row r="451" spans="1:23" ht="45" customHeight="1" x14ac:dyDescent="0.25">
      <c r="A451" s="382" t="s">
        <v>1741</v>
      </c>
      <c r="B451" s="382" t="s">
        <v>1742</v>
      </c>
      <c r="C451" s="602"/>
      <c r="D451" s="631">
        <v>50</v>
      </c>
      <c r="E451" s="408" t="s">
        <v>604</v>
      </c>
      <c r="F451" s="401">
        <v>44949</v>
      </c>
      <c r="G451" s="385" t="s">
        <v>590</v>
      </c>
      <c r="H451" s="386">
        <v>11</v>
      </c>
      <c r="I451" s="315"/>
      <c r="J451" s="609" t="s">
        <v>2096</v>
      </c>
      <c r="K451" s="449" t="s">
        <v>28</v>
      </c>
      <c r="L451" s="379"/>
      <c r="M451" s="379"/>
      <c r="N451" s="379"/>
      <c r="O451" s="379" t="s">
        <v>443</v>
      </c>
      <c r="P451" s="379" t="s">
        <v>443</v>
      </c>
      <c r="Q451" s="423" t="s">
        <v>443</v>
      </c>
      <c r="R451" s="423" t="s">
        <v>443</v>
      </c>
      <c r="S451" s="379" t="s">
        <v>1882</v>
      </c>
      <c r="T451" s="379" t="s">
        <v>443</v>
      </c>
      <c r="U451" s="379" t="s">
        <v>443</v>
      </c>
      <c r="V451" s="379" t="s">
        <v>443</v>
      </c>
      <c r="W451" s="379" t="s">
        <v>443</v>
      </c>
    </row>
    <row r="452" spans="1:23" ht="45" customHeight="1" x14ac:dyDescent="0.25">
      <c r="A452" s="382" t="s">
        <v>2324</v>
      </c>
      <c r="B452" s="382" t="s">
        <v>1699</v>
      </c>
      <c r="C452" s="602"/>
      <c r="D452" s="631">
        <v>50</v>
      </c>
      <c r="E452" s="408" t="s">
        <v>604</v>
      </c>
      <c r="F452" s="401">
        <v>44949</v>
      </c>
      <c r="G452" s="385" t="s">
        <v>590</v>
      </c>
      <c r="H452" s="386">
        <v>397</v>
      </c>
      <c r="I452" s="315"/>
      <c r="J452" s="573" t="s">
        <v>2096</v>
      </c>
      <c r="K452" s="524" t="s">
        <v>25</v>
      </c>
      <c r="L452" s="379"/>
      <c r="M452" s="379"/>
      <c r="N452" s="379"/>
      <c r="O452" s="379" t="s">
        <v>443</v>
      </c>
      <c r="P452" s="423" t="s">
        <v>443</v>
      </c>
      <c r="Q452" s="379" t="s">
        <v>443</v>
      </c>
      <c r="R452" s="379" t="s">
        <v>443</v>
      </c>
      <c r="S452" s="379" t="s">
        <v>443</v>
      </c>
      <c r="T452" s="379" t="s">
        <v>443</v>
      </c>
      <c r="U452" s="379" t="s">
        <v>443</v>
      </c>
      <c r="V452" s="379" t="s">
        <v>443</v>
      </c>
      <c r="W452" s="379" t="s">
        <v>443</v>
      </c>
    </row>
    <row r="453" spans="1:23" ht="45" customHeight="1" x14ac:dyDescent="0.25">
      <c r="A453" s="408" t="s">
        <v>1744</v>
      </c>
      <c r="B453" s="382" t="s">
        <v>662</v>
      </c>
      <c r="C453" s="602"/>
      <c r="D453" s="631">
        <v>50</v>
      </c>
      <c r="E453" s="408" t="s">
        <v>594</v>
      </c>
      <c r="F453" s="401">
        <v>44949</v>
      </c>
      <c r="G453" s="385" t="s">
        <v>590</v>
      </c>
      <c r="H453" s="386">
        <v>144</v>
      </c>
      <c r="I453" s="315"/>
      <c r="J453" s="573" t="s">
        <v>2062</v>
      </c>
      <c r="K453" s="524" t="s">
        <v>28</v>
      </c>
      <c r="L453" s="379"/>
      <c r="M453" s="379"/>
      <c r="N453" s="379"/>
      <c r="O453" s="379" t="s">
        <v>443</v>
      </c>
      <c r="P453" s="379" t="s">
        <v>443</v>
      </c>
      <c r="Q453" s="379" t="s">
        <v>443</v>
      </c>
      <c r="R453" s="423" t="s">
        <v>443</v>
      </c>
      <c r="S453" s="379" t="s">
        <v>443</v>
      </c>
      <c r="T453" s="379" t="s">
        <v>443</v>
      </c>
      <c r="U453" s="379" t="s">
        <v>443</v>
      </c>
      <c r="V453" s="379" t="s">
        <v>443</v>
      </c>
      <c r="W453" s="379" t="s">
        <v>443</v>
      </c>
    </row>
    <row r="454" spans="1:23" ht="45" customHeight="1" x14ac:dyDescent="0.25">
      <c r="A454" s="604" t="s">
        <v>2325</v>
      </c>
      <c r="B454" s="382" t="s">
        <v>694</v>
      </c>
      <c r="C454" s="408" t="s">
        <v>1890</v>
      </c>
      <c r="D454" s="631">
        <v>47.5</v>
      </c>
      <c r="E454" s="408" t="s">
        <v>594</v>
      </c>
      <c r="F454" s="401">
        <v>45017</v>
      </c>
      <c r="G454" s="385" t="s">
        <v>590</v>
      </c>
      <c r="H454" s="601">
        <v>449</v>
      </c>
      <c r="J454" s="612" t="s">
        <v>2043</v>
      </c>
      <c r="K454" s="606" t="s">
        <v>53</v>
      </c>
      <c r="L454" s="591"/>
      <c r="M454" s="592"/>
      <c r="N454" s="453" t="s">
        <v>1882</v>
      </c>
      <c r="O454" s="420" t="s">
        <v>35</v>
      </c>
      <c r="P454" s="420" t="s">
        <v>35</v>
      </c>
      <c r="Q454" s="379" t="s">
        <v>443</v>
      </c>
      <c r="R454" s="379" t="s">
        <v>443</v>
      </c>
      <c r="S454" s="379" t="s">
        <v>443</v>
      </c>
      <c r="T454" s="379" t="s">
        <v>443</v>
      </c>
      <c r="U454" s="379" t="s">
        <v>443</v>
      </c>
      <c r="V454" s="379" t="s">
        <v>443</v>
      </c>
      <c r="W454" s="379" t="s">
        <v>443</v>
      </c>
    </row>
    <row r="455" spans="1:23" ht="45" customHeight="1" x14ac:dyDescent="0.25">
      <c r="A455" s="382" t="s">
        <v>1749</v>
      </c>
      <c r="B455" s="382" t="s">
        <v>638</v>
      </c>
      <c r="C455" s="409" t="s">
        <v>762</v>
      </c>
      <c r="D455" s="631">
        <v>65</v>
      </c>
      <c r="E455" s="408" t="s">
        <v>731</v>
      </c>
      <c r="F455" s="401">
        <v>44002</v>
      </c>
      <c r="G455" s="385" t="s">
        <v>590</v>
      </c>
      <c r="H455" s="386" t="s">
        <v>1750</v>
      </c>
      <c r="I455" s="88"/>
      <c r="J455" s="573" t="s">
        <v>732</v>
      </c>
      <c r="K455" s="449" t="s">
        <v>25</v>
      </c>
      <c r="L455" s="379" t="s">
        <v>443</v>
      </c>
      <c r="M455" s="379" t="s">
        <v>443</v>
      </c>
      <c r="N455" s="379" t="s">
        <v>443</v>
      </c>
      <c r="O455" s="379" t="s">
        <v>443</v>
      </c>
      <c r="P455" s="379" t="s">
        <v>443</v>
      </c>
      <c r="Q455" s="379" t="s">
        <v>443</v>
      </c>
      <c r="R455" s="379" t="s">
        <v>1882</v>
      </c>
      <c r="S455" s="379" t="s">
        <v>443</v>
      </c>
      <c r="T455" s="379" t="s">
        <v>443</v>
      </c>
      <c r="U455" s="379" t="s">
        <v>443</v>
      </c>
      <c r="V455" s="453" t="s">
        <v>443</v>
      </c>
      <c r="W455" s="453" t="s">
        <v>443</v>
      </c>
    </row>
    <row r="456" spans="1:23" ht="45" customHeight="1" x14ac:dyDescent="0.25">
      <c r="A456" s="382" t="s">
        <v>2326</v>
      </c>
      <c r="B456" s="382" t="s">
        <v>212</v>
      </c>
      <c r="C456" s="409"/>
      <c r="D456" s="631"/>
      <c r="E456" s="408" t="s">
        <v>594</v>
      </c>
      <c r="F456" s="401"/>
      <c r="G456" s="385" t="s">
        <v>590</v>
      </c>
      <c r="H456" s="386">
        <v>430</v>
      </c>
      <c r="I456" s="88"/>
      <c r="J456" s="573" t="s">
        <v>2062</v>
      </c>
      <c r="K456" s="449" t="s">
        <v>28</v>
      </c>
      <c r="L456" s="379"/>
      <c r="M456" s="379"/>
      <c r="N456" s="379"/>
      <c r="O456" s="379" t="s">
        <v>443</v>
      </c>
      <c r="P456" s="379" t="s">
        <v>443</v>
      </c>
      <c r="Q456" s="379" t="s">
        <v>443</v>
      </c>
      <c r="R456" s="423" t="s">
        <v>443</v>
      </c>
      <c r="S456" s="379" t="s">
        <v>443</v>
      </c>
      <c r="T456" s="379" t="s">
        <v>443</v>
      </c>
      <c r="U456" s="379" t="s">
        <v>443</v>
      </c>
      <c r="V456" s="379" t="s">
        <v>443</v>
      </c>
      <c r="W456" s="379" t="s">
        <v>443</v>
      </c>
    </row>
    <row r="457" spans="1:23" ht="45" customHeight="1" x14ac:dyDescent="0.25">
      <c r="A457" s="406" t="s">
        <v>2327</v>
      </c>
      <c r="B457" s="426" t="s">
        <v>1753</v>
      </c>
      <c r="C457" s="414"/>
      <c r="D457" s="631">
        <v>65</v>
      </c>
      <c r="E457" s="408" t="s">
        <v>604</v>
      </c>
      <c r="F457" s="627" t="s">
        <v>1754</v>
      </c>
      <c r="G457" s="385" t="s">
        <v>590</v>
      </c>
      <c r="H457" s="406"/>
      <c r="I457" s="299"/>
      <c r="J457" s="573" t="s">
        <v>596</v>
      </c>
      <c r="K457" s="388" t="s">
        <v>100</v>
      </c>
      <c r="L457" s="420" t="s">
        <v>35</v>
      </c>
      <c r="M457" s="420" t="s">
        <v>35</v>
      </c>
      <c r="N457" s="420" t="s">
        <v>35</v>
      </c>
      <c r="O457" s="420" t="s">
        <v>35</v>
      </c>
      <c r="P457" s="420" t="s">
        <v>35</v>
      </c>
      <c r="Q457" s="420" t="s">
        <v>35</v>
      </c>
      <c r="R457" s="420" t="s">
        <v>35</v>
      </c>
      <c r="S457" s="420" t="s">
        <v>35</v>
      </c>
      <c r="T457" s="420" t="s">
        <v>35</v>
      </c>
      <c r="U457" s="379" t="s">
        <v>443</v>
      </c>
      <c r="V457" s="379" t="s">
        <v>443</v>
      </c>
      <c r="W457" s="379" t="s">
        <v>443</v>
      </c>
    </row>
    <row r="458" spans="1:23" ht="45" customHeight="1" x14ac:dyDescent="0.25">
      <c r="A458" s="382" t="s">
        <v>1755</v>
      </c>
      <c r="B458" s="382" t="s">
        <v>1756</v>
      </c>
      <c r="C458" s="409" t="s">
        <v>1176</v>
      </c>
      <c r="D458" s="631">
        <v>55</v>
      </c>
      <c r="E458" s="408" t="s">
        <v>604</v>
      </c>
      <c r="F458" s="384"/>
      <c r="G458" s="385" t="s">
        <v>590</v>
      </c>
      <c r="H458" s="386" t="s">
        <v>1757</v>
      </c>
      <c r="I458" s="88">
        <v>29</v>
      </c>
      <c r="J458" s="573" t="s">
        <v>2063</v>
      </c>
      <c r="K458" s="449" t="s">
        <v>87</v>
      </c>
      <c r="L458" s="379" t="s">
        <v>443</v>
      </c>
      <c r="M458" s="379" t="s">
        <v>443</v>
      </c>
      <c r="N458" s="379" t="s">
        <v>443</v>
      </c>
      <c r="O458" s="379" t="s">
        <v>443</v>
      </c>
      <c r="P458" s="379" t="s">
        <v>443</v>
      </c>
      <c r="Q458" s="423" t="s">
        <v>443</v>
      </c>
      <c r="R458" s="379" t="s">
        <v>443</v>
      </c>
      <c r="S458" s="379" t="s">
        <v>443</v>
      </c>
      <c r="T458" s="379" t="s">
        <v>443</v>
      </c>
      <c r="U458" s="379" t="s">
        <v>443</v>
      </c>
      <c r="V458" s="379" t="s">
        <v>443</v>
      </c>
      <c r="W458" s="379" t="s">
        <v>443</v>
      </c>
    </row>
    <row r="459" spans="1:23" ht="45" customHeight="1" x14ac:dyDescent="0.25">
      <c r="A459" s="382" t="s">
        <v>1758</v>
      </c>
      <c r="B459" s="382" t="s">
        <v>99</v>
      </c>
      <c r="C459" s="408"/>
      <c r="D459" s="631">
        <v>60</v>
      </c>
      <c r="E459" s="408" t="s">
        <v>604</v>
      </c>
      <c r="F459" s="401">
        <v>45017</v>
      </c>
      <c r="G459" s="385" t="s">
        <v>590</v>
      </c>
      <c r="H459" s="386" t="s">
        <v>1759</v>
      </c>
      <c r="I459" s="581"/>
      <c r="J459" s="573" t="s">
        <v>667</v>
      </c>
      <c r="K459" s="449" t="s">
        <v>53</v>
      </c>
      <c r="L459" s="420" t="s">
        <v>35</v>
      </c>
      <c r="M459" s="420" t="s">
        <v>35</v>
      </c>
      <c r="N459" s="379" t="s">
        <v>443</v>
      </c>
      <c r="O459" s="379" t="s">
        <v>443</v>
      </c>
      <c r="P459" s="379" t="s">
        <v>443</v>
      </c>
      <c r="Q459" s="379" t="s">
        <v>443</v>
      </c>
      <c r="R459" s="379" t="s">
        <v>443</v>
      </c>
      <c r="S459" s="379" t="s">
        <v>443</v>
      </c>
      <c r="T459" s="379" t="s">
        <v>443</v>
      </c>
      <c r="U459" s="379" t="s">
        <v>443</v>
      </c>
      <c r="V459" s="379" t="s">
        <v>443</v>
      </c>
      <c r="W459" s="379" t="s">
        <v>443</v>
      </c>
    </row>
    <row r="460" spans="1:23" ht="45" customHeight="1" x14ac:dyDescent="0.25">
      <c r="A460" s="599" t="s">
        <v>1760</v>
      </c>
      <c r="B460" s="599" t="s">
        <v>1761</v>
      </c>
      <c r="C460" s="599"/>
      <c r="D460" s="632"/>
      <c r="E460" s="408" t="s">
        <v>604</v>
      </c>
      <c r="F460" s="441"/>
      <c r="G460" s="385" t="s">
        <v>590</v>
      </c>
      <c r="H460" s="441">
        <v>71</v>
      </c>
      <c r="I460" s="299"/>
      <c r="J460" s="609" t="s">
        <v>2057</v>
      </c>
      <c r="K460" s="607"/>
      <c r="L460" s="582"/>
      <c r="M460" s="586"/>
      <c r="N460" s="586"/>
      <c r="O460" s="379" t="s">
        <v>443</v>
      </c>
      <c r="P460" s="379" t="s">
        <v>443</v>
      </c>
      <c r="Q460" s="423" t="s">
        <v>443</v>
      </c>
      <c r="R460" s="379" t="s">
        <v>443</v>
      </c>
      <c r="S460" s="379" t="s">
        <v>443</v>
      </c>
      <c r="T460" s="379" t="s">
        <v>443</v>
      </c>
      <c r="U460" s="379" t="s">
        <v>443</v>
      </c>
      <c r="V460" s="379" t="s">
        <v>443</v>
      </c>
      <c r="W460" s="379" t="s">
        <v>443</v>
      </c>
    </row>
    <row r="461" spans="1:23" ht="45" customHeight="1" x14ac:dyDescent="0.25">
      <c r="A461" s="599" t="s">
        <v>1763</v>
      </c>
      <c r="B461" s="382" t="s">
        <v>99</v>
      </c>
      <c r="C461" s="408"/>
      <c r="D461" s="631">
        <v>60</v>
      </c>
      <c r="E461" s="408" t="s">
        <v>604</v>
      </c>
      <c r="F461" s="401">
        <v>45017</v>
      </c>
      <c r="G461" s="385" t="s">
        <v>590</v>
      </c>
      <c r="H461" s="386" t="s">
        <v>1759</v>
      </c>
      <c r="I461" s="581"/>
      <c r="J461" s="573" t="s">
        <v>667</v>
      </c>
      <c r="K461" s="449" t="s">
        <v>53</v>
      </c>
      <c r="L461" s="420" t="s">
        <v>35</v>
      </c>
      <c r="M461" s="420" t="s">
        <v>35</v>
      </c>
      <c r="N461" s="420" t="s">
        <v>35</v>
      </c>
      <c r="O461" s="379" t="s">
        <v>443</v>
      </c>
      <c r="P461" s="379" t="s">
        <v>443</v>
      </c>
      <c r="Q461" s="423" t="s">
        <v>443</v>
      </c>
      <c r="R461" s="379" t="s">
        <v>443</v>
      </c>
      <c r="S461" s="379" t="s">
        <v>443</v>
      </c>
      <c r="T461" s="379" t="s">
        <v>443</v>
      </c>
      <c r="U461" s="379" t="s">
        <v>443</v>
      </c>
      <c r="V461" s="379" t="s">
        <v>443</v>
      </c>
      <c r="W461" s="379" t="s">
        <v>443</v>
      </c>
    </row>
    <row r="462" spans="1:23" ht="45" customHeight="1" x14ac:dyDescent="0.25">
      <c r="A462" s="599" t="s">
        <v>1764</v>
      </c>
      <c r="B462" s="382" t="s">
        <v>99</v>
      </c>
      <c r="C462" s="408"/>
      <c r="D462" s="631">
        <v>60</v>
      </c>
      <c r="E462" s="408" t="s">
        <v>604</v>
      </c>
      <c r="F462" s="401">
        <v>45017</v>
      </c>
      <c r="G462" s="385" t="s">
        <v>590</v>
      </c>
      <c r="H462" s="386" t="s">
        <v>1759</v>
      </c>
      <c r="I462" s="581"/>
      <c r="J462" s="573" t="s">
        <v>667</v>
      </c>
      <c r="K462" s="449" t="s">
        <v>53</v>
      </c>
      <c r="L462" s="420" t="s">
        <v>35</v>
      </c>
      <c r="M462" s="420" t="s">
        <v>35</v>
      </c>
      <c r="N462" s="420" t="s">
        <v>35</v>
      </c>
      <c r="O462" s="379" t="s">
        <v>443</v>
      </c>
      <c r="P462" s="379" t="s">
        <v>443</v>
      </c>
      <c r="Q462" s="379" t="s">
        <v>443</v>
      </c>
      <c r="R462" s="423" t="s">
        <v>443</v>
      </c>
      <c r="S462" s="379" t="s">
        <v>443</v>
      </c>
      <c r="T462" s="379" t="s">
        <v>443</v>
      </c>
      <c r="U462" s="379" t="s">
        <v>443</v>
      </c>
      <c r="V462" s="379" t="s">
        <v>443</v>
      </c>
      <c r="W462" s="379" t="s">
        <v>443</v>
      </c>
    </row>
    <row r="463" spans="1:23" ht="45" customHeight="1" x14ac:dyDescent="0.25">
      <c r="A463" s="382" t="s">
        <v>2328</v>
      </c>
      <c r="B463" s="382" t="s">
        <v>1766</v>
      </c>
      <c r="C463" s="408"/>
      <c r="D463" s="631">
        <v>55</v>
      </c>
      <c r="E463" s="408" t="s">
        <v>594</v>
      </c>
      <c r="F463" s="401">
        <v>44986</v>
      </c>
      <c r="G463" s="385" t="s">
        <v>590</v>
      </c>
      <c r="H463" s="386">
        <v>457</v>
      </c>
      <c r="I463" s="88"/>
      <c r="J463" s="573" t="s">
        <v>2062</v>
      </c>
      <c r="K463" s="449" t="s">
        <v>28</v>
      </c>
      <c r="L463" s="379"/>
      <c r="M463" s="453"/>
      <c r="N463" s="379"/>
      <c r="O463" s="379" t="s">
        <v>443</v>
      </c>
      <c r="P463" s="379" t="s">
        <v>443</v>
      </c>
      <c r="Q463" s="379" t="s">
        <v>443</v>
      </c>
      <c r="R463" s="379" t="s">
        <v>443</v>
      </c>
      <c r="S463" s="379" t="s">
        <v>443</v>
      </c>
      <c r="T463" s="420" t="s">
        <v>35</v>
      </c>
      <c r="U463" s="379" t="s">
        <v>443</v>
      </c>
      <c r="V463" s="379" t="s">
        <v>443</v>
      </c>
      <c r="W463" s="379" t="s">
        <v>443</v>
      </c>
    </row>
    <row r="464" spans="1:23" ht="45" customHeight="1" x14ac:dyDescent="0.25">
      <c r="A464" s="408" t="s">
        <v>274</v>
      </c>
      <c r="B464" s="382" t="s">
        <v>1767</v>
      </c>
      <c r="C464" s="408"/>
      <c r="D464" s="631">
        <v>55</v>
      </c>
      <c r="E464" s="408" t="s">
        <v>604</v>
      </c>
      <c r="F464" s="401">
        <v>41456</v>
      </c>
      <c r="G464" s="385" t="s">
        <v>590</v>
      </c>
      <c r="H464" s="386" t="s">
        <v>1768</v>
      </c>
      <c r="I464" s="88">
        <v>30</v>
      </c>
      <c r="J464" s="573" t="s">
        <v>2063</v>
      </c>
      <c r="K464" s="524" t="s">
        <v>50</v>
      </c>
      <c r="L464" s="379" t="s">
        <v>443</v>
      </c>
      <c r="M464" s="379" t="s">
        <v>443</v>
      </c>
      <c r="N464" s="379" t="s">
        <v>443</v>
      </c>
      <c r="O464" s="379" t="s">
        <v>443</v>
      </c>
      <c r="P464" s="379" t="s">
        <v>443</v>
      </c>
      <c r="Q464" s="379" t="s">
        <v>443</v>
      </c>
      <c r="R464" s="379" t="s">
        <v>443</v>
      </c>
      <c r="S464" s="379" t="s">
        <v>443</v>
      </c>
      <c r="T464" s="379" t="s">
        <v>443</v>
      </c>
      <c r="U464" s="379" t="s">
        <v>443</v>
      </c>
      <c r="V464" s="379" t="s">
        <v>443</v>
      </c>
      <c r="W464" s="379" t="s">
        <v>443</v>
      </c>
    </row>
    <row r="465" spans="1:23" ht="45" customHeight="1" x14ac:dyDescent="0.25">
      <c r="A465" s="408" t="s">
        <v>1771</v>
      </c>
      <c r="B465" s="382" t="s">
        <v>60</v>
      </c>
      <c r="C465" s="408" t="s">
        <v>1772</v>
      </c>
      <c r="D465" s="631">
        <v>65</v>
      </c>
      <c r="E465" s="408" t="s">
        <v>604</v>
      </c>
      <c r="F465" s="401">
        <v>45292</v>
      </c>
      <c r="G465" s="385" t="s">
        <v>590</v>
      </c>
      <c r="H465" s="621"/>
      <c r="I465" s="88"/>
      <c r="J465" s="573" t="s">
        <v>648</v>
      </c>
      <c r="K465" s="524" t="s">
        <v>42</v>
      </c>
      <c r="L465" s="420" t="s">
        <v>35</v>
      </c>
      <c r="M465" s="420" t="s">
        <v>35</v>
      </c>
      <c r="N465" s="420" t="s">
        <v>35</v>
      </c>
      <c r="O465" s="420" t="s">
        <v>35</v>
      </c>
      <c r="P465" s="420" t="s">
        <v>35</v>
      </c>
      <c r="Q465" s="420" t="s">
        <v>35</v>
      </c>
      <c r="R465" s="420" t="s">
        <v>35</v>
      </c>
      <c r="S465" s="420" t="s">
        <v>35</v>
      </c>
      <c r="T465" s="420" t="s">
        <v>35</v>
      </c>
      <c r="U465" s="420" t="s">
        <v>35</v>
      </c>
      <c r="V465" s="420" t="s">
        <v>35</v>
      </c>
      <c r="W465" s="379" t="s">
        <v>1882</v>
      </c>
    </row>
    <row r="466" spans="1:23" ht="45" customHeight="1" x14ac:dyDescent="0.25">
      <c r="A466" s="382" t="s">
        <v>2329</v>
      </c>
      <c r="B466" s="382" t="s">
        <v>1775</v>
      </c>
      <c r="C466" s="408"/>
      <c r="D466" s="631">
        <v>55</v>
      </c>
      <c r="E466" s="408" t="s">
        <v>604</v>
      </c>
      <c r="F466" s="401">
        <v>42401</v>
      </c>
      <c r="G466" s="385" t="s">
        <v>590</v>
      </c>
      <c r="H466" s="386" t="s">
        <v>300</v>
      </c>
      <c r="I466" s="88"/>
      <c r="J466" s="573" t="s">
        <v>2063</v>
      </c>
      <c r="K466" s="449" t="s">
        <v>31</v>
      </c>
      <c r="L466" s="379" t="s">
        <v>443</v>
      </c>
      <c r="M466" s="379" t="s">
        <v>443</v>
      </c>
      <c r="N466" s="379" t="s">
        <v>443</v>
      </c>
      <c r="O466" s="379" t="s">
        <v>443</v>
      </c>
      <c r="P466" s="379" t="s">
        <v>443</v>
      </c>
      <c r="Q466" s="379" t="s">
        <v>443</v>
      </c>
      <c r="R466" s="379" t="s">
        <v>443</v>
      </c>
      <c r="S466" s="379" t="s">
        <v>443</v>
      </c>
      <c r="T466" s="539" t="s">
        <v>2270</v>
      </c>
      <c r="U466" s="420" t="s">
        <v>35</v>
      </c>
      <c r="V466" s="379" t="s">
        <v>443</v>
      </c>
      <c r="W466" s="379" t="s">
        <v>443</v>
      </c>
    </row>
    <row r="467" spans="1:23" ht="45" customHeight="1" x14ac:dyDescent="0.25">
      <c r="A467" s="382" t="s">
        <v>1776</v>
      </c>
      <c r="B467" s="382" t="s">
        <v>662</v>
      </c>
      <c r="C467" s="408"/>
      <c r="D467" s="631">
        <v>65</v>
      </c>
      <c r="E467" s="408" t="s">
        <v>604</v>
      </c>
      <c r="F467" s="401">
        <v>45222</v>
      </c>
      <c r="G467" s="385" t="s">
        <v>590</v>
      </c>
      <c r="H467" s="616" t="s">
        <v>1777</v>
      </c>
      <c r="I467" s="88"/>
      <c r="J467" s="573" t="s">
        <v>2052</v>
      </c>
      <c r="K467" s="449" t="s">
        <v>31</v>
      </c>
      <c r="L467" s="420" t="s">
        <v>35</v>
      </c>
      <c r="M467" s="420" t="s">
        <v>35</v>
      </c>
      <c r="N467" s="420" t="s">
        <v>35</v>
      </c>
      <c r="O467" s="420" t="s">
        <v>35</v>
      </c>
      <c r="P467" s="420" t="s">
        <v>35</v>
      </c>
      <c r="Q467" s="420" t="s">
        <v>35</v>
      </c>
      <c r="R467" s="420" t="s">
        <v>35</v>
      </c>
      <c r="S467" s="420" t="s">
        <v>35</v>
      </c>
      <c r="T467" s="420" t="s">
        <v>35</v>
      </c>
      <c r="U467" s="379" t="s">
        <v>443</v>
      </c>
      <c r="V467" s="379" t="s">
        <v>443</v>
      </c>
      <c r="W467" s="379" t="s">
        <v>443</v>
      </c>
    </row>
    <row r="468" spans="1:23" ht="45" customHeight="1" x14ac:dyDescent="0.25">
      <c r="A468" s="382" t="s">
        <v>2330</v>
      </c>
      <c r="B468" s="382" t="s">
        <v>60</v>
      </c>
      <c r="C468" s="409" t="s">
        <v>1701</v>
      </c>
      <c r="D468" s="631">
        <v>55</v>
      </c>
      <c r="E468" s="408" t="s">
        <v>604</v>
      </c>
      <c r="F468" s="384"/>
      <c r="G468" s="385" t="s">
        <v>590</v>
      </c>
      <c r="H468" s="386" t="s">
        <v>1779</v>
      </c>
      <c r="I468" s="88">
        <v>9</v>
      </c>
      <c r="J468" s="573" t="s">
        <v>648</v>
      </c>
      <c r="K468" s="449" t="s">
        <v>50</v>
      </c>
      <c r="L468" s="379" t="s">
        <v>443</v>
      </c>
      <c r="M468" s="379" t="s">
        <v>443</v>
      </c>
      <c r="N468" s="379" t="s">
        <v>443</v>
      </c>
      <c r="O468" s="379" t="s">
        <v>443</v>
      </c>
      <c r="P468" s="379" t="s">
        <v>443</v>
      </c>
      <c r="Q468" s="379" t="s">
        <v>443</v>
      </c>
      <c r="R468" s="379" t="s">
        <v>1882</v>
      </c>
      <c r="S468" s="379" t="s">
        <v>443</v>
      </c>
      <c r="T468" s="379" t="s">
        <v>443</v>
      </c>
      <c r="U468" s="379" t="s">
        <v>443</v>
      </c>
      <c r="V468" s="379" t="s">
        <v>443</v>
      </c>
      <c r="W468" s="379" t="s">
        <v>443</v>
      </c>
    </row>
    <row r="469" spans="1:23" ht="45" customHeight="1" x14ac:dyDescent="0.25">
      <c r="A469" s="382" t="s">
        <v>1783</v>
      </c>
      <c r="B469" s="382" t="s">
        <v>60</v>
      </c>
      <c r="C469" s="409" t="s">
        <v>1176</v>
      </c>
      <c r="D469" s="631">
        <v>55</v>
      </c>
      <c r="E469" s="408" t="s">
        <v>604</v>
      </c>
      <c r="F469" s="384"/>
      <c r="G469" s="385" t="s">
        <v>590</v>
      </c>
      <c r="H469" s="386" t="s">
        <v>1784</v>
      </c>
      <c r="I469" s="88">
        <v>12</v>
      </c>
      <c r="J469" s="573" t="s">
        <v>648</v>
      </c>
      <c r="K469" s="449" t="s">
        <v>50</v>
      </c>
      <c r="L469" s="379" t="s">
        <v>443</v>
      </c>
      <c r="M469" s="379" t="s">
        <v>443</v>
      </c>
      <c r="N469" s="379" t="s">
        <v>443</v>
      </c>
      <c r="O469" s="379" t="s">
        <v>443</v>
      </c>
      <c r="P469" s="379" t="s">
        <v>443</v>
      </c>
      <c r="Q469" s="379" t="s">
        <v>443</v>
      </c>
      <c r="R469" s="379" t="s">
        <v>1882</v>
      </c>
      <c r="S469" s="379" t="s">
        <v>443</v>
      </c>
      <c r="T469" s="379" t="s">
        <v>443</v>
      </c>
      <c r="U469" s="379" t="s">
        <v>443</v>
      </c>
      <c r="V469" s="379" t="s">
        <v>443</v>
      </c>
      <c r="W469" s="379" t="s">
        <v>443</v>
      </c>
    </row>
    <row r="470" spans="1:23" ht="45" customHeight="1" x14ac:dyDescent="0.25">
      <c r="A470" s="382" t="s">
        <v>1785</v>
      </c>
      <c r="B470" s="382" t="s">
        <v>662</v>
      </c>
      <c r="C470" s="602"/>
      <c r="D470" s="631">
        <v>50</v>
      </c>
      <c r="E470" s="408" t="s">
        <v>604</v>
      </c>
      <c r="F470" s="401">
        <v>44949</v>
      </c>
      <c r="G470" s="385" t="s">
        <v>590</v>
      </c>
      <c r="H470" s="386">
        <v>185</v>
      </c>
      <c r="I470" s="88"/>
      <c r="J470" s="609" t="s">
        <v>2096</v>
      </c>
      <c r="K470" s="449" t="s">
        <v>20</v>
      </c>
      <c r="L470" s="379"/>
      <c r="M470" s="379"/>
      <c r="N470" s="379"/>
      <c r="O470" s="379" t="s">
        <v>1882</v>
      </c>
      <c r="P470" s="379" t="s">
        <v>443</v>
      </c>
      <c r="Q470" s="423" t="s">
        <v>443</v>
      </c>
      <c r="R470" s="423" t="s">
        <v>443</v>
      </c>
      <c r="S470" s="379" t="s">
        <v>443</v>
      </c>
      <c r="T470" s="379" t="s">
        <v>443</v>
      </c>
      <c r="U470" s="379" t="s">
        <v>443</v>
      </c>
      <c r="V470" s="379" t="s">
        <v>443</v>
      </c>
      <c r="W470" s="379" t="s">
        <v>443</v>
      </c>
    </row>
    <row r="471" spans="1:23" ht="45" customHeight="1" x14ac:dyDescent="0.25">
      <c r="A471" s="382" t="s">
        <v>1786</v>
      </c>
      <c r="B471" s="382" t="s">
        <v>1787</v>
      </c>
      <c r="C471" s="602"/>
      <c r="D471" s="631">
        <v>50</v>
      </c>
      <c r="E471" s="408" t="s">
        <v>604</v>
      </c>
      <c r="F471" s="401">
        <v>44949</v>
      </c>
      <c r="G471" s="385" t="s">
        <v>590</v>
      </c>
      <c r="H471" s="386">
        <v>131</v>
      </c>
      <c r="I471" s="88"/>
      <c r="J471" s="573" t="s">
        <v>2096</v>
      </c>
      <c r="K471" s="449" t="s">
        <v>20</v>
      </c>
      <c r="L471" s="379"/>
      <c r="M471" s="379"/>
      <c r="N471" s="379"/>
      <c r="O471" s="379" t="s">
        <v>443</v>
      </c>
      <c r="P471" s="423" t="s">
        <v>443</v>
      </c>
      <c r="Q471" s="379" t="s">
        <v>443</v>
      </c>
      <c r="R471" s="379" t="s">
        <v>443</v>
      </c>
      <c r="S471" s="379" t="s">
        <v>443</v>
      </c>
      <c r="T471" s="379" t="s">
        <v>443</v>
      </c>
      <c r="U471" s="379" t="s">
        <v>443</v>
      </c>
      <c r="V471" s="379" t="s">
        <v>443</v>
      </c>
      <c r="W471" s="379" t="s">
        <v>443</v>
      </c>
    </row>
    <row r="472" spans="1:23" ht="45" customHeight="1" x14ac:dyDescent="0.25">
      <c r="A472" s="382" t="s">
        <v>2331</v>
      </c>
      <c r="B472" s="382" t="s">
        <v>1789</v>
      </c>
      <c r="C472" s="602"/>
      <c r="D472" s="631">
        <v>50</v>
      </c>
      <c r="E472" s="408" t="s">
        <v>604</v>
      </c>
      <c r="F472" s="401">
        <v>44949</v>
      </c>
      <c r="G472" s="385" t="s">
        <v>590</v>
      </c>
      <c r="H472" s="386">
        <v>376</v>
      </c>
      <c r="I472" s="88"/>
      <c r="J472" s="573" t="s">
        <v>2065</v>
      </c>
      <c r="K472" s="449" t="s">
        <v>31</v>
      </c>
      <c r="L472" s="379"/>
      <c r="M472" s="379"/>
      <c r="N472" s="379"/>
      <c r="O472" s="379" t="s">
        <v>443</v>
      </c>
      <c r="P472" s="379" t="s">
        <v>443</v>
      </c>
      <c r="Q472" s="423" t="s">
        <v>443</v>
      </c>
      <c r="R472" s="423" t="s">
        <v>443</v>
      </c>
      <c r="S472" s="423" t="s">
        <v>443</v>
      </c>
      <c r="T472" s="379" t="s">
        <v>1882</v>
      </c>
      <c r="U472" s="423" t="s">
        <v>443</v>
      </c>
      <c r="V472" s="379" t="s">
        <v>1882</v>
      </c>
      <c r="W472" s="379" t="s">
        <v>443</v>
      </c>
    </row>
    <row r="473" spans="1:23" ht="45" customHeight="1" x14ac:dyDescent="0.25">
      <c r="A473" s="382" t="s">
        <v>2332</v>
      </c>
      <c r="B473" s="382" t="s">
        <v>1791</v>
      </c>
      <c r="C473" s="602"/>
      <c r="D473" s="631"/>
      <c r="E473" s="408" t="s">
        <v>604</v>
      </c>
      <c r="F473" s="401"/>
      <c r="G473" s="385" t="s">
        <v>590</v>
      </c>
      <c r="H473" s="386" t="s">
        <v>1792</v>
      </c>
      <c r="I473" s="88"/>
      <c r="J473" s="573" t="s">
        <v>2065</v>
      </c>
      <c r="K473" s="449" t="s">
        <v>72</v>
      </c>
      <c r="L473" s="379"/>
      <c r="M473" s="379"/>
      <c r="N473" s="379"/>
      <c r="O473" s="379" t="s">
        <v>35</v>
      </c>
      <c r="P473" s="423" t="s">
        <v>443</v>
      </c>
      <c r="Q473" s="379" t="s">
        <v>35</v>
      </c>
      <c r="R473" s="423" t="s">
        <v>443</v>
      </c>
      <c r="S473" s="423" t="s">
        <v>443</v>
      </c>
      <c r="T473" s="420" t="s">
        <v>35</v>
      </c>
      <c r="U473" s="423" t="s">
        <v>443</v>
      </c>
      <c r="V473" s="379" t="s">
        <v>1882</v>
      </c>
      <c r="W473" s="379" t="s">
        <v>443</v>
      </c>
    </row>
    <row r="474" spans="1:23" ht="45" customHeight="1" x14ac:dyDescent="0.25">
      <c r="A474" s="599" t="s">
        <v>2333</v>
      </c>
      <c r="B474" s="382" t="s">
        <v>694</v>
      </c>
      <c r="C474" s="408" t="s">
        <v>1890</v>
      </c>
      <c r="D474" s="631">
        <v>47.5</v>
      </c>
      <c r="E474" s="408" t="s">
        <v>594</v>
      </c>
      <c r="F474" s="401">
        <v>45017</v>
      </c>
      <c r="G474" s="385" t="s">
        <v>590</v>
      </c>
      <c r="H474" s="441">
        <v>451</v>
      </c>
      <c r="I474" s="299"/>
      <c r="J474" s="605" t="s">
        <v>2062</v>
      </c>
      <c r="K474" s="449" t="s">
        <v>40</v>
      </c>
      <c r="L474" s="582"/>
      <c r="M474" s="586"/>
      <c r="N474" s="586"/>
      <c r="O474" s="379" t="s">
        <v>443</v>
      </c>
      <c r="P474" s="423" t="s">
        <v>443</v>
      </c>
      <c r="Q474" s="379" t="s">
        <v>443</v>
      </c>
      <c r="R474" s="423" t="s">
        <v>443</v>
      </c>
      <c r="S474" s="379" t="s">
        <v>443</v>
      </c>
      <c r="T474" s="379" t="s">
        <v>443</v>
      </c>
      <c r="U474" s="379" t="s">
        <v>443</v>
      </c>
      <c r="V474" s="379" t="s">
        <v>443</v>
      </c>
      <c r="W474" s="379" t="s">
        <v>443</v>
      </c>
    </row>
    <row r="475" spans="1:23" ht="45" customHeight="1" x14ac:dyDescent="0.25">
      <c r="A475" s="382" t="s">
        <v>1794</v>
      </c>
      <c r="B475" s="382" t="s">
        <v>1795</v>
      </c>
      <c r="C475" s="408"/>
      <c r="D475" s="631">
        <v>55</v>
      </c>
      <c r="E475" s="408" t="s">
        <v>604</v>
      </c>
      <c r="F475" s="401">
        <v>44409</v>
      </c>
      <c r="G475" s="385" t="s">
        <v>590</v>
      </c>
      <c r="H475" s="386" t="s">
        <v>1796</v>
      </c>
      <c r="I475" s="88"/>
      <c r="J475" s="573" t="s">
        <v>2062</v>
      </c>
      <c r="K475" s="449" t="s">
        <v>20</v>
      </c>
      <c r="L475" s="379" t="s">
        <v>443</v>
      </c>
      <c r="M475" s="379" t="s">
        <v>443</v>
      </c>
      <c r="N475" s="379" t="s">
        <v>443</v>
      </c>
      <c r="O475" s="379" t="s">
        <v>1882</v>
      </c>
      <c r="P475" s="379" t="s">
        <v>443</v>
      </c>
      <c r="Q475" s="379" t="s">
        <v>443</v>
      </c>
      <c r="R475" s="423" t="s">
        <v>443</v>
      </c>
      <c r="S475" s="379" t="s">
        <v>443</v>
      </c>
      <c r="T475" s="379" t="s">
        <v>443</v>
      </c>
      <c r="U475" s="379" t="s">
        <v>443</v>
      </c>
      <c r="V475" s="379" t="s">
        <v>443</v>
      </c>
      <c r="W475" s="379" t="s">
        <v>443</v>
      </c>
    </row>
    <row r="476" spans="1:23" ht="45" customHeight="1" x14ac:dyDescent="0.25">
      <c r="A476" s="382" t="s">
        <v>1797</v>
      </c>
      <c r="B476" s="382" t="s">
        <v>1646</v>
      </c>
      <c r="C476" s="408"/>
      <c r="D476" s="631">
        <v>65</v>
      </c>
      <c r="E476" s="408" t="s">
        <v>731</v>
      </c>
      <c r="F476" s="401">
        <v>44572</v>
      </c>
      <c r="G476" s="385" t="s">
        <v>590</v>
      </c>
      <c r="H476" s="386" t="s">
        <v>1798</v>
      </c>
      <c r="I476" s="88"/>
      <c r="J476" s="573" t="s">
        <v>732</v>
      </c>
      <c r="K476" s="449" t="s">
        <v>100</v>
      </c>
      <c r="L476" s="379" t="s">
        <v>443</v>
      </c>
      <c r="M476" s="379" t="s">
        <v>443</v>
      </c>
      <c r="N476" s="379" t="s">
        <v>443</v>
      </c>
      <c r="O476" s="379" t="s">
        <v>443</v>
      </c>
      <c r="P476" s="379" t="s">
        <v>1882</v>
      </c>
      <c r="Q476" s="379" t="s">
        <v>443</v>
      </c>
      <c r="R476" s="379" t="s">
        <v>443</v>
      </c>
      <c r="S476" s="379" t="s">
        <v>1882</v>
      </c>
      <c r="T476" s="379" t="s">
        <v>443</v>
      </c>
      <c r="U476" s="379" t="s">
        <v>443</v>
      </c>
      <c r="V476" s="379" t="s">
        <v>443</v>
      </c>
      <c r="W476" s="379" t="s">
        <v>443</v>
      </c>
    </row>
    <row r="477" spans="1:23" ht="45" customHeight="1" x14ac:dyDescent="0.25">
      <c r="A477" s="382" t="s">
        <v>1799</v>
      </c>
      <c r="B477" s="382" t="s">
        <v>1949</v>
      </c>
      <c r="C477" s="409"/>
      <c r="D477" s="631">
        <v>65</v>
      </c>
      <c r="E477" s="408" t="s">
        <v>731</v>
      </c>
      <c r="F477" s="401">
        <v>43831</v>
      </c>
      <c r="G477" s="385" t="s">
        <v>590</v>
      </c>
      <c r="H477" s="386" t="s">
        <v>1800</v>
      </c>
      <c r="I477" s="299"/>
      <c r="J477" s="573" t="s">
        <v>732</v>
      </c>
      <c r="K477" s="449" t="s">
        <v>25</v>
      </c>
      <c r="L477" s="379" t="s">
        <v>443</v>
      </c>
      <c r="M477" s="379" t="s">
        <v>443</v>
      </c>
      <c r="N477" s="379" t="s">
        <v>443</v>
      </c>
      <c r="O477" s="379" t="s">
        <v>443</v>
      </c>
      <c r="P477" s="379" t="s">
        <v>1882</v>
      </c>
      <c r="Q477" s="379" t="s">
        <v>443</v>
      </c>
      <c r="R477" s="379" t="s">
        <v>443</v>
      </c>
      <c r="S477" s="379" t="s">
        <v>443</v>
      </c>
      <c r="T477" s="379" t="s">
        <v>443</v>
      </c>
      <c r="U477" s="379" t="s">
        <v>443</v>
      </c>
      <c r="V477" s="453" t="s">
        <v>443</v>
      </c>
      <c r="W477" s="453" t="s">
        <v>443</v>
      </c>
    </row>
    <row r="478" spans="1:23" ht="45" customHeight="1" x14ac:dyDescent="0.25">
      <c r="A478" s="382" t="s">
        <v>2334</v>
      </c>
      <c r="B478" s="382" t="s">
        <v>1802</v>
      </c>
      <c r="C478" s="409"/>
      <c r="D478" s="631">
        <v>50</v>
      </c>
      <c r="E478" s="408" t="s">
        <v>731</v>
      </c>
      <c r="F478" s="401"/>
      <c r="G478" s="385" t="s">
        <v>590</v>
      </c>
      <c r="H478" s="386" t="s">
        <v>827</v>
      </c>
      <c r="I478" s="299"/>
      <c r="J478" s="573" t="s">
        <v>732</v>
      </c>
      <c r="K478" s="449" t="s">
        <v>45</v>
      </c>
      <c r="L478" s="379"/>
      <c r="M478" s="379" t="s">
        <v>1882</v>
      </c>
      <c r="N478" s="379"/>
      <c r="O478" s="379" t="s">
        <v>443</v>
      </c>
      <c r="P478" s="379" t="s">
        <v>443</v>
      </c>
      <c r="Q478" s="379" t="s">
        <v>443</v>
      </c>
      <c r="R478" s="379" t="s">
        <v>443</v>
      </c>
      <c r="S478" s="379" t="s">
        <v>443</v>
      </c>
      <c r="T478" s="379" t="s">
        <v>443</v>
      </c>
      <c r="U478" s="379" t="s">
        <v>443</v>
      </c>
      <c r="V478" s="453" t="s">
        <v>443</v>
      </c>
      <c r="W478" s="453" t="s">
        <v>443</v>
      </c>
    </row>
    <row r="479" spans="1:23" ht="45" customHeight="1" x14ac:dyDescent="0.25">
      <c r="A479" s="599" t="s">
        <v>2335</v>
      </c>
      <c r="B479" s="408" t="s">
        <v>1805</v>
      </c>
      <c r="C479" s="408"/>
      <c r="D479" s="631">
        <v>55</v>
      </c>
      <c r="E479" s="408" t="s">
        <v>604</v>
      </c>
      <c r="F479" s="401">
        <v>42767</v>
      </c>
      <c r="G479" s="385" t="s">
        <v>590</v>
      </c>
      <c r="H479" s="386" t="s">
        <v>1806</v>
      </c>
      <c r="I479" s="28"/>
      <c r="J479" s="573" t="s">
        <v>2063</v>
      </c>
      <c r="K479" s="449" t="s">
        <v>53</v>
      </c>
      <c r="L479" s="379" t="s">
        <v>443</v>
      </c>
      <c r="M479" s="379" t="s">
        <v>443</v>
      </c>
      <c r="N479" s="379" t="s">
        <v>1882</v>
      </c>
      <c r="O479" s="379" t="s">
        <v>443</v>
      </c>
      <c r="P479" s="379" t="s">
        <v>443</v>
      </c>
      <c r="Q479" s="379" t="s">
        <v>443</v>
      </c>
      <c r="R479" s="379" t="s">
        <v>443</v>
      </c>
      <c r="S479" s="379" t="s">
        <v>443</v>
      </c>
      <c r="T479" s="379" t="s">
        <v>443</v>
      </c>
      <c r="U479" s="379" t="s">
        <v>443</v>
      </c>
      <c r="V479" s="453" t="s">
        <v>443</v>
      </c>
      <c r="W479" s="453" t="s">
        <v>443</v>
      </c>
    </row>
    <row r="480" spans="1:23" ht="45" customHeight="1" x14ac:dyDescent="0.25">
      <c r="A480" s="382" t="s">
        <v>1807</v>
      </c>
      <c r="B480" s="382" t="s">
        <v>662</v>
      </c>
      <c r="C480" s="602"/>
      <c r="D480" s="631">
        <v>50</v>
      </c>
      <c r="E480" s="408" t="s">
        <v>604</v>
      </c>
      <c r="F480" s="401">
        <v>44949</v>
      </c>
      <c r="G480" s="385" t="s">
        <v>590</v>
      </c>
      <c r="H480" s="386">
        <v>50</v>
      </c>
      <c r="I480" s="88"/>
      <c r="J480" s="609" t="s">
        <v>2096</v>
      </c>
      <c r="K480" s="449" t="s">
        <v>25</v>
      </c>
      <c r="L480" s="379"/>
      <c r="M480" s="379"/>
      <c r="N480" s="379"/>
      <c r="O480" s="379" t="s">
        <v>443</v>
      </c>
      <c r="P480" s="379" t="s">
        <v>1882</v>
      </c>
      <c r="Q480" s="423" t="s">
        <v>443</v>
      </c>
      <c r="R480" s="423" t="s">
        <v>443</v>
      </c>
      <c r="S480" s="379" t="s">
        <v>443</v>
      </c>
      <c r="T480" s="379" t="s">
        <v>443</v>
      </c>
      <c r="U480" s="379" t="s">
        <v>443</v>
      </c>
      <c r="V480" s="379" t="s">
        <v>443</v>
      </c>
      <c r="W480" s="379" t="s">
        <v>443</v>
      </c>
    </row>
    <row r="481" spans="1:23" ht="45" customHeight="1" x14ac:dyDescent="0.25">
      <c r="A481" s="599" t="s">
        <v>2336</v>
      </c>
      <c r="B481" s="382" t="s">
        <v>1802</v>
      </c>
      <c r="C481" s="409"/>
      <c r="D481" s="631">
        <v>50</v>
      </c>
      <c r="E481" s="408" t="s">
        <v>731</v>
      </c>
      <c r="F481" s="401"/>
      <c r="G481" s="385" t="s">
        <v>590</v>
      </c>
      <c r="H481" s="386" t="s">
        <v>827</v>
      </c>
      <c r="I481" s="299"/>
      <c r="J481" s="573" t="s">
        <v>732</v>
      </c>
      <c r="K481" s="449" t="s">
        <v>45</v>
      </c>
      <c r="L481" s="379"/>
      <c r="M481" s="379" t="s">
        <v>1882</v>
      </c>
      <c r="N481" s="379"/>
      <c r="O481" s="379" t="s">
        <v>443</v>
      </c>
      <c r="P481" s="423" t="s">
        <v>443</v>
      </c>
      <c r="Q481" s="379" t="s">
        <v>443</v>
      </c>
      <c r="R481" s="379" t="s">
        <v>443</v>
      </c>
      <c r="S481" s="379" t="s">
        <v>443</v>
      </c>
      <c r="T481" s="379" t="s">
        <v>443</v>
      </c>
      <c r="U481" s="379" t="s">
        <v>443</v>
      </c>
      <c r="V481" s="379" t="s">
        <v>443</v>
      </c>
      <c r="W481" s="379" t="s">
        <v>443</v>
      </c>
    </row>
    <row r="482" spans="1:23" ht="45" customHeight="1" x14ac:dyDescent="0.25">
      <c r="A482" s="599" t="s">
        <v>1808</v>
      </c>
      <c r="B482" s="382" t="s">
        <v>662</v>
      </c>
      <c r="C482" s="408"/>
      <c r="D482" s="631">
        <v>65</v>
      </c>
      <c r="E482" s="408" t="s">
        <v>604</v>
      </c>
      <c r="F482" s="401">
        <v>45222</v>
      </c>
      <c r="G482" s="385" t="s">
        <v>590</v>
      </c>
      <c r="H482" s="621"/>
      <c r="I482" s="299"/>
      <c r="J482" s="573" t="s">
        <v>2052</v>
      </c>
      <c r="K482" s="449" t="s">
        <v>45</v>
      </c>
      <c r="L482" s="420" t="s">
        <v>35</v>
      </c>
      <c r="M482" s="420" t="s">
        <v>35</v>
      </c>
      <c r="N482" s="420" t="s">
        <v>35</v>
      </c>
      <c r="O482" s="420" t="s">
        <v>35</v>
      </c>
      <c r="P482" s="420" t="s">
        <v>35</v>
      </c>
      <c r="Q482" s="420" t="s">
        <v>35</v>
      </c>
      <c r="R482" s="420" t="s">
        <v>35</v>
      </c>
      <c r="S482" s="420" t="s">
        <v>35</v>
      </c>
      <c r="T482" s="420" t="s">
        <v>35</v>
      </c>
      <c r="U482" s="379" t="s">
        <v>443</v>
      </c>
      <c r="V482" s="453" t="s">
        <v>443</v>
      </c>
      <c r="W482" s="453" t="s">
        <v>443</v>
      </c>
    </row>
    <row r="483" spans="1:23" ht="45" customHeight="1" x14ac:dyDescent="0.25">
      <c r="A483" s="382" t="s">
        <v>2337</v>
      </c>
      <c r="B483" s="382" t="s">
        <v>800</v>
      </c>
      <c r="C483" s="408"/>
      <c r="D483" s="631">
        <v>55</v>
      </c>
      <c r="E483" s="408" t="s">
        <v>604</v>
      </c>
      <c r="F483" s="401">
        <v>42005</v>
      </c>
      <c r="G483" s="385" t="s">
        <v>590</v>
      </c>
      <c r="H483" s="386" t="s">
        <v>1811</v>
      </c>
      <c r="I483" s="88"/>
      <c r="J483" s="623" t="s">
        <v>2043</v>
      </c>
      <c r="K483" s="449" t="s">
        <v>20</v>
      </c>
      <c r="L483" s="379" t="s">
        <v>443</v>
      </c>
      <c r="M483" s="379" t="s">
        <v>443</v>
      </c>
      <c r="N483" s="379" t="s">
        <v>443</v>
      </c>
      <c r="O483" s="379" t="s">
        <v>443</v>
      </c>
      <c r="P483" s="379" t="s">
        <v>443</v>
      </c>
      <c r="Q483" s="423" t="s">
        <v>443</v>
      </c>
      <c r="R483" s="379" t="s">
        <v>443</v>
      </c>
      <c r="S483" s="379" t="s">
        <v>443</v>
      </c>
      <c r="T483" s="379" t="s">
        <v>443</v>
      </c>
      <c r="U483" s="379" t="s">
        <v>443</v>
      </c>
      <c r="V483" s="379" t="s">
        <v>443</v>
      </c>
      <c r="W483" s="379" t="s">
        <v>443</v>
      </c>
    </row>
    <row r="484" spans="1:23" ht="45" customHeight="1" x14ac:dyDescent="0.25">
      <c r="A484" s="382" t="s">
        <v>1812</v>
      </c>
      <c r="B484" s="382" t="s">
        <v>99</v>
      </c>
      <c r="C484" s="602"/>
      <c r="D484" s="631">
        <v>50</v>
      </c>
      <c r="E484" s="408" t="s">
        <v>612</v>
      </c>
      <c r="F484" s="401">
        <v>44949</v>
      </c>
      <c r="G484" s="385" t="s">
        <v>590</v>
      </c>
      <c r="H484" s="386">
        <v>374</v>
      </c>
      <c r="I484" s="88"/>
      <c r="J484" s="573" t="s">
        <v>2051</v>
      </c>
      <c r="K484" s="449" t="s">
        <v>72</v>
      </c>
      <c r="L484" s="379"/>
      <c r="M484" s="379"/>
      <c r="N484" s="379"/>
      <c r="O484" s="379" t="s">
        <v>443</v>
      </c>
      <c r="P484" s="379" t="s">
        <v>443</v>
      </c>
      <c r="Q484" s="379" t="s">
        <v>443</v>
      </c>
      <c r="R484" s="379" t="s">
        <v>443</v>
      </c>
      <c r="S484" s="379" t="s">
        <v>443</v>
      </c>
      <c r="T484" s="379" t="s">
        <v>443</v>
      </c>
      <c r="U484" s="379" t="s">
        <v>443</v>
      </c>
      <c r="V484" s="379" t="s">
        <v>1882</v>
      </c>
      <c r="W484" s="379" t="s">
        <v>443</v>
      </c>
    </row>
    <row r="485" spans="1:23" ht="45" customHeight="1" x14ac:dyDescent="0.25">
      <c r="A485" s="382" t="s">
        <v>1814</v>
      </c>
      <c r="B485" s="382" t="s">
        <v>1766</v>
      </c>
      <c r="C485" s="408"/>
      <c r="D485" s="631">
        <v>65</v>
      </c>
      <c r="E485" s="408" t="s">
        <v>612</v>
      </c>
      <c r="F485" s="401">
        <v>45253</v>
      </c>
      <c r="G485" s="385" t="s">
        <v>590</v>
      </c>
      <c r="H485" s="386" t="s">
        <v>1815</v>
      </c>
      <c r="I485" s="88"/>
      <c r="J485" s="573" t="s">
        <v>2054</v>
      </c>
      <c r="K485" s="449" t="s">
        <v>31</v>
      </c>
      <c r="L485" s="420" t="s">
        <v>35</v>
      </c>
      <c r="M485" s="420" t="s">
        <v>35</v>
      </c>
      <c r="N485" s="420" t="s">
        <v>35</v>
      </c>
      <c r="O485" s="420" t="s">
        <v>35</v>
      </c>
      <c r="P485" s="420" t="s">
        <v>35</v>
      </c>
      <c r="Q485" s="420" t="s">
        <v>35</v>
      </c>
      <c r="R485" s="420" t="s">
        <v>35</v>
      </c>
      <c r="S485" s="420" t="s">
        <v>35</v>
      </c>
      <c r="T485" s="420" t="s">
        <v>35</v>
      </c>
      <c r="U485" s="420" t="s">
        <v>35</v>
      </c>
      <c r="V485" s="379" t="s">
        <v>443</v>
      </c>
      <c r="W485" s="379" t="s">
        <v>443</v>
      </c>
    </row>
    <row r="486" spans="1:23" ht="45" customHeight="1" x14ac:dyDescent="0.25">
      <c r="A486" s="382" t="s">
        <v>1816</v>
      </c>
      <c r="B486" s="382" t="s">
        <v>1818</v>
      </c>
      <c r="C486" s="409" t="s">
        <v>1819</v>
      </c>
      <c r="D486" s="631">
        <v>65</v>
      </c>
      <c r="E486" s="408" t="s">
        <v>612</v>
      </c>
      <c r="F486" s="401">
        <v>44348</v>
      </c>
      <c r="G486" s="385" t="s">
        <v>590</v>
      </c>
      <c r="H486" s="386" t="s">
        <v>1820</v>
      </c>
      <c r="I486" s="88"/>
      <c r="J486" s="573" t="s">
        <v>2051</v>
      </c>
      <c r="K486" s="449" t="s">
        <v>50</v>
      </c>
      <c r="L486" s="379" t="s">
        <v>443</v>
      </c>
      <c r="M486" s="379" t="s">
        <v>443</v>
      </c>
      <c r="N486" s="379" t="s">
        <v>443</v>
      </c>
      <c r="O486" s="379" t="s">
        <v>443</v>
      </c>
      <c r="P486" s="379" t="s">
        <v>443</v>
      </c>
      <c r="Q486" s="379" t="s">
        <v>443</v>
      </c>
      <c r="R486" s="379" t="s">
        <v>1882</v>
      </c>
      <c r="S486" s="379" t="s">
        <v>443</v>
      </c>
      <c r="T486" s="379" t="s">
        <v>443</v>
      </c>
      <c r="U486" s="379" t="s">
        <v>443</v>
      </c>
      <c r="V486" s="379" t="s">
        <v>443</v>
      </c>
      <c r="W486" s="379" t="s">
        <v>443</v>
      </c>
    </row>
    <row r="487" spans="1:23" ht="45" customHeight="1" x14ac:dyDescent="0.25">
      <c r="A487" s="382" t="s">
        <v>1816</v>
      </c>
      <c r="B487" s="382" t="s">
        <v>989</v>
      </c>
      <c r="C487" s="408" t="s">
        <v>1817</v>
      </c>
      <c r="D487" s="631">
        <v>275</v>
      </c>
      <c r="E487" s="408" t="s">
        <v>612</v>
      </c>
      <c r="F487" s="401">
        <v>44063</v>
      </c>
      <c r="G487" s="385" t="s">
        <v>590</v>
      </c>
      <c r="H487" s="386" t="s">
        <v>827</v>
      </c>
      <c r="I487" s="299"/>
      <c r="J487" s="573" t="s">
        <v>2163</v>
      </c>
      <c r="K487" s="449" t="s">
        <v>87</v>
      </c>
      <c r="L487" s="379" t="s">
        <v>443</v>
      </c>
      <c r="M487" s="379" t="s">
        <v>443</v>
      </c>
      <c r="N487" s="379" t="s">
        <v>443</v>
      </c>
      <c r="O487" s="379" t="s">
        <v>443</v>
      </c>
      <c r="P487" s="379" t="s">
        <v>443</v>
      </c>
      <c r="Q487" s="379" t="s">
        <v>443</v>
      </c>
      <c r="R487" s="379" t="s">
        <v>443</v>
      </c>
      <c r="S487" s="379" t="s">
        <v>443</v>
      </c>
      <c r="T487" s="379" t="s">
        <v>443</v>
      </c>
      <c r="U487" s="379" t="s">
        <v>443</v>
      </c>
      <c r="V487" s="379" t="s">
        <v>1882</v>
      </c>
      <c r="W487" s="379" t="s">
        <v>443</v>
      </c>
    </row>
    <row r="488" spans="1:23" ht="45" customHeight="1" x14ac:dyDescent="0.25">
      <c r="A488" s="382" t="s">
        <v>2338</v>
      </c>
      <c r="B488" s="382" t="s">
        <v>1056</v>
      </c>
      <c r="C488" s="408"/>
      <c r="D488" s="631">
        <v>65</v>
      </c>
      <c r="E488" s="408" t="s">
        <v>612</v>
      </c>
      <c r="F488" s="401">
        <v>45222</v>
      </c>
      <c r="G488" s="385" t="s">
        <v>590</v>
      </c>
      <c r="H488" s="386" t="s">
        <v>2339</v>
      </c>
      <c r="I488" s="299"/>
      <c r="J488" s="573" t="s">
        <v>2051</v>
      </c>
      <c r="K488" s="449" t="s">
        <v>555</v>
      </c>
      <c r="L488" s="420" t="s">
        <v>35</v>
      </c>
      <c r="M488" s="420" t="s">
        <v>35</v>
      </c>
      <c r="N488" s="420" t="s">
        <v>35</v>
      </c>
      <c r="O488" s="420" t="s">
        <v>35</v>
      </c>
      <c r="P488" s="420" t="s">
        <v>35</v>
      </c>
      <c r="Q488" s="420" t="s">
        <v>35</v>
      </c>
      <c r="R488" s="420" t="s">
        <v>35</v>
      </c>
      <c r="S488" s="420" t="s">
        <v>35</v>
      </c>
      <c r="T488" s="420" t="s">
        <v>35</v>
      </c>
      <c r="U488" s="379" t="s">
        <v>443</v>
      </c>
      <c r="V488" s="379" t="s">
        <v>443</v>
      </c>
      <c r="W488" s="379" t="s">
        <v>443</v>
      </c>
    </row>
    <row r="489" spans="1:23" ht="45" customHeight="1" x14ac:dyDescent="0.25">
      <c r="A489" s="382" t="s">
        <v>1821</v>
      </c>
      <c r="B489" s="382" t="s">
        <v>1104</v>
      </c>
      <c r="C489" s="409" t="s">
        <v>762</v>
      </c>
      <c r="D489" s="631">
        <v>65</v>
      </c>
      <c r="E489" s="408" t="s">
        <v>612</v>
      </c>
      <c r="F489" s="401">
        <v>43797</v>
      </c>
      <c r="G489" s="385" t="s">
        <v>590</v>
      </c>
      <c r="H489" s="386" t="s">
        <v>1822</v>
      </c>
      <c r="I489" s="88"/>
      <c r="J489" s="573" t="s">
        <v>2051</v>
      </c>
      <c r="K489" s="449" t="s">
        <v>610</v>
      </c>
      <c r="L489" s="379" t="s">
        <v>443</v>
      </c>
      <c r="M489" s="379" t="s">
        <v>443</v>
      </c>
      <c r="N489" s="379" t="s">
        <v>443</v>
      </c>
      <c r="O489" s="379" t="s">
        <v>443</v>
      </c>
      <c r="P489" s="420" t="s">
        <v>35</v>
      </c>
      <c r="Q489" s="379" t="s">
        <v>443</v>
      </c>
      <c r="R489" s="379" t="s">
        <v>443</v>
      </c>
      <c r="S489" s="379" t="s">
        <v>443</v>
      </c>
      <c r="T489" s="379" t="s">
        <v>443</v>
      </c>
      <c r="U489" s="379" t="s">
        <v>1882</v>
      </c>
      <c r="V489" s="379" t="s">
        <v>443</v>
      </c>
      <c r="W489" s="379" t="s">
        <v>443</v>
      </c>
    </row>
    <row r="490" spans="1:23" ht="45" customHeight="1" x14ac:dyDescent="0.25">
      <c r="A490" s="382" t="s">
        <v>1823</v>
      </c>
      <c r="B490" s="382" t="s">
        <v>99</v>
      </c>
      <c r="C490" s="602"/>
      <c r="D490" s="631">
        <v>50</v>
      </c>
      <c r="E490" s="408" t="s">
        <v>612</v>
      </c>
      <c r="F490" s="401">
        <v>44949</v>
      </c>
      <c r="G490" s="385" t="s">
        <v>590</v>
      </c>
      <c r="H490" s="386">
        <v>355</v>
      </c>
      <c r="I490" s="88"/>
      <c r="J490" s="573" t="s">
        <v>2051</v>
      </c>
      <c r="K490" s="449" t="s">
        <v>95</v>
      </c>
      <c r="L490" s="379"/>
      <c r="M490" s="379"/>
      <c r="N490" s="379" t="s">
        <v>1882</v>
      </c>
      <c r="O490" s="379" t="s">
        <v>443</v>
      </c>
      <c r="P490" s="379" t="s">
        <v>443</v>
      </c>
      <c r="Q490" s="379" t="s">
        <v>443</v>
      </c>
      <c r="R490" s="379" t="s">
        <v>443</v>
      </c>
      <c r="S490" s="379" t="s">
        <v>443</v>
      </c>
      <c r="T490" s="379" t="s">
        <v>443</v>
      </c>
      <c r="U490" s="379" t="s">
        <v>443</v>
      </c>
      <c r="V490" s="379" t="s">
        <v>443</v>
      </c>
      <c r="W490" s="379" t="s">
        <v>443</v>
      </c>
    </row>
    <row r="491" spans="1:23" ht="45" customHeight="1" x14ac:dyDescent="0.25">
      <c r="A491" s="382" t="s">
        <v>1824</v>
      </c>
      <c r="B491" s="382" t="s">
        <v>662</v>
      </c>
      <c r="C491" s="602"/>
      <c r="D491" s="631">
        <v>50</v>
      </c>
      <c r="E491" s="408" t="s">
        <v>612</v>
      </c>
      <c r="F491" s="401">
        <v>44986</v>
      </c>
      <c r="G491" s="385" t="s">
        <v>590</v>
      </c>
      <c r="H491" s="386">
        <v>444</v>
      </c>
      <c r="I491" s="581"/>
      <c r="J491" s="573" t="s">
        <v>2051</v>
      </c>
      <c r="K491" s="449" t="s">
        <v>50</v>
      </c>
      <c r="L491" s="379"/>
      <c r="M491" s="379"/>
      <c r="N491" s="379"/>
      <c r="O491" s="379" t="s">
        <v>443</v>
      </c>
      <c r="P491" s="379" t="s">
        <v>35</v>
      </c>
      <c r="Q491" s="379" t="s">
        <v>443</v>
      </c>
      <c r="R491" s="379" t="s">
        <v>35</v>
      </c>
      <c r="S491" s="379" t="s">
        <v>1882</v>
      </c>
      <c r="T491" s="379" t="s">
        <v>443</v>
      </c>
      <c r="U491" s="379" t="s">
        <v>443</v>
      </c>
      <c r="V491" s="420" t="s">
        <v>35</v>
      </c>
      <c r="W491" s="379" t="s">
        <v>443</v>
      </c>
    </row>
    <row r="492" spans="1:23" ht="45" customHeight="1" x14ac:dyDescent="0.25">
      <c r="A492" s="382" t="s">
        <v>2340</v>
      </c>
      <c r="B492" s="382" t="s">
        <v>2341</v>
      </c>
      <c r="C492" s="408"/>
      <c r="D492" s="631">
        <v>50</v>
      </c>
      <c r="E492" s="408" t="s">
        <v>612</v>
      </c>
      <c r="F492" s="401" t="s">
        <v>2342</v>
      </c>
      <c r="G492" s="532" t="s">
        <v>66</v>
      </c>
      <c r="H492" s="386"/>
      <c r="I492" s="88"/>
      <c r="J492" s="573" t="s">
        <v>767</v>
      </c>
      <c r="K492" s="449" t="s">
        <v>69</v>
      </c>
      <c r="L492" s="420" t="s">
        <v>35</v>
      </c>
      <c r="M492" s="420" t="s">
        <v>35</v>
      </c>
      <c r="N492" s="420" t="s">
        <v>35</v>
      </c>
      <c r="O492" s="420" t="s">
        <v>35</v>
      </c>
      <c r="P492" s="420" t="s">
        <v>35</v>
      </c>
      <c r="Q492" s="420" t="s">
        <v>35</v>
      </c>
      <c r="R492" s="420" t="s">
        <v>35</v>
      </c>
      <c r="S492" s="420" t="s">
        <v>35</v>
      </c>
      <c r="T492" s="420" t="s">
        <v>35</v>
      </c>
      <c r="U492" s="420" t="s">
        <v>35</v>
      </c>
      <c r="V492" s="420" t="s">
        <v>35</v>
      </c>
      <c r="W492" s="420" t="s">
        <v>35</v>
      </c>
    </row>
    <row r="493" spans="1:23" ht="45" customHeight="1" x14ac:dyDescent="0.25">
      <c r="A493" s="382" t="s">
        <v>1827</v>
      </c>
      <c r="B493" s="382" t="s">
        <v>2343</v>
      </c>
      <c r="C493" s="602" t="s">
        <v>1954</v>
      </c>
      <c r="D493" s="631">
        <v>65</v>
      </c>
      <c r="E493" s="408" t="s">
        <v>612</v>
      </c>
      <c r="F493" s="401">
        <v>45192</v>
      </c>
      <c r="G493" s="385" t="s">
        <v>590</v>
      </c>
      <c r="H493" s="616" t="s">
        <v>1829</v>
      </c>
      <c r="I493" s="88"/>
      <c r="J493" s="573" t="s">
        <v>2051</v>
      </c>
      <c r="K493" s="449" t="s">
        <v>40</v>
      </c>
      <c r="L493" s="420" t="s">
        <v>35</v>
      </c>
      <c r="M493" s="420" t="s">
        <v>35</v>
      </c>
      <c r="N493" s="420" t="s">
        <v>35</v>
      </c>
      <c r="O493" s="420" t="s">
        <v>35</v>
      </c>
      <c r="P493" s="420" t="s">
        <v>35</v>
      </c>
      <c r="Q493" s="420" t="s">
        <v>35</v>
      </c>
      <c r="R493" s="420" t="s">
        <v>35</v>
      </c>
      <c r="S493" s="420" t="s">
        <v>35</v>
      </c>
      <c r="T493" s="379" t="s">
        <v>443</v>
      </c>
      <c r="U493" s="379" t="s">
        <v>443</v>
      </c>
      <c r="V493" s="379" t="s">
        <v>443</v>
      </c>
      <c r="W493" s="379" t="s">
        <v>443</v>
      </c>
    </row>
    <row r="494" spans="1:23" ht="45" customHeight="1" x14ac:dyDescent="0.25">
      <c r="A494" s="382" t="s">
        <v>1830</v>
      </c>
      <c r="B494" s="382" t="s">
        <v>60</v>
      </c>
      <c r="C494" s="409" t="s">
        <v>1832</v>
      </c>
      <c r="D494" s="631">
        <v>65</v>
      </c>
      <c r="E494" s="408" t="s">
        <v>612</v>
      </c>
      <c r="F494" s="401">
        <v>44228</v>
      </c>
      <c r="G494" s="385" t="s">
        <v>590</v>
      </c>
      <c r="H494" s="386" t="s">
        <v>1833</v>
      </c>
      <c r="I494" s="88"/>
      <c r="J494" s="573" t="s">
        <v>2051</v>
      </c>
      <c r="K494" s="449" t="s">
        <v>20</v>
      </c>
      <c r="L494" s="379" t="s">
        <v>443</v>
      </c>
      <c r="M494" s="379" t="s">
        <v>443</v>
      </c>
      <c r="N494" s="379" t="s">
        <v>443</v>
      </c>
      <c r="O494" s="379" t="s">
        <v>1882</v>
      </c>
      <c r="P494" s="379" t="s">
        <v>443</v>
      </c>
      <c r="Q494" s="379" t="s">
        <v>443</v>
      </c>
      <c r="R494" s="379" t="s">
        <v>443</v>
      </c>
      <c r="S494" s="379" t="s">
        <v>443</v>
      </c>
      <c r="T494" s="379" t="s">
        <v>443</v>
      </c>
      <c r="U494" s="379" t="s">
        <v>443</v>
      </c>
      <c r="V494" s="379" t="s">
        <v>443</v>
      </c>
      <c r="W494" s="379" t="s">
        <v>443</v>
      </c>
    </row>
    <row r="495" spans="1:23" ht="45" customHeight="1" x14ac:dyDescent="0.25">
      <c r="A495" s="382" t="s">
        <v>1834</v>
      </c>
      <c r="B495" s="382" t="s">
        <v>99</v>
      </c>
      <c r="C495" s="408"/>
      <c r="D495" s="631">
        <v>50</v>
      </c>
      <c r="E495" s="408" t="s">
        <v>612</v>
      </c>
      <c r="F495" s="401"/>
      <c r="G495" s="385" t="s">
        <v>590</v>
      </c>
      <c r="H495" s="386">
        <v>415</v>
      </c>
      <c r="I495" s="88"/>
      <c r="J495" s="573" t="s">
        <v>2051</v>
      </c>
      <c r="K495" s="449" t="s">
        <v>87</v>
      </c>
      <c r="L495" s="379"/>
      <c r="M495" s="379"/>
      <c r="N495" s="379"/>
      <c r="O495" s="379" t="s">
        <v>443</v>
      </c>
      <c r="P495" s="379" t="s">
        <v>443</v>
      </c>
      <c r="Q495" s="379" t="s">
        <v>443</v>
      </c>
      <c r="R495" s="379" t="s">
        <v>443</v>
      </c>
      <c r="S495" s="379" t="s">
        <v>443</v>
      </c>
      <c r="T495" s="379" t="s">
        <v>443</v>
      </c>
      <c r="U495" s="379" t="s">
        <v>443</v>
      </c>
      <c r="V495" s="379" t="s">
        <v>443</v>
      </c>
      <c r="W495" s="379" t="s">
        <v>443</v>
      </c>
    </row>
    <row r="496" spans="1:23" ht="45" customHeight="1" x14ac:dyDescent="0.25">
      <c r="A496" s="382" t="s">
        <v>1835</v>
      </c>
      <c r="B496" s="382" t="s">
        <v>1836</v>
      </c>
      <c r="C496" s="602"/>
      <c r="D496" s="631">
        <v>50</v>
      </c>
      <c r="E496" s="408" t="s">
        <v>612</v>
      </c>
      <c r="F496" s="401">
        <v>44949</v>
      </c>
      <c r="G496" s="385" t="s">
        <v>590</v>
      </c>
      <c r="H496" s="386">
        <v>360</v>
      </c>
      <c r="I496" s="88"/>
      <c r="J496" s="573" t="s">
        <v>2051</v>
      </c>
      <c r="K496" s="449" t="s">
        <v>95</v>
      </c>
      <c r="L496" s="379"/>
      <c r="M496" s="379"/>
      <c r="N496" s="379" t="s">
        <v>1882</v>
      </c>
      <c r="O496" s="379" t="s">
        <v>443</v>
      </c>
      <c r="P496" s="379" t="s">
        <v>443</v>
      </c>
      <c r="Q496" s="379" t="s">
        <v>443</v>
      </c>
      <c r="R496" s="379" t="s">
        <v>443</v>
      </c>
      <c r="S496" s="379" t="s">
        <v>443</v>
      </c>
      <c r="T496" s="379" t="s">
        <v>443</v>
      </c>
      <c r="U496" s="379" t="s">
        <v>443</v>
      </c>
      <c r="V496" s="379" t="s">
        <v>443</v>
      </c>
      <c r="W496" s="379" t="s">
        <v>443</v>
      </c>
    </row>
    <row r="497" spans="1:23" ht="45" customHeight="1" x14ac:dyDescent="0.25">
      <c r="A497" s="382" t="s">
        <v>1838</v>
      </c>
      <c r="B497" s="382" t="s">
        <v>212</v>
      </c>
      <c r="C497" s="602"/>
      <c r="D497" s="631">
        <v>50</v>
      </c>
      <c r="E497" s="408" t="s">
        <v>612</v>
      </c>
      <c r="F497" s="401">
        <v>44949</v>
      </c>
      <c r="G497" s="385" t="s">
        <v>590</v>
      </c>
      <c r="H497" s="386">
        <v>354</v>
      </c>
      <c r="I497" s="88"/>
      <c r="J497" s="573" t="s">
        <v>2051</v>
      </c>
      <c r="K497" s="449" t="s">
        <v>50</v>
      </c>
      <c r="L497" s="379"/>
      <c r="M497" s="379"/>
      <c r="N497" s="379"/>
      <c r="O497" s="379" t="s">
        <v>443</v>
      </c>
      <c r="P497" s="379" t="s">
        <v>443</v>
      </c>
      <c r="Q497" s="379" t="s">
        <v>443</v>
      </c>
      <c r="R497" s="379" t="s">
        <v>1882</v>
      </c>
      <c r="S497" s="379" t="s">
        <v>443</v>
      </c>
      <c r="T497" s="379" t="s">
        <v>443</v>
      </c>
      <c r="U497" s="379" t="s">
        <v>443</v>
      </c>
      <c r="V497" s="379" t="s">
        <v>443</v>
      </c>
      <c r="W497" s="379" t="s">
        <v>443</v>
      </c>
    </row>
    <row r="498" spans="1:23" ht="45" customHeight="1" x14ac:dyDescent="0.25">
      <c r="A498" s="382" t="s">
        <v>2344</v>
      </c>
      <c r="B498" s="382" t="s">
        <v>89</v>
      </c>
      <c r="C498" s="602"/>
      <c r="D498" s="631"/>
      <c r="E498" s="408" t="s">
        <v>612</v>
      </c>
      <c r="F498" s="401"/>
      <c r="G498" s="385" t="s">
        <v>590</v>
      </c>
      <c r="H498" s="386">
        <v>441</v>
      </c>
      <c r="I498" s="88"/>
      <c r="J498" s="573" t="s">
        <v>2051</v>
      </c>
      <c r="K498" s="449" t="s">
        <v>45</v>
      </c>
      <c r="L498" s="379"/>
      <c r="M498" s="379" t="s">
        <v>1882</v>
      </c>
      <c r="N498" s="379"/>
      <c r="O498" s="379" t="s">
        <v>443</v>
      </c>
      <c r="P498" s="379" t="s">
        <v>443</v>
      </c>
      <c r="Q498" s="379" t="s">
        <v>443</v>
      </c>
      <c r="R498" s="379" t="s">
        <v>443</v>
      </c>
      <c r="S498" s="379" t="s">
        <v>443</v>
      </c>
      <c r="T498" s="379" t="s">
        <v>443</v>
      </c>
      <c r="U498" s="379" t="s">
        <v>443</v>
      </c>
      <c r="V498" s="379" t="s">
        <v>443</v>
      </c>
      <c r="W498" s="379" t="s">
        <v>443</v>
      </c>
    </row>
    <row r="499" spans="1:23" ht="45" customHeight="1" x14ac:dyDescent="0.25">
      <c r="A499" s="382" t="s">
        <v>1841</v>
      </c>
      <c r="B499" s="382" t="s">
        <v>771</v>
      </c>
      <c r="C499" s="408"/>
      <c r="D499" s="631">
        <v>50</v>
      </c>
      <c r="E499" s="408" t="s">
        <v>612</v>
      </c>
      <c r="F499" s="401"/>
      <c r="G499" s="385" t="s">
        <v>590</v>
      </c>
      <c r="H499" s="386">
        <v>389</v>
      </c>
      <c r="I499" s="88"/>
      <c r="J499" s="573" t="s">
        <v>2051</v>
      </c>
      <c r="K499" s="449" t="s">
        <v>42</v>
      </c>
      <c r="L499" s="379"/>
      <c r="M499" s="379"/>
      <c r="N499" s="379"/>
      <c r="O499" s="379" t="s">
        <v>443</v>
      </c>
      <c r="P499" s="379" t="s">
        <v>443</v>
      </c>
      <c r="Q499" s="379" t="s">
        <v>443</v>
      </c>
      <c r="R499" s="379" t="s">
        <v>443</v>
      </c>
      <c r="S499" s="379" t="s">
        <v>443</v>
      </c>
      <c r="T499" s="379" t="s">
        <v>443</v>
      </c>
      <c r="U499" s="379" t="s">
        <v>443</v>
      </c>
      <c r="V499" s="379" t="s">
        <v>1882</v>
      </c>
      <c r="W499" s="379" t="s">
        <v>443</v>
      </c>
    </row>
    <row r="500" spans="1:23" ht="45" customHeight="1" x14ac:dyDescent="0.25">
      <c r="A500" s="382" t="s">
        <v>1842</v>
      </c>
      <c r="B500" s="382" t="s">
        <v>1843</v>
      </c>
      <c r="C500" s="602"/>
      <c r="D500" s="631">
        <v>50</v>
      </c>
      <c r="E500" s="408" t="s">
        <v>612</v>
      </c>
      <c r="F500" s="401">
        <v>44949</v>
      </c>
      <c r="G500" s="385" t="s">
        <v>590</v>
      </c>
      <c r="H500" s="386">
        <v>357</v>
      </c>
      <c r="I500" s="88"/>
      <c r="J500" s="573" t="s">
        <v>2051</v>
      </c>
      <c r="K500" s="449" t="s">
        <v>72</v>
      </c>
      <c r="L500" s="379"/>
      <c r="M500" s="379"/>
      <c r="N500" s="379"/>
      <c r="O500" s="379" t="s">
        <v>443</v>
      </c>
      <c r="P500" s="379" t="s">
        <v>443</v>
      </c>
      <c r="Q500" s="379" t="s">
        <v>443</v>
      </c>
      <c r="R500" s="379" t="s">
        <v>443</v>
      </c>
      <c r="S500" s="379" t="s">
        <v>443</v>
      </c>
      <c r="T500" s="379" t="s">
        <v>443</v>
      </c>
      <c r="U500" s="379" t="s">
        <v>443</v>
      </c>
      <c r="V500" s="379" t="s">
        <v>443</v>
      </c>
      <c r="W500" s="379" t="s">
        <v>443</v>
      </c>
    </row>
    <row r="501" spans="1:23" ht="45" customHeight="1" x14ac:dyDescent="0.25">
      <c r="A501" s="382" t="s">
        <v>1844</v>
      </c>
      <c r="B501" s="382" t="s">
        <v>1845</v>
      </c>
      <c r="C501" s="602"/>
      <c r="D501" s="631">
        <v>50</v>
      </c>
      <c r="E501" s="408" t="s">
        <v>612</v>
      </c>
      <c r="F501" s="401">
        <v>44949</v>
      </c>
      <c r="G501" s="385" t="s">
        <v>590</v>
      </c>
      <c r="H501" s="386">
        <v>380</v>
      </c>
      <c r="I501" s="88"/>
      <c r="J501" s="573" t="s">
        <v>2051</v>
      </c>
      <c r="K501" s="449" t="s">
        <v>28</v>
      </c>
      <c r="L501" s="379"/>
      <c r="M501" s="379"/>
      <c r="N501" s="379"/>
      <c r="O501" s="379" t="s">
        <v>443</v>
      </c>
      <c r="P501" s="379" t="s">
        <v>443</v>
      </c>
      <c r="Q501" s="379" t="s">
        <v>443</v>
      </c>
      <c r="R501" s="379" t="s">
        <v>443</v>
      </c>
      <c r="S501" s="379" t="s">
        <v>1882</v>
      </c>
      <c r="T501" s="379" t="s">
        <v>443</v>
      </c>
      <c r="U501" s="379" t="s">
        <v>443</v>
      </c>
      <c r="V501" s="379" t="s">
        <v>443</v>
      </c>
      <c r="W501" s="379" t="s">
        <v>443</v>
      </c>
    </row>
    <row r="502" spans="1:23" ht="45" customHeight="1" x14ac:dyDescent="0.25">
      <c r="A502" s="382" t="s">
        <v>1846</v>
      </c>
      <c r="B502" s="382" t="s">
        <v>60</v>
      </c>
      <c r="C502" s="409" t="s">
        <v>1847</v>
      </c>
      <c r="D502" s="631">
        <v>65</v>
      </c>
      <c r="E502" s="408" t="s">
        <v>612</v>
      </c>
      <c r="F502" s="401">
        <v>44713</v>
      </c>
      <c r="G502" s="385" t="s">
        <v>590</v>
      </c>
      <c r="H502" s="386" t="s">
        <v>827</v>
      </c>
      <c r="I502" s="88"/>
      <c r="J502" s="573" t="s">
        <v>2051</v>
      </c>
      <c r="K502" s="449" t="s">
        <v>45</v>
      </c>
      <c r="L502" s="379" t="s">
        <v>443</v>
      </c>
      <c r="M502" s="379" t="s">
        <v>1882</v>
      </c>
      <c r="N502" s="379" t="s">
        <v>443</v>
      </c>
      <c r="O502" s="379" t="s">
        <v>443</v>
      </c>
      <c r="P502" s="379" t="s">
        <v>443</v>
      </c>
      <c r="Q502" s="379" t="s">
        <v>443</v>
      </c>
      <c r="R502" s="379" t="s">
        <v>443</v>
      </c>
      <c r="S502" s="379" t="s">
        <v>443</v>
      </c>
      <c r="T502" s="379" t="s">
        <v>443</v>
      </c>
      <c r="U502" s="379" t="s">
        <v>443</v>
      </c>
      <c r="V502" s="379" t="s">
        <v>443</v>
      </c>
      <c r="W502" s="379" t="s">
        <v>443</v>
      </c>
    </row>
    <row r="503" spans="1:23" ht="45" customHeight="1" x14ac:dyDescent="0.25">
      <c r="A503" s="382" t="s">
        <v>1848</v>
      </c>
      <c r="B503" s="382" t="s">
        <v>662</v>
      </c>
      <c r="C503" s="602"/>
      <c r="D503" s="631">
        <v>50</v>
      </c>
      <c r="E503" s="408" t="s">
        <v>604</v>
      </c>
      <c r="F503" s="401">
        <v>44949</v>
      </c>
      <c r="G503" s="385" t="s">
        <v>590</v>
      </c>
      <c r="H503" s="386">
        <v>159</v>
      </c>
      <c r="I503" s="88"/>
      <c r="J503" s="573" t="s">
        <v>2096</v>
      </c>
      <c r="K503" s="449" t="s">
        <v>25</v>
      </c>
      <c r="L503" s="379"/>
      <c r="M503" s="379"/>
      <c r="N503" s="379"/>
      <c r="O503" s="379" t="s">
        <v>443</v>
      </c>
      <c r="P503" s="379" t="s">
        <v>1882</v>
      </c>
      <c r="Q503" s="379"/>
      <c r="R503" s="379" t="s">
        <v>443</v>
      </c>
      <c r="S503" s="379" t="s">
        <v>443</v>
      </c>
      <c r="T503" s="379" t="s">
        <v>443</v>
      </c>
      <c r="U503" s="379" t="s">
        <v>443</v>
      </c>
      <c r="V503" s="379" t="s">
        <v>443</v>
      </c>
      <c r="W503" s="379" t="s">
        <v>443</v>
      </c>
    </row>
    <row r="504" spans="1:23" ht="45" customHeight="1" x14ac:dyDescent="0.25">
      <c r="A504" s="382" t="s">
        <v>1849</v>
      </c>
      <c r="B504" s="382" t="s">
        <v>1850</v>
      </c>
      <c r="C504" s="602"/>
      <c r="D504" s="631">
        <v>50</v>
      </c>
      <c r="E504" s="408" t="s">
        <v>612</v>
      </c>
      <c r="F504" s="401">
        <v>44949</v>
      </c>
      <c r="G504" s="385" t="s">
        <v>590</v>
      </c>
      <c r="H504" s="386">
        <v>369</v>
      </c>
      <c r="I504" s="88"/>
      <c r="J504" s="573" t="s">
        <v>2051</v>
      </c>
      <c r="K504" s="449" t="s">
        <v>42</v>
      </c>
      <c r="L504" s="379"/>
      <c r="M504" s="379"/>
      <c r="N504" s="379"/>
      <c r="O504" s="379" t="s">
        <v>443</v>
      </c>
      <c r="P504" s="453" t="s">
        <v>443</v>
      </c>
      <c r="Q504" s="379" t="s">
        <v>443</v>
      </c>
      <c r="R504" s="379" t="s">
        <v>443</v>
      </c>
      <c r="S504" s="379" t="s">
        <v>443</v>
      </c>
      <c r="T504" s="379" t="s">
        <v>443</v>
      </c>
      <c r="U504" s="379" t="s">
        <v>443</v>
      </c>
      <c r="V504" s="379" t="s">
        <v>443</v>
      </c>
      <c r="W504" s="379" t="s">
        <v>1882</v>
      </c>
    </row>
    <row r="505" spans="1:23" ht="45" customHeight="1" x14ac:dyDescent="0.25">
      <c r="A505" s="382" t="s">
        <v>1851</v>
      </c>
      <c r="B505" s="382" t="s">
        <v>140</v>
      </c>
      <c r="C505" s="408" t="s">
        <v>1852</v>
      </c>
      <c r="D505" s="631">
        <v>60</v>
      </c>
      <c r="E505" s="408" t="s">
        <v>612</v>
      </c>
      <c r="F505" s="401">
        <v>45292</v>
      </c>
      <c r="G505" s="385" t="s">
        <v>590</v>
      </c>
      <c r="H505" s="616" t="s">
        <v>1853</v>
      </c>
      <c r="I505" s="88"/>
      <c r="J505" s="573" t="s">
        <v>2054</v>
      </c>
      <c r="K505" s="449" t="s">
        <v>25</v>
      </c>
      <c r="L505" s="379"/>
      <c r="M505" s="420" t="s">
        <v>35</v>
      </c>
      <c r="N505" s="420" t="s">
        <v>35</v>
      </c>
      <c r="O505" s="420" t="s">
        <v>35</v>
      </c>
      <c r="P505" s="420" t="s">
        <v>35</v>
      </c>
      <c r="Q505" s="420" t="s">
        <v>35</v>
      </c>
      <c r="R505" s="420" t="s">
        <v>35</v>
      </c>
      <c r="S505" s="420" t="s">
        <v>35</v>
      </c>
      <c r="T505" s="420" t="s">
        <v>35</v>
      </c>
      <c r="U505" s="420" t="s">
        <v>35</v>
      </c>
      <c r="V505" s="420" t="s">
        <v>35</v>
      </c>
      <c r="W505" s="420" t="s">
        <v>35</v>
      </c>
    </row>
    <row r="506" spans="1:23" ht="45" customHeight="1" x14ac:dyDescent="0.25">
      <c r="A506" s="382" t="s">
        <v>1854</v>
      </c>
      <c r="B506" s="382" t="s">
        <v>1855</v>
      </c>
      <c r="C506" s="408"/>
      <c r="D506" s="631">
        <v>70</v>
      </c>
      <c r="E506" s="408" t="s">
        <v>612</v>
      </c>
      <c r="F506" s="401">
        <v>45100</v>
      </c>
      <c r="G506" s="385" t="s">
        <v>590</v>
      </c>
      <c r="H506" s="386"/>
      <c r="I506" s="88"/>
      <c r="J506" s="573" t="s">
        <v>2163</v>
      </c>
      <c r="K506" s="449" t="s">
        <v>53</v>
      </c>
      <c r="L506" s="420" t="s">
        <v>35</v>
      </c>
      <c r="M506" s="420" t="s">
        <v>35</v>
      </c>
      <c r="N506" s="420" t="s">
        <v>35</v>
      </c>
      <c r="O506" s="420" t="s">
        <v>35</v>
      </c>
      <c r="P506" s="420" t="s">
        <v>35</v>
      </c>
      <c r="Q506" s="379" t="s">
        <v>443</v>
      </c>
      <c r="R506" s="379" t="s">
        <v>443</v>
      </c>
      <c r="S506" s="379" t="s">
        <v>443</v>
      </c>
      <c r="T506" s="379" t="s">
        <v>443</v>
      </c>
      <c r="U506" s="379" t="s">
        <v>443</v>
      </c>
      <c r="V506" s="379" t="s">
        <v>443</v>
      </c>
      <c r="W506" s="379" t="s">
        <v>443</v>
      </c>
    </row>
    <row r="507" spans="1:23" ht="45" customHeight="1" x14ac:dyDescent="0.25">
      <c r="A507" s="382" t="s">
        <v>2345</v>
      </c>
      <c r="B507" s="382" t="s">
        <v>771</v>
      </c>
      <c r="C507" s="408"/>
      <c r="D507" s="631">
        <v>70</v>
      </c>
      <c r="E507" s="408" t="s">
        <v>612</v>
      </c>
      <c r="F507" s="401">
        <v>45108</v>
      </c>
      <c r="G507" s="385" t="s">
        <v>590</v>
      </c>
      <c r="H507" s="386" t="s">
        <v>1857</v>
      </c>
      <c r="I507" s="88"/>
      <c r="J507" s="573" t="s">
        <v>2051</v>
      </c>
      <c r="K507" s="449"/>
      <c r="L507" s="420"/>
      <c r="M507" s="420"/>
      <c r="N507" s="420"/>
      <c r="O507" s="420"/>
      <c r="P507" s="420"/>
      <c r="Q507" s="379"/>
      <c r="R507" s="379" t="s">
        <v>443</v>
      </c>
      <c r="S507" s="379" t="s">
        <v>443</v>
      </c>
      <c r="T507" s="379" t="s">
        <v>443</v>
      </c>
      <c r="U507" s="379" t="s">
        <v>443</v>
      </c>
      <c r="V507" s="379" t="s">
        <v>443</v>
      </c>
      <c r="W507" s="379" t="s">
        <v>443</v>
      </c>
    </row>
    <row r="508" spans="1:23" ht="45" customHeight="1" x14ac:dyDescent="0.25">
      <c r="A508" s="382" t="s">
        <v>1858</v>
      </c>
      <c r="B508" s="382" t="s">
        <v>1348</v>
      </c>
      <c r="C508" s="409" t="s">
        <v>762</v>
      </c>
      <c r="D508" s="631">
        <v>65</v>
      </c>
      <c r="E508" s="408" t="s">
        <v>612</v>
      </c>
      <c r="F508" s="401">
        <v>43831</v>
      </c>
      <c r="G508" s="385" t="s">
        <v>590</v>
      </c>
      <c r="H508" s="386" t="s">
        <v>1859</v>
      </c>
      <c r="I508" s="88"/>
      <c r="J508" s="573" t="s">
        <v>2051</v>
      </c>
      <c r="K508" s="449" t="s">
        <v>45</v>
      </c>
      <c r="L508" s="379" t="s">
        <v>443</v>
      </c>
      <c r="M508" s="379" t="s">
        <v>443</v>
      </c>
      <c r="N508" s="379" t="s">
        <v>443</v>
      </c>
      <c r="O508" s="379" t="s">
        <v>443</v>
      </c>
      <c r="P508" s="379" t="s">
        <v>443</v>
      </c>
      <c r="Q508" s="379" t="s">
        <v>443</v>
      </c>
      <c r="R508" s="379" t="s">
        <v>443</v>
      </c>
      <c r="S508" s="379" t="s">
        <v>443</v>
      </c>
      <c r="T508" s="379" t="s">
        <v>443</v>
      </c>
      <c r="U508" s="379" t="s">
        <v>443</v>
      </c>
      <c r="V508" s="379" t="s">
        <v>443</v>
      </c>
      <c r="W508" s="379" t="s">
        <v>443</v>
      </c>
    </row>
    <row r="509" spans="1:23" ht="45" customHeight="1" x14ac:dyDescent="0.25">
      <c r="A509" s="382" t="s">
        <v>2346</v>
      </c>
      <c r="B509" s="382" t="s">
        <v>2347</v>
      </c>
      <c r="C509" s="602" t="s">
        <v>2193</v>
      </c>
      <c r="D509" s="631">
        <v>50</v>
      </c>
      <c r="E509" s="408" t="s">
        <v>612</v>
      </c>
      <c r="F509" s="401"/>
      <c r="G509" s="532" t="s">
        <v>66</v>
      </c>
      <c r="H509" s="386">
        <v>365</v>
      </c>
      <c r="I509" s="88"/>
      <c r="J509" s="573" t="s">
        <v>767</v>
      </c>
      <c r="K509" s="449" t="s">
        <v>31</v>
      </c>
      <c r="L509" s="420" t="s">
        <v>35</v>
      </c>
      <c r="M509" s="420" t="s">
        <v>35</v>
      </c>
      <c r="N509" s="420" t="s">
        <v>35</v>
      </c>
      <c r="O509" s="420" t="s">
        <v>35</v>
      </c>
      <c r="P509" s="420" t="s">
        <v>35</v>
      </c>
      <c r="Q509" s="420" t="s">
        <v>35</v>
      </c>
      <c r="R509" s="420" t="s">
        <v>35</v>
      </c>
      <c r="S509" s="420" t="s">
        <v>35</v>
      </c>
      <c r="T509" s="420" t="s">
        <v>35</v>
      </c>
      <c r="U509" s="420" t="s">
        <v>35</v>
      </c>
      <c r="V509" s="420" t="s">
        <v>35</v>
      </c>
      <c r="W509" s="420" t="s">
        <v>35</v>
      </c>
    </row>
    <row r="510" spans="1:23" ht="45" customHeight="1" x14ac:dyDescent="0.25">
      <c r="A510" s="382" t="s">
        <v>1860</v>
      </c>
      <c r="B510" s="382" t="s">
        <v>1861</v>
      </c>
      <c r="C510" s="602"/>
      <c r="D510" s="631">
        <v>50</v>
      </c>
      <c r="E510" s="408" t="s">
        <v>612</v>
      </c>
      <c r="F510" s="401">
        <v>44949</v>
      </c>
      <c r="G510" s="385" t="s">
        <v>590</v>
      </c>
      <c r="H510" s="386">
        <v>350</v>
      </c>
      <c r="I510" s="88"/>
      <c r="J510" s="573" t="s">
        <v>2051</v>
      </c>
      <c r="K510" s="449" t="s">
        <v>25</v>
      </c>
      <c r="L510" s="379"/>
      <c r="M510" s="379"/>
      <c r="N510" s="379"/>
      <c r="O510" s="379" t="s">
        <v>443</v>
      </c>
      <c r="P510" s="379" t="s">
        <v>1882</v>
      </c>
      <c r="Q510" s="379" t="s">
        <v>443</v>
      </c>
      <c r="R510" s="379" t="s">
        <v>443</v>
      </c>
      <c r="S510" s="379" t="s">
        <v>443</v>
      </c>
      <c r="T510" s="379" t="s">
        <v>443</v>
      </c>
      <c r="U510" s="379" t="s">
        <v>443</v>
      </c>
      <c r="V510" s="379" t="s">
        <v>443</v>
      </c>
      <c r="W510" s="379" t="s">
        <v>443</v>
      </c>
    </row>
    <row r="511" spans="1:23" ht="45" customHeight="1" x14ac:dyDescent="0.25">
      <c r="A511" s="382" t="s">
        <v>1862</v>
      </c>
      <c r="B511" s="382" t="s">
        <v>1861</v>
      </c>
      <c r="C511" s="602"/>
      <c r="D511" s="631">
        <v>50</v>
      </c>
      <c r="E511" s="408" t="s">
        <v>612</v>
      </c>
      <c r="F511" s="401">
        <v>44949</v>
      </c>
      <c r="G511" s="385" t="s">
        <v>590</v>
      </c>
      <c r="H511" s="386">
        <v>375</v>
      </c>
      <c r="I511" s="88"/>
      <c r="J511" s="573" t="s">
        <v>2051</v>
      </c>
      <c r="K511" s="449" t="s">
        <v>25</v>
      </c>
      <c r="L511" s="379"/>
      <c r="M511" s="379"/>
      <c r="N511" s="379"/>
      <c r="O511" s="379" t="s">
        <v>443</v>
      </c>
      <c r="P511" s="379" t="s">
        <v>1882</v>
      </c>
      <c r="Q511" s="379" t="s">
        <v>443</v>
      </c>
      <c r="R511" s="379" t="s">
        <v>443</v>
      </c>
      <c r="S511" s="379" t="s">
        <v>443</v>
      </c>
      <c r="T511" s="379" t="s">
        <v>443</v>
      </c>
      <c r="U511" s="379" t="s">
        <v>443</v>
      </c>
      <c r="V511" s="379" t="s">
        <v>443</v>
      </c>
      <c r="W511" s="379" t="s">
        <v>443</v>
      </c>
    </row>
    <row r="512" spans="1:23" ht="45" customHeight="1" x14ac:dyDescent="0.25">
      <c r="A512" s="382" t="s">
        <v>1863</v>
      </c>
      <c r="B512" s="382" t="s">
        <v>2348</v>
      </c>
      <c r="C512" s="602"/>
      <c r="D512" s="631">
        <v>50</v>
      </c>
      <c r="E512" s="408" t="s">
        <v>612</v>
      </c>
      <c r="F512" s="401">
        <v>44949</v>
      </c>
      <c r="G512" s="385" t="s">
        <v>590</v>
      </c>
      <c r="H512" s="386" t="s">
        <v>827</v>
      </c>
      <c r="I512" s="88"/>
      <c r="J512" s="573" t="s">
        <v>2051</v>
      </c>
      <c r="K512" s="449" t="s">
        <v>42</v>
      </c>
      <c r="L512" s="379"/>
      <c r="M512" s="379"/>
      <c r="N512" s="379"/>
      <c r="O512" s="379" t="s">
        <v>443</v>
      </c>
      <c r="P512" s="379" t="s">
        <v>443</v>
      </c>
      <c r="Q512" s="379" t="s">
        <v>443</v>
      </c>
      <c r="R512" s="379" t="s">
        <v>443</v>
      </c>
      <c r="S512" s="379" t="s">
        <v>443</v>
      </c>
      <c r="T512" s="379" t="s">
        <v>443</v>
      </c>
      <c r="U512" s="379" t="s">
        <v>443</v>
      </c>
      <c r="V512" s="379" t="s">
        <v>443</v>
      </c>
      <c r="W512" s="379" t="s">
        <v>443</v>
      </c>
    </row>
    <row r="513" spans="1:23" ht="45" customHeight="1" x14ac:dyDescent="0.25">
      <c r="A513" s="382" t="s">
        <v>1865</v>
      </c>
      <c r="B513" s="382" t="s">
        <v>2348</v>
      </c>
      <c r="C513" s="602"/>
      <c r="D513" s="631">
        <v>50</v>
      </c>
      <c r="E513" s="408" t="s">
        <v>612</v>
      </c>
      <c r="F513" s="401">
        <v>44949</v>
      </c>
      <c r="G513" s="385" t="s">
        <v>590</v>
      </c>
      <c r="H513" s="386" t="s">
        <v>827</v>
      </c>
      <c r="I513" s="88"/>
      <c r="J513" s="573" t="s">
        <v>2051</v>
      </c>
      <c r="K513" s="449" t="s">
        <v>42</v>
      </c>
      <c r="L513" s="379"/>
      <c r="M513" s="379"/>
      <c r="N513" s="379"/>
      <c r="O513" s="379" t="s">
        <v>443</v>
      </c>
      <c r="P513" s="379" t="s">
        <v>443</v>
      </c>
      <c r="Q513" s="379" t="s">
        <v>443</v>
      </c>
      <c r="R513" s="379" t="s">
        <v>443</v>
      </c>
      <c r="S513" s="420" t="s">
        <v>35</v>
      </c>
      <c r="T513" s="379" t="s">
        <v>443</v>
      </c>
      <c r="U513" s="379" t="s">
        <v>443</v>
      </c>
      <c r="V513" s="379" t="s">
        <v>443</v>
      </c>
      <c r="W513" s="379" t="s">
        <v>443</v>
      </c>
    </row>
    <row r="514" spans="1:23" ht="38.25" customHeight="1" x14ac:dyDescent="0.25">
      <c r="A514" s="382" t="s">
        <v>1868</v>
      </c>
      <c r="B514" s="382" t="s">
        <v>758</v>
      </c>
      <c r="C514" s="408"/>
      <c r="D514" s="631">
        <v>50</v>
      </c>
      <c r="E514" s="408" t="s">
        <v>612</v>
      </c>
      <c r="F514" s="401"/>
      <c r="G514" s="385" t="s">
        <v>590</v>
      </c>
      <c r="H514" s="386">
        <v>417</v>
      </c>
      <c r="I514" s="88"/>
      <c r="J514" s="573" t="s">
        <v>2051</v>
      </c>
      <c r="K514" s="449" t="s">
        <v>20</v>
      </c>
      <c r="L514" s="379"/>
      <c r="M514" s="379"/>
      <c r="N514" s="379"/>
      <c r="O514" s="379" t="s">
        <v>1882</v>
      </c>
      <c r="P514" s="379" t="s">
        <v>443</v>
      </c>
      <c r="Q514" s="379" t="s">
        <v>443</v>
      </c>
      <c r="R514" s="379" t="s">
        <v>443</v>
      </c>
      <c r="S514" s="379" t="s">
        <v>443</v>
      </c>
      <c r="T514" s="379" t="s">
        <v>443</v>
      </c>
      <c r="U514" s="379" t="s">
        <v>443</v>
      </c>
      <c r="V514" s="379" t="s">
        <v>443</v>
      </c>
      <c r="W514" s="379" t="s">
        <v>443</v>
      </c>
    </row>
    <row r="515" spans="1:23" ht="45" customHeight="1" x14ac:dyDescent="0.25">
      <c r="A515" s="408"/>
      <c r="B515" s="382"/>
      <c r="C515" s="409"/>
      <c r="D515" s="631"/>
      <c r="E515" s="408"/>
      <c r="F515" s="401"/>
      <c r="G515" s="385"/>
      <c r="H515" s="386"/>
      <c r="I515" s="88"/>
      <c r="J515" s="573"/>
      <c r="K515" s="524"/>
      <c r="L515" s="379"/>
      <c r="M515" s="379"/>
      <c r="N515" s="379"/>
      <c r="O515" s="379"/>
      <c r="P515" s="379"/>
      <c r="Q515" s="379"/>
      <c r="R515" s="379"/>
      <c r="S515" s="379"/>
      <c r="T515" s="379"/>
      <c r="U515" s="379"/>
      <c r="V515" s="379"/>
      <c r="W515" s="379"/>
    </row>
    <row r="516" spans="1:23" x14ac:dyDescent="0.2">
      <c r="A516" s="582"/>
      <c r="B516" s="582"/>
      <c r="C516" s="583"/>
      <c r="D516" s="629"/>
      <c r="E516" s="583"/>
      <c r="F516" s="584"/>
      <c r="G516" s="583"/>
      <c r="H516" s="585"/>
      <c r="I516" s="299"/>
      <c r="J516" s="586"/>
      <c r="K516" s="582"/>
      <c r="L516" s="582"/>
      <c r="M516" s="586"/>
      <c r="N516" s="586"/>
      <c r="O516" s="586"/>
      <c r="P516" s="586"/>
      <c r="Q516" s="586"/>
      <c r="R516" s="586"/>
      <c r="S516" s="586"/>
      <c r="T516" s="586"/>
      <c r="U516" s="586"/>
      <c r="V516" s="586"/>
      <c r="W516" s="586"/>
    </row>
    <row r="517" spans="1:23" x14ac:dyDescent="0.2">
      <c r="A517" s="582"/>
      <c r="B517" s="582"/>
      <c r="C517" s="583"/>
      <c r="D517" s="629"/>
      <c r="E517" s="583"/>
      <c r="F517" s="584"/>
      <c r="G517" s="583"/>
      <c r="H517" s="585"/>
      <c r="I517" s="299"/>
      <c r="J517" s="586"/>
      <c r="K517" s="582"/>
      <c r="L517" s="582"/>
      <c r="M517" s="586"/>
      <c r="N517" s="586"/>
      <c r="O517" s="586"/>
      <c r="P517" s="586"/>
      <c r="Q517" s="586"/>
      <c r="R517" s="586"/>
      <c r="S517" s="586"/>
      <c r="T517" s="586"/>
      <c r="U517" s="586"/>
      <c r="V517" s="586"/>
      <c r="W517" s="586"/>
    </row>
  </sheetData>
  <autoFilter ref="A1:W515" xr:uid="{00000000-0009-0000-0000-000003000000}">
    <sortState xmlns:xlrd2="http://schemas.microsoft.com/office/spreadsheetml/2017/richdata2" ref="A2:W515">
      <sortCondition ref="A1:A515"/>
    </sortState>
  </autoFilter>
  <dataConsolidate/>
  <phoneticPr fontId="85" type="noConversion"/>
  <conditionalFormatting sqref="K48 O181:P181 L330:W350 U482:W485 M483:T484 M495:O495">
    <cfRule type="cellIs" dxfId="2927" priority="1535" operator="equal">
      <formula>"ANNUAL"</formula>
    </cfRule>
  </conditionalFormatting>
  <conditionalFormatting sqref="L43:L63">
    <cfRule type="cellIs" dxfId="2926" priority="792" operator="equal">
      <formula>"ANNUAL"</formula>
    </cfRule>
  </conditionalFormatting>
  <conditionalFormatting sqref="L97:L122">
    <cfRule type="cellIs" dxfId="2925" priority="1185" operator="equal">
      <formula>"ANNUAL"</formula>
    </cfRule>
  </conditionalFormatting>
  <conditionalFormatting sqref="L139:L165">
    <cfRule type="cellIs" dxfId="2924" priority="806" operator="equal">
      <formula>"ANNUAL"</formula>
    </cfRule>
  </conditionalFormatting>
  <conditionalFormatting sqref="L167:L212 M170:N186">
    <cfRule type="cellIs" dxfId="2923" priority="1201" operator="equal">
      <formula>"ANNUAL"</formula>
    </cfRule>
  </conditionalFormatting>
  <conditionalFormatting sqref="L261:L298">
    <cfRule type="cellIs" dxfId="2922" priority="846" operator="equal">
      <formula>"ANNUAL"</formula>
    </cfRule>
  </conditionalFormatting>
  <conditionalFormatting sqref="L323">
    <cfRule type="cellIs" dxfId="2921" priority="95" operator="equal">
      <formula>"ANNUAL"</formula>
    </cfRule>
  </conditionalFormatting>
  <conditionalFormatting sqref="L439:L454">
    <cfRule type="cellIs" dxfId="2920" priority="737" operator="equal">
      <formula>"ANNUAL"</formula>
    </cfRule>
  </conditionalFormatting>
  <conditionalFormatting sqref="L380:N382">
    <cfRule type="cellIs" dxfId="2919" priority="741" operator="equal">
      <formula>"ANNUAL"</formula>
    </cfRule>
  </conditionalFormatting>
  <conditionalFormatting sqref="L166:O166">
    <cfRule type="cellIs" dxfId="2918" priority="1236" operator="equal">
      <formula>"ANNUAL"</formula>
    </cfRule>
  </conditionalFormatting>
  <conditionalFormatting sqref="L128:S138">
    <cfRule type="cellIs" dxfId="2917" priority="360" operator="equal">
      <formula>"ANNUAL"</formula>
    </cfRule>
  </conditionalFormatting>
  <conditionalFormatting sqref="L64:T64">
    <cfRule type="cellIs" dxfId="2916" priority="217" operator="equal">
      <formula>"ANNUAL"</formula>
    </cfRule>
  </conditionalFormatting>
  <conditionalFormatting sqref="L351:T352">
    <cfRule type="cellIs" dxfId="2915" priority="218" operator="equal">
      <formula>"ANNUAL"</formula>
    </cfRule>
  </conditionalFormatting>
  <conditionalFormatting sqref="L315:U317 L318:V318">
    <cfRule type="cellIs" dxfId="2914" priority="114" operator="equal">
      <formula>"ANNUAL"</formula>
    </cfRule>
  </conditionalFormatting>
  <conditionalFormatting sqref="L328:V328">
    <cfRule type="cellIs" dxfId="2913" priority="191" operator="equal">
      <formula>"ANNUAL"</formula>
    </cfRule>
  </conditionalFormatting>
  <conditionalFormatting sqref="L1:W42 M43:W55 S59:W62 L65:W96 M97:W102 Q103:W118 M150:W159 P160:W162 M205:W212">
    <cfRule type="cellIs" dxfId="2912" priority="1" operator="equal">
      <formula>"ANNUAL"</formula>
    </cfRule>
  </conditionalFormatting>
  <conditionalFormatting sqref="L123:W127 P273:W273">
    <cfRule type="cellIs" dxfId="2911" priority="37" operator="equal">
      <formula>"ANNUAL"</formula>
    </cfRule>
  </conditionalFormatting>
  <conditionalFormatting sqref="L193:W194">
    <cfRule type="cellIs" dxfId="2910" priority="59" operator="equal">
      <formula>"ANNUAL"</formula>
    </cfRule>
  </conditionalFormatting>
  <conditionalFormatting sqref="L213:W252">
    <cfRule type="cellIs" dxfId="2909" priority="8" operator="equal">
      <formula>"ANNUAL"</formula>
    </cfRule>
  </conditionalFormatting>
  <conditionalFormatting sqref="L254:W260">
    <cfRule type="cellIs" dxfId="2908" priority="7" operator="equal">
      <formula>"ANNUAL"</formula>
    </cfRule>
  </conditionalFormatting>
  <conditionalFormatting sqref="L305:W308 L309:V314">
    <cfRule type="cellIs" dxfId="2907" priority="17" operator="equal">
      <formula>"ANNUAL"</formula>
    </cfRule>
  </conditionalFormatting>
  <conditionalFormatting sqref="L322:W322 U488:W488">
    <cfRule type="cellIs" dxfId="2906" priority="65" operator="equal">
      <formula>"ANNUAL"</formula>
    </cfRule>
  </conditionalFormatting>
  <conditionalFormatting sqref="L324:W324">
    <cfRule type="cellIs" dxfId="2905" priority="18" operator="equal">
      <formula>"ANNUAL"</formula>
    </cfRule>
  </conditionalFormatting>
  <conditionalFormatting sqref="L466:W466">
    <cfRule type="cellIs" dxfId="2904" priority="82" operator="equal">
      <formula>"ANNUAL"</formula>
    </cfRule>
  </conditionalFormatting>
  <conditionalFormatting sqref="L515:W515">
    <cfRule type="cellIs" dxfId="2903" priority="21" operator="equal">
      <formula>"ANNUAL"</formula>
    </cfRule>
  </conditionalFormatting>
  <conditionalFormatting sqref="M188:M204">
    <cfRule type="cellIs" dxfId="2902" priority="1159" operator="equal">
      <formula>"ANNUAL"</formula>
    </cfRule>
  </conditionalFormatting>
  <conditionalFormatting sqref="M439:M443">
    <cfRule type="cellIs" dxfId="2901" priority="736" operator="equal">
      <formula>"ANNUAL"</formula>
    </cfRule>
  </conditionalFormatting>
  <conditionalFormatting sqref="M503 M508">
    <cfRule type="cellIs" dxfId="2900" priority="1536" operator="equal">
      <formula>"ANNUAL"</formula>
    </cfRule>
  </conditionalFormatting>
  <conditionalFormatting sqref="M57:N63">
    <cfRule type="cellIs" dxfId="2899" priority="766" operator="equal">
      <formula>"ANNUAL"</formula>
    </cfRule>
  </conditionalFormatting>
  <conditionalFormatting sqref="M111:N122">
    <cfRule type="cellIs" dxfId="2898" priority="1039" operator="equal">
      <formula>"ANNUAL"</formula>
    </cfRule>
  </conditionalFormatting>
  <conditionalFormatting sqref="M261:N278">
    <cfRule type="cellIs" dxfId="2897" priority="1047" operator="equal">
      <formula>"ANNUAL"</formula>
    </cfRule>
  </conditionalFormatting>
  <conditionalFormatting sqref="M444:N444">
    <cfRule type="cellIs" dxfId="2896" priority="1134" operator="equal">
      <formula>"ANNUAL"</formula>
    </cfRule>
  </conditionalFormatting>
  <conditionalFormatting sqref="M496:N502">
    <cfRule type="cellIs" dxfId="2895" priority="693" operator="equal">
      <formula>"ANNUAL"</formula>
    </cfRule>
  </conditionalFormatting>
  <conditionalFormatting sqref="M56:O56">
    <cfRule type="cellIs" dxfId="2894" priority="1132" operator="equal">
      <formula>"ANNUAL"</formula>
    </cfRule>
  </conditionalFormatting>
  <conditionalFormatting sqref="M160:O165">
    <cfRule type="cellIs" dxfId="2893" priority="769" operator="equal">
      <formula>"ANNUAL"</formula>
    </cfRule>
  </conditionalFormatting>
  <conditionalFormatting sqref="M187:O187">
    <cfRule type="cellIs" dxfId="2892" priority="1507" operator="equal">
      <formula>"ANNUAL"</formula>
    </cfRule>
  </conditionalFormatting>
  <conditionalFormatting sqref="M103:P110 O183 O184:P186">
    <cfRule type="cellIs" dxfId="2891" priority="871" operator="equal">
      <formula>"ANNUAL"</formula>
    </cfRule>
  </conditionalFormatting>
  <conditionalFormatting sqref="M182:P183">
    <cfRule type="cellIs" dxfId="2890" priority="549" operator="equal">
      <formula>"ANNUAL"</formula>
    </cfRule>
  </conditionalFormatting>
  <conditionalFormatting sqref="M139:S149">
    <cfRule type="cellIs" dxfId="2889" priority="287" operator="equal">
      <formula>"ANNUAL"</formula>
    </cfRule>
  </conditionalFormatting>
  <conditionalFormatting sqref="M504:V504 M505:W506 M507:V507 V508:V509">
    <cfRule type="cellIs" dxfId="2888" priority="143" operator="equal">
      <formula>"ANNUAL"</formula>
    </cfRule>
  </conditionalFormatting>
  <conditionalFormatting sqref="M486:W487">
    <cfRule type="cellIs" dxfId="2887" priority="6" operator="equal">
      <formula>"ANNUAL"</formula>
    </cfRule>
  </conditionalFormatting>
  <conditionalFormatting sqref="M489:W492">
    <cfRule type="cellIs" dxfId="2886" priority="25" operator="equal">
      <formula>"ANNUAL"</formula>
    </cfRule>
  </conditionalFormatting>
  <conditionalFormatting sqref="M516:W1048576">
    <cfRule type="cellIs" dxfId="2885" priority="305" operator="equal">
      <formula>"ANNUAL"</formula>
    </cfRule>
  </conditionalFormatting>
  <conditionalFormatting sqref="N440:N443">
    <cfRule type="cellIs" dxfId="2884" priority="1110" operator="equal">
      <formula>"ANNUAL"</formula>
    </cfRule>
  </conditionalFormatting>
  <conditionalFormatting sqref="N188:O192">
    <cfRule type="cellIs" dxfId="2883" priority="759" operator="equal">
      <formula>"ANNUAL"</formula>
    </cfRule>
  </conditionalFormatting>
  <conditionalFormatting sqref="N195:W204">
    <cfRule type="cellIs" dxfId="2882" priority="56" operator="equal">
      <formula>"ANNUAL"</formula>
    </cfRule>
  </conditionalFormatting>
  <conditionalFormatting sqref="N439:W439">
    <cfRule type="cellIs" dxfId="2881" priority="69" operator="equal">
      <formula>"ANNUAL"</formula>
    </cfRule>
  </conditionalFormatting>
  <conditionalFormatting sqref="O57">
    <cfRule type="cellIs" dxfId="2880" priority="772" operator="equal">
      <formula>"ANNUAL"</formula>
    </cfRule>
  </conditionalFormatting>
  <conditionalFormatting sqref="O263:O270 O272:O273">
    <cfRule type="cellIs" dxfId="2879" priority="874" operator="equal">
      <formula>"ANNUAL"</formula>
    </cfRule>
  </conditionalFormatting>
  <conditionalFormatting sqref="O379:O381">
    <cfRule type="cellIs" dxfId="2878" priority="872" operator="equal">
      <formula>"ANNUAL"</formula>
    </cfRule>
  </conditionalFormatting>
  <conditionalFormatting sqref="O496:O503">
    <cfRule type="cellIs" dxfId="2877" priority="719" operator="equal">
      <formula>"ANNUAL"</formula>
    </cfRule>
  </conditionalFormatting>
  <conditionalFormatting sqref="O111:P118">
    <cfRule type="cellIs" dxfId="2876" priority="645" operator="equal">
      <formula>"ANNUAL"</formula>
    </cfRule>
  </conditionalFormatting>
  <conditionalFormatting sqref="O262:P262">
    <cfRule type="cellIs" dxfId="2875" priority="722" operator="equal">
      <formula>"ANNUAL"</formula>
    </cfRule>
  </conditionalFormatting>
  <conditionalFormatting sqref="O271:P271">
    <cfRule type="cellIs" dxfId="2874" priority="670" operator="equal">
      <formula>"ANNUAL"</formula>
    </cfRule>
  </conditionalFormatting>
  <conditionalFormatting sqref="O59:R63">
    <cfRule type="cellIs" dxfId="2873" priority="491" operator="equal">
      <formula>"ANNUAL"</formula>
    </cfRule>
  </conditionalFormatting>
  <conditionalFormatting sqref="O508:U508">
    <cfRule type="cellIs" dxfId="2872" priority="259" operator="equal">
      <formula>"ANNUAL"</formula>
    </cfRule>
  </conditionalFormatting>
  <conditionalFormatting sqref="O58:W58 O119:W122 T128:W149 O170:W180 L299:W302 L364:W379 M445:W465">
    <cfRule type="cellIs" dxfId="2871" priority="3" operator="equal">
      <formula>"ANNUAL"</formula>
    </cfRule>
  </conditionalFormatting>
  <conditionalFormatting sqref="O261:W261">
    <cfRule type="cellIs" dxfId="2870" priority="12" operator="equal">
      <formula>"ANNUAL"</formula>
    </cfRule>
  </conditionalFormatting>
  <conditionalFormatting sqref="O381:W382">
    <cfRule type="cellIs" dxfId="2869" priority="41" operator="equal">
      <formula>"ANNUAL"</formula>
    </cfRule>
  </conditionalFormatting>
  <conditionalFormatting sqref="O440:W444">
    <cfRule type="cellIs" dxfId="2868" priority="31" operator="equal">
      <formula>"ANNUAL"</formula>
    </cfRule>
  </conditionalFormatting>
  <conditionalFormatting sqref="P55:P57">
    <cfRule type="cellIs" dxfId="2867" priority="914" operator="equal">
      <formula>"ANNUAL"</formula>
    </cfRule>
  </conditionalFormatting>
  <conditionalFormatting sqref="P187:P192">
    <cfRule type="cellIs" dxfId="2866" priority="726" operator="equal">
      <formula>"ANNUAL"</formula>
    </cfRule>
  </conditionalFormatting>
  <conditionalFormatting sqref="P263">
    <cfRule type="cellIs" dxfId="2865" priority="505" operator="equal">
      <formula>"ANNUAL"</formula>
    </cfRule>
  </conditionalFormatting>
  <conditionalFormatting sqref="P265:P270">
    <cfRule type="cellIs" dxfId="2864" priority="727" operator="equal">
      <formula>"ANNUAL"</formula>
    </cfRule>
  </conditionalFormatting>
  <conditionalFormatting sqref="P272">
    <cfRule type="cellIs" dxfId="2863" priority="880" operator="equal">
      <formula>"ANNUAL"</formula>
    </cfRule>
  </conditionalFormatting>
  <conditionalFormatting sqref="P495:S502">
    <cfRule type="cellIs" dxfId="2862" priority="308" operator="equal">
      <formula>"ANNUAL"</formula>
    </cfRule>
  </conditionalFormatting>
  <conditionalFormatting sqref="P503:U503">
    <cfRule type="cellIs" dxfId="2861" priority="251" operator="equal">
      <formula>"ANNUAL"</formula>
    </cfRule>
  </conditionalFormatting>
  <conditionalFormatting sqref="P264:W264 L320:W320">
    <cfRule type="cellIs" dxfId="2860" priority="61" operator="equal">
      <formula>"ANNUAL"</formula>
    </cfRule>
  </conditionalFormatting>
  <conditionalFormatting sqref="P380:W380">
    <cfRule type="cellIs" dxfId="2859" priority="32" operator="equal">
      <formula>"ANNUAL"</formula>
    </cfRule>
  </conditionalFormatting>
  <conditionalFormatting sqref="Q262:Q272">
    <cfRule type="cellIs" dxfId="2858" priority="544" operator="equal">
      <formula>"ANNUAL"</formula>
    </cfRule>
  </conditionalFormatting>
  <conditionalFormatting sqref="Q56:W57 M168:W169 O274:W278">
    <cfRule type="cellIs" dxfId="2857" priority="13" operator="equal">
      <formula>"ANNUAL"</formula>
    </cfRule>
  </conditionalFormatting>
  <conditionalFormatting sqref="R262:W263">
    <cfRule type="cellIs" dxfId="2856" priority="26" operator="equal">
      <formula>"ANNUAL"</formula>
    </cfRule>
  </conditionalFormatting>
  <conditionalFormatting sqref="R265:W272 M279:W298 W309:W319 V352:W352 L353:W362 L383:W438 M468:W481">
    <cfRule type="cellIs" dxfId="2855" priority="2" operator="equal">
      <formula>"ANNUAL"</formula>
    </cfRule>
  </conditionalFormatting>
  <conditionalFormatting sqref="S63:T63">
    <cfRule type="cellIs" dxfId="2854" priority="281" operator="equal">
      <formula>"ANNUAL"</formula>
    </cfRule>
  </conditionalFormatting>
  <conditionalFormatting sqref="S325:W325">
    <cfRule type="cellIs" dxfId="2853" priority="131" operator="equal">
      <formula>"ANNUAL"</formula>
    </cfRule>
  </conditionalFormatting>
  <conditionalFormatting sqref="T494:U502">
    <cfRule type="cellIs" dxfId="2852" priority="260" operator="equal">
      <formula>"ANNUAL"</formula>
    </cfRule>
  </conditionalFormatting>
  <conditionalFormatting sqref="T304:W304 U321:W321">
    <cfRule type="cellIs" dxfId="2851" priority="84" operator="equal">
      <formula>"ANNUAL"</formula>
    </cfRule>
  </conditionalFormatting>
  <conditionalFormatting sqref="U329:V329">
    <cfRule type="cellIs" dxfId="2850" priority="177" operator="equal">
      <formula>"ANNUAL"</formula>
    </cfRule>
  </conditionalFormatting>
  <conditionalFormatting sqref="U63:W64 P163:V166 M167:V167">
    <cfRule type="cellIs" dxfId="2849" priority="79" operator="equal">
      <formula>"ANNUAL"</formula>
    </cfRule>
  </conditionalFormatting>
  <conditionalFormatting sqref="U351:W351">
    <cfRule type="cellIs" dxfId="2848" priority="20" operator="equal">
      <formula>"ANNUAL"</formula>
    </cfRule>
  </conditionalFormatting>
  <conditionalFormatting sqref="U467:W467">
    <cfRule type="cellIs" dxfId="2847" priority="39" operator="equal">
      <formula>"ANNUAL"</formula>
    </cfRule>
  </conditionalFormatting>
  <conditionalFormatting sqref="V315 V319">
    <cfRule type="cellIs" dxfId="2846" priority="111" operator="equal">
      <formula>"ANNUAL"</formula>
    </cfRule>
  </conditionalFormatting>
  <conditionalFormatting sqref="V494:V503">
    <cfRule type="cellIs" dxfId="2845" priority="29" operator="equal">
      <formula>"ANNUAL"</formula>
    </cfRule>
  </conditionalFormatting>
  <conditionalFormatting sqref="V363:W363">
    <cfRule type="cellIs" dxfId="2844" priority="33" operator="equal">
      <formula>"ANNUAL"</formula>
    </cfRule>
  </conditionalFormatting>
  <conditionalFormatting sqref="W163:W167 Q181:W192">
    <cfRule type="cellIs" dxfId="2843" priority="5" operator="equal">
      <formula>"ANNUAL"</formula>
    </cfRule>
  </conditionalFormatting>
  <conditionalFormatting sqref="W253">
    <cfRule type="cellIs" dxfId="2842" priority="10" operator="equal">
      <formula>"ANNUAL"</formula>
    </cfRule>
  </conditionalFormatting>
  <conditionalFormatting sqref="W326:W328">
    <cfRule type="cellIs" dxfId="2841" priority="64" operator="equal">
      <formula>"ANNUAL"</formula>
    </cfRule>
  </conditionalFormatting>
  <conditionalFormatting sqref="W494:W504">
    <cfRule type="cellIs" dxfId="2840" priority="23" operator="equal">
      <formula>"ANNUAL"</formula>
    </cfRule>
  </conditionalFormatting>
  <conditionalFormatting sqref="W507:W509 M510:W514">
    <cfRule type="cellIs" dxfId="2839" priority="22" operator="equal">
      <formula>"ANNUAL"</formula>
    </cfRule>
  </conditionalFormatting>
  <pageMargins left="0.23622047244094491" right="0.23622047244094491" top="0.78" bottom="0.15748031496062992" header="0.15748031496062992" footer="0.51181102362204722"/>
  <pageSetup scale="43" fitToHeight="0" orientation="portrait" r:id="rId1"/>
  <headerFooter alignWithMargins="0">
    <oddHeader>&amp;CMONTHLY FIRE ALARM SYSTEM TESTING - NOVEMBER 2015-OCTOBER 2016</oddHead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4:C513"/>
  <sheetViews>
    <sheetView topLeftCell="A349" zoomScaleNormal="100" workbookViewId="0">
      <selection activeCell="C390" sqref="C390"/>
    </sheetView>
  </sheetViews>
  <sheetFormatPr defaultColWidth="8.85546875" defaultRowHeight="12.75" x14ac:dyDescent="0.2"/>
  <cols>
    <col min="1" max="1" width="19.7109375" customWidth="1"/>
    <col min="2" max="2" width="14.85546875" customWidth="1"/>
    <col min="3" max="3" width="51.28515625" bestFit="1" customWidth="1"/>
    <col min="4" max="4" width="8.7109375" customWidth="1"/>
    <col min="5" max="5" width="9.85546875" customWidth="1"/>
  </cols>
  <sheetData>
    <row r="4" spans="1:3" x14ac:dyDescent="0.2">
      <c r="A4" s="91" t="s">
        <v>223</v>
      </c>
      <c r="B4" s="91" t="s">
        <v>3</v>
      </c>
      <c r="C4" s="91" t="s">
        <v>1</v>
      </c>
    </row>
    <row r="5" spans="1:3" x14ac:dyDescent="0.2">
      <c r="A5">
        <v>3</v>
      </c>
      <c r="B5" t="s">
        <v>2091</v>
      </c>
      <c r="C5" t="s">
        <v>900</v>
      </c>
    </row>
    <row r="6" spans="1:3" x14ac:dyDescent="0.2">
      <c r="A6">
        <v>4</v>
      </c>
      <c r="B6" t="s">
        <v>2052</v>
      </c>
      <c r="C6" t="s">
        <v>2097</v>
      </c>
    </row>
    <row r="7" spans="1:3" x14ac:dyDescent="0.2">
      <c r="A7">
        <v>11</v>
      </c>
      <c r="B7" t="s">
        <v>2065</v>
      </c>
      <c r="C7" t="s">
        <v>1741</v>
      </c>
    </row>
    <row r="8" spans="1:3" x14ac:dyDescent="0.2">
      <c r="A8">
        <v>26</v>
      </c>
      <c r="B8" t="s">
        <v>2349</v>
      </c>
      <c r="C8" t="s">
        <v>1258</v>
      </c>
    </row>
    <row r="9" spans="1:3" x14ac:dyDescent="0.2">
      <c r="A9">
        <v>30</v>
      </c>
      <c r="B9" t="s">
        <v>634</v>
      </c>
      <c r="C9" t="s">
        <v>2149</v>
      </c>
    </row>
    <row r="10" spans="1:3" x14ac:dyDescent="0.2">
      <c r="A10">
        <v>35</v>
      </c>
      <c r="B10" t="s">
        <v>2349</v>
      </c>
      <c r="C10" t="s">
        <v>1244</v>
      </c>
    </row>
    <row r="11" spans="1:3" x14ac:dyDescent="0.2">
      <c r="A11">
        <v>42</v>
      </c>
      <c r="B11" t="s">
        <v>2052</v>
      </c>
      <c r="C11" t="s">
        <v>2089</v>
      </c>
    </row>
    <row r="12" spans="1:3" x14ac:dyDescent="0.2">
      <c r="A12">
        <v>47</v>
      </c>
      <c r="B12" t="s">
        <v>2349</v>
      </c>
      <c r="C12" t="s">
        <v>2220</v>
      </c>
    </row>
    <row r="13" spans="1:3" x14ac:dyDescent="0.2">
      <c r="A13">
        <v>50</v>
      </c>
      <c r="B13" t="s">
        <v>2065</v>
      </c>
      <c r="C13" t="s">
        <v>1807</v>
      </c>
    </row>
    <row r="14" spans="1:3" x14ac:dyDescent="0.2">
      <c r="A14">
        <v>51</v>
      </c>
      <c r="B14" t="s">
        <v>2065</v>
      </c>
      <c r="C14" t="s">
        <v>1710</v>
      </c>
    </row>
    <row r="15" spans="1:3" x14ac:dyDescent="0.2">
      <c r="A15">
        <v>52</v>
      </c>
      <c r="B15" t="s">
        <v>2065</v>
      </c>
      <c r="C15" t="s">
        <v>1074</v>
      </c>
    </row>
    <row r="16" spans="1:3" x14ac:dyDescent="0.2">
      <c r="A16">
        <v>56</v>
      </c>
      <c r="B16" t="s">
        <v>2057</v>
      </c>
      <c r="C16" t="s">
        <v>1048</v>
      </c>
    </row>
    <row r="17" spans="1:3" x14ac:dyDescent="0.2">
      <c r="A17">
        <v>58</v>
      </c>
      <c r="B17" t="s">
        <v>2043</v>
      </c>
      <c r="C17" t="s">
        <v>2229</v>
      </c>
    </row>
    <row r="18" spans="1:3" x14ac:dyDescent="0.2">
      <c r="A18">
        <v>60</v>
      </c>
      <c r="B18" t="s">
        <v>2091</v>
      </c>
      <c r="C18" t="s">
        <v>2172</v>
      </c>
    </row>
    <row r="19" spans="1:3" x14ac:dyDescent="0.2">
      <c r="A19">
        <v>61</v>
      </c>
      <c r="B19" t="s">
        <v>2052</v>
      </c>
      <c r="C19" t="s">
        <v>2251</v>
      </c>
    </row>
    <row r="20" spans="1:3" x14ac:dyDescent="0.2">
      <c r="A20">
        <v>62</v>
      </c>
      <c r="B20" t="s">
        <v>2052</v>
      </c>
      <c r="C20" t="s">
        <v>2208</v>
      </c>
    </row>
    <row r="21" spans="1:3" x14ac:dyDescent="0.2">
      <c r="A21">
        <v>63</v>
      </c>
      <c r="B21" t="s">
        <v>2052</v>
      </c>
      <c r="C21" t="s">
        <v>2214</v>
      </c>
    </row>
    <row r="22" spans="1:3" x14ac:dyDescent="0.2">
      <c r="A22">
        <v>67</v>
      </c>
      <c r="B22" t="s">
        <v>2052</v>
      </c>
      <c r="C22" t="s">
        <v>2240</v>
      </c>
    </row>
    <row r="23" spans="1:3" x14ac:dyDescent="0.2">
      <c r="A23">
        <v>68</v>
      </c>
      <c r="B23" t="s">
        <v>634</v>
      </c>
      <c r="C23" t="s">
        <v>2082</v>
      </c>
    </row>
    <row r="24" spans="1:3" x14ac:dyDescent="0.2">
      <c r="A24">
        <v>69</v>
      </c>
      <c r="B24" t="s">
        <v>2065</v>
      </c>
      <c r="C24" t="s">
        <v>2288</v>
      </c>
    </row>
    <row r="25" spans="1:3" x14ac:dyDescent="0.2">
      <c r="A25">
        <v>71</v>
      </c>
      <c r="B25" t="s">
        <v>2057</v>
      </c>
      <c r="C25" t="s">
        <v>1760</v>
      </c>
    </row>
    <row r="26" spans="1:3" x14ac:dyDescent="0.2">
      <c r="A26">
        <v>73</v>
      </c>
      <c r="B26" t="s">
        <v>2052</v>
      </c>
      <c r="C26" t="s">
        <v>2219</v>
      </c>
    </row>
    <row r="27" spans="1:3" x14ac:dyDescent="0.2">
      <c r="A27">
        <v>74</v>
      </c>
      <c r="B27" t="s">
        <v>2091</v>
      </c>
      <c r="C27" t="s">
        <v>2177</v>
      </c>
    </row>
    <row r="28" spans="1:3" x14ac:dyDescent="0.2">
      <c r="A28">
        <v>75</v>
      </c>
      <c r="B28" t="s">
        <v>2062</v>
      </c>
      <c r="C28" t="s">
        <v>2237</v>
      </c>
    </row>
    <row r="29" spans="1:3" x14ac:dyDescent="0.2">
      <c r="A29">
        <v>92</v>
      </c>
      <c r="B29" t="s">
        <v>2052</v>
      </c>
      <c r="C29" t="s">
        <v>2069</v>
      </c>
    </row>
    <row r="30" spans="1:3" x14ac:dyDescent="0.2">
      <c r="A30">
        <v>93</v>
      </c>
      <c r="B30" t="s">
        <v>2350</v>
      </c>
      <c r="C30" t="s">
        <v>668</v>
      </c>
    </row>
    <row r="31" spans="1:3" x14ac:dyDescent="0.2">
      <c r="A31">
        <v>95</v>
      </c>
      <c r="B31" t="s">
        <v>634</v>
      </c>
      <c r="C31" t="s">
        <v>2168</v>
      </c>
    </row>
    <row r="32" spans="1:3" x14ac:dyDescent="0.2">
      <c r="A32">
        <v>96</v>
      </c>
      <c r="B32" t="s">
        <v>2091</v>
      </c>
      <c r="C32" t="s">
        <v>2171</v>
      </c>
    </row>
    <row r="33" spans="1:3" x14ac:dyDescent="0.2">
      <c r="A33">
        <v>97</v>
      </c>
      <c r="B33" t="s">
        <v>2091</v>
      </c>
      <c r="C33" t="s">
        <v>2170</v>
      </c>
    </row>
    <row r="34" spans="1:3" x14ac:dyDescent="0.2">
      <c r="A34">
        <v>98</v>
      </c>
      <c r="B34" t="s">
        <v>2091</v>
      </c>
      <c r="C34" t="s">
        <v>1249</v>
      </c>
    </row>
    <row r="35" spans="1:3" x14ac:dyDescent="0.2">
      <c r="A35">
        <v>100</v>
      </c>
      <c r="B35" t="s">
        <v>634</v>
      </c>
      <c r="C35" t="s">
        <v>775</v>
      </c>
    </row>
    <row r="36" spans="1:3" x14ac:dyDescent="0.2">
      <c r="A36">
        <v>101</v>
      </c>
      <c r="B36" t="s">
        <v>2052</v>
      </c>
      <c r="C36" t="s">
        <v>2137</v>
      </c>
    </row>
    <row r="37" spans="1:3" x14ac:dyDescent="0.2">
      <c r="A37">
        <v>104</v>
      </c>
      <c r="B37" t="s">
        <v>2062</v>
      </c>
      <c r="C37" t="s">
        <v>1437</v>
      </c>
    </row>
    <row r="38" spans="1:3" x14ac:dyDescent="0.2">
      <c r="A38">
        <v>107</v>
      </c>
      <c r="B38" t="s">
        <v>2091</v>
      </c>
      <c r="C38" t="s">
        <v>1016</v>
      </c>
    </row>
    <row r="39" spans="1:3" x14ac:dyDescent="0.2">
      <c r="A39">
        <v>108</v>
      </c>
      <c r="B39" t="s">
        <v>2091</v>
      </c>
      <c r="C39" t="s">
        <v>814</v>
      </c>
    </row>
    <row r="40" spans="1:3" x14ac:dyDescent="0.2">
      <c r="A40">
        <v>111</v>
      </c>
      <c r="B40" t="s">
        <v>2349</v>
      </c>
      <c r="C40" t="s">
        <v>2067</v>
      </c>
    </row>
    <row r="41" spans="1:3" x14ac:dyDescent="0.2">
      <c r="A41">
        <v>112</v>
      </c>
      <c r="B41" t="s">
        <v>2052</v>
      </c>
      <c r="C41" t="s">
        <v>2158</v>
      </c>
    </row>
    <row r="42" spans="1:3" x14ac:dyDescent="0.2">
      <c r="A42">
        <v>119</v>
      </c>
      <c r="B42" t="s">
        <v>634</v>
      </c>
      <c r="C42" t="s">
        <v>2250</v>
      </c>
    </row>
    <row r="43" spans="1:3" x14ac:dyDescent="0.2">
      <c r="A43">
        <v>120</v>
      </c>
      <c r="B43" t="s">
        <v>634</v>
      </c>
      <c r="C43" t="s">
        <v>2255</v>
      </c>
    </row>
    <row r="44" spans="1:3" x14ac:dyDescent="0.2">
      <c r="A44">
        <v>121</v>
      </c>
      <c r="B44" t="s">
        <v>2052</v>
      </c>
      <c r="C44" t="s">
        <v>1340</v>
      </c>
    </row>
    <row r="45" spans="1:3" x14ac:dyDescent="0.2">
      <c r="A45">
        <v>122</v>
      </c>
      <c r="B45" t="s">
        <v>2096</v>
      </c>
      <c r="C45" t="s">
        <v>2321</v>
      </c>
    </row>
    <row r="46" spans="1:3" x14ac:dyDescent="0.2">
      <c r="A46">
        <v>123</v>
      </c>
      <c r="B46" t="s">
        <v>2052</v>
      </c>
      <c r="C46" t="s">
        <v>1383</v>
      </c>
    </row>
    <row r="47" spans="1:3" x14ac:dyDescent="0.2">
      <c r="A47">
        <v>124</v>
      </c>
      <c r="B47" t="s">
        <v>2091</v>
      </c>
      <c r="C47" t="s">
        <v>2090</v>
      </c>
    </row>
    <row r="48" spans="1:3" x14ac:dyDescent="0.2">
      <c r="A48">
        <v>127</v>
      </c>
      <c r="B48" t="s">
        <v>2065</v>
      </c>
      <c r="C48" t="s">
        <v>2093</v>
      </c>
    </row>
    <row r="49" spans="1:3" x14ac:dyDescent="0.2">
      <c r="A49">
        <v>131</v>
      </c>
      <c r="B49" t="s">
        <v>2065</v>
      </c>
      <c r="C49" t="s">
        <v>1786</v>
      </c>
    </row>
    <row r="50" spans="1:3" x14ac:dyDescent="0.2">
      <c r="A50">
        <v>133</v>
      </c>
      <c r="B50" t="s">
        <v>2065</v>
      </c>
      <c r="C50" t="s">
        <v>2112</v>
      </c>
    </row>
    <row r="51" spans="1:3" x14ac:dyDescent="0.2">
      <c r="A51">
        <v>134</v>
      </c>
      <c r="B51" t="s">
        <v>2091</v>
      </c>
      <c r="C51" t="s">
        <v>2207</v>
      </c>
    </row>
    <row r="52" spans="1:3" x14ac:dyDescent="0.2">
      <c r="A52">
        <v>136</v>
      </c>
      <c r="B52" t="s">
        <v>2065</v>
      </c>
      <c r="C52" t="s">
        <v>2123</v>
      </c>
    </row>
    <row r="53" spans="1:3" x14ac:dyDescent="0.2">
      <c r="C53" t="s">
        <v>2132</v>
      </c>
    </row>
    <row r="54" spans="1:3" x14ac:dyDescent="0.2">
      <c r="A54">
        <v>137</v>
      </c>
      <c r="B54" t="s">
        <v>634</v>
      </c>
      <c r="C54" t="s">
        <v>2134</v>
      </c>
    </row>
    <row r="55" spans="1:3" x14ac:dyDescent="0.2">
      <c r="A55">
        <v>138</v>
      </c>
      <c r="B55" t="s">
        <v>2057</v>
      </c>
      <c r="C55" t="s">
        <v>982</v>
      </c>
    </row>
    <row r="56" spans="1:3" x14ac:dyDescent="0.2">
      <c r="A56">
        <v>141</v>
      </c>
      <c r="B56" t="s">
        <v>2091</v>
      </c>
      <c r="C56" t="s">
        <v>967</v>
      </c>
    </row>
    <row r="57" spans="1:3" x14ac:dyDescent="0.2">
      <c r="A57">
        <v>143</v>
      </c>
      <c r="B57" t="s">
        <v>634</v>
      </c>
      <c r="C57" t="s">
        <v>2102</v>
      </c>
    </row>
    <row r="58" spans="1:3" x14ac:dyDescent="0.2">
      <c r="A58">
        <v>144</v>
      </c>
      <c r="B58" t="s">
        <v>2062</v>
      </c>
      <c r="C58" t="s">
        <v>1744</v>
      </c>
    </row>
    <row r="59" spans="1:3" x14ac:dyDescent="0.2">
      <c r="A59">
        <v>145</v>
      </c>
      <c r="B59" t="s">
        <v>2062</v>
      </c>
      <c r="C59" t="s">
        <v>1424</v>
      </c>
    </row>
    <row r="60" spans="1:3" x14ac:dyDescent="0.2">
      <c r="A60">
        <v>146</v>
      </c>
      <c r="B60" t="s">
        <v>2052</v>
      </c>
      <c r="C60" t="s">
        <v>619</v>
      </c>
    </row>
    <row r="61" spans="1:3" x14ac:dyDescent="0.2">
      <c r="A61">
        <v>147</v>
      </c>
      <c r="B61" t="s">
        <v>2052</v>
      </c>
      <c r="C61" t="s">
        <v>2167</v>
      </c>
    </row>
    <row r="62" spans="1:3" x14ac:dyDescent="0.2">
      <c r="A62">
        <v>148</v>
      </c>
      <c r="B62" t="s">
        <v>2052</v>
      </c>
      <c r="C62" t="s">
        <v>2259</v>
      </c>
    </row>
    <row r="63" spans="1:3" x14ac:dyDescent="0.2">
      <c r="A63">
        <v>149</v>
      </c>
      <c r="B63" t="s">
        <v>2065</v>
      </c>
      <c r="C63" t="s">
        <v>2291</v>
      </c>
    </row>
    <row r="64" spans="1:3" x14ac:dyDescent="0.2">
      <c r="A64">
        <v>151</v>
      </c>
      <c r="B64" t="s">
        <v>2091</v>
      </c>
      <c r="C64" t="s">
        <v>2224</v>
      </c>
    </row>
    <row r="65" spans="1:3" x14ac:dyDescent="0.2">
      <c r="A65">
        <v>152</v>
      </c>
      <c r="B65" t="s">
        <v>2052</v>
      </c>
      <c r="C65" t="s">
        <v>2260</v>
      </c>
    </row>
    <row r="66" spans="1:3" x14ac:dyDescent="0.2">
      <c r="A66">
        <v>154</v>
      </c>
      <c r="B66" t="s">
        <v>2349</v>
      </c>
      <c r="C66" t="s">
        <v>2317</v>
      </c>
    </row>
    <row r="67" spans="1:3" x14ac:dyDescent="0.2">
      <c r="A67">
        <v>155</v>
      </c>
      <c r="B67" t="s">
        <v>2091</v>
      </c>
      <c r="C67" t="s">
        <v>2205</v>
      </c>
    </row>
    <row r="68" spans="1:3" x14ac:dyDescent="0.2">
      <c r="A68">
        <v>156</v>
      </c>
      <c r="B68" t="s">
        <v>2091</v>
      </c>
      <c r="C68" t="s">
        <v>249</v>
      </c>
    </row>
    <row r="69" spans="1:3" x14ac:dyDescent="0.2">
      <c r="A69">
        <v>157</v>
      </c>
      <c r="B69" t="s">
        <v>634</v>
      </c>
      <c r="C69" t="s">
        <v>2187</v>
      </c>
    </row>
    <row r="70" spans="1:3" x14ac:dyDescent="0.2">
      <c r="A70">
        <v>158</v>
      </c>
      <c r="B70" t="s">
        <v>2091</v>
      </c>
      <c r="C70" t="s">
        <v>2188</v>
      </c>
    </row>
    <row r="71" spans="1:3" x14ac:dyDescent="0.2">
      <c r="A71">
        <v>159</v>
      </c>
      <c r="B71" t="s">
        <v>2065</v>
      </c>
      <c r="C71" t="s">
        <v>1848</v>
      </c>
    </row>
    <row r="72" spans="1:3" x14ac:dyDescent="0.2">
      <c r="A72">
        <v>161</v>
      </c>
      <c r="B72" t="s">
        <v>2065</v>
      </c>
      <c r="C72" t="s">
        <v>910</v>
      </c>
    </row>
    <row r="73" spans="1:3" x14ac:dyDescent="0.2">
      <c r="A73">
        <v>162</v>
      </c>
      <c r="B73" t="s">
        <v>2052</v>
      </c>
      <c r="C73" t="s">
        <v>2104</v>
      </c>
    </row>
    <row r="74" spans="1:3" x14ac:dyDescent="0.2">
      <c r="A74">
        <v>163</v>
      </c>
      <c r="B74" t="s">
        <v>2057</v>
      </c>
      <c r="C74" t="s">
        <v>2060</v>
      </c>
    </row>
    <row r="75" spans="1:3" x14ac:dyDescent="0.2">
      <c r="A75">
        <v>164</v>
      </c>
      <c r="B75" t="s">
        <v>634</v>
      </c>
      <c r="C75" t="s">
        <v>2107</v>
      </c>
    </row>
    <row r="76" spans="1:3" x14ac:dyDescent="0.2">
      <c r="A76">
        <v>165</v>
      </c>
      <c r="B76" t="s">
        <v>2052</v>
      </c>
      <c r="C76" t="s">
        <v>2203</v>
      </c>
    </row>
    <row r="77" spans="1:3" x14ac:dyDescent="0.2">
      <c r="A77">
        <v>167</v>
      </c>
      <c r="B77" t="s">
        <v>634</v>
      </c>
      <c r="C77" t="s">
        <v>1064</v>
      </c>
    </row>
    <row r="78" spans="1:3" x14ac:dyDescent="0.2">
      <c r="A78">
        <v>168</v>
      </c>
      <c r="B78" t="s">
        <v>2057</v>
      </c>
      <c r="C78" t="s">
        <v>1279</v>
      </c>
    </row>
    <row r="79" spans="1:3" x14ac:dyDescent="0.2">
      <c r="A79">
        <v>169</v>
      </c>
      <c r="B79" t="s">
        <v>2057</v>
      </c>
      <c r="C79" t="s">
        <v>1449</v>
      </c>
    </row>
    <row r="80" spans="1:3" x14ac:dyDescent="0.2">
      <c r="A80">
        <v>170</v>
      </c>
      <c r="B80" t="s">
        <v>2091</v>
      </c>
      <c r="C80" t="s">
        <v>1150</v>
      </c>
    </row>
    <row r="81" spans="1:3" x14ac:dyDescent="0.2">
      <c r="A81">
        <v>171</v>
      </c>
      <c r="B81" t="s">
        <v>2052</v>
      </c>
      <c r="C81" t="s">
        <v>2059</v>
      </c>
    </row>
    <row r="82" spans="1:3" x14ac:dyDescent="0.2">
      <c r="A82">
        <v>172</v>
      </c>
      <c r="B82" t="s">
        <v>2091</v>
      </c>
      <c r="C82" t="s">
        <v>1400</v>
      </c>
    </row>
    <row r="83" spans="1:3" x14ac:dyDescent="0.2">
      <c r="A83">
        <v>173</v>
      </c>
      <c r="B83" t="s">
        <v>634</v>
      </c>
      <c r="C83" t="s">
        <v>918</v>
      </c>
    </row>
    <row r="84" spans="1:3" x14ac:dyDescent="0.2">
      <c r="A84">
        <v>174</v>
      </c>
      <c r="B84" t="s">
        <v>634</v>
      </c>
      <c r="C84" t="s">
        <v>2147</v>
      </c>
    </row>
    <row r="85" spans="1:3" x14ac:dyDescent="0.2">
      <c r="A85">
        <v>175</v>
      </c>
      <c r="B85" t="s">
        <v>2091</v>
      </c>
      <c r="C85" t="s">
        <v>1100</v>
      </c>
    </row>
    <row r="86" spans="1:3" x14ac:dyDescent="0.2">
      <c r="A86">
        <v>176</v>
      </c>
      <c r="B86" t="s">
        <v>2091</v>
      </c>
      <c r="C86" t="s">
        <v>2228</v>
      </c>
    </row>
    <row r="87" spans="1:3" x14ac:dyDescent="0.2">
      <c r="A87">
        <v>177</v>
      </c>
      <c r="B87" t="s">
        <v>2052</v>
      </c>
      <c r="C87" t="s">
        <v>2196</v>
      </c>
    </row>
    <row r="88" spans="1:3" x14ac:dyDescent="0.2">
      <c r="A88">
        <v>178</v>
      </c>
      <c r="B88" t="s">
        <v>2052</v>
      </c>
      <c r="C88" t="s">
        <v>2131</v>
      </c>
    </row>
    <row r="89" spans="1:3" x14ac:dyDescent="0.2">
      <c r="A89">
        <v>179</v>
      </c>
      <c r="B89" t="s">
        <v>2096</v>
      </c>
      <c r="C89" t="s">
        <v>2268</v>
      </c>
    </row>
    <row r="90" spans="1:3" x14ac:dyDescent="0.2">
      <c r="A90">
        <v>180</v>
      </c>
      <c r="B90" t="s">
        <v>2065</v>
      </c>
      <c r="C90" t="s">
        <v>2121</v>
      </c>
    </row>
    <row r="91" spans="1:3" x14ac:dyDescent="0.2">
      <c r="A91">
        <v>181</v>
      </c>
      <c r="B91" t="s">
        <v>2091</v>
      </c>
      <c r="C91" t="s">
        <v>1106</v>
      </c>
    </row>
    <row r="92" spans="1:3" x14ac:dyDescent="0.2">
      <c r="A92">
        <v>183</v>
      </c>
      <c r="B92" t="s">
        <v>2065</v>
      </c>
      <c r="C92" t="s">
        <v>2064</v>
      </c>
    </row>
    <row r="93" spans="1:3" x14ac:dyDescent="0.2">
      <c r="A93">
        <v>184</v>
      </c>
      <c r="B93" t="s">
        <v>2065</v>
      </c>
      <c r="C93" t="s">
        <v>1674</v>
      </c>
    </row>
    <row r="94" spans="1:3" x14ac:dyDescent="0.2">
      <c r="A94">
        <v>185</v>
      </c>
      <c r="B94" t="s">
        <v>2065</v>
      </c>
      <c r="C94" t="s">
        <v>1785</v>
      </c>
    </row>
    <row r="95" spans="1:3" x14ac:dyDescent="0.2">
      <c r="A95">
        <v>186</v>
      </c>
      <c r="B95" t="s">
        <v>2052</v>
      </c>
      <c r="C95" t="s">
        <v>2085</v>
      </c>
    </row>
    <row r="96" spans="1:3" x14ac:dyDescent="0.2">
      <c r="A96">
        <v>201</v>
      </c>
      <c r="B96" t="s">
        <v>634</v>
      </c>
      <c r="C96" t="s">
        <v>2222</v>
      </c>
    </row>
    <row r="97" spans="1:3" x14ac:dyDescent="0.2">
      <c r="A97">
        <v>305</v>
      </c>
      <c r="B97" t="s">
        <v>2091</v>
      </c>
      <c r="C97" t="s">
        <v>2202</v>
      </c>
    </row>
    <row r="98" spans="1:3" x14ac:dyDescent="0.2">
      <c r="A98">
        <v>306</v>
      </c>
      <c r="B98" t="s">
        <v>2091</v>
      </c>
      <c r="C98" t="s">
        <v>882</v>
      </c>
    </row>
    <row r="99" spans="1:3" x14ac:dyDescent="0.2">
      <c r="A99">
        <v>307</v>
      </c>
      <c r="B99" t="s">
        <v>634</v>
      </c>
      <c r="C99" t="s">
        <v>2092</v>
      </c>
    </row>
    <row r="100" spans="1:3" x14ac:dyDescent="0.2">
      <c r="A100">
        <v>321</v>
      </c>
      <c r="B100" t="s">
        <v>2065</v>
      </c>
      <c r="C100" t="s">
        <v>2098</v>
      </c>
    </row>
    <row r="101" spans="1:3" x14ac:dyDescent="0.2">
      <c r="A101">
        <v>322</v>
      </c>
      <c r="B101" t="s">
        <v>2349</v>
      </c>
      <c r="C101" t="s">
        <v>795</v>
      </c>
    </row>
    <row r="102" spans="1:3" x14ac:dyDescent="0.2">
      <c r="A102">
        <v>326</v>
      </c>
      <c r="B102" t="s">
        <v>732</v>
      </c>
      <c r="C102" t="s">
        <v>1649</v>
      </c>
    </row>
    <row r="103" spans="1:3" x14ac:dyDescent="0.2">
      <c r="A103">
        <v>327</v>
      </c>
      <c r="B103" t="s">
        <v>732</v>
      </c>
      <c r="C103" t="s">
        <v>2302</v>
      </c>
    </row>
    <row r="104" spans="1:3" x14ac:dyDescent="0.2">
      <c r="A104">
        <v>328</v>
      </c>
      <c r="B104" t="s">
        <v>732</v>
      </c>
      <c r="C104" t="s">
        <v>2298</v>
      </c>
    </row>
    <row r="105" spans="1:3" x14ac:dyDescent="0.2">
      <c r="C105" t="s">
        <v>2300</v>
      </c>
    </row>
    <row r="106" spans="1:3" x14ac:dyDescent="0.2">
      <c r="A106">
        <v>329</v>
      </c>
      <c r="B106" t="s">
        <v>2091</v>
      </c>
      <c r="C106" t="s">
        <v>2176</v>
      </c>
    </row>
    <row r="107" spans="1:3" x14ac:dyDescent="0.2">
      <c r="A107">
        <v>330</v>
      </c>
      <c r="B107" t="s">
        <v>2091</v>
      </c>
      <c r="C107" t="s">
        <v>2184</v>
      </c>
    </row>
    <row r="108" spans="1:3" x14ac:dyDescent="0.2">
      <c r="A108">
        <v>331</v>
      </c>
      <c r="B108" t="s">
        <v>732</v>
      </c>
      <c r="C108" t="s">
        <v>1314</v>
      </c>
    </row>
    <row r="109" spans="1:3" x14ac:dyDescent="0.2">
      <c r="A109">
        <v>332</v>
      </c>
      <c r="B109" t="s">
        <v>634</v>
      </c>
      <c r="C109" t="s">
        <v>707</v>
      </c>
    </row>
    <row r="110" spans="1:3" x14ac:dyDescent="0.2">
      <c r="A110">
        <v>333</v>
      </c>
      <c r="B110" t="s">
        <v>732</v>
      </c>
      <c r="C110" t="s">
        <v>1363</v>
      </c>
    </row>
    <row r="111" spans="1:3" x14ac:dyDescent="0.2">
      <c r="C111" t="s">
        <v>1364</v>
      </c>
    </row>
    <row r="112" spans="1:3" x14ac:dyDescent="0.2">
      <c r="A112">
        <v>335</v>
      </c>
      <c r="B112" t="s">
        <v>2047</v>
      </c>
      <c r="C112" t="s">
        <v>2186</v>
      </c>
    </row>
    <row r="113" spans="1:3" x14ac:dyDescent="0.2">
      <c r="A113">
        <v>336</v>
      </c>
      <c r="B113" t="s">
        <v>634</v>
      </c>
      <c r="C113" t="s">
        <v>2185</v>
      </c>
    </row>
    <row r="114" spans="1:3" x14ac:dyDescent="0.2">
      <c r="A114">
        <v>337</v>
      </c>
      <c r="B114" t="s">
        <v>2349</v>
      </c>
      <c r="C114" t="s">
        <v>2315</v>
      </c>
    </row>
    <row r="115" spans="1:3" x14ac:dyDescent="0.2">
      <c r="A115">
        <v>338</v>
      </c>
      <c r="B115" t="s">
        <v>2091</v>
      </c>
      <c r="C115" t="s">
        <v>1136</v>
      </c>
    </row>
    <row r="116" spans="1:3" x14ac:dyDescent="0.2">
      <c r="A116">
        <v>339</v>
      </c>
      <c r="B116" t="s">
        <v>2096</v>
      </c>
      <c r="C116" t="s">
        <v>2140</v>
      </c>
    </row>
    <row r="117" spans="1:3" x14ac:dyDescent="0.2">
      <c r="A117">
        <v>340</v>
      </c>
      <c r="B117" t="s">
        <v>634</v>
      </c>
      <c r="C117" t="s">
        <v>809</v>
      </c>
    </row>
    <row r="118" spans="1:3" x14ac:dyDescent="0.2">
      <c r="A118">
        <v>342</v>
      </c>
      <c r="B118" t="s">
        <v>2349</v>
      </c>
      <c r="C118" t="s">
        <v>1273</v>
      </c>
    </row>
    <row r="119" spans="1:3" x14ac:dyDescent="0.2">
      <c r="A119">
        <v>343</v>
      </c>
      <c r="B119" t="s">
        <v>634</v>
      </c>
      <c r="C119" t="s">
        <v>2276</v>
      </c>
    </row>
    <row r="120" spans="1:3" x14ac:dyDescent="0.2">
      <c r="A120">
        <v>344</v>
      </c>
      <c r="B120" t="s">
        <v>667</v>
      </c>
      <c r="C120" t="s">
        <v>750</v>
      </c>
    </row>
    <row r="121" spans="1:3" x14ac:dyDescent="0.2">
      <c r="A121">
        <v>346</v>
      </c>
      <c r="B121" t="s">
        <v>634</v>
      </c>
      <c r="C121" t="s">
        <v>2106</v>
      </c>
    </row>
    <row r="122" spans="1:3" x14ac:dyDescent="0.2">
      <c r="A122">
        <v>347</v>
      </c>
      <c r="B122" t="s">
        <v>2065</v>
      </c>
      <c r="C122" t="s">
        <v>983</v>
      </c>
    </row>
    <row r="123" spans="1:3" x14ac:dyDescent="0.2">
      <c r="A123">
        <v>349</v>
      </c>
      <c r="B123" t="s">
        <v>2350</v>
      </c>
      <c r="C123" t="s">
        <v>626</v>
      </c>
    </row>
    <row r="124" spans="1:3" x14ac:dyDescent="0.2">
      <c r="A124">
        <v>350</v>
      </c>
      <c r="B124" t="s">
        <v>2351</v>
      </c>
      <c r="C124" t="s">
        <v>1860</v>
      </c>
    </row>
    <row r="125" spans="1:3" x14ac:dyDescent="0.2">
      <c r="A125">
        <v>352</v>
      </c>
      <c r="B125" t="s">
        <v>2043</v>
      </c>
      <c r="C125" t="s">
        <v>2238</v>
      </c>
    </row>
    <row r="126" spans="1:3" x14ac:dyDescent="0.2">
      <c r="A126">
        <v>353</v>
      </c>
      <c r="B126" t="s">
        <v>732</v>
      </c>
      <c r="C126" t="s">
        <v>2316</v>
      </c>
    </row>
    <row r="127" spans="1:3" x14ac:dyDescent="0.2">
      <c r="A127">
        <v>354</v>
      </c>
      <c r="B127" t="s">
        <v>2351</v>
      </c>
      <c r="C127" t="s">
        <v>1838</v>
      </c>
    </row>
    <row r="128" spans="1:3" x14ac:dyDescent="0.2">
      <c r="A128">
        <v>355</v>
      </c>
      <c r="B128" t="s">
        <v>2351</v>
      </c>
      <c r="C128" t="s">
        <v>1823</v>
      </c>
    </row>
    <row r="129" spans="1:3" x14ac:dyDescent="0.2">
      <c r="A129">
        <v>357</v>
      </c>
      <c r="B129" t="s">
        <v>2351</v>
      </c>
      <c r="C129" t="s">
        <v>1842</v>
      </c>
    </row>
    <row r="130" spans="1:3" x14ac:dyDescent="0.2">
      <c r="A130">
        <v>358</v>
      </c>
      <c r="B130" t="s">
        <v>2351</v>
      </c>
      <c r="C130" t="s">
        <v>611</v>
      </c>
    </row>
    <row r="131" spans="1:3" x14ac:dyDescent="0.2">
      <c r="A131">
        <v>359</v>
      </c>
      <c r="B131" t="s">
        <v>2351</v>
      </c>
      <c r="C131" t="s">
        <v>1221</v>
      </c>
    </row>
    <row r="132" spans="1:3" x14ac:dyDescent="0.2">
      <c r="A132">
        <v>360</v>
      </c>
      <c r="B132" t="s">
        <v>2351</v>
      </c>
      <c r="C132" t="s">
        <v>1835</v>
      </c>
    </row>
    <row r="133" spans="1:3" x14ac:dyDescent="0.2">
      <c r="A133">
        <v>362</v>
      </c>
      <c r="B133" t="s">
        <v>2052</v>
      </c>
      <c r="C133" t="s">
        <v>1112</v>
      </c>
    </row>
    <row r="134" spans="1:3" x14ac:dyDescent="0.2">
      <c r="A134">
        <v>364</v>
      </c>
      <c r="B134" t="s">
        <v>634</v>
      </c>
      <c r="C134" t="s">
        <v>2179</v>
      </c>
    </row>
    <row r="135" spans="1:3" x14ac:dyDescent="0.2">
      <c r="A135">
        <v>366</v>
      </c>
      <c r="B135" t="s">
        <v>2052</v>
      </c>
      <c r="C135" t="s">
        <v>2109</v>
      </c>
    </row>
    <row r="136" spans="1:3" x14ac:dyDescent="0.2">
      <c r="A136">
        <v>367</v>
      </c>
      <c r="B136" t="s">
        <v>2091</v>
      </c>
      <c r="C136" t="s">
        <v>2206</v>
      </c>
    </row>
    <row r="137" spans="1:3" x14ac:dyDescent="0.2">
      <c r="A137">
        <v>368</v>
      </c>
      <c r="B137" t="s">
        <v>2062</v>
      </c>
      <c r="C137" t="s">
        <v>813</v>
      </c>
    </row>
    <row r="138" spans="1:3" x14ac:dyDescent="0.2">
      <c r="A138">
        <v>369</v>
      </c>
      <c r="B138" t="s">
        <v>2351</v>
      </c>
      <c r="C138" t="s">
        <v>1849</v>
      </c>
    </row>
    <row r="139" spans="1:3" x14ac:dyDescent="0.2">
      <c r="A139">
        <v>370</v>
      </c>
      <c r="B139" t="s">
        <v>2042</v>
      </c>
      <c r="C139" t="s">
        <v>1454</v>
      </c>
    </row>
    <row r="140" spans="1:3" x14ac:dyDescent="0.2">
      <c r="A140">
        <v>372</v>
      </c>
      <c r="B140" t="s">
        <v>2349</v>
      </c>
      <c r="C140" t="s">
        <v>1280</v>
      </c>
    </row>
    <row r="141" spans="1:3" x14ac:dyDescent="0.2">
      <c r="A141">
        <v>373</v>
      </c>
      <c r="B141" t="s">
        <v>634</v>
      </c>
      <c r="C141" t="s">
        <v>2087</v>
      </c>
    </row>
    <row r="142" spans="1:3" x14ac:dyDescent="0.2">
      <c r="A142">
        <v>374</v>
      </c>
      <c r="B142" t="s">
        <v>2351</v>
      </c>
      <c r="C142" t="s">
        <v>1812</v>
      </c>
    </row>
    <row r="143" spans="1:3" x14ac:dyDescent="0.2">
      <c r="A143">
        <v>375</v>
      </c>
      <c r="B143" t="s">
        <v>2351</v>
      </c>
      <c r="C143" t="s">
        <v>1862</v>
      </c>
    </row>
    <row r="144" spans="1:3" x14ac:dyDescent="0.2">
      <c r="A144">
        <v>376</v>
      </c>
      <c r="B144" t="s">
        <v>2349</v>
      </c>
      <c r="C144" t="s">
        <v>2331</v>
      </c>
    </row>
    <row r="145" spans="1:3" x14ac:dyDescent="0.2">
      <c r="A145">
        <v>377</v>
      </c>
      <c r="B145" t="s">
        <v>2351</v>
      </c>
      <c r="C145" t="s">
        <v>1195</v>
      </c>
    </row>
    <row r="146" spans="1:3" x14ac:dyDescent="0.2">
      <c r="A146">
        <v>379</v>
      </c>
      <c r="B146" t="s">
        <v>2096</v>
      </c>
      <c r="C146" t="s">
        <v>2191</v>
      </c>
    </row>
    <row r="147" spans="1:3" x14ac:dyDescent="0.2">
      <c r="A147">
        <v>380</v>
      </c>
      <c r="B147" t="s">
        <v>2351</v>
      </c>
      <c r="C147" t="s">
        <v>1844</v>
      </c>
    </row>
    <row r="148" spans="1:3" x14ac:dyDescent="0.2">
      <c r="A148">
        <v>381</v>
      </c>
      <c r="B148" t="s">
        <v>2096</v>
      </c>
      <c r="C148" t="s">
        <v>2269</v>
      </c>
    </row>
    <row r="149" spans="1:3" x14ac:dyDescent="0.2">
      <c r="A149">
        <v>382</v>
      </c>
      <c r="B149" t="s">
        <v>2096</v>
      </c>
      <c r="C149" t="s">
        <v>2142</v>
      </c>
    </row>
    <row r="150" spans="1:3" x14ac:dyDescent="0.2">
      <c r="A150">
        <v>383</v>
      </c>
      <c r="B150" t="s">
        <v>2096</v>
      </c>
      <c r="C150" t="s">
        <v>1498</v>
      </c>
    </row>
    <row r="151" spans="1:3" x14ac:dyDescent="0.2">
      <c r="A151">
        <v>384</v>
      </c>
      <c r="B151" t="s">
        <v>634</v>
      </c>
      <c r="C151" t="s">
        <v>1101</v>
      </c>
    </row>
    <row r="152" spans="1:3" x14ac:dyDescent="0.2">
      <c r="A152">
        <v>386</v>
      </c>
      <c r="B152" t="s">
        <v>2065</v>
      </c>
      <c r="C152" t="s">
        <v>821</v>
      </c>
    </row>
    <row r="153" spans="1:3" x14ac:dyDescent="0.2">
      <c r="A153">
        <v>388</v>
      </c>
      <c r="B153" t="s">
        <v>732</v>
      </c>
      <c r="C153" t="s">
        <v>2294</v>
      </c>
    </row>
    <row r="154" spans="1:3" x14ac:dyDescent="0.2">
      <c r="A154">
        <v>389</v>
      </c>
      <c r="B154" t="s">
        <v>2351</v>
      </c>
      <c r="C154" t="s">
        <v>1841</v>
      </c>
    </row>
    <row r="155" spans="1:3" x14ac:dyDescent="0.2">
      <c r="A155">
        <v>390</v>
      </c>
      <c r="B155" t="s">
        <v>2091</v>
      </c>
      <c r="C155" t="s">
        <v>1140</v>
      </c>
    </row>
    <row r="156" spans="1:3" x14ac:dyDescent="0.2">
      <c r="C156" t="s">
        <v>1146</v>
      </c>
    </row>
    <row r="157" spans="1:3" x14ac:dyDescent="0.2">
      <c r="A157">
        <v>391</v>
      </c>
      <c r="B157" t="s">
        <v>2351</v>
      </c>
      <c r="C157" t="s">
        <v>2215</v>
      </c>
    </row>
    <row r="158" spans="1:3" x14ac:dyDescent="0.2">
      <c r="A158">
        <v>392</v>
      </c>
      <c r="B158" t="s">
        <v>2350</v>
      </c>
      <c r="C158" t="s">
        <v>2083</v>
      </c>
    </row>
    <row r="159" spans="1:3" x14ac:dyDescent="0.2">
      <c r="C159" t="s">
        <v>2084</v>
      </c>
    </row>
    <row r="160" spans="1:3" x14ac:dyDescent="0.2">
      <c r="A160">
        <v>395</v>
      </c>
      <c r="B160" t="s">
        <v>2057</v>
      </c>
      <c r="C160" t="s">
        <v>2157</v>
      </c>
    </row>
    <row r="161" spans="1:3" x14ac:dyDescent="0.2">
      <c r="A161">
        <v>396</v>
      </c>
      <c r="B161" t="s">
        <v>2057</v>
      </c>
      <c r="C161" t="s">
        <v>2156</v>
      </c>
    </row>
    <row r="162" spans="1:3" x14ac:dyDescent="0.2">
      <c r="A162">
        <v>397</v>
      </c>
      <c r="B162" t="s">
        <v>2096</v>
      </c>
      <c r="C162" t="s">
        <v>2324</v>
      </c>
    </row>
    <row r="163" spans="1:3" x14ac:dyDescent="0.2">
      <c r="A163">
        <v>398</v>
      </c>
      <c r="B163" t="s">
        <v>2349</v>
      </c>
      <c r="C163" t="s">
        <v>2293</v>
      </c>
    </row>
    <row r="164" spans="1:3" x14ac:dyDescent="0.2">
      <c r="A164">
        <v>399</v>
      </c>
      <c r="B164" t="s">
        <v>2096</v>
      </c>
      <c r="C164" t="s">
        <v>1698</v>
      </c>
    </row>
    <row r="165" spans="1:3" x14ac:dyDescent="0.2">
      <c r="A165">
        <v>401</v>
      </c>
      <c r="B165" t="s">
        <v>2096</v>
      </c>
      <c r="C165" t="s">
        <v>1535</v>
      </c>
    </row>
    <row r="166" spans="1:3" x14ac:dyDescent="0.2">
      <c r="A166">
        <v>403</v>
      </c>
      <c r="B166" t="s">
        <v>634</v>
      </c>
      <c r="C166" t="s">
        <v>2266</v>
      </c>
    </row>
    <row r="167" spans="1:3" x14ac:dyDescent="0.2">
      <c r="A167">
        <v>404</v>
      </c>
      <c r="B167" t="s">
        <v>2057</v>
      </c>
      <c r="C167" t="s">
        <v>2105</v>
      </c>
    </row>
    <row r="168" spans="1:3" x14ac:dyDescent="0.2">
      <c r="B168" t="s">
        <v>634</v>
      </c>
      <c r="C168" t="s">
        <v>820</v>
      </c>
    </row>
    <row r="169" spans="1:3" x14ac:dyDescent="0.2">
      <c r="A169">
        <v>405</v>
      </c>
      <c r="B169" t="s">
        <v>2065</v>
      </c>
      <c r="C169" t="s">
        <v>296</v>
      </c>
    </row>
    <row r="170" spans="1:3" x14ac:dyDescent="0.2">
      <c r="A170">
        <v>407</v>
      </c>
      <c r="B170" t="s">
        <v>634</v>
      </c>
      <c r="C170" t="s">
        <v>2217</v>
      </c>
    </row>
    <row r="171" spans="1:3" x14ac:dyDescent="0.2">
      <c r="A171">
        <v>408</v>
      </c>
      <c r="B171" t="s">
        <v>2349</v>
      </c>
      <c r="C171" t="s">
        <v>2136</v>
      </c>
    </row>
    <row r="172" spans="1:3" x14ac:dyDescent="0.2">
      <c r="A172">
        <v>409</v>
      </c>
      <c r="B172" t="s">
        <v>2052</v>
      </c>
      <c r="C172" t="s">
        <v>2110</v>
      </c>
    </row>
    <row r="173" spans="1:3" x14ac:dyDescent="0.2">
      <c r="A173">
        <v>411</v>
      </c>
      <c r="B173" t="s">
        <v>2052</v>
      </c>
      <c r="C173" t="s">
        <v>1204</v>
      </c>
    </row>
    <row r="174" spans="1:3" x14ac:dyDescent="0.2">
      <c r="A174">
        <v>412</v>
      </c>
      <c r="B174" t="s">
        <v>732</v>
      </c>
      <c r="C174" t="s">
        <v>2088</v>
      </c>
    </row>
    <row r="175" spans="1:3" x14ac:dyDescent="0.2">
      <c r="A175">
        <v>413</v>
      </c>
      <c r="B175" t="s">
        <v>2043</v>
      </c>
      <c r="C175" t="s">
        <v>888</v>
      </c>
    </row>
    <row r="176" spans="1:3" x14ac:dyDescent="0.2">
      <c r="C176" t="s">
        <v>889</v>
      </c>
    </row>
    <row r="177" spans="1:3" x14ac:dyDescent="0.2">
      <c r="C177" t="s">
        <v>890</v>
      </c>
    </row>
    <row r="178" spans="1:3" x14ac:dyDescent="0.2">
      <c r="C178" t="s">
        <v>891</v>
      </c>
    </row>
    <row r="179" spans="1:3" x14ac:dyDescent="0.2">
      <c r="A179">
        <v>414</v>
      </c>
      <c r="B179" t="s">
        <v>2096</v>
      </c>
      <c r="C179" t="s">
        <v>1727</v>
      </c>
    </row>
    <row r="180" spans="1:3" x14ac:dyDescent="0.2">
      <c r="A180">
        <v>415</v>
      </c>
      <c r="B180" t="s">
        <v>2351</v>
      </c>
      <c r="C180" t="s">
        <v>1834</v>
      </c>
    </row>
    <row r="181" spans="1:3" x14ac:dyDescent="0.2">
      <c r="A181">
        <v>416</v>
      </c>
      <c r="B181" t="s">
        <v>2351</v>
      </c>
      <c r="C181" t="s">
        <v>1213</v>
      </c>
    </row>
    <row r="182" spans="1:3" x14ac:dyDescent="0.2">
      <c r="A182">
        <v>417</v>
      </c>
      <c r="B182" t="s">
        <v>2351</v>
      </c>
      <c r="C182" t="s">
        <v>1868</v>
      </c>
    </row>
    <row r="183" spans="1:3" x14ac:dyDescent="0.2">
      <c r="A183">
        <v>418</v>
      </c>
      <c r="B183" t="s">
        <v>732</v>
      </c>
      <c r="C183" t="s">
        <v>1294</v>
      </c>
    </row>
    <row r="184" spans="1:3" x14ac:dyDescent="0.2">
      <c r="A184">
        <v>419</v>
      </c>
      <c r="B184" t="s">
        <v>2091</v>
      </c>
      <c r="C184" t="s">
        <v>1139</v>
      </c>
    </row>
    <row r="185" spans="1:3" x14ac:dyDescent="0.2">
      <c r="A185">
        <v>421</v>
      </c>
      <c r="B185" t="s">
        <v>2054</v>
      </c>
      <c r="C185" t="s">
        <v>2307</v>
      </c>
    </row>
    <row r="186" spans="1:3" x14ac:dyDescent="0.2">
      <c r="A186">
        <v>423</v>
      </c>
      <c r="B186" t="s">
        <v>2065</v>
      </c>
      <c r="C186" t="s">
        <v>1515</v>
      </c>
    </row>
    <row r="187" spans="1:3" x14ac:dyDescent="0.2">
      <c r="A187">
        <v>424</v>
      </c>
      <c r="B187" t="s">
        <v>2054</v>
      </c>
      <c r="C187" t="s">
        <v>696</v>
      </c>
    </row>
    <row r="188" spans="1:3" x14ac:dyDescent="0.2">
      <c r="C188" t="s">
        <v>702</v>
      </c>
    </row>
    <row r="189" spans="1:3" x14ac:dyDescent="0.2">
      <c r="A189">
        <v>427</v>
      </c>
      <c r="B189" t="s">
        <v>2052</v>
      </c>
      <c r="C189" t="s">
        <v>2101</v>
      </c>
    </row>
    <row r="190" spans="1:3" x14ac:dyDescent="0.2">
      <c r="A190">
        <v>428</v>
      </c>
      <c r="B190" t="s">
        <v>2091</v>
      </c>
      <c r="C190" t="s">
        <v>2201</v>
      </c>
    </row>
    <row r="191" spans="1:3" x14ac:dyDescent="0.2">
      <c r="A191">
        <v>429</v>
      </c>
      <c r="B191" t="s">
        <v>2351</v>
      </c>
      <c r="C191" t="s">
        <v>1183</v>
      </c>
    </row>
    <row r="192" spans="1:3" x14ac:dyDescent="0.2">
      <c r="A192">
        <v>430</v>
      </c>
      <c r="B192" t="s">
        <v>2062</v>
      </c>
      <c r="C192" t="s">
        <v>2326</v>
      </c>
    </row>
    <row r="193" spans="1:3" x14ac:dyDescent="0.2">
      <c r="A193">
        <v>431</v>
      </c>
      <c r="B193" t="s">
        <v>2349</v>
      </c>
      <c r="C193" t="s">
        <v>2223</v>
      </c>
    </row>
    <row r="194" spans="1:3" x14ac:dyDescent="0.2">
      <c r="A194">
        <v>432</v>
      </c>
      <c r="B194" t="s">
        <v>732</v>
      </c>
      <c r="C194" t="s">
        <v>2226</v>
      </c>
    </row>
    <row r="195" spans="1:3" x14ac:dyDescent="0.2">
      <c r="A195">
        <v>433</v>
      </c>
      <c r="B195" t="s">
        <v>732</v>
      </c>
      <c r="C195" t="s">
        <v>1310</v>
      </c>
    </row>
    <row r="196" spans="1:3" x14ac:dyDescent="0.2">
      <c r="A196">
        <v>434</v>
      </c>
      <c r="B196" t="s">
        <v>2351</v>
      </c>
      <c r="C196" t="s">
        <v>2212</v>
      </c>
    </row>
    <row r="197" spans="1:3" x14ac:dyDescent="0.2">
      <c r="A197">
        <v>435</v>
      </c>
      <c r="B197" t="s">
        <v>2065</v>
      </c>
      <c r="C197" t="s">
        <v>691</v>
      </c>
    </row>
    <row r="198" spans="1:3" x14ac:dyDescent="0.2">
      <c r="A198">
        <v>436</v>
      </c>
      <c r="B198" t="s">
        <v>2349</v>
      </c>
      <c r="C198" t="s">
        <v>145</v>
      </c>
    </row>
    <row r="199" spans="1:3" x14ac:dyDescent="0.2">
      <c r="A199">
        <v>437</v>
      </c>
      <c r="B199" t="s">
        <v>2091</v>
      </c>
      <c r="C199" t="s">
        <v>2231</v>
      </c>
    </row>
    <row r="200" spans="1:3" x14ac:dyDescent="0.2">
      <c r="A200">
        <v>438</v>
      </c>
      <c r="B200" t="s">
        <v>2091</v>
      </c>
      <c r="C200" t="s">
        <v>2230</v>
      </c>
    </row>
    <row r="201" spans="1:3" x14ac:dyDescent="0.2">
      <c r="A201">
        <v>441</v>
      </c>
      <c r="B201" t="s">
        <v>2351</v>
      </c>
      <c r="C201" t="s">
        <v>2344</v>
      </c>
    </row>
    <row r="202" spans="1:3" x14ac:dyDescent="0.2">
      <c r="A202">
        <v>442</v>
      </c>
      <c r="B202" t="s">
        <v>2052</v>
      </c>
      <c r="C202" t="s">
        <v>2241</v>
      </c>
    </row>
    <row r="203" spans="1:3" x14ac:dyDescent="0.2">
      <c r="C203" t="s">
        <v>2242</v>
      </c>
    </row>
    <row r="204" spans="1:3" x14ac:dyDescent="0.2">
      <c r="A204">
        <v>444</v>
      </c>
      <c r="B204" t="s">
        <v>2351</v>
      </c>
      <c r="C204" t="s">
        <v>1223</v>
      </c>
    </row>
    <row r="205" spans="1:3" x14ac:dyDescent="0.2">
      <c r="C205" t="s">
        <v>1824</v>
      </c>
    </row>
    <row r="206" spans="1:3" x14ac:dyDescent="0.2">
      <c r="A206">
        <v>445</v>
      </c>
      <c r="B206" t="s">
        <v>648</v>
      </c>
      <c r="C206" t="s">
        <v>2077</v>
      </c>
    </row>
    <row r="207" spans="1:3" x14ac:dyDescent="0.2">
      <c r="A207">
        <v>446</v>
      </c>
      <c r="B207" t="s">
        <v>2091</v>
      </c>
      <c r="C207" t="s">
        <v>1160</v>
      </c>
    </row>
    <row r="208" spans="1:3" x14ac:dyDescent="0.2">
      <c r="A208">
        <v>447</v>
      </c>
      <c r="B208" t="s">
        <v>2062</v>
      </c>
      <c r="C208" t="s">
        <v>926</v>
      </c>
    </row>
    <row r="209" spans="1:3" x14ac:dyDescent="0.2">
      <c r="A209">
        <v>448</v>
      </c>
      <c r="B209" t="s">
        <v>2062</v>
      </c>
      <c r="C209" t="s">
        <v>2275</v>
      </c>
    </row>
    <row r="210" spans="1:3" x14ac:dyDescent="0.2">
      <c r="A210">
        <v>449</v>
      </c>
      <c r="B210" t="s">
        <v>2043</v>
      </c>
      <c r="C210" t="s">
        <v>2325</v>
      </c>
    </row>
    <row r="211" spans="1:3" x14ac:dyDescent="0.2">
      <c r="A211">
        <v>450</v>
      </c>
      <c r="B211" t="s">
        <v>2043</v>
      </c>
      <c r="C211" t="s">
        <v>2322</v>
      </c>
    </row>
    <row r="212" spans="1:3" x14ac:dyDescent="0.2">
      <c r="A212">
        <v>451</v>
      </c>
      <c r="B212" t="s">
        <v>2062</v>
      </c>
      <c r="C212" t="s">
        <v>2333</v>
      </c>
    </row>
    <row r="213" spans="1:3" x14ac:dyDescent="0.2">
      <c r="A213">
        <v>452</v>
      </c>
      <c r="B213" t="s">
        <v>648</v>
      </c>
      <c r="C213" t="s">
        <v>2150</v>
      </c>
    </row>
    <row r="214" spans="1:3" x14ac:dyDescent="0.2">
      <c r="A214">
        <v>453</v>
      </c>
      <c r="B214" t="s">
        <v>2043</v>
      </c>
      <c r="C214" t="s">
        <v>2352</v>
      </c>
    </row>
    <row r="215" spans="1:3" x14ac:dyDescent="0.2">
      <c r="C215" t="s">
        <v>2353</v>
      </c>
    </row>
    <row r="216" spans="1:3" x14ac:dyDescent="0.2">
      <c r="C216" t="s">
        <v>927</v>
      </c>
    </row>
    <row r="217" spans="1:3" x14ac:dyDescent="0.2">
      <c r="A217">
        <v>454</v>
      </c>
      <c r="B217" t="s">
        <v>2043</v>
      </c>
      <c r="C217" t="s">
        <v>2354</v>
      </c>
    </row>
    <row r="218" spans="1:3" x14ac:dyDescent="0.2">
      <c r="A218">
        <v>455</v>
      </c>
      <c r="B218" t="s">
        <v>2043</v>
      </c>
      <c r="C218" t="s">
        <v>1543</v>
      </c>
    </row>
    <row r="219" spans="1:3" x14ac:dyDescent="0.2">
      <c r="A219">
        <v>456</v>
      </c>
      <c r="B219" t="s">
        <v>2091</v>
      </c>
      <c r="C219" t="s">
        <v>1267</v>
      </c>
    </row>
    <row r="220" spans="1:3" x14ac:dyDescent="0.2">
      <c r="A220">
        <v>457</v>
      </c>
      <c r="B220" t="s">
        <v>2062</v>
      </c>
      <c r="C220" t="s">
        <v>2328</v>
      </c>
    </row>
    <row r="221" spans="1:3" x14ac:dyDescent="0.2">
      <c r="A221">
        <v>459</v>
      </c>
      <c r="B221" t="s">
        <v>732</v>
      </c>
      <c r="C221" t="s">
        <v>2334</v>
      </c>
    </row>
    <row r="222" spans="1:3" x14ac:dyDescent="0.2">
      <c r="A222">
        <v>461</v>
      </c>
      <c r="B222" t="s">
        <v>2062</v>
      </c>
      <c r="C222" t="s">
        <v>2152</v>
      </c>
    </row>
    <row r="223" spans="1:3" x14ac:dyDescent="0.2">
      <c r="A223" t="s">
        <v>1946</v>
      </c>
      <c r="B223" t="s">
        <v>2047</v>
      </c>
      <c r="C223" t="s">
        <v>1679</v>
      </c>
    </row>
    <row r="224" spans="1:3" x14ac:dyDescent="0.2">
      <c r="A224" t="s">
        <v>1001</v>
      </c>
      <c r="B224" t="s">
        <v>634</v>
      </c>
      <c r="C224" t="s">
        <v>2166</v>
      </c>
    </row>
    <row r="225" spans="1:3" x14ac:dyDescent="0.2">
      <c r="A225" t="s">
        <v>2165</v>
      </c>
      <c r="B225" t="s">
        <v>2091</v>
      </c>
      <c r="C225" t="s">
        <v>2164</v>
      </c>
    </row>
    <row r="226" spans="1:3" x14ac:dyDescent="0.2">
      <c r="A226" t="s">
        <v>2309</v>
      </c>
      <c r="B226" t="s">
        <v>732</v>
      </c>
      <c r="C226" t="s">
        <v>2308</v>
      </c>
    </row>
    <row r="227" spans="1:3" x14ac:dyDescent="0.2">
      <c r="A227" t="s">
        <v>2304</v>
      </c>
      <c r="B227" t="s">
        <v>732</v>
      </c>
      <c r="C227" t="s">
        <v>2303</v>
      </c>
    </row>
    <row r="228" spans="1:3" x14ac:dyDescent="0.2">
      <c r="A228" t="s">
        <v>1792</v>
      </c>
      <c r="B228" t="s">
        <v>2349</v>
      </c>
      <c r="C228" t="s">
        <v>2332</v>
      </c>
    </row>
    <row r="229" spans="1:3" x14ac:dyDescent="0.2">
      <c r="A229" t="s">
        <v>1541</v>
      </c>
      <c r="B229" t="s">
        <v>2096</v>
      </c>
      <c r="C229" t="s">
        <v>1540</v>
      </c>
    </row>
    <row r="230" spans="1:3" x14ac:dyDescent="0.2">
      <c r="A230" t="s">
        <v>2355</v>
      </c>
      <c r="B230" t="s">
        <v>592</v>
      </c>
      <c r="C230" t="s">
        <v>2243</v>
      </c>
    </row>
    <row r="231" spans="1:3" x14ac:dyDescent="0.2">
      <c r="A231" t="s">
        <v>1489</v>
      </c>
      <c r="B231" t="s">
        <v>2052</v>
      </c>
      <c r="C231" t="s">
        <v>1487</v>
      </c>
    </row>
    <row r="232" spans="1:3" x14ac:dyDescent="0.2">
      <c r="A232" t="s">
        <v>2319</v>
      </c>
      <c r="B232" t="s">
        <v>2062</v>
      </c>
      <c r="C232" t="s">
        <v>2318</v>
      </c>
    </row>
    <row r="233" spans="1:3" x14ac:dyDescent="0.2">
      <c r="A233" t="s">
        <v>2139</v>
      </c>
      <c r="B233" t="s">
        <v>2065</v>
      </c>
      <c r="C233" t="s">
        <v>896</v>
      </c>
    </row>
    <row r="234" spans="1:3" x14ac:dyDescent="0.2">
      <c r="A234" t="s">
        <v>1796</v>
      </c>
      <c r="B234" t="s">
        <v>2062</v>
      </c>
      <c r="C234" t="s">
        <v>1794</v>
      </c>
    </row>
    <row r="235" spans="1:3" x14ac:dyDescent="0.2">
      <c r="A235" t="s">
        <v>509</v>
      </c>
      <c r="B235" t="s">
        <v>2043</v>
      </c>
      <c r="C235" t="s">
        <v>54</v>
      </c>
    </row>
    <row r="236" spans="1:3" x14ac:dyDescent="0.2">
      <c r="A236" t="s">
        <v>1234</v>
      </c>
      <c r="B236" t="s">
        <v>2349</v>
      </c>
      <c r="C236" t="s">
        <v>1233</v>
      </c>
    </row>
    <row r="237" spans="1:3" x14ac:dyDescent="0.2">
      <c r="A237" t="s">
        <v>1149</v>
      </c>
      <c r="B237" t="s">
        <v>2052</v>
      </c>
      <c r="C237" t="s">
        <v>1147</v>
      </c>
    </row>
    <row r="238" spans="1:3" x14ac:dyDescent="0.2">
      <c r="A238" t="s">
        <v>832</v>
      </c>
      <c r="B238" t="s">
        <v>2063</v>
      </c>
      <c r="C238" t="s">
        <v>37</v>
      </c>
    </row>
    <row r="239" spans="1:3" x14ac:dyDescent="0.2">
      <c r="A239" t="s">
        <v>625</v>
      </c>
      <c r="B239" t="s">
        <v>596</v>
      </c>
      <c r="C239" t="s">
        <v>623</v>
      </c>
    </row>
    <row r="240" spans="1:3" x14ac:dyDescent="0.2">
      <c r="A240" t="s">
        <v>1105</v>
      </c>
      <c r="B240" t="s">
        <v>648</v>
      </c>
      <c r="C240" t="s">
        <v>1103</v>
      </c>
    </row>
    <row r="241" spans="1:3" x14ac:dyDescent="0.2">
      <c r="A241" t="s">
        <v>1091</v>
      </c>
      <c r="B241" t="s">
        <v>2063</v>
      </c>
      <c r="C241" t="s">
        <v>127</v>
      </c>
    </row>
    <row r="242" spans="1:3" x14ac:dyDescent="0.2">
      <c r="A242" t="s">
        <v>689</v>
      </c>
      <c r="B242" t="s">
        <v>648</v>
      </c>
      <c r="C242" t="s">
        <v>2075</v>
      </c>
    </row>
    <row r="243" spans="1:3" x14ac:dyDescent="0.2">
      <c r="A243" t="s">
        <v>1605</v>
      </c>
      <c r="B243" t="s">
        <v>2054</v>
      </c>
      <c r="C243" t="s">
        <v>1604</v>
      </c>
    </row>
    <row r="244" spans="1:3" x14ac:dyDescent="0.2">
      <c r="A244" t="s">
        <v>321</v>
      </c>
      <c r="B244" t="s">
        <v>667</v>
      </c>
      <c r="C244" t="s">
        <v>2221</v>
      </c>
    </row>
    <row r="245" spans="1:3" x14ac:dyDescent="0.2">
      <c r="A245" t="s">
        <v>1651</v>
      </c>
      <c r="B245" t="s">
        <v>596</v>
      </c>
      <c r="C245" t="s">
        <v>1650</v>
      </c>
    </row>
    <row r="246" spans="1:3" x14ac:dyDescent="0.2">
      <c r="A246" t="s">
        <v>1586</v>
      </c>
      <c r="B246" t="s">
        <v>2052</v>
      </c>
      <c r="C246" t="s">
        <v>1585</v>
      </c>
    </row>
    <row r="247" spans="1:3" x14ac:dyDescent="0.2">
      <c r="A247" t="s">
        <v>1203</v>
      </c>
      <c r="B247" t="s">
        <v>2351</v>
      </c>
      <c r="C247" t="s">
        <v>2211</v>
      </c>
    </row>
    <row r="248" spans="1:3" x14ac:dyDescent="0.2">
      <c r="A248" t="s">
        <v>1634</v>
      </c>
      <c r="B248" t="s">
        <v>2054</v>
      </c>
      <c r="C248" t="s">
        <v>2286</v>
      </c>
    </row>
    <row r="249" spans="1:3" x14ac:dyDescent="0.2">
      <c r="A249" t="s">
        <v>1339</v>
      </c>
      <c r="B249" t="s">
        <v>2047</v>
      </c>
      <c r="C249" t="s">
        <v>2356</v>
      </c>
    </row>
    <row r="250" spans="1:3" x14ac:dyDescent="0.2">
      <c r="A250" t="s">
        <v>941</v>
      </c>
      <c r="B250" t="s">
        <v>2091</v>
      </c>
      <c r="C250" t="s">
        <v>940</v>
      </c>
    </row>
    <row r="251" spans="1:3" x14ac:dyDescent="0.2">
      <c r="A251" t="s">
        <v>1063</v>
      </c>
      <c r="B251" t="s">
        <v>2065</v>
      </c>
      <c r="C251" t="s">
        <v>1061</v>
      </c>
    </row>
    <row r="252" spans="1:3" x14ac:dyDescent="0.2">
      <c r="A252" t="s">
        <v>1007</v>
      </c>
      <c r="B252" t="s">
        <v>2062</v>
      </c>
      <c r="C252" t="s">
        <v>104</v>
      </c>
    </row>
    <row r="253" spans="1:3" x14ac:dyDescent="0.2">
      <c r="A253" t="s">
        <v>1465</v>
      </c>
      <c r="B253" t="s">
        <v>2042</v>
      </c>
      <c r="C253" t="s">
        <v>2253</v>
      </c>
    </row>
    <row r="254" spans="1:3" x14ac:dyDescent="0.2">
      <c r="A254" t="s">
        <v>1194</v>
      </c>
      <c r="B254" t="s">
        <v>2350</v>
      </c>
      <c r="C254" t="s">
        <v>1193</v>
      </c>
    </row>
    <row r="255" spans="1:3" x14ac:dyDescent="0.2">
      <c r="A255" t="s">
        <v>1408</v>
      </c>
      <c r="B255" t="s">
        <v>2047</v>
      </c>
      <c r="C255" t="s">
        <v>1407</v>
      </c>
    </row>
    <row r="256" spans="1:3" x14ac:dyDescent="0.2">
      <c r="A256" t="s">
        <v>1134</v>
      </c>
      <c r="B256" t="s">
        <v>634</v>
      </c>
      <c r="C256" t="s">
        <v>1132</v>
      </c>
    </row>
    <row r="257" spans="1:3" x14ac:dyDescent="0.2">
      <c r="A257" t="s">
        <v>1180</v>
      </c>
      <c r="B257" t="s">
        <v>2054</v>
      </c>
      <c r="C257" t="s">
        <v>1178</v>
      </c>
    </row>
    <row r="258" spans="1:3" x14ac:dyDescent="0.2">
      <c r="A258" t="s">
        <v>903</v>
      </c>
      <c r="B258" t="s">
        <v>596</v>
      </c>
      <c r="C258" t="s">
        <v>902</v>
      </c>
    </row>
    <row r="259" spans="1:3" x14ac:dyDescent="0.2">
      <c r="A259" t="s">
        <v>842</v>
      </c>
      <c r="B259" t="s">
        <v>2054</v>
      </c>
      <c r="C259" t="s">
        <v>2116</v>
      </c>
    </row>
    <row r="260" spans="1:3" x14ac:dyDescent="0.2">
      <c r="A260" t="s">
        <v>517</v>
      </c>
      <c r="B260" t="s">
        <v>2043</v>
      </c>
      <c r="C260" t="s">
        <v>1330</v>
      </c>
    </row>
    <row r="261" spans="1:3" x14ac:dyDescent="0.2">
      <c r="A261" t="s">
        <v>1759</v>
      </c>
      <c r="B261" t="s">
        <v>667</v>
      </c>
      <c r="C261" t="s">
        <v>1758</v>
      </c>
    </row>
    <row r="262" spans="1:3" x14ac:dyDescent="0.2">
      <c r="C262" t="s">
        <v>1763</v>
      </c>
    </row>
    <row r="263" spans="1:3" x14ac:dyDescent="0.2">
      <c r="C263" t="s">
        <v>1764</v>
      </c>
    </row>
    <row r="264" spans="1:3" x14ac:dyDescent="0.2">
      <c r="A264" t="s">
        <v>1240</v>
      </c>
      <c r="B264" t="s">
        <v>2054</v>
      </c>
      <c r="C264" t="s">
        <v>1238</v>
      </c>
    </row>
    <row r="265" spans="1:3" x14ac:dyDescent="0.2">
      <c r="C265" t="s">
        <v>2305</v>
      </c>
    </row>
    <row r="266" spans="1:3" x14ac:dyDescent="0.2">
      <c r="A266" t="s">
        <v>1129</v>
      </c>
      <c r="B266" t="s">
        <v>2062</v>
      </c>
      <c r="C266" t="s">
        <v>1126</v>
      </c>
    </row>
    <row r="267" spans="1:3" x14ac:dyDescent="0.2">
      <c r="A267" t="s">
        <v>1033</v>
      </c>
      <c r="B267" t="s">
        <v>2057</v>
      </c>
      <c r="C267" t="s">
        <v>2357</v>
      </c>
    </row>
    <row r="268" spans="1:3" x14ac:dyDescent="0.2">
      <c r="A268" t="s">
        <v>1201</v>
      </c>
      <c r="B268" t="s">
        <v>2349</v>
      </c>
      <c r="C268" t="s">
        <v>1200</v>
      </c>
    </row>
    <row r="269" spans="1:3" x14ac:dyDescent="0.2">
      <c r="A269" t="s">
        <v>673</v>
      </c>
      <c r="B269" t="s">
        <v>2065</v>
      </c>
      <c r="C269" t="s">
        <v>671</v>
      </c>
    </row>
    <row r="270" spans="1:3" x14ac:dyDescent="0.2">
      <c r="A270" t="s">
        <v>1292</v>
      </c>
      <c r="B270" t="s">
        <v>2043</v>
      </c>
      <c r="C270" t="s">
        <v>1290</v>
      </c>
    </row>
    <row r="271" spans="1:3" x14ac:dyDescent="0.2">
      <c r="C271" t="s">
        <v>1345</v>
      </c>
    </row>
    <row r="272" spans="1:3" x14ac:dyDescent="0.2">
      <c r="A272" t="s">
        <v>1366</v>
      </c>
      <c r="B272" t="s">
        <v>2052</v>
      </c>
      <c r="C272" t="s">
        <v>1365</v>
      </c>
    </row>
    <row r="273" spans="1:3" x14ac:dyDescent="0.2">
      <c r="C273" t="s">
        <v>1367</v>
      </c>
    </row>
    <row r="274" spans="1:3" x14ac:dyDescent="0.2">
      <c r="A274" t="s">
        <v>2248</v>
      </c>
      <c r="B274" t="s">
        <v>2063</v>
      </c>
      <c r="C274" t="s">
        <v>2247</v>
      </c>
    </row>
    <row r="275" spans="1:3" x14ac:dyDescent="0.2">
      <c r="A275" t="s">
        <v>1658</v>
      </c>
      <c r="B275" t="s">
        <v>634</v>
      </c>
      <c r="C275" t="s">
        <v>2292</v>
      </c>
    </row>
    <row r="276" spans="1:3" x14ac:dyDescent="0.2">
      <c r="A276" t="s">
        <v>865</v>
      </c>
      <c r="B276" t="s">
        <v>2062</v>
      </c>
      <c r="C276" t="s">
        <v>863</v>
      </c>
    </row>
    <row r="277" spans="1:3" x14ac:dyDescent="0.2">
      <c r="A277" t="s">
        <v>819</v>
      </c>
      <c r="B277" t="s">
        <v>2062</v>
      </c>
      <c r="C277" t="s">
        <v>817</v>
      </c>
    </row>
    <row r="278" spans="1:3" x14ac:dyDescent="0.2">
      <c r="A278" t="s">
        <v>1491</v>
      </c>
      <c r="B278" t="s">
        <v>2063</v>
      </c>
      <c r="C278" t="s">
        <v>1490</v>
      </c>
    </row>
    <row r="279" spans="1:3" x14ac:dyDescent="0.2">
      <c r="A279" t="s">
        <v>1460</v>
      </c>
      <c r="B279" t="s">
        <v>2042</v>
      </c>
      <c r="C279" t="s">
        <v>1458</v>
      </c>
    </row>
    <row r="280" spans="1:3" x14ac:dyDescent="0.2">
      <c r="A280" t="s">
        <v>1601</v>
      </c>
      <c r="B280" t="s">
        <v>648</v>
      </c>
      <c r="C280" t="s">
        <v>2278</v>
      </c>
    </row>
    <row r="281" spans="1:3" x14ac:dyDescent="0.2">
      <c r="A281" t="s">
        <v>1190</v>
      </c>
      <c r="B281" t="s">
        <v>634</v>
      </c>
      <c r="C281" t="s">
        <v>1189</v>
      </c>
    </row>
    <row r="282" spans="1:3" x14ac:dyDescent="0.2">
      <c r="A282" t="s">
        <v>1697</v>
      </c>
      <c r="B282" t="s">
        <v>2062</v>
      </c>
      <c r="C282" t="s">
        <v>2313</v>
      </c>
    </row>
    <row r="283" spans="1:3" x14ac:dyDescent="0.2">
      <c r="A283" t="s">
        <v>2183</v>
      </c>
      <c r="B283" t="s">
        <v>2063</v>
      </c>
      <c r="C283" t="s">
        <v>2182</v>
      </c>
    </row>
    <row r="284" spans="1:3" x14ac:dyDescent="0.2">
      <c r="A284" t="s">
        <v>1670</v>
      </c>
      <c r="B284" t="s">
        <v>648</v>
      </c>
      <c r="C284" t="s">
        <v>2296</v>
      </c>
    </row>
    <row r="285" spans="1:3" x14ac:dyDescent="0.2">
      <c r="A285" t="s">
        <v>1532</v>
      </c>
      <c r="B285" t="s">
        <v>2096</v>
      </c>
      <c r="C285" t="s">
        <v>1531</v>
      </c>
    </row>
    <row r="286" spans="1:3" x14ac:dyDescent="0.2">
      <c r="A286" t="s">
        <v>1236</v>
      </c>
      <c r="B286" t="s">
        <v>2349</v>
      </c>
      <c r="C286" t="s">
        <v>1235</v>
      </c>
    </row>
    <row r="287" spans="1:3" x14ac:dyDescent="0.2">
      <c r="A287" t="s">
        <v>925</v>
      </c>
      <c r="B287" t="s">
        <v>2062</v>
      </c>
      <c r="C287" t="s">
        <v>924</v>
      </c>
    </row>
    <row r="288" spans="1:3" x14ac:dyDescent="0.2">
      <c r="A288" t="s">
        <v>1177</v>
      </c>
      <c r="B288" t="s">
        <v>2063</v>
      </c>
      <c r="C288" t="s">
        <v>251</v>
      </c>
    </row>
    <row r="289" spans="1:3" x14ac:dyDescent="0.2">
      <c r="A289" t="s">
        <v>1726</v>
      </c>
      <c r="B289" t="s">
        <v>2057</v>
      </c>
      <c r="C289" t="s">
        <v>1724</v>
      </c>
    </row>
    <row r="290" spans="1:3" x14ac:dyDescent="0.2">
      <c r="A290" t="s">
        <v>416</v>
      </c>
      <c r="B290" t="s">
        <v>2043</v>
      </c>
      <c r="C290" t="s">
        <v>1428</v>
      </c>
    </row>
    <row r="291" spans="1:3" x14ac:dyDescent="0.2">
      <c r="C291" t="s">
        <v>1431</v>
      </c>
    </row>
    <row r="292" spans="1:3" x14ac:dyDescent="0.2">
      <c r="A292" t="s">
        <v>1440</v>
      </c>
      <c r="B292" t="s">
        <v>2063</v>
      </c>
      <c r="C292" t="s">
        <v>214</v>
      </c>
    </row>
    <row r="293" spans="1:3" x14ac:dyDescent="0.2">
      <c r="A293" t="s">
        <v>1108</v>
      </c>
      <c r="B293" t="s">
        <v>2063</v>
      </c>
      <c r="C293" t="s">
        <v>1107</v>
      </c>
    </row>
    <row r="294" spans="1:3" x14ac:dyDescent="0.2">
      <c r="A294" t="s">
        <v>1530</v>
      </c>
      <c r="B294" t="s">
        <v>2063</v>
      </c>
      <c r="C294" t="s">
        <v>1528</v>
      </c>
    </row>
    <row r="295" spans="1:3" x14ac:dyDescent="0.2">
      <c r="A295" t="s">
        <v>1592</v>
      </c>
      <c r="B295" t="s">
        <v>648</v>
      </c>
      <c r="C295" t="s">
        <v>2277</v>
      </c>
    </row>
    <row r="296" spans="1:3" x14ac:dyDescent="0.2">
      <c r="A296" t="s">
        <v>1811</v>
      </c>
      <c r="B296" t="s">
        <v>2043</v>
      </c>
      <c r="C296" t="s">
        <v>2337</v>
      </c>
    </row>
    <row r="297" spans="1:3" x14ac:dyDescent="0.2">
      <c r="A297" t="s">
        <v>1081</v>
      </c>
      <c r="B297" t="s">
        <v>2054</v>
      </c>
      <c r="C297" t="s">
        <v>2189</v>
      </c>
    </row>
    <row r="298" spans="1:3" x14ac:dyDescent="0.2">
      <c r="A298" t="s">
        <v>1644</v>
      </c>
      <c r="B298" t="s">
        <v>648</v>
      </c>
      <c r="C298" t="s">
        <v>2289</v>
      </c>
    </row>
    <row r="299" spans="1:3" x14ac:dyDescent="0.2">
      <c r="A299" t="s">
        <v>1097</v>
      </c>
      <c r="B299" t="s">
        <v>2054</v>
      </c>
      <c r="C299" t="s">
        <v>1095</v>
      </c>
    </row>
    <row r="300" spans="1:3" x14ac:dyDescent="0.2">
      <c r="A300" t="s">
        <v>824</v>
      </c>
      <c r="B300" t="s">
        <v>2062</v>
      </c>
      <c r="C300" t="s">
        <v>2111</v>
      </c>
    </row>
    <row r="301" spans="1:3" x14ac:dyDescent="0.2">
      <c r="A301" t="s">
        <v>1571</v>
      </c>
      <c r="B301" t="s">
        <v>2096</v>
      </c>
      <c r="C301" t="s">
        <v>2273</v>
      </c>
    </row>
    <row r="302" spans="1:3" x14ac:dyDescent="0.2">
      <c r="A302" t="s">
        <v>1853</v>
      </c>
      <c r="B302" t="s">
        <v>2350</v>
      </c>
      <c r="C302" t="s">
        <v>1851</v>
      </c>
    </row>
    <row r="303" spans="1:3" x14ac:dyDescent="0.2">
      <c r="A303" t="s">
        <v>1548</v>
      </c>
      <c r="B303" t="s">
        <v>2063</v>
      </c>
      <c r="C303" t="s">
        <v>1547</v>
      </c>
    </row>
    <row r="304" spans="1:3" x14ac:dyDescent="0.2">
      <c r="A304" t="s">
        <v>1857</v>
      </c>
      <c r="B304" t="s">
        <v>2351</v>
      </c>
      <c r="C304" t="s">
        <v>2345</v>
      </c>
    </row>
    <row r="305" spans="1:3" x14ac:dyDescent="0.2">
      <c r="A305" t="s">
        <v>1060</v>
      </c>
      <c r="B305" t="s">
        <v>2062</v>
      </c>
      <c r="C305" t="s">
        <v>257</v>
      </c>
    </row>
    <row r="306" spans="1:3" x14ac:dyDescent="0.2">
      <c r="A306" t="s">
        <v>382</v>
      </c>
      <c r="B306" t="s">
        <v>2043</v>
      </c>
      <c r="C306" t="s">
        <v>1337</v>
      </c>
    </row>
    <row r="307" spans="1:3" x14ac:dyDescent="0.2">
      <c r="A307" t="s">
        <v>949</v>
      </c>
      <c r="B307" t="s">
        <v>648</v>
      </c>
      <c r="C307" t="s">
        <v>2151</v>
      </c>
    </row>
    <row r="308" spans="1:3" x14ac:dyDescent="0.2">
      <c r="A308" t="s">
        <v>686</v>
      </c>
      <c r="B308" t="s">
        <v>2052</v>
      </c>
      <c r="C308" t="s">
        <v>2073</v>
      </c>
    </row>
    <row r="309" spans="1:3" x14ac:dyDescent="0.2">
      <c r="C309" t="s">
        <v>2078</v>
      </c>
    </row>
    <row r="310" spans="1:3" x14ac:dyDescent="0.2">
      <c r="A310" t="s">
        <v>1167</v>
      </c>
      <c r="B310" t="s">
        <v>2062</v>
      </c>
      <c r="C310" t="s">
        <v>259</v>
      </c>
    </row>
    <row r="311" spans="1:3" x14ac:dyDescent="0.2">
      <c r="A311" t="s">
        <v>1777</v>
      </c>
      <c r="B311" t="s">
        <v>2052</v>
      </c>
      <c r="C311" t="s">
        <v>1776</v>
      </c>
    </row>
    <row r="312" spans="1:3" x14ac:dyDescent="0.2">
      <c r="A312" t="s">
        <v>1618</v>
      </c>
      <c r="B312" t="s">
        <v>596</v>
      </c>
      <c r="C312" t="s">
        <v>2282</v>
      </c>
    </row>
    <row r="313" spans="1:3" x14ac:dyDescent="0.2">
      <c r="A313" t="s">
        <v>966</v>
      </c>
      <c r="B313" t="s">
        <v>2062</v>
      </c>
      <c r="C313" t="s">
        <v>261</v>
      </c>
    </row>
    <row r="314" spans="1:3" x14ac:dyDescent="0.2">
      <c r="A314" t="s">
        <v>1511</v>
      </c>
      <c r="B314" t="s">
        <v>2057</v>
      </c>
      <c r="C314" t="s">
        <v>1509</v>
      </c>
    </row>
    <row r="315" spans="1:3" x14ac:dyDescent="0.2">
      <c r="A315" t="s">
        <v>1069</v>
      </c>
      <c r="B315" t="s">
        <v>2062</v>
      </c>
      <c r="C315" t="s">
        <v>1067</v>
      </c>
    </row>
    <row r="316" spans="1:3" x14ac:dyDescent="0.2">
      <c r="A316" t="s">
        <v>1815</v>
      </c>
      <c r="B316" t="s">
        <v>2350</v>
      </c>
      <c r="C316" t="s">
        <v>1814</v>
      </c>
    </row>
    <row r="317" spans="1:3" x14ac:dyDescent="0.2">
      <c r="A317" t="s">
        <v>1538</v>
      </c>
      <c r="B317" t="s">
        <v>2096</v>
      </c>
      <c r="C317" t="s">
        <v>1536</v>
      </c>
    </row>
    <row r="318" spans="1:3" x14ac:dyDescent="0.2">
      <c r="A318" t="s">
        <v>1779</v>
      </c>
      <c r="B318" t="s">
        <v>648</v>
      </c>
      <c r="C318" t="s">
        <v>2330</v>
      </c>
    </row>
    <row r="319" spans="1:3" x14ac:dyDescent="0.2">
      <c r="A319" t="s">
        <v>2246</v>
      </c>
      <c r="B319" t="s">
        <v>667</v>
      </c>
      <c r="C319" t="s">
        <v>1412</v>
      </c>
    </row>
    <row r="320" spans="1:3" x14ac:dyDescent="0.2">
      <c r="C320" t="s">
        <v>1416</v>
      </c>
    </row>
    <row r="321" spans="1:3" x14ac:dyDescent="0.2">
      <c r="A321" t="s">
        <v>1215</v>
      </c>
      <c r="B321" t="s">
        <v>2351</v>
      </c>
      <c r="C321" t="s">
        <v>1214</v>
      </c>
    </row>
    <row r="322" spans="1:3" x14ac:dyDescent="0.2">
      <c r="A322" t="s">
        <v>1768</v>
      </c>
      <c r="B322" t="s">
        <v>2063</v>
      </c>
      <c r="C322" t="s">
        <v>274</v>
      </c>
    </row>
    <row r="323" spans="1:3" x14ac:dyDescent="0.2">
      <c r="A323" t="s">
        <v>1349</v>
      </c>
      <c r="B323" t="s">
        <v>667</v>
      </c>
      <c r="C323" t="s">
        <v>1347</v>
      </c>
    </row>
    <row r="324" spans="1:3" x14ac:dyDescent="0.2">
      <c r="A324" t="s">
        <v>1220</v>
      </c>
      <c r="B324" t="s">
        <v>2351</v>
      </c>
      <c r="C324" t="s">
        <v>1219</v>
      </c>
    </row>
    <row r="325" spans="1:3" x14ac:dyDescent="0.2">
      <c r="A325" t="s">
        <v>1719</v>
      </c>
      <c r="B325" t="s">
        <v>648</v>
      </c>
      <c r="C325" t="s">
        <v>1717</v>
      </c>
    </row>
    <row r="326" spans="1:3" x14ac:dyDescent="0.2">
      <c r="A326" t="s">
        <v>1859</v>
      </c>
      <c r="B326" t="s">
        <v>2351</v>
      </c>
      <c r="C326" t="s">
        <v>1858</v>
      </c>
    </row>
    <row r="327" spans="1:3" x14ac:dyDescent="0.2">
      <c r="A327" t="s">
        <v>962</v>
      </c>
      <c r="B327" t="s">
        <v>634</v>
      </c>
      <c r="C327" t="s">
        <v>961</v>
      </c>
    </row>
    <row r="328" spans="1:3" x14ac:dyDescent="0.2">
      <c r="A328" t="s">
        <v>763</v>
      </c>
      <c r="B328" t="s">
        <v>2043</v>
      </c>
      <c r="C328" t="s">
        <v>2094</v>
      </c>
    </row>
    <row r="329" spans="1:3" x14ac:dyDescent="0.2">
      <c r="A329" t="s">
        <v>2050</v>
      </c>
      <c r="B329" t="s">
        <v>596</v>
      </c>
      <c r="C329" t="s">
        <v>2048</v>
      </c>
    </row>
    <row r="330" spans="1:3" x14ac:dyDescent="0.2">
      <c r="A330" t="s">
        <v>682</v>
      </c>
      <c r="B330" t="s">
        <v>648</v>
      </c>
      <c r="C330" t="s">
        <v>681</v>
      </c>
    </row>
    <row r="331" spans="1:3" x14ac:dyDescent="0.2">
      <c r="A331" t="s">
        <v>1594</v>
      </c>
      <c r="B331" t="s">
        <v>2042</v>
      </c>
      <c r="C331" t="s">
        <v>1593</v>
      </c>
    </row>
    <row r="332" spans="1:3" x14ac:dyDescent="0.2">
      <c r="A332" t="s">
        <v>1640</v>
      </c>
      <c r="B332" t="s">
        <v>648</v>
      </c>
      <c r="C332" t="s">
        <v>1638</v>
      </c>
    </row>
    <row r="333" spans="1:3" x14ac:dyDescent="0.2">
      <c r="A333" t="s">
        <v>1888</v>
      </c>
      <c r="B333" t="s">
        <v>634</v>
      </c>
      <c r="C333" t="s">
        <v>2068</v>
      </c>
    </row>
    <row r="334" spans="1:3" x14ac:dyDescent="0.2">
      <c r="A334" t="s">
        <v>639</v>
      </c>
      <c r="B334" t="s">
        <v>596</v>
      </c>
      <c r="C334" t="s">
        <v>637</v>
      </c>
    </row>
    <row r="335" spans="1:3" x14ac:dyDescent="0.2">
      <c r="A335" t="s">
        <v>812</v>
      </c>
      <c r="B335" t="s">
        <v>2063</v>
      </c>
      <c r="C335" t="s">
        <v>265</v>
      </c>
    </row>
    <row r="336" spans="1:3" x14ac:dyDescent="0.2">
      <c r="A336" t="s">
        <v>867</v>
      </c>
      <c r="B336" t="s">
        <v>596</v>
      </c>
      <c r="C336" t="s">
        <v>866</v>
      </c>
    </row>
    <row r="337" spans="1:3" x14ac:dyDescent="0.2">
      <c r="A337" t="s">
        <v>300</v>
      </c>
      <c r="B337" t="s">
        <v>596</v>
      </c>
      <c r="C337" t="s">
        <v>784</v>
      </c>
    </row>
    <row r="338" spans="1:3" x14ac:dyDescent="0.2">
      <c r="C338" t="s">
        <v>2197</v>
      </c>
    </row>
    <row r="339" spans="1:3" x14ac:dyDescent="0.2">
      <c r="B339" t="s">
        <v>2062</v>
      </c>
      <c r="C339" t="s">
        <v>1324</v>
      </c>
    </row>
    <row r="340" spans="1:3" x14ac:dyDescent="0.2">
      <c r="B340" t="s">
        <v>2063</v>
      </c>
      <c r="C340" t="s">
        <v>301</v>
      </c>
    </row>
    <row r="341" spans="1:3" x14ac:dyDescent="0.2">
      <c r="C341" t="s">
        <v>2329</v>
      </c>
    </row>
    <row r="342" spans="1:3" x14ac:dyDescent="0.2">
      <c r="A342" t="s">
        <v>1476</v>
      </c>
      <c r="B342" t="s">
        <v>2042</v>
      </c>
      <c r="C342" t="s">
        <v>1475</v>
      </c>
    </row>
    <row r="343" spans="1:3" x14ac:dyDescent="0.2">
      <c r="A343" t="s">
        <v>666</v>
      </c>
      <c r="B343" t="s">
        <v>667</v>
      </c>
      <c r="C343" t="s">
        <v>2066</v>
      </c>
    </row>
    <row r="344" spans="1:3" x14ac:dyDescent="0.2">
      <c r="A344" t="s">
        <v>1266</v>
      </c>
      <c r="B344" t="s">
        <v>667</v>
      </c>
      <c r="C344" t="s">
        <v>1264</v>
      </c>
    </row>
    <row r="345" spans="1:3" x14ac:dyDescent="0.2">
      <c r="A345" t="s">
        <v>986</v>
      </c>
      <c r="B345" t="s">
        <v>667</v>
      </c>
      <c r="C345" t="s">
        <v>985</v>
      </c>
    </row>
    <row r="346" spans="1:3" x14ac:dyDescent="0.2">
      <c r="A346" t="s">
        <v>1668</v>
      </c>
      <c r="B346" t="s">
        <v>2042</v>
      </c>
      <c r="C346" t="s">
        <v>2295</v>
      </c>
    </row>
    <row r="347" spans="1:3" x14ac:dyDescent="0.2">
      <c r="A347" t="s">
        <v>972</v>
      </c>
      <c r="B347" t="s">
        <v>648</v>
      </c>
      <c r="C347" t="s">
        <v>970</v>
      </c>
    </row>
    <row r="348" spans="1:3" x14ac:dyDescent="0.2">
      <c r="A348" t="s">
        <v>783</v>
      </c>
      <c r="B348" t="s">
        <v>2065</v>
      </c>
      <c r="C348" t="s">
        <v>2103</v>
      </c>
    </row>
    <row r="349" spans="1:3" x14ac:dyDescent="0.2">
      <c r="A349" t="s">
        <v>1642</v>
      </c>
      <c r="B349" t="s">
        <v>2349</v>
      </c>
      <c r="C349" t="s">
        <v>1641</v>
      </c>
    </row>
    <row r="350" spans="1:3" x14ac:dyDescent="0.2">
      <c r="A350" t="s">
        <v>994</v>
      </c>
      <c r="B350" t="s">
        <v>648</v>
      </c>
      <c r="C350" t="s">
        <v>992</v>
      </c>
    </row>
    <row r="351" spans="1:3" x14ac:dyDescent="0.2">
      <c r="A351" t="s">
        <v>722</v>
      </c>
      <c r="B351" t="s">
        <v>667</v>
      </c>
      <c r="C351" t="s">
        <v>721</v>
      </c>
    </row>
    <row r="352" spans="1:3" x14ac:dyDescent="0.2">
      <c r="A352" t="s">
        <v>652</v>
      </c>
      <c r="B352" t="s">
        <v>2062</v>
      </c>
      <c r="C352" t="s">
        <v>2061</v>
      </c>
    </row>
    <row r="353" spans="1:3" x14ac:dyDescent="0.2">
      <c r="A353" t="s">
        <v>1750</v>
      </c>
      <c r="B353" t="s">
        <v>732</v>
      </c>
      <c r="C353" t="s">
        <v>1749</v>
      </c>
    </row>
    <row r="354" spans="1:3" x14ac:dyDescent="0.2">
      <c r="A354" t="s">
        <v>1632</v>
      </c>
      <c r="B354" t="s">
        <v>596</v>
      </c>
      <c r="C354" t="s">
        <v>2285</v>
      </c>
    </row>
    <row r="355" spans="1:3" x14ac:dyDescent="0.2">
      <c r="A355" t="s">
        <v>1031</v>
      </c>
      <c r="B355" t="s">
        <v>667</v>
      </c>
      <c r="C355" t="s">
        <v>1030</v>
      </c>
    </row>
    <row r="356" spans="1:3" x14ac:dyDescent="0.2">
      <c r="A356" t="s">
        <v>660</v>
      </c>
      <c r="B356" t="s">
        <v>2063</v>
      </c>
      <c r="C356" t="s">
        <v>269</v>
      </c>
    </row>
    <row r="357" spans="1:3" x14ac:dyDescent="0.2">
      <c r="A357" t="s">
        <v>808</v>
      </c>
      <c r="B357" t="s">
        <v>634</v>
      </c>
      <c r="C357" t="s">
        <v>806</v>
      </c>
    </row>
    <row r="358" spans="1:3" x14ac:dyDescent="0.2">
      <c r="A358" t="s">
        <v>1553</v>
      </c>
      <c r="B358" t="s">
        <v>2047</v>
      </c>
      <c r="C358" t="s">
        <v>2271</v>
      </c>
    </row>
    <row r="359" spans="1:3" x14ac:dyDescent="0.2">
      <c r="A359" t="s">
        <v>779</v>
      </c>
      <c r="B359" t="s">
        <v>596</v>
      </c>
      <c r="C359" t="s">
        <v>2281</v>
      </c>
    </row>
    <row r="360" spans="1:3" x14ac:dyDescent="0.2">
      <c r="C360" t="s">
        <v>1624</v>
      </c>
    </row>
    <row r="361" spans="1:3" x14ac:dyDescent="0.2">
      <c r="A361" t="s">
        <v>1353</v>
      </c>
      <c r="B361" t="s">
        <v>2063</v>
      </c>
      <c r="C361" t="s">
        <v>2232</v>
      </c>
    </row>
    <row r="362" spans="1:3" x14ac:dyDescent="0.2">
      <c r="A362" t="s">
        <v>1099</v>
      </c>
      <c r="B362" t="s">
        <v>2054</v>
      </c>
      <c r="C362" t="s">
        <v>1098</v>
      </c>
    </row>
    <row r="363" spans="1:3" x14ac:dyDescent="0.2">
      <c r="A363" t="s">
        <v>1820</v>
      </c>
      <c r="B363" t="s">
        <v>2351</v>
      </c>
      <c r="C363" t="s">
        <v>1816</v>
      </c>
    </row>
    <row r="364" spans="1:3" x14ac:dyDescent="0.2">
      <c r="A364" t="s">
        <v>465</v>
      </c>
      <c r="B364" t="s">
        <v>667</v>
      </c>
      <c r="C364" t="s">
        <v>2058</v>
      </c>
    </row>
    <row r="365" spans="1:3" x14ac:dyDescent="0.2">
      <c r="A365" t="s">
        <v>1603</v>
      </c>
      <c r="B365" t="s">
        <v>732</v>
      </c>
      <c r="C365" t="s">
        <v>1602</v>
      </c>
    </row>
    <row r="366" spans="1:3" x14ac:dyDescent="0.2">
      <c r="A366" t="s">
        <v>1770</v>
      </c>
      <c r="B366" t="s">
        <v>2057</v>
      </c>
      <c r="C366" t="s">
        <v>2358</v>
      </c>
    </row>
    <row r="367" spans="1:3" x14ac:dyDescent="0.2">
      <c r="A367" t="s">
        <v>1411</v>
      </c>
      <c r="B367" t="s">
        <v>667</v>
      </c>
      <c r="C367" t="s">
        <v>2245</v>
      </c>
    </row>
    <row r="368" spans="1:3" x14ac:dyDescent="0.2">
      <c r="A368" t="s">
        <v>2359</v>
      </c>
      <c r="B368" t="s">
        <v>667</v>
      </c>
      <c r="C368" t="s">
        <v>2360</v>
      </c>
    </row>
    <row r="369" spans="1:3" x14ac:dyDescent="0.2">
      <c r="A369" t="s">
        <v>1702</v>
      </c>
      <c r="B369" t="s">
        <v>596</v>
      </c>
      <c r="C369" t="s">
        <v>2314</v>
      </c>
    </row>
    <row r="370" spans="1:3" x14ac:dyDescent="0.2">
      <c r="A370" t="s">
        <v>1556</v>
      </c>
      <c r="B370" t="s">
        <v>2063</v>
      </c>
      <c r="C370" t="s">
        <v>1555</v>
      </c>
    </row>
    <row r="371" spans="1:3" x14ac:dyDescent="0.2">
      <c r="A371" t="s">
        <v>767</v>
      </c>
      <c r="B371" t="s">
        <v>2047</v>
      </c>
      <c r="C371" t="s">
        <v>1549</v>
      </c>
    </row>
    <row r="372" spans="1:3" x14ac:dyDescent="0.2">
      <c r="B372" t="s">
        <v>2057</v>
      </c>
      <c r="C372" t="s">
        <v>954</v>
      </c>
    </row>
    <row r="373" spans="1:3" x14ac:dyDescent="0.2">
      <c r="C373" t="s">
        <v>1563</v>
      </c>
    </row>
    <row r="374" spans="1:3" x14ac:dyDescent="0.2">
      <c r="B374" t="s">
        <v>2062</v>
      </c>
      <c r="C374" t="s">
        <v>1554</v>
      </c>
    </row>
    <row r="375" spans="1:3" x14ac:dyDescent="0.2">
      <c r="B375" t="s">
        <v>2096</v>
      </c>
      <c r="C375" t="s">
        <v>2095</v>
      </c>
    </row>
    <row r="376" spans="1:3" x14ac:dyDescent="0.2">
      <c r="C376" t="s">
        <v>2128</v>
      </c>
    </row>
    <row r="377" spans="1:3" x14ac:dyDescent="0.2">
      <c r="C377" t="s">
        <v>1587</v>
      </c>
    </row>
    <row r="378" spans="1:3" x14ac:dyDescent="0.2">
      <c r="B378" t="s">
        <v>2351</v>
      </c>
      <c r="C378" t="s">
        <v>1185</v>
      </c>
    </row>
    <row r="379" spans="1:3" x14ac:dyDescent="0.2">
      <c r="C379" t="s">
        <v>1191</v>
      </c>
    </row>
    <row r="380" spans="1:3" x14ac:dyDescent="0.2">
      <c r="B380" t="s">
        <v>592</v>
      </c>
      <c r="C380" t="s">
        <v>1121</v>
      </c>
    </row>
    <row r="381" spans="1:3" x14ac:dyDescent="0.2">
      <c r="A381" t="s">
        <v>609</v>
      </c>
      <c r="B381" t="s">
        <v>596</v>
      </c>
      <c r="C381" t="s">
        <v>607</v>
      </c>
    </row>
    <row r="382" spans="1:3" x14ac:dyDescent="0.2">
      <c r="A382" t="s">
        <v>909</v>
      </c>
      <c r="B382" t="s">
        <v>2091</v>
      </c>
      <c r="C382" t="s">
        <v>907</v>
      </c>
    </row>
    <row r="383" spans="1:3" x14ac:dyDescent="0.2">
      <c r="A383" t="s">
        <v>1662</v>
      </c>
      <c r="B383" t="s">
        <v>648</v>
      </c>
      <c r="C383" t="s">
        <v>1661</v>
      </c>
    </row>
    <row r="384" spans="1:3" x14ac:dyDescent="0.2">
      <c r="A384" t="s">
        <v>495</v>
      </c>
      <c r="B384" t="s">
        <v>2043</v>
      </c>
      <c r="C384" t="s">
        <v>2284</v>
      </c>
    </row>
    <row r="385" spans="1:3" x14ac:dyDescent="0.2">
      <c r="A385" t="s">
        <v>827</v>
      </c>
      <c r="B385" t="s">
        <v>2042</v>
      </c>
      <c r="C385" t="s">
        <v>1461</v>
      </c>
    </row>
    <row r="386" spans="1:3" x14ac:dyDescent="0.2">
      <c r="B386" t="s">
        <v>2047</v>
      </c>
      <c r="C386" t="s">
        <v>2180</v>
      </c>
    </row>
    <row r="387" spans="1:3" x14ac:dyDescent="0.2">
      <c r="C387" t="s">
        <v>1283</v>
      </c>
    </row>
    <row r="388" spans="1:3" x14ac:dyDescent="0.2">
      <c r="B388" t="s">
        <v>596</v>
      </c>
      <c r="C388" t="s">
        <v>825</v>
      </c>
    </row>
    <row r="389" spans="1:3" x14ac:dyDescent="0.2">
      <c r="C389" t="s">
        <v>1707</v>
      </c>
    </row>
    <row r="390" spans="1:3" x14ac:dyDescent="0.2">
      <c r="B390" t="s">
        <v>2062</v>
      </c>
      <c r="C390" t="s">
        <v>2129</v>
      </c>
    </row>
    <row r="391" spans="1:3" x14ac:dyDescent="0.2">
      <c r="C391" t="s">
        <v>1318</v>
      </c>
    </row>
    <row r="392" spans="1:3" x14ac:dyDescent="0.2">
      <c r="B392" t="s">
        <v>732</v>
      </c>
      <c r="C392" t="s">
        <v>1312</v>
      </c>
    </row>
    <row r="393" spans="1:3" x14ac:dyDescent="0.2">
      <c r="C393" t="s">
        <v>2336</v>
      </c>
    </row>
    <row r="394" spans="1:3" x14ac:dyDescent="0.2">
      <c r="B394" t="s">
        <v>2054</v>
      </c>
      <c r="C394" t="s">
        <v>2130</v>
      </c>
    </row>
    <row r="395" spans="1:3" x14ac:dyDescent="0.2">
      <c r="C395" t="s">
        <v>2361</v>
      </c>
    </row>
    <row r="396" spans="1:3" x14ac:dyDescent="0.2">
      <c r="B396" t="s">
        <v>2351</v>
      </c>
      <c r="C396" t="s">
        <v>1170</v>
      </c>
    </row>
    <row r="397" spans="1:3" x14ac:dyDescent="0.2">
      <c r="C397" t="s">
        <v>1241</v>
      </c>
    </row>
    <row r="398" spans="1:3" x14ac:dyDescent="0.2">
      <c r="C398" t="s">
        <v>1846</v>
      </c>
    </row>
    <row r="399" spans="1:3" x14ac:dyDescent="0.2">
      <c r="C399" t="s">
        <v>1863</v>
      </c>
    </row>
    <row r="400" spans="1:3" x14ac:dyDescent="0.2">
      <c r="C400" t="s">
        <v>1865</v>
      </c>
    </row>
    <row r="401" spans="1:3" x14ac:dyDescent="0.2">
      <c r="B401" t="s">
        <v>2350</v>
      </c>
      <c r="C401" t="s">
        <v>2195</v>
      </c>
    </row>
    <row r="402" spans="1:3" x14ac:dyDescent="0.2">
      <c r="C402" t="s">
        <v>2199</v>
      </c>
    </row>
    <row r="403" spans="1:3" x14ac:dyDescent="0.2">
      <c r="C403" t="s">
        <v>1152</v>
      </c>
    </row>
    <row r="404" spans="1:3" x14ac:dyDescent="0.2">
      <c r="C404" t="s">
        <v>1198</v>
      </c>
    </row>
    <row r="405" spans="1:3" x14ac:dyDescent="0.2">
      <c r="B405" t="s">
        <v>592</v>
      </c>
      <c r="C405" t="s">
        <v>2162</v>
      </c>
    </row>
    <row r="406" spans="1:3" x14ac:dyDescent="0.2">
      <c r="C406" t="s">
        <v>2178</v>
      </c>
    </row>
    <row r="407" spans="1:3" x14ac:dyDescent="0.2">
      <c r="C407" t="s">
        <v>1089</v>
      </c>
    </row>
    <row r="408" spans="1:3" x14ac:dyDescent="0.2">
      <c r="C408" t="s">
        <v>1331</v>
      </c>
    </row>
    <row r="409" spans="1:3" x14ac:dyDescent="0.2">
      <c r="C409" t="s">
        <v>1381</v>
      </c>
    </row>
    <row r="410" spans="1:3" x14ac:dyDescent="0.2">
      <c r="C410" t="s">
        <v>2301</v>
      </c>
    </row>
    <row r="411" spans="1:3" x14ac:dyDescent="0.2">
      <c r="C411" t="s">
        <v>1685</v>
      </c>
    </row>
    <row r="412" spans="1:3" x14ac:dyDescent="0.2">
      <c r="C412" t="s">
        <v>1816</v>
      </c>
    </row>
    <row r="413" spans="1:3" x14ac:dyDescent="0.2">
      <c r="A413" t="s">
        <v>1446</v>
      </c>
      <c r="B413" t="s">
        <v>2042</v>
      </c>
      <c r="C413" t="s">
        <v>1444</v>
      </c>
    </row>
    <row r="414" spans="1:3" x14ac:dyDescent="0.2">
      <c r="A414" t="s">
        <v>591</v>
      </c>
      <c r="B414" t="s">
        <v>2042</v>
      </c>
      <c r="C414" t="s">
        <v>586</v>
      </c>
    </row>
    <row r="415" spans="1:3" x14ac:dyDescent="0.2">
      <c r="A415" t="s">
        <v>1608</v>
      </c>
      <c r="B415" t="s">
        <v>2063</v>
      </c>
      <c r="C415" t="s">
        <v>1606</v>
      </c>
    </row>
    <row r="416" spans="1:3" x14ac:dyDescent="0.2">
      <c r="A416" t="s">
        <v>1088</v>
      </c>
      <c r="B416" t="s">
        <v>2091</v>
      </c>
      <c r="C416" t="s">
        <v>2194</v>
      </c>
    </row>
    <row r="417" spans="1:3" x14ac:dyDescent="0.2">
      <c r="A417" t="s">
        <v>885</v>
      </c>
      <c r="B417" t="s">
        <v>2062</v>
      </c>
      <c r="C417" t="s">
        <v>883</v>
      </c>
    </row>
    <row r="418" spans="1:3" x14ac:dyDescent="0.2">
      <c r="A418" t="s">
        <v>1611</v>
      </c>
      <c r="B418" t="s">
        <v>2054</v>
      </c>
      <c r="C418" t="s">
        <v>1609</v>
      </c>
    </row>
    <row r="419" spans="1:3" x14ac:dyDescent="0.2">
      <c r="C419" t="s">
        <v>1612</v>
      </c>
    </row>
    <row r="420" spans="1:3" x14ac:dyDescent="0.2">
      <c r="A420" t="s">
        <v>1228</v>
      </c>
      <c r="B420" t="s">
        <v>2054</v>
      </c>
      <c r="C420" t="s">
        <v>1226</v>
      </c>
    </row>
    <row r="421" spans="1:3" x14ac:dyDescent="0.2">
      <c r="A421" t="s">
        <v>1012</v>
      </c>
      <c r="B421" t="s">
        <v>2054</v>
      </c>
      <c r="C421" t="s">
        <v>1009</v>
      </c>
    </row>
    <row r="422" spans="1:3" x14ac:dyDescent="0.2">
      <c r="A422" t="s">
        <v>1029</v>
      </c>
      <c r="B422" t="s">
        <v>634</v>
      </c>
      <c r="C422" t="s">
        <v>2174</v>
      </c>
    </row>
    <row r="423" spans="1:3" x14ac:dyDescent="0.2">
      <c r="A423" t="s">
        <v>444</v>
      </c>
      <c r="B423" t="s">
        <v>2057</v>
      </c>
      <c r="C423" t="s">
        <v>86</v>
      </c>
    </row>
    <row r="424" spans="1:3" x14ac:dyDescent="0.2">
      <c r="A424" t="s">
        <v>2339</v>
      </c>
      <c r="B424" t="s">
        <v>2351</v>
      </c>
      <c r="C424" t="s">
        <v>2338</v>
      </c>
    </row>
    <row r="425" spans="1:3" x14ac:dyDescent="0.2">
      <c r="A425" t="s">
        <v>1397</v>
      </c>
      <c r="B425" t="s">
        <v>2052</v>
      </c>
      <c r="C425" t="s">
        <v>1395</v>
      </c>
    </row>
    <row r="426" spans="1:3" x14ac:dyDescent="0.2">
      <c r="A426" t="s">
        <v>829</v>
      </c>
      <c r="B426" t="s">
        <v>2054</v>
      </c>
      <c r="C426" t="s">
        <v>828</v>
      </c>
    </row>
    <row r="427" spans="1:3" x14ac:dyDescent="0.2">
      <c r="A427" t="s">
        <v>716</v>
      </c>
      <c r="B427" t="s">
        <v>2047</v>
      </c>
      <c r="C427" t="s">
        <v>2086</v>
      </c>
    </row>
    <row r="428" spans="1:3" x14ac:dyDescent="0.2">
      <c r="A428" t="s">
        <v>1073</v>
      </c>
      <c r="B428" t="s">
        <v>596</v>
      </c>
      <c r="C428" t="s">
        <v>184</v>
      </c>
    </row>
    <row r="429" spans="1:3" x14ac:dyDescent="0.2">
      <c r="A429" t="s">
        <v>1118</v>
      </c>
      <c r="B429" t="s">
        <v>2043</v>
      </c>
      <c r="C429" t="s">
        <v>2198</v>
      </c>
    </row>
    <row r="430" spans="1:3" x14ac:dyDescent="0.2">
      <c r="A430" t="s">
        <v>633</v>
      </c>
      <c r="B430" t="s">
        <v>2057</v>
      </c>
      <c r="C430" t="s">
        <v>2056</v>
      </c>
    </row>
    <row r="431" spans="1:3" x14ac:dyDescent="0.2">
      <c r="A431" t="s">
        <v>1773</v>
      </c>
      <c r="B431" t="s">
        <v>596</v>
      </c>
      <c r="C431" t="s">
        <v>1771</v>
      </c>
    </row>
    <row r="432" spans="1:3" x14ac:dyDescent="0.2">
      <c r="A432" t="s">
        <v>1784</v>
      </c>
      <c r="B432" t="s">
        <v>648</v>
      </c>
      <c r="C432" t="s">
        <v>1783</v>
      </c>
    </row>
    <row r="433" spans="1:3" x14ac:dyDescent="0.2">
      <c r="A433" t="s">
        <v>1045</v>
      </c>
      <c r="B433" t="s">
        <v>634</v>
      </c>
      <c r="C433" t="s">
        <v>1043</v>
      </c>
    </row>
    <row r="434" spans="1:3" x14ac:dyDescent="0.2">
      <c r="A434" t="s">
        <v>1361</v>
      </c>
      <c r="B434" t="s">
        <v>2047</v>
      </c>
      <c r="C434" t="s">
        <v>2236</v>
      </c>
    </row>
    <row r="435" spans="1:3" x14ac:dyDescent="0.2">
      <c r="A435" t="s">
        <v>933</v>
      </c>
      <c r="B435" t="s">
        <v>648</v>
      </c>
      <c r="C435" t="s">
        <v>2148</v>
      </c>
    </row>
    <row r="436" spans="1:3" x14ac:dyDescent="0.2">
      <c r="A436" t="s">
        <v>503</v>
      </c>
      <c r="B436" t="s">
        <v>667</v>
      </c>
      <c r="C436" t="s">
        <v>22</v>
      </c>
    </row>
    <row r="437" spans="1:3" x14ac:dyDescent="0.2">
      <c r="A437" t="s">
        <v>1047</v>
      </c>
      <c r="B437" t="s">
        <v>2043</v>
      </c>
      <c r="C437" t="s">
        <v>1046</v>
      </c>
    </row>
    <row r="438" spans="1:3" x14ac:dyDescent="0.2">
      <c r="A438" t="s">
        <v>1138</v>
      </c>
      <c r="B438" t="s">
        <v>2063</v>
      </c>
      <c r="C438" t="s">
        <v>1137</v>
      </c>
    </row>
    <row r="439" spans="1:3" x14ac:dyDescent="0.2">
      <c r="A439" t="s">
        <v>1599</v>
      </c>
      <c r="B439" t="s">
        <v>2096</v>
      </c>
      <c r="C439" t="s">
        <v>1597</v>
      </c>
    </row>
    <row r="440" spans="1:3" x14ac:dyDescent="0.2">
      <c r="A440" t="s">
        <v>1495</v>
      </c>
      <c r="B440" t="s">
        <v>2047</v>
      </c>
      <c r="C440" t="s">
        <v>1492</v>
      </c>
    </row>
    <row r="441" spans="1:3" x14ac:dyDescent="0.2">
      <c r="A441" t="s">
        <v>1071</v>
      </c>
      <c r="B441" t="s">
        <v>634</v>
      </c>
      <c r="C441" t="s">
        <v>1070</v>
      </c>
    </row>
    <row r="442" spans="1:3" x14ac:dyDescent="0.2">
      <c r="A442" t="s">
        <v>1272</v>
      </c>
      <c r="B442" t="s">
        <v>667</v>
      </c>
      <c r="C442" t="s">
        <v>1271</v>
      </c>
    </row>
    <row r="443" spans="1:3" x14ac:dyDescent="0.2">
      <c r="A443" t="s">
        <v>1433</v>
      </c>
      <c r="B443" t="s">
        <v>634</v>
      </c>
      <c r="C443" t="s">
        <v>102</v>
      </c>
    </row>
    <row r="444" spans="1:3" x14ac:dyDescent="0.2">
      <c r="A444" t="s">
        <v>1623</v>
      </c>
      <c r="B444" t="s">
        <v>596</v>
      </c>
      <c r="C444" t="s">
        <v>2283</v>
      </c>
    </row>
    <row r="445" spans="1:3" x14ac:dyDescent="0.2">
      <c r="C445" t="s">
        <v>2287</v>
      </c>
    </row>
    <row r="446" spans="1:3" x14ac:dyDescent="0.2">
      <c r="A446" t="s">
        <v>893</v>
      </c>
      <c r="B446" t="s">
        <v>596</v>
      </c>
      <c r="C446" t="s">
        <v>892</v>
      </c>
    </row>
    <row r="447" spans="1:3" x14ac:dyDescent="0.2">
      <c r="A447" t="s">
        <v>1355</v>
      </c>
      <c r="B447" t="s">
        <v>667</v>
      </c>
      <c r="C447" t="s">
        <v>2235</v>
      </c>
    </row>
    <row r="448" spans="1:3" x14ac:dyDescent="0.2">
      <c r="A448" t="s">
        <v>1656</v>
      </c>
      <c r="B448" t="s">
        <v>2096</v>
      </c>
      <c r="C448" t="s">
        <v>1654</v>
      </c>
    </row>
    <row r="449" spans="1:3" x14ac:dyDescent="0.2">
      <c r="A449" t="s">
        <v>1394</v>
      </c>
      <c r="B449" t="s">
        <v>667</v>
      </c>
      <c r="C449" t="s">
        <v>1393</v>
      </c>
    </row>
    <row r="450" spans="1:3" x14ac:dyDescent="0.2">
      <c r="A450" t="s">
        <v>1144</v>
      </c>
      <c r="B450" t="s">
        <v>634</v>
      </c>
      <c r="C450" t="s">
        <v>1143</v>
      </c>
    </row>
    <row r="451" spans="1:3" x14ac:dyDescent="0.2">
      <c r="A451" t="s">
        <v>1800</v>
      </c>
      <c r="B451" t="s">
        <v>732</v>
      </c>
      <c r="C451" t="s">
        <v>1799</v>
      </c>
    </row>
    <row r="452" spans="1:3" x14ac:dyDescent="0.2">
      <c r="A452" t="s">
        <v>706</v>
      </c>
      <c r="B452" t="s">
        <v>648</v>
      </c>
      <c r="C452" t="s">
        <v>704</v>
      </c>
    </row>
    <row r="453" spans="1:3" x14ac:dyDescent="0.2">
      <c r="A453" t="s">
        <v>1370</v>
      </c>
      <c r="B453" t="s">
        <v>2043</v>
      </c>
      <c r="C453" t="s">
        <v>2239</v>
      </c>
    </row>
    <row r="454" spans="1:3" x14ac:dyDescent="0.2">
      <c r="A454" t="s">
        <v>1457</v>
      </c>
      <c r="B454" t="s">
        <v>2063</v>
      </c>
      <c r="C454" t="s">
        <v>2252</v>
      </c>
    </row>
    <row r="455" spans="1:3" x14ac:dyDescent="0.2">
      <c r="A455" t="s">
        <v>678</v>
      </c>
      <c r="B455" t="s">
        <v>596</v>
      </c>
      <c r="C455" t="s">
        <v>2070</v>
      </c>
    </row>
    <row r="456" spans="1:3" x14ac:dyDescent="0.2">
      <c r="A456" t="s">
        <v>1757</v>
      </c>
      <c r="B456" t="s">
        <v>2063</v>
      </c>
      <c r="C456" t="s">
        <v>1755</v>
      </c>
    </row>
    <row r="457" spans="1:3" x14ac:dyDescent="0.2">
      <c r="A457" t="s">
        <v>929</v>
      </c>
      <c r="B457" t="s">
        <v>648</v>
      </c>
      <c r="C457" t="s">
        <v>2146</v>
      </c>
    </row>
    <row r="458" spans="1:3" x14ac:dyDescent="0.2">
      <c r="A458" t="s">
        <v>981</v>
      </c>
      <c r="B458" t="s">
        <v>667</v>
      </c>
      <c r="C458" t="s">
        <v>2161</v>
      </c>
    </row>
    <row r="459" spans="1:3" x14ac:dyDescent="0.2">
      <c r="A459" t="s">
        <v>1406</v>
      </c>
      <c r="B459" t="s">
        <v>667</v>
      </c>
      <c r="C459" t="s">
        <v>2244</v>
      </c>
    </row>
    <row r="460" spans="1:3" x14ac:dyDescent="0.2">
      <c r="A460" t="s">
        <v>630</v>
      </c>
      <c r="B460" t="s">
        <v>2350</v>
      </c>
      <c r="C460" t="s">
        <v>2055</v>
      </c>
    </row>
    <row r="461" spans="1:3" x14ac:dyDescent="0.2">
      <c r="A461" t="s">
        <v>1829</v>
      </c>
      <c r="B461" t="s">
        <v>2351</v>
      </c>
      <c r="C461" t="s">
        <v>1827</v>
      </c>
    </row>
    <row r="462" spans="1:3" x14ac:dyDescent="0.2">
      <c r="A462" t="s">
        <v>957</v>
      </c>
      <c r="B462" t="s">
        <v>648</v>
      </c>
      <c r="C462" t="s">
        <v>2153</v>
      </c>
    </row>
    <row r="463" spans="1:3" x14ac:dyDescent="0.2">
      <c r="A463" t="s">
        <v>1833</v>
      </c>
      <c r="B463" t="s">
        <v>2351</v>
      </c>
      <c r="C463" t="s">
        <v>1830</v>
      </c>
    </row>
    <row r="464" spans="1:3" x14ac:dyDescent="0.2">
      <c r="A464" t="s">
        <v>1653</v>
      </c>
      <c r="B464" t="s">
        <v>2042</v>
      </c>
      <c r="C464" t="s">
        <v>1652</v>
      </c>
    </row>
    <row r="465" spans="1:3" x14ac:dyDescent="0.2">
      <c r="A465" t="s">
        <v>726</v>
      </c>
      <c r="B465" t="s">
        <v>2065</v>
      </c>
      <c r="C465" t="s">
        <v>723</v>
      </c>
    </row>
    <row r="466" spans="1:3" x14ac:dyDescent="0.2">
      <c r="A466" t="s">
        <v>701</v>
      </c>
      <c r="B466" t="s">
        <v>2063</v>
      </c>
      <c r="C466" t="s">
        <v>699</v>
      </c>
    </row>
    <row r="467" spans="1:3" x14ac:dyDescent="0.2">
      <c r="A467" t="s">
        <v>1301</v>
      </c>
      <c r="B467" t="s">
        <v>2063</v>
      </c>
      <c r="C467" t="s">
        <v>211</v>
      </c>
    </row>
    <row r="468" spans="1:3" x14ac:dyDescent="0.2">
      <c r="A468" t="s">
        <v>1822</v>
      </c>
      <c r="B468" t="s">
        <v>2351</v>
      </c>
      <c r="C468" t="s">
        <v>1821</v>
      </c>
    </row>
    <row r="469" spans="1:3" x14ac:dyDescent="0.2">
      <c r="A469" t="s">
        <v>879</v>
      </c>
      <c r="B469" t="s">
        <v>648</v>
      </c>
      <c r="C469" t="s">
        <v>112</v>
      </c>
    </row>
    <row r="470" spans="1:3" x14ac:dyDescent="0.2">
      <c r="A470" t="s">
        <v>1482</v>
      </c>
      <c r="B470" t="s">
        <v>648</v>
      </c>
      <c r="C470" t="s">
        <v>2257</v>
      </c>
    </row>
    <row r="471" spans="1:3" x14ac:dyDescent="0.2">
      <c r="A471" t="s">
        <v>1895</v>
      </c>
      <c r="B471" t="s">
        <v>2052</v>
      </c>
      <c r="C471" t="s">
        <v>1425</v>
      </c>
    </row>
    <row r="472" spans="1:3" x14ac:dyDescent="0.2">
      <c r="A472" t="s">
        <v>1402</v>
      </c>
      <c r="B472" t="s">
        <v>667</v>
      </c>
      <c r="C472" t="s">
        <v>1401</v>
      </c>
    </row>
    <row r="473" spans="1:3" x14ac:dyDescent="0.2">
      <c r="A473" t="s">
        <v>1798</v>
      </c>
      <c r="B473" t="s">
        <v>732</v>
      </c>
      <c r="C473" t="s">
        <v>1797</v>
      </c>
    </row>
    <row r="474" spans="1:3" x14ac:dyDescent="0.2">
      <c r="A474" t="s">
        <v>1647</v>
      </c>
      <c r="B474" t="s">
        <v>596</v>
      </c>
      <c r="C474" t="s">
        <v>2290</v>
      </c>
    </row>
    <row r="475" spans="1:3" x14ac:dyDescent="0.2">
      <c r="A475" t="s">
        <v>876</v>
      </c>
      <c r="B475" t="s">
        <v>596</v>
      </c>
      <c r="C475" t="s">
        <v>874</v>
      </c>
    </row>
    <row r="476" spans="1:3" x14ac:dyDescent="0.2">
      <c r="A476" t="s">
        <v>1695</v>
      </c>
      <c r="B476" t="s">
        <v>648</v>
      </c>
      <c r="C476" t="s">
        <v>2312</v>
      </c>
    </row>
    <row r="477" spans="1:3" x14ac:dyDescent="0.2">
      <c r="A477" t="s">
        <v>746</v>
      </c>
      <c r="B477" t="s">
        <v>648</v>
      </c>
      <c r="C477" t="s">
        <v>745</v>
      </c>
    </row>
    <row r="478" spans="1:3" x14ac:dyDescent="0.2">
      <c r="A478" t="s">
        <v>1706</v>
      </c>
      <c r="B478" t="s">
        <v>2096</v>
      </c>
      <c r="C478" t="s">
        <v>1704</v>
      </c>
    </row>
    <row r="479" spans="1:3" x14ac:dyDescent="0.2">
      <c r="A479" t="s">
        <v>1308</v>
      </c>
      <c r="B479" t="s">
        <v>732</v>
      </c>
      <c r="C479" t="s">
        <v>1306</v>
      </c>
    </row>
    <row r="480" spans="1:3" x14ac:dyDescent="0.2">
      <c r="A480" t="s">
        <v>1673</v>
      </c>
      <c r="B480" t="s">
        <v>2063</v>
      </c>
      <c r="C480" t="s">
        <v>2299</v>
      </c>
    </row>
    <row r="481" spans="1:3" x14ac:dyDescent="0.2">
      <c r="A481" t="s">
        <v>1737</v>
      </c>
      <c r="B481" t="s">
        <v>648</v>
      </c>
      <c r="C481" t="s">
        <v>88</v>
      </c>
    </row>
    <row r="482" spans="1:3" x14ac:dyDescent="0.2">
      <c r="A482" t="s">
        <v>1436</v>
      </c>
      <c r="B482" t="s">
        <v>2063</v>
      </c>
      <c r="C482" t="s">
        <v>291</v>
      </c>
    </row>
    <row r="483" spans="1:3" x14ac:dyDescent="0.2">
      <c r="A483" t="s">
        <v>936</v>
      </c>
      <c r="B483" t="s">
        <v>2062</v>
      </c>
      <c r="C483" t="s">
        <v>934</v>
      </c>
    </row>
    <row r="484" spans="1:3" x14ac:dyDescent="0.2">
      <c r="A484" t="s">
        <v>595</v>
      </c>
      <c r="B484" t="s">
        <v>2043</v>
      </c>
      <c r="C484" t="s">
        <v>593</v>
      </c>
    </row>
    <row r="485" spans="1:3" x14ac:dyDescent="0.2">
      <c r="A485" t="s">
        <v>1734</v>
      </c>
      <c r="B485" t="s">
        <v>596</v>
      </c>
      <c r="C485" t="s">
        <v>1733</v>
      </c>
    </row>
    <row r="486" spans="1:3" x14ac:dyDescent="0.2">
      <c r="A486" t="s">
        <v>1453</v>
      </c>
      <c r="B486" t="s">
        <v>2063</v>
      </c>
      <c r="C486" t="s">
        <v>289</v>
      </c>
    </row>
    <row r="487" spans="1:3" x14ac:dyDescent="0.2">
      <c r="A487" t="s">
        <v>1305</v>
      </c>
      <c r="B487" t="s">
        <v>2063</v>
      </c>
      <c r="C487" t="s">
        <v>1304</v>
      </c>
    </row>
    <row r="488" spans="1:3" x14ac:dyDescent="0.2">
      <c r="A488" t="s">
        <v>1508</v>
      </c>
      <c r="B488" t="s">
        <v>2042</v>
      </c>
      <c r="C488" t="s">
        <v>2261</v>
      </c>
    </row>
    <row r="489" spans="1:3" x14ac:dyDescent="0.2">
      <c r="A489" t="s">
        <v>749</v>
      </c>
      <c r="B489" t="s">
        <v>2065</v>
      </c>
      <c r="C489" t="s">
        <v>747</v>
      </c>
    </row>
    <row r="490" spans="1:3" x14ac:dyDescent="0.2">
      <c r="A490" t="s">
        <v>1806</v>
      </c>
      <c r="B490" t="s">
        <v>2063</v>
      </c>
      <c r="C490" t="s">
        <v>2335</v>
      </c>
    </row>
    <row r="491" spans="1:3" x14ac:dyDescent="0.2">
      <c r="A491" t="s">
        <v>1218</v>
      </c>
      <c r="B491" t="s">
        <v>2350</v>
      </c>
      <c r="C491" t="s">
        <v>1216</v>
      </c>
    </row>
    <row r="492" spans="1:3" x14ac:dyDescent="0.2">
      <c r="A492" t="s">
        <v>1039</v>
      </c>
      <c r="B492" t="s">
        <v>2062</v>
      </c>
      <c r="C492" t="s">
        <v>68</v>
      </c>
    </row>
    <row r="493" spans="1:3" x14ac:dyDescent="0.2">
      <c r="A493" t="s">
        <v>1125</v>
      </c>
      <c r="B493" t="s">
        <v>2350</v>
      </c>
      <c r="C493" t="s">
        <v>1123</v>
      </c>
    </row>
    <row r="494" spans="1:3" x14ac:dyDescent="0.2">
      <c r="C494" t="s">
        <v>2200</v>
      </c>
    </row>
    <row r="495" spans="1:3" x14ac:dyDescent="0.2">
      <c r="A495" t="s">
        <v>1809</v>
      </c>
      <c r="B495" t="s">
        <v>2052</v>
      </c>
      <c r="C495" t="s">
        <v>1808</v>
      </c>
    </row>
    <row r="496" spans="1:3" x14ac:dyDescent="0.2">
      <c r="A496" t="s">
        <v>1430</v>
      </c>
      <c r="B496" t="s">
        <v>2047</v>
      </c>
      <c r="C496" t="s">
        <v>2249</v>
      </c>
    </row>
    <row r="497" spans="1:3" x14ac:dyDescent="0.2">
      <c r="A497" t="s">
        <v>1255</v>
      </c>
      <c r="B497" t="s">
        <v>2063</v>
      </c>
      <c r="C497" t="s">
        <v>1254</v>
      </c>
    </row>
    <row r="498" spans="1:3" x14ac:dyDescent="0.2">
      <c r="A498" t="s">
        <v>684</v>
      </c>
      <c r="B498" t="s">
        <v>648</v>
      </c>
      <c r="C498" t="s">
        <v>2072</v>
      </c>
    </row>
    <row r="499" spans="1:3" x14ac:dyDescent="0.2">
      <c r="A499" t="s">
        <v>680</v>
      </c>
      <c r="B499" t="s">
        <v>2063</v>
      </c>
      <c r="C499" t="s">
        <v>2071</v>
      </c>
    </row>
    <row r="500" spans="1:3" x14ac:dyDescent="0.2">
      <c r="A500" t="s">
        <v>906</v>
      </c>
      <c r="B500" t="s">
        <v>2057</v>
      </c>
      <c r="C500" t="s">
        <v>904</v>
      </c>
    </row>
    <row r="501" spans="1:3" x14ac:dyDescent="0.2">
      <c r="A501" t="s">
        <v>1692</v>
      </c>
      <c r="B501" t="s">
        <v>596</v>
      </c>
      <c r="C501" t="s">
        <v>1689</v>
      </c>
    </row>
    <row r="502" spans="1:3" x14ac:dyDescent="0.2">
      <c r="A502" t="s">
        <v>1721</v>
      </c>
      <c r="B502" t="s">
        <v>648</v>
      </c>
      <c r="C502" t="s">
        <v>2320</v>
      </c>
    </row>
    <row r="503" spans="1:3" x14ac:dyDescent="0.2">
      <c r="A503" t="s">
        <v>895</v>
      </c>
      <c r="B503" t="s">
        <v>634</v>
      </c>
      <c r="C503" t="s">
        <v>894</v>
      </c>
    </row>
    <row r="504" spans="1:3" x14ac:dyDescent="0.2">
      <c r="A504" t="s">
        <v>1514</v>
      </c>
      <c r="B504" t="s">
        <v>667</v>
      </c>
      <c r="C504" t="s">
        <v>2264</v>
      </c>
    </row>
    <row r="505" spans="1:3" x14ac:dyDescent="0.2">
      <c r="A505" t="s">
        <v>1188</v>
      </c>
      <c r="B505" t="s">
        <v>2063</v>
      </c>
      <c r="C505" t="s">
        <v>1187</v>
      </c>
    </row>
    <row r="506" spans="1:3" x14ac:dyDescent="0.2">
      <c r="A506" t="s">
        <v>1083</v>
      </c>
      <c r="B506" t="s">
        <v>596</v>
      </c>
      <c r="C506" t="s">
        <v>1082</v>
      </c>
    </row>
    <row r="507" spans="1:3" x14ac:dyDescent="0.2">
      <c r="A507" t="s">
        <v>946</v>
      </c>
      <c r="B507" t="s">
        <v>2062</v>
      </c>
      <c r="C507" t="s">
        <v>945</v>
      </c>
    </row>
    <row r="508" spans="1:3" x14ac:dyDescent="0.2">
      <c r="A508" t="s">
        <v>647</v>
      </c>
      <c r="B508" t="s">
        <v>2057</v>
      </c>
      <c r="C508" t="s">
        <v>646</v>
      </c>
    </row>
    <row r="509" spans="1:3" x14ac:dyDescent="0.2">
      <c r="A509" t="s">
        <v>231</v>
      </c>
      <c r="B509" t="s">
        <v>231</v>
      </c>
      <c r="C509" t="s">
        <v>231</v>
      </c>
    </row>
    <row r="510" spans="1:3" x14ac:dyDescent="0.2">
      <c r="B510" t="s">
        <v>596</v>
      </c>
      <c r="C510" t="s">
        <v>2327</v>
      </c>
    </row>
    <row r="511" spans="1:3" x14ac:dyDescent="0.2">
      <c r="B511" t="s">
        <v>2091</v>
      </c>
      <c r="C511" t="s">
        <v>2209</v>
      </c>
    </row>
    <row r="512" spans="1:3" x14ac:dyDescent="0.2">
      <c r="B512" t="s">
        <v>2054</v>
      </c>
      <c r="C512" t="s">
        <v>1619</v>
      </c>
    </row>
    <row r="513" spans="2:3" x14ac:dyDescent="0.2">
      <c r="B513" t="s">
        <v>592</v>
      </c>
      <c r="C513" t="s">
        <v>1854</v>
      </c>
    </row>
  </sheetData>
  <pageMargins left="0.7" right="0.7" top="0.75" bottom="0.75" header="0.3" footer="0.3"/>
  <pageSetup scale="97" orientation="portrait" r:id="rId2"/>
  <rowBreaks count="3" manualBreakCount="3">
    <brk id="43" max="16383" man="1"/>
    <brk id="70" max="16383" man="1"/>
    <brk id="95" max="16383" man="1"/>
  </row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5BEBE-629B-4044-B368-6C0849BD7CDA}">
  <sheetPr codeName="Sheet18">
    <tabColor rgb="FFFFC000"/>
    <pageSetUpPr fitToPage="1"/>
  </sheetPr>
  <dimension ref="A1:W194"/>
  <sheetViews>
    <sheetView showGridLines="0" view="pageBreakPreview" zoomScale="130" zoomScaleNormal="85" zoomScaleSheetLayoutView="130" workbookViewId="0">
      <pane xSplit="9" ySplit="1" topLeftCell="J21" activePane="bottomRight" state="frozen"/>
      <selection pane="topRight" activeCell="F28" sqref="F28"/>
      <selection pane="bottomLeft" activeCell="F28" sqref="F28"/>
      <selection pane="bottomRight" activeCell="F28" sqref="F28"/>
    </sheetView>
  </sheetViews>
  <sheetFormatPr defaultColWidth="9.140625" defaultRowHeight="12.75" x14ac:dyDescent="0.2"/>
  <cols>
    <col min="1" max="1" width="20.140625" style="501" customWidth="1"/>
    <col min="2" max="2" width="19.140625" style="501" customWidth="1"/>
    <col min="3" max="3" width="18.140625" style="503" customWidth="1"/>
    <col min="4" max="4" width="12.42578125" style="504" customWidth="1"/>
    <col min="5" max="5" width="14.7109375" style="503" customWidth="1"/>
    <col min="6" max="6" width="11.7109375" style="505" customWidth="1"/>
    <col min="7" max="7" width="10.140625" style="47" customWidth="1"/>
    <col min="8" max="8" width="6" style="506" customWidth="1"/>
    <col min="9" max="9" width="8.28515625" style="501" customWidth="1"/>
    <col min="10" max="10" width="9.42578125" style="501" customWidth="1"/>
    <col min="11" max="23" width="9.140625" style="506" customWidth="1"/>
    <col min="24" max="16384" width="9.140625" style="501"/>
  </cols>
  <sheetData>
    <row r="1" spans="1:23" ht="60" customHeight="1" x14ac:dyDescent="0.25">
      <c r="A1" s="463" t="s">
        <v>1</v>
      </c>
      <c r="B1" s="439" t="s">
        <v>581</v>
      </c>
      <c r="C1" s="439" t="s">
        <v>582</v>
      </c>
      <c r="D1" s="439" t="s">
        <v>585</v>
      </c>
      <c r="E1" s="439" t="s">
        <v>217</v>
      </c>
      <c r="F1" s="439" t="s">
        <v>223</v>
      </c>
      <c r="G1" s="182" t="s">
        <v>2039</v>
      </c>
      <c r="H1" s="439" t="s">
        <v>3</v>
      </c>
      <c r="I1" s="463" t="s">
        <v>4</v>
      </c>
      <c r="J1" s="476">
        <v>44501</v>
      </c>
      <c r="K1" s="476">
        <v>44531</v>
      </c>
      <c r="L1" s="476">
        <v>44562</v>
      </c>
      <c r="M1" s="476">
        <v>44593</v>
      </c>
      <c r="N1" s="476">
        <v>44621</v>
      </c>
      <c r="O1" s="476">
        <v>44652</v>
      </c>
      <c r="P1" s="476">
        <v>44682</v>
      </c>
      <c r="Q1" s="476">
        <v>44713</v>
      </c>
      <c r="R1" s="476">
        <v>44743</v>
      </c>
      <c r="S1" s="476">
        <v>44774</v>
      </c>
      <c r="T1" s="476">
        <v>44805</v>
      </c>
      <c r="U1" s="476">
        <v>44835</v>
      </c>
      <c r="V1" s="476">
        <v>44866</v>
      </c>
      <c r="W1" s="476">
        <v>44896</v>
      </c>
    </row>
    <row r="2" spans="1:23" s="381" customFormat="1" ht="45" customHeight="1" x14ac:dyDescent="0.25">
      <c r="A2" s="382" t="s">
        <v>586</v>
      </c>
      <c r="B2" s="383" t="s">
        <v>587</v>
      </c>
      <c r="C2" s="451" t="s">
        <v>2041</v>
      </c>
      <c r="D2" s="401">
        <v>41214</v>
      </c>
      <c r="E2" s="385" t="s">
        <v>590</v>
      </c>
      <c r="F2" s="386" t="s">
        <v>591</v>
      </c>
      <c r="G2" s="88"/>
      <c r="H2" s="387" t="s">
        <v>2363</v>
      </c>
      <c r="I2" s="388" t="s">
        <v>20</v>
      </c>
      <c r="J2" s="379" t="s">
        <v>443</v>
      </c>
      <c r="K2" s="379" t="s">
        <v>443</v>
      </c>
      <c r="L2" s="379" t="s">
        <v>443</v>
      </c>
      <c r="M2" s="379" t="s">
        <v>443</v>
      </c>
      <c r="N2" s="379" t="s">
        <v>443</v>
      </c>
      <c r="O2" s="379" t="s">
        <v>1882</v>
      </c>
      <c r="P2" s="379" t="s">
        <v>443</v>
      </c>
      <c r="Q2" s="379" t="s">
        <v>443</v>
      </c>
      <c r="R2" s="379" t="s">
        <v>443</v>
      </c>
      <c r="S2" s="379" t="s">
        <v>443</v>
      </c>
      <c r="T2" s="379" t="s">
        <v>443</v>
      </c>
      <c r="U2" s="379" t="s">
        <v>443</v>
      </c>
      <c r="V2" s="379" t="s">
        <v>443</v>
      </c>
      <c r="W2" s="535" t="s">
        <v>2364</v>
      </c>
    </row>
    <row r="3" spans="1:23" s="381" customFormat="1" ht="45" customHeight="1" x14ac:dyDescent="0.25">
      <c r="A3" s="382" t="s">
        <v>593</v>
      </c>
      <c r="B3" s="382" t="s">
        <v>152</v>
      </c>
      <c r="C3" s="414" t="s">
        <v>2311</v>
      </c>
      <c r="D3" s="401">
        <v>41730</v>
      </c>
      <c r="E3" s="385" t="s">
        <v>590</v>
      </c>
      <c r="F3" s="386" t="s">
        <v>595</v>
      </c>
      <c r="G3" s="88"/>
      <c r="H3" s="387" t="s">
        <v>24</v>
      </c>
      <c r="I3" s="388" t="s">
        <v>20</v>
      </c>
      <c r="J3" s="379" t="s">
        <v>443</v>
      </c>
      <c r="K3" s="379" t="s">
        <v>443</v>
      </c>
      <c r="L3" s="379" t="s">
        <v>443</v>
      </c>
      <c r="M3" s="379" t="s">
        <v>443</v>
      </c>
      <c r="N3" s="379" t="s">
        <v>443</v>
      </c>
      <c r="O3" s="379" t="s">
        <v>1882</v>
      </c>
      <c r="P3" s="379" t="s">
        <v>443</v>
      </c>
      <c r="Q3" s="379" t="s">
        <v>443</v>
      </c>
      <c r="R3" s="379" t="s">
        <v>443</v>
      </c>
      <c r="S3" s="379" t="s">
        <v>443</v>
      </c>
      <c r="T3" s="379" t="s">
        <v>443</v>
      </c>
      <c r="U3" s="379" t="s">
        <v>443</v>
      </c>
      <c r="V3" s="379" t="s">
        <v>443</v>
      </c>
      <c r="W3" s="535" t="s">
        <v>2364</v>
      </c>
    </row>
    <row r="4" spans="1:23" s="381" customFormat="1" ht="45" customHeight="1" x14ac:dyDescent="0.25">
      <c r="A4" s="382" t="s">
        <v>2048</v>
      </c>
      <c r="B4" s="383" t="s">
        <v>62</v>
      </c>
      <c r="C4" s="409" t="s">
        <v>1176</v>
      </c>
      <c r="D4" s="401">
        <v>40787</v>
      </c>
      <c r="E4" s="385" t="s">
        <v>590</v>
      </c>
      <c r="F4" s="386" t="s">
        <v>392</v>
      </c>
      <c r="G4" s="140">
        <v>16</v>
      </c>
      <c r="H4" s="387" t="s">
        <v>19</v>
      </c>
      <c r="I4" s="415" t="s">
        <v>25</v>
      </c>
      <c r="J4" s="379" t="s">
        <v>443</v>
      </c>
      <c r="K4" s="379" t="s">
        <v>443</v>
      </c>
      <c r="L4" s="379" t="s">
        <v>443</v>
      </c>
      <c r="M4" s="379" t="s">
        <v>443</v>
      </c>
      <c r="N4" s="379" t="s">
        <v>443</v>
      </c>
      <c r="O4" s="379" t="s">
        <v>443</v>
      </c>
      <c r="P4" s="379" t="s">
        <v>443</v>
      </c>
      <c r="Q4" s="379" t="s">
        <v>1882</v>
      </c>
      <c r="R4" s="379" t="s">
        <v>443</v>
      </c>
      <c r="S4" s="379" t="s">
        <v>443</v>
      </c>
      <c r="T4" s="379" t="s">
        <v>443</v>
      </c>
      <c r="U4" s="379" t="s">
        <v>443</v>
      </c>
      <c r="V4" s="379" t="s">
        <v>443</v>
      </c>
      <c r="W4" s="379" t="s">
        <v>443</v>
      </c>
    </row>
    <row r="5" spans="1:23" s="381" customFormat="1" ht="45" customHeight="1" x14ac:dyDescent="0.25">
      <c r="A5" s="382" t="s">
        <v>607</v>
      </c>
      <c r="B5" s="382" t="s">
        <v>608</v>
      </c>
      <c r="C5" s="414" t="s">
        <v>2311</v>
      </c>
      <c r="D5" s="401">
        <v>43313</v>
      </c>
      <c r="E5" s="385" t="s">
        <v>590</v>
      </c>
      <c r="F5" s="386" t="s">
        <v>2365</v>
      </c>
      <c r="G5" s="140"/>
      <c r="H5" s="387" t="s">
        <v>30</v>
      </c>
      <c r="I5" s="388" t="s">
        <v>72</v>
      </c>
      <c r="J5" s="379" t="s">
        <v>443</v>
      </c>
      <c r="K5" s="379" t="s">
        <v>443</v>
      </c>
      <c r="L5" s="379" t="s">
        <v>443</v>
      </c>
      <c r="M5" s="379" t="s">
        <v>443</v>
      </c>
      <c r="N5" s="379" t="s">
        <v>443</v>
      </c>
      <c r="O5" s="379" t="s">
        <v>443</v>
      </c>
      <c r="P5" s="379" t="s">
        <v>443</v>
      </c>
      <c r="Q5" s="379" t="s">
        <v>443</v>
      </c>
      <c r="R5" s="379" t="s">
        <v>443</v>
      </c>
      <c r="S5" s="379" t="s">
        <v>443</v>
      </c>
      <c r="T5" s="379" t="s">
        <v>443</v>
      </c>
      <c r="U5" s="379" t="s">
        <v>1882</v>
      </c>
      <c r="V5" s="379" t="s">
        <v>443</v>
      </c>
      <c r="W5" s="420" t="s">
        <v>35</v>
      </c>
    </row>
    <row r="6" spans="1:23" s="381" customFormat="1" ht="45" customHeight="1" x14ac:dyDescent="0.25">
      <c r="A6" s="382" t="s">
        <v>623</v>
      </c>
      <c r="B6" s="382" t="s">
        <v>624</v>
      </c>
      <c r="C6" s="414" t="s">
        <v>2311</v>
      </c>
      <c r="D6" s="401">
        <v>44174</v>
      </c>
      <c r="E6" s="385" t="s">
        <v>590</v>
      </c>
      <c r="F6" s="386" t="s">
        <v>2366</v>
      </c>
      <c r="G6" s="140"/>
      <c r="H6" s="387" t="s">
        <v>30</v>
      </c>
      <c r="I6" s="388" t="s">
        <v>87</v>
      </c>
      <c r="J6" s="379" t="s">
        <v>443</v>
      </c>
      <c r="K6" s="379" t="s">
        <v>443</v>
      </c>
      <c r="L6" s="379" t="s">
        <v>443</v>
      </c>
      <c r="M6" s="379" t="s">
        <v>443</v>
      </c>
      <c r="N6" s="379" t="s">
        <v>443</v>
      </c>
      <c r="O6" s="379" t="s">
        <v>443</v>
      </c>
      <c r="P6" s="379" t="s">
        <v>443</v>
      </c>
      <c r="Q6" s="379" t="s">
        <v>443</v>
      </c>
      <c r="R6" s="379" t="s">
        <v>443</v>
      </c>
      <c r="S6" s="379" t="s">
        <v>443</v>
      </c>
      <c r="T6" s="379" t="s">
        <v>443</v>
      </c>
      <c r="U6" s="379" t="s">
        <v>443</v>
      </c>
      <c r="V6" s="379" t="s">
        <v>1882</v>
      </c>
      <c r="W6" s="420" t="s">
        <v>35</v>
      </c>
    </row>
    <row r="7" spans="1:23" s="381" customFormat="1" ht="45" customHeight="1" x14ac:dyDescent="0.25">
      <c r="A7" s="382" t="s">
        <v>2055</v>
      </c>
      <c r="B7" s="382" t="s">
        <v>629</v>
      </c>
      <c r="C7" s="409" t="s">
        <v>1879</v>
      </c>
      <c r="D7" s="401">
        <v>44228</v>
      </c>
      <c r="E7" s="385" t="s">
        <v>590</v>
      </c>
      <c r="F7" s="386" t="s">
        <v>2367</v>
      </c>
      <c r="G7" s="140"/>
      <c r="H7" s="387" t="s">
        <v>2363</v>
      </c>
      <c r="I7" s="388" t="s">
        <v>20</v>
      </c>
      <c r="J7" s="379" t="s">
        <v>443</v>
      </c>
      <c r="K7" s="379" t="s">
        <v>443</v>
      </c>
      <c r="L7" s="379" t="s">
        <v>443</v>
      </c>
      <c r="M7" s="379" t="s">
        <v>443</v>
      </c>
      <c r="N7" s="379" t="s">
        <v>443</v>
      </c>
      <c r="O7" s="379" t="s">
        <v>1882</v>
      </c>
      <c r="P7" s="379" t="s">
        <v>443</v>
      </c>
      <c r="Q7" s="379" t="s">
        <v>443</v>
      </c>
      <c r="R7" s="379" t="s">
        <v>443</v>
      </c>
      <c r="S7" s="379" t="s">
        <v>443</v>
      </c>
      <c r="T7" s="379" t="s">
        <v>443</v>
      </c>
      <c r="U7" s="379" t="s">
        <v>443</v>
      </c>
      <c r="V7" s="379" t="s">
        <v>443</v>
      </c>
      <c r="W7" s="535" t="s">
        <v>2364</v>
      </c>
    </row>
    <row r="8" spans="1:23" s="381" customFormat="1" ht="45" customHeight="1" x14ac:dyDescent="0.25">
      <c r="A8" s="464" t="s">
        <v>2058</v>
      </c>
      <c r="B8" s="464" t="s">
        <v>99</v>
      </c>
      <c r="C8" s="451" t="s">
        <v>1880</v>
      </c>
      <c r="D8" s="445"/>
      <c r="E8" s="465" t="s">
        <v>590</v>
      </c>
      <c r="F8" s="441" t="s">
        <v>465</v>
      </c>
      <c r="G8" s="100"/>
      <c r="H8" s="466" t="s">
        <v>24</v>
      </c>
      <c r="I8" s="524" t="s">
        <v>2368</v>
      </c>
      <c r="J8" s="379" t="s">
        <v>443</v>
      </c>
      <c r="K8" s="379" t="s">
        <v>443</v>
      </c>
      <c r="L8" s="379" t="s">
        <v>443</v>
      </c>
      <c r="M8" s="379" t="s">
        <v>443</v>
      </c>
      <c r="N8" s="379" t="s">
        <v>443</v>
      </c>
      <c r="O8" s="379" t="s">
        <v>1882</v>
      </c>
      <c r="P8" s="379" t="s">
        <v>443</v>
      </c>
      <c r="Q8" s="379" t="s">
        <v>443</v>
      </c>
      <c r="R8" s="379" t="s">
        <v>443</v>
      </c>
      <c r="S8" s="379" t="s">
        <v>443</v>
      </c>
      <c r="T8" s="379" t="s">
        <v>443</v>
      </c>
      <c r="U8" s="379" t="s">
        <v>443</v>
      </c>
      <c r="V8" s="379" t="s">
        <v>443</v>
      </c>
      <c r="W8" s="535" t="s">
        <v>2364</v>
      </c>
    </row>
    <row r="9" spans="1:23" s="381" customFormat="1" ht="45" customHeight="1" x14ac:dyDescent="0.25">
      <c r="A9" s="382" t="s">
        <v>637</v>
      </c>
      <c r="B9" s="383" t="s">
        <v>638</v>
      </c>
      <c r="C9" s="414" t="s">
        <v>2311</v>
      </c>
      <c r="D9" s="384"/>
      <c r="E9" s="385" t="s">
        <v>590</v>
      </c>
      <c r="F9" s="386" t="s">
        <v>336</v>
      </c>
      <c r="G9" s="88">
        <v>19</v>
      </c>
      <c r="H9" s="387" t="s">
        <v>19</v>
      </c>
      <c r="I9" s="415" t="s">
        <v>40</v>
      </c>
      <c r="J9" s="379" t="s">
        <v>443</v>
      </c>
      <c r="K9" s="379" t="s">
        <v>443</v>
      </c>
      <c r="L9" s="539" t="s">
        <v>2369</v>
      </c>
      <c r="M9" s="379" t="s">
        <v>443</v>
      </c>
      <c r="N9" s="379" t="s">
        <v>443</v>
      </c>
      <c r="O9" s="379" t="s">
        <v>443</v>
      </c>
      <c r="P9" s="379" t="s">
        <v>443</v>
      </c>
      <c r="Q9" s="379" t="s">
        <v>443</v>
      </c>
      <c r="R9" s="379" t="s">
        <v>443</v>
      </c>
      <c r="S9" s="379" t="s">
        <v>443</v>
      </c>
      <c r="T9" s="379" t="s">
        <v>443</v>
      </c>
      <c r="U9" s="379" t="s">
        <v>443</v>
      </c>
      <c r="V9" s="379" t="s">
        <v>443</v>
      </c>
      <c r="W9" s="379" t="s">
        <v>443</v>
      </c>
    </row>
    <row r="10" spans="1:23" s="397" customFormat="1" ht="45" customHeight="1" x14ac:dyDescent="0.25">
      <c r="A10" s="383" t="s">
        <v>2370</v>
      </c>
      <c r="B10" s="382" t="s">
        <v>60</v>
      </c>
      <c r="C10" s="409" t="s">
        <v>1883</v>
      </c>
      <c r="D10" s="401">
        <v>41214</v>
      </c>
      <c r="E10" s="385" t="s">
        <v>590</v>
      </c>
      <c r="F10" s="386" t="s">
        <v>2371</v>
      </c>
      <c r="G10" s="89">
        <v>20</v>
      </c>
      <c r="H10" s="387" t="s">
        <v>19</v>
      </c>
      <c r="I10" s="388" t="s">
        <v>69</v>
      </c>
      <c r="J10" s="379" t="s">
        <v>443</v>
      </c>
      <c r="K10" s="379" t="s">
        <v>443</v>
      </c>
      <c r="L10" s="379" t="s">
        <v>443</v>
      </c>
      <c r="M10" s="379" t="s">
        <v>443</v>
      </c>
      <c r="N10" s="379" t="s">
        <v>443</v>
      </c>
      <c r="O10" s="379" t="s">
        <v>443</v>
      </c>
      <c r="P10" s="379" t="s">
        <v>443</v>
      </c>
      <c r="Q10" s="379" t="s">
        <v>443</v>
      </c>
      <c r="R10" s="379" t="s">
        <v>1882</v>
      </c>
      <c r="S10" s="379" t="s">
        <v>443</v>
      </c>
      <c r="T10" s="379" t="s">
        <v>443</v>
      </c>
      <c r="U10" s="379" t="s">
        <v>443</v>
      </c>
      <c r="V10" s="379" t="s">
        <v>443</v>
      </c>
      <c r="W10" s="379" t="s">
        <v>443</v>
      </c>
    </row>
    <row r="11" spans="1:23" s="502" customFormat="1" ht="45" customHeight="1" x14ac:dyDescent="0.25">
      <c r="A11" s="372" t="s">
        <v>269</v>
      </c>
      <c r="B11" s="372" t="s">
        <v>119</v>
      </c>
      <c r="C11" s="414" t="s">
        <v>2311</v>
      </c>
      <c r="D11" s="384"/>
      <c r="E11" s="385" t="s">
        <v>590</v>
      </c>
      <c r="F11" s="386" t="s">
        <v>270</v>
      </c>
      <c r="G11" s="140">
        <v>19</v>
      </c>
      <c r="H11" s="387" t="s">
        <v>2306</v>
      </c>
      <c r="I11" s="378" t="s">
        <v>72</v>
      </c>
      <c r="J11" s="379" t="s">
        <v>443</v>
      </c>
      <c r="K11" s="379" t="s">
        <v>443</v>
      </c>
      <c r="L11" s="379" t="s">
        <v>443</v>
      </c>
      <c r="M11" s="379" t="s">
        <v>443</v>
      </c>
      <c r="N11" s="379" t="s">
        <v>443</v>
      </c>
      <c r="O11" s="379" t="s">
        <v>443</v>
      </c>
      <c r="P11" s="379" t="s">
        <v>443</v>
      </c>
      <c r="Q11" s="379" t="s">
        <v>443</v>
      </c>
      <c r="R11" s="379" t="s">
        <v>443</v>
      </c>
      <c r="S11" s="379" t="s">
        <v>443</v>
      </c>
      <c r="T11" s="379" t="s">
        <v>443</v>
      </c>
      <c r="U11" s="379" t="s">
        <v>1882</v>
      </c>
      <c r="V11" s="379" t="s">
        <v>443</v>
      </c>
      <c r="W11" s="379" t="s">
        <v>443</v>
      </c>
    </row>
    <row r="12" spans="1:23" s="502" customFormat="1" ht="45" customHeight="1" x14ac:dyDescent="0.25">
      <c r="A12" s="383" t="s">
        <v>2066</v>
      </c>
      <c r="B12" s="383" t="s">
        <v>665</v>
      </c>
      <c r="C12" s="414" t="s">
        <v>2311</v>
      </c>
      <c r="D12" s="393">
        <v>44075</v>
      </c>
      <c r="E12" s="402" t="s">
        <v>590</v>
      </c>
      <c r="F12" s="386" t="s">
        <v>666</v>
      </c>
      <c r="G12" s="140"/>
      <c r="H12" s="387" t="s">
        <v>24</v>
      </c>
      <c r="I12" s="388" t="s">
        <v>25</v>
      </c>
      <c r="J12" s="379" t="s">
        <v>443</v>
      </c>
      <c r="K12" s="379" t="s">
        <v>443</v>
      </c>
      <c r="L12" s="379" t="s">
        <v>443</v>
      </c>
      <c r="M12" s="379" t="s">
        <v>443</v>
      </c>
      <c r="N12" s="379" t="s">
        <v>443</v>
      </c>
      <c r="O12" s="379" t="s">
        <v>443</v>
      </c>
      <c r="P12" s="379" t="s">
        <v>1882</v>
      </c>
      <c r="Q12" s="379" t="s">
        <v>443</v>
      </c>
      <c r="R12" s="379" t="s">
        <v>443</v>
      </c>
      <c r="S12" s="379" t="s">
        <v>443</v>
      </c>
      <c r="T12" s="379" t="s">
        <v>443</v>
      </c>
      <c r="U12" s="379" t="s">
        <v>443</v>
      </c>
      <c r="V12" s="379" t="s">
        <v>443</v>
      </c>
      <c r="W12" s="535" t="s">
        <v>2364</v>
      </c>
    </row>
    <row r="13" spans="1:23" s="502" customFormat="1" ht="45" customHeight="1" x14ac:dyDescent="0.25">
      <c r="A13" s="429" t="s">
        <v>2068</v>
      </c>
      <c r="B13" s="382" t="s">
        <v>152</v>
      </c>
      <c r="C13" s="414" t="s">
        <v>2311</v>
      </c>
      <c r="D13" s="430">
        <v>42186</v>
      </c>
      <c r="E13" s="402" t="s">
        <v>590</v>
      </c>
      <c r="F13" s="403" t="s">
        <v>2372</v>
      </c>
      <c r="G13" s="193"/>
      <c r="H13" s="387" t="s">
        <v>2306</v>
      </c>
      <c r="I13" s="404" t="s">
        <v>42</v>
      </c>
      <c r="J13" s="379" t="s">
        <v>443</v>
      </c>
      <c r="K13" s="379" t="s">
        <v>443</v>
      </c>
      <c r="L13" s="379" t="s">
        <v>443</v>
      </c>
      <c r="M13" s="379" t="s">
        <v>443</v>
      </c>
      <c r="N13" s="379" t="s">
        <v>443</v>
      </c>
      <c r="O13" s="379" t="s">
        <v>443</v>
      </c>
      <c r="P13" s="379" t="s">
        <v>443</v>
      </c>
      <c r="Q13" s="379" t="s">
        <v>443</v>
      </c>
      <c r="R13" s="379" t="s">
        <v>443</v>
      </c>
      <c r="S13" s="379" t="s">
        <v>443</v>
      </c>
      <c r="T13" s="379" t="s">
        <v>443</v>
      </c>
      <c r="U13" s="379" t="s">
        <v>443</v>
      </c>
      <c r="V13" s="379" t="s">
        <v>443</v>
      </c>
      <c r="W13" s="379" t="s">
        <v>1882</v>
      </c>
    </row>
    <row r="14" spans="1:23" s="381" customFormat="1" ht="45" customHeight="1" x14ac:dyDescent="0.25">
      <c r="A14" s="382" t="s">
        <v>2070</v>
      </c>
      <c r="B14" s="383" t="s">
        <v>49</v>
      </c>
      <c r="C14" s="414" t="s">
        <v>2311</v>
      </c>
      <c r="D14" s="401">
        <v>42476</v>
      </c>
      <c r="E14" s="385" t="s">
        <v>590</v>
      </c>
      <c r="F14" s="386" t="s">
        <v>2373</v>
      </c>
      <c r="G14" s="88"/>
      <c r="H14" s="387" t="s">
        <v>19</v>
      </c>
      <c r="I14" s="388" t="s">
        <v>25</v>
      </c>
      <c r="J14" s="379" t="s">
        <v>443</v>
      </c>
      <c r="K14" s="379" t="s">
        <v>443</v>
      </c>
      <c r="L14" s="379" t="s">
        <v>443</v>
      </c>
      <c r="M14" s="379" t="s">
        <v>443</v>
      </c>
      <c r="N14" s="379" t="s">
        <v>443</v>
      </c>
      <c r="O14" s="379" t="s">
        <v>443</v>
      </c>
      <c r="P14" s="549" t="s">
        <v>2374</v>
      </c>
      <c r="Q14" s="379" t="s">
        <v>443</v>
      </c>
      <c r="R14" s="379" t="s">
        <v>443</v>
      </c>
      <c r="S14" s="379" t="s">
        <v>443</v>
      </c>
      <c r="T14" s="379" t="s">
        <v>443</v>
      </c>
      <c r="U14" s="379" t="s">
        <v>443</v>
      </c>
      <c r="V14" s="379" t="s">
        <v>443</v>
      </c>
      <c r="W14" s="379" t="s">
        <v>443</v>
      </c>
    </row>
    <row r="15" spans="1:23" ht="45" customHeight="1" x14ac:dyDescent="0.25">
      <c r="A15" s="383" t="s">
        <v>2071</v>
      </c>
      <c r="B15" s="383" t="s">
        <v>99</v>
      </c>
      <c r="C15" s="414" t="s">
        <v>2311</v>
      </c>
      <c r="D15" s="401">
        <v>41791</v>
      </c>
      <c r="E15" s="385" t="s">
        <v>590</v>
      </c>
      <c r="F15" s="386" t="s">
        <v>2375</v>
      </c>
      <c r="G15" s="88">
        <v>21</v>
      </c>
      <c r="H15" s="387" t="s">
        <v>2306</v>
      </c>
      <c r="I15" s="388" t="s">
        <v>42</v>
      </c>
      <c r="J15" s="379" t="s">
        <v>443</v>
      </c>
      <c r="K15" s="379" t="s">
        <v>443</v>
      </c>
      <c r="L15" s="379" t="s">
        <v>443</v>
      </c>
      <c r="M15" s="379" t="s">
        <v>443</v>
      </c>
      <c r="N15" s="379" t="s">
        <v>443</v>
      </c>
      <c r="O15" s="379" t="s">
        <v>443</v>
      </c>
      <c r="P15" s="379" t="s">
        <v>443</v>
      </c>
      <c r="Q15" s="379" t="s">
        <v>443</v>
      </c>
      <c r="R15" s="379" t="s">
        <v>443</v>
      </c>
      <c r="S15" s="379" t="s">
        <v>443</v>
      </c>
      <c r="T15" s="379" t="s">
        <v>443</v>
      </c>
      <c r="U15" s="379" t="s">
        <v>443</v>
      </c>
      <c r="V15" s="379" t="s">
        <v>443</v>
      </c>
      <c r="W15" s="379" t="s">
        <v>1882</v>
      </c>
    </row>
    <row r="16" spans="1:23" s="381" customFormat="1" ht="45" customHeight="1" x14ac:dyDescent="0.25">
      <c r="A16" s="408" t="s">
        <v>2072</v>
      </c>
      <c r="B16" s="383" t="s">
        <v>99</v>
      </c>
      <c r="C16" s="414" t="s">
        <v>2311</v>
      </c>
      <c r="D16" s="401">
        <v>41821</v>
      </c>
      <c r="E16" s="385" t="s">
        <v>590</v>
      </c>
      <c r="F16" s="386" t="s">
        <v>2376</v>
      </c>
      <c r="G16" s="9">
        <v>17</v>
      </c>
      <c r="H16" s="387" t="s">
        <v>30</v>
      </c>
      <c r="I16" s="388" t="s">
        <v>25</v>
      </c>
      <c r="J16" s="379" t="s">
        <v>443</v>
      </c>
      <c r="K16" s="379" t="s">
        <v>443</v>
      </c>
      <c r="L16" s="379" t="s">
        <v>443</v>
      </c>
      <c r="M16" s="379" t="s">
        <v>443</v>
      </c>
      <c r="N16" s="379" t="s">
        <v>443</v>
      </c>
      <c r="O16" s="379" t="s">
        <v>443</v>
      </c>
      <c r="P16" s="539" t="s">
        <v>2377</v>
      </c>
      <c r="Q16" s="379" t="s">
        <v>443</v>
      </c>
      <c r="R16" s="379" t="s">
        <v>443</v>
      </c>
      <c r="S16" s="379" t="s">
        <v>443</v>
      </c>
      <c r="T16" s="379" t="s">
        <v>443</v>
      </c>
      <c r="U16" s="379" t="s">
        <v>443</v>
      </c>
      <c r="V16" s="379" t="s">
        <v>443</v>
      </c>
      <c r="W16" s="420" t="s">
        <v>35</v>
      </c>
    </row>
    <row r="17" spans="1:23" s="381" customFormat="1" ht="45" customHeight="1" x14ac:dyDescent="0.25">
      <c r="A17" s="383" t="s">
        <v>2378</v>
      </c>
      <c r="B17" s="383" t="s">
        <v>119</v>
      </c>
      <c r="C17" s="414" t="s">
        <v>2311</v>
      </c>
      <c r="D17" s="401">
        <v>42256</v>
      </c>
      <c r="E17" s="385" t="s">
        <v>590</v>
      </c>
      <c r="F17" s="386" t="s">
        <v>2379</v>
      </c>
      <c r="G17" s="88">
        <v>10</v>
      </c>
      <c r="H17" s="387" t="s">
        <v>30</v>
      </c>
      <c r="I17" s="388" t="s">
        <v>87</v>
      </c>
      <c r="J17" s="379" t="s">
        <v>443</v>
      </c>
      <c r="K17" s="379" t="s">
        <v>443</v>
      </c>
      <c r="L17" s="379" t="s">
        <v>443</v>
      </c>
      <c r="M17" s="379" t="s">
        <v>443</v>
      </c>
      <c r="N17" s="379" t="s">
        <v>443</v>
      </c>
      <c r="O17" s="379" t="s">
        <v>443</v>
      </c>
      <c r="P17" s="379" t="s">
        <v>443</v>
      </c>
      <c r="Q17" s="379" t="s">
        <v>443</v>
      </c>
      <c r="R17" s="379" t="s">
        <v>443</v>
      </c>
      <c r="S17" s="379" t="s">
        <v>443</v>
      </c>
      <c r="T17" s="379" t="s">
        <v>443</v>
      </c>
      <c r="U17" s="379" t="s">
        <v>443</v>
      </c>
      <c r="V17" s="379" t="s">
        <v>1882</v>
      </c>
      <c r="W17" s="420" t="s">
        <v>35</v>
      </c>
    </row>
    <row r="18" spans="1:23" ht="45" customHeight="1" x14ac:dyDescent="0.25">
      <c r="A18" s="408" t="s">
        <v>2380</v>
      </c>
      <c r="B18" s="382" t="s">
        <v>700</v>
      </c>
      <c r="C18" s="414" t="s">
        <v>2311</v>
      </c>
      <c r="D18" s="434">
        <v>43891</v>
      </c>
      <c r="E18" s="385" t="s">
        <v>590</v>
      </c>
      <c r="F18" s="386" t="s">
        <v>2381</v>
      </c>
      <c r="G18" s="88"/>
      <c r="H18" s="387" t="s">
        <v>2306</v>
      </c>
      <c r="I18" s="415" t="s">
        <v>50</v>
      </c>
      <c r="J18" s="379" t="s">
        <v>443</v>
      </c>
      <c r="K18" s="379" t="s">
        <v>443</v>
      </c>
      <c r="L18" s="379" t="s">
        <v>443</v>
      </c>
      <c r="M18" s="379" t="s">
        <v>443</v>
      </c>
      <c r="N18" s="379" t="s">
        <v>443</v>
      </c>
      <c r="O18" s="379" t="s">
        <v>443</v>
      </c>
      <c r="P18" s="379" t="s">
        <v>443</v>
      </c>
      <c r="Q18" s="379" t="s">
        <v>443</v>
      </c>
      <c r="R18" s="453" t="s">
        <v>1882</v>
      </c>
      <c r="S18" s="379" t="s">
        <v>443</v>
      </c>
      <c r="T18" s="379" t="s">
        <v>443</v>
      </c>
      <c r="U18" s="379" t="s">
        <v>443</v>
      </c>
      <c r="V18" s="379" t="s">
        <v>443</v>
      </c>
      <c r="W18" s="379" t="s">
        <v>443</v>
      </c>
    </row>
    <row r="19" spans="1:23" ht="45" customHeight="1" x14ac:dyDescent="0.25">
      <c r="A19" s="408" t="s">
        <v>2086</v>
      </c>
      <c r="B19" s="382" t="s">
        <v>119</v>
      </c>
      <c r="C19" s="414" t="s">
        <v>715</v>
      </c>
      <c r="D19" s="434">
        <v>44559</v>
      </c>
      <c r="E19" s="385" t="s">
        <v>590</v>
      </c>
      <c r="F19" s="560" t="s">
        <v>2382</v>
      </c>
      <c r="G19" s="88"/>
      <c r="H19" s="387" t="s">
        <v>2383</v>
      </c>
      <c r="I19" s="415" t="s">
        <v>45</v>
      </c>
      <c r="J19" s="379" t="s">
        <v>35</v>
      </c>
      <c r="K19" s="537" t="s">
        <v>2364</v>
      </c>
      <c r="L19" s="379" t="s">
        <v>443</v>
      </c>
      <c r="M19" s="379" t="s">
        <v>1882</v>
      </c>
      <c r="N19" s="379" t="s">
        <v>443</v>
      </c>
      <c r="O19" s="379" t="s">
        <v>443</v>
      </c>
      <c r="P19" s="379" t="s">
        <v>443</v>
      </c>
      <c r="Q19" s="379" t="s">
        <v>443</v>
      </c>
      <c r="R19" s="379" t="s">
        <v>443</v>
      </c>
      <c r="S19" s="379" t="s">
        <v>443</v>
      </c>
      <c r="T19" s="379" t="s">
        <v>443</v>
      </c>
      <c r="U19" s="379" t="s">
        <v>443</v>
      </c>
      <c r="V19" s="379" t="s">
        <v>443</v>
      </c>
      <c r="W19" s="565" t="s">
        <v>2364</v>
      </c>
    </row>
    <row r="20" spans="1:23" s="381" customFormat="1" ht="45" customHeight="1" x14ac:dyDescent="0.25">
      <c r="A20" s="464" t="s">
        <v>721</v>
      </c>
      <c r="B20" s="464" t="s">
        <v>99</v>
      </c>
      <c r="C20" s="414" t="s">
        <v>2311</v>
      </c>
      <c r="D20" s="401">
        <v>42689</v>
      </c>
      <c r="E20" s="465" t="s">
        <v>590</v>
      </c>
      <c r="F20" s="441" t="s">
        <v>722</v>
      </c>
      <c r="G20" s="100"/>
      <c r="H20" s="466" t="s">
        <v>24</v>
      </c>
      <c r="I20" s="449" t="s">
        <v>72</v>
      </c>
      <c r="J20" s="379" t="s">
        <v>443</v>
      </c>
      <c r="K20" s="379" t="s">
        <v>443</v>
      </c>
      <c r="L20" s="379" t="s">
        <v>443</v>
      </c>
      <c r="M20" s="379" t="s">
        <v>443</v>
      </c>
      <c r="N20" s="379" t="s">
        <v>443</v>
      </c>
      <c r="O20" s="379" t="s">
        <v>443</v>
      </c>
      <c r="P20" s="379" t="s">
        <v>443</v>
      </c>
      <c r="Q20" s="379" t="s">
        <v>443</v>
      </c>
      <c r="R20" s="379" t="s">
        <v>443</v>
      </c>
      <c r="S20" s="379" t="s">
        <v>443</v>
      </c>
      <c r="T20" s="379" t="s">
        <v>443</v>
      </c>
      <c r="U20" s="379" t="s">
        <v>1882</v>
      </c>
      <c r="V20" s="379" t="s">
        <v>443</v>
      </c>
      <c r="W20" s="535" t="s">
        <v>2364</v>
      </c>
    </row>
    <row r="21" spans="1:23" s="381" customFormat="1" ht="45" customHeight="1" x14ac:dyDescent="0.25">
      <c r="A21" s="383" t="s">
        <v>86</v>
      </c>
      <c r="B21" s="383" t="s">
        <v>758</v>
      </c>
      <c r="C21" s="414" t="s">
        <v>2311</v>
      </c>
      <c r="D21" s="384"/>
      <c r="E21" s="465" t="s">
        <v>590</v>
      </c>
      <c r="F21" s="386" t="s">
        <v>444</v>
      </c>
      <c r="G21" s="88"/>
      <c r="H21" s="387" t="s">
        <v>24</v>
      </c>
      <c r="I21" s="388" t="s">
        <v>25</v>
      </c>
      <c r="J21" s="379" t="s">
        <v>443</v>
      </c>
      <c r="K21" s="379" t="s">
        <v>443</v>
      </c>
      <c r="L21" s="379" t="s">
        <v>443</v>
      </c>
      <c r="M21" s="379" t="s">
        <v>443</v>
      </c>
      <c r="N21" s="379" t="s">
        <v>443</v>
      </c>
      <c r="O21" s="379" t="s">
        <v>443</v>
      </c>
      <c r="P21" s="379" t="s">
        <v>1882</v>
      </c>
      <c r="Q21" s="420" t="s">
        <v>35</v>
      </c>
      <c r="R21" s="420" t="s">
        <v>35</v>
      </c>
      <c r="S21" s="379" t="s">
        <v>443</v>
      </c>
      <c r="T21" s="379" t="s">
        <v>443</v>
      </c>
      <c r="U21" s="379" t="s">
        <v>443</v>
      </c>
      <c r="V21" s="379" t="s">
        <v>443</v>
      </c>
      <c r="W21" s="535" t="s">
        <v>2364</v>
      </c>
    </row>
    <row r="22" spans="1:23" s="381" customFormat="1" ht="45" customHeight="1" x14ac:dyDescent="0.25">
      <c r="A22" s="383" t="s">
        <v>2094</v>
      </c>
      <c r="B22" s="383" t="s">
        <v>152</v>
      </c>
      <c r="C22" s="451" t="s">
        <v>762</v>
      </c>
      <c r="D22" s="401">
        <v>44378</v>
      </c>
      <c r="E22" s="385" t="s">
        <v>590</v>
      </c>
      <c r="F22" s="386" t="s">
        <v>2384</v>
      </c>
      <c r="G22" s="88"/>
      <c r="H22" s="387" t="s">
        <v>2385</v>
      </c>
      <c r="I22" s="388" t="s">
        <v>69</v>
      </c>
      <c r="J22" s="453" t="s">
        <v>443</v>
      </c>
      <c r="K22" s="453" t="s">
        <v>443</v>
      </c>
      <c r="L22" s="453" t="s">
        <v>443</v>
      </c>
      <c r="M22" s="453" t="s">
        <v>443</v>
      </c>
      <c r="N22" s="453" t="s">
        <v>443</v>
      </c>
      <c r="O22" s="453" t="s">
        <v>443</v>
      </c>
      <c r="P22" s="453" t="s">
        <v>443</v>
      </c>
      <c r="Q22" s="453" t="s">
        <v>1882</v>
      </c>
      <c r="R22" s="453" t="s">
        <v>443</v>
      </c>
      <c r="S22" s="453" t="s">
        <v>443</v>
      </c>
      <c r="T22" s="453" t="s">
        <v>443</v>
      </c>
      <c r="U22" s="453" t="s">
        <v>443</v>
      </c>
      <c r="V22" s="379" t="s">
        <v>443</v>
      </c>
      <c r="W22" s="379" t="s">
        <v>443</v>
      </c>
    </row>
    <row r="23" spans="1:23" s="381" customFormat="1" ht="45" customHeight="1" x14ac:dyDescent="0.25">
      <c r="A23" s="383" t="s">
        <v>784</v>
      </c>
      <c r="B23" s="383" t="s">
        <v>785</v>
      </c>
      <c r="C23" s="414" t="s">
        <v>2311</v>
      </c>
      <c r="D23" s="401">
        <v>41791</v>
      </c>
      <c r="E23" s="385" t="s">
        <v>590</v>
      </c>
      <c r="F23" s="386" t="s">
        <v>300</v>
      </c>
      <c r="G23" s="88"/>
      <c r="H23" s="387" t="s">
        <v>19</v>
      </c>
      <c r="I23" s="415" t="s">
        <v>40</v>
      </c>
      <c r="J23" s="379" t="s">
        <v>443</v>
      </c>
      <c r="K23" s="379" t="s">
        <v>443</v>
      </c>
      <c r="L23" s="379" t="s">
        <v>443</v>
      </c>
      <c r="M23" s="379" t="s">
        <v>443</v>
      </c>
      <c r="N23" s="379" t="s">
        <v>443</v>
      </c>
      <c r="O23" s="379" t="s">
        <v>443</v>
      </c>
      <c r="P23" s="379" t="s">
        <v>35</v>
      </c>
      <c r="Q23" s="379" t="s">
        <v>443</v>
      </c>
      <c r="R23" s="379" t="s">
        <v>443</v>
      </c>
      <c r="S23" s="379" t="s">
        <v>443</v>
      </c>
      <c r="T23" s="379" t="s">
        <v>443</v>
      </c>
      <c r="U23" s="379" t="s">
        <v>443</v>
      </c>
      <c r="V23" s="379" t="s">
        <v>443</v>
      </c>
      <c r="W23" s="379" t="s">
        <v>443</v>
      </c>
    </row>
    <row r="24" spans="1:23" s="381" customFormat="1" ht="45" customHeight="1" x14ac:dyDescent="0.25">
      <c r="A24" s="382" t="s">
        <v>22</v>
      </c>
      <c r="B24" s="383" t="s">
        <v>790</v>
      </c>
      <c r="C24" s="414" t="s">
        <v>2311</v>
      </c>
      <c r="D24" s="384"/>
      <c r="E24" s="385" t="s">
        <v>590</v>
      </c>
      <c r="F24" s="386" t="s">
        <v>503</v>
      </c>
      <c r="G24" s="140"/>
      <c r="H24" s="387" t="s">
        <v>24</v>
      </c>
      <c r="I24" s="378" t="s">
        <v>72</v>
      </c>
      <c r="J24" s="379" t="s">
        <v>443</v>
      </c>
      <c r="K24" s="379" t="s">
        <v>443</v>
      </c>
      <c r="L24" s="379" t="s">
        <v>443</v>
      </c>
      <c r="M24" s="379" t="s">
        <v>443</v>
      </c>
      <c r="N24" s="379" t="s">
        <v>443</v>
      </c>
      <c r="O24" s="379" t="s">
        <v>443</v>
      </c>
      <c r="P24" s="379" t="s">
        <v>443</v>
      </c>
      <c r="Q24" s="379" t="s">
        <v>443</v>
      </c>
      <c r="R24" s="379" t="s">
        <v>443</v>
      </c>
      <c r="S24" s="379" t="s">
        <v>443</v>
      </c>
      <c r="T24" s="379" t="s">
        <v>35</v>
      </c>
      <c r="U24" s="379" t="s">
        <v>35</v>
      </c>
      <c r="V24" s="379" t="s">
        <v>443</v>
      </c>
      <c r="W24" s="535" t="s">
        <v>2364</v>
      </c>
    </row>
    <row r="25" spans="1:23" s="381" customFormat="1" ht="45" customHeight="1" x14ac:dyDescent="0.25">
      <c r="A25" s="383" t="s">
        <v>806</v>
      </c>
      <c r="B25" s="383" t="s">
        <v>297</v>
      </c>
      <c r="C25" s="414" t="s">
        <v>2311</v>
      </c>
      <c r="D25" s="401">
        <v>42005</v>
      </c>
      <c r="E25" s="385" t="s">
        <v>590</v>
      </c>
      <c r="F25" s="386" t="s">
        <v>2386</v>
      </c>
      <c r="G25" s="88">
        <v>11</v>
      </c>
      <c r="H25" s="387" t="s">
        <v>30</v>
      </c>
      <c r="I25" s="388" t="s">
        <v>25</v>
      </c>
      <c r="J25" s="379" t="s">
        <v>443</v>
      </c>
      <c r="K25" s="379" t="s">
        <v>443</v>
      </c>
      <c r="L25" s="379" t="s">
        <v>443</v>
      </c>
      <c r="M25" s="379" t="s">
        <v>443</v>
      </c>
      <c r="N25" s="379" t="s">
        <v>443</v>
      </c>
      <c r="O25" s="379" t="s">
        <v>443</v>
      </c>
      <c r="P25" s="379" t="s">
        <v>1882</v>
      </c>
      <c r="Q25" s="379" t="s">
        <v>443</v>
      </c>
      <c r="R25" s="379" t="s">
        <v>443</v>
      </c>
      <c r="S25" s="379" t="s">
        <v>443</v>
      </c>
      <c r="T25" s="379" t="s">
        <v>443</v>
      </c>
      <c r="U25" s="379" t="s">
        <v>443</v>
      </c>
      <c r="V25" s="379" t="s">
        <v>443</v>
      </c>
      <c r="W25" s="420" t="s">
        <v>35</v>
      </c>
    </row>
    <row r="26" spans="1:23" ht="45" customHeight="1" x14ac:dyDescent="0.25">
      <c r="A26" s="408" t="s">
        <v>265</v>
      </c>
      <c r="B26" s="383" t="s">
        <v>107</v>
      </c>
      <c r="C26" s="414" t="s">
        <v>2311</v>
      </c>
      <c r="D26" s="384"/>
      <c r="E26" s="385" t="s">
        <v>590</v>
      </c>
      <c r="F26" s="386" t="s">
        <v>266</v>
      </c>
      <c r="G26" s="88">
        <v>17</v>
      </c>
      <c r="H26" s="387" t="s">
        <v>2306</v>
      </c>
      <c r="I26" s="388" t="s">
        <v>69</v>
      </c>
      <c r="J26" s="379" t="s">
        <v>443</v>
      </c>
      <c r="K26" s="379" t="s">
        <v>443</v>
      </c>
      <c r="L26" s="379" t="s">
        <v>443</v>
      </c>
      <c r="M26" s="379" t="s">
        <v>443</v>
      </c>
      <c r="N26" s="379" t="s">
        <v>443</v>
      </c>
      <c r="O26" s="379" t="s">
        <v>443</v>
      </c>
      <c r="P26" s="379" t="s">
        <v>443</v>
      </c>
      <c r="Q26" s="569" t="s">
        <v>1882</v>
      </c>
      <c r="R26" s="453" t="s">
        <v>443</v>
      </c>
      <c r="S26" s="379" t="s">
        <v>443</v>
      </c>
      <c r="T26" s="379" t="s">
        <v>443</v>
      </c>
      <c r="U26" s="379" t="s">
        <v>443</v>
      </c>
      <c r="V26" s="379"/>
      <c r="W26" s="379" t="s">
        <v>443</v>
      </c>
    </row>
    <row r="27" spans="1:23" ht="45" customHeight="1" x14ac:dyDescent="0.25">
      <c r="A27" s="408" t="s">
        <v>2387</v>
      </c>
      <c r="B27" s="383" t="s">
        <v>2388</v>
      </c>
      <c r="C27" s="414" t="s">
        <v>2311</v>
      </c>
      <c r="D27" s="401">
        <v>44287</v>
      </c>
      <c r="E27" s="385" t="s">
        <v>590</v>
      </c>
      <c r="F27" s="386" t="s">
        <v>827</v>
      </c>
      <c r="G27" s="88"/>
      <c r="H27" s="387" t="s">
        <v>19</v>
      </c>
      <c r="I27" s="388" t="s">
        <v>53</v>
      </c>
      <c r="J27" s="379" t="s">
        <v>443</v>
      </c>
      <c r="K27" s="379" t="s">
        <v>443</v>
      </c>
      <c r="L27" s="379" t="s">
        <v>443</v>
      </c>
      <c r="M27" s="379" t="s">
        <v>443</v>
      </c>
      <c r="N27" s="453" t="s">
        <v>1882</v>
      </c>
      <c r="O27" s="379" t="s">
        <v>443</v>
      </c>
      <c r="P27" s="379" t="s">
        <v>443</v>
      </c>
      <c r="Q27" s="379" t="s">
        <v>443</v>
      </c>
      <c r="R27" s="379" t="s">
        <v>443</v>
      </c>
      <c r="S27" s="379" t="s">
        <v>443</v>
      </c>
      <c r="T27" s="379" t="s">
        <v>443</v>
      </c>
      <c r="U27" s="379" t="s">
        <v>35</v>
      </c>
      <c r="V27" s="379" t="s">
        <v>443</v>
      </c>
      <c r="W27" s="379" t="s">
        <v>443</v>
      </c>
    </row>
    <row r="28" spans="1:23" ht="45" customHeight="1" x14ac:dyDescent="0.25">
      <c r="A28" s="408" t="s">
        <v>2389</v>
      </c>
      <c r="B28" s="383" t="s">
        <v>99</v>
      </c>
      <c r="C28" s="414" t="s">
        <v>2311</v>
      </c>
      <c r="D28" s="401">
        <v>44348</v>
      </c>
      <c r="E28" s="385" t="s">
        <v>590</v>
      </c>
      <c r="F28" s="386" t="s">
        <v>829</v>
      </c>
      <c r="G28" s="88"/>
      <c r="H28" s="387" t="s">
        <v>2363</v>
      </c>
      <c r="I28" s="388" t="s">
        <v>20</v>
      </c>
      <c r="J28" s="379" t="s">
        <v>443</v>
      </c>
      <c r="K28" s="379" t="s">
        <v>443</v>
      </c>
      <c r="L28" s="379" t="s">
        <v>443</v>
      </c>
      <c r="M28" s="379" t="s">
        <v>443</v>
      </c>
      <c r="N28" s="379" t="s">
        <v>443</v>
      </c>
      <c r="O28" s="379" t="s">
        <v>443</v>
      </c>
      <c r="P28" s="379" t="s">
        <v>443</v>
      </c>
      <c r="Q28" s="379" t="s">
        <v>1882</v>
      </c>
      <c r="R28" s="379" t="s">
        <v>443</v>
      </c>
      <c r="S28" s="379" t="s">
        <v>443</v>
      </c>
      <c r="T28" s="379" t="s">
        <v>443</v>
      </c>
      <c r="U28" s="379" t="s">
        <v>443</v>
      </c>
      <c r="V28" s="379" t="s">
        <v>443</v>
      </c>
      <c r="W28" s="535" t="s">
        <v>2364</v>
      </c>
    </row>
    <row r="29" spans="1:23" ht="45" customHeight="1" x14ac:dyDescent="0.25">
      <c r="A29" s="383" t="s">
        <v>37</v>
      </c>
      <c r="B29" s="383" t="s">
        <v>119</v>
      </c>
      <c r="C29" s="414" t="s">
        <v>2311</v>
      </c>
      <c r="D29" s="401"/>
      <c r="E29" s="385" t="s">
        <v>590</v>
      </c>
      <c r="F29" s="386" t="s">
        <v>283</v>
      </c>
      <c r="G29" s="88">
        <v>27</v>
      </c>
      <c r="H29" s="387" t="s">
        <v>2306</v>
      </c>
      <c r="I29" s="388" t="s">
        <v>31</v>
      </c>
      <c r="J29" s="379" t="s">
        <v>443</v>
      </c>
      <c r="K29" s="379" t="s">
        <v>443</v>
      </c>
      <c r="L29" s="379" t="s">
        <v>443</v>
      </c>
      <c r="M29" s="379" t="s">
        <v>443</v>
      </c>
      <c r="N29" s="379" t="s">
        <v>443</v>
      </c>
      <c r="O29" s="379" t="s">
        <v>443</v>
      </c>
      <c r="P29" s="379" t="s">
        <v>443</v>
      </c>
      <c r="Q29" s="379" t="s">
        <v>443</v>
      </c>
      <c r="R29" s="379" t="s">
        <v>443</v>
      </c>
      <c r="S29" s="379" t="s">
        <v>443</v>
      </c>
      <c r="T29" s="379" t="s">
        <v>1882</v>
      </c>
      <c r="U29" s="379" t="s">
        <v>443</v>
      </c>
      <c r="V29" s="379" t="s">
        <v>443</v>
      </c>
      <c r="W29" s="379" t="s">
        <v>443</v>
      </c>
    </row>
    <row r="30" spans="1:23" customFormat="1" ht="75" x14ac:dyDescent="0.25">
      <c r="A30" s="383" t="s">
        <v>2116</v>
      </c>
      <c r="B30" s="383" t="s">
        <v>840</v>
      </c>
      <c r="C30" s="451" t="s">
        <v>2117</v>
      </c>
      <c r="D30" s="401">
        <v>44185</v>
      </c>
      <c r="E30" s="411" t="s">
        <v>590</v>
      </c>
      <c r="F30" s="386" t="s">
        <v>1012</v>
      </c>
      <c r="G30" s="526"/>
      <c r="H30" s="387" t="s">
        <v>2363</v>
      </c>
      <c r="I30" s="388" t="s">
        <v>53</v>
      </c>
      <c r="J30" s="379" t="s">
        <v>443</v>
      </c>
      <c r="K30" s="379" t="s">
        <v>443</v>
      </c>
      <c r="L30" s="379" t="s">
        <v>443</v>
      </c>
      <c r="M30" s="379" t="s">
        <v>443</v>
      </c>
      <c r="N30" s="379" t="s">
        <v>1882</v>
      </c>
      <c r="O30" s="379" t="s">
        <v>443</v>
      </c>
      <c r="P30" s="379" t="s">
        <v>443</v>
      </c>
      <c r="Q30" s="379" t="s">
        <v>443</v>
      </c>
      <c r="R30" s="379" t="s">
        <v>443</v>
      </c>
      <c r="S30" s="379" t="s">
        <v>443</v>
      </c>
      <c r="T30" s="379" t="s">
        <v>443</v>
      </c>
      <c r="U30" s="379" t="s">
        <v>443</v>
      </c>
      <c r="V30" s="379" t="s">
        <v>443</v>
      </c>
      <c r="W30" s="535" t="s">
        <v>2364</v>
      </c>
    </row>
    <row r="31" spans="1:23" customFormat="1" ht="45" x14ac:dyDescent="0.25">
      <c r="A31" s="383" t="s">
        <v>2124</v>
      </c>
      <c r="B31" s="383" t="s">
        <v>2125</v>
      </c>
      <c r="C31" s="414" t="s">
        <v>2311</v>
      </c>
      <c r="D31" s="401">
        <v>41091</v>
      </c>
      <c r="E31" s="385" t="s">
        <v>590</v>
      </c>
      <c r="F31" s="386" t="s">
        <v>2390</v>
      </c>
      <c r="G31" s="541">
        <v>7</v>
      </c>
      <c r="H31" s="387" t="s">
        <v>30</v>
      </c>
      <c r="I31" s="388" t="s">
        <v>69</v>
      </c>
      <c r="J31" s="379" t="s">
        <v>443</v>
      </c>
      <c r="K31" s="379" t="s">
        <v>443</v>
      </c>
      <c r="L31" s="379" t="s">
        <v>443</v>
      </c>
      <c r="M31" s="379" t="s">
        <v>443</v>
      </c>
      <c r="N31" s="379" t="s">
        <v>443</v>
      </c>
      <c r="O31" s="379" t="s">
        <v>443</v>
      </c>
      <c r="P31" s="379" t="s">
        <v>443</v>
      </c>
      <c r="Q31" s="569" t="s">
        <v>2377</v>
      </c>
      <c r="R31" s="379" t="s">
        <v>443</v>
      </c>
      <c r="S31" s="379" t="s">
        <v>443</v>
      </c>
      <c r="T31" s="379" t="s">
        <v>443</v>
      </c>
      <c r="U31" s="379" t="s">
        <v>443</v>
      </c>
      <c r="V31" s="379" t="s">
        <v>443</v>
      </c>
      <c r="W31" s="420" t="s">
        <v>35</v>
      </c>
    </row>
    <row r="32" spans="1:23" s="381" customFormat="1" ht="45" customHeight="1" x14ac:dyDescent="0.25">
      <c r="A32" s="390" t="s">
        <v>2129</v>
      </c>
      <c r="B32" s="372" t="s">
        <v>859</v>
      </c>
      <c r="C32" s="408" t="s">
        <v>2311</v>
      </c>
      <c r="D32" s="393">
        <v>44337</v>
      </c>
      <c r="E32" s="411" t="s">
        <v>590</v>
      </c>
      <c r="F32" s="394" t="s">
        <v>827</v>
      </c>
      <c r="G32" s="299"/>
      <c r="H32" s="395" t="s">
        <v>2385</v>
      </c>
      <c r="I32" s="396" t="s">
        <v>25</v>
      </c>
      <c r="J32" s="453" t="s">
        <v>443</v>
      </c>
      <c r="K32" s="453" t="s">
        <v>443</v>
      </c>
      <c r="L32" s="453" t="s">
        <v>443</v>
      </c>
      <c r="M32" s="453" t="s">
        <v>443</v>
      </c>
      <c r="N32" s="453" t="s">
        <v>443</v>
      </c>
      <c r="O32" s="453" t="s">
        <v>443</v>
      </c>
      <c r="P32" s="542" t="s">
        <v>2374</v>
      </c>
      <c r="Q32" s="453" t="s">
        <v>443</v>
      </c>
      <c r="R32" s="453" t="s">
        <v>443</v>
      </c>
      <c r="S32" s="453" t="s">
        <v>443</v>
      </c>
      <c r="T32" s="453" t="s">
        <v>443</v>
      </c>
      <c r="U32" s="453" t="s">
        <v>443</v>
      </c>
      <c r="V32" s="379" t="s">
        <v>443</v>
      </c>
      <c r="W32" s="379" t="s">
        <v>443</v>
      </c>
    </row>
    <row r="33" spans="1:23" ht="45" customHeight="1" x14ac:dyDescent="0.25">
      <c r="A33" s="390" t="s">
        <v>863</v>
      </c>
      <c r="B33" s="383" t="s">
        <v>119</v>
      </c>
      <c r="C33" s="414" t="s">
        <v>2311</v>
      </c>
      <c r="D33" s="393">
        <v>44185</v>
      </c>
      <c r="E33" s="411" t="s">
        <v>590</v>
      </c>
      <c r="F33" s="394" t="s">
        <v>2391</v>
      </c>
      <c r="G33" s="140"/>
      <c r="H33" s="395" t="s">
        <v>2385</v>
      </c>
      <c r="I33" s="388" t="s">
        <v>42</v>
      </c>
      <c r="J33" s="453" t="s">
        <v>443</v>
      </c>
      <c r="K33" s="453" t="s">
        <v>443</v>
      </c>
      <c r="L33" s="453" t="s">
        <v>443</v>
      </c>
      <c r="M33" s="453" t="s">
        <v>443</v>
      </c>
      <c r="N33" s="453" t="s">
        <v>443</v>
      </c>
      <c r="O33" s="453" t="s">
        <v>443</v>
      </c>
      <c r="P33" s="453" t="s">
        <v>443</v>
      </c>
      <c r="Q33" s="453" t="s">
        <v>443</v>
      </c>
      <c r="R33" s="453" t="s">
        <v>443</v>
      </c>
      <c r="S33" s="453" t="s">
        <v>443</v>
      </c>
      <c r="T33" s="453" t="s">
        <v>443</v>
      </c>
      <c r="U33" s="453" t="s">
        <v>443</v>
      </c>
      <c r="V33" s="453" t="s">
        <v>443</v>
      </c>
      <c r="W33" s="379" t="s">
        <v>1882</v>
      </c>
    </row>
    <row r="34" spans="1:23" s="381" customFormat="1" ht="45" customHeight="1" x14ac:dyDescent="0.25">
      <c r="A34" s="383" t="s">
        <v>866</v>
      </c>
      <c r="B34" s="383" t="s">
        <v>758</v>
      </c>
      <c r="C34" s="414" t="s">
        <v>2311</v>
      </c>
      <c r="D34" s="401">
        <v>43497</v>
      </c>
      <c r="E34" s="385" t="s">
        <v>590</v>
      </c>
      <c r="F34" s="529" t="s">
        <v>867</v>
      </c>
      <c r="G34" s="337"/>
      <c r="H34" s="413" t="s">
        <v>19</v>
      </c>
      <c r="I34" s="388" t="s">
        <v>25</v>
      </c>
      <c r="J34" s="379" t="s">
        <v>443</v>
      </c>
      <c r="K34" s="379" t="s">
        <v>443</v>
      </c>
      <c r="L34" s="379" t="s">
        <v>443</v>
      </c>
      <c r="M34" s="379" t="s">
        <v>443</v>
      </c>
      <c r="N34" s="379" t="s">
        <v>443</v>
      </c>
      <c r="O34" s="379" t="s">
        <v>443</v>
      </c>
      <c r="P34" s="379" t="s">
        <v>443</v>
      </c>
      <c r="Q34" s="379" t="s">
        <v>1882</v>
      </c>
      <c r="R34" s="379" t="s">
        <v>443</v>
      </c>
      <c r="S34" s="379" t="s">
        <v>443</v>
      </c>
      <c r="T34" s="379" t="s">
        <v>443</v>
      </c>
      <c r="U34" s="379" t="s">
        <v>443</v>
      </c>
      <c r="V34" s="379" t="s">
        <v>443</v>
      </c>
      <c r="W34" s="379" t="s">
        <v>443</v>
      </c>
    </row>
    <row r="35" spans="1:23" customFormat="1" ht="30" customHeight="1" x14ac:dyDescent="0.25">
      <c r="A35" s="383" t="s">
        <v>874</v>
      </c>
      <c r="B35" s="383" t="s">
        <v>875</v>
      </c>
      <c r="C35" s="414" t="s">
        <v>2311</v>
      </c>
      <c r="D35" s="401">
        <v>44167</v>
      </c>
      <c r="E35" s="385" t="s">
        <v>590</v>
      </c>
      <c r="F35" s="386" t="s">
        <v>2392</v>
      </c>
      <c r="G35" s="555" t="s">
        <v>19</v>
      </c>
      <c r="H35" s="413" t="s">
        <v>19</v>
      </c>
      <c r="I35" s="524" t="s">
        <v>87</v>
      </c>
      <c r="J35" s="379" t="s">
        <v>443</v>
      </c>
      <c r="K35" s="379" t="s">
        <v>443</v>
      </c>
      <c r="L35" s="379" t="s">
        <v>443</v>
      </c>
      <c r="M35" s="379" t="s">
        <v>443</v>
      </c>
      <c r="N35" s="379" t="s">
        <v>443</v>
      </c>
      <c r="O35" s="379" t="s">
        <v>443</v>
      </c>
      <c r="P35" s="379" t="s">
        <v>443</v>
      </c>
      <c r="Q35" s="379" t="s">
        <v>443</v>
      </c>
      <c r="R35" s="379" t="s">
        <v>443</v>
      </c>
      <c r="S35" s="379" t="s">
        <v>443</v>
      </c>
      <c r="T35" s="379" t="s">
        <v>443</v>
      </c>
      <c r="U35" s="379" t="s">
        <v>443</v>
      </c>
      <c r="V35" s="379" t="s">
        <v>1882</v>
      </c>
      <c r="W35" s="379" t="s">
        <v>443</v>
      </c>
    </row>
    <row r="36" spans="1:23" s="381" customFormat="1" ht="45" customHeight="1" x14ac:dyDescent="0.25">
      <c r="A36" s="408" t="s">
        <v>112</v>
      </c>
      <c r="B36" s="383" t="s">
        <v>212</v>
      </c>
      <c r="C36" s="414" t="s">
        <v>2311</v>
      </c>
      <c r="D36" s="401">
        <v>40483</v>
      </c>
      <c r="E36" s="411" t="s">
        <v>590</v>
      </c>
      <c r="F36" s="386" t="s">
        <v>2393</v>
      </c>
      <c r="G36" s="88">
        <v>22</v>
      </c>
      <c r="H36" s="387" t="s">
        <v>30</v>
      </c>
      <c r="I36" s="388" t="s">
        <v>45</v>
      </c>
      <c r="J36" s="379" t="s">
        <v>443</v>
      </c>
      <c r="K36" s="379" t="s">
        <v>443</v>
      </c>
      <c r="L36" s="379" t="s">
        <v>443</v>
      </c>
      <c r="M36" s="379" t="s">
        <v>1882</v>
      </c>
      <c r="N36" s="379" t="s">
        <v>443</v>
      </c>
      <c r="O36" s="379" t="s">
        <v>443</v>
      </c>
      <c r="P36" s="379" t="s">
        <v>443</v>
      </c>
      <c r="Q36" s="379" t="s">
        <v>443</v>
      </c>
      <c r="R36" s="379" t="s">
        <v>443</v>
      </c>
      <c r="S36" s="379" t="s">
        <v>443</v>
      </c>
      <c r="T36" s="379" t="s">
        <v>443</v>
      </c>
      <c r="U36" s="379" t="s">
        <v>443</v>
      </c>
      <c r="V36" s="379" t="s">
        <v>443</v>
      </c>
      <c r="W36" s="420" t="s">
        <v>35</v>
      </c>
    </row>
    <row r="37" spans="1:23" s="381" customFormat="1" ht="45" customHeight="1" x14ac:dyDescent="0.25">
      <c r="A37" s="408" t="s">
        <v>883</v>
      </c>
      <c r="B37" s="383" t="s">
        <v>1906</v>
      </c>
      <c r="C37" s="414" t="s">
        <v>2311</v>
      </c>
      <c r="D37" s="401">
        <v>44774</v>
      </c>
      <c r="E37" s="411" t="s">
        <v>590</v>
      </c>
      <c r="F37" s="386" t="s">
        <v>2394</v>
      </c>
      <c r="G37" s="88"/>
      <c r="H37" s="387" t="s">
        <v>2385</v>
      </c>
      <c r="I37" s="388" t="s">
        <v>42</v>
      </c>
      <c r="J37" s="454" t="s">
        <v>35</v>
      </c>
      <c r="K37" s="454" t="s">
        <v>35</v>
      </c>
      <c r="L37" s="454" t="s">
        <v>35</v>
      </c>
      <c r="M37" s="454" t="s">
        <v>35</v>
      </c>
      <c r="N37" s="454" t="s">
        <v>35</v>
      </c>
      <c r="O37" s="454" t="s">
        <v>35</v>
      </c>
      <c r="P37" s="454" t="s">
        <v>35</v>
      </c>
      <c r="Q37" s="454" t="s">
        <v>35</v>
      </c>
      <c r="R37" s="454" t="s">
        <v>35</v>
      </c>
      <c r="S37" s="453" t="s">
        <v>443</v>
      </c>
      <c r="T37" s="453" t="s">
        <v>443</v>
      </c>
      <c r="U37" s="453" t="s">
        <v>443</v>
      </c>
      <c r="V37" s="453" t="s">
        <v>443</v>
      </c>
      <c r="W37" s="379" t="s">
        <v>443</v>
      </c>
    </row>
    <row r="38" spans="1:23" s="381" customFormat="1" ht="45" customHeight="1" x14ac:dyDescent="0.25">
      <c r="A38" s="408" t="s">
        <v>2395</v>
      </c>
      <c r="B38" s="383" t="s">
        <v>872</v>
      </c>
      <c r="C38" s="414" t="s">
        <v>1691</v>
      </c>
      <c r="D38" s="401">
        <v>44228</v>
      </c>
      <c r="E38" s="411" t="s">
        <v>590</v>
      </c>
      <c r="F38" s="386" t="s">
        <v>2396</v>
      </c>
      <c r="G38" s="88"/>
      <c r="H38" s="387" t="s">
        <v>19</v>
      </c>
      <c r="I38" s="388" t="s">
        <v>28</v>
      </c>
      <c r="J38" s="379" t="s">
        <v>443</v>
      </c>
      <c r="K38" s="379" t="s">
        <v>443</v>
      </c>
      <c r="L38" s="379" t="s">
        <v>443</v>
      </c>
      <c r="M38" s="379" t="s">
        <v>443</v>
      </c>
      <c r="N38" s="379" t="s">
        <v>443</v>
      </c>
      <c r="O38" s="379" t="s">
        <v>443</v>
      </c>
      <c r="P38" s="379" t="s">
        <v>443</v>
      </c>
      <c r="Q38" s="379" t="s">
        <v>443</v>
      </c>
      <c r="R38" s="379" t="s">
        <v>443</v>
      </c>
      <c r="S38" s="379" t="s">
        <v>443</v>
      </c>
      <c r="T38" s="379" t="s">
        <v>443</v>
      </c>
      <c r="U38" s="379" t="s">
        <v>443</v>
      </c>
      <c r="V38" s="379" t="s">
        <v>443</v>
      </c>
      <c r="W38" s="379" t="s">
        <v>443</v>
      </c>
    </row>
    <row r="39" spans="1:23" ht="45" customHeight="1" x14ac:dyDescent="0.25">
      <c r="A39" s="382" t="s">
        <v>894</v>
      </c>
      <c r="B39" s="382" t="s">
        <v>152</v>
      </c>
      <c r="C39" s="408" t="s">
        <v>2311</v>
      </c>
      <c r="D39" s="401">
        <v>42036</v>
      </c>
      <c r="E39" s="385" t="s">
        <v>590</v>
      </c>
      <c r="F39" s="386" t="s">
        <v>2397</v>
      </c>
      <c r="G39" s="88"/>
      <c r="H39" s="387" t="s">
        <v>2385</v>
      </c>
      <c r="I39" s="388" t="s">
        <v>42</v>
      </c>
      <c r="J39" s="453" t="s">
        <v>443</v>
      </c>
      <c r="K39" s="453" t="s">
        <v>443</v>
      </c>
      <c r="L39" s="453" t="s">
        <v>443</v>
      </c>
      <c r="M39" s="453" t="s">
        <v>443</v>
      </c>
      <c r="N39" s="453" t="s">
        <v>443</v>
      </c>
      <c r="O39" s="453" t="s">
        <v>443</v>
      </c>
      <c r="P39" s="453" t="s">
        <v>443</v>
      </c>
      <c r="Q39" s="453" t="s">
        <v>443</v>
      </c>
      <c r="R39" s="453" t="s">
        <v>443</v>
      </c>
      <c r="S39" s="453" t="s">
        <v>443</v>
      </c>
      <c r="T39" s="453" t="s">
        <v>443</v>
      </c>
      <c r="U39" s="452" t="s">
        <v>35</v>
      </c>
      <c r="V39" s="452" t="s">
        <v>35</v>
      </c>
      <c r="W39" s="379" t="s">
        <v>1882</v>
      </c>
    </row>
    <row r="40" spans="1:23" ht="45" customHeight="1" x14ac:dyDescent="0.25">
      <c r="A40" s="382" t="s">
        <v>2398</v>
      </c>
      <c r="B40" s="382" t="s">
        <v>638</v>
      </c>
      <c r="C40" s="408" t="s">
        <v>2311</v>
      </c>
      <c r="D40" s="401">
        <v>44743</v>
      </c>
      <c r="E40" s="385" t="s">
        <v>590</v>
      </c>
      <c r="F40" s="386" t="s">
        <v>2399</v>
      </c>
      <c r="G40" s="88"/>
      <c r="H40" s="387" t="s">
        <v>19</v>
      </c>
      <c r="I40" s="388" t="s">
        <v>20</v>
      </c>
      <c r="J40" s="454" t="s">
        <v>35</v>
      </c>
      <c r="K40" s="454" t="s">
        <v>35</v>
      </c>
      <c r="L40" s="454" t="s">
        <v>35</v>
      </c>
      <c r="M40" s="454" t="s">
        <v>35</v>
      </c>
      <c r="N40" s="454" t="s">
        <v>35</v>
      </c>
      <c r="O40" s="454" t="s">
        <v>35</v>
      </c>
      <c r="P40" s="454" t="s">
        <v>35</v>
      </c>
      <c r="Q40" s="454" t="s">
        <v>35</v>
      </c>
      <c r="R40" s="453" t="s">
        <v>35</v>
      </c>
      <c r="S40" s="379" t="s">
        <v>443</v>
      </c>
      <c r="T40" s="379" t="s">
        <v>443</v>
      </c>
      <c r="U40" s="379" t="s">
        <v>443</v>
      </c>
      <c r="V40" s="379" t="s">
        <v>443</v>
      </c>
      <c r="W40" s="379" t="s">
        <v>443</v>
      </c>
    </row>
    <row r="41" spans="1:23" s="381" customFormat="1" ht="45" customHeight="1" x14ac:dyDescent="0.25">
      <c r="A41" s="382" t="s">
        <v>904</v>
      </c>
      <c r="B41" s="382" t="s">
        <v>905</v>
      </c>
      <c r="C41" s="408" t="s">
        <v>2311</v>
      </c>
      <c r="D41" s="401">
        <v>44002</v>
      </c>
      <c r="E41" s="385" t="s">
        <v>590</v>
      </c>
      <c r="F41" s="386" t="s">
        <v>2400</v>
      </c>
      <c r="G41" s="88"/>
      <c r="H41" s="387" t="s">
        <v>2385</v>
      </c>
      <c r="I41" s="388" t="s">
        <v>40</v>
      </c>
      <c r="J41" s="453" t="s">
        <v>443</v>
      </c>
      <c r="K41" s="453" t="s">
        <v>443</v>
      </c>
      <c r="L41" s="453" t="s">
        <v>443</v>
      </c>
      <c r="M41" s="453" t="s">
        <v>443</v>
      </c>
      <c r="N41" s="453" t="s">
        <v>443</v>
      </c>
      <c r="O41" s="453" t="s">
        <v>443</v>
      </c>
      <c r="P41" s="453" t="s">
        <v>443</v>
      </c>
      <c r="Q41" s="453" t="s">
        <v>443</v>
      </c>
      <c r="R41" s="453" t="s">
        <v>443</v>
      </c>
      <c r="S41" s="453" t="s">
        <v>443</v>
      </c>
      <c r="T41" s="453" t="s">
        <v>443</v>
      </c>
      <c r="U41" s="453" t="s">
        <v>443</v>
      </c>
      <c r="V41" s="453" t="s">
        <v>443</v>
      </c>
      <c r="W41" s="379" t="s">
        <v>443</v>
      </c>
    </row>
    <row r="42" spans="1:23" ht="45" customHeight="1" x14ac:dyDescent="0.25">
      <c r="A42" s="383" t="s">
        <v>245</v>
      </c>
      <c r="B42" s="383" t="s">
        <v>113</v>
      </c>
      <c r="C42" s="414" t="s">
        <v>2311</v>
      </c>
      <c r="D42" s="384"/>
      <c r="E42" s="532" t="s">
        <v>66</v>
      </c>
      <c r="F42" s="386" t="s">
        <v>246</v>
      </c>
      <c r="G42" s="88">
        <v>6</v>
      </c>
      <c r="H42" s="387" t="s">
        <v>2385</v>
      </c>
      <c r="I42" s="388" t="s">
        <v>25</v>
      </c>
      <c r="J42" s="453" t="s">
        <v>443</v>
      </c>
      <c r="K42" s="453" t="s">
        <v>443</v>
      </c>
      <c r="L42" s="453" t="s">
        <v>443</v>
      </c>
      <c r="M42" s="420" t="s">
        <v>35</v>
      </c>
      <c r="N42" s="420" t="s">
        <v>35</v>
      </c>
      <c r="O42" s="420" t="s">
        <v>35</v>
      </c>
      <c r="P42" s="420" t="s">
        <v>35</v>
      </c>
      <c r="Q42" s="454" t="s">
        <v>35</v>
      </c>
      <c r="R42" s="454" t="s">
        <v>35</v>
      </c>
      <c r="S42" s="454" t="s">
        <v>35</v>
      </c>
      <c r="T42" s="454" t="s">
        <v>35</v>
      </c>
      <c r="U42" s="454"/>
      <c r="V42" s="454"/>
      <c r="W42" s="454" t="s">
        <v>35</v>
      </c>
    </row>
    <row r="43" spans="1:23" s="381" customFormat="1" ht="45" customHeight="1" x14ac:dyDescent="0.25">
      <c r="A43" s="382" t="s">
        <v>2401</v>
      </c>
      <c r="B43" s="382" t="s">
        <v>2402</v>
      </c>
      <c r="C43" s="414" t="s">
        <v>2311</v>
      </c>
      <c r="D43" s="384"/>
      <c r="E43" s="532" t="s">
        <v>66</v>
      </c>
      <c r="F43" s="386" t="s">
        <v>933</v>
      </c>
      <c r="G43" s="88">
        <v>21</v>
      </c>
      <c r="H43" s="387" t="s">
        <v>30</v>
      </c>
      <c r="I43" s="388" t="s">
        <v>28</v>
      </c>
      <c r="J43" s="379" t="s">
        <v>443</v>
      </c>
      <c r="K43" s="379" t="s">
        <v>443</v>
      </c>
      <c r="L43" s="379" t="s">
        <v>443</v>
      </c>
      <c r="M43" s="379" t="s">
        <v>443</v>
      </c>
      <c r="N43" s="379" t="s">
        <v>443</v>
      </c>
      <c r="O43" s="379" t="s">
        <v>443</v>
      </c>
      <c r="P43" s="379" t="s">
        <v>443</v>
      </c>
      <c r="Q43" s="379" t="s">
        <v>443</v>
      </c>
      <c r="R43" s="570" t="s">
        <v>443</v>
      </c>
      <c r="S43" s="570" t="s">
        <v>35</v>
      </c>
      <c r="T43" s="570" t="s">
        <v>443</v>
      </c>
      <c r="U43" s="420" t="s">
        <v>35</v>
      </c>
      <c r="V43" s="420" t="s">
        <v>35</v>
      </c>
      <c r="W43" s="420" t="s">
        <v>35</v>
      </c>
    </row>
    <row r="44" spans="1:23" s="381" customFormat="1" ht="45" customHeight="1" x14ac:dyDescent="0.25">
      <c r="A44" s="382" t="s">
        <v>2403</v>
      </c>
      <c r="B44" s="382" t="s">
        <v>935</v>
      </c>
      <c r="C44" s="414" t="s">
        <v>2311</v>
      </c>
      <c r="D44" s="401">
        <v>44501</v>
      </c>
      <c r="E44" s="385" t="s">
        <v>590</v>
      </c>
      <c r="F44" s="386" t="s">
        <v>2404</v>
      </c>
      <c r="G44" s="88"/>
      <c r="H44" s="387" t="s">
        <v>2385</v>
      </c>
      <c r="I44" s="388" t="s">
        <v>42</v>
      </c>
      <c r="J44" s="453" t="s">
        <v>443</v>
      </c>
      <c r="K44" s="453" t="s">
        <v>443</v>
      </c>
      <c r="L44" s="453" t="s">
        <v>443</v>
      </c>
      <c r="M44" s="453" t="s">
        <v>443</v>
      </c>
      <c r="N44" s="453" t="s">
        <v>443</v>
      </c>
      <c r="O44" s="453" t="s">
        <v>443</v>
      </c>
      <c r="P44" s="453" t="s">
        <v>443</v>
      </c>
      <c r="Q44" s="453" t="s">
        <v>443</v>
      </c>
      <c r="R44" s="453" t="s">
        <v>443</v>
      </c>
      <c r="S44" s="453" t="s">
        <v>443</v>
      </c>
      <c r="T44" s="453" t="s">
        <v>443</v>
      </c>
      <c r="U44" s="453" t="s">
        <v>443</v>
      </c>
      <c r="V44" s="453" t="s">
        <v>443</v>
      </c>
      <c r="W44" s="379" t="s">
        <v>1882</v>
      </c>
    </row>
    <row r="45" spans="1:23" ht="81" x14ac:dyDescent="0.25">
      <c r="A45" s="382" t="s">
        <v>2405</v>
      </c>
      <c r="B45" s="383" t="s">
        <v>2406</v>
      </c>
      <c r="C45" s="561" t="s">
        <v>2407</v>
      </c>
      <c r="D45" s="401">
        <v>43800</v>
      </c>
      <c r="E45" s="532" t="s">
        <v>66</v>
      </c>
      <c r="F45" s="386" t="s">
        <v>2408</v>
      </c>
      <c r="G45" s="88"/>
      <c r="H45" s="387" t="s">
        <v>2306</v>
      </c>
      <c r="I45" s="388" t="s">
        <v>40</v>
      </c>
      <c r="J45" s="379" t="s">
        <v>443</v>
      </c>
      <c r="K45" s="379" t="s">
        <v>443</v>
      </c>
      <c r="L45" s="535" t="s">
        <v>35</v>
      </c>
      <c r="M45" s="535" t="s">
        <v>35</v>
      </c>
      <c r="N45" s="535" t="s">
        <v>35</v>
      </c>
      <c r="O45" s="535" t="s">
        <v>35</v>
      </c>
      <c r="P45" s="535" t="s">
        <v>35</v>
      </c>
      <c r="Q45" s="535" t="s">
        <v>35</v>
      </c>
      <c r="R45" s="535" t="s">
        <v>35</v>
      </c>
      <c r="S45" s="535" t="s">
        <v>35</v>
      </c>
      <c r="T45" s="535" t="s">
        <v>35</v>
      </c>
      <c r="U45" s="535"/>
      <c r="V45" s="535"/>
      <c r="W45" s="535" t="s">
        <v>35</v>
      </c>
    </row>
    <row r="46" spans="1:23" ht="45" customHeight="1" x14ac:dyDescent="0.25">
      <c r="A46" s="382" t="s">
        <v>945</v>
      </c>
      <c r="B46" s="382" t="s">
        <v>152</v>
      </c>
      <c r="C46" s="414" t="s">
        <v>2311</v>
      </c>
      <c r="D46" s="401">
        <v>42036</v>
      </c>
      <c r="E46" s="385" t="s">
        <v>590</v>
      </c>
      <c r="F46" s="386" t="s">
        <v>2409</v>
      </c>
      <c r="G46" s="140"/>
      <c r="H46" s="387" t="s">
        <v>2385</v>
      </c>
      <c r="I46" s="388" t="s">
        <v>87</v>
      </c>
      <c r="J46" s="379" t="s">
        <v>443</v>
      </c>
      <c r="K46" s="379" t="s">
        <v>443</v>
      </c>
      <c r="L46" s="379" t="s">
        <v>443</v>
      </c>
      <c r="M46" s="379" t="s">
        <v>443</v>
      </c>
      <c r="N46" s="379" t="s">
        <v>443</v>
      </c>
      <c r="O46" s="379" t="s">
        <v>443</v>
      </c>
      <c r="P46" s="379" t="s">
        <v>443</v>
      </c>
      <c r="Q46" s="453" t="s">
        <v>443</v>
      </c>
      <c r="R46" s="453" t="s">
        <v>443</v>
      </c>
      <c r="S46" s="453" t="s">
        <v>443</v>
      </c>
      <c r="T46" s="453" t="s">
        <v>443</v>
      </c>
      <c r="U46" s="453" t="s">
        <v>443</v>
      </c>
      <c r="V46" s="379" t="s">
        <v>1882</v>
      </c>
      <c r="W46" s="379" t="s">
        <v>443</v>
      </c>
    </row>
    <row r="47" spans="1:23" s="381" customFormat="1" ht="45" customHeight="1" x14ac:dyDescent="0.25">
      <c r="A47" s="383" t="s">
        <v>2151</v>
      </c>
      <c r="B47" s="383" t="s">
        <v>948</v>
      </c>
      <c r="C47" s="414" t="s">
        <v>2311</v>
      </c>
      <c r="D47" s="401">
        <v>42248</v>
      </c>
      <c r="E47" s="385" t="s">
        <v>590</v>
      </c>
      <c r="F47" s="386" t="s">
        <v>2410</v>
      </c>
      <c r="G47" s="88">
        <v>8</v>
      </c>
      <c r="H47" s="387" t="s">
        <v>30</v>
      </c>
      <c r="I47" s="388" t="s">
        <v>20</v>
      </c>
      <c r="J47" s="453" t="s">
        <v>443</v>
      </c>
      <c r="K47" s="453" t="s">
        <v>443</v>
      </c>
      <c r="L47" s="453" t="s">
        <v>443</v>
      </c>
      <c r="M47" s="379" t="s">
        <v>443</v>
      </c>
      <c r="N47" s="379" t="s">
        <v>443</v>
      </c>
      <c r="O47" s="379" t="s">
        <v>1882</v>
      </c>
      <c r="P47" s="379" t="s">
        <v>443</v>
      </c>
      <c r="Q47" s="379" t="s">
        <v>443</v>
      </c>
      <c r="R47" s="379" t="s">
        <v>443</v>
      </c>
      <c r="S47" s="379" t="s">
        <v>35</v>
      </c>
      <c r="T47" s="379" t="s">
        <v>443</v>
      </c>
      <c r="U47" s="379" t="s">
        <v>443</v>
      </c>
      <c r="V47" s="379" t="s">
        <v>443</v>
      </c>
      <c r="W47" s="420" t="s">
        <v>35</v>
      </c>
    </row>
    <row r="48" spans="1:23" s="381" customFormat="1" ht="45" customHeight="1" x14ac:dyDescent="0.25">
      <c r="A48" s="408" t="s">
        <v>2153</v>
      </c>
      <c r="B48" s="383" t="s">
        <v>956</v>
      </c>
      <c r="C48" s="414" t="s">
        <v>2311</v>
      </c>
      <c r="D48" s="401">
        <v>42719</v>
      </c>
      <c r="E48" s="385" t="s">
        <v>590</v>
      </c>
      <c r="F48" s="386" t="s">
        <v>2411</v>
      </c>
      <c r="G48" s="140">
        <v>20</v>
      </c>
      <c r="H48" s="387" t="s">
        <v>30</v>
      </c>
      <c r="I48" s="388" t="s">
        <v>25</v>
      </c>
      <c r="J48" s="379" t="s">
        <v>443</v>
      </c>
      <c r="K48" s="379" t="s">
        <v>443</v>
      </c>
      <c r="L48" s="379" t="s">
        <v>443</v>
      </c>
      <c r="M48" s="379" t="s">
        <v>443</v>
      </c>
      <c r="N48" s="379" t="s">
        <v>443</v>
      </c>
      <c r="O48" s="379" t="s">
        <v>443</v>
      </c>
      <c r="P48" s="379" t="s">
        <v>1882</v>
      </c>
      <c r="Q48" s="379" t="s">
        <v>443</v>
      </c>
      <c r="R48" s="379" t="s">
        <v>443</v>
      </c>
      <c r="S48" s="379" t="s">
        <v>443</v>
      </c>
      <c r="T48" s="379" t="s">
        <v>443</v>
      </c>
      <c r="U48" s="379" t="s">
        <v>443</v>
      </c>
      <c r="V48" s="379" t="s">
        <v>443</v>
      </c>
      <c r="W48" s="420" t="s">
        <v>35</v>
      </c>
    </row>
    <row r="49" spans="1:23" s="381" customFormat="1" ht="45" customHeight="1" x14ac:dyDescent="0.25">
      <c r="A49" s="408" t="s">
        <v>2154</v>
      </c>
      <c r="B49" s="383" t="s">
        <v>2080</v>
      </c>
      <c r="C49" s="414" t="s">
        <v>2311</v>
      </c>
      <c r="D49" s="401">
        <v>44185</v>
      </c>
      <c r="E49" s="385" t="s">
        <v>590</v>
      </c>
      <c r="F49" s="386" t="s">
        <v>2412</v>
      </c>
      <c r="G49" s="140"/>
      <c r="H49" s="387" t="s">
        <v>2306</v>
      </c>
      <c r="I49" s="388" t="s">
        <v>72</v>
      </c>
      <c r="J49" s="379" t="s">
        <v>443</v>
      </c>
      <c r="K49" s="379" t="s">
        <v>443</v>
      </c>
      <c r="L49" s="379" t="s">
        <v>443</v>
      </c>
      <c r="M49" s="379" t="s">
        <v>443</v>
      </c>
      <c r="N49" s="379" t="s">
        <v>443</v>
      </c>
      <c r="O49" s="379" t="s">
        <v>443</v>
      </c>
      <c r="P49" s="379" t="s">
        <v>443</v>
      </c>
      <c r="Q49" s="379" t="s">
        <v>443</v>
      </c>
      <c r="R49" s="379" t="s">
        <v>443</v>
      </c>
      <c r="S49" s="379" t="s">
        <v>443</v>
      </c>
      <c r="T49" s="379" t="s">
        <v>443</v>
      </c>
      <c r="U49" s="379" t="s">
        <v>1882</v>
      </c>
      <c r="V49" s="379" t="s">
        <v>443</v>
      </c>
      <c r="W49" s="379" t="s">
        <v>443</v>
      </c>
    </row>
    <row r="50" spans="1:23" ht="45" customHeight="1" x14ac:dyDescent="0.25">
      <c r="A50" s="414" t="s">
        <v>961</v>
      </c>
      <c r="B50" s="383" t="s">
        <v>113</v>
      </c>
      <c r="C50" s="414" t="s">
        <v>2311</v>
      </c>
      <c r="D50" s="401">
        <v>42826</v>
      </c>
      <c r="E50" s="385" t="s">
        <v>590</v>
      </c>
      <c r="F50" s="441" t="s">
        <v>2413</v>
      </c>
      <c r="G50" s="9"/>
      <c r="H50" s="387" t="s">
        <v>2306</v>
      </c>
      <c r="I50" s="388" t="s">
        <v>87</v>
      </c>
      <c r="J50" s="379" t="s">
        <v>443</v>
      </c>
      <c r="K50" s="379" t="s">
        <v>443</v>
      </c>
      <c r="L50" s="379" t="s">
        <v>443</v>
      </c>
      <c r="M50" s="379" t="s">
        <v>443</v>
      </c>
      <c r="N50" s="379" t="s">
        <v>443</v>
      </c>
      <c r="O50" s="379" t="s">
        <v>443</v>
      </c>
      <c r="P50" s="379" t="s">
        <v>443</v>
      </c>
      <c r="Q50" s="379" t="s">
        <v>443</v>
      </c>
      <c r="R50" s="379" t="s">
        <v>443</v>
      </c>
      <c r="S50" s="379" t="s">
        <v>443</v>
      </c>
      <c r="T50" s="379" t="s">
        <v>443</v>
      </c>
      <c r="U50" s="379" t="s">
        <v>443</v>
      </c>
      <c r="V50" s="379" t="s">
        <v>1882</v>
      </c>
      <c r="W50" s="379" t="s">
        <v>443</v>
      </c>
    </row>
    <row r="51" spans="1:23" ht="45" customHeight="1" x14ac:dyDescent="0.25">
      <c r="A51" s="383" t="s">
        <v>261</v>
      </c>
      <c r="B51" s="383" t="s">
        <v>948</v>
      </c>
      <c r="C51" s="414" t="s">
        <v>2311</v>
      </c>
      <c r="D51" s="401">
        <v>44166</v>
      </c>
      <c r="E51" s="532" t="s">
        <v>66</v>
      </c>
      <c r="F51" s="386" t="s">
        <v>262</v>
      </c>
      <c r="G51" s="88">
        <v>15</v>
      </c>
      <c r="H51" s="387" t="s">
        <v>2385</v>
      </c>
      <c r="I51" s="388" t="s">
        <v>20</v>
      </c>
      <c r="J51" s="379" t="s">
        <v>443</v>
      </c>
      <c r="K51" s="379" t="s">
        <v>443</v>
      </c>
      <c r="L51" s="379" t="s">
        <v>443</v>
      </c>
      <c r="M51" s="453" t="s">
        <v>443</v>
      </c>
      <c r="N51" s="453" t="s">
        <v>443</v>
      </c>
      <c r="O51" s="379" t="s">
        <v>1882</v>
      </c>
      <c r="P51" s="453" t="s">
        <v>443</v>
      </c>
      <c r="Q51" s="453" t="s">
        <v>443</v>
      </c>
      <c r="R51" s="453" t="s">
        <v>443</v>
      </c>
      <c r="S51" s="537" t="s">
        <v>35</v>
      </c>
      <c r="T51" s="537" t="s">
        <v>35</v>
      </c>
      <c r="U51" s="537"/>
      <c r="V51" s="537"/>
      <c r="W51" s="537" t="s">
        <v>35</v>
      </c>
    </row>
    <row r="52" spans="1:23" ht="45" customHeight="1" x14ac:dyDescent="0.25">
      <c r="A52" s="383" t="s">
        <v>261</v>
      </c>
      <c r="B52" s="383" t="s">
        <v>99</v>
      </c>
      <c r="C52" s="414" t="s">
        <v>2311</v>
      </c>
      <c r="D52" s="401">
        <v>44774</v>
      </c>
      <c r="E52" s="385" t="s">
        <v>590</v>
      </c>
      <c r="F52" s="386" t="s">
        <v>262</v>
      </c>
      <c r="G52" s="88">
        <v>15</v>
      </c>
      <c r="H52" s="387" t="s">
        <v>2385</v>
      </c>
      <c r="I52" s="388" t="s">
        <v>20</v>
      </c>
      <c r="J52" s="537" t="s">
        <v>35</v>
      </c>
      <c r="K52" s="537" t="s">
        <v>35</v>
      </c>
      <c r="L52" s="537" t="s">
        <v>35</v>
      </c>
      <c r="M52" s="537" t="s">
        <v>35</v>
      </c>
      <c r="N52" s="537" t="s">
        <v>35</v>
      </c>
      <c r="O52" s="537" t="s">
        <v>35</v>
      </c>
      <c r="P52" s="537" t="s">
        <v>35</v>
      </c>
      <c r="Q52" s="537" t="s">
        <v>35</v>
      </c>
      <c r="R52" s="537" t="s">
        <v>35</v>
      </c>
      <c r="S52" s="453" t="s">
        <v>443</v>
      </c>
      <c r="T52" s="453" t="s">
        <v>443</v>
      </c>
      <c r="U52" s="453" t="s">
        <v>443</v>
      </c>
      <c r="V52" s="453" t="s">
        <v>443</v>
      </c>
      <c r="W52" s="379" t="s">
        <v>443</v>
      </c>
    </row>
    <row r="53" spans="1:23" s="381" customFormat="1" ht="45" customHeight="1" x14ac:dyDescent="0.25">
      <c r="A53" s="429" t="s">
        <v>2161</v>
      </c>
      <c r="B53" s="371" t="s">
        <v>980</v>
      </c>
      <c r="C53" s="414" t="s">
        <v>2311</v>
      </c>
      <c r="D53" s="374">
        <v>43862</v>
      </c>
      <c r="E53" s="385" t="s">
        <v>590</v>
      </c>
      <c r="F53" s="403" t="s">
        <v>981</v>
      </c>
      <c r="G53" s="193"/>
      <c r="H53" s="431" t="s">
        <v>24</v>
      </c>
      <c r="I53" s="388" t="s">
        <v>45</v>
      </c>
      <c r="J53" s="453" t="s">
        <v>443</v>
      </c>
      <c r="K53" s="453" t="s">
        <v>443</v>
      </c>
      <c r="L53" s="453" t="s">
        <v>443</v>
      </c>
      <c r="M53" s="379" t="s">
        <v>1882</v>
      </c>
      <c r="N53" s="379" t="s">
        <v>443</v>
      </c>
      <c r="O53" s="379" t="s">
        <v>443</v>
      </c>
      <c r="P53" s="379" t="s">
        <v>443</v>
      </c>
      <c r="Q53" s="379" t="s">
        <v>443</v>
      </c>
      <c r="R53" s="379" t="s">
        <v>443</v>
      </c>
      <c r="S53" s="379" t="s">
        <v>443</v>
      </c>
      <c r="T53" s="379" t="s">
        <v>443</v>
      </c>
      <c r="U53" s="379" t="s">
        <v>443</v>
      </c>
      <c r="V53" s="379" t="s">
        <v>443</v>
      </c>
      <c r="W53" s="535" t="s">
        <v>2364</v>
      </c>
    </row>
    <row r="54" spans="1:23" s="381" customFormat="1" ht="45" customHeight="1" x14ac:dyDescent="0.25">
      <c r="A54" s="382" t="s">
        <v>985</v>
      </c>
      <c r="B54" s="382" t="s">
        <v>758</v>
      </c>
      <c r="C54" s="414" t="s">
        <v>2311</v>
      </c>
      <c r="D54" s="401">
        <v>43422</v>
      </c>
      <c r="E54" s="385" t="s">
        <v>590</v>
      </c>
      <c r="F54" s="386" t="s">
        <v>986</v>
      </c>
      <c r="G54" s="88"/>
      <c r="H54" s="387" t="s">
        <v>24</v>
      </c>
      <c r="I54" s="388" t="s">
        <v>87</v>
      </c>
      <c r="J54" s="379" t="s">
        <v>1882</v>
      </c>
      <c r="K54" s="379" t="s">
        <v>443</v>
      </c>
      <c r="L54" s="379" t="s">
        <v>443</v>
      </c>
      <c r="M54" s="379" t="s">
        <v>443</v>
      </c>
      <c r="N54" s="379" t="s">
        <v>443</v>
      </c>
      <c r="O54" s="379" t="s">
        <v>443</v>
      </c>
      <c r="P54" s="379" t="s">
        <v>443</v>
      </c>
      <c r="Q54" s="379" t="s">
        <v>443</v>
      </c>
      <c r="R54" s="379" t="s">
        <v>443</v>
      </c>
      <c r="S54" s="379" t="s">
        <v>443</v>
      </c>
      <c r="T54" s="379" t="s">
        <v>443</v>
      </c>
      <c r="U54" s="379" t="s">
        <v>443</v>
      </c>
      <c r="V54" s="379" t="s">
        <v>443</v>
      </c>
      <c r="W54" s="535" t="s">
        <v>2364</v>
      </c>
    </row>
    <row r="55" spans="1:23" s="381" customFormat="1" ht="45" customHeight="1" x14ac:dyDescent="0.25">
      <c r="A55" s="382" t="s">
        <v>2162</v>
      </c>
      <c r="B55" s="382" t="s">
        <v>989</v>
      </c>
      <c r="C55" s="533" t="s">
        <v>990</v>
      </c>
      <c r="D55" s="401">
        <v>44278</v>
      </c>
      <c r="E55" s="385" t="s">
        <v>590</v>
      </c>
      <c r="F55" s="386" t="s">
        <v>827</v>
      </c>
      <c r="G55" s="88"/>
      <c r="H55" s="387" t="s">
        <v>2383</v>
      </c>
      <c r="I55" s="388" t="s">
        <v>72</v>
      </c>
      <c r="J55" s="453" t="s">
        <v>443</v>
      </c>
      <c r="K55" s="537" t="s">
        <v>2364</v>
      </c>
      <c r="L55" s="379" t="s">
        <v>443</v>
      </c>
      <c r="M55" s="379" t="s">
        <v>443</v>
      </c>
      <c r="N55" s="379" t="s">
        <v>443</v>
      </c>
      <c r="O55" s="379" t="s">
        <v>443</v>
      </c>
      <c r="P55" s="379" t="s">
        <v>443</v>
      </c>
      <c r="Q55" s="379" t="s">
        <v>443</v>
      </c>
      <c r="R55" s="379" t="s">
        <v>443</v>
      </c>
      <c r="S55" s="379" t="s">
        <v>443</v>
      </c>
      <c r="T55" s="379" t="s">
        <v>443</v>
      </c>
      <c r="U55" s="379" t="s">
        <v>1882</v>
      </c>
      <c r="V55" s="379" t="s">
        <v>443</v>
      </c>
      <c r="W55" s="565" t="s">
        <v>2364</v>
      </c>
    </row>
    <row r="56" spans="1:23" s="381" customFormat="1" ht="45" customHeight="1" x14ac:dyDescent="0.25">
      <c r="A56" s="382" t="s">
        <v>992</v>
      </c>
      <c r="B56" s="382" t="s">
        <v>993</v>
      </c>
      <c r="C56" s="414" t="s">
        <v>2311</v>
      </c>
      <c r="D56" s="401">
        <v>44774</v>
      </c>
      <c r="E56" s="385" t="s">
        <v>590</v>
      </c>
      <c r="F56" s="386" t="s">
        <v>2414</v>
      </c>
      <c r="G56" s="88"/>
      <c r="H56" s="387" t="s">
        <v>30</v>
      </c>
      <c r="I56" s="388" t="s">
        <v>50</v>
      </c>
      <c r="J56" s="537" t="s">
        <v>35</v>
      </c>
      <c r="K56" s="537" t="s">
        <v>35</v>
      </c>
      <c r="L56" s="537" t="s">
        <v>35</v>
      </c>
      <c r="M56" s="537" t="s">
        <v>35</v>
      </c>
      <c r="N56" s="537" t="s">
        <v>35</v>
      </c>
      <c r="O56" s="537" t="s">
        <v>35</v>
      </c>
      <c r="P56" s="537" t="s">
        <v>35</v>
      </c>
      <c r="Q56" s="537" t="s">
        <v>35</v>
      </c>
      <c r="R56" s="453" t="s">
        <v>1882</v>
      </c>
      <c r="S56" s="379" t="s">
        <v>443</v>
      </c>
      <c r="T56" s="379" t="s">
        <v>443</v>
      </c>
      <c r="U56" s="379" t="s">
        <v>443</v>
      </c>
      <c r="V56" s="379" t="s">
        <v>443</v>
      </c>
      <c r="W56" s="420" t="s">
        <v>35</v>
      </c>
    </row>
    <row r="57" spans="1:23" ht="45" customHeight="1" x14ac:dyDescent="0.25">
      <c r="A57" s="383" t="s">
        <v>104</v>
      </c>
      <c r="B57" s="383" t="s">
        <v>948</v>
      </c>
      <c r="C57" s="414" t="s">
        <v>2311</v>
      </c>
      <c r="D57" s="384"/>
      <c r="E57" s="385" t="s">
        <v>590</v>
      </c>
      <c r="F57" s="386" t="s">
        <v>241</v>
      </c>
      <c r="G57" s="88">
        <v>5</v>
      </c>
      <c r="H57" s="387" t="s">
        <v>2385</v>
      </c>
      <c r="I57" s="388" t="s">
        <v>100</v>
      </c>
      <c r="J57" s="379" t="s">
        <v>443</v>
      </c>
      <c r="K57" s="379" t="s">
        <v>443</v>
      </c>
      <c r="L57" s="379" t="s">
        <v>443</v>
      </c>
      <c r="M57" s="453" t="s">
        <v>443</v>
      </c>
      <c r="N57" s="453" t="s">
        <v>443</v>
      </c>
      <c r="O57" s="453" t="s">
        <v>443</v>
      </c>
      <c r="P57" s="453" t="s">
        <v>443</v>
      </c>
      <c r="Q57" s="453" t="s">
        <v>443</v>
      </c>
      <c r="R57" s="453" t="s">
        <v>443</v>
      </c>
      <c r="S57" s="542" t="s">
        <v>2377</v>
      </c>
      <c r="T57" s="453" t="s">
        <v>443</v>
      </c>
      <c r="U57" s="453" t="s">
        <v>443</v>
      </c>
      <c r="V57" s="453" t="s">
        <v>443</v>
      </c>
      <c r="W57" s="379" t="s">
        <v>443</v>
      </c>
    </row>
    <row r="58" spans="1:23" s="381" customFormat="1" ht="45" customHeight="1" x14ac:dyDescent="0.25">
      <c r="A58" s="383" t="s">
        <v>2415</v>
      </c>
      <c r="B58" s="383" t="s">
        <v>840</v>
      </c>
      <c r="C58" s="451" t="s">
        <v>2169</v>
      </c>
      <c r="D58" s="401">
        <v>43831</v>
      </c>
      <c r="E58" s="385" t="s">
        <v>590</v>
      </c>
      <c r="F58" s="386" t="s">
        <v>1012</v>
      </c>
      <c r="G58" s="299"/>
      <c r="H58" s="387" t="s">
        <v>2363</v>
      </c>
      <c r="I58" s="388" t="s">
        <v>25</v>
      </c>
      <c r="J58" s="453" t="s">
        <v>443</v>
      </c>
      <c r="K58" s="453" t="s">
        <v>443</v>
      </c>
      <c r="L58" s="453" t="s">
        <v>443</v>
      </c>
      <c r="M58" s="379" t="s">
        <v>443</v>
      </c>
      <c r="N58" s="379" t="s">
        <v>443</v>
      </c>
      <c r="O58" s="379" t="s">
        <v>443</v>
      </c>
      <c r="P58" s="379" t="s">
        <v>443</v>
      </c>
      <c r="Q58" s="379" t="s">
        <v>1882</v>
      </c>
      <c r="R58" s="379" t="s">
        <v>443</v>
      </c>
      <c r="S58" s="379" t="s">
        <v>443</v>
      </c>
      <c r="T58" s="379" t="s">
        <v>443</v>
      </c>
      <c r="U58" s="379" t="s">
        <v>443</v>
      </c>
      <c r="V58" s="379" t="s">
        <v>443</v>
      </c>
      <c r="W58" s="535" t="s">
        <v>2364</v>
      </c>
    </row>
    <row r="59" spans="1:23" s="381" customFormat="1" ht="45" customHeight="1" x14ac:dyDescent="0.25">
      <c r="A59" s="383" t="s">
        <v>2174</v>
      </c>
      <c r="B59" s="383" t="s">
        <v>1028</v>
      </c>
      <c r="C59" s="414" t="s">
        <v>2311</v>
      </c>
      <c r="D59" s="401">
        <v>41730</v>
      </c>
      <c r="E59" s="385" t="s">
        <v>590</v>
      </c>
      <c r="F59" s="386" t="s">
        <v>2416</v>
      </c>
      <c r="G59" s="88">
        <v>19</v>
      </c>
      <c r="H59" s="387" t="s">
        <v>2306</v>
      </c>
      <c r="I59" s="388" t="s">
        <v>25</v>
      </c>
      <c r="J59" s="379" t="s">
        <v>443</v>
      </c>
      <c r="K59" s="379" t="s">
        <v>443</v>
      </c>
      <c r="L59" s="379" t="s">
        <v>443</v>
      </c>
      <c r="M59" s="379" t="s">
        <v>443</v>
      </c>
      <c r="N59" s="379" t="s">
        <v>443</v>
      </c>
      <c r="O59" s="379" t="s">
        <v>443</v>
      </c>
      <c r="P59" s="379" t="s">
        <v>443</v>
      </c>
      <c r="Q59" s="379" t="s">
        <v>443</v>
      </c>
      <c r="R59" s="539" t="s">
        <v>2377</v>
      </c>
      <c r="S59" s="453" t="s">
        <v>443</v>
      </c>
      <c r="T59" s="379" t="s">
        <v>443</v>
      </c>
      <c r="U59" s="379" t="s">
        <v>443</v>
      </c>
      <c r="V59" s="379" t="s">
        <v>443</v>
      </c>
      <c r="W59" s="379" t="s">
        <v>443</v>
      </c>
    </row>
    <row r="60" spans="1:23" s="381" customFormat="1" ht="45" customHeight="1" x14ac:dyDescent="0.25">
      <c r="A60" s="383" t="s">
        <v>2178</v>
      </c>
      <c r="B60" s="382" t="s">
        <v>989</v>
      </c>
      <c r="C60" s="533" t="s">
        <v>1037</v>
      </c>
      <c r="D60" s="401">
        <v>44287</v>
      </c>
      <c r="E60" s="385" t="s">
        <v>590</v>
      </c>
      <c r="F60" s="386" t="s">
        <v>827</v>
      </c>
      <c r="G60" s="88"/>
      <c r="H60" s="387" t="s">
        <v>2383</v>
      </c>
      <c r="I60" s="388" t="s">
        <v>53</v>
      </c>
      <c r="J60" s="379" t="s">
        <v>443</v>
      </c>
      <c r="K60" s="537" t="s">
        <v>2364</v>
      </c>
      <c r="L60" s="379" t="s">
        <v>443</v>
      </c>
      <c r="M60" s="379" t="s">
        <v>443</v>
      </c>
      <c r="N60" s="379" t="s">
        <v>1882</v>
      </c>
      <c r="O60" s="379" t="s">
        <v>443</v>
      </c>
      <c r="P60" s="379" t="s">
        <v>443</v>
      </c>
      <c r="Q60" s="379" t="s">
        <v>443</v>
      </c>
      <c r="R60" s="379" t="s">
        <v>443</v>
      </c>
      <c r="S60" s="379" t="s">
        <v>443</v>
      </c>
      <c r="T60" s="379" t="s">
        <v>443</v>
      </c>
      <c r="U60" s="379" t="s">
        <v>443</v>
      </c>
      <c r="V60" s="379" t="s">
        <v>443</v>
      </c>
      <c r="W60" s="565" t="s">
        <v>2364</v>
      </c>
    </row>
    <row r="61" spans="1:23" ht="45" customHeight="1" x14ac:dyDescent="0.25">
      <c r="A61" s="408" t="s">
        <v>68</v>
      </c>
      <c r="B61" s="382" t="s">
        <v>60</v>
      </c>
      <c r="C61" s="409" t="s">
        <v>1176</v>
      </c>
      <c r="D61" s="384"/>
      <c r="E61" s="385" t="s">
        <v>590</v>
      </c>
      <c r="F61" s="386" t="s">
        <v>232</v>
      </c>
      <c r="G61" s="88">
        <v>3</v>
      </c>
      <c r="H61" s="387" t="s">
        <v>2385</v>
      </c>
      <c r="I61" s="415" t="s">
        <v>42</v>
      </c>
      <c r="J61" s="379" t="s">
        <v>443</v>
      </c>
      <c r="K61" s="379" t="s">
        <v>443</v>
      </c>
      <c r="L61" s="379" t="s">
        <v>443</v>
      </c>
      <c r="M61" s="453" t="s">
        <v>443</v>
      </c>
      <c r="N61" s="453" t="s">
        <v>443</v>
      </c>
      <c r="O61" s="453" t="s">
        <v>443</v>
      </c>
      <c r="P61" s="453" t="s">
        <v>443</v>
      </c>
      <c r="Q61" s="453" t="s">
        <v>443</v>
      </c>
      <c r="R61" s="453" t="s">
        <v>443</v>
      </c>
      <c r="S61" s="453" t="s">
        <v>443</v>
      </c>
      <c r="T61" s="453" t="s">
        <v>443</v>
      </c>
      <c r="U61" s="453" t="s">
        <v>443</v>
      </c>
      <c r="V61" s="453" t="s">
        <v>443</v>
      </c>
      <c r="W61" s="379" t="s">
        <v>1882</v>
      </c>
    </row>
    <row r="62" spans="1:23" ht="45" customHeight="1" x14ac:dyDescent="0.25">
      <c r="A62" s="408" t="s">
        <v>2180</v>
      </c>
      <c r="B62" s="382" t="s">
        <v>989</v>
      </c>
      <c r="C62" s="533" t="s">
        <v>1042</v>
      </c>
      <c r="D62" s="471">
        <v>44185</v>
      </c>
      <c r="E62" s="385" t="s">
        <v>590</v>
      </c>
      <c r="F62" s="386" t="s">
        <v>827</v>
      </c>
      <c r="G62" s="140"/>
      <c r="H62" s="387" t="s">
        <v>2383</v>
      </c>
      <c r="I62" s="388" t="s">
        <v>45</v>
      </c>
      <c r="J62" s="453" t="s">
        <v>443</v>
      </c>
      <c r="K62" s="565" t="s">
        <v>2364</v>
      </c>
      <c r="L62" s="453" t="s">
        <v>443</v>
      </c>
      <c r="M62" s="448" t="s">
        <v>1882</v>
      </c>
      <c r="N62" s="379" t="s">
        <v>443</v>
      </c>
      <c r="O62" s="379" t="s">
        <v>443</v>
      </c>
      <c r="P62" s="379" t="s">
        <v>443</v>
      </c>
      <c r="Q62" s="379" t="s">
        <v>443</v>
      </c>
      <c r="R62" s="379" t="s">
        <v>443</v>
      </c>
      <c r="S62" s="379" t="s">
        <v>443</v>
      </c>
      <c r="T62" s="379" t="s">
        <v>443</v>
      </c>
      <c r="U62" s="379" t="s">
        <v>443</v>
      </c>
      <c r="V62" s="379" t="s">
        <v>443</v>
      </c>
      <c r="W62" s="565" t="s">
        <v>2364</v>
      </c>
    </row>
    <row r="63" spans="1:23" ht="45" customHeight="1" x14ac:dyDescent="0.25">
      <c r="A63" s="383" t="s">
        <v>1043</v>
      </c>
      <c r="B63" s="383" t="s">
        <v>2417</v>
      </c>
      <c r="C63" s="408" t="s">
        <v>2311</v>
      </c>
      <c r="D63" s="401">
        <v>44044</v>
      </c>
      <c r="E63" s="385" t="s">
        <v>590</v>
      </c>
      <c r="F63" s="386" t="s">
        <v>2418</v>
      </c>
      <c r="G63" s="203" t="s">
        <v>2181</v>
      </c>
      <c r="H63" s="387" t="s">
        <v>2306</v>
      </c>
      <c r="I63" s="449" t="s">
        <v>45</v>
      </c>
      <c r="J63" s="379" t="s">
        <v>443</v>
      </c>
      <c r="K63" s="379" t="s">
        <v>443</v>
      </c>
      <c r="L63" s="379" t="s">
        <v>443</v>
      </c>
      <c r="M63" s="379" t="s">
        <v>1882</v>
      </c>
      <c r="N63" s="379" t="s">
        <v>443</v>
      </c>
      <c r="O63" s="379" t="s">
        <v>443</v>
      </c>
      <c r="P63" s="379" t="s">
        <v>443</v>
      </c>
      <c r="Q63" s="379" t="s">
        <v>443</v>
      </c>
      <c r="R63" s="379" t="s">
        <v>443</v>
      </c>
      <c r="S63" s="379" t="s">
        <v>443</v>
      </c>
      <c r="T63" s="379" t="s">
        <v>443</v>
      </c>
      <c r="U63" s="379" t="s">
        <v>443</v>
      </c>
      <c r="V63" s="379" t="s">
        <v>443</v>
      </c>
      <c r="W63" s="379" t="s">
        <v>443</v>
      </c>
    </row>
    <row r="64" spans="1:23" s="381" customFormat="1" ht="45" customHeight="1" x14ac:dyDescent="0.25">
      <c r="A64" s="382" t="s">
        <v>1046</v>
      </c>
      <c r="B64" s="382" t="s">
        <v>152</v>
      </c>
      <c r="C64" s="414" t="s">
        <v>2311</v>
      </c>
      <c r="D64" s="401">
        <v>41852</v>
      </c>
      <c r="E64" s="532" t="s">
        <v>1899</v>
      </c>
      <c r="F64" s="386" t="s">
        <v>2419</v>
      </c>
      <c r="G64" s="88"/>
      <c r="H64" s="387" t="s">
        <v>24</v>
      </c>
      <c r="I64" s="388" t="s">
        <v>40</v>
      </c>
      <c r="J64" s="420" t="s">
        <v>35</v>
      </c>
      <c r="K64" s="420" t="s">
        <v>35</v>
      </c>
      <c r="L64" s="420" t="s">
        <v>35</v>
      </c>
      <c r="M64" s="420" t="s">
        <v>35</v>
      </c>
      <c r="N64" s="420" t="s">
        <v>35</v>
      </c>
      <c r="O64" s="420" t="s">
        <v>35</v>
      </c>
      <c r="P64" s="420" t="s">
        <v>35</v>
      </c>
      <c r="Q64" s="420" t="s">
        <v>35</v>
      </c>
      <c r="R64" s="420" t="s">
        <v>35</v>
      </c>
      <c r="S64" s="420" t="s">
        <v>35</v>
      </c>
      <c r="T64" s="420" t="s">
        <v>35</v>
      </c>
      <c r="U64" s="420" t="s">
        <v>35</v>
      </c>
      <c r="V64" s="420" t="s">
        <v>35</v>
      </c>
      <c r="W64" s="420" t="s">
        <v>35</v>
      </c>
    </row>
    <row r="65" spans="1:23" ht="45" customHeight="1" x14ac:dyDescent="0.25">
      <c r="A65" s="383" t="s">
        <v>2182</v>
      </c>
      <c r="B65" s="383" t="s">
        <v>49</v>
      </c>
      <c r="C65" s="414" t="s">
        <v>2311</v>
      </c>
      <c r="D65" s="401">
        <v>41821</v>
      </c>
      <c r="E65" s="532" t="s">
        <v>66</v>
      </c>
      <c r="F65" s="386" t="s">
        <v>2420</v>
      </c>
      <c r="G65" s="88">
        <v>12</v>
      </c>
      <c r="H65" s="387" t="s">
        <v>2306</v>
      </c>
      <c r="I65" s="388" t="s">
        <v>69</v>
      </c>
      <c r="J65" s="379" t="s">
        <v>443</v>
      </c>
      <c r="K65" s="379" t="s">
        <v>443</v>
      </c>
      <c r="L65" s="379" t="s">
        <v>443</v>
      </c>
      <c r="M65" s="379" t="s">
        <v>443</v>
      </c>
      <c r="N65" s="379" t="s">
        <v>443</v>
      </c>
      <c r="O65" s="379" t="s">
        <v>443</v>
      </c>
      <c r="P65" s="379" t="s">
        <v>443</v>
      </c>
      <c r="Q65" s="420" t="s">
        <v>35</v>
      </c>
      <c r="R65" s="420" t="s">
        <v>35</v>
      </c>
      <c r="S65" s="420" t="s">
        <v>35</v>
      </c>
      <c r="T65" s="420" t="s">
        <v>35</v>
      </c>
      <c r="U65" s="420"/>
      <c r="V65" s="420"/>
      <c r="W65" s="420" t="s">
        <v>35</v>
      </c>
    </row>
    <row r="66" spans="1:23" ht="45" customHeight="1" x14ac:dyDescent="0.25">
      <c r="A66" s="383" t="s">
        <v>2182</v>
      </c>
      <c r="B66" s="383" t="s">
        <v>901</v>
      </c>
      <c r="C66" s="414" t="s">
        <v>2311</v>
      </c>
      <c r="D66" s="401">
        <v>44713</v>
      </c>
      <c r="E66" s="385" t="s">
        <v>590</v>
      </c>
      <c r="F66" s="386" t="s">
        <v>2420</v>
      </c>
      <c r="G66" s="88"/>
      <c r="H66" s="387" t="s">
        <v>2306</v>
      </c>
      <c r="I66" s="388" t="s">
        <v>28</v>
      </c>
      <c r="J66" s="420" t="s">
        <v>35</v>
      </c>
      <c r="K66" s="420" t="s">
        <v>35</v>
      </c>
      <c r="L66" s="420" t="s">
        <v>35</v>
      </c>
      <c r="M66" s="420" t="s">
        <v>35</v>
      </c>
      <c r="N66" s="420" t="s">
        <v>35</v>
      </c>
      <c r="O66" s="420" t="s">
        <v>35</v>
      </c>
      <c r="P66" s="420" t="s">
        <v>35</v>
      </c>
      <c r="Q66" s="379" t="s">
        <v>443</v>
      </c>
      <c r="R66" s="379" t="s">
        <v>443</v>
      </c>
      <c r="S66" s="379" t="s">
        <v>1882</v>
      </c>
      <c r="T66" s="379" t="s">
        <v>443</v>
      </c>
      <c r="U66" s="379" t="s">
        <v>443</v>
      </c>
      <c r="V66" s="379" t="s">
        <v>443</v>
      </c>
      <c r="W66" s="379" t="s">
        <v>443</v>
      </c>
    </row>
    <row r="67" spans="1:23" ht="45" customHeight="1" x14ac:dyDescent="0.25">
      <c r="A67" s="383" t="s">
        <v>257</v>
      </c>
      <c r="B67" s="383" t="s">
        <v>152</v>
      </c>
      <c r="C67" s="414" t="s">
        <v>2311</v>
      </c>
      <c r="D67" s="384"/>
      <c r="E67" s="385" t="s">
        <v>590</v>
      </c>
      <c r="F67" s="386" t="s">
        <v>258</v>
      </c>
      <c r="G67" s="88">
        <v>13</v>
      </c>
      <c r="H67" s="387" t="s">
        <v>2385</v>
      </c>
      <c r="I67" s="388" t="s">
        <v>72</v>
      </c>
      <c r="J67" s="379" t="s">
        <v>443</v>
      </c>
      <c r="K67" s="379" t="s">
        <v>443</v>
      </c>
      <c r="L67" s="379" t="s">
        <v>443</v>
      </c>
      <c r="M67" s="453" t="s">
        <v>443</v>
      </c>
      <c r="N67" s="453" t="s">
        <v>443</v>
      </c>
      <c r="O67" s="453" t="s">
        <v>443</v>
      </c>
      <c r="P67" s="453" t="s">
        <v>443</v>
      </c>
      <c r="Q67" s="453" t="s">
        <v>443</v>
      </c>
      <c r="R67" s="453" t="s">
        <v>443</v>
      </c>
      <c r="S67" s="453" t="s">
        <v>443</v>
      </c>
      <c r="T67" s="453" t="s">
        <v>443</v>
      </c>
      <c r="U67" s="453" t="s">
        <v>1882</v>
      </c>
      <c r="V67" s="453" t="s">
        <v>443</v>
      </c>
      <c r="W67" s="379" t="s">
        <v>443</v>
      </c>
    </row>
    <row r="68" spans="1:23" s="381" customFormat="1" ht="45" customHeight="1" x14ac:dyDescent="0.25">
      <c r="A68" s="408" t="s">
        <v>2421</v>
      </c>
      <c r="B68" s="382" t="s">
        <v>2422</v>
      </c>
      <c r="C68" s="562" t="s">
        <v>2423</v>
      </c>
      <c r="D68" s="434">
        <v>43132</v>
      </c>
      <c r="E68" s="525" t="s">
        <v>2424</v>
      </c>
      <c r="F68" s="386" t="s">
        <v>2425</v>
      </c>
      <c r="G68" s="88"/>
      <c r="H68" s="387" t="s">
        <v>30</v>
      </c>
      <c r="I68" s="388" t="s">
        <v>2426</v>
      </c>
      <c r="J68" s="453" t="s">
        <v>443</v>
      </c>
      <c r="K68" s="453" t="s">
        <v>443</v>
      </c>
      <c r="L68" s="453" t="s">
        <v>443</v>
      </c>
      <c r="M68" s="420" t="s">
        <v>35</v>
      </c>
      <c r="N68" s="420" t="s">
        <v>35</v>
      </c>
      <c r="O68" s="420" t="s">
        <v>35</v>
      </c>
      <c r="P68" s="420" t="s">
        <v>35</v>
      </c>
      <c r="Q68" s="420" t="s">
        <v>35</v>
      </c>
      <c r="R68" s="420" t="s">
        <v>35</v>
      </c>
      <c r="S68" s="420" t="s">
        <v>35</v>
      </c>
      <c r="T68" s="420" t="s">
        <v>35</v>
      </c>
      <c r="U68" s="420"/>
      <c r="V68" s="420"/>
      <c r="W68" s="420" t="s">
        <v>35</v>
      </c>
    </row>
    <row r="69" spans="1:23" s="381" customFormat="1" ht="45" customHeight="1" x14ac:dyDescent="0.25">
      <c r="A69" s="408" t="s">
        <v>1067</v>
      </c>
      <c r="B69" s="382" t="s">
        <v>1141</v>
      </c>
      <c r="C69" s="414" t="s">
        <v>2311</v>
      </c>
      <c r="D69" s="434">
        <v>44856</v>
      </c>
      <c r="E69" s="525"/>
      <c r="F69" s="386" t="s">
        <v>2427</v>
      </c>
      <c r="G69" s="88"/>
      <c r="H69" s="387" t="s">
        <v>2385</v>
      </c>
      <c r="I69" s="404" t="s">
        <v>53</v>
      </c>
      <c r="J69" s="420" t="s">
        <v>35</v>
      </c>
      <c r="K69" s="420" t="s">
        <v>35</v>
      </c>
      <c r="L69" s="420" t="s">
        <v>35</v>
      </c>
      <c r="M69" s="420" t="s">
        <v>35</v>
      </c>
      <c r="N69" s="420" t="s">
        <v>35</v>
      </c>
      <c r="O69" s="420" t="s">
        <v>35</v>
      </c>
      <c r="P69" s="420" t="s">
        <v>35</v>
      </c>
      <c r="Q69" s="420" t="s">
        <v>35</v>
      </c>
      <c r="R69" s="420" t="s">
        <v>35</v>
      </c>
      <c r="S69" s="420" t="s">
        <v>35</v>
      </c>
      <c r="T69" s="420" t="s">
        <v>35</v>
      </c>
      <c r="U69" s="379"/>
      <c r="V69" s="379"/>
      <c r="W69" s="379"/>
    </row>
    <row r="70" spans="1:23" s="381" customFormat="1" ht="45" customHeight="1" x14ac:dyDescent="0.25">
      <c r="A70" s="408" t="s">
        <v>1067</v>
      </c>
      <c r="B70" s="382" t="s">
        <v>1141</v>
      </c>
      <c r="C70" s="414" t="s">
        <v>2311</v>
      </c>
      <c r="D70" s="434">
        <v>44866</v>
      </c>
      <c r="E70" s="385" t="s">
        <v>590</v>
      </c>
      <c r="F70" s="386" t="s">
        <v>2428</v>
      </c>
      <c r="G70" s="88"/>
      <c r="H70" s="387" t="s">
        <v>2385</v>
      </c>
      <c r="I70" s="404" t="s">
        <v>53</v>
      </c>
      <c r="J70" s="420" t="s">
        <v>35</v>
      </c>
      <c r="K70" s="420" t="s">
        <v>35</v>
      </c>
      <c r="L70" s="420" t="s">
        <v>35</v>
      </c>
      <c r="M70" s="420" t="s">
        <v>35</v>
      </c>
      <c r="N70" s="420" t="s">
        <v>35</v>
      </c>
      <c r="O70" s="420" t="s">
        <v>35</v>
      </c>
      <c r="P70" s="420" t="s">
        <v>35</v>
      </c>
      <c r="Q70" s="420" t="s">
        <v>35</v>
      </c>
      <c r="R70" s="420" t="s">
        <v>35</v>
      </c>
      <c r="S70" s="420" t="s">
        <v>35</v>
      </c>
      <c r="T70" s="420" t="s">
        <v>35</v>
      </c>
      <c r="U70" s="420" t="s">
        <v>35</v>
      </c>
      <c r="V70" s="453" t="s">
        <v>443</v>
      </c>
      <c r="W70" s="379" t="s">
        <v>443</v>
      </c>
    </row>
    <row r="71" spans="1:23" ht="30" x14ac:dyDescent="0.25">
      <c r="A71" s="383" t="s">
        <v>1070</v>
      </c>
      <c r="B71" s="383" t="s">
        <v>152</v>
      </c>
      <c r="C71" s="414" t="s">
        <v>2311</v>
      </c>
      <c r="D71" s="401">
        <v>43800</v>
      </c>
      <c r="E71" s="385" t="s">
        <v>590</v>
      </c>
      <c r="F71" s="386" t="s">
        <v>2429</v>
      </c>
      <c r="G71" s="88"/>
      <c r="H71" s="387" t="s">
        <v>2306</v>
      </c>
      <c r="I71" s="404" t="s">
        <v>87</v>
      </c>
      <c r="J71" s="379" t="s">
        <v>443</v>
      </c>
      <c r="K71" s="379" t="s">
        <v>443</v>
      </c>
      <c r="L71" s="379" t="s">
        <v>443</v>
      </c>
      <c r="M71" s="379" t="s">
        <v>443</v>
      </c>
      <c r="N71" s="379" t="s">
        <v>443</v>
      </c>
      <c r="O71" s="379" t="s">
        <v>443</v>
      </c>
      <c r="P71" s="379" t="s">
        <v>443</v>
      </c>
      <c r="Q71" s="379" t="s">
        <v>443</v>
      </c>
      <c r="R71" s="379" t="s">
        <v>443</v>
      </c>
      <c r="S71" s="379" t="s">
        <v>443</v>
      </c>
      <c r="T71" s="379" t="s">
        <v>443</v>
      </c>
      <c r="U71" s="379" t="s">
        <v>443</v>
      </c>
      <c r="V71" s="379" t="s">
        <v>443</v>
      </c>
      <c r="W71" s="379" t="s">
        <v>443</v>
      </c>
    </row>
    <row r="72" spans="1:23" s="381" customFormat="1" ht="45" customHeight="1" x14ac:dyDescent="0.25">
      <c r="A72" s="382" t="s">
        <v>184</v>
      </c>
      <c r="B72" s="383" t="s">
        <v>185</v>
      </c>
      <c r="C72" s="414" t="s">
        <v>2311</v>
      </c>
      <c r="D72" s="401">
        <v>42558</v>
      </c>
      <c r="E72" s="385" t="s">
        <v>590</v>
      </c>
      <c r="F72" s="386" t="s">
        <v>488</v>
      </c>
      <c r="G72" s="140">
        <v>22</v>
      </c>
      <c r="H72" s="387" t="s">
        <v>19</v>
      </c>
      <c r="I72" s="415" t="s">
        <v>53</v>
      </c>
      <c r="J72" s="379" t="s">
        <v>443</v>
      </c>
      <c r="K72" s="379" t="s">
        <v>443</v>
      </c>
      <c r="L72" s="379" t="s">
        <v>443</v>
      </c>
      <c r="M72" s="379" t="s">
        <v>443</v>
      </c>
      <c r="N72" s="379" t="s">
        <v>1882</v>
      </c>
      <c r="O72" s="379" t="s">
        <v>443</v>
      </c>
      <c r="P72" s="379" t="s">
        <v>443</v>
      </c>
      <c r="Q72" s="379" t="s">
        <v>443</v>
      </c>
      <c r="R72" s="379" t="s">
        <v>443</v>
      </c>
      <c r="S72" s="379" t="s">
        <v>443</v>
      </c>
      <c r="T72" s="379" t="s">
        <v>443</v>
      </c>
      <c r="U72" s="379" t="s">
        <v>443</v>
      </c>
      <c r="V72" s="379" t="s">
        <v>443</v>
      </c>
      <c r="W72" s="379" t="s">
        <v>443</v>
      </c>
    </row>
    <row r="73" spans="1:23" s="381" customFormat="1" ht="75" x14ac:dyDescent="0.25">
      <c r="A73" s="382" t="s">
        <v>2189</v>
      </c>
      <c r="B73" s="383" t="s">
        <v>840</v>
      </c>
      <c r="C73" s="451" t="s">
        <v>2190</v>
      </c>
      <c r="D73" s="401">
        <v>44189</v>
      </c>
      <c r="E73" s="385" t="s">
        <v>590</v>
      </c>
      <c r="F73" s="386" t="s">
        <v>1081</v>
      </c>
      <c r="G73" s="140"/>
      <c r="H73" s="387" t="s">
        <v>2363</v>
      </c>
      <c r="I73" s="415" t="s">
        <v>72</v>
      </c>
      <c r="J73" s="379" t="s">
        <v>443</v>
      </c>
      <c r="K73" s="379" t="s">
        <v>443</v>
      </c>
      <c r="L73" s="379" t="s">
        <v>443</v>
      </c>
      <c r="M73" s="379" t="s">
        <v>443</v>
      </c>
      <c r="N73" s="379" t="s">
        <v>443</v>
      </c>
      <c r="O73" s="379" t="s">
        <v>443</v>
      </c>
      <c r="P73" s="379" t="s">
        <v>443</v>
      </c>
      <c r="Q73" s="379" t="s">
        <v>443</v>
      </c>
      <c r="R73" s="379" t="s">
        <v>443</v>
      </c>
      <c r="S73" s="379" t="s">
        <v>443</v>
      </c>
      <c r="T73" s="379" t="s">
        <v>443</v>
      </c>
      <c r="U73" s="379" t="s">
        <v>1882</v>
      </c>
      <c r="V73" s="379" t="s">
        <v>443</v>
      </c>
      <c r="W73" s="535" t="s">
        <v>2364</v>
      </c>
    </row>
    <row r="74" spans="1:23" s="381" customFormat="1" ht="45" customHeight="1" x14ac:dyDescent="0.25">
      <c r="A74" s="414" t="s">
        <v>1082</v>
      </c>
      <c r="B74" s="383" t="s">
        <v>89</v>
      </c>
      <c r="C74" s="414" t="s">
        <v>2311</v>
      </c>
      <c r="D74" s="401">
        <v>41426</v>
      </c>
      <c r="E74" s="385" t="s">
        <v>590</v>
      </c>
      <c r="F74" s="386" t="s">
        <v>2430</v>
      </c>
      <c r="G74" s="88">
        <v>24</v>
      </c>
      <c r="H74" s="387" t="s">
        <v>19</v>
      </c>
      <c r="I74" s="415" t="s">
        <v>72</v>
      </c>
      <c r="J74" s="379" t="s">
        <v>443</v>
      </c>
      <c r="K74" s="379" t="s">
        <v>443</v>
      </c>
      <c r="L74" s="379" t="s">
        <v>443</v>
      </c>
      <c r="M74" s="379" t="s">
        <v>443</v>
      </c>
      <c r="N74" s="379" t="s">
        <v>443</v>
      </c>
      <c r="O74" s="379" t="s">
        <v>443</v>
      </c>
      <c r="P74" s="379" t="s">
        <v>443</v>
      </c>
      <c r="Q74" s="379" t="s">
        <v>443</v>
      </c>
      <c r="R74" s="379" t="s">
        <v>443</v>
      </c>
      <c r="S74" s="379" t="s">
        <v>443</v>
      </c>
      <c r="T74" s="379" t="s">
        <v>443</v>
      </c>
      <c r="U74" s="379" t="s">
        <v>1882</v>
      </c>
      <c r="V74" s="379" t="s">
        <v>443</v>
      </c>
      <c r="W74" s="379" t="s">
        <v>443</v>
      </c>
    </row>
    <row r="75" spans="1:23" s="381" customFormat="1" ht="45" customHeight="1" x14ac:dyDescent="0.25">
      <c r="A75" s="414" t="s">
        <v>1089</v>
      </c>
      <c r="B75" s="383" t="s">
        <v>989</v>
      </c>
      <c r="C75" s="533" t="s">
        <v>1037</v>
      </c>
      <c r="D75" s="401">
        <v>44287</v>
      </c>
      <c r="E75" s="385" t="s">
        <v>590</v>
      </c>
      <c r="F75" s="386" t="s">
        <v>827</v>
      </c>
      <c r="G75" s="88"/>
      <c r="H75" s="387" t="s">
        <v>2383</v>
      </c>
      <c r="I75" s="388" t="s">
        <v>31</v>
      </c>
      <c r="J75" s="379" t="s">
        <v>443</v>
      </c>
      <c r="K75" s="537" t="s">
        <v>2364</v>
      </c>
      <c r="L75" s="379" t="s">
        <v>443</v>
      </c>
      <c r="M75" s="379" t="s">
        <v>443</v>
      </c>
      <c r="N75" s="379" t="s">
        <v>443</v>
      </c>
      <c r="O75" s="379" t="s">
        <v>443</v>
      </c>
      <c r="P75" s="379" t="s">
        <v>443</v>
      </c>
      <c r="Q75" s="379" t="s">
        <v>443</v>
      </c>
      <c r="R75" s="379" t="s">
        <v>443</v>
      </c>
      <c r="S75" s="379" t="s">
        <v>443</v>
      </c>
      <c r="T75" s="379" t="s">
        <v>1882</v>
      </c>
      <c r="U75" s="379" t="s">
        <v>443</v>
      </c>
      <c r="V75" s="379" t="s">
        <v>443</v>
      </c>
      <c r="W75" s="565" t="s">
        <v>2364</v>
      </c>
    </row>
    <row r="76" spans="1:23" s="381" customFormat="1" ht="45" customHeight="1" x14ac:dyDescent="0.25">
      <c r="A76" s="408" t="s">
        <v>127</v>
      </c>
      <c r="B76" s="383" t="s">
        <v>119</v>
      </c>
      <c r="C76" s="414" t="s">
        <v>2311</v>
      </c>
      <c r="D76" s="384"/>
      <c r="E76" s="385" t="s">
        <v>590</v>
      </c>
      <c r="F76" s="386" t="s">
        <v>2431</v>
      </c>
      <c r="G76" s="88">
        <v>5</v>
      </c>
      <c r="H76" s="387" t="s">
        <v>2306</v>
      </c>
      <c r="I76" s="388" t="s">
        <v>72</v>
      </c>
      <c r="J76" s="379" t="s">
        <v>443</v>
      </c>
      <c r="K76" s="379" t="s">
        <v>443</v>
      </c>
      <c r="L76" s="379" t="s">
        <v>443</v>
      </c>
      <c r="M76" s="379" t="s">
        <v>443</v>
      </c>
      <c r="N76" s="379" t="s">
        <v>443</v>
      </c>
      <c r="O76" s="379" t="s">
        <v>443</v>
      </c>
      <c r="P76" s="379" t="s">
        <v>443</v>
      </c>
      <c r="Q76" s="379" t="s">
        <v>443</v>
      </c>
      <c r="R76" s="379" t="s">
        <v>443</v>
      </c>
      <c r="S76" s="379" t="s">
        <v>443</v>
      </c>
      <c r="T76" s="379" t="s">
        <v>443</v>
      </c>
      <c r="U76" s="379" t="s">
        <v>1882</v>
      </c>
      <c r="V76" s="379" t="s">
        <v>443</v>
      </c>
      <c r="W76" s="379" t="s">
        <v>443</v>
      </c>
    </row>
    <row r="77" spans="1:23" s="381" customFormat="1" ht="45" customHeight="1" x14ac:dyDescent="0.25">
      <c r="A77" s="408" t="s">
        <v>2432</v>
      </c>
      <c r="B77" s="383" t="s">
        <v>840</v>
      </c>
      <c r="C77" s="451" t="s">
        <v>2190</v>
      </c>
      <c r="D77" s="401">
        <v>44189</v>
      </c>
      <c r="E77" s="385" t="s">
        <v>590</v>
      </c>
      <c r="F77" s="386" t="s">
        <v>1097</v>
      </c>
      <c r="G77" s="88"/>
      <c r="H77" s="387" t="s">
        <v>2363</v>
      </c>
      <c r="I77" s="388" t="s">
        <v>40</v>
      </c>
      <c r="J77" s="379" t="s">
        <v>443</v>
      </c>
      <c r="K77" s="379" t="s">
        <v>443</v>
      </c>
      <c r="L77" s="379" t="s">
        <v>1882</v>
      </c>
      <c r="M77" s="379" t="s">
        <v>443</v>
      </c>
      <c r="N77" s="379" t="s">
        <v>443</v>
      </c>
      <c r="O77" s="379" t="s">
        <v>443</v>
      </c>
      <c r="P77" s="379" t="s">
        <v>443</v>
      </c>
      <c r="Q77" s="379" t="s">
        <v>443</v>
      </c>
      <c r="R77" s="379" t="s">
        <v>443</v>
      </c>
      <c r="S77" s="379" t="s">
        <v>443</v>
      </c>
      <c r="T77" s="379" t="s">
        <v>443</v>
      </c>
      <c r="U77" s="379" t="s">
        <v>443</v>
      </c>
      <c r="V77" s="379" t="s">
        <v>443</v>
      </c>
      <c r="W77" s="535" t="s">
        <v>2364</v>
      </c>
    </row>
    <row r="78" spans="1:23" s="381" customFormat="1" ht="45" customHeight="1" x14ac:dyDescent="0.25">
      <c r="A78" s="383" t="s">
        <v>1098</v>
      </c>
      <c r="B78" s="383" t="s">
        <v>840</v>
      </c>
      <c r="C78" s="451" t="s">
        <v>2117</v>
      </c>
      <c r="D78" s="401">
        <v>43881</v>
      </c>
      <c r="E78" s="385" t="s">
        <v>590</v>
      </c>
      <c r="F78" s="386" t="s">
        <v>1099</v>
      </c>
      <c r="G78" s="299"/>
      <c r="H78" s="387" t="s">
        <v>2363</v>
      </c>
      <c r="I78" s="388" t="s">
        <v>40</v>
      </c>
      <c r="J78" s="379" t="s">
        <v>443</v>
      </c>
      <c r="K78" s="379" t="s">
        <v>443</v>
      </c>
      <c r="L78" s="379" t="s">
        <v>1882</v>
      </c>
      <c r="M78" s="379" t="s">
        <v>443</v>
      </c>
      <c r="N78" s="379" t="s">
        <v>443</v>
      </c>
      <c r="O78" s="379" t="s">
        <v>443</v>
      </c>
      <c r="P78" s="379" t="s">
        <v>443</v>
      </c>
      <c r="Q78" s="379" t="s">
        <v>443</v>
      </c>
      <c r="R78" s="379" t="s">
        <v>443</v>
      </c>
      <c r="S78" s="379" t="s">
        <v>443</v>
      </c>
      <c r="T78" s="379" t="s">
        <v>443</v>
      </c>
      <c r="U78" s="379" t="s">
        <v>443</v>
      </c>
      <c r="V78" s="379" t="s">
        <v>443</v>
      </c>
      <c r="W78" s="535" t="s">
        <v>2364</v>
      </c>
    </row>
    <row r="79" spans="1:23" s="381" customFormat="1" ht="45" customHeight="1" x14ac:dyDescent="0.25">
      <c r="A79" s="372" t="s">
        <v>1103</v>
      </c>
      <c r="B79" s="372" t="s">
        <v>1104</v>
      </c>
      <c r="C79" s="414" t="s">
        <v>2311</v>
      </c>
      <c r="D79" s="374">
        <v>43391</v>
      </c>
      <c r="E79" s="375" t="s">
        <v>590</v>
      </c>
      <c r="F79" s="376" t="s">
        <v>2433</v>
      </c>
      <c r="G79" s="140"/>
      <c r="H79" s="387" t="s">
        <v>30</v>
      </c>
      <c r="I79" s="378" t="s">
        <v>87</v>
      </c>
      <c r="J79" s="379" t="s">
        <v>443</v>
      </c>
      <c r="K79" s="379" t="s">
        <v>443</v>
      </c>
      <c r="L79" s="379" t="s">
        <v>443</v>
      </c>
      <c r="M79" s="379" t="s">
        <v>443</v>
      </c>
      <c r="N79" s="379" t="s">
        <v>443</v>
      </c>
      <c r="O79" s="379" t="s">
        <v>443</v>
      </c>
      <c r="P79" s="379" t="s">
        <v>443</v>
      </c>
      <c r="Q79" s="379" t="s">
        <v>443</v>
      </c>
      <c r="R79" s="379" t="s">
        <v>443</v>
      </c>
      <c r="S79" s="379" t="s">
        <v>443</v>
      </c>
      <c r="T79" s="379" t="s">
        <v>443</v>
      </c>
      <c r="U79" s="379" t="s">
        <v>443</v>
      </c>
      <c r="V79" s="379" t="s">
        <v>1882</v>
      </c>
      <c r="W79" s="420" t="s">
        <v>35</v>
      </c>
    </row>
    <row r="80" spans="1:23" ht="45" customHeight="1" x14ac:dyDescent="0.25">
      <c r="A80" s="382" t="s">
        <v>1107</v>
      </c>
      <c r="B80" s="383" t="s">
        <v>119</v>
      </c>
      <c r="C80" s="414" t="s">
        <v>2311</v>
      </c>
      <c r="D80" s="401">
        <v>41456</v>
      </c>
      <c r="E80" s="375" t="s">
        <v>590</v>
      </c>
      <c r="F80" s="386" t="s">
        <v>256</v>
      </c>
      <c r="G80" s="88">
        <v>11</v>
      </c>
      <c r="H80" s="387" t="s">
        <v>2306</v>
      </c>
      <c r="I80" s="388" t="s">
        <v>87</v>
      </c>
      <c r="J80" s="379" t="s">
        <v>443</v>
      </c>
      <c r="K80" s="379" t="s">
        <v>443</v>
      </c>
      <c r="L80" s="379" t="s">
        <v>443</v>
      </c>
      <c r="M80" s="379" t="s">
        <v>443</v>
      </c>
      <c r="N80" s="379" t="s">
        <v>443</v>
      </c>
      <c r="O80" s="379" t="s">
        <v>443</v>
      </c>
      <c r="P80" s="379" t="s">
        <v>35</v>
      </c>
      <c r="Q80" s="379" t="s">
        <v>35</v>
      </c>
      <c r="R80" s="379" t="s">
        <v>443</v>
      </c>
      <c r="S80" s="379" t="s">
        <v>443</v>
      </c>
      <c r="T80" s="379" t="s">
        <v>443</v>
      </c>
      <c r="U80" s="379" t="s">
        <v>443</v>
      </c>
      <c r="V80" s="379" t="s">
        <v>1882</v>
      </c>
      <c r="W80" s="379" t="s">
        <v>443</v>
      </c>
    </row>
    <row r="81" spans="1:23" ht="45" customHeight="1" x14ac:dyDescent="0.25">
      <c r="A81" s="383" t="s">
        <v>2197</v>
      </c>
      <c r="B81" s="383" t="s">
        <v>49</v>
      </c>
      <c r="C81" s="414" t="s">
        <v>2311</v>
      </c>
      <c r="D81" s="384"/>
      <c r="E81" s="385" t="s">
        <v>590</v>
      </c>
      <c r="F81" s="386" t="s">
        <v>300</v>
      </c>
      <c r="G81" s="88">
        <v>1</v>
      </c>
      <c r="H81" s="387" t="s">
        <v>19</v>
      </c>
      <c r="I81" s="388" t="s">
        <v>72</v>
      </c>
      <c r="J81" s="379" t="s">
        <v>443</v>
      </c>
      <c r="K81" s="379" t="s">
        <v>443</v>
      </c>
      <c r="L81" s="379" t="s">
        <v>443</v>
      </c>
      <c r="M81" s="379" t="s">
        <v>443</v>
      </c>
      <c r="N81" s="379" t="s">
        <v>443</v>
      </c>
      <c r="O81" s="379" t="s">
        <v>443</v>
      </c>
      <c r="P81" s="379" t="s">
        <v>443</v>
      </c>
      <c r="Q81" s="379" t="s">
        <v>443</v>
      </c>
      <c r="R81" s="379" t="s">
        <v>443</v>
      </c>
      <c r="S81" s="379" t="s">
        <v>443</v>
      </c>
      <c r="T81" s="379" t="s">
        <v>443</v>
      </c>
      <c r="U81" s="379" t="s">
        <v>1882</v>
      </c>
      <c r="V81" s="379" t="s">
        <v>443</v>
      </c>
      <c r="W81" s="379" t="s">
        <v>443</v>
      </c>
    </row>
    <row r="82" spans="1:23" s="381" customFormat="1" ht="45" customHeight="1" x14ac:dyDescent="0.25">
      <c r="A82" s="382" t="s">
        <v>2434</v>
      </c>
      <c r="B82" s="383" t="s">
        <v>99</v>
      </c>
      <c r="C82" s="451" t="s">
        <v>2435</v>
      </c>
      <c r="D82" s="401">
        <v>44429</v>
      </c>
      <c r="E82" s="385" t="s">
        <v>590</v>
      </c>
      <c r="F82" s="386" t="s">
        <v>1118</v>
      </c>
      <c r="G82" s="88"/>
      <c r="H82" s="387" t="s">
        <v>24</v>
      </c>
      <c r="I82" s="388" t="s">
        <v>87</v>
      </c>
      <c r="J82" s="379" t="s">
        <v>1882</v>
      </c>
      <c r="K82" s="379" t="s">
        <v>443</v>
      </c>
      <c r="L82" s="379" t="s">
        <v>443</v>
      </c>
      <c r="M82" s="379" t="s">
        <v>443</v>
      </c>
      <c r="N82" s="379" t="s">
        <v>443</v>
      </c>
      <c r="O82" s="379" t="s">
        <v>443</v>
      </c>
      <c r="P82" s="379" t="s">
        <v>443</v>
      </c>
      <c r="Q82" s="379" t="s">
        <v>443</v>
      </c>
      <c r="R82" s="379" t="s">
        <v>443</v>
      </c>
      <c r="S82" s="379" t="s">
        <v>443</v>
      </c>
      <c r="T82" s="379" t="s">
        <v>443</v>
      </c>
      <c r="U82" s="379" t="s">
        <v>443</v>
      </c>
      <c r="V82" s="379" t="s">
        <v>443</v>
      </c>
      <c r="W82" s="535" t="s">
        <v>2364</v>
      </c>
    </row>
    <row r="83" spans="1:23" s="381" customFormat="1" ht="45" customHeight="1" x14ac:dyDescent="0.25">
      <c r="A83" s="383" t="s">
        <v>1126</v>
      </c>
      <c r="B83" s="383" t="s">
        <v>1127</v>
      </c>
      <c r="C83" s="414" t="s">
        <v>1128</v>
      </c>
      <c r="D83" s="401">
        <v>44409</v>
      </c>
      <c r="E83" s="385" t="s">
        <v>590</v>
      </c>
      <c r="F83" s="386" t="s">
        <v>2436</v>
      </c>
      <c r="G83" s="88"/>
      <c r="H83" s="387" t="s">
        <v>2385</v>
      </c>
      <c r="I83" s="388" t="s">
        <v>40</v>
      </c>
      <c r="J83" s="453" t="s">
        <v>443</v>
      </c>
      <c r="K83" s="379" t="s">
        <v>443</v>
      </c>
      <c r="L83" s="379" t="s">
        <v>1882</v>
      </c>
      <c r="M83" s="453" t="s">
        <v>443</v>
      </c>
      <c r="N83" s="453" t="s">
        <v>443</v>
      </c>
      <c r="O83" s="453" t="s">
        <v>443</v>
      </c>
      <c r="P83" s="453" t="s">
        <v>443</v>
      </c>
      <c r="Q83" s="453" t="s">
        <v>443</v>
      </c>
      <c r="R83" s="453" t="s">
        <v>443</v>
      </c>
      <c r="S83" s="453" t="s">
        <v>443</v>
      </c>
      <c r="T83" s="453" t="s">
        <v>443</v>
      </c>
      <c r="U83" s="453" t="s">
        <v>443</v>
      </c>
      <c r="V83" s="453" t="s">
        <v>443</v>
      </c>
      <c r="W83" s="379" t="s">
        <v>443</v>
      </c>
    </row>
    <row r="84" spans="1:23" ht="45" customHeight="1" x14ac:dyDescent="0.25">
      <c r="A84" s="383" t="s">
        <v>1132</v>
      </c>
      <c r="B84" s="383" t="s">
        <v>1133</v>
      </c>
      <c r="C84" s="414" t="s">
        <v>2311</v>
      </c>
      <c r="D84" s="401">
        <v>42005</v>
      </c>
      <c r="E84" s="385" t="s">
        <v>590</v>
      </c>
      <c r="F84" s="386" t="s">
        <v>2437</v>
      </c>
      <c r="G84" s="88"/>
      <c r="H84" s="387" t="s">
        <v>2306</v>
      </c>
      <c r="I84" s="388" t="s">
        <v>45</v>
      </c>
      <c r="J84" s="453" t="s">
        <v>443</v>
      </c>
      <c r="K84" s="453" t="s">
        <v>443</v>
      </c>
      <c r="L84" s="379" t="s">
        <v>443</v>
      </c>
      <c r="M84" s="379" t="s">
        <v>1882</v>
      </c>
      <c r="N84" s="379" t="s">
        <v>443</v>
      </c>
      <c r="O84" s="379" t="s">
        <v>443</v>
      </c>
      <c r="P84" s="379" t="s">
        <v>443</v>
      </c>
      <c r="Q84" s="379" t="s">
        <v>443</v>
      </c>
      <c r="R84" s="379" t="s">
        <v>443</v>
      </c>
      <c r="S84" s="379" t="s">
        <v>443</v>
      </c>
      <c r="T84" s="379" t="s">
        <v>443</v>
      </c>
      <c r="U84" s="379" t="s">
        <v>443</v>
      </c>
      <c r="V84" s="379" t="s">
        <v>443</v>
      </c>
      <c r="W84" s="379" t="s">
        <v>443</v>
      </c>
    </row>
    <row r="85" spans="1:23" ht="45" customHeight="1" x14ac:dyDescent="0.25">
      <c r="A85" s="382" t="s">
        <v>279</v>
      </c>
      <c r="B85" s="383" t="s">
        <v>197</v>
      </c>
      <c r="C85" s="414" t="s">
        <v>2311</v>
      </c>
      <c r="D85" s="384"/>
      <c r="E85" s="385" t="s">
        <v>590</v>
      </c>
      <c r="F85" s="386" t="s">
        <v>280</v>
      </c>
      <c r="G85" s="88">
        <v>24</v>
      </c>
      <c r="H85" s="387" t="s">
        <v>2306</v>
      </c>
      <c r="I85" s="388" t="s">
        <v>20</v>
      </c>
      <c r="J85" s="379" t="s">
        <v>443</v>
      </c>
      <c r="K85" s="379" t="s">
        <v>443</v>
      </c>
      <c r="L85" s="379" t="s">
        <v>443</v>
      </c>
      <c r="M85" s="379" t="s">
        <v>443</v>
      </c>
      <c r="N85" s="379" t="s">
        <v>443</v>
      </c>
      <c r="O85" s="379" t="s">
        <v>1882</v>
      </c>
      <c r="P85" s="379" t="s">
        <v>443</v>
      </c>
      <c r="Q85" s="379" t="s">
        <v>443</v>
      </c>
      <c r="R85" s="379" t="s">
        <v>443</v>
      </c>
      <c r="S85" s="379" t="s">
        <v>443</v>
      </c>
      <c r="T85" s="379" t="s">
        <v>443</v>
      </c>
      <c r="U85" s="379" t="s">
        <v>443</v>
      </c>
      <c r="V85" s="379" t="s">
        <v>443</v>
      </c>
      <c r="W85" s="379" t="s">
        <v>443</v>
      </c>
    </row>
    <row r="86" spans="1:23" ht="45" customHeight="1" x14ac:dyDescent="0.25">
      <c r="A86" s="372" t="s">
        <v>2438</v>
      </c>
      <c r="B86" s="372" t="s">
        <v>119</v>
      </c>
      <c r="C86" s="550" t="s">
        <v>2439</v>
      </c>
      <c r="D86" s="440"/>
      <c r="E86" s="532" t="s">
        <v>66</v>
      </c>
      <c r="F86" s="376" t="s">
        <v>254</v>
      </c>
      <c r="G86" s="88">
        <v>10</v>
      </c>
      <c r="H86" s="387" t="s">
        <v>2306</v>
      </c>
      <c r="I86" s="388" t="s">
        <v>28</v>
      </c>
      <c r="J86" s="420" t="s">
        <v>35</v>
      </c>
      <c r="K86" s="379" t="s">
        <v>443</v>
      </c>
      <c r="L86" s="420" t="s">
        <v>35</v>
      </c>
      <c r="M86" s="379" t="s">
        <v>443</v>
      </c>
      <c r="N86" s="420" t="s">
        <v>35</v>
      </c>
      <c r="O86" s="379" t="s">
        <v>443</v>
      </c>
      <c r="P86" s="420" t="s">
        <v>35</v>
      </c>
      <c r="Q86" s="379" t="s">
        <v>443</v>
      </c>
      <c r="R86" s="420" t="s">
        <v>35</v>
      </c>
      <c r="S86" s="420" t="s">
        <v>35</v>
      </c>
      <c r="T86" s="420" t="s">
        <v>35</v>
      </c>
      <c r="U86" s="420" t="s">
        <v>35</v>
      </c>
      <c r="V86" s="420" t="s">
        <v>35</v>
      </c>
      <c r="W86" s="420" t="s">
        <v>35</v>
      </c>
    </row>
    <row r="87" spans="1:23" ht="45" customHeight="1" x14ac:dyDescent="0.25">
      <c r="A87" s="383" t="s">
        <v>259</v>
      </c>
      <c r="B87" s="383" t="s">
        <v>948</v>
      </c>
      <c r="C87" s="414" t="s">
        <v>2311</v>
      </c>
      <c r="D87" s="401">
        <v>41214</v>
      </c>
      <c r="E87" s="385" t="s">
        <v>590</v>
      </c>
      <c r="F87" s="386" t="s">
        <v>260</v>
      </c>
      <c r="G87" s="88">
        <v>14</v>
      </c>
      <c r="H87" s="387" t="s">
        <v>2385</v>
      </c>
      <c r="I87" s="388" t="s">
        <v>69</v>
      </c>
      <c r="J87" s="379" t="s">
        <v>443</v>
      </c>
      <c r="K87" s="379" t="s">
        <v>443</v>
      </c>
      <c r="L87" s="379" t="s">
        <v>443</v>
      </c>
      <c r="M87" s="453" t="s">
        <v>443</v>
      </c>
      <c r="N87" s="453" t="s">
        <v>443</v>
      </c>
      <c r="O87" s="453" t="s">
        <v>443</v>
      </c>
      <c r="P87" s="453" t="s">
        <v>443</v>
      </c>
      <c r="Q87" s="453" t="s">
        <v>1882</v>
      </c>
      <c r="R87" s="453" t="s">
        <v>443</v>
      </c>
      <c r="S87" s="453" t="s">
        <v>443</v>
      </c>
      <c r="T87" s="453" t="s">
        <v>443</v>
      </c>
      <c r="U87" s="453" t="s">
        <v>443</v>
      </c>
      <c r="V87" s="453" t="s">
        <v>443</v>
      </c>
      <c r="W87" s="379" t="s">
        <v>443</v>
      </c>
    </row>
    <row r="88" spans="1:23" ht="45" customHeight="1" x14ac:dyDescent="0.25">
      <c r="A88" s="408" t="s">
        <v>251</v>
      </c>
      <c r="B88" s="444" t="s">
        <v>60</v>
      </c>
      <c r="C88" s="409" t="s">
        <v>1176</v>
      </c>
      <c r="D88" s="445"/>
      <c r="E88" s="385" t="s">
        <v>590</v>
      </c>
      <c r="F88" s="386" t="s">
        <v>252</v>
      </c>
      <c r="G88" s="88">
        <v>9</v>
      </c>
      <c r="H88" s="387" t="s">
        <v>2306</v>
      </c>
      <c r="I88" s="388" t="s">
        <v>25</v>
      </c>
      <c r="J88" s="453" t="s">
        <v>443</v>
      </c>
      <c r="K88" s="453" t="s">
        <v>443</v>
      </c>
      <c r="L88" s="453" t="s">
        <v>443</v>
      </c>
      <c r="M88" s="379" t="s">
        <v>443</v>
      </c>
      <c r="N88" s="379" t="s">
        <v>443</v>
      </c>
      <c r="O88" s="379" t="s">
        <v>443</v>
      </c>
      <c r="P88" s="379" t="s">
        <v>1882</v>
      </c>
      <c r="Q88" s="379" t="s">
        <v>443</v>
      </c>
      <c r="R88" s="379" t="s">
        <v>443</v>
      </c>
      <c r="S88" s="379" t="s">
        <v>443</v>
      </c>
      <c r="T88" s="379" t="s">
        <v>443</v>
      </c>
      <c r="U88" s="379" t="s">
        <v>443</v>
      </c>
      <c r="V88" s="379" t="s">
        <v>443</v>
      </c>
      <c r="W88" s="379" t="s">
        <v>443</v>
      </c>
    </row>
    <row r="89" spans="1:23" s="381" customFormat="1" ht="45" customHeight="1" x14ac:dyDescent="0.25">
      <c r="A89" s="408" t="s">
        <v>2440</v>
      </c>
      <c r="B89" s="382" t="s">
        <v>1179</v>
      </c>
      <c r="C89" s="414" t="s">
        <v>762</v>
      </c>
      <c r="D89" s="434">
        <v>43709</v>
      </c>
      <c r="E89" s="385" t="s">
        <v>590</v>
      </c>
      <c r="F89" s="386" t="s">
        <v>1180</v>
      </c>
      <c r="G89" s="88"/>
      <c r="H89" s="387" t="s">
        <v>2363</v>
      </c>
      <c r="I89" s="388" t="s">
        <v>42</v>
      </c>
      <c r="J89" s="379" t="s">
        <v>1882</v>
      </c>
      <c r="K89" s="537" t="s">
        <v>35</v>
      </c>
      <c r="L89" s="379" t="s">
        <v>443</v>
      </c>
      <c r="M89" s="379" t="s">
        <v>443</v>
      </c>
      <c r="N89" s="379" t="s">
        <v>443</v>
      </c>
      <c r="O89" s="379" t="s">
        <v>443</v>
      </c>
      <c r="P89" s="379" t="s">
        <v>35</v>
      </c>
      <c r="Q89" s="379" t="s">
        <v>443</v>
      </c>
      <c r="R89" s="379" t="s">
        <v>35</v>
      </c>
      <c r="S89" s="379" t="s">
        <v>443</v>
      </c>
      <c r="T89" s="379" t="s">
        <v>35</v>
      </c>
      <c r="U89" s="379" t="s">
        <v>443</v>
      </c>
      <c r="V89" s="379" t="s">
        <v>443</v>
      </c>
      <c r="W89" s="379" t="s">
        <v>1882</v>
      </c>
    </row>
    <row r="90" spans="1:23" ht="45" customHeight="1" x14ac:dyDescent="0.25">
      <c r="A90" s="408" t="s">
        <v>70</v>
      </c>
      <c r="B90" s="382" t="s">
        <v>62</v>
      </c>
      <c r="C90" s="409" t="s">
        <v>1176</v>
      </c>
      <c r="D90" s="384"/>
      <c r="E90" s="385" t="s">
        <v>590</v>
      </c>
      <c r="F90" s="386" t="s">
        <v>278</v>
      </c>
      <c r="G90" s="88">
        <v>23</v>
      </c>
      <c r="H90" s="387" t="s">
        <v>2306</v>
      </c>
      <c r="I90" s="388" t="s">
        <v>53</v>
      </c>
      <c r="J90" s="379" t="s">
        <v>443</v>
      </c>
      <c r="K90" s="379" t="s">
        <v>443</v>
      </c>
      <c r="L90" s="379" t="s">
        <v>443</v>
      </c>
      <c r="M90" s="379" t="s">
        <v>443</v>
      </c>
      <c r="N90" s="379" t="s">
        <v>1882</v>
      </c>
      <c r="O90" s="379" t="s">
        <v>443</v>
      </c>
      <c r="P90" s="379" t="s">
        <v>443</v>
      </c>
      <c r="Q90" s="379" t="s">
        <v>443</v>
      </c>
      <c r="R90" s="379" t="s">
        <v>443</v>
      </c>
      <c r="S90" s="379" t="s">
        <v>443</v>
      </c>
      <c r="T90" s="379" t="s">
        <v>443</v>
      </c>
      <c r="U90" s="379" t="s">
        <v>443</v>
      </c>
      <c r="V90" s="379" t="s">
        <v>443</v>
      </c>
      <c r="W90" s="379" t="s">
        <v>443</v>
      </c>
    </row>
    <row r="91" spans="1:23" ht="45" customHeight="1" x14ac:dyDescent="0.25">
      <c r="A91" s="383" t="s">
        <v>1189</v>
      </c>
      <c r="B91" s="383" t="s">
        <v>1133</v>
      </c>
      <c r="C91" s="414" t="s">
        <v>2311</v>
      </c>
      <c r="D91" s="401">
        <v>42005</v>
      </c>
      <c r="E91" s="385" t="s">
        <v>590</v>
      </c>
      <c r="F91" s="386" t="s">
        <v>2441</v>
      </c>
      <c r="G91" s="140"/>
      <c r="H91" s="387" t="s">
        <v>2306</v>
      </c>
      <c r="I91" s="388" t="s">
        <v>45</v>
      </c>
      <c r="J91" s="379" t="s">
        <v>443</v>
      </c>
      <c r="K91" s="379" t="s">
        <v>443</v>
      </c>
      <c r="L91" s="379" t="s">
        <v>443</v>
      </c>
      <c r="M91" s="379" t="s">
        <v>1882</v>
      </c>
      <c r="N91" s="379" t="s">
        <v>443</v>
      </c>
      <c r="O91" s="379" t="s">
        <v>443</v>
      </c>
      <c r="P91" s="379" t="s">
        <v>443</v>
      </c>
      <c r="Q91" s="379" t="s">
        <v>443</v>
      </c>
      <c r="R91" s="379" t="s">
        <v>443</v>
      </c>
      <c r="S91" s="379" t="s">
        <v>443</v>
      </c>
      <c r="T91" s="379" t="s">
        <v>443</v>
      </c>
      <c r="U91" s="379" t="s">
        <v>443</v>
      </c>
      <c r="V91" s="379" t="s">
        <v>443</v>
      </c>
      <c r="W91" s="379" t="s">
        <v>443</v>
      </c>
    </row>
    <row r="92" spans="1:23" s="381" customFormat="1" ht="45" customHeight="1" x14ac:dyDescent="0.25">
      <c r="A92" s="383" t="s">
        <v>1193</v>
      </c>
      <c r="B92" s="383" t="s">
        <v>758</v>
      </c>
      <c r="C92" s="414" t="s">
        <v>762</v>
      </c>
      <c r="D92" s="401">
        <v>44063</v>
      </c>
      <c r="E92" s="385" t="s">
        <v>590</v>
      </c>
      <c r="F92" s="386" t="s">
        <v>1194</v>
      </c>
      <c r="G92" s="140"/>
      <c r="H92" s="387" t="s">
        <v>2363</v>
      </c>
      <c r="I92" s="388" t="s">
        <v>45</v>
      </c>
      <c r="J92" s="379" t="s">
        <v>443</v>
      </c>
      <c r="K92" s="379" t="s">
        <v>443</v>
      </c>
      <c r="L92" s="379" t="s">
        <v>443</v>
      </c>
      <c r="M92" s="379" t="s">
        <v>1882</v>
      </c>
      <c r="N92" s="379" t="s">
        <v>443</v>
      </c>
      <c r="O92" s="379" t="s">
        <v>443</v>
      </c>
      <c r="P92" s="379" t="s">
        <v>443</v>
      </c>
      <c r="Q92" s="379" t="s">
        <v>443</v>
      </c>
      <c r="R92" s="379" t="s">
        <v>443</v>
      </c>
      <c r="S92" s="379" t="s">
        <v>443</v>
      </c>
      <c r="T92" s="379" t="s">
        <v>443</v>
      </c>
      <c r="U92" s="379" t="s">
        <v>443</v>
      </c>
      <c r="V92" s="379" t="s">
        <v>443</v>
      </c>
      <c r="W92" s="535" t="s">
        <v>2364</v>
      </c>
    </row>
    <row r="93" spans="1:23" s="381" customFormat="1" ht="45" customHeight="1" x14ac:dyDescent="0.25">
      <c r="A93" s="383" t="s">
        <v>2211</v>
      </c>
      <c r="B93" s="383" t="s">
        <v>505</v>
      </c>
      <c r="C93" s="414" t="s">
        <v>2442</v>
      </c>
      <c r="D93" s="401">
        <v>44805</v>
      </c>
      <c r="E93" s="385" t="s">
        <v>590</v>
      </c>
      <c r="F93" s="386" t="s">
        <v>1203</v>
      </c>
      <c r="G93" s="140"/>
      <c r="H93" s="387" t="s">
        <v>2363</v>
      </c>
      <c r="I93" s="388" t="s">
        <v>69</v>
      </c>
      <c r="J93" s="454" t="s">
        <v>35</v>
      </c>
      <c r="K93" s="454" t="s">
        <v>35</v>
      </c>
      <c r="L93" s="454" t="s">
        <v>35</v>
      </c>
      <c r="M93" s="454" t="s">
        <v>35</v>
      </c>
      <c r="N93" s="454" t="s">
        <v>35</v>
      </c>
      <c r="O93" s="454" t="s">
        <v>35</v>
      </c>
      <c r="P93" s="454" t="s">
        <v>35</v>
      </c>
      <c r="Q93" s="454" t="s">
        <v>35</v>
      </c>
      <c r="R93" s="454" t="s">
        <v>35</v>
      </c>
      <c r="S93" s="454" t="s">
        <v>35</v>
      </c>
      <c r="T93" s="379" t="s">
        <v>443</v>
      </c>
      <c r="U93" s="379" t="s">
        <v>443</v>
      </c>
      <c r="V93" s="379" t="s">
        <v>443</v>
      </c>
      <c r="W93" s="535" t="s">
        <v>2364</v>
      </c>
    </row>
    <row r="94" spans="1:23" s="381" customFormat="1" ht="45" customHeight="1" x14ac:dyDescent="0.25">
      <c r="A94" s="383" t="s">
        <v>1219</v>
      </c>
      <c r="B94" s="383" t="s">
        <v>1396</v>
      </c>
      <c r="C94" s="414" t="s">
        <v>762</v>
      </c>
      <c r="D94" s="401">
        <v>43983</v>
      </c>
      <c r="E94" s="385" t="s">
        <v>590</v>
      </c>
      <c r="F94" s="386" t="s">
        <v>1220</v>
      </c>
      <c r="G94" s="88"/>
      <c r="H94" s="387" t="s">
        <v>2363</v>
      </c>
      <c r="I94" s="388" t="s">
        <v>50</v>
      </c>
      <c r="J94" s="379" t="s">
        <v>443</v>
      </c>
      <c r="K94" s="379" t="s">
        <v>443</v>
      </c>
      <c r="L94" s="379" t="s">
        <v>443</v>
      </c>
      <c r="M94" s="379" t="s">
        <v>443</v>
      </c>
      <c r="N94" s="379" t="s">
        <v>443</v>
      </c>
      <c r="O94" s="379" t="s">
        <v>443</v>
      </c>
      <c r="P94" s="379" t="s">
        <v>443</v>
      </c>
      <c r="Q94" s="379" t="s">
        <v>443</v>
      </c>
      <c r="R94" s="379" t="s">
        <v>1882</v>
      </c>
      <c r="S94" s="379" t="s">
        <v>443</v>
      </c>
      <c r="T94" s="379" t="s">
        <v>443</v>
      </c>
      <c r="U94" s="379" t="s">
        <v>443</v>
      </c>
      <c r="V94" s="379" t="s">
        <v>443</v>
      </c>
      <c r="W94" s="535" t="s">
        <v>2364</v>
      </c>
    </row>
    <row r="95" spans="1:23" s="381" customFormat="1" ht="45" customHeight="1" x14ac:dyDescent="0.25">
      <c r="A95" s="383" t="s">
        <v>2443</v>
      </c>
      <c r="B95" s="383" t="s">
        <v>1227</v>
      </c>
      <c r="C95" s="414" t="s">
        <v>762</v>
      </c>
      <c r="D95" s="401">
        <v>44197</v>
      </c>
      <c r="E95" s="385" t="s">
        <v>590</v>
      </c>
      <c r="F95" s="386" t="s">
        <v>1228</v>
      </c>
      <c r="G95" s="88"/>
      <c r="H95" s="387" t="s">
        <v>2363</v>
      </c>
      <c r="I95" s="388" t="s">
        <v>40</v>
      </c>
      <c r="J95" s="379" t="s">
        <v>443</v>
      </c>
      <c r="K95" s="379" t="s">
        <v>443</v>
      </c>
      <c r="L95" s="379" t="s">
        <v>1882</v>
      </c>
      <c r="M95" s="379" t="s">
        <v>443</v>
      </c>
      <c r="N95" s="379" t="s">
        <v>443</v>
      </c>
      <c r="O95" s="379" t="s">
        <v>443</v>
      </c>
      <c r="P95" s="379" t="s">
        <v>443</v>
      </c>
      <c r="Q95" s="379" t="s">
        <v>35</v>
      </c>
      <c r="R95" s="379" t="s">
        <v>443</v>
      </c>
      <c r="S95" s="379" t="s">
        <v>443</v>
      </c>
      <c r="T95" s="379" t="s">
        <v>443</v>
      </c>
      <c r="U95" s="379" t="s">
        <v>443</v>
      </c>
      <c r="V95" s="379" t="s">
        <v>443</v>
      </c>
      <c r="W95" s="535" t="s">
        <v>2364</v>
      </c>
    </row>
    <row r="96" spans="1:23" ht="45" customHeight="1" x14ac:dyDescent="0.25">
      <c r="A96" s="383" t="s">
        <v>1254</v>
      </c>
      <c r="B96" s="383" t="s">
        <v>948</v>
      </c>
      <c r="C96" s="414" t="s">
        <v>2311</v>
      </c>
      <c r="D96" s="401">
        <v>44002</v>
      </c>
      <c r="E96" s="385" t="s">
        <v>590</v>
      </c>
      <c r="F96" s="386" t="s">
        <v>2444</v>
      </c>
      <c r="G96" s="88"/>
      <c r="H96" s="387" t="s">
        <v>2306</v>
      </c>
      <c r="I96" s="388" t="s">
        <v>25</v>
      </c>
      <c r="J96" s="379" t="s">
        <v>443</v>
      </c>
      <c r="K96" s="379" t="s">
        <v>443</v>
      </c>
      <c r="L96" s="379" t="s">
        <v>443</v>
      </c>
      <c r="M96" s="379" t="s">
        <v>443</v>
      </c>
      <c r="N96" s="379" t="s">
        <v>443</v>
      </c>
      <c r="O96" s="379" t="s">
        <v>443</v>
      </c>
      <c r="P96" s="379" t="s">
        <v>1882</v>
      </c>
      <c r="Q96" s="379" t="s">
        <v>443</v>
      </c>
      <c r="R96" s="379" t="s">
        <v>443</v>
      </c>
      <c r="S96" s="379" t="s">
        <v>443</v>
      </c>
      <c r="T96" s="379" t="s">
        <v>443</v>
      </c>
      <c r="U96" s="379" t="s">
        <v>443</v>
      </c>
      <c r="V96" s="379" t="s">
        <v>443</v>
      </c>
      <c r="W96" s="379" t="s">
        <v>443</v>
      </c>
    </row>
    <row r="97" spans="1:23" s="381" customFormat="1" ht="45" customHeight="1" x14ac:dyDescent="0.25">
      <c r="A97" s="383" t="s">
        <v>2221</v>
      </c>
      <c r="B97" s="383" t="s">
        <v>99</v>
      </c>
      <c r="C97" s="414" t="s">
        <v>2311</v>
      </c>
      <c r="D97" s="401">
        <v>42353</v>
      </c>
      <c r="E97" s="385" t="s">
        <v>590</v>
      </c>
      <c r="F97" s="386" t="s">
        <v>321</v>
      </c>
      <c r="G97" s="88"/>
      <c r="H97" s="387" t="s">
        <v>24</v>
      </c>
      <c r="I97" s="388" t="s">
        <v>42</v>
      </c>
      <c r="J97" s="420" t="s">
        <v>35</v>
      </c>
      <c r="K97" s="379" t="s">
        <v>1882</v>
      </c>
      <c r="L97" s="379" t="s">
        <v>443</v>
      </c>
      <c r="M97" s="379" t="s">
        <v>443</v>
      </c>
      <c r="N97" s="379" t="s">
        <v>443</v>
      </c>
      <c r="O97" s="379" t="s">
        <v>443</v>
      </c>
      <c r="P97" s="379" t="s">
        <v>443</v>
      </c>
      <c r="Q97" s="379" t="s">
        <v>443</v>
      </c>
      <c r="R97" s="379" t="s">
        <v>443</v>
      </c>
      <c r="S97" s="379" t="s">
        <v>443</v>
      </c>
      <c r="T97" s="379" t="s">
        <v>443</v>
      </c>
      <c r="U97" s="379" t="s">
        <v>443</v>
      </c>
      <c r="V97" s="379" t="s">
        <v>443</v>
      </c>
      <c r="W97" s="535" t="s">
        <v>2364</v>
      </c>
    </row>
    <row r="98" spans="1:23" s="381" customFormat="1" ht="46.5" customHeight="1" x14ac:dyDescent="0.25">
      <c r="A98" s="408" t="s">
        <v>1264</v>
      </c>
      <c r="B98" s="383" t="s">
        <v>1265</v>
      </c>
      <c r="C98" s="414" t="s">
        <v>2311</v>
      </c>
      <c r="D98" s="401">
        <v>43831</v>
      </c>
      <c r="E98" s="385" t="s">
        <v>590</v>
      </c>
      <c r="F98" s="386" t="s">
        <v>1266</v>
      </c>
      <c r="G98" s="88"/>
      <c r="H98" s="387" t="s">
        <v>24</v>
      </c>
      <c r="I98" s="388" t="s">
        <v>53</v>
      </c>
      <c r="J98" s="379" t="s">
        <v>443</v>
      </c>
      <c r="K98" s="379" t="s">
        <v>443</v>
      </c>
      <c r="L98" s="379" t="s">
        <v>443</v>
      </c>
      <c r="M98" s="379" t="s">
        <v>443</v>
      </c>
      <c r="N98" s="379" t="s">
        <v>1882</v>
      </c>
      <c r="O98" s="379" t="s">
        <v>443</v>
      </c>
      <c r="P98" s="379" t="s">
        <v>443</v>
      </c>
      <c r="Q98" s="379" t="s">
        <v>443</v>
      </c>
      <c r="R98" s="379" t="s">
        <v>443</v>
      </c>
      <c r="S98" s="379" t="s">
        <v>443</v>
      </c>
      <c r="T98" s="379" t="s">
        <v>443</v>
      </c>
      <c r="U98" s="379" t="s">
        <v>443</v>
      </c>
      <c r="V98" s="379" t="s">
        <v>443</v>
      </c>
      <c r="W98" s="535" t="s">
        <v>2364</v>
      </c>
    </row>
    <row r="99" spans="1:23" s="381" customFormat="1" ht="45" customHeight="1" x14ac:dyDescent="0.25">
      <c r="A99" s="383" t="s">
        <v>1271</v>
      </c>
      <c r="B99" s="383" t="s">
        <v>758</v>
      </c>
      <c r="C99" s="414" t="s">
        <v>2311</v>
      </c>
      <c r="D99" s="434">
        <v>43040</v>
      </c>
      <c r="E99" s="385" t="s">
        <v>590</v>
      </c>
      <c r="F99" s="386" t="s">
        <v>1272</v>
      </c>
      <c r="G99" s="88"/>
      <c r="H99" s="387" t="s">
        <v>24</v>
      </c>
      <c r="I99" s="388" t="s">
        <v>53</v>
      </c>
      <c r="J99" s="379" t="s">
        <v>443</v>
      </c>
      <c r="K99" s="379" t="s">
        <v>443</v>
      </c>
      <c r="L99" s="379" t="s">
        <v>443</v>
      </c>
      <c r="M99" s="379" t="s">
        <v>443</v>
      </c>
      <c r="N99" s="379" t="s">
        <v>1882</v>
      </c>
      <c r="O99" s="379" t="s">
        <v>443</v>
      </c>
      <c r="P99" s="379" t="s">
        <v>443</v>
      </c>
      <c r="Q99" s="379" t="s">
        <v>443</v>
      </c>
      <c r="R99" s="379" t="s">
        <v>443</v>
      </c>
      <c r="S99" s="379" t="s">
        <v>443</v>
      </c>
      <c r="T99" s="379" t="s">
        <v>443</v>
      </c>
      <c r="U99" s="379" t="s">
        <v>443</v>
      </c>
      <c r="V99" s="379" t="s">
        <v>443</v>
      </c>
      <c r="W99" s="535" t="s">
        <v>2364</v>
      </c>
    </row>
    <row r="100" spans="1:23" s="381" customFormat="1" ht="45" customHeight="1" x14ac:dyDescent="0.25">
      <c r="A100" s="383" t="s">
        <v>1283</v>
      </c>
      <c r="B100" s="383" t="s">
        <v>989</v>
      </c>
      <c r="C100" s="553" t="s">
        <v>1284</v>
      </c>
      <c r="D100" s="434">
        <v>44317</v>
      </c>
      <c r="E100" s="385" t="s">
        <v>590</v>
      </c>
      <c r="F100" s="386" t="s">
        <v>827</v>
      </c>
      <c r="G100" s="88"/>
      <c r="H100" s="387" t="s">
        <v>2383</v>
      </c>
      <c r="I100" s="388" t="s">
        <v>20</v>
      </c>
      <c r="J100" s="420" t="s">
        <v>35</v>
      </c>
      <c r="K100" s="537" t="s">
        <v>2364</v>
      </c>
      <c r="L100" s="379" t="s">
        <v>443</v>
      </c>
      <c r="M100" s="379" t="s">
        <v>443</v>
      </c>
      <c r="N100" s="379" t="s">
        <v>443</v>
      </c>
      <c r="O100" s="379" t="s">
        <v>1882</v>
      </c>
      <c r="P100" s="379" t="s">
        <v>443</v>
      </c>
      <c r="Q100" s="379" t="s">
        <v>443</v>
      </c>
      <c r="R100" s="379" t="s">
        <v>443</v>
      </c>
      <c r="S100" s="379" t="s">
        <v>443</v>
      </c>
      <c r="T100" s="379" t="s">
        <v>443</v>
      </c>
      <c r="U100" s="379" t="s">
        <v>443</v>
      </c>
      <c r="V100" s="379" t="s">
        <v>443</v>
      </c>
      <c r="W100" s="565" t="s">
        <v>2364</v>
      </c>
    </row>
    <row r="101" spans="1:23" s="381" customFormat="1" ht="45" customHeight="1" x14ac:dyDescent="0.25">
      <c r="A101" s="383" t="s">
        <v>208</v>
      </c>
      <c r="B101" s="383" t="s">
        <v>119</v>
      </c>
      <c r="C101" s="408" t="s">
        <v>2311</v>
      </c>
      <c r="D101" s="384"/>
      <c r="E101" s="385" t="s">
        <v>590</v>
      </c>
      <c r="F101" s="386" t="s">
        <v>2225</v>
      </c>
      <c r="G101" s="88"/>
      <c r="H101" s="387" t="s">
        <v>24</v>
      </c>
      <c r="I101" s="388" t="s">
        <v>50</v>
      </c>
      <c r="J101" s="379" t="s">
        <v>443</v>
      </c>
      <c r="K101" s="379" t="s">
        <v>443</v>
      </c>
      <c r="L101" s="379" t="s">
        <v>443</v>
      </c>
      <c r="M101" s="379" t="s">
        <v>443</v>
      </c>
      <c r="N101" s="379" t="s">
        <v>443</v>
      </c>
      <c r="O101" s="379" t="s">
        <v>443</v>
      </c>
      <c r="P101" s="379" t="s">
        <v>443</v>
      </c>
      <c r="Q101" s="379" t="s">
        <v>443</v>
      </c>
      <c r="R101" s="379" t="s">
        <v>1882</v>
      </c>
      <c r="S101" s="379" t="s">
        <v>443</v>
      </c>
      <c r="T101" s="379" t="s">
        <v>443</v>
      </c>
      <c r="U101" s="379" t="s">
        <v>443</v>
      </c>
      <c r="V101" s="379" t="s">
        <v>443</v>
      </c>
      <c r="W101" s="535" t="s">
        <v>2364</v>
      </c>
    </row>
    <row r="102" spans="1:23" s="381" customFormat="1" ht="45" customHeight="1" x14ac:dyDescent="0.25">
      <c r="A102" s="383" t="s">
        <v>211</v>
      </c>
      <c r="B102" s="383" t="s">
        <v>1300</v>
      </c>
      <c r="C102" s="414" t="s">
        <v>2311</v>
      </c>
      <c r="D102" s="384"/>
      <c r="E102" s="385" t="s">
        <v>590</v>
      </c>
      <c r="F102" s="386" t="s">
        <v>2445</v>
      </c>
      <c r="G102" s="89">
        <v>6</v>
      </c>
      <c r="H102" s="387" t="s">
        <v>2306</v>
      </c>
      <c r="I102" s="388" t="s">
        <v>45</v>
      </c>
      <c r="J102" s="379" t="s">
        <v>443</v>
      </c>
      <c r="K102" s="379" t="s">
        <v>443</v>
      </c>
      <c r="L102" s="379" t="s">
        <v>443</v>
      </c>
      <c r="M102" s="379" t="s">
        <v>1882</v>
      </c>
      <c r="N102" s="379" t="s">
        <v>443</v>
      </c>
      <c r="O102" s="379" t="s">
        <v>443</v>
      </c>
      <c r="P102" s="379" t="s">
        <v>443</v>
      </c>
      <c r="Q102" s="379" t="s">
        <v>443</v>
      </c>
      <c r="R102" s="379" t="s">
        <v>443</v>
      </c>
      <c r="S102" s="379" t="s">
        <v>443</v>
      </c>
      <c r="T102" s="379" t="s">
        <v>443</v>
      </c>
      <c r="U102" s="379" t="s">
        <v>443</v>
      </c>
      <c r="V102" s="379" t="s">
        <v>443</v>
      </c>
      <c r="W102" s="379" t="s">
        <v>443</v>
      </c>
    </row>
    <row r="103" spans="1:23" s="381" customFormat="1" ht="45" customHeight="1" x14ac:dyDescent="0.25">
      <c r="A103" s="383" t="s">
        <v>1304</v>
      </c>
      <c r="B103" s="383" t="s">
        <v>662</v>
      </c>
      <c r="C103" s="414" t="s">
        <v>1928</v>
      </c>
      <c r="D103" s="401">
        <v>44866</v>
      </c>
      <c r="E103" s="385" t="s">
        <v>590</v>
      </c>
      <c r="F103" s="386" t="s">
        <v>2446</v>
      </c>
      <c r="G103" s="140"/>
      <c r="H103" s="387" t="s">
        <v>2306</v>
      </c>
      <c r="I103" s="388" t="s">
        <v>69</v>
      </c>
      <c r="J103" s="454" t="s">
        <v>35</v>
      </c>
      <c r="K103" s="454" t="s">
        <v>35</v>
      </c>
      <c r="L103" s="454" t="s">
        <v>35</v>
      </c>
      <c r="M103" s="454" t="s">
        <v>35</v>
      </c>
      <c r="N103" s="454" t="s">
        <v>35</v>
      </c>
      <c r="O103" s="454" t="s">
        <v>35</v>
      </c>
      <c r="P103" s="454" t="s">
        <v>35</v>
      </c>
      <c r="Q103" s="454" t="s">
        <v>35</v>
      </c>
      <c r="R103" s="454" t="s">
        <v>35</v>
      </c>
      <c r="S103" s="454" t="s">
        <v>35</v>
      </c>
      <c r="T103" s="454" t="s">
        <v>35</v>
      </c>
      <c r="U103" s="454" t="s">
        <v>35</v>
      </c>
      <c r="V103" s="379" t="s">
        <v>443</v>
      </c>
      <c r="W103" s="379" t="s">
        <v>443</v>
      </c>
    </row>
    <row r="104" spans="1:23" s="381" customFormat="1" ht="45" customHeight="1" x14ac:dyDescent="0.25">
      <c r="A104" s="383" t="s">
        <v>2447</v>
      </c>
      <c r="B104" s="383" t="s">
        <v>2448</v>
      </c>
      <c r="C104" s="414" t="s">
        <v>762</v>
      </c>
      <c r="D104" s="471">
        <v>44185</v>
      </c>
      <c r="E104" s="532" t="s">
        <v>66</v>
      </c>
      <c r="F104" s="386" t="s">
        <v>300</v>
      </c>
      <c r="G104" s="140"/>
      <c r="H104" s="387" t="s">
        <v>2385</v>
      </c>
      <c r="I104" s="388" t="s">
        <v>50</v>
      </c>
      <c r="J104" s="379" t="s">
        <v>443</v>
      </c>
      <c r="K104" s="379" t="s">
        <v>443</v>
      </c>
      <c r="L104" s="379" t="s">
        <v>443</v>
      </c>
      <c r="M104" s="453" t="s">
        <v>443</v>
      </c>
      <c r="N104" s="453" t="s">
        <v>443</v>
      </c>
      <c r="O104" s="453" t="s">
        <v>443</v>
      </c>
      <c r="P104" s="453" t="s">
        <v>443</v>
      </c>
      <c r="Q104" s="453" t="s">
        <v>443</v>
      </c>
      <c r="R104" s="453" t="s">
        <v>1882</v>
      </c>
      <c r="S104" s="379" t="s">
        <v>443</v>
      </c>
      <c r="T104" s="453" t="s">
        <v>443</v>
      </c>
      <c r="U104" s="453" t="s">
        <v>443</v>
      </c>
      <c r="V104" s="454" t="s">
        <v>35</v>
      </c>
      <c r="W104" s="454" t="s">
        <v>35</v>
      </c>
    </row>
    <row r="105" spans="1:23" s="381" customFormat="1" ht="45" customHeight="1" x14ac:dyDescent="0.25">
      <c r="A105" s="383" t="s">
        <v>2449</v>
      </c>
      <c r="B105" s="383" t="s">
        <v>1319</v>
      </c>
      <c r="C105" s="414" t="s">
        <v>2311</v>
      </c>
      <c r="D105" s="401">
        <v>44743</v>
      </c>
      <c r="E105" s="385" t="s">
        <v>590</v>
      </c>
      <c r="F105" s="386" t="s">
        <v>827</v>
      </c>
      <c r="G105" s="140"/>
      <c r="H105" s="387" t="s">
        <v>2385</v>
      </c>
      <c r="I105" s="388" t="s">
        <v>25</v>
      </c>
      <c r="J105" s="454" t="s">
        <v>35</v>
      </c>
      <c r="K105" s="454" t="s">
        <v>35</v>
      </c>
      <c r="L105" s="454" t="s">
        <v>35</v>
      </c>
      <c r="M105" s="454" t="s">
        <v>35</v>
      </c>
      <c r="N105" s="454" t="s">
        <v>35</v>
      </c>
      <c r="O105" s="454" t="s">
        <v>35</v>
      </c>
      <c r="P105" s="454" t="s">
        <v>35</v>
      </c>
      <c r="Q105" s="454" t="s">
        <v>35</v>
      </c>
      <c r="R105" s="453" t="s">
        <v>443</v>
      </c>
      <c r="S105" s="453" t="s">
        <v>443</v>
      </c>
      <c r="T105" s="453" t="s">
        <v>443</v>
      </c>
      <c r="U105" s="453" t="s">
        <v>443</v>
      </c>
      <c r="V105" s="453" t="s">
        <v>443</v>
      </c>
      <c r="W105" s="379" t="s">
        <v>443</v>
      </c>
    </row>
    <row r="106" spans="1:23" s="381" customFormat="1" ht="45" customHeight="1" x14ac:dyDescent="0.25">
      <c r="A106" s="382" t="s">
        <v>1324</v>
      </c>
      <c r="B106" s="383" t="s">
        <v>1325</v>
      </c>
      <c r="C106" s="409" t="s">
        <v>2450</v>
      </c>
      <c r="D106" s="401">
        <v>42933</v>
      </c>
      <c r="E106" s="385" t="s">
        <v>590</v>
      </c>
      <c r="F106" s="386" t="s">
        <v>300</v>
      </c>
      <c r="G106" s="140"/>
      <c r="H106" s="387" t="s">
        <v>2385</v>
      </c>
      <c r="I106" s="388" t="s">
        <v>69</v>
      </c>
      <c r="J106" s="538" t="s">
        <v>2451</v>
      </c>
      <c r="K106" s="453" t="s">
        <v>443</v>
      </c>
      <c r="L106" s="453" t="s">
        <v>443</v>
      </c>
      <c r="M106" s="453" t="s">
        <v>443</v>
      </c>
      <c r="N106" s="453" t="s">
        <v>443</v>
      </c>
      <c r="O106" s="453" t="s">
        <v>443</v>
      </c>
      <c r="P106" s="453" t="s">
        <v>443</v>
      </c>
      <c r="Q106" s="453" t="s">
        <v>1882</v>
      </c>
      <c r="R106" s="453" t="s">
        <v>443</v>
      </c>
      <c r="S106" s="453" t="s">
        <v>443</v>
      </c>
      <c r="T106" s="453" t="s">
        <v>443</v>
      </c>
      <c r="U106" s="453" t="s">
        <v>443</v>
      </c>
      <c r="V106" s="453" t="s">
        <v>443</v>
      </c>
      <c r="W106" s="379" t="s">
        <v>443</v>
      </c>
    </row>
    <row r="107" spans="1:23" s="381" customFormat="1" ht="45" customHeight="1" x14ac:dyDescent="0.25">
      <c r="A107" s="399" t="s">
        <v>2452</v>
      </c>
      <c r="B107" s="399" t="s">
        <v>152</v>
      </c>
      <c r="C107" s="408" t="s">
        <v>2311</v>
      </c>
      <c r="D107" s="468"/>
      <c r="E107" s="402" t="s">
        <v>590</v>
      </c>
      <c r="F107" s="403" t="s">
        <v>517</v>
      </c>
      <c r="G107" s="193"/>
      <c r="H107" s="431" t="s">
        <v>24</v>
      </c>
      <c r="I107" s="404" t="s">
        <v>53</v>
      </c>
      <c r="J107" s="379" t="s">
        <v>443</v>
      </c>
      <c r="K107" s="453" t="s">
        <v>443</v>
      </c>
      <c r="L107" s="453" t="s">
        <v>443</v>
      </c>
      <c r="M107" s="379" t="s">
        <v>443</v>
      </c>
      <c r="N107" s="379" t="s">
        <v>1882</v>
      </c>
      <c r="O107" s="379" t="s">
        <v>443</v>
      </c>
      <c r="P107" s="379" t="s">
        <v>443</v>
      </c>
      <c r="Q107" s="379" t="s">
        <v>443</v>
      </c>
      <c r="R107" s="379" t="s">
        <v>443</v>
      </c>
      <c r="S107" s="379" t="s">
        <v>443</v>
      </c>
      <c r="T107" s="379" t="s">
        <v>443</v>
      </c>
      <c r="U107" s="379" t="s">
        <v>443</v>
      </c>
      <c r="V107" s="379" t="s">
        <v>443</v>
      </c>
      <c r="W107" s="535" t="s">
        <v>2364</v>
      </c>
    </row>
    <row r="108" spans="1:23" s="381" customFormat="1" ht="45" customHeight="1" x14ac:dyDescent="0.25">
      <c r="A108" s="399" t="s">
        <v>1331</v>
      </c>
      <c r="B108" s="399" t="s">
        <v>989</v>
      </c>
      <c r="C108" s="533" t="s">
        <v>1332</v>
      </c>
      <c r="D108" s="564">
        <v>44217</v>
      </c>
      <c r="E108" s="402" t="s">
        <v>590</v>
      </c>
      <c r="F108" s="386" t="s">
        <v>827</v>
      </c>
      <c r="G108" s="193"/>
      <c r="H108" s="431" t="s">
        <v>2383</v>
      </c>
      <c r="I108" s="404" t="s">
        <v>69</v>
      </c>
      <c r="J108" s="379" t="s">
        <v>443</v>
      </c>
      <c r="K108" s="537" t="s">
        <v>2364</v>
      </c>
      <c r="L108" s="379" t="s">
        <v>443</v>
      </c>
      <c r="M108" s="379" t="s">
        <v>443</v>
      </c>
      <c r="N108" s="379" t="s">
        <v>443</v>
      </c>
      <c r="O108" s="379" t="s">
        <v>443</v>
      </c>
      <c r="P108" s="379" t="s">
        <v>443</v>
      </c>
      <c r="Q108" s="379" t="s">
        <v>1882</v>
      </c>
      <c r="R108" s="379" t="s">
        <v>443</v>
      </c>
      <c r="S108" s="379" t="s">
        <v>443</v>
      </c>
      <c r="T108" s="379" t="s">
        <v>443</v>
      </c>
      <c r="U108" s="379" t="s">
        <v>443</v>
      </c>
      <c r="V108" s="379" t="s">
        <v>443</v>
      </c>
      <c r="W108" s="565" t="s">
        <v>2364</v>
      </c>
    </row>
    <row r="109" spans="1:23" s="381" customFormat="1" ht="45" customHeight="1" x14ac:dyDescent="0.25">
      <c r="A109" s="383" t="s">
        <v>1337</v>
      </c>
      <c r="B109" s="383" t="s">
        <v>638</v>
      </c>
      <c r="C109" s="408" t="s">
        <v>2311</v>
      </c>
      <c r="D109" s="445"/>
      <c r="E109" s="385" t="s">
        <v>590</v>
      </c>
      <c r="F109" s="386" t="s">
        <v>382</v>
      </c>
      <c r="G109" s="193"/>
      <c r="H109" s="387" t="s">
        <v>24</v>
      </c>
      <c r="I109" s="388" t="s">
        <v>87</v>
      </c>
      <c r="J109" s="379" t="s">
        <v>443</v>
      </c>
      <c r="K109" s="379" t="s">
        <v>443</v>
      </c>
      <c r="L109" s="379" t="s">
        <v>443</v>
      </c>
      <c r="M109" s="379" t="s">
        <v>443</v>
      </c>
      <c r="N109" s="379" t="s">
        <v>443</v>
      </c>
      <c r="O109" s="379" t="s">
        <v>443</v>
      </c>
      <c r="P109" s="379" t="s">
        <v>443</v>
      </c>
      <c r="Q109" s="379" t="s">
        <v>443</v>
      </c>
      <c r="R109" s="379" t="s">
        <v>443</v>
      </c>
      <c r="S109" s="379" t="s">
        <v>443</v>
      </c>
      <c r="T109" s="379" t="s">
        <v>443</v>
      </c>
      <c r="U109" s="379" t="s">
        <v>443</v>
      </c>
      <c r="V109" s="379" t="s">
        <v>1882</v>
      </c>
      <c r="W109" s="535" t="s">
        <v>2364</v>
      </c>
    </row>
    <row r="110" spans="1:23" s="381" customFormat="1" ht="45" customHeight="1" x14ac:dyDescent="0.25">
      <c r="A110" s="383" t="s">
        <v>2453</v>
      </c>
      <c r="B110" s="383" t="s">
        <v>1348</v>
      </c>
      <c r="C110" s="408" t="s">
        <v>2311</v>
      </c>
      <c r="D110" s="401">
        <v>43831</v>
      </c>
      <c r="E110" s="385" t="s">
        <v>590</v>
      </c>
      <c r="F110" s="386" t="s">
        <v>1349</v>
      </c>
      <c r="G110" s="193"/>
      <c r="H110" s="387" t="s">
        <v>24</v>
      </c>
      <c r="I110" s="388" t="s">
        <v>31</v>
      </c>
      <c r="J110" s="379" t="s">
        <v>443</v>
      </c>
      <c r="K110" s="379" t="s">
        <v>443</v>
      </c>
      <c r="L110" s="379" t="s">
        <v>443</v>
      </c>
      <c r="M110" s="379" t="s">
        <v>443</v>
      </c>
      <c r="N110" s="379" t="s">
        <v>443</v>
      </c>
      <c r="O110" s="379" t="s">
        <v>443</v>
      </c>
      <c r="P110" s="379" t="s">
        <v>443</v>
      </c>
      <c r="Q110" s="379" t="s">
        <v>443</v>
      </c>
      <c r="R110" s="379" t="s">
        <v>443</v>
      </c>
      <c r="S110" s="379" t="s">
        <v>443</v>
      </c>
      <c r="T110" s="379" t="s">
        <v>1882</v>
      </c>
      <c r="U110" s="379" t="s">
        <v>443</v>
      </c>
      <c r="V110" s="379" t="s">
        <v>443</v>
      </c>
      <c r="W110" s="535" t="s">
        <v>2364</v>
      </c>
    </row>
    <row r="111" spans="1:23" s="381" customFormat="1" ht="45" customHeight="1" x14ac:dyDescent="0.25">
      <c r="A111" s="383" t="s">
        <v>2454</v>
      </c>
      <c r="B111" s="383" t="s">
        <v>1359</v>
      </c>
      <c r="C111" s="408" t="s">
        <v>1360</v>
      </c>
      <c r="D111" s="401">
        <v>44521</v>
      </c>
      <c r="E111" s="385" t="s">
        <v>590</v>
      </c>
      <c r="F111" s="386" t="s">
        <v>2455</v>
      </c>
      <c r="G111" s="88"/>
      <c r="H111" s="387" t="s">
        <v>2383</v>
      </c>
      <c r="I111" s="388" t="s">
        <v>45</v>
      </c>
      <c r="J111" s="379" t="s">
        <v>443</v>
      </c>
      <c r="K111" s="537" t="s">
        <v>2364</v>
      </c>
      <c r="L111" s="379" t="s">
        <v>443</v>
      </c>
      <c r="M111" s="379" t="s">
        <v>443</v>
      </c>
      <c r="N111" s="379" t="s">
        <v>443</v>
      </c>
      <c r="O111" s="379" t="s">
        <v>1882</v>
      </c>
      <c r="P111" s="379" t="s">
        <v>443</v>
      </c>
      <c r="Q111" s="379" t="s">
        <v>443</v>
      </c>
      <c r="R111" s="379" t="s">
        <v>443</v>
      </c>
      <c r="S111" s="379" t="s">
        <v>443</v>
      </c>
      <c r="T111" s="379" t="s">
        <v>443</v>
      </c>
      <c r="U111" s="379" t="s">
        <v>443</v>
      </c>
      <c r="V111" s="379" t="s">
        <v>443</v>
      </c>
      <c r="W111" s="565" t="s">
        <v>2364</v>
      </c>
    </row>
    <row r="112" spans="1:23" s="381" customFormat="1" ht="45" customHeight="1" x14ac:dyDescent="0.25">
      <c r="A112" s="383" t="s">
        <v>2456</v>
      </c>
      <c r="B112" s="383" t="s">
        <v>2457</v>
      </c>
      <c r="C112" s="563" t="s">
        <v>2458</v>
      </c>
      <c r="D112" s="446">
        <v>43831</v>
      </c>
      <c r="E112" s="532" t="s">
        <v>2459</v>
      </c>
      <c r="F112" s="386" t="s">
        <v>2460</v>
      </c>
      <c r="G112" s="88"/>
      <c r="H112" s="387" t="s">
        <v>24</v>
      </c>
      <c r="I112" s="388" t="s">
        <v>20</v>
      </c>
      <c r="J112" s="379" t="s">
        <v>443</v>
      </c>
      <c r="K112" s="420" t="s">
        <v>35</v>
      </c>
      <c r="L112" s="420" t="s">
        <v>35</v>
      </c>
      <c r="M112" s="420" t="s">
        <v>35</v>
      </c>
      <c r="N112" s="420" t="s">
        <v>35</v>
      </c>
      <c r="O112" s="420" t="s">
        <v>35</v>
      </c>
      <c r="P112" s="420" t="s">
        <v>35</v>
      </c>
      <c r="Q112" s="420" t="s">
        <v>35</v>
      </c>
      <c r="R112" s="420" t="s">
        <v>35</v>
      </c>
      <c r="S112" s="420" t="s">
        <v>35</v>
      </c>
      <c r="T112" s="420" t="s">
        <v>35</v>
      </c>
      <c r="U112" s="420"/>
      <c r="V112" s="420"/>
      <c r="W112" s="420" t="s">
        <v>35</v>
      </c>
    </row>
    <row r="113" spans="1:23" s="381" customFormat="1" ht="75" x14ac:dyDescent="0.25">
      <c r="A113" s="383" t="s">
        <v>2456</v>
      </c>
      <c r="B113" s="383" t="s">
        <v>2461</v>
      </c>
      <c r="C113" s="408" t="s">
        <v>2311</v>
      </c>
      <c r="D113" s="446">
        <v>43831</v>
      </c>
      <c r="E113" s="532" t="s">
        <v>2462</v>
      </c>
      <c r="F113" s="386" t="s">
        <v>2460</v>
      </c>
      <c r="G113" s="88"/>
      <c r="H113" s="387" t="s">
        <v>24</v>
      </c>
      <c r="I113" s="388" t="s">
        <v>20</v>
      </c>
      <c r="J113" s="420" t="s">
        <v>35</v>
      </c>
      <c r="K113" s="379" t="s">
        <v>443</v>
      </c>
      <c r="L113" s="379" t="s">
        <v>443</v>
      </c>
      <c r="M113" s="420" t="s">
        <v>35</v>
      </c>
      <c r="N113" s="420" t="s">
        <v>35</v>
      </c>
      <c r="O113" s="420" t="s">
        <v>35</v>
      </c>
      <c r="P113" s="420" t="s">
        <v>35</v>
      </c>
      <c r="Q113" s="420" t="s">
        <v>35</v>
      </c>
      <c r="R113" s="420" t="s">
        <v>35</v>
      </c>
      <c r="S113" s="420" t="s">
        <v>35</v>
      </c>
      <c r="T113" s="420" t="s">
        <v>35</v>
      </c>
      <c r="U113" s="420"/>
      <c r="V113" s="420"/>
      <c r="W113" s="420" t="s">
        <v>35</v>
      </c>
    </row>
    <row r="114" spans="1:23" s="381" customFormat="1" ht="75" x14ac:dyDescent="0.25">
      <c r="A114" s="383" t="s">
        <v>2239</v>
      </c>
      <c r="B114" s="383" t="s">
        <v>60</v>
      </c>
      <c r="C114" s="409" t="s">
        <v>1176</v>
      </c>
      <c r="D114" s="384"/>
      <c r="E114" s="385" t="s">
        <v>590</v>
      </c>
      <c r="F114" s="386" t="s">
        <v>1370</v>
      </c>
      <c r="G114" s="88"/>
      <c r="H114" s="387" t="s">
        <v>24</v>
      </c>
      <c r="I114" s="388" t="s">
        <v>31</v>
      </c>
      <c r="J114" s="407" t="s">
        <v>443</v>
      </c>
      <c r="K114" s="379" t="s">
        <v>443</v>
      </c>
      <c r="L114" s="379" t="s">
        <v>443</v>
      </c>
      <c r="M114" s="379" t="s">
        <v>443</v>
      </c>
      <c r="N114" s="379" t="s">
        <v>443</v>
      </c>
      <c r="O114" s="379" t="s">
        <v>443</v>
      </c>
      <c r="P114" s="379" t="s">
        <v>443</v>
      </c>
      <c r="Q114" s="379" t="s">
        <v>443</v>
      </c>
      <c r="R114" s="379" t="s">
        <v>443</v>
      </c>
      <c r="S114" s="379" t="s">
        <v>443</v>
      </c>
      <c r="T114" s="379" t="s">
        <v>1882</v>
      </c>
      <c r="U114" s="379" t="s">
        <v>443</v>
      </c>
      <c r="V114" s="379" t="s">
        <v>443</v>
      </c>
      <c r="W114" s="535" t="s">
        <v>2364</v>
      </c>
    </row>
    <row r="115" spans="1:23" s="381" customFormat="1" ht="45" customHeight="1" x14ac:dyDescent="0.25">
      <c r="A115" s="383" t="s">
        <v>1381</v>
      </c>
      <c r="B115" s="383" t="s">
        <v>989</v>
      </c>
      <c r="C115" s="533" t="s">
        <v>1382</v>
      </c>
      <c r="D115" s="471">
        <v>44185</v>
      </c>
      <c r="E115" s="385" t="s">
        <v>590</v>
      </c>
      <c r="F115" s="386" t="s">
        <v>827</v>
      </c>
      <c r="G115" s="88"/>
      <c r="H115" s="387" t="s">
        <v>2383</v>
      </c>
      <c r="I115" s="388" t="s">
        <v>31</v>
      </c>
      <c r="J115" s="379" t="s">
        <v>443</v>
      </c>
      <c r="K115" s="537" t="s">
        <v>2364</v>
      </c>
      <c r="L115" s="379" t="s">
        <v>443</v>
      </c>
      <c r="M115" s="379" t="s">
        <v>443</v>
      </c>
      <c r="N115" s="379" t="s">
        <v>443</v>
      </c>
      <c r="O115" s="379" t="s">
        <v>443</v>
      </c>
      <c r="P115" s="379" t="s">
        <v>443</v>
      </c>
      <c r="Q115" s="379" t="s">
        <v>443</v>
      </c>
      <c r="R115" s="379" t="s">
        <v>443</v>
      </c>
      <c r="S115" s="379" t="s">
        <v>443</v>
      </c>
      <c r="T115" s="379" t="s">
        <v>1882</v>
      </c>
      <c r="U115" s="379" t="s">
        <v>443</v>
      </c>
      <c r="V115" s="379" t="s">
        <v>443</v>
      </c>
      <c r="W115" s="565" t="s">
        <v>2364</v>
      </c>
    </row>
    <row r="116" spans="1:23" ht="45" customHeight="1" x14ac:dyDescent="0.25">
      <c r="A116" s="383" t="s">
        <v>284</v>
      </c>
      <c r="B116" s="408" t="s">
        <v>2463</v>
      </c>
      <c r="C116" s="408" t="s">
        <v>1875</v>
      </c>
      <c r="D116" s="446">
        <v>42353</v>
      </c>
      <c r="E116" s="532" t="s">
        <v>66</v>
      </c>
      <c r="F116" s="386" t="s">
        <v>285</v>
      </c>
      <c r="G116" s="88">
        <v>28</v>
      </c>
      <c r="H116" s="387" t="s">
        <v>2306</v>
      </c>
      <c r="I116" s="388" t="s">
        <v>31</v>
      </c>
      <c r="J116" s="379" t="s">
        <v>443</v>
      </c>
      <c r="K116" s="379" t="s">
        <v>443</v>
      </c>
      <c r="L116" s="379" t="s">
        <v>443</v>
      </c>
      <c r="M116" s="379" t="s">
        <v>443</v>
      </c>
      <c r="N116" s="379" t="s">
        <v>443</v>
      </c>
      <c r="O116" s="379" t="s">
        <v>443</v>
      </c>
      <c r="P116" s="379" t="s">
        <v>443</v>
      </c>
      <c r="Q116" s="379" t="s">
        <v>443</v>
      </c>
      <c r="R116" s="379" t="s">
        <v>443</v>
      </c>
      <c r="S116" s="379" t="s">
        <v>443</v>
      </c>
      <c r="T116" s="379" t="s">
        <v>443</v>
      </c>
      <c r="U116" s="416" t="s">
        <v>443</v>
      </c>
      <c r="V116" s="416" t="s">
        <v>443</v>
      </c>
      <c r="W116" s="420" t="s">
        <v>35</v>
      </c>
    </row>
    <row r="117" spans="1:23" s="381" customFormat="1" ht="45" customHeight="1" x14ac:dyDescent="0.25">
      <c r="A117" s="383" t="s">
        <v>1393</v>
      </c>
      <c r="B117" s="383" t="s">
        <v>99</v>
      </c>
      <c r="C117" s="408" t="s">
        <v>2311</v>
      </c>
      <c r="D117" s="471">
        <v>43971</v>
      </c>
      <c r="E117" s="385" t="s">
        <v>590</v>
      </c>
      <c r="F117" s="386" t="s">
        <v>1394</v>
      </c>
      <c r="G117" s="88"/>
      <c r="H117" s="387" t="s">
        <v>24</v>
      </c>
      <c r="I117" s="388" t="s">
        <v>45</v>
      </c>
      <c r="J117" s="379" t="s">
        <v>443</v>
      </c>
      <c r="K117" s="379" t="s">
        <v>443</v>
      </c>
      <c r="L117" s="379" t="s">
        <v>443</v>
      </c>
      <c r="M117" s="379" t="s">
        <v>1882</v>
      </c>
      <c r="N117" s="379" t="s">
        <v>443</v>
      </c>
      <c r="O117" s="379" t="s">
        <v>443</v>
      </c>
      <c r="P117" s="379" t="s">
        <v>443</v>
      </c>
      <c r="Q117" s="379" t="s">
        <v>443</v>
      </c>
      <c r="R117" s="379" t="s">
        <v>443</v>
      </c>
      <c r="S117" s="379" t="s">
        <v>443</v>
      </c>
      <c r="T117" s="379" t="s">
        <v>443</v>
      </c>
      <c r="U117" s="379" t="s">
        <v>443</v>
      </c>
      <c r="V117" s="379" t="s">
        <v>443</v>
      </c>
      <c r="W117" s="535" t="s">
        <v>2364</v>
      </c>
    </row>
    <row r="118" spans="1:23" s="381" customFormat="1" ht="45" customHeight="1" x14ac:dyDescent="0.25">
      <c r="A118" s="472" t="s">
        <v>1401</v>
      </c>
      <c r="B118" s="390" t="s">
        <v>758</v>
      </c>
      <c r="C118" s="408" t="s">
        <v>2311</v>
      </c>
      <c r="D118" s="473">
        <v>42522</v>
      </c>
      <c r="E118" s="411" t="s">
        <v>590</v>
      </c>
      <c r="F118" s="394" t="s">
        <v>1402</v>
      </c>
      <c r="G118" s="89"/>
      <c r="H118" s="474" t="s">
        <v>24</v>
      </c>
      <c r="I118" s="396" t="s">
        <v>45</v>
      </c>
      <c r="J118" s="379" t="s">
        <v>443</v>
      </c>
      <c r="K118" s="379" t="s">
        <v>443</v>
      </c>
      <c r="L118" s="379" t="s">
        <v>443</v>
      </c>
      <c r="M118" s="379" t="s">
        <v>1882</v>
      </c>
      <c r="N118" s="379" t="s">
        <v>443</v>
      </c>
      <c r="O118" s="379" t="s">
        <v>443</v>
      </c>
      <c r="P118" s="379" t="s">
        <v>443</v>
      </c>
      <c r="Q118" s="379" t="s">
        <v>443</v>
      </c>
      <c r="R118" s="379" t="s">
        <v>443</v>
      </c>
      <c r="S118" s="379" t="s">
        <v>443</v>
      </c>
      <c r="T118" s="379" t="s">
        <v>443</v>
      </c>
      <c r="U118" s="379" t="s">
        <v>443</v>
      </c>
      <c r="V118" s="379" t="s">
        <v>443</v>
      </c>
      <c r="W118" s="535" t="s">
        <v>2364</v>
      </c>
    </row>
    <row r="119" spans="1:23" s="381" customFormat="1" ht="45" customHeight="1" x14ac:dyDescent="0.25">
      <c r="A119" s="406" t="s">
        <v>1407</v>
      </c>
      <c r="B119" s="383" t="s">
        <v>99</v>
      </c>
      <c r="C119" s="414" t="s">
        <v>762</v>
      </c>
      <c r="D119" s="434">
        <v>44348</v>
      </c>
      <c r="E119" s="411" t="s">
        <v>590</v>
      </c>
      <c r="F119" s="386" t="s">
        <v>2464</v>
      </c>
      <c r="G119" s="140"/>
      <c r="H119" s="413" t="s">
        <v>2383</v>
      </c>
      <c r="I119" s="388" t="s">
        <v>28</v>
      </c>
      <c r="J119" s="379" t="s">
        <v>443</v>
      </c>
      <c r="K119" s="537" t="s">
        <v>2364</v>
      </c>
      <c r="L119" s="379" t="s">
        <v>443</v>
      </c>
      <c r="M119" s="379" t="s">
        <v>443</v>
      </c>
      <c r="N119" s="379" t="s">
        <v>443</v>
      </c>
      <c r="O119" s="379" t="s">
        <v>443</v>
      </c>
      <c r="P119" s="379" t="s">
        <v>443</v>
      </c>
      <c r="Q119" s="379" t="s">
        <v>443</v>
      </c>
      <c r="R119" s="379" t="s">
        <v>443</v>
      </c>
      <c r="S119" s="379" t="s">
        <v>1882</v>
      </c>
      <c r="T119" s="379" t="s">
        <v>443</v>
      </c>
      <c r="U119" s="379" t="s">
        <v>443</v>
      </c>
      <c r="V119" s="379" t="s">
        <v>443</v>
      </c>
      <c r="W119" s="565" t="s">
        <v>2364</v>
      </c>
    </row>
    <row r="120" spans="1:23" s="381" customFormat="1" ht="45" customHeight="1" x14ac:dyDescent="0.25">
      <c r="A120" s="408" t="s">
        <v>1428</v>
      </c>
      <c r="B120" s="383" t="s">
        <v>638</v>
      </c>
      <c r="C120" s="408" t="s">
        <v>2311</v>
      </c>
      <c r="D120" s="401">
        <v>42370</v>
      </c>
      <c r="E120" s="385" t="s">
        <v>590</v>
      </c>
      <c r="F120" s="386" t="s">
        <v>416</v>
      </c>
      <c r="G120" s="140"/>
      <c r="H120" s="387" t="s">
        <v>24</v>
      </c>
      <c r="I120" s="388" t="s">
        <v>25</v>
      </c>
      <c r="J120" s="379" t="s">
        <v>443</v>
      </c>
      <c r="K120" s="379" t="s">
        <v>443</v>
      </c>
      <c r="L120" s="379" t="s">
        <v>443</v>
      </c>
      <c r="M120" s="379" t="s">
        <v>443</v>
      </c>
      <c r="N120" s="379" t="s">
        <v>443</v>
      </c>
      <c r="O120" s="379" t="s">
        <v>443</v>
      </c>
      <c r="P120" s="379" t="s">
        <v>1882</v>
      </c>
      <c r="Q120" s="379" t="s">
        <v>443</v>
      </c>
      <c r="R120" s="379" t="s">
        <v>443</v>
      </c>
      <c r="S120" s="379" t="s">
        <v>443</v>
      </c>
      <c r="T120" s="379" t="s">
        <v>443</v>
      </c>
      <c r="U120" s="379" t="s">
        <v>443</v>
      </c>
      <c r="V120" s="379" t="s">
        <v>443</v>
      </c>
      <c r="W120" s="535" t="s">
        <v>2364</v>
      </c>
    </row>
    <row r="121" spans="1:23" s="381" customFormat="1" ht="45" customHeight="1" x14ac:dyDescent="0.25">
      <c r="A121" s="408" t="s">
        <v>2249</v>
      </c>
      <c r="B121" s="383" t="s">
        <v>60</v>
      </c>
      <c r="C121" s="409" t="s">
        <v>1176</v>
      </c>
      <c r="D121" s="401">
        <v>44166</v>
      </c>
      <c r="E121" s="385" t="s">
        <v>590</v>
      </c>
      <c r="F121" s="386" t="s">
        <v>1430</v>
      </c>
      <c r="G121" s="140"/>
      <c r="H121" s="387" t="s">
        <v>24</v>
      </c>
      <c r="I121" s="388" t="s">
        <v>87</v>
      </c>
      <c r="J121" s="379" t="s">
        <v>443</v>
      </c>
      <c r="K121" s="379" t="s">
        <v>443</v>
      </c>
      <c r="L121" s="379" t="s">
        <v>443</v>
      </c>
      <c r="M121" s="379" t="s">
        <v>443</v>
      </c>
      <c r="N121" s="379" t="s">
        <v>443</v>
      </c>
      <c r="O121" s="379" t="s">
        <v>35</v>
      </c>
      <c r="P121" s="379" t="s">
        <v>443</v>
      </c>
      <c r="Q121" s="379" t="s">
        <v>443</v>
      </c>
      <c r="R121" s="379" t="s">
        <v>443</v>
      </c>
      <c r="S121" s="379" t="s">
        <v>443</v>
      </c>
      <c r="T121" s="379" t="s">
        <v>443</v>
      </c>
      <c r="U121" s="379" t="s">
        <v>443</v>
      </c>
      <c r="V121" s="379" t="s">
        <v>1882</v>
      </c>
      <c r="W121" s="535" t="s">
        <v>2364</v>
      </c>
    </row>
    <row r="122" spans="1:23" s="381" customFormat="1" ht="45" customHeight="1" x14ac:dyDescent="0.25">
      <c r="A122" s="408" t="s">
        <v>1431</v>
      </c>
      <c r="B122" s="383" t="s">
        <v>638</v>
      </c>
      <c r="C122" s="408" t="s">
        <v>2311</v>
      </c>
      <c r="D122" s="401">
        <v>42370</v>
      </c>
      <c r="E122" s="385" t="s">
        <v>590</v>
      </c>
      <c r="F122" s="386" t="s">
        <v>416</v>
      </c>
      <c r="G122" s="88"/>
      <c r="H122" s="387" t="s">
        <v>24</v>
      </c>
      <c r="I122" s="388" t="s">
        <v>25</v>
      </c>
      <c r="J122" s="379" t="s">
        <v>443</v>
      </c>
      <c r="K122" s="379" t="s">
        <v>443</v>
      </c>
      <c r="L122" s="379" t="s">
        <v>443</v>
      </c>
      <c r="M122" s="379" t="s">
        <v>443</v>
      </c>
      <c r="N122" s="379" t="s">
        <v>443</v>
      </c>
      <c r="O122" s="379" t="s">
        <v>443</v>
      </c>
      <c r="P122" s="379" t="s">
        <v>1882</v>
      </c>
      <c r="Q122" s="379" t="s">
        <v>443</v>
      </c>
      <c r="R122" s="379" t="s">
        <v>443</v>
      </c>
      <c r="S122" s="379" t="s">
        <v>443</v>
      </c>
      <c r="T122" s="379" t="s">
        <v>443</v>
      </c>
      <c r="U122" s="379" t="s">
        <v>443</v>
      </c>
      <c r="V122" s="379" t="s">
        <v>443</v>
      </c>
      <c r="W122" s="535" t="s">
        <v>2364</v>
      </c>
    </row>
    <row r="123" spans="1:23" ht="45" customHeight="1" x14ac:dyDescent="0.25">
      <c r="A123" s="383" t="s">
        <v>102</v>
      </c>
      <c r="B123" s="383" t="s">
        <v>1396</v>
      </c>
      <c r="C123" s="408" t="s">
        <v>2311</v>
      </c>
      <c r="D123" s="384"/>
      <c r="E123" s="385" t="s">
        <v>590</v>
      </c>
      <c r="F123" s="386" t="s">
        <v>273</v>
      </c>
      <c r="G123" s="88">
        <v>22</v>
      </c>
      <c r="H123" s="387" t="s">
        <v>2306</v>
      </c>
      <c r="I123" s="388" t="s">
        <v>87</v>
      </c>
      <c r="J123" s="379" t="s">
        <v>443</v>
      </c>
      <c r="K123" s="379" t="s">
        <v>443</v>
      </c>
      <c r="L123" s="379" t="s">
        <v>443</v>
      </c>
      <c r="M123" s="379" t="s">
        <v>443</v>
      </c>
      <c r="N123" s="379" t="s">
        <v>443</v>
      </c>
      <c r="O123" s="379" t="s">
        <v>443</v>
      </c>
      <c r="P123" s="379" t="s">
        <v>443</v>
      </c>
      <c r="Q123" s="379" t="s">
        <v>443</v>
      </c>
      <c r="R123" s="379" t="s">
        <v>443</v>
      </c>
      <c r="S123" s="379" t="s">
        <v>443</v>
      </c>
      <c r="T123" s="379" t="s">
        <v>443</v>
      </c>
      <c r="U123" s="379" t="s">
        <v>443</v>
      </c>
      <c r="V123" s="379" t="s">
        <v>1882</v>
      </c>
      <c r="W123" s="379" t="s">
        <v>443</v>
      </c>
    </row>
    <row r="124" spans="1:23" ht="45" customHeight="1" x14ac:dyDescent="0.25">
      <c r="A124" s="390" t="s">
        <v>291</v>
      </c>
      <c r="B124" s="408" t="s">
        <v>2463</v>
      </c>
      <c r="C124" s="408" t="s">
        <v>1875</v>
      </c>
      <c r="D124" s="446">
        <v>42353</v>
      </c>
      <c r="E124" s="385" t="s">
        <v>590</v>
      </c>
      <c r="F124" s="386" t="s">
        <v>292</v>
      </c>
      <c r="G124" s="89">
        <v>33</v>
      </c>
      <c r="H124" s="387" t="s">
        <v>2306</v>
      </c>
      <c r="I124" s="396" t="s">
        <v>28</v>
      </c>
      <c r="J124" s="379" t="s">
        <v>443</v>
      </c>
      <c r="K124" s="379" t="s">
        <v>443</v>
      </c>
      <c r="L124" s="379" t="s">
        <v>443</v>
      </c>
      <c r="M124" s="379" t="s">
        <v>443</v>
      </c>
      <c r="N124" s="379" t="s">
        <v>443</v>
      </c>
      <c r="O124" s="379" t="s">
        <v>443</v>
      </c>
      <c r="P124" s="379" t="s">
        <v>443</v>
      </c>
      <c r="Q124" s="379" t="s">
        <v>443</v>
      </c>
      <c r="R124" s="379" t="s">
        <v>443</v>
      </c>
      <c r="S124" s="453" t="s">
        <v>1882</v>
      </c>
      <c r="T124" s="379" t="s">
        <v>443</v>
      </c>
      <c r="U124" s="379" t="s">
        <v>443</v>
      </c>
      <c r="V124" s="379" t="s">
        <v>443</v>
      </c>
      <c r="W124" s="379" t="s">
        <v>443</v>
      </c>
    </row>
    <row r="125" spans="1:23" ht="45" customHeight="1" x14ac:dyDescent="0.25">
      <c r="A125" s="383" t="s">
        <v>214</v>
      </c>
      <c r="B125" s="383" t="s">
        <v>99</v>
      </c>
      <c r="C125" s="408" t="s">
        <v>2311</v>
      </c>
      <c r="D125" s="384"/>
      <c r="E125" s="385" t="s">
        <v>590</v>
      </c>
      <c r="F125" s="386" t="s">
        <v>288</v>
      </c>
      <c r="G125" s="193">
        <v>32</v>
      </c>
      <c r="H125" s="387" t="s">
        <v>2306</v>
      </c>
      <c r="I125" s="388" t="s">
        <v>28</v>
      </c>
      <c r="J125" s="379" t="s">
        <v>443</v>
      </c>
      <c r="K125" s="379" t="s">
        <v>443</v>
      </c>
      <c r="L125" s="379" t="s">
        <v>443</v>
      </c>
      <c r="M125" s="379" t="s">
        <v>443</v>
      </c>
      <c r="N125" s="379" t="s">
        <v>443</v>
      </c>
      <c r="O125" s="379" t="s">
        <v>443</v>
      </c>
      <c r="P125" s="379" t="s">
        <v>443</v>
      </c>
      <c r="Q125" s="379" t="s">
        <v>443</v>
      </c>
      <c r="R125" s="379" t="s">
        <v>443</v>
      </c>
      <c r="S125" s="453" t="s">
        <v>1882</v>
      </c>
      <c r="T125" s="379" t="s">
        <v>443</v>
      </c>
      <c r="U125" s="379" t="s">
        <v>443</v>
      </c>
      <c r="V125" s="379" t="s">
        <v>443</v>
      </c>
      <c r="W125" s="379" t="s">
        <v>443</v>
      </c>
    </row>
    <row r="126" spans="1:23" ht="45" customHeight="1" x14ac:dyDescent="0.25">
      <c r="A126" s="383" t="s">
        <v>289</v>
      </c>
      <c r="B126" s="408" t="s">
        <v>2463</v>
      </c>
      <c r="C126" s="408" t="s">
        <v>1875</v>
      </c>
      <c r="D126" s="446">
        <v>42353</v>
      </c>
      <c r="E126" s="385" t="s">
        <v>590</v>
      </c>
      <c r="F126" s="386" t="s">
        <v>290</v>
      </c>
      <c r="G126" s="88">
        <v>34</v>
      </c>
      <c r="H126" s="387" t="s">
        <v>2306</v>
      </c>
      <c r="I126" s="388" t="s">
        <v>28</v>
      </c>
      <c r="J126" s="379" t="s">
        <v>443</v>
      </c>
      <c r="K126" s="379" t="s">
        <v>443</v>
      </c>
      <c r="L126" s="379" t="s">
        <v>443</v>
      </c>
      <c r="M126" s="379" t="s">
        <v>443</v>
      </c>
      <c r="N126" s="379" t="s">
        <v>443</v>
      </c>
      <c r="O126" s="379" t="s">
        <v>443</v>
      </c>
      <c r="P126" s="379" t="s">
        <v>443</v>
      </c>
      <c r="Q126" s="379" t="s">
        <v>443</v>
      </c>
      <c r="R126" s="379" t="s">
        <v>443</v>
      </c>
      <c r="S126" s="453" t="s">
        <v>1882</v>
      </c>
      <c r="T126" s="379" t="s">
        <v>443</v>
      </c>
      <c r="U126" s="379" t="s">
        <v>443</v>
      </c>
      <c r="V126" s="379" t="s">
        <v>443</v>
      </c>
      <c r="W126" s="379" t="s">
        <v>443</v>
      </c>
    </row>
    <row r="127" spans="1:23" s="381" customFormat="1" ht="45" customHeight="1" x14ac:dyDescent="0.25">
      <c r="A127" s="408" t="s">
        <v>1458</v>
      </c>
      <c r="B127" s="382" t="s">
        <v>60</v>
      </c>
      <c r="C127" s="409" t="s">
        <v>1176</v>
      </c>
      <c r="D127" s="401">
        <v>43617</v>
      </c>
      <c r="E127" s="385" t="s">
        <v>590</v>
      </c>
      <c r="F127" s="386" t="s">
        <v>1460</v>
      </c>
      <c r="G127" s="193"/>
      <c r="H127" s="387" t="s">
        <v>2363</v>
      </c>
      <c r="I127" s="388" t="s">
        <v>53</v>
      </c>
      <c r="J127" s="379" t="s">
        <v>443</v>
      </c>
      <c r="K127" s="379" t="s">
        <v>443</v>
      </c>
      <c r="L127" s="379" t="s">
        <v>443</v>
      </c>
      <c r="M127" s="379" t="s">
        <v>443</v>
      </c>
      <c r="N127" s="379" t="s">
        <v>1882</v>
      </c>
      <c r="O127" s="379" t="s">
        <v>443</v>
      </c>
      <c r="P127" s="379" t="s">
        <v>443</v>
      </c>
      <c r="Q127" s="379" t="s">
        <v>443</v>
      </c>
      <c r="R127" s="379" t="s">
        <v>443</v>
      </c>
      <c r="S127" s="379" t="s">
        <v>443</v>
      </c>
      <c r="T127" s="379" t="s">
        <v>443</v>
      </c>
      <c r="U127" s="379" t="s">
        <v>443</v>
      </c>
      <c r="V127" s="379" t="s">
        <v>443</v>
      </c>
      <c r="W127" s="535" t="s">
        <v>2364</v>
      </c>
    </row>
    <row r="128" spans="1:23" s="381" customFormat="1" ht="45" customHeight="1" x14ac:dyDescent="0.25">
      <c r="A128" s="383" t="s">
        <v>1461</v>
      </c>
      <c r="B128" s="383" t="s">
        <v>1462</v>
      </c>
      <c r="C128" s="414" t="s">
        <v>2311</v>
      </c>
      <c r="D128" s="393">
        <v>43971</v>
      </c>
      <c r="E128" s="385" t="s">
        <v>590</v>
      </c>
      <c r="F128" s="386" t="s">
        <v>827</v>
      </c>
      <c r="G128" s="337"/>
      <c r="H128" s="387" t="s">
        <v>2363</v>
      </c>
      <c r="I128" s="396" t="s">
        <v>53</v>
      </c>
      <c r="J128" s="379" t="s">
        <v>443</v>
      </c>
      <c r="K128" s="379" t="s">
        <v>443</v>
      </c>
      <c r="L128" s="379" t="s">
        <v>443</v>
      </c>
      <c r="M128" s="379" t="s">
        <v>443</v>
      </c>
      <c r="N128" s="379" t="s">
        <v>1882</v>
      </c>
      <c r="O128" s="379" t="s">
        <v>443</v>
      </c>
      <c r="P128" s="379" t="s">
        <v>443</v>
      </c>
      <c r="Q128" s="379" t="s">
        <v>443</v>
      </c>
      <c r="R128" s="379" t="s">
        <v>443</v>
      </c>
      <c r="S128" s="379" t="s">
        <v>443</v>
      </c>
      <c r="T128" s="379" t="s">
        <v>443</v>
      </c>
      <c r="U128" s="379" t="s">
        <v>443</v>
      </c>
      <c r="V128" s="379" t="s">
        <v>443</v>
      </c>
      <c r="W128" s="535" t="s">
        <v>2364</v>
      </c>
    </row>
    <row r="129" spans="1:23" s="381" customFormat="1" ht="45" customHeight="1" x14ac:dyDescent="0.25">
      <c r="A129" s="414" t="s">
        <v>2253</v>
      </c>
      <c r="B129" s="383" t="s">
        <v>89</v>
      </c>
      <c r="C129" s="451" t="s">
        <v>2254</v>
      </c>
      <c r="D129" s="401">
        <v>44256</v>
      </c>
      <c r="E129" s="385" t="s">
        <v>590</v>
      </c>
      <c r="F129" s="386" t="s">
        <v>2465</v>
      </c>
      <c r="G129" s="88"/>
      <c r="H129" s="387" t="s">
        <v>2383</v>
      </c>
      <c r="I129" s="388" t="s">
        <v>87</v>
      </c>
      <c r="J129" s="379" t="s">
        <v>443</v>
      </c>
      <c r="K129" s="379" t="s">
        <v>443</v>
      </c>
      <c r="L129" s="379" t="s">
        <v>443</v>
      </c>
      <c r="M129" s="379" t="s">
        <v>443</v>
      </c>
      <c r="N129" s="379" t="s">
        <v>443</v>
      </c>
      <c r="O129" s="379" t="s">
        <v>443</v>
      </c>
      <c r="P129" s="379" t="s">
        <v>443</v>
      </c>
      <c r="Q129" s="379" t="s">
        <v>443</v>
      </c>
      <c r="R129" s="379" t="s">
        <v>443</v>
      </c>
      <c r="S129" s="420" t="s">
        <v>35</v>
      </c>
      <c r="T129" s="379" t="s">
        <v>443</v>
      </c>
      <c r="U129" s="379" t="s">
        <v>443</v>
      </c>
      <c r="V129" s="379" t="s">
        <v>1882</v>
      </c>
      <c r="W129" s="565" t="s">
        <v>2364</v>
      </c>
    </row>
    <row r="130" spans="1:23" s="381" customFormat="1" ht="45" customHeight="1" x14ac:dyDescent="0.25">
      <c r="A130" s="414" t="s">
        <v>2257</v>
      </c>
      <c r="B130" s="383" t="s">
        <v>1481</v>
      </c>
      <c r="C130" s="414" t="s">
        <v>2311</v>
      </c>
      <c r="D130" s="401">
        <v>41214</v>
      </c>
      <c r="E130" s="385" t="s">
        <v>590</v>
      </c>
      <c r="F130" s="386" t="s">
        <v>2466</v>
      </c>
      <c r="G130" s="88">
        <v>5</v>
      </c>
      <c r="H130" s="387" t="s">
        <v>30</v>
      </c>
      <c r="I130" s="388" t="s">
        <v>20</v>
      </c>
      <c r="J130" s="379" t="s">
        <v>443</v>
      </c>
      <c r="K130" s="379" t="s">
        <v>443</v>
      </c>
      <c r="L130" s="379" t="s">
        <v>443</v>
      </c>
      <c r="M130" s="379" t="s">
        <v>443</v>
      </c>
      <c r="N130" s="379" t="s">
        <v>443</v>
      </c>
      <c r="O130" s="379" t="s">
        <v>1882</v>
      </c>
      <c r="P130" s="379" t="s">
        <v>443</v>
      </c>
      <c r="Q130" s="379" t="s">
        <v>443</v>
      </c>
      <c r="R130" s="379" t="s">
        <v>443</v>
      </c>
      <c r="S130" s="420" t="s">
        <v>35</v>
      </c>
      <c r="T130" s="379" t="s">
        <v>443</v>
      </c>
      <c r="U130" s="379" t="s">
        <v>443</v>
      </c>
      <c r="V130" s="379" t="s">
        <v>443</v>
      </c>
      <c r="W130" s="420" t="s">
        <v>35</v>
      </c>
    </row>
    <row r="131" spans="1:23" s="381" customFormat="1" ht="45" customHeight="1" x14ac:dyDescent="0.25">
      <c r="A131" s="414" t="s">
        <v>2467</v>
      </c>
      <c r="B131" s="383" t="s">
        <v>2468</v>
      </c>
      <c r="C131" s="414" t="s">
        <v>2311</v>
      </c>
      <c r="D131" s="401">
        <v>44337</v>
      </c>
      <c r="E131" s="532" t="s">
        <v>66</v>
      </c>
      <c r="F131" s="386" t="s">
        <v>827</v>
      </c>
      <c r="G131" s="88"/>
      <c r="H131" s="387" t="s">
        <v>2385</v>
      </c>
      <c r="I131" s="388" t="s">
        <v>25</v>
      </c>
      <c r="J131" s="379" t="s">
        <v>443</v>
      </c>
      <c r="K131" s="379" t="s">
        <v>443</v>
      </c>
      <c r="L131" s="453" t="s">
        <v>443</v>
      </c>
      <c r="M131" s="453" t="s">
        <v>443</v>
      </c>
      <c r="N131" s="453" t="s">
        <v>443</v>
      </c>
      <c r="O131" s="453" t="s">
        <v>443</v>
      </c>
      <c r="P131" s="542" t="s">
        <v>2374</v>
      </c>
      <c r="Q131" s="453" t="s">
        <v>443</v>
      </c>
      <c r="R131" s="453" t="s">
        <v>443</v>
      </c>
      <c r="S131" s="454" t="s">
        <v>35</v>
      </c>
      <c r="T131" s="454" t="s">
        <v>35</v>
      </c>
      <c r="U131" s="454"/>
      <c r="V131" s="454"/>
      <c r="W131" s="454" t="s">
        <v>35</v>
      </c>
    </row>
    <row r="132" spans="1:23" ht="45" customHeight="1" x14ac:dyDescent="0.25">
      <c r="A132" s="383" t="s">
        <v>210</v>
      </c>
      <c r="B132" s="383" t="s">
        <v>49</v>
      </c>
      <c r="C132" s="414" t="s">
        <v>2311</v>
      </c>
      <c r="D132" s="384"/>
      <c r="E132" s="385" t="s">
        <v>590</v>
      </c>
      <c r="F132" s="386" t="s">
        <v>282</v>
      </c>
      <c r="G132" s="88">
        <v>24</v>
      </c>
      <c r="H132" s="387" t="s">
        <v>2306</v>
      </c>
      <c r="I132" s="388" t="s">
        <v>40</v>
      </c>
      <c r="J132" s="453" t="s">
        <v>443</v>
      </c>
      <c r="K132" s="453" t="s">
        <v>443</v>
      </c>
      <c r="L132" s="453" t="s">
        <v>1882</v>
      </c>
      <c r="M132" s="379" t="s">
        <v>443</v>
      </c>
      <c r="N132" s="379" t="s">
        <v>443</v>
      </c>
      <c r="O132" s="379" t="s">
        <v>443</v>
      </c>
      <c r="P132" s="379" t="s">
        <v>443</v>
      </c>
      <c r="Q132" s="379" t="s">
        <v>443</v>
      </c>
      <c r="R132" s="379" t="s">
        <v>443</v>
      </c>
      <c r="S132" s="379" t="s">
        <v>443</v>
      </c>
      <c r="T132" s="379" t="s">
        <v>443</v>
      </c>
      <c r="U132" s="379" t="s">
        <v>443</v>
      </c>
      <c r="V132" s="379" t="s">
        <v>443</v>
      </c>
      <c r="W132" s="379" t="s">
        <v>443</v>
      </c>
    </row>
    <row r="133" spans="1:23" s="381" customFormat="1" ht="45" customHeight="1" x14ac:dyDescent="0.25">
      <c r="A133" s="383" t="s">
        <v>2261</v>
      </c>
      <c r="B133" s="383" t="s">
        <v>1507</v>
      </c>
      <c r="C133" s="408" t="s">
        <v>2311</v>
      </c>
      <c r="D133" s="401">
        <v>44559</v>
      </c>
      <c r="E133" s="385" t="s">
        <v>590</v>
      </c>
      <c r="F133" s="386" t="s">
        <v>2469</v>
      </c>
      <c r="G133" s="88"/>
      <c r="H133" s="387" t="s">
        <v>2383</v>
      </c>
      <c r="I133" s="388" t="s">
        <v>25</v>
      </c>
      <c r="J133" s="420" t="s">
        <v>35</v>
      </c>
      <c r="K133" s="537" t="s">
        <v>2364</v>
      </c>
      <c r="L133" s="379" t="s">
        <v>443</v>
      </c>
      <c r="M133" s="379" t="s">
        <v>443</v>
      </c>
      <c r="N133" s="379" t="s">
        <v>443</v>
      </c>
      <c r="O133" s="379" t="s">
        <v>443</v>
      </c>
      <c r="P133" s="379" t="s">
        <v>1882</v>
      </c>
      <c r="Q133" s="379" t="s">
        <v>443</v>
      </c>
      <c r="R133" s="379" t="s">
        <v>443</v>
      </c>
      <c r="S133" s="379" t="s">
        <v>443</v>
      </c>
      <c r="T133" s="379" t="s">
        <v>443</v>
      </c>
      <c r="U133" s="379" t="s">
        <v>443</v>
      </c>
      <c r="V133" s="379" t="s">
        <v>443</v>
      </c>
      <c r="W133" s="565" t="s">
        <v>2364</v>
      </c>
    </row>
    <row r="134" spans="1:23" s="381" customFormat="1" ht="45" customHeight="1" x14ac:dyDescent="0.25">
      <c r="A134" s="383" t="s">
        <v>1509</v>
      </c>
      <c r="B134" s="383" t="s">
        <v>2470</v>
      </c>
      <c r="C134" s="408" t="s">
        <v>2311</v>
      </c>
      <c r="D134" s="401">
        <v>44866</v>
      </c>
      <c r="E134" s="385" t="s">
        <v>590</v>
      </c>
      <c r="F134" s="386" t="s">
        <v>2471</v>
      </c>
      <c r="G134" s="88"/>
      <c r="H134" s="387" t="s">
        <v>2383</v>
      </c>
      <c r="I134" s="388" t="s">
        <v>45</v>
      </c>
      <c r="J134" s="420" t="s">
        <v>35</v>
      </c>
      <c r="K134" s="420" t="s">
        <v>35</v>
      </c>
      <c r="L134" s="420" t="s">
        <v>35</v>
      </c>
      <c r="M134" s="420" t="s">
        <v>35</v>
      </c>
      <c r="N134" s="420" t="s">
        <v>35</v>
      </c>
      <c r="O134" s="420" t="s">
        <v>35</v>
      </c>
      <c r="P134" s="420" t="s">
        <v>35</v>
      </c>
      <c r="Q134" s="420" t="s">
        <v>35</v>
      </c>
      <c r="R134" s="420" t="s">
        <v>35</v>
      </c>
      <c r="S134" s="420" t="s">
        <v>35</v>
      </c>
      <c r="T134" s="420" t="s">
        <v>35</v>
      </c>
      <c r="U134" s="420" t="s">
        <v>35</v>
      </c>
      <c r="V134" s="379" t="s">
        <v>443</v>
      </c>
      <c r="W134" s="565" t="s">
        <v>2364</v>
      </c>
    </row>
    <row r="135" spans="1:23" s="381" customFormat="1" ht="45" customHeight="1" x14ac:dyDescent="0.25">
      <c r="A135" s="383" t="s">
        <v>2262</v>
      </c>
      <c r="B135" s="383" t="s">
        <v>1348</v>
      </c>
      <c r="C135" s="408" t="s">
        <v>2311</v>
      </c>
      <c r="D135" s="401">
        <v>44621</v>
      </c>
      <c r="E135" s="385" t="s">
        <v>590</v>
      </c>
      <c r="F135" s="386" t="s">
        <v>827</v>
      </c>
      <c r="G135" s="88"/>
      <c r="H135" s="387" t="s">
        <v>19</v>
      </c>
      <c r="I135" s="388" t="s">
        <v>45</v>
      </c>
      <c r="J135" s="420" t="s">
        <v>35</v>
      </c>
      <c r="K135" s="420" t="s">
        <v>35</v>
      </c>
      <c r="L135" s="420" t="s">
        <v>35</v>
      </c>
      <c r="M135" s="420" t="s">
        <v>35</v>
      </c>
      <c r="N135" s="379" t="s">
        <v>443</v>
      </c>
      <c r="O135" s="379" t="s">
        <v>443</v>
      </c>
      <c r="P135" s="379" t="s">
        <v>443</v>
      </c>
      <c r="Q135" s="379" t="s">
        <v>443</v>
      </c>
      <c r="R135" s="379" t="s">
        <v>443</v>
      </c>
      <c r="S135" s="379" t="s">
        <v>443</v>
      </c>
      <c r="T135" s="379" t="s">
        <v>443</v>
      </c>
      <c r="U135" s="379" t="s">
        <v>443</v>
      </c>
      <c r="V135" s="379" t="s">
        <v>443</v>
      </c>
      <c r="W135" s="379" t="s">
        <v>443</v>
      </c>
    </row>
    <row r="136" spans="1:23" s="381" customFormat="1" ht="45" customHeight="1" x14ac:dyDescent="0.25">
      <c r="A136" s="382" t="s">
        <v>2264</v>
      </c>
      <c r="B136" s="383" t="s">
        <v>1766</v>
      </c>
      <c r="C136" s="414" t="s">
        <v>2311</v>
      </c>
      <c r="D136" s="401">
        <v>43361</v>
      </c>
      <c r="E136" s="385" t="s">
        <v>590</v>
      </c>
      <c r="F136" s="386" t="s">
        <v>1514</v>
      </c>
      <c r="G136" s="299"/>
      <c r="H136" s="387" t="s">
        <v>24</v>
      </c>
      <c r="I136" s="388" t="s">
        <v>31</v>
      </c>
      <c r="J136" s="379" t="s">
        <v>443</v>
      </c>
      <c r="K136" s="379" t="s">
        <v>443</v>
      </c>
      <c r="L136" s="379" t="s">
        <v>443</v>
      </c>
      <c r="M136" s="379" t="s">
        <v>443</v>
      </c>
      <c r="N136" s="379" t="s">
        <v>443</v>
      </c>
      <c r="O136" s="379" t="s">
        <v>443</v>
      </c>
      <c r="P136" s="379" t="s">
        <v>443</v>
      </c>
      <c r="Q136" s="379" t="s">
        <v>443</v>
      </c>
      <c r="R136" s="379" t="s">
        <v>443</v>
      </c>
      <c r="S136" s="379" t="s">
        <v>443</v>
      </c>
      <c r="T136" s="379" t="s">
        <v>1882</v>
      </c>
      <c r="U136" s="379" t="s">
        <v>443</v>
      </c>
      <c r="V136" s="379" t="s">
        <v>443</v>
      </c>
      <c r="W136" s="535" t="s">
        <v>2364</v>
      </c>
    </row>
    <row r="137" spans="1:23" s="381" customFormat="1" ht="45" customHeight="1" x14ac:dyDescent="0.25">
      <c r="A137" s="429" t="s">
        <v>32</v>
      </c>
      <c r="B137" s="399" t="s">
        <v>2472</v>
      </c>
      <c r="C137" s="414" t="s">
        <v>2311</v>
      </c>
      <c r="D137" s="468"/>
      <c r="E137" s="559" t="s">
        <v>2473</v>
      </c>
      <c r="F137" s="403" t="s">
        <v>468</v>
      </c>
      <c r="G137" s="193">
        <v>25</v>
      </c>
      <c r="H137" s="431" t="s">
        <v>30</v>
      </c>
      <c r="I137" s="404" t="s">
        <v>87</v>
      </c>
      <c r="J137" s="379" t="s">
        <v>443</v>
      </c>
      <c r="K137" s="420" t="s">
        <v>35</v>
      </c>
      <c r="L137" s="420" t="s">
        <v>35</v>
      </c>
      <c r="M137" s="420" t="s">
        <v>35</v>
      </c>
      <c r="N137" s="420" t="s">
        <v>35</v>
      </c>
      <c r="O137" s="420" t="s">
        <v>35</v>
      </c>
      <c r="P137" s="420" t="s">
        <v>35</v>
      </c>
      <c r="Q137" s="420" t="s">
        <v>35</v>
      </c>
      <c r="R137" s="420" t="s">
        <v>35</v>
      </c>
      <c r="S137" s="420" t="s">
        <v>35</v>
      </c>
      <c r="T137" s="420" t="s">
        <v>35</v>
      </c>
      <c r="U137" s="420"/>
      <c r="V137" s="420"/>
      <c r="W137" s="420" t="s">
        <v>35</v>
      </c>
    </row>
    <row r="138" spans="1:23" ht="45" customHeight="1" x14ac:dyDescent="0.25">
      <c r="A138" s="383" t="s">
        <v>54</v>
      </c>
      <c r="B138" s="383" t="s">
        <v>55</v>
      </c>
      <c r="C138" s="414" t="s">
        <v>2311</v>
      </c>
      <c r="D138" s="384"/>
      <c r="E138" s="385" t="s">
        <v>590</v>
      </c>
      <c r="F138" s="386" t="s">
        <v>509</v>
      </c>
      <c r="G138" s="88"/>
      <c r="H138" s="387" t="s">
        <v>24</v>
      </c>
      <c r="I138" s="388" t="s">
        <v>69</v>
      </c>
      <c r="J138" s="379" t="s">
        <v>443</v>
      </c>
      <c r="K138" s="379" t="s">
        <v>443</v>
      </c>
      <c r="L138" s="379" t="s">
        <v>443</v>
      </c>
      <c r="M138" s="379" t="s">
        <v>443</v>
      </c>
      <c r="N138" s="379" t="s">
        <v>443</v>
      </c>
      <c r="O138" s="379" t="s">
        <v>443</v>
      </c>
      <c r="P138" s="379" t="s">
        <v>443</v>
      </c>
      <c r="Q138" s="379" t="s">
        <v>1882</v>
      </c>
      <c r="R138" s="379" t="s">
        <v>443</v>
      </c>
      <c r="S138" s="379" t="s">
        <v>443</v>
      </c>
      <c r="T138" s="379" t="s">
        <v>443</v>
      </c>
      <c r="U138" s="379" t="s">
        <v>443</v>
      </c>
      <c r="V138" s="379" t="s">
        <v>443</v>
      </c>
      <c r="W138" s="535" t="s">
        <v>2364</v>
      </c>
    </row>
    <row r="139" spans="1:23" ht="45" customHeight="1" x14ac:dyDescent="0.25">
      <c r="A139" s="383" t="s">
        <v>293</v>
      </c>
      <c r="B139" s="383" t="s">
        <v>948</v>
      </c>
      <c r="C139" s="414" t="s">
        <v>2311</v>
      </c>
      <c r="D139" s="401">
        <v>41334</v>
      </c>
      <c r="E139" s="385" t="s">
        <v>590</v>
      </c>
      <c r="F139" s="386" t="s">
        <v>294</v>
      </c>
      <c r="G139" s="88">
        <v>35</v>
      </c>
      <c r="H139" s="387" t="s">
        <v>2306</v>
      </c>
      <c r="I139" s="388" t="s">
        <v>53</v>
      </c>
      <c r="J139" s="379" t="s">
        <v>443</v>
      </c>
      <c r="K139" s="379" t="s">
        <v>443</v>
      </c>
      <c r="L139" s="379" t="s">
        <v>443</v>
      </c>
      <c r="M139" s="379" t="s">
        <v>443</v>
      </c>
      <c r="N139" s="379" t="s">
        <v>1882</v>
      </c>
      <c r="O139" s="379" t="s">
        <v>443</v>
      </c>
      <c r="P139" s="379" t="s">
        <v>443</v>
      </c>
      <c r="Q139" s="379" t="s">
        <v>443</v>
      </c>
      <c r="R139" s="379" t="s">
        <v>443</v>
      </c>
      <c r="S139" s="379" t="s">
        <v>443</v>
      </c>
      <c r="T139" s="379" t="s">
        <v>443</v>
      </c>
      <c r="U139" s="379" t="s">
        <v>443</v>
      </c>
      <c r="V139" s="379" t="s">
        <v>443</v>
      </c>
      <c r="W139" s="379" t="s">
        <v>443</v>
      </c>
    </row>
    <row r="140" spans="1:23" s="381" customFormat="1" ht="30" x14ac:dyDescent="0.25">
      <c r="A140" s="390" t="s">
        <v>271</v>
      </c>
      <c r="B140" s="390" t="s">
        <v>49</v>
      </c>
      <c r="C140" s="417" t="s">
        <v>2311</v>
      </c>
      <c r="D140" s="410"/>
      <c r="E140" s="402" t="s">
        <v>590</v>
      </c>
      <c r="F140" s="394" t="s">
        <v>272</v>
      </c>
      <c r="G140" s="89">
        <v>20</v>
      </c>
      <c r="H140" s="395" t="s">
        <v>2306</v>
      </c>
      <c r="I140" s="396" t="s">
        <v>25</v>
      </c>
      <c r="J140" s="379" t="s">
        <v>443</v>
      </c>
      <c r="K140" s="379" t="s">
        <v>443</v>
      </c>
      <c r="L140" s="379" t="s">
        <v>443</v>
      </c>
      <c r="M140" s="379" t="s">
        <v>443</v>
      </c>
      <c r="N140" s="379" t="s">
        <v>443</v>
      </c>
      <c r="O140" s="379" t="s">
        <v>443</v>
      </c>
      <c r="P140" s="549" t="s">
        <v>2374</v>
      </c>
      <c r="Q140" s="379" t="s">
        <v>443</v>
      </c>
      <c r="R140" s="379" t="s">
        <v>443</v>
      </c>
      <c r="S140" s="379" t="s">
        <v>443</v>
      </c>
      <c r="T140" s="379" t="s">
        <v>443</v>
      </c>
      <c r="U140" s="379" t="s">
        <v>443</v>
      </c>
      <c r="V140" s="379" t="s">
        <v>443</v>
      </c>
      <c r="W140" s="379" t="s">
        <v>443</v>
      </c>
    </row>
    <row r="141" spans="1:23" ht="42" customHeight="1" x14ac:dyDescent="0.25">
      <c r="A141" s="408" t="s">
        <v>301</v>
      </c>
      <c r="B141" s="383" t="s">
        <v>1580</v>
      </c>
      <c r="C141" s="414" t="s">
        <v>2474</v>
      </c>
      <c r="D141" s="384"/>
      <c r="E141" s="402" t="s">
        <v>590</v>
      </c>
      <c r="F141" s="386" t="s">
        <v>300</v>
      </c>
      <c r="G141" s="88">
        <v>36</v>
      </c>
      <c r="H141" s="387" t="s">
        <v>2306</v>
      </c>
      <c r="I141" s="388" t="s">
        <v>25</v>
      </c>
      <c r="J141" s="379" t="s">
        <v>443</v>
      </c>
      <c r="K141" s="379" t="s">
        <v>443</v>
      </c>
      <c r="L141" s="379" t="s">
        <v>35</v>
      </c>
      <c r="M141" s="379" t="s">
        <v>443</v>
      </c>
      <c r="N141" s="379" t="s">
        <v>443</v>
      </c>
      <c r="O141" s="379" t="s">
        <v>443</v>
      </c>
      <c r="P141" s="379" t="s">
        <v>1882</v>
      </c>
      <c r="Q141" s="379" t="s">
        <v>443</v>
      </c>
      <c r="R141" s="420" t="s">
        <v>35</v>
      </c>
      <c r="S141" s="420" t="s">
        <v>35</v>
      </c>
      <c r="T141" s="379" t="s">
        <v>443</v>
      </c>
      <c r="U141" s="379" t="s">
        <v>443</v>
      </c>
      <c r="V141" s="379" t="s">
        <v>443</v>
      </c>
      <c r="W141" s="379" t="s">
        <v>443</v>
      </c>
    </row>
    <row r="142" spans="1:23" ht="42" customHeight="1" x14ac:dyDescent="0.25">
      <c r="A142" s="408" t="s">
        <v>2277</v>
      </c>
      <c r="B142" s="383" t="s">
        <v>1529</v>
      </c>
      <c r="C142" s="408" t="s">
        <v>2311</v>
      </c>
      <c r="D142" s="499">
        <v>44136</v>
      </c>
      <c r="E142" s="385" t="s">
        <v>590</v>
      </c>
      <c r="F142" s="386" t="s">
        <v>2475</v>
      </c>
      <c r="G142" s="377"/>
      <c r="H142" s="387" t="s">
        <v>30</v>
      </c>
      <c r="I142" s="388" t="s">
        <v>50</v>
      </c>
      <c r="J142" s="379" t="s">
        <v>443</v>
      </c>
      <c r="K142" s="379" t="s">
        <v>443</v>
      </c>
      <c r="L142" s="379" t="s">
        <v>443</v>
      </c>
      <c r="M142" s="379" t="s">
        <v>443</v>
      </c>
      <c r="N142" s="379" t="s">
        <v>443</v>
      </c>
      <c r="O142" s="379" t="s">
        <v>443</v>
      </c>
      <c r="P142" s="379" t="s">
        <v>443</v>
      </c>
      <c r="Q142" s="379" t="s">
        <v>443</v>
      </c>
      <c r="R142" s="539" t="s">
        <v>2377</v>
      </c>
      <c r="S142" s="379" t="s">
        <v>443</v>
      </c>
      <c r="T142" s="379" t="s">
        <v>443</v>
      </c>
      <c r="U142" s="379" t="s">
        <v>443</v>
      </c>
      <c r="V142" s="379" t="s">
        <v>443</v>
      </c>
      <c r="W142" s="420" t="s">
        <v>35</v>
      </c>
    </row>
    <row r="143" spans="1:23" s="381" customFormat="1" ht="42" customHeight="1" x14ac:dyDescent="0.25">
      <c r="A143" s="408" t="s">
        <v>1593</v>
      </c>
      <c r="B143" s="383" t="s">
        <v>99</v>
      </c>
      <c r="C143" s="414" t="s">
        <v>2311</v>
      </c>
      <c r="D143" s="499">
        <v>44094</v>
      </c>
      <c r="E143" s="385" t="s">
        <v>590</v>
      </c>
      <c r="F143" s="386" t="s">
        <v>1594</v>
      </c>
      <c r="G143" s="377"/>
      <c r="H143" s="387" t="s">
        <v>2363</v>
      </c>
      <c r="I143" s="500" t="s">
        <v>31</v>
      </c>
      <c r="J143" s="379" t="s">
        <v>443</v>
      </c>
      <c r="K143" s="379" t="s">
        <v>443</v>
      </c>
      <c r="L143" s="379" t="s">
        <v>443</v>
      </c>
      <c r="M143" s="379" t="s">
        <v>443</v>
      </c>
      <c r="N143" s="379" t="s">
        <v>443</v>
      </c>
      <c r="O143" s="379" t="s">
        <v>443</v>
      </c>
      <c r="P143" s="379" t="s">
        <v>443</v>
      </c>
      <c r="Q143" s="379" t="s">
        <v>443</v>
      </c>
      <c r="R143" s="379" t="s">
        <v>443</v>
      </c>
      <c r="S143" s="379" t="s">
        <v>443</v>
      </c>
      <c r="T143" s="379" t="s">
        <v>1882</v>
      </c>
      <c r="U143" s="379" t="s">
        <v>443</v>
      </c>
      <c r="V143" s="379" t="s">
        <v>443</v>
      </c>
      <c r="W143" s="535" t="s">
        <v>2364</v>
      </c>
    </row>
    <row r="144" spans="1:23" s="381" customFormat="1" ht="45" customHeight="1" x14ac:dyDescent="0.25">
      <c r="A144" s="414" t="s">
        <v>2278</v>
      </c>
      <c r="B144" s="383" t="s">
        <v>49</v>
      </c>
      <c r="C144" s="414" t="s">
        <v>2311</v>
      </c>
      <c r="D144" s="384"/>
      <c r="E144" s="385" t="s">
        <v>590</v>
      </c>
      <c r="F144" s="386" t="s">
        <v>1180</v>
      </c>
      <c r="G144" s="88">
        <v>24</v>
      </c>
      <c r="H144" s="387" t="s">
        <v>30</v>
      </c>
      <c r="I144" s="388" t="s">
        <v>31</v>
      </c>
      <c r="J144" s="379" t="s">
        <v>443</v>
      </c>
      <c r="K144" s="379" t="s">
        <v>35</v>
      </c>
      <c r="L144" s="420" t="s">
        <v>35</v>
      </c>
      <c r="M144" s="379" t="s">
        <v>443</v>
      </c>
      <c r="N144" s="379" t="s">
        <v>443</v>
      </c>
      <c r="O144" s="379" t="s">
        <v>35</v>
      </c>
      <c r="P144" s="379" t="s">
        <v>443</v>
      </c>
      <c r="Q144" s="379" t="s">
        <v>443</v>
      </c>
      <c r="R144" s="379" t="s">
        <v>443</v>
      </c>
      <c r="S144" s="379" t="s">
        <v>443</v>
      </c>
      <c r="T144" s="379" t="s">
        <v>1882</v>
      </c>
      <c r="U144" s="379" t="s">
        <v>443</v>
      </c>
      <c r="V144" s="379" t="s">
        <v>443</v>
      </c>
      <c r="W144" s="420" t="s">
        <v>35</v>
      </c>
    </row>
    <row r="145" spans="1:23" s="381" customFormat="1" ht="45" customHeight="1" x14ac:dyDescent="0.25">
      <c r="A145" s="414" t="s">
        <v>2476</v>
      </c>
      <c r="B145" s="383" t="s">
        <v>152</v>
      </c>
      <c r="C145" s="755" t="s">
        <v>762</v>
      </c>
      <c r="D145" s="499">
        <v>44208</v>
      </c>
      <c r="E145" s="385" t="s">
        <v>590</v>
      </c>
      <c r="F145" s="386" t="s">
        <v>2477</v>
      </c>
      <c r="G145" s="88"/>
      <c r="H145" s="387" t="s">
        <v>2385</v>
      </c>
      <c r="I145" s="388" t="s">
        <v>20</v>
      </c>
      <c r="J145" s="453" t="s">
        <v>443</v>
      </c>
      <c r="K145" s="453" t="s">
        <v>443</v>
      </c>
      <c r="L145" s="453" t="s">
        <v>443</v>
      </c>
      <c r="M145" s="453" t="s">
        <v>443</v>
      </c>
      <c r="N145" s="453" t="s">
        <v>443</v>
      </c>
      <c r="O145" s="379" t="s">
        <v>1882</v>
      </c>
      <c r="P145" s="453" t="s">
        <v>443</v>
      </c>
      <c r="Q145" s="453" t="s">
        <v>443</v>
      </c>
      <c r="R145" s="453" t="s">
        <v>443</v>
      </c>
      <c r="S145" s="453" t="s">
        <v>443</v>
      </c>
      <c r="T145" s="453" t="s">
        <v>443</v>
      </c>
      <c r="U145" s="453" t="s">
        <v>443</v>
      </c>
      <c r="V145" s="453" t="s">
        <v>443</v>
      </c>
      <c r="W145" s="379" t="s">
        <v>443</v>
      </c>
    </row>
    <row r="146" spans="1:23" ht="45" customHeight="1" x14ac:dyDescent="0.25">
      <c r="A146" s="414" t="s">
        <v>1604</v>
      </c>
      <c r="B146" s="383" t="s">
        <v>1141</v>
      </c>
      <c r="C146" s="755" t="s">
        <v>762</v>
      </c>
      <c r="D146" s="499">
        <v>44409</v>
      </c>
      <c r="E146" s="385" t="s">
        <v>590</v>
      </c>
      <c r="F146" s="386" t="s">
        <v>1605</v>
      </c>
      <c r="G146" s="88"/>
      <c r="H146" s="387" t="s">
        <v>2363</v>
      </c>
      <c r="I146" s="388" t="s">
        <v>53</v>
      </c>
      <c r="J146" s="379" t="s">
        <v>443</v>
      </c>
      <c r="K146" s="379" t="s">
        <v>443</v>
      </c>
      <c r="L146" s="379" t="s">
        <v>443</v>
      </c>
      <c r="M146" s="420" t="s">
        <v>35</v>
      </c>
      <c r="N146" s="420" t="s">
        <v>35</v>
      </c>
      <c r="O146" s="420" t="s">
        <v>35</v>
      </c>
      <c r="P146" s="420" t="s">
        <v>35</v>
      </c>
      <c r="Q146" s="420" t="s">
        <v>35</v>
      </c>
      <c r="R146" s="420" t="s">
        <v>35</v>
      </c>
      <c r="S146" s="420" t="s">
        <v>35</v>
      </c>
      <c r="T146" s="379" t="s">
        <v>443</v>
      </c>
      <c r="U146" s="379" t="s">
        <v>443</v>
      </c>
      <c r="V146" s="379" t="s">
        <v>443</v>
      </c>
      <c r="W146" s="535" t="s">
        <v>2364</v>
      </c>
    </row>
    <row r="147" spans="1:23" s="381" customFormat="1" ht="45" customHeight="1" x14ac:dyDescent="0.25">
      <c r="A147" s="383" t="s">
        <v>130</v>
      </c>
      <c r="B147" s="383" t="s">
        <v>1766</v>
      </c>
      <c r="C147" s="414" t="s">
        <v>2311</v>
      </c>
      <c r="D147" s="384" t="s">
        <v>1607</v>
      </c>
      <c r="E147" s="385" t="s">
        <v>590</v>
      </c>
      <c r="F147" s="386" t="s">
        <v>281</v>
      </c>
      <c r="G147" s="88">
        <v>23</v>
      </c>
      <c r="H147" s="387" t="s">
        <v>2306</v>
      </c>
      <c r="I147" s="388" t="s">
        <v>40</v>
      </c>
      <c r="J147" s="379" t="s">
        <v>443</v>
      </c>
      <c r="K147" s="379" t="s">
        <v>443</v>
      </c>
      <c r="L147" s="379" t="s">
        <v>443</v>
      </c>
      <c r="M147" s="379" t="s">
        <v>443</v>
      </c>
      <c r="N147" s="379" t="s">
        <v>443</v>
      </c>
      <c r="O147" s="379" t="s">
        <v>443</v>
      </c>
      <c r="P147" s="379" t="s">
        <v>443</v>
      </c>
      <c r="Q147" s="379" t="s">
        <v>443</v>
      </c>
      <c r="R147" s="420" t="s">
        <v>35</v>
      </c>
      <c r="S147" s="420" t="s">
        <v>35</v>
      </c>
      <c r="T147" s="420" t="s">
        <v>35</v>
      </c>
      <c r="U147" s="420" t="s">
        <v>35</v>
      </c>
      <c r="V147" s="379" t="s">
        <v>443</v>
      </c>
      <c r="W147" s="379" t="s">
        <v>443</v>
      </c>
    </row>
    <row r="148" spans="1:23" s="381" customFormat="1" ht="45" customHeight="1" x14ac:dyDescent="0.25">
      <c r="A148" s="383" t="s">
        <v>2478</v>
      </c>
      <c r="B148" s="383" t="s">
        <v>60</v>
      </c>
      <c r="C148" s="409" t="s">
        <v>1847</v>
      </c>
      <c r="D148" s="401">
        <v>44713</v>
      </c>
      <c r="E148" s="385" t="s">
        <v>590</v>
      </c>
      <c r="F148" s="560" t="s">
        <v>1611</v>
      </c>
      <c r="G148" s="88"/>
      <c r="H148" s="387" t="s">
        <v>2363</v>
      </c>
      <c r="I148" s="388" t="s">
        <v>42</v>
      </c>
      <c r="J148" s="420" t="s">
        <v>35</v>
      </c>
      <c r="K148" s="420" t="s">
        <v>35</v>
      </c>
      <c r="L148" s="420" t="s">
        <v>35</v>
      </c>
      <c r="M148" s="420" t="s">
        <v>35</v>
      </c>
      <c r="N148" s="420" t="s">
        <v>35</v>
      </c>
      <c r="O148" s="420" t="s">
        <v>35</v>
      </c>
      <c r="P148" s="420" t="s">
        <v>35</v>
      </c>
      <c r="Q148" s="379" t="s">
        <v>443</v>
      </c>
      <c r="R148" s="379" t="s">
        <v>443</v>
      </c>
      <c r="S148" s="379" t="s">
        <v>443</v>
      </c>
      <c r="T148" s="379" t="s">
        <v>443</v>
      </c>
      <c r="U148" s="379" t="s">
        <v>443</v>
      </c>
      <c r="V148" s="379" t="s">
        <v>443</v>
      </c>
      <c r="W148" s="535" t="s">
        <v>2364</v>
      </c>
    </row>
    <row r="149" spans="1:23" s="381" customFormat="1" ht="45" customHeight="1" x14ac:dyDescent="0.25">
      <c r="A149" s="383" t="s">
        <v>2479</v>
      </c>
      <c r="B149" s="383" t="s">
        <v>60</v>
      </c>
      <c r="C149" s="409" t="s">
        <v>1847</v>
      </c>
      <c r="D149" s="401">
        <v>44713</v>
      </c>
      <c r="E149" s="385" t="s">
        <v>590</v>
      </c>
      <c r="F149" s="560" t="s">
        <v>1611</v>
      </c>
      <c r="G149" s="88"/>
      <c r="H149" s="387" t="s">
        <v>2363</v>
      </c>
      <c r="I149" s="388" t="s">
        <v>42</v>
      </c>
      <c r="J149" s="420" t="s">
        <v>35</v>
      </c>
      <c r="K149" s="420" t="s">
        <v>35</v>
      </c>
      <c r="L149" s="420" t="s">
        <v>35</v>
      </c>
      <c r="M149" s="420" t="s">
        <v>35</v>
      </c>
      <c r="N149" s="420" t="s">
        <v>35</v>
      </c>
      <c r="O149" s="420" t="s">
        <v>35</v>
      </c>
      <c r="P149" s="420" t="s">
        <v>35</v>
      </c>
      <c r="Q149" s="379" t="s">
        <v>443</v>
      </c>
      <c r="R149" s="379" t="s">
        <v>443</v>
      </c>
      <c r="S149" s="379" t="s">
        <v>443</v>
      </c>
      <c r="T149" s="379" t="s">
        <v>443</v>
      </c>
      <c r="U149" s="379" t="s">
        <v>443</v>
      </c>
      <c r="V149" s="379" t="s">
        <v>443</v>
      </c>
      <c r="W149" s="535" t="s">
        <v>2364</v>
      </c>
    </row>
    <row r="150" spans="1:23" s="381" customFormat="1" ht="45" customHeight="1" x14ac:dyDescent="0.25">
      <c r="A150" s="419" t="s">
        <v>2281</v>
      </c>
      <c r="B150" s="372" t="s">
        <v>777</v>
      </c>
      <c r="C150" s="417" t="s">
        <v>2442</v>
      </c>
      <c r="D150" s="374">
        <v>41153</v>
      </c>
      <c r="E150" s="375" t="s">
        <v>590</v>
      </c>
      <c r="F150" s="376" t="s">
        <v>779</v>
      </c>
      <c r="G150" s="140">
        <v>8</v>
      </c>
      <c r="H150" s="377" t="s">
        <v>19</v>
      </c>
      <c r="I150" s="548" t="s">
        <v>53</v>
      </c>
      <c r="J150" s="423" t="s">
        <v>443</v>
      </c>
      <c r="K150" s="423" t="s">
        <v>443</v>
      </c>
      <c r="L150" s="423" t="s">
        <v>443</v>
      </c>
      <c r="M150" s="379" t="s">
        <v>443</v>
      </c>
      <c r="N150" s="379" t="s">
        <v>443</v>
      </c>
      <c r="O150" s="379" t="s">
        <v>443</v>
      </c>
      <c r="P150" s="379" t="s">
        <v>443</v>
      </c>
      <c r="Q150" s="379" t="s">
        <v>443</v>
      </c>
      <c r="R150" s="379" t="s">
        <v>443</v>
      </c>
      <c r="S150" s="379" t="s">
        <v>443</v>
      </c>
      <c r="T150" s="379" t="s">
        <v>443</v>
      </c>
      <c r="U150" s="379" t="s">
        <v>443</v>
      </c>
      <c r="V150" s="379" t="s">
        <v>443</v>
      </c>
      <c r="W150" s="379" t="s">
        <v>443</v>
      </c>
    </row>
    <row r="151" spans="1:23" s="381" customFormat="1" ht="45" customHeight="1" x14ac:dyDescent="0.25">
      <c r="A151" s="382" t="s">
        <v>2480</v>
      </c>
      <c r="B151" s="383" t="s">
        <v>1942</v>
      </c>
      <c r="C151" s="414" t="s">
        <v>2311</v>
      </c>
      <c r="D151" s="544"/>
      <c r="E151" s="385" t="s">
        <v>590</v>
      </c>
      <c r="F151" s="386" t="s">
        <v>347</v>
      </c>
      <c r="G151" s="88">
        <v>3</v>
      </c>
      <c r="H151" s="387" t="s">
        <v>19</v>
      </c>
      <c r="I151" s="388" t="s">
        <v>28</v>
      </c>
      <c r="J151" s="379" t="s">
        <v>443</v>
      </c>
      <c r="K151" s="379" t="s">
        <v>443</v>
      </c>
      <c r="L151" s="379" t="s">
        <v>443</v>
      </c>
      <c r="M151" s="379" t="s">
        <v>443</v>
      </c>
      <c r="N151" s="379" t="s">
        <v>443</v>
      </c>
      <c r="O151" s="379" t="s">
        <v>443</v>
      </c>
      <c r="P151" s="379" t="s">
        <v>443</v>
      </c>
      <c r="Q151" s="379" t="s">
        <v>443</v>
      </c>
      <c r="R151" s="379" t="s">
        <v>443</v>
      </c>
      <c r="S151" s="379" t="s">
        <v>443</v>
      </c>
      <c r="T151" s="379" t="s">
        <v>443</v>
      </c>
      <c r="U151" s="379" t="s">
        <v>443</v>
      </c>
      <c r="V151" s="379" t="s">
        <v>443</v>
      </c>
      <c r="W151" s="379" t="s">
        <v>443</v>
      </c>
    </row>
    <row r="152" spans="1:23" s="381" customFormat="1" ht="45" customHeight="1" x14ac:dyDescent="0.25">
      <c r="A152" s="459" t="s">
        <v>1621</v>
      </c>
      <c r="B152" s="508" t="s">
        <v>1622</v>
      </c>
      <c r="C152" s="414" t="s">
        <v>2311</v>
      </c>
      <c r="D152" s="374">
        <v>42614</v>
      </c>
      <c r="E152" s="375" t="s">
        <v>590</v>
      </c>
      <c r="F152" s="376" t="s">
        <v>2481</v>
      </c>
      <c r="G152" s="556">
        <v>22</v>
      </c>
      <c r="H152" s="377" t="s">
        <v>19</v>
      </c>
      <c r="I152" s="378" t="s">
        <v>42</v>
      </c>
      <c r="J152" s="379" t="s">
        <v>443</v>
      </c>
      <c r="K152" s="379" t="s">
        <v>443</v>
      </c>
      <c r="L152" s="379" t="s">
        <v>443</v>
      </c>
      <c r="M152" s="379" t="s">
        <v>443</v>
      </c>
      <c r="N152" s="379" t="s">
        <v>443</v>
      </c>
      <c r="O152" s="379" t="s">
        <v>443</v>
      </c>
      <c r="P152" s="379" t="s">
        <v>443</v>
      </c>
      <c r="Q152" s="379" t="s">
        <v>443</v>
      </c>
      <c r="R152" s="379" t="s">
        <v>443</v>
      </c>
      <c r="S152" s="379" t="s">
        <v>443</v>
      </c>
      <c r="T152" s="379" t="s">
        <v>443</v>
      </c>
      <c r="U152" s="379" t="s">
        <v>443</v>
      </c>
      <c r="V152" s="379" t="s">
        <v>443</v>
      </c>
      <c r="W152" s="379" t="s">
        <v>1882</v>
      </c>
    </row>
    <row r="153" spans="1:23" s="381" customFormat="1" ht="45" customHeight="1" x14ac:dyDescent="0.25">
      <c r="A153" s="408" t="s">
        <v>177</v>
      </c>
      <c r="B153" s="383" t="s">
        <v>178</v>
      </c>
      <c r="C153" s="414" t="s">
        <v>2311</v>
      </c>
      <c r="D153" s="401">
        <v>41061</v>
      </c>
      <c r="E153" s="385" t="s">
        <v>590</v>
      </c>
      <c r="F153" s="386" t="s">
        <v>779</v>
      </c>
      <c r="G153" s="88">
        <v>9</v>
      </c>
      <c r="H153" s="387" t="s">
        <v>19</v>
      </c>
      <c r="I153" s="415" t="s">
        <v>53</v>
      </c>
      <c r="J153" s="379" t="s">
        <v>443</v>
      </c>
      <c r="K153" s="379" t="s">
        <v>443</v>
      </c>
      <c r="L153" s="379" t="s">
        <v>443</v>
      </c>
      <c r="M153" s="379" t="s">
        <v>443</v>
      </c>
      <c r="N153" s="379" t="s">
        <v>1882</v>
      </c>
      <c r="O153" s="379" t="s">
        <v>443</v>
      </c>
      <c r="P153" s="379" t="s">
        <v>443</v>
      </c>
      <c r="Q153" s="379" t="s">
        <v>443</v>
      </c>
      <c r="R153" s="379" t="s">
        <v>443</v>
      </c>
      <c r="S153" s="379" t="s">
        <v>443</v>
      </c>
      <c r="T153" s="379" t="s">
        <v>443</v>
      </c>
      <c r="U153" s="379" t="s">
        <v>443</v>
      </c>
      <c r="V153" s="379" t="s">
        <v>443</v>
      </c>
      <c r="W153" s="379" t="s">
        <v>443</v>
      </c>
    </row>
    <row r="154" spans="1:23" s="381" customFormat="1" ht="45" customHeight="1" x14ac:dyDescent="0.25">
      <c r="A154" s="382" t="s">
        <v>2284</v>
      </c>
      <c r="B154" s="383" t="s">
        <v>1627</v>
      </c>
      <c r="C154" s="414" t="s">
        <v>2311</v>
      </c>
      <c r="D154" s="401">
        <v>42237</v>
      </c>
      <c r="E154" s="385" t="s">
        <v>590</v>
      </c>
      <c r="F154" s="386" t="s">
        <v>495</v>
      </c>
      <c r="G154" s="88"/>
      <c r="H154" s="387" t="s">
        <v>24</v>
      </c>
      <c r="I154" s="388" t="s">
        <v>25</v>
      </c>
      <c r="J154" s="379" t="s">
        <v>443</v>
      </c>
      <c r="K154" s="379" t="s">
        <v>443</v>
      </c>
      <c r="L154" s="379" t="s">
        <v>443</v>
      </c>
      <c r="M154" s="379" t="s">
        <v>443</v>
      </c>
      <c r="N154" s="379" t="s">
        <v>443</v>
      </c>
      <c r="O154" s="379" t="s">
        <v>443</v>
      </c>
      <c r="P154" s="379" t="s">
        <v>1882</v>
      </c>
      <c r="Q154" s="420" t="s">
        <v>35</v>
      </c>
      <c r="R154" s="379" t="s">
        <v>443</v>
      </c>
      <c r="S154" s="379" t="s">
        <v>443</v>
      </c>
      <c r="T154" s="379" t="s">
        <v>443</v>
      </c>
      <c r="U154" s="379" t="s">
        <v>443</v>
      </c>
      <c r="V154" s="379" t="s">
        <v>443</v>
      </c>
      <c r="W154" s="535" t="s">
        <v>2364</v>
      </c>
    </row>
    <row r="155" spans="1:23" s="381" customFormat="1" ht="45" customHeight="1" x14ac:dyDescent="0.25">
      <c r="A155" s="382" t="s">
        <v>2285</v>
      </c>
      <c r="B155" s="382" t="s">
        <v>1631</v>
      </c>
      <c r="C155" s="409" t="s">
        <v>1176</v>
      </c>
      <c r="D155" s="401">
        <v>41654</v>
      </c>
      <c r="E155" s="385" t="s">
        <v>590</v>
      </c>
      <c r="F155" s="386" t="s">
        <v>2482</v>
      </c>
      <c r="G155" s="88">
        <v>20</v>
      </c>
      <c r="H155" s="387" t="s">
        <v>19</v>
      </c>
      <c r="I155" s="388" t="s">
        <v>31</v>
      </c>
      <c r="J155" s="379" t="s">
        <v>443</v>
      </c>
      <c r="K155" s="379" t="s">
        <v>443</v>
      </c>
      <c r="L155" s="379" t="s">
        <v>443</v>
      </c>
      <c r="M155" s="379" t="s">
        <v>443</v>
      </c>
      <c r="N155" s="379" t="s">
        <v>443</v>
      </c>
      <c r="O155" s="379" t="s">
        <v>443</v>
      </c>
      <c r="P155" s="379" t="s">
        <v>443</v>
      </c>
      <c r="Q155" s="379" t="s">
        <v>443</v>
      </c>
      <c r="R155" s="379" t="s">
        <v>443</v>
      </c>
      <c r="S155" s="379" t="s">
        <v>443</v>
      </c>
      <c r="T155" s="379" t="s">
        <v>1882</v>
      </c>
      <c r="U155" s="379" t="s">
        <v>443</v>
      </c>
      <c r="V155" s="379" t="s">
        <v>443</v>
      </c>
      <c r="W155" s="379" t="s">
        <v>443</v>
      </c>
    </row>
    <row r="156" spans="1:23" s="381" customFormat="1" ht="45" customHeight="1" x14ac:dyDescent="0.25">
      <c r="A156" s="382" t="s">
        <v>2286</v>
      </c>
      <c r="B156" s="382" t="s">
        <v>89</v>
      </c>
      <c r="C156" s="451" t="s">
        <v>762</v>
      </c>
      <c r="D156" s="401">
        <v>44317</v>
      </c>
      <c r="E156" s="385" t="s">
        <v>590</v>
      </c>
      <c r="F156" s="386" t="s">
        <v>1634</v>
      </c>
      <c r="G156" s="88"/>
      <c r="H156" s="387" t="s">
        <v>2363</v>
      </c>
      <c r="I156" s="388" t="s">
        <v>45</v>
      </c>
      <c r="J156" s="379" t="s">
        <v>443</v>
      </c>
      <c r="K156" s="379" t="s">
        <v>443</v>
      </c>
      <c r="L156" s="379" t="s">
        <v>443</v>
      </c>
      <c r="M156" s="379" t="s">
        <v>1882</v>
      </c>
      <c r="N156" s="379" t="s">
        <v>443</v>
      </c>
      <c r="O156" s="379" t="s">
        <v>443</v>
      </c>
      <c r="P156" s="379" t="s">
        <v>443</v>
      </c>
      <c r="Q156" s="379" t="s">
        <v>443</v>
      </c>
      <c r="R156" s="379" t="s">
        <v>443</v>
      </c>
      <c r="S156" s="379" t="s">
        <v>443</v>
      </c>
      <c r="T156" s="379" t="s">
        <v>443</v>
      </c>
      <c r="U156" s="379" t="s">
        <v>443</v>
      </c>
      <c r="V156" s="379" t="s">
        <v>443</v>
      </c>
      <c r="W156" s="535" t="s">
        <v>2364</v>
      </c>
    </row>
    <row r="157" spans="1:23" s="381" customFormat="1" ht="45" customHeight="1" x14ac:dyDescent="0.25">
      <c r="A157" s="382" t="s">
        <v>2287</v>
      </c>
      <c r="B157" s="382" t="s">
        <v>1636</v>
      </c>
      <c r="C157" s="408" t="s">
        <v>2311</v>
      </c>
      <c r="D157" s="384"/>
      <c r="E157" s="385" t="s">
        <v>590</v>
      </c>
      <c r="F157" s="386" t="s">
        <v>2481</v>
      </c>
      <c r="G157" s="140">
        <v>17</v>
      </c>
      <c r="H157" s="387" t="s">
        <v>19</v>
      </c>
      <c r="I157" s="388" t="s">
        <v>42</v>
      </c>
      <c r="J157" s="379" t="s">
        <v>443</v>
      </c>
      <c r="K157" s="379" t="s">
        <v>443</v>
      </c>
      <c r="L157" s="379" t="s">
        <v>443</v>
      </c>
      <c r="M157" s="379" t="s">
        <v>443</v>
      </c>
      <c r="N157" s="379" t="s">
        <v>443</v>
      </c>
      <c r="O157" s="379" t="s">
        <v>443</v>
      </c>
      <c r="P157" s="379" t="s">
        <v>443</v>
      </c>
      <c r="Q157" s="379" t="s">
        <v>443</v>
      </c>
      <c r="R157" s="379" t="s">
        <v>443</v>
      </c>
      <c r="S157" s="379" t="s">
        <v>443</v>
      </c>
      <c r="T157" s="379" t="s">
        <v>35</v>
      </c>
      <c r="U157" s="379" t="s">
        <v>443</v>
      </c>
      <c r="V157" s="379" t="s">
        <v>443</v>
      </c>
      <c r="W157" s="379" t="s">
        <v>1882</v>
      </c>
    </row>
    <row r="158" spans="1:23" s="381" customFormat="1" ht="45" customHeight="1" x14ac:dyDescent="0.25">
      <c r="A158" s="382" t="s">
        <v>2289</v>
      </c>
      <c r="B158" s="406" t="s">
        <v>60</v>
      </c>
      <c r="C158" s="409" t="s">
        <v>1176</v>
      </c>
      <c r="D158" s="441"/>
      <c r="E158" s="385" t="s">
        <v>590</v>
      </c>
      <c r="F158" s="386" t="s">
        <v>2483</v>
      </c>
      <c r="G158" s="88">
        <v>1</v>
      </c>
      <c r="H158" s="387" t="s">
        <v>30</v>
      </c>
      <c r="I158" s="388" t="s">
        <v>40</v>
      </c>
      <c r="J158" s="379" t="s">
        <v>443</v>
      </c>
      <c r="K158" s="379" t="s">
        <v>443</v>
      </c>
      <c r="L158" s="379" t="s">
        <v>1882</v>
      </c>
      <c r="M158" s="379" t="s">
        <v>443</v>
      </c>
      <c r="N158" s="379" t="s">
        <v>443</v>
      </c>
      <c r="O158" s="379" t="s">
        <v>443</v>
      </c>
      <c r="P158" s="379" t="s">
        <v>443</v>
      </c>
      <c r="Q158" s="379" t="s">
        <v>443</v>
      </c>
      <c r="R158" s="379" t="s">
        <v>443</v>
      </c>
      <c r="S158" s="379" t="s">
        <v>443</v>
      </c>
      <c r="T158" s="379" t="s">
        <v>443</v>
      </c>
      <c r="U158" s="379" t="s">
        <v>443</v>
      </c>
      <c r="V158" s="379" t="s">
        <v>443</v>
      </c>
      <c r="W158" s="420" t="s">
        <v>35</v>
      </c>
    </row>
    <row r="159" spans="1:23" s="381" customFormat="1" ht="45" customHeight="1" x14ac:dyDescent="0.25">
      <c r="A159" s="398" t="s">
        <v>1650</v>
      </c>
      <c r="B159" s="429" t="s">
        <v>2484</v>
      </c>
      <c r="C159" s="408" t="s">
        <v>2485</v>
      </c>
      <c r="D159" s="401">
        <v>41821</v>
      </c>
      <c r="E159" s="385" t="s">
        <v>590</v>
      </c>
      <c r="F159" s="386" t="s">
        <v>2486</v>
      </c>
      <c r="G159" s="193"/>
      <c r="H159" s="387" t="s">
        <v>19</v>
      </c>
      <c r="I159" s="388" t="s">
        <v>100</v>
      </c>
      <c r="J159" s="379" t="s">
        <v>443</v>
      </c>
      <c r="K159" s="379" t="s">
        <v>443</v>
      </c>
      <c r="L159" s="379" t="s">
        <v>443</v>
      </c>
      <c r="M159" s="379" t="s">
        <v>443</v>
      </c>
      <c r="N159" s="379" t="s">
        <v>443</v>
      </c>
      <c r="O159" s="379" t="s">
        <v>443</v>
      </c>
      <c r="P159" s="379" t="s">
        <v>443</v>
      </c>
      <c r="Q159" s="379" t="s">
        <v>443</v>
      </c>
      <c r="R159" s="379" t="s">
        <v>443</v>
      </c>
      <c r="S159" s="379" t="s">
        <v>1882</v>
      </c>
      <c r="T159" s="379" t="s">
        <v>443</v>
      </c>
      <c r="U159" s="379" t="s">
        <v>443</v>
      </c>
      <c r="V159" s="379" t="s">
        <v>443</v>
      </c>
      <c r="W159" s="379" t="s">
        <v>443</v>
      </c>
    </row>
    <row r="160" spans="1:23" s="381" customFormat="1" ht="45" customHeight="1" x14ac:dyDescent="0.25">
      <c r="A160" s="382" t="s">
        <v>1652</v>
      </c>
      <c r="B160" s="383" t="s">
        <v>99</v>
      </c>
      <c r="C160" s="408" t="s">
        <v>2311</v>
      </c>
      <c r="D160" s="499">
        <v>44208</v>
      </c>
      <c r="E160" s="385" t="s">
        <v>590</v>
      </c>
      <c r="F160" s="386" t="s">
        <v>1653</v>
      </c>
      <c r="G160" s="88"/>
      <c r="H160" s="387" t="s">
        <v>2363</v>
      </c>
      <c r="I160" s="388" t="s">
        <v>72</v>
      </c>
      <c r="J160" s="379" t="s">
        <v>443</v>
      </c>
      <c r="K160" s="379" t="s">
        <v>443</v>
      </c>
      <c r="L160" s="379" t="s">
        <v>443</v>
      </c>
      <c r="M160" s="379" t="s">
        <v>443</v>
      </c>
      <c r="N160" s="379" t="s">
        <v>443</v>
      </c>
      <c r="O160" s="379" t="s">
        <v>443</v>
      </c>
      <c r="P160" s="379" t="s">
        <v>443</v>
      </c>
      <c r="Q160" s="379" t="s">
        <v>443</v>
      </c>
      <c r="R160" s="379" t="s">
        <v>443</v>
      </c>
      <c r="S160" s="379" t="s">
        <v>443</v>
      </c>
      <c r="T160" s="379" t="s">
        <v>443</v>
      </c>
      <c r="U160" s="379" t="s">
        <v>443</v>
      </c>
      <c r="V160" s="379" t="s">
        <v>443</v>
      </c>
      <c r="W160" s="535" t="s">
        <v>2364</v>
      </c>
    </row>
    <row r="161" spans="1:23" s="381" customFormat="1" ht="45" customHeight="1" x14ac:dyDescent="0.25">
      <c r="A161" s="383" t="s">
        <v>2292</v>
      </c>
      <c r="B161" s="383" t="s">
        <v>1159</v>
      </c>
      <c r="C161" s="408" t="s">
        <v>2311</v>
      </c>
      <c r="D161" s="401">
        <v>42248</v>
      </c>
      <c r="E161" s="385" t="s">
        <v>590</v>
      </c>
      <c r="F161" s="386" t="s">
        <v>2487</v>
      </c>
      <c r="G161" s="140"/>
      <c r="H161" s="387" t="s">
        <v>19</v>
      </c>
      <c r="I161" s="388" t="s">
        <v>72</v>
      </c>
      <c r="J161" s="379" t="s">
        <v>443</v>
      </c>
      <c r="K161" s="379" t="s">
        <v>443</v>
      </c>
      <c r="L161" s="379" t="s">
        <v>443</v>
      </c>
      <c r="M161" s="379" t="s">
        <v>443</v>
      </c>
      <c r="N161" s="379" t="s">
        <v>443</v>
      </c>
      <c r="O161" s="379" t="s">
        <v>443</v>
      </c>
      <c r="P161" s="379" t="s">
        <v>443</v>
      </c>
      <c r="Q161" s="379" t="s">
        <v>443</v>
      </c>
      <c r="R161" s="379" t="s">
        <v>443</v>
      </c>
      <c r="S161" s="379" t="s">
        <v>443</v>
      </c>
      <c r="T161" s="379" t="s">
        <v>443</v>
      </c>
      <c r="U161" s="379" t="s">
        <v>1882</v>
      </c>
      <c r="V161" s="379" t="s">
        <v>35</v>
      </c>
      <c r="W161" s="379" t="s">
        <v>443</v>
      </c>
    </row>
    <row r="162" spans="1:23" s="381" customFormat="1" ht="45" customHeight="1" x14ac:dyDescent="0.25">
      <c r="A162" s="390" t="s">
        <v>2296</v>
      </c>
      <c r="B162" s="390" t="s">
        <v>99</v>
      </c>
      <c r="C162" s="408" t="s">
        <v>2311</v>
      </c>
      <c r="D162" s="393"/>
      <c r="E162" s="411" t="s">
        <v>590</v>
      </c>
      <c r="F162" s="394" t="s">
        <v>2488</v>
      </c>
      <c r="G162" s="89">
        <v>24</v>
      </c>
      <c r="H162" s="387" t="s">
        <v>30</v>
      </c>
      <c r="I162" s="396" t="s">
        <v>72</v>
      </c>
      <c r="J162" s="379" t="s">
        <v>443</v>
      </c>
      <c r="K162" s="379" t="s">
        <v>443</v>
      </c>
      <c r="L162" s="379" t="s">
        <v>443</v>
      </c>
      <c r="M162" s="379" t="s">
        <v>443</v>
      </c>
      <c r="N162" s="379" t="s">
        <v>443</v>
      </c>
      <c r="O162" s="379" t="s">
        <v>443</v>
      </c>
      <c r="P162" s="379" t="s">
        <v>443</v>
      </c>
      <c r="Q162" s="379" t="s">
        <v>443</v>
      </c>
      <c r="R162" s="379" t="s">
        <v>443</v>
      </c>
      <c r="S162" s="379" t="s">
        <v>443</v>
      </c>
      <c r="T162" s="379" t="s">
        <v>443</v>
      </c>
      <c r="U162" s="379" t="s">
        <v>443</v>
      </c>
      <c r="V162" s="379" t="s">
        <v>443</v>
      </c>
      <c r="W162" s="420" t="s">
        <v>35</v>
      </c>
    </row>
    <row r="163" spans="1:23" ht="45" customHeight="1" x14ac:dyDescent="0.25">
      <c r="A163" s="382" t="s">
        <v>29</v>
      </c>
      <c r="B163" s="383" t="s">
        <v>2489</v>
      </c>
      <c r="C163" s="408" t="s">
        <v>2311</v>
      </c>
      <c r="D163" s="384"/>
      <c r="E163" s="385" t="s">
        <v>590</v>
      </c>
      <c r="F163" s="386" t="s">
        <v>400</v>
      </c>
      <c r="G163" s="88">
        <v>2</v>
      </c>
      <c r="H163" s="387" t="s">
        <v>30</v>
      </c>
      <c r="I163" s="388" t="s">
        <v>2490</v>
      </c>
      <c r="J163" s="379" t="s">
        <v>443</v>
      </c>
      <c r="K163" s="453" t="s">
        <v>1882</v>
      </c>
      <c r="L163" s="453" t="s">
        <v>443</v>
      </c>
      <c r="M163" s="379" t="s">
        <v>443</v>
      </c>
      <c r="N163" s="379" t="s">
        <v>443</v>
      </c>
      <c r="O163" s="379" t="s">
        <v>443</v>
      </c>
      <c r="P163" s="379" t="s">
        <v>443</v>
      </c>
      <c r="Q163" s="379" t="s">
        <v>443</v>
      </c>
      <c r="R163" s="379" t="s">
        <v>443</v>
      </c>
      <c r="S163" s="379" t="s">
        <v>443</v>
      </c>
      <c r="T163" s="379" t="s">
        <v>443</v>
      </c>
      <c r="U163" s="379" t="s">
        <v>443</v>
      </c>
      <c r="V163" s="379" t="s">
        <v>443</v>
      </c>
      <c r="W163" s="420" t="s">
        <v>35</v>
      </c>
    </row>
    <row r="164" spans="1:23" ht="45" customHeight="1" x14ac:dyDescent="0.25">
      <c r="A164" s="383" t="s">
        <v>2299</v>
      </c>
      <c r="B164" s="383" t="s">
        <v>152</v>
      </c>
      <c r="C164" s="408" t="s">
        <v>2311</v>
      </c>
      <c r="D164" s="401">
        <v>41609</v>
      </c>
      <c r="E164" s="385" t="s">
        <v>590</v>
      </c>
      <c r="F164" s="386" t="s">
        <v>2491</v>
      </c>
      <c r="G164" s="88">
        <v>31</v>
      </c>
      <c r="H164" s="387" t="s">
        <v>2306</v>
      </c>
      <c r="I164" s="388" t="s">
        <v>25</v>
      </c>
      <c r="J164" s="379" t="s">
        <v>443</v>
      </c>
      <c r="K164" s="379" t="s">
        <v>443</v>
      </c>
      <c r="L164" s="379" t="s">
        <v>443</v>
      </c>
      <c r="M164" s="379" t="s">
        <v>443</v>
      </c>
      <c r="N164" s="379" t="s">
        <v>443</v>
      </c>
      <c r="O164" s="379" t="s">
        <v>443</v>
      </c>
      <c r="P164" s="379" t="s">
        <v>443</v>
      </c>
      <c r="Q164" s="379" t="s">
        <v>1882</v>
      </c>
      <c r="R164" s="420" t="s">
        <v>35</v>
      </c>
      <c r="S164" s="379" t="s">
        <v>443</v>
      </c>
      <c r="T164" s="379" t="s">
        <v>443</v>
      </c>
      <c r="U164" s="379" t="s">
        <v>443</v>
      </c>
      <c r="V164" s="379" t="s">
        <v>443</v>
      </c>
      <c r="W164" s="379" t="s">
        <v>443</v>
      </c>
    </row>
    <row r="165" spans="1:23" ht="45" customHeight="1" x14ac:dyDescent="0.25">
      <c r="A165" s="383" t="s">
        <v>2301</v>
      </c>
      <c r="B165" s="383" t="s">
        <v>989</v>
      </c>
      <c r="C165" s="533" t="s">
        <v>1677</v>
      </c>
      <c r="D165" s="401">
        <v>44256</v>
      </c>
      <c r="E165" s="385" t="s">
        <v>590</v>
      </c>
      <c r="F165" s="386" t="s">
        <v>827</v>
      </c>
      <c r="G165" s="88"/>
      <c r="H165" s="387" t="s">
        <v>2383</v>
      </c>
      <c r="I165" s="388" t="s">
        <v>45</v>
      </c>
      <c r="J165" s="379" t="s">
        <v>443</v>
      </c>
      <c r="K165" s="537" t="s">
        <v>2364</v>
      </c>
      <c r="L165" s="379" t="s">
        <v>443</v>
      </c>
      <c r="M165" s="453" t="s">
        <v>1882</v>
      </c>
      <c r="N165" s="379" t="s">
        <v>443</v>
      </c>
      <c r="O165" s="379" t="s">
        <v>443</v>
      </c>
      <c r="P165" s="379" t="s">
        <v>443</v>
      </c>
      <c r="Q165" s="379" t="s">
        <v>443</v>
      </c>
      <c r="R165" s="379" t="s">
        <v>443</v>
      </c>
      <c r="S165" s="379" t="s">
        <v>443</v>
      </c>
      <c r="T165" s="379" t="s">
        <v>443</v>
      </c>
      <c r="U165" s="379" t="s">
        <v>443</v>
      </c>
      <c r="V165" s="379" t="s">
        <v>443</v>
      </c>
      <c r="W165" s="565" t="s">
        <v>2364</v>
      </c>
    </row>
    <row r="166" spans="1:23" customFormat="1" ht="40.5" customHeight="1" x14ac:dyDescent="0.25">
      <c r="A166" s="383" t="s">
        <v>1685</v>
      </c>
      <c r="B166" s="383" t="s">
        <v>989</v>
      </c>
      <c r="C166" s="533" t="s">
        <v>1686</v>
      </c>
      <c r="D166" s="401">
        <v>44166</v>
      </c>
      <c r="E166" s="385" t="s">
        <v>590</v>
      </c>
      <c r="F166" s="386" t="s">
        <v>827</v>
      </c>
      <c r="G166" s="387" t="s">
        <v>2306</v>
      </c>
      <c r="H166" s="387" t="s">
        <v>2383</v>
      </c>
      <c r="I166" s="280" t="s">
        <v>25</v>
      </c>
      <c r="J166" s="379" t="s">
        <v>443</v>
      </c>
      <c r="K166" s="537" t="s">
        <v>2364</v>
      </c>
      <c r="L166" s="379" t="s">
        <v>443</v>
      </c>
      <c r="M166" s="379" t="s">
        <v>443</v>
      </c>
      <c r="N166" s="379" t="s">
        <v>443</v>
      </c>
      <c r="O166" s="379" t="s">
        <v>443</v>
      </c>
      <c r="P166" s="424" t="s">
        <v>1882</v>
      </c>
      <c r="Q166" s="379" t="s">
        <v>443</v>
      </c>
      <c r="R166" s="379" t="s">
        <v>443</v>
      </c>
      <c r="S166" s="379" t="s">
        <v>443</v>
      </c>
      <c r="T166" s="379" t="s">
        <v>443</v>
      </c>
      <c r="U166" s="379" t="s">
        <v>443</v>
      </c>
      <c r="V166" s="379" t="s">
        <v>443</v>
      </c>
      <c r="W166" s="565" t="s">
        <v>2364</v>
      </c>
    </row>
    <row r="167" spans="1:23" s="381" customFormat="1" ht="45" customHeight="1" x14ac:dyDescent="0.25">
      <c r="A167" s="382" t="s">
        <v>1689</v>
      </c>
      <c r="B167" s="547" t="s">
        <v>2492</v>
      </c>
      <c r="C167" s="414" t="s">
        <v>2493</v>
      </c>
      <c r="D167" s="401">
        <v>42312</v>
      </c>
      <c r="E167" s="385" t="s">
        <v>590</v>
      </c>
      <c r="F167" s="386" t="s">
        <v>2494</v>
      </c>
      <c r="G167" s="88"/>
      <c r="H167" s="387" t="s">
        <v>19</v>
      </c>
      <c r="I167" s="388" t="s">
        <v>50</v>
      </c>
      <c r="J167" s="379" t="s">
        <v>443</v>
      </c>
      <c r="K167" s="379" t="s">
        <v>443</v>
      </c>
      <c r="L167" s="379" t="s">
        <v>443</v>
      </c>
      <c r="M167" s="379" t="s">
        <v>443</v>
      </c>
      <c r="N167" s="379" t="s">
        <v>443</v>
      </c>
      <c r="O167" s="379" t="s">
        <v>443</v>
      </c>
      <c r="P167" s="379" t="s">
        <v>443</v>
      </c>
      <c r="Q167" s="379" t="s">
        <v>443</v>
      </c>
      <c r="R167" s="379" t="s">
        <v>1882</v>
      </c>
      <c r="S167" s="379" t="s">
        <v>443</v>
      </c>
      <c r="T167" s="379" t="s">
        <v>35</v>
      </c>
      <c r="U167" s="379" t="s">
        <v>443</v>
      </c>
      <c r="V167" s="379" t="s">
        <v>443</v>
      </c>
      <c r="W167" s="379" t="s">
        <v>443</v>
      </c>
    </row>
    <row r="168" spans="1:23" s="381" customFormat="1" ht="45" customHeight="1" x14ac:dyDescent="0.25">
      <c r="A168" s="383" t="s">
        <v>2312</v>
      </c>
      <c r="B168" s="383" t="s">
        <v>1694</v>
      </c>
      <c r="C168" s="408" t="s">
        <v>2311</v>
      </c>
      <c r="D168" s="384"/>
      <c r="E168" s="385" t="s">
        <v>590</v>
      </c>
      <c r="F168" s="386" t="s">
        <v>2495</v>
      </c>
      <c r="G168" s="88">
        <v>15</v>
      </c>
      <c r="H168" s="387" t="s">
        <v>30</v>
      </c>
      <c r="I168" s="388" t="s">
        <v>69</v>
      </c>
      <c r="J168" s="379" t="s">
        <v>443</v>
      </c>
      <c r="K168" s="379" t="s">
        <v>443</v>
      </c>
      <c r="L168" s="379" t="s">
        <v>443</v>
      </c>
      <c r="M168" s="379" t="s">
        <v>443</v>
      </c>
      <c r="N168" s="379" t="s">
        <v>443</v>
      </c>
      <c r="O168" s="379" t="s">
        <v>443</v>
      </c>
      <c r="P168" s="379" t="s">
        <v>443</v>
      </c>
      <c r="Q168" s="379" t="s">
        <v>1882</v>
      </c>
      <c r="R168" s="379" t="s">
        <v>443</v>
      </c>
      <c r="S168" s="379" t="s">
        <v>443</v>
      </c>
      <c r="T168" s="379" t="s">
        <v>443</v>
      </c>
      <c r="U168" s="379" t="s">
        <v>443</v>
      </c>
      <c r="V168" s="379" t="s">
        <v>443</v>
      </c>
      <c r="W168" s="420" t="s">
        <v>35</v>
      </c>
    </row>
    <row r="169" spans="1:23" s="381" customFormat="1" ht="45" customHeight="1" x14ac:dyDescent="0.25">
      <c r="A169" s="414" t="s">
        <v>2314</v>
      </c>
      <c r="B169" s="383" t="s">
        <v>60</v>
      </c>
      <c r="C169" s="409" t="s">
        <v>1701</v>
      </c>
      <c r="D169" s="434">
        <v>43221</v>
      </c>
      <c r="E169" s="385" t="s">
        <v>590</v>
      </c>
      <c r="F169" s="386" t="s">
        <v>2496</v>
      </c>
      <c r="G169" s="88"/>
      <c r="H169" s="387" t="s">
        <v>19</v>
      </c>
      <c r="I169" s="415" t="s">
        <v>20</v>
      </c>
      <c r="J169" s="379" t="s">
        <v>443</v>
      </c>
      <c r="K169" s="379" t="s">
        <v>443</v>
      </c>
      <c r="L169" s="379" t="s">
        <v>443</v>
      </c>
      <c r="M169" s="379" t="s">
        <v>443</v>
      </c>
      <c r="N169" s="379" t="s">
        <v>443</v>
      </c>
      <c r="O169" s="379" t="s">
        <v>1882</v>
      </c>
      <c r="P169" s="379" t="s">
        <v>443</v>
      </c>
      <c r="Q169" s="379" t="s">
        <v>443</v>
      </c>
      <c r="R169" s="379" t="s">
        <v>443</v>
      </c>
      <c r="S169" s="379" t="s">
        <v>443</v>
      </c>
      <c r="T169" s="379" t="s">
        <v>443</v>
      </c>
      <c r="U169" s="379" t="s">
        <v>443</v>
      </c>
      <c r="V169" s="379" t="s">
        <v>443</v>
      </c>
      <c r="W169" s="379" t="s">
        <v>443</v>
      </c>
    </row>
    <row r="170" spans="1:23" s="381" customFormat="1" ht="45" customHeight="1" x14ac:dyDescent="0.25">
      <c r="A170" s="414" t="s">
        <v>2497</v>
      </c>
      <c r="B170" s="383" t="s">
        <v>1705</v>
      </c>
      <c r="C170" s="558" t="s">
        <v>2498</v>
      </c>
      <c r="D170" s="434">
        <v>44348</v>
      </c>
      <c r="E170" s="532" t="s">
        <v>66</v>
      </c>
      <c r="F170" s="386" t="s">
        <v>2499</v>
      </c>
      <c r="G170" s="140"/>
      <c r="H170" s="387" t="s">
        <v>2385</v>
      </c>
      <c r="I170" s="415" t="s">
        <v>40</v>
      </c>
      <c r="J170" s="379" t="s">
        <v>443</v>
      </c>
      <c r="K170" s="420" t="s">
        <v>35</v>
      </c>
      <c r="L170" s="420" t="s">
        <v>35</v>
      </c>
      <c r="M170" s="420" t="s">
        <v>35</v>
      </c>
      <c r="N170" s="420" t="s">
        <v>35</v>
      </c>
      <c r="O170" s="420" t="s">
        <v>35</v>
      </c>
      <c r="P170" s="420" t="s">
        <v>35</v>
      </c>
      <c r="Q170" s="420" t="s">
        <v>35</v>
      </c>
      <c r="R170" s="420" t="s">
        <v>35</v>
      </c>
      <c r="S170" s="420" t="s">
        <v>35</v>
      </c>
      <c r="T170" s="420" t="s">
        <v>35</v>
      </c>
      <c r="U170" s="420"/>
      <c r="V170" s="420"/>
      <c r="W170" s="420" t="s">
        <v>35</v>
      </c>
    </row>
    <row r="171" spans="1:23" s="381" customFormat="1" ht="61.5" customHeight="1" x14ac:dyDescent="0.25">
      <c r="A171" s="383" t="s">
        <v>1707</v>
      </c>
      <c r="B171" s="435" t="s">
        <v>1708</v>
      </c>
      <c r="C171" s="408" t="s">
        <v>2311</v>
      </c>
      <c r="D171" s="401">
        <v>44094</v>
      </c>
      <c r="E171" s="385" t="s">
        <v>590</v>
      </c>
      <c r="F171" s="386" t="s">
        <v>2500</v>
      </c>
      <c r="G171" s="140"/>
      <c r="H171" s="387" t="s">
        <v>19</v>
      </c>
      <c r="I171" s="388" t="s">
        <v>20</v>
      </c>
      <c r="J171" s="379" t="s">
        <v>443</v>
      </c>
      <c r="K171" s="379" t="s">
        <v>443</v>
      </c>
      <c r="L171" s="379" t="s">
        <v>443</v>
      </c>
      <c r="M171" s="379" t="s">
        <v>443</v>
      </c>
      <c r="N171" s="379" t="s">
        <v>443</v>
      </c>
      <c r="O171" s="379" t="s">
        <v>443</v>
      </c>
      <c r="P171" s="420" t="s">
        <v>1882</v>
      </c>
      <c r="Q171" s="379" t="s">
        <v>443</v>
      </c>
      <c r="R171" s="379" t="s">
        <v>443</v>
      </c>
      <c r="S171" s="379" t="s">
        <v>443</v>
      </c>
      <c r="T171" s="379" t="s">
        <v>443</v>
      </c>
      <c r="U171" s="379" t="s">
        <v>443</v>
      </c>
      <c r="V171" s="379" t="s">
        <v>443</v>
      </c>
      <c r="W171" s="379" t="s">
        <v>443</v>
      </c>
    </row>
    <row r="172" spans="1:23" s="381" customFormat="1" ht="45" customHeight="1" x14ac:dyDescent="0.25">
      <c r="A172" s="383" t="s">
        <v>2501</v>
      </c>
      <c r="B172" s="382" t="s">
        <v>1718</v>
      </c>
      <c r="C172" s="408" t="s">
        <v>2311</v>
      </c>
      <c r="D172" s="401">
        <v>44209</v>
      </c>
      <c r="E172" s="385" t="s">
        <v>590</v>
      </c>
      <c r="F172" s="386" t="s">
        <v>2502</v>
      </c>
      <c r="G172" s="88"/>
      <c r="H172" s="387" t="s">
        <v>30</v>
      </c>
      <c r="I172" s="388" t="s">
        <v>72</v>
      </c>
      <c r="J172" s="379" t="s">
        <v>443</v>
      </c>
      <c r="K172" s="379" t="s">
        <v>443</v>
      </c>
      <c r="L172" s="379" t="s">
        <v>443</v>
      </c>
      <c r="M172" s="379" t="s">
        <v>443</v>
      </c>
      <c r="N172" s="379" t="s">
        <v>443</v>
      </c>
      <c r="O172" s="379" t="s">
        <v>443</v>
      </c>
      <c r="P172" s="379" t="s">
        <v>443</v>
      </c>
      <c r="Q172" s="379" t="s">
        <v>443</v>
      </c>
      <c r="R172" s="379" t="s">
        <v>443</v>
      </c>
      <c r="S172" s="379" t="s">
        <v>443</v>
      </c>
      <c r="T172" s="379" t="s">
        <v>443</v>
      </c>
      <c r="U172" s="379" t="s">
        <v>443</v>
      </c>
      <c r="V172" s="420" t="s">
        <v>35</v>
      </c>
      <c r="W172" s="420" t="s">
        <v>35</v>
      </c>
    </row>
    <row r="173" spans="1:23" s="381" customFormat="1" ht="45" customHeight="1" x14ac:dyDescent="0.25">
      <c r="A173" s="417" t="s">
        <v>2320</v>
      </c>
      <c r="B173" s="417" t="s">
        <v>60</v>
      </c>
      <c r="C173" s="408" t="s">
        <v>2311</v>
      </c>
      <c r="D173" s="386"/>
      <c r="E173" s="385" t="s">
        <v>590</v>
      </c>
      <c r="F173" s="394" t="s">
        <v>2503</v>
      </c>
      <c r="G173" s="89">
        <v>14</v>
      </c>
      <c r="H173" s="395" t="s">
        <v>30</v>
      </c>
      <c r="I173" s="461" t="s">
        <v>87</v>
      </c>
      <c r="J173" s="379" t="s">
        <v>443</v>
      </c>
      <c r="K173" s="379" t="s">
        <v>443</v>
      </c>
      <c r="L173" s="379" t="s">
        <v>443</v>
      </c>
      <c r="M173" s="379" t="s">
        <v>443</v>
      </c>
      <c r="N173" s="379" t="s">
        <v>443</v>
      </c>
      <c r="O173" s="379" t="s">
        <v>443</v>
      </c>
      <c r="P173" s="379" t="s">
        <v>443</v>
      </c>
      <c r="Q173" s="379" t="s">
        <v>443</v>
      </c>
      <c r="R173" s="379" t="s">
        <v>443</v>
      </c>
      <c r="S173" s="379" t="s">
        <v>443</v>
      </c>
      <c r="T173" s="379" t="s">
        <v>443</v>
      </c>
      <c r="U173" s="379" t="s">
        <v>443</v>
      </c>
      <c r="V173" s="379" t="s">
        <v>1882</v>
      </c>
      <c r="W173" s="420" t="s">
        <v>35</v>
      </c>
    </row>
    <row r="174" spans="1:23" s="381" customFormat="1" ht="15" x14ac:dyDescent="0.25">
      <c r="A174" s="399" t="s">
        <v>2504</v>
      </c>
      <c r="B174" s="429" t="s">
        <v>1725</v>
      </c>
      <c r="C174" s="414" t="s">
        <v>2311</v>
      </c>
      <c r="D174" s="430">
        <v>43604</v>
      </c>
      <c r="E174" s="402" t="s">
        <v>590</v>
      </c>
      <c r="F174" s="403" t="s">
        <v>408</v>
      </c>
      <c r="G174" s="194" t="s">
        <v>19</v>
      </c>
      <c r="H174" s="431" t="s">
        <v>19</v>
      </c>
      <c r="I174" s="388" t="s">
        <v>72</v>
      </c>
      <c r="J174" s="379" t="s">
        <v>443</v>
      </c>
      <c r="K174" s="379" t="s">
        <v>443</v>
      </c>
      <c r="L174" s="379" t="s">
        <v>443</v>
      </c>
      <c r="M174" s="379" t="s">
        <v>443</v>
      </c>
      <c r="N174" s="379" t="s">
        <v>443</v>
      </c>
      <c r="O174" s="379" t="s">
        <v>443</v>
      </c>
      <c r="P174" s="379" t="s">
        <v>443</v>
      </c>
      <c r="Q174" s="379" t="s">
        <v>443</v>
      </c>
      <c r="R174" s="379" t="s">
        <v>443</v>
      </c>
      <c r="S174" s="379" t="s">
        <v>443</v>
      </c>
      <c r="T174" s="379" t="s">
        <v>443</v>
      </c>
      <c r="U174" s="379" t="s">
        <v>1882</v>
      </c>
      <c r="V174" s="379" t="s">
        <v>443</v>
      </c>
      <c r="W174" s="379" t="s">
        <v>443</v>
      </c>
    </row>
    <row r="175" spans="1:23" s="381" customFormat="1" ht="45" customHeight="1" x14ac:dyDescent="0.25">
      <c r="A175" s="382" t="s">
        <v>2505</v>
      </c>
      <c r="B175" s="383" t="s">
        <v>638</v>
      </c>
      <c r="C175" s="408" t="s">
        <v>2311</v>
      </c>
      <c r="D175" s="401">
        <v>43378</v>
      </c>
      <c r="E175" s="385" t="s">
        <v>590</v>
      </c>
      <c r="F175" s="386" t="s">
        <v>2506</v>
      </c>
      <c r="G175" s="9"/>
      <c r="H175" s="413" t="s">
        <v>19</v>
      </c>
      <c r="I175" s="388" t="s">
        <v>50</v>
      </c>
      <c r="J175" s="379" t="s">
        <v>443</v>
      </c>
      <c r="K175" s="379" t="s">
        <v>443</v>
      </c>
      <c r="L175" s="379" t="s">
        <v>443</v>
      </c>
      <c r="M175" s="379" t="s">
        <v>443</v>
      </c>
      <c r="N175" s="379" t="s">
        <v>443</v>
      </c>
      <c r="O175" s="379" t="s">
        <v>443</v>
      </c>
      <c r="P175" s="379" t="s">
        <v>443</v>
      </c>
      <c r="Q175" s="379" t="s">
        <v>443</v>
      </c>
      <c r="R175" s="379" t="s">
        <v>443</v>
      </c>
      <c r="S175" s="379" t="s">
        <v>443</v>
      </c>
      <c r="T175" s="379" t="s">
        <v>443</v>
      </c>
      <c r="U175" s="379" t="s">
        <v>443</v>
      </c>
      <c r="V175" s="379" t="s">
        <v>443</v>
      </c>
      <c r="W175" s="379" t="s">
        <v>443</v>
      </c>
    </row>
    <row r="176" spans="1:23" s="381" customFormat="1" ht="45" customHeight="1" x14ac:dyDescent="0.25">
      <c r="A176" s="414" t="s">
        <v>88</v>
      </c>
      <c r="B176" s="383" t="s">
        <v>99</v>
      </c>
      <c r="C176" s="408" t="s">
        <v>2311</v>
      </c>
      <c r="D176" s="384"/>
      <c r="E176" s="385" t="s">
        <v>590</v>
      </c>
      <c r="F176" s="386" t="s">
        <v>2507</v>
      </c>
      <c r="G176" s="88">
        <v>13</v>
      </c>
      <c r="H176" s="387" t="s">
        <v>30</v>
      </c>
      <c r="I176" s="415" t="s">
        <v>1948</v>
      </c>
      <c r="J176" s="379" t="s">
        <v>443</v>
      </c>
      <c r="K176" s="379" t="s">
        <v>443</v>
      </c>
      <c r="L176" s="379" t="s">
        <v>443</v>
      </c>
      <c r="M176" s="379" t="s">
        <v>443</v>
      </c>
      <c r="N176" s="379" t="s">
        <v>443</v>
      </c>
      <c r="O176" s="379" t="s">
        <v>443</v>
      </c>
      <c r="P176" s="379" t="s">
        <v>443</v>
      </c>
      <c r="Q176" s="379" t="s">
        <v>443</v>
      </c>
      <c r="R176" s="379" t="s">
        <v>443</v>
      </c>
      <c r="S176" s="379" t="s">
        <v>443</v>
      </c>
      <c r="T176" s="379" t="s">
        <v>443</v>
      </c>
      <c r="U176" s="379" t="s">
        <v>443</v>
      </c>
      <c r="V176" s="379" t="s">
        <v>443</v>
      </c>
      <c r="W176" s="420" t="s">
        <v>35</v>
      </c>
    </row>
    <row r="177" spans="1:23" s="381" customFormat="1" ht="45" customHeight="1" x14ac:dyDescent="0.25">
      <c r="A177" s="383" t="s">
        <v>1749</v>
      </c>
      <c r="B177" s="383" t="s">
        <v>505</v>
      </c>
      <c r="C177" s="451" t="s">
        <v>762</v>
      </c>
      <c r="D177" s="401">
        <v>44002</v>
      </c>
      <c r="E177" s="385" t="s">
        <v>590</v>
      </c>
      <c r="F177" s="386" t="s">
        <v>2508</v>
      </c>
      <c r="G177" s="88"/>
      <c r="H177" s="387" t="s">
        <v>2385</v>
      </c>
      <c r="I177" s="388" t="s">
        <v>25</v>
      </c>
      <c r="J177" s="379" t="s">
        <v>443</v>
      </c>
      <c r="K177" s="379" t="s">
        <v>443</v>
      </c>
      <c r="L177" s="379" t="s">
        <v>443</v>
      </c>
      <c r="M177" s="453" t="s">
        <v>443</v>
      </c>
      <c r="N177" s="453" t="s">
        <v>443</v>
      </c>
      <c r="O177" s="453" t="s">
        <v>443</v>
      </c>
      <c r="P177" s="453" t="s">
        <v>443</v>
      </c>
      <c r="Q177" s="453" t="s">
        <v>443</v>
      </c>
      <c r="R177" s="379" t="s">
        <v>1882</v>
      </c>
      <c r="S177" s="453" t="s">
        <v>443</v>
      </c>
      <c r="T177" s="453" t="s">
        <v>443</v>
      </c>
      <c r="U177" s="453" t="s">
        <v>443</v>
      </c>
      <c r="V177" s="453" t="s">
        <v>443</v>
      </c>
      <c r="W177" s="379" t="s">
        <v>443</v>
      </c>
    </row>
    <row r="178" spans="1:23" ht="45" customHeight="1" x14ac:dyDescent="0.25">
      <c r="A178" s="383" t="s">
        <v>1755</v>
      </c>
      <c r="B178" s="383" t="s">
        <v>1756</v>
      </c>
      <c r="C178" s="409" t="s">
        <v>2049</v>
      </c>
      <c r="D178" s="384"/>
      <c r="E178" s="385" t="s">
        <v>590</v>
      </c>
      <c r="F178" s="386" t="s">
        <v>287</v>
      </c>
      <c r="G178" s="140">
        <v>29</v>
      </c>
      <c r="H178" s="387" t="s">
        <v>2306</v>
      </c>
      <c r="I178" s="378" t="s">
        <v>87</v>
      </c>
      <c r="J178" s="453" t="s">
        <v>443</v>
      </c>
      <c r="K178" s="453" t="s">
        <v>443</v>
      </c>
      <c r="L178" s="453" t="s">
        <v>443</v>
      </c>
      <c r="M178" s="379" t="s">
        <v>443</v>
      </c>
      <c r="N178" s="379" t="s">
        <v>443</v>
      </c>
      <c r="O178" s="379" t="s">
        <v>443</v>
      </c>
      <c r="P178" s="379" t="s">
        <v>443</v>
      </c>
      <c r="Q178" s="379" t="s">
        <v>443</v>
      </c>
      <c r="R178" s="379" t="s">
        <v>443</v>
      </c>
      <c r="S178" s="379" t="s">
        <v>443</v>
      </c>
      <c r="T178" s="379" t="s">
        <v>443</v>
      </c>
      <c r="U178" s="379" t="s">
        <v>443</v>
      </c>
      <c r="V178" s="379" t="s">
        <v>1882</v>
      </c>
      <c r="W178" s="379" t="s">
        <v>443</v>
      </c>
    </row>
    <row r="179" spans="1:23" ht="45" customHeight="1" x14ac:dyDescent="0.25">
      <c r="A179" s="408" t="s">
        <v>274</v>
      </c>
      <c r="B179" s="383" t="s">
        <v>1767</v>
      </c>
      <c r="C179" s="408" t="s">
        <v>2311</v>
      </c>
      <c r="D179" s="401">
        <v>41456</v>
      </c>
      <c r="E179" s="385" t="s">
        <v>590</v>
      </c>
      <c r="F179" s="386" t="s">
        <v>276</v>
      </c>
      <c r="G179" s="88">
        <v>30</v>
      </c>
      <c r="H179" s="387" t="s">
        <v>2306</v>
      </c>
      <c r="I179" s="415" t="s">
        <v>72</v>
      </c>
      <c r="J179" s="379" t="s">
        <v>443</v>
      </c>
      <c r="K179" s="379" t="s">
        <v>443</v>
      </c>
      <c r="L179" s="379" t="s">
        <v>443</v>
      </c>
      <c r="M179" s="379" t="s">
        <v>443</v>
      </c>
      <c r="N179" s="379" t="s">
        <v>443</v>
      </c>
      <c r="O179" s="379" t="s">
        <v>443</v>
      </c>
      <c r="P179" s="379" t="s">
        <v>443</v>
      </c>
      <c r="Q179" s="379" t="s">
        <v>443</v>
      </c>
      <c r="R179" s="379" t="s">
        <v>443</v>
      </c>
      <c r="S179" s="379" t="s">
        <v>443</v>
      </c>
      <c r="T179" s="379" t="s">
        <v>443</v>
      </c>
      <c r="U179" s="379" t="s">
        <v>1882</v>
      </c>
      <c r="V179" s="379" t="s">
        <v>443</v>
      </c>
      <c r="W179" s="379" t="s">
        <v>443</v>
      </c>
    </row>
    <row r="180" spans="1:23" ht="45" customHeight="1" x14ac:dyDescent="0.25">
      <c r="A180" s="383" t="s">
        <v>2329</v>
      </c>
      <c r="B180" s="383" t="s">
        <v>1775</v>
      </c>
      <c r="C180" s="408" t="s">
        <v>2311</v>
      </c>
      <c r="D180" s="401">
        <v>42401</v>
      </c>
      <c r="E180" s="385" t="s">
        <v>590</v>
      </c>
      <c r="F180" s="386" t="s">
        <v>300</v>
      </c>
      <c r="G180" s="88"/>
      <c r="H180" s="387" t="s">
        <v>2306</v>
      </c>
      <c r="I180" s="388" t="s">
        <v>31</v>
      </c>
      <c r="J180" s="379" t="s">
        <v>443</v>
      </c>
      <c r="K180" s="379" t="s">
        <v>443</v>
      </c>
      <c r="L180" s="379" t="s">
        <v>443</v>
      </c>
      <c r="M180" s="379" t="s">
        <v>443</v>
      </c>
      <c r="N180" s="379" t="s">
        <v>443</v>
      </c>
      <c r="O180" s="379" t="s">
        <v>443</v>
      </c>
      <c r="P180" s="379" t="s">
        <v>443</v>
      </c>
      <c r="Q180" s="379" t="s">
        <v>443</v>
      </c>
      <c r="R180" s="379" t="s">
        <v>443</v>
      </c>
      <c r="S180" s="379" t="s">
        <v>1882</v>
      </c>
      <c r="T180" s="379" t="s">
        <v>443</v>
      </c>
      <c r="U180" s="379" t="s">
        <v>443</v>
      </c>
      <c r="V180" s="379" t="s">
        <v>443</v>
      </c>
      <c r="W180" s="379" t="s">
        <v>443</v>
      </c>
    </row>
    <row r="181" spans="1:23" s="381" customFormat="1" ht="45" customHeight="1" x14ac:dyDescent="0.25">
      <c r="A181" s="383" t="s">
        <v>2509</v>
      </c>
      <c r="B181" s="383" t="s">
        <v>638</v>
      </c>
      <c r="C181" s="408" t="s">
        <v>2510</v>
      </c>
      <c r="D181" s="384"/>
      <c r="E181" s="532" t="s">
        <v>66</v>
      </c>
      <c r="F181" s="386" t="s">
        <v>484</v>
      </c>
      <c r="G181" s="88">
        <v>23</v>
      </c>
      <c r="H181" s="387" t="s">
        <v>19</v>
      </c>
      <c r="I181" s="388" t="s">
        <v>53</v>
      </c>
      <c r="J181" s="379" t="s">
        <v>443</v>
      </c>
      <c r="K181" s="379" t="s">
        <v>443</v>
      </c>
      <c r="L181" s="379" t="s">
        <v>443</v>
      </c>
      <c r="M181" s="379" t="s">
        <v>443</v>
      </c>
      <c r="N181" s="379" t="s">
        <v>443</v>
      </c>
      <c r="O181" s="379" t="s">
        <v>443</v>
      </c>
      <c r="P181" s="420" t="s">
        <v>35</v>
      </c>
      <c r="Q181" s="420" t="s">
        <v>35</v>
      </c>
      <c r="R181" s="420" t="s">
        <v>35</v>
      </c>
      <c r="S181" s="420" t="s">
        <v>35</v>
      </c>
      <c r="T181" s="420" t="s">
        <v>35</v>
      </c>
      <c r="U181" s="420"/>
      <c r="V181" s="420"/>
      <c r="W181" s="420" t="s">
        <v>35</v>
      </c>
    </row>
    <row r="182" spans="1:23" s="381" customFormat="1" ht="45" customHeight="1" x14ac:dyDescent="0.25">
      <c r="A182" s="383" t="s">
        <v>2330</v>
      </c>
      <c r="B182" s="383" t="s">
        <v>60</v>
      </c>
      <c r="C182" s="409" t="s">
        <v>1701</v>
      </c>
      <c r="D182" s="384"/>
      <c r="E182" s="385" t="s">
        <v>590</v>
      </c>
      <c r="F182" s="386" t="s">
        <v>2511</v>
      </c>
      <c r="G182" s="88">
        <v>9</v>
      </c>
      <c r="H182" s="387" t="s">
        <v>30</v>
      </c>
      <c r="I182" s="388" t="s">
        <v>25</v>
      </c>
      <c r="J182" s="379" t="s">
        <v>443</v>
      </c>
      <c r="K182" s="379" t="s">
        <v>443</v>
      </c>
      <c r="L182" s="379" t="s">
        <v>443</v>
      </c>
      <c r="M182" s="379" t="s">
        <v>443</v>
      </c>
      <c r="N182" s="379" t="s">
        <v>443</v>
      </c>
      <c r="O182" s="379" t="s">
        <v>443</v>
      </c>
      <c r="P182" s="379" t="s">
        <v>1882</v>
      </c>
      <c r="Q182" s="379" t="s">
        <v>443</v>
      </c>
      <c r="R182" s="379" t="s">
        <v>443</v>
      </c>
      <c r="S182" s="379" t="s">
        <v>443</v>
      </c>
      <c r="T182" s="379" t="s">
        <v>443</v>
      </c>
      <c r="U182" s="379" t="s">
        <v>443</v>
      </c>
      <c r="V182" s="379" t="s">
        <v>443</v>
      </c>
      <c r="W182" s="420" t="s">
        <v>35</v>
      </c>
    </row>
    <row r="183" spans="1:23" s="397" customFormat="1" ht="45" customHeight="1" x14ac:dyDescent="0.25">
      <c r="A183" s="383" t="s">
        <v>1783</v>
      </c>
      <c r="B183" s="382" t="s">
        <v>60</v>
      </c>
      <c r="C183" s="409" t="s">
        <v>1176</v>
      </c>
      <c r="D183" s="384"/>
      <c r="E183" s="385" t="s">
        <v>590</v>
      </c>
      <c r="F183" s="386" t="s">
        <v>2512</v>
      </c>
      <c r="G183" s="88">
        <v>12</v>
      </c>
      <c r="H183" s="387" t="s">
        <v>30</v>
      </c>
      <c r="I183" s="388" t="s">
        <v>69</v>
      </c>
      <c r="J183" s="379" t="s">
        <v>443</v>
      </c>
      <c r="K183" s="379" t="s">
        <v>443</v>
      </c>
      <c r="L183" s="379" t="s">
        <v>443</v>
      </c>
      <c r="M183" s="379" t="s">
        <v>443</v>
      </c>
      <c r="N183" s="379" t="s">
        <v>443</v>
      </c>
      <c r="O183" s="379" t="s">
        <v>443</v>
      </c>
      <c r="P183" s="379" t="s">
        <v>443</v>
      </c>
      <c r="Q183" s="379" t="s">
        <v>443</v>
      </c>
      <c r="R183" s="379" t="s">
        <v>1882</v>
      </c>
      <c r="S183" s="379" t="s">
        <v>443</v>
      </c>
      <c r="T183" s="379" t="s">
        <v>443</v>
      </c>
      <c r="U183" s="379" t="s">
        <v>443</v>
      </c>
      <c r="V183" s="379" t="s">
        <v>443</v>
      </c>
      <c r="W183" s="420" t="s">
        <v>35</v>
      </c>
    </row>
    <row r="184" spans="1:23" s="397" customFormat="1" ht="45" customHeight="1" x14ac:dyDescent="0.25">
      <c r="A184" s="390" t="s">
        <v>1794</v>
      </c>
      <c r="B184" s="391" t="s">
        <v>1795</v>
      </c>
      <c r="C184" s="414" t="s">
        <v>2311</v>
      </c>
      <c r="D184" s="393">
        <v>44409</v>
      </c>
      <c r="E184" s="385" t="s">
        <v>590</v>
      </c>
      <c r="F184" s="394" t="s">
        <v>2513</v>
      </c>
      <c r="G184" s="89"/>
      <c r="H184" s="387" t="s">
        <v>2385</v>
      </c>
      <c r="I184" s="396" t="s">
        <v>40</v>
      </c>
      <c r="J184" s="379" t="s">
        <v>443</v>
      </c>
      <c r="K184" s="379" t="s">
        <v>443</v>
      </c>
      <c r="L184" s="448" t="s">
        <v>1882</v>
      </c>
      <c r="M184" s="453" t="s">
        <v>443</v>
      </c>
      <c r="N184" s="453" t="s">
        <v>443</v>
      </c>
      <c r="O184" s="453" t="s">
        <v>443</v>
      </c>
      <c r="P184" s="453" t="s">
        <v>443</v>
      </c>
      <c r="Q184" s="453" t="s">
        <v>443</v>
      </c>
      <c r="R184" s="453" t="s">
        <v>443</v>
      </c>
      <c r="S184" s="453" t="s">
        <v>443</v>
      </c>
      <c r="T184" s="453" t="s">
        <v>443</v>
      </c>
      <c r="U184" s="453" t="s">
        <v>443</v>
      </c>
      <c r="V184" s="453" t="s">
        <v>443</v>
      </c>
      <c r="W184" s="379" t="s">
        <v>443</v>
      </c>
    </row>
    <row r="185" spans="1:23" s="381" customFormat="1" ht="45" customHeight="1" x14ac:dyDescent="0.25">
      <c r="A185" s="383" t="s">
        <v>1797</v>
      </c>
      <c r="B185" s="382" t="s">
        <v>1646</v>
      </c>
      <c r="C185" s="414" t="s">
        <v>2442</v>
      </c>
      <c r="D185" s="401">
        <v>44572</v>
      </c>
      <c r="E185" s="385" t="s">
        <v>590</v>
      </c>
      <c r="F185" s="386" t="s">
        <v>2514</v>
      </c>
      <c r="G185" s="89"/>
      <c r="H185" s="387" t="s">
        <v>2385</v>
      </c>
      <c r="I185" s="396" t="s">
        <v>25</v>
      </c>
      <c r="J185" s="454" t="s">
        <v>35</v>
      </c>
      <c r="K185" s="454" t="s">
        <v>35</v>
      </c>
      <c r="L185" s="379" t="s">
        <v>443</v>
      </c>
      <c r="M185" s="453" t="s">
        <v>443</v>
      </c>
      <c r="N185" s="453" t="s">
        <v>443</v>
      </c>
      <c r="O185" s="453" t="s">
        <v>443</v>
      </c>
      <c r="P185" s="448" t="s">
        <v>1882</v>
      </c>
      <c r="Q185" s="453" t="s">
        <v>443</v>
      </c>
      <c r="R185" s="453" t="s">
        <v>443</v>
      </c>
      <c r="S185" s="453" t="s">
        <v>443</v>
      </c>
      <c r="T185" s="453" t="s">
        <v>443</v>
      </c>
      <c r="U185" s="453" t="s">
        <v>443</v>
      </c>
      <c r="V185" s="453" t="s">
        <v>443</v>
      </c>
      <c r="W185" s="379" t="s">
        <v>443</v>
      </c>
    </row>
    <row r="186" spans="1:23" s="381" customFormat="1" ht="45" customHeight="1" x14ac:dyDescent="0.25">
      <c r="A186" s="383" t="s">
        <v>1799</v>
      </c>
      <c r="B186" s="383" t="s">
        <v>1949</v>
      </c>
      <c r="C186" s="451" t="s">
        <v>2515</v>
      </c>
      <c r="D186" s="401">
        <v>43831</v>
      </c>
      <c r="E186" s="385" t="s">
        <v>590</v>
      </c>
      <c r="F186" s="386" t="s">
        <v>2516</v>
      </c>
      <c r="G186" s="47"/>
      <c r="H186" s="387" t="s">
        <v>2385</v>
      </c>
      <c r="I186" s="396" t="s">
        <v>53</v>
      </c>
      <c r="J186" s="453" t="s">
        <v>443</v>
      </c>
      <c r="K186" s="453" t="s">
        <v>443</v>
      </c>
      <c r="L186" s="453" t="s">
        <v>443</v>
      </c>
      <c r="M186" s="453" t="s">
        <v>443</v>
      </c>
      <c r="N186" s="379" t="s">
        <v>1882</v>
      </c>
      <c r="O186" s="453" t="s">
        <v>443</v>
      </c>
      <c r="P186" s="453" t="s">
        <v>443</v>
      </c>
      <c r="Q186" s="453" t="s">
        <v>443</v>
      </c>
      <c r="R186" s="453" t="s">
        <v>443</v>
      </c>
      <c r="S186" s="453" t="s">
        <v>443</v>
      </c>
      <c r="T186" s="453" t="s">
        <v>443</v>
      </c>
      <c r="U186" s="453" t="s">
        <v>443</v>
      </c>
      <c r="V186" s="453" t="s">
        <v>443</v>
      </c>
      <c r="W186" s="379" t="s">
        <v>443</v>
      </c>
    </row>
    <row r="187" spans="1:23" ht="45" customHeight="1" x14ac:dyDescent="0.25">
      <c r="A187" s="406" t="s">
        <v>2335</v>
      </c>
      <c r="B187" s="426" t="s">
        <v>1805</v>
      </c>
      <c r="C187" s="408" t="s">
        <v>2311</v>
      </c>
      <c r="D187" s="401">
        <v>42767</v>
      </c>
      <c r="E187" s="385" t="s">
        <v>590</v>
      </c>
      <c r="F187" s="386" t="s">
        <v>2517</v>
      </c>
      <c r="G187" s="48"/>
      <c r="H187" s="387" t="s">
        <v>2306</v>
      </c>
      <c r="I187" s="449" t="s">
        <v>53</v>
      </c>
      <c r="J187" s="453" t="s">
        <v>443</v>
      </c>
      <c r="K187" s="453" t="s">
        <v>443</v>
      </c>
      <c r="L187" s="453" t="s">
        <v>443</v>
      </c>
      <c r="M187" s="379" t="s">
        <v>443</v>
      </c>
      <c r="N187" s="379" t="s">
        <v>1882</v>
      </c>
      <c r="O187" s="379" t="s">
        <v>443</v>
      </c>
      <c r="P187" s="379" t="s">
        <v>443</v>
      </c>
      <c r="Q187" s="379" t="s">
        <v>443</v>
      </c>
      <c r="R187" s="379" t="s">
        <v>443</v>
      </c>
      <c r="S187" s="379" t="s">
        <v>443</v>
      </c>
      <c r="T187" s="379" t="s">
        <v>443</v>
      </c>
      <c r="U187" s="379" t="s">
        <v>443</v>
      </c>
      <c r="V187" s="379" t="s">
        <v>443</v>
      </c>
      <c r="W187" s="379" t="s">
        <v>443</v>
      </c>
    </row>
    <row r="188" spans="1:23" s="381" customFormat="1" ht="45" customHeight="1" x14ac:dyDescent="0.25">
      <c r="A188" s="383" t="s">
        <v>2337</v>
      </c>
      <c r="B188" s="383" t="s">
        <v>297</v>
      </c>
      <c r="C188" s="408" t="s">
        <v>2311</v>
      </c>
      <c r="D188" s="401">
        <v>42005</v>
      </c>
      <c r="E188" s="385" t="s">
        <v>590</v>
      </c>
      <c r="F188" s="386" t="s">
        <v>1811</v>
      </c>
      <c r="G188" s="315"/>
      <c r="H188" s="387" t="s">
        <v>24</v>
      </c>
      <c r="I188" s="388" t="s">
        <v>20</v>
      </c>
      <c r="J188" s="379" t="s">
        <v>443</v>
      </c>
      <c r="K188" s="379" t="s">
        <v>443</v>
      </c>
      <c r="L188" s="379" t="s">
        <v>443</v>
      </c>
      <c r="M188" s="379" t="s">
        <v>443</v>
      </c>
      <c r="N188" s="379" t="s">
        <v>443</v>
      </c>
      <c r="O188" s="379" t="s">
        <v>1882</v>
      </c>
      <c r="P188" s="379" t="s">
        <v>443</v>
      </c>
      <c r="Q188" s="379" t="s">
        <v>443</v>
      </c>
      <c r="R188" s="379" t="s">
        <v>443</v>
      </c>
      <c r="S188" s="379" t="s">
        <v>443</v>
      </c>
      <c r="T188" s="379" t="s">
        <v>443</v>
      </c>
      <c r="U188" s="379" t="s">
        <v>443</v>
      </c>
      <c r="V188" s="379" t="s">
        <v>443</v>
      </c>
      <c r="W188" s="535" t="s">
        <v>2364</v>
      </c>
    </row>
    <row r="189" spans="1:23" s="381" customFormat="1" ht="45" customHeight="1" x14ac:dyDescent="0.25">
      <c r="A189" s="383" t="s">
        <v>1816</v>
      </c>
      <c r="B189" s="383" t="s">
        <v>1818</v>
      </c>
      <c r="C189" s="409" t="s">
        <v>1819</v>
      </c>
      <c r="D189" s="401">
        <v>44348</v>
      </c>
      <c r="E189" s="385" t="s">
        <v>590</v>
      </c>
      <c r="F189" s="386" t="s">
        <v>1820</v>
      </c>
      <c r="G189" s="315"/>
      <c r="H189" s="387" t="s">
        <v>2363</v>
      </c>
      <c r="I189" s="388" t="s">
        <v>20</v>
      </c>
      <c r="J189" s="379" t="s">
        <v>443</v>
      </c>
      <c r="K189" s="379" t="s">
        <v>443</v>
      </c>
      <c r="L189" s="379" t="s">
        <v>443</v>
      </c>
      <c r="M189" s="379" t="s">
        <v>443</v>
      </c>
      <c r="N189" s="379" t="s">
        <v>443</v>
      </c>
      <c r="O189" s="379" t="s">
        <v>443</v>
      </c>
      <c r="P189" s="379" t="s">
        <v>443</v>
      </c>
      <c r="Q189" s="379" t="s">
        <v>443</v>
      </c>
      <c r="R189" s="379" t="s">
        <v>1882</v>
      </c>
      <c r="S189" s="379" t="s">
        <v>443</v>
      </c>
      <c r="T189" s="379" t="s">
        <v>443</v>
      </c>
      <c r="U189" s="379" t="s">
        <v>443</v>
      </c>
      <c r="V189" s="379" t="s">
        <v>443</v>
      </c>
      <c r="W189" s="535" t="s">
        <v>2364</v>
      </c>
    </row>
    <row r="190" spans="1:23" s="381" customFormat="1" ht="45" customHeight="1" x14ac:dyDescent="0.25">
      <c r="A190" s="383" t="s">
        <v>1816</v>
      </c>
      <c r="B190" s="383" t="s">
        <v>989</v>
      </c>
      <c r="C190" s="533" t="s">
        <v>1817</v>
      </c>
      <c r="D190" s="401">
        <v>44063</v>
      </c>
      <c r="E190" s="385" t="s">
        <v>590</v>
      </c>
      <c r="F190" s="386" t="s">
        <v>827</v>
      </c>
      <c r="G190" s="299"/>
      <c r="H190" s="387" t="s">
        <v>2383</v>
      </c>
      <c r="I190" s="388" t="s">
        <v>87</v>
      </c>
      <c r="J190" s="379" t="s">
        <v>1882</v>
      </c>
      <c r="K190" s="537" t="s">
        <v>2364</v>
      </c>
      <c r="L190" s="379" t="s">
        <v>443</v>
      </c>
      <c r="M190" s="379" t="s">
        <v>443</v>
      </c>
      <c r="N190" s="379" t="s">
        <v>443</v>
      </c>
      <c r="O190" s="379" t="s">
        <v>443</v>
      </c>
      <c r="P190" s="379" t="s">
        <v>443</v>
      </c>
      <c r="Q190" s="379" t="s">
        <v>443</v>
      </c>
      <c r="R190" s="379" t="s">
        <v>443</v>
      </c>
      <c r="S190" s="379" t="s">
        <v>443</v>
      </c>
      <c r="T190" s="379" t="s">
        <v>443</v>
      </c>
      <c r="U190" s="379" t="s">
        <v>443</v>
      </c>
      <c r="V190" s="379" t="s">
        <v>1882</v>
      </c>
      <c r="W190" s="565" t="s">
        <v>2364</v>
      </c>
    </row>
    <row r="191" spans="1:23" s="381" customFormat="1" ht="45" customHeight="1" x14ac:dyDescent="0.25">
      <c r="A191" s="383" t="s">
        <v>1821</v>
      </c>
      <c r="B191" s="383" t="s">
        <v>1104</v>
      </c>
      <c r="C191" s="451" t="s">
        <v>762</v>
      </c>
      <c r="D191" s="401">
        <v>43797</v>
      </c>
      <c r="E191" s="385" t="s">
        <v>590</v>
      </c>
      <c r="F191" s="386" t="s">
        <v>1822</v>
      </c>
      <c r="G191" s="315"/>
      <c r="H191" s="387" t="s">
        <v>2363</v>
      </c>
      <c r="I191" s="388" t="s">
        <v>25</v>
      </c>
      <c r="J191" s="379" t="s">
        <v>443</v>
      </c>
      <c r="K191" s="379" t="s">
        <v>443</v>
      </c>
      <c r="L191" s="379" t="s">
        <v>443</v>
      </c>
      <c r="M191" s="379" t="s">
        <v>443</v>
      </c>
      <c r="N191" s="379" t="s">
        <v>443</v>
      </c>
      <c r="O191" s="379" t="s">
        <v>443</v>
      </c>
      <c r="P191" s="379" t="s">
        <v>443</v>
      </c>
      <c r="Q191" s="379" t="s">
        <v>443</v>
      </c>
      <c r="R191" s="379" t="s">
        <v>443</v>
      </c>
      <c r="S191" s="379" t="s">
        <v>1882</v>
      </c>
      <c r="T191" s="379" t="s">
        <v>443</v>
      </c>
      <c r="U191" s="379" t="s">
        <v>443</v>
      </c>
      <c r="V191" s="379" t="s">
        <v>443</v>
      </c>
      <c r="W191" s="535" t="s">
        <v>2364</v>
      </c>
    </row>
    <row r="192" spans="1:23" s="381" customFormat="1" ht="45" customHeight="1" x14ac:dyDescent="0.25">
      <c r="A192" s="383" t="s">
        <v>1830</v>
      </c>
      <c r="B192" s="382" t="s">
        <v>60</v>
      </c>
      <c r="C192" s="409" t="s">
        <v>1832</v>
      </c>
      <c r="D192" s="401">
        <v>44228</v>
      </c>
      <c r="E192" s="385" t="s">
        <v>590</v>
      </c>
      <c r="F192" s="386" t="s">
        <v>1833</v>
      </c>
      <c r="G192" s="315"/>
      <c r="H192" s="387" t="s">
        <v>2363</v>
      </c>
      <c r="I192" s="388" t="s">
        <v>53</v>
      </c>
      <c r="J192" s="379" t="s">
        <v>443</v>
      </c>
      <c r="K192" s="379" t="s">
        <v>443</v>
      </c>
      <c r="L192" s="379" t="s">
        <v>443</v>
      </c>
      <c r="M192" s="379" t="s">
        <v>443</v>
      </c>
      <c r="N192" s="379" t="s">
        <v>1882</v>
      </c>
      <c r="O192" s="379" t="s">
        <v>443</v>
      </c>
      <c r="P192" s="379" t="s">
        <v>443</v>
      </c>
      <c r="Q192" s="379" t="s">
        <v>443</v>
      </c>
      <c r="R192" s="379" t="s">
        <v>443</v>
      </c>
      <c r="S192" s="379" t="s">
        <v>35</v>
      </c>
      <c r="T192" s="379" t="s">
        <v>443</v>
      </c>
      <c r="U192" s="379" t="s">
        <v>443</v>
      </c>
      <c r="V192" s="379" t="s">
        <v>443</v>
      </c>
      <c r="W192" s="535" t="s">
        <v>2364</v>
      </c>
    </row>
    <row r="193" spans="1:23" s="381" customFormat="1" ht="45" customHeight="1" x14ac:dyDescent="0.25">
      <c r="A193" s="383" t="s">
        <v>1846</v>
      </c>
      <c r="B193" s="382" t="s">
        <v>60</v>
      </c>
      <c r="C193" s="409" t="s">
        <v>1847</v>
      </c>
      <c r="D193" s="401">
        <v>44713</v>
      </c>
      <c r="E193" s="385" t="s">
        <v>590</v>
      </c>
      <c r="F193" s="386" t="s">
        <v>827</v>
      </c>
      <c r="G193" s="315"/>
      <c r="H193" s="387" t="s">
        <v>2383</v>
      </c>
      <c r="I193" s="388" t="s">
        <v>45</v>
      </c>
      <c r="J193" s="420" t="s">
        <v>35</v>
      </c>
      <c r="K193" s="420" t="s">
        <v>35</v>
      </c>
      <c r="L193" s="420" t="s">
        <v>35</v>
      </c>
      <c r="M193" s="420" t="s">
        <v>35</v>
      </c>
      <c r="N193" s="420" t="s">
        <v>35</v>
      </c>
      <c r="O193" s="420" t="s">
        <v>35</v>
      </c>
      <c r="P193" s="420" t="s">
        <v>35</v>
      </c>
      <c r="Q193" s="379" t="s">
        <v>443</v>
      </c>
      <c r="R193" s="379" t="s">
        <v>443</v>
      </c>
      <c r="S193" s="379" t="s">
        <v>443</v>
      </c>
      <c r="T193" s="379" t="s">
        <v>443</v>
      </c>
      <c r="U193" s="379" t="s">
        <v>443</v>
      </c>
      <c r="V193" s="379" t="s">
        <v>443</v>
      </c>
      <c r="W193" s="565" t="s">
        <v>2364</v>
      </c>
    </row>
    <row r="194" spans="1:23" s="381" customFormat="1" ht="45" customHeight="1" x14ac:dyDescent="0.25">
      <c r="A194" s="383" t="s">
        <v>1858</v>
      </c>
      <c r="B194" s="383" t="s">
        <v>1348</v>
      </c>
      <c r="C194" s="451" t="s">
        <v>762</v>
      </c>
      <c r="D194" s="401">
        <v>43831</v>
      </c>
      <c r="E194" s="385" t="s">
        <v>590</v>
      </c>
      <c r="F194" s="386" t="s">
        <v>1859</v>
      </c>
      <c r="G194" s="315"/>
      <c r="H194" s="387" t="s">
        <v>2363</v>
      </c>
      <c r="I194" s="388" t="s">
        <v>45</v>
      </c>
      <c r="J194" s="379" t="s">
        <v>443</v>
      </c>
      <c r="K194" s="379" t="s">
        <v>443</v>
      </c>
      <c r="L194" s="379" t="s">
        <v>443</v>
      </c>
      <c r="M194" s="379" t="s">
        <v>1882</v>
      </c>
      <c r="N194" s="379" t="s">
        <v>443</v>
      </c>
      <c r="O194" s="379" t="s">
        <v>443</v>
      </c>
      <c r="P194" s="379" t="s">
        <v>443</v>
      </c>
      <c r="Q194" s="379" t="s">
        <v>443</v>
      </c>
      <c r="R194" s="379" t="s">
        <v>443</v>
      </c>
      <c r="S194" s="379" t="s">
        <v>443</v>
      </c>
      <c r="T194" s="379" t="s">
        <v>443</v>
      </c>
      <c r="U194" s="379" t="s">
        <v>443</v>
      </c>
      <c r="V194" s="379" t="s">
        <v>443</v>
      </c>
      <c r="W194" s="535" t="s">
        <v>2364</v>
      </c>
    </row>
  </sheetData>
  <autoFilter ref="A1:W194" xr:uid="{00000000-0009-0000-0000-000003000000}">
    <sortState xmlns:xlrd2="http://schemas.microsoft.com/office/spreadsheetml/2017/richdata2" ref="A2:W194">
      <sortCondition ref="A1:A194"/>
    </sortState>
  </autoFilter>
  <conditionalFormatting sqref="I35">
    <cfRule type="cellIs" dxfId="2838" priority="473" operator="equal">
      <formula>"ANNUAL"</formula>
    </cfRule>
  </conditionalFormatting>
  <conditionalFormatting sqref="J1:J10">
    <cfRule type="cellIs" dxfId="2837" priority="336" operator="equal">
      <formula>"ANNUAL"</formula>
    </cfRule>
  </conditionalFormatting>
  <conditionalFormatting sqref="J38:J44">
    <cfRule type="cellIs" dxfId="2836" priority="351" operator="equal">
      <formula>"ANNUAL"</formula>
    </cfRule>
  </conditionalFormatting>
  <conditionalFormatting sqref="J53:J68">
    <cfRule type="cellIs" dxfId="2835" priority="150" operator="equal">
      <formula>"ANNUAL"</formula>
    </cfRule>
  </conditionalFormatting>
  <conditionalFormatting sqref="J71:J92">
    <cfRule type="cellIs" dxfId="2834" priority="345" operator="equal">
      <formula>"ANNUAL"</formula>
    </cfRule>
  </conditionalFormatting>
  <conditionalFormatting sqref="J94:J113">
    <cfRule type="cellIs" dxfId="2833" priority="120" operator="equal">
      <formula>"ANNUAL"</formula>
    </cfRule>
  </conditionalFormatting>
  <conditionalFormatting sqref="J115:J132 J136:J148">
    <cfRule type="cellIs" dxfId="2832" priority="335" operator="equal">
      <formula>"ANNUAL"</formula>
    </cfRule>
  </conditionalFormatting>
  <conditionalFormatting sqref="J150:J194">
    <cfRule type="cellIs" dxfId="2831" priority="334" operator="equal">
      <formula>"ANNUAL"</formula>
    </cfRule>
  </conditionalFormatting>
  <conditionalFormatting sqref="J149:P149">
    <cfRule type="cellIs" dxfId="2830" priority="355" operator="equal">
      <formula>"ANNUAL"</formula>
    </cfRule>
  </conditionalFormatting>
  <conditionalFormatting sqref="J93:S93">
    <cfRule type="cellIs" dxfId="2829" priority="148" operator="equal">
      <formula>"ANNUAL"</formula>
    </cfRule>
  </conditionalFormatting>
  <conditionalFormatting sqref="J133:U134">
    <cfRule type="cellIs" dxfId="2828" priority="80" operator="equal">
      <formula>"ANNUAL"</formula>
    </cfRule>
  </conditionalFormatting>
  <conditionalFormatting sqref="J19:V29">
    <cfRule type="cellIs" dxfId="2827" priority="13" operator="equal">
      <formula>"ANNUAL"</formula>
    </cfRule>
  </conditionalFormatting>
  <conditionalFormatting sqref="J37:V37">
    <cfRule type="cellIs" dxfId="2826" priority="125" operator="equal">
      <formula>"ANNUAL"</formula>
    </cfRule>
  </conditionalFormatting>
  <conditionalFormatting sqref="J36:W36">
    <cfRule type="cellIs" dxfId="2825" priority="452" operator="equal">
      <formula>"ANNUAL"</formula>
    </cfRule>
  </conditionalFormatting>
  <conditionalFormatting sqref="J45:W52">
    <cfRule type="cellIs" dxfId="2824" priority="9" operator="equal">
      <formula>"ANNUAL"</formula>
    </cfRule>
  </conditionalFormatting>
  <conditionalFormatting sqref="K2:K10 J30:K35 K53:K59 K78:K88">
    <cfRule type="cellIs" dxfId="2823" priority="300" operator="equal">
      <formula>"ANNUAL"</formula>
    </cfRule>
  </conditionalFormatting>
  <conditionalFormatting sqref="K41:K44">
    <cfRule type="cellIs" dxfId="2822" priority="322" operator="equal">
      <formula>"ANNUAL"</formula>
    </cfRule>
  </conditionalFormatting>
  <conditionalFormatting sqref="K94:K96 K138:K146">
    <cfRule type="cellIs" dxfId="2821" priority="299" operator="equal">
      <formula>"ANNUAL"</formula>
    </cfRule>
  </conditionalFormatting>
  <conditionalFormatting sqref="K150:K162">
    <cfRule type="cellIs" dxfId="2820" priority="298" operator="equal">
      <formula>"ANNUAL"</formula>
    </cfRule>
  </conditionalFormatting>
  <conditionalFormatting sqref="K172:K178">
    <cfRule type="cellIs" dxfId="2819" priority="320" operator="equal">
      <formula>"ANNUAL"</formula>
    </cfRule>
  </conditionalFormatting>
  <conditionalFormatting sqref="K60:L63">
    <cfRule type="cellIs" dxfId="2818" priority="297" operator="equal">
      <formula>"ANNUAL"</formula>
    </cfRule>
  </conditionalFormatting>
  <conditionalFormatting sqref="K97:L102 K106:L112">
    <cfRule type="cellIs" dxfId="2817" priority="293" operator="equal">
      <formula>"ANNUAL"</formula>
    </cfRule>
  </conditionalFormatting>
  <conditionalFormatting sqref="K118:L132 L143:L146">
    <cfRule type="cellIs" dxfId="2816" priority="288" operator="equal">
      <formula>"ANNUAL"</formula>
    </cfRule>
  </conditionalFormatting>
  <conditionalFormatting sqref="K165:L171">
    <cfRule type="cellIs" dxfId="2815" priority="296" operator="equal">
      <formula>"ANNUAL"</formula>
    </cfRule>
  </conditionalFormatting>
  <conditionalFormatting sqref="K136:M136 L138:M141">
    <cfRule type="cellIs" dxfId="2814" priority="265" operator="equal">
      <formula>"ANNUAL"</formula>
    </cfRule>
  </conditionalFormatting>
  <conditionalFormatting sqref="K148:P148">
    <cfRule type="cellIs" dxfId="2813" priority="188" operator="equal">
      <formula>"ANNUAL"</formula>
    </cfRule>
  </conditionalFormatting>
  <conditionalFormatting sqref="K193:P194">
    <cfRule type="cellIs" dxfId="2812" priority="189" operator="equal">
      <formula>"ANNUAL"</formula>
    </cfRule>
  </conditionalFormatting>
  <conditionalFormatting sqref="K104:Q105">
    <cfRule type="cellIs" dxfId="2811" priority="178" operator="equal">
      <formula>"ANNUAL"</formula>
    </cfRule>
  </conditionalFormatting>
  <conditionalFormatting sqref="K38:S40">
    <cfRule type="cellIs" dxfId="2810" priority="134" operator="equal">
      <formula>"ANNUAL"</formula>
    </cfRule>
  </conditionalFormatting>
  <conditionalFormatting sqref="K92:S92">
    <cfRule type="cellIs" dxfId="2809" priority="116" operator="equal">
      <formula>"ANNUAL"</formula>
    </cfRule>
  </conditionalFormatting>
  <conditionalFormatting sqref="K103:U103">
    <cfRule type="cellIs" dxfId="2808" priority="119" operator="equal">
      <formula>"ANNUAL"</formula>
    </cfRule>
  </conditionalFormatting>
  <conditionalFormatting sqref="K1:W1 M59:W59 M63:W63 L78 L84:M84 M88:W88 L96:V96 S97:W99 M102:W102 M112:W112 K117:M117 J135:M135 S136:W136 K137:W137 P139:Q139 R139:W141 L142:W142 M144:W144 K147:W147 L158:W158 N162:S163 K163:L163 K164:Q164 L173:M173 M176:W176 K179:M180 M187:W187 S188:W188 K195:W1048576">
    <cfRule type="cellIs" dxfId="2807" priority="475" operator="equal">
      <formula>"ANNUAL"</formula>
    </cfRule>
  </conditionalFormatting>
  <conditionalFormatting sqref="K64:W68 J69:W70 L79:W83 N84:W87">
    <cfRule type="cellIs" dxfId="2806" priority="8" operator="equal">
      <formula>"ANNUAL"</formula>
    </cfRule>
  </conditionalFormatting>
  <conditionalFormatting sqref="K71:W71">
    <cfRule type="cellIs" dxfId="2805" priority="326" operator="equal">
      <formula>"ANNUAL"</formula>
    </cfRule>
  </conditionalFormatting>
  <conditionalFormatting sqref="K90:W91">
    <cfRule type="cellIs" dxfId="2804" priority="289" operator="equal">
      <formula>"ANNUAL"</formula>
    </cfRule>
  </conditionalFormatting>
  <conditionalFormatting sqref="L41:L42">
    <cfRule type="cellIs" dxfId="2803" priority="304" operator="equal">
      <formula>"ANNUAL"</formula>
    </cfRule>
  </conditionalFormatting>
  <conditionalFormatting sqref="L57:L59 K72:L77">
    <cfRule type="cellIs" dxfId="2802" priority="290" operator="equal">
      <formula>"ANNUAL"</formula>
    </cfRule>
  </conditionalFormatting>
  <conditionalFormatting sqref="L85:L88">
    <cfRule type="cellIs" dxfId="2801" priority="303" operator="equal">
      <formula>"ANNUAL"</formula>
    </cfRule>
  </conditionalFormatting>
  <conditionalFormatting sqref="L159:L162 K181:L192">
    <cfRule type="cellIs" dxfId="2800" priority="287" operator="equal">
      <formula>"ANNUAL"</formula>
    </cfRule>
  </conditionalFormatting>
  <conditionalFormatting sqref="L172">
    <cfRule type="cellIs" dxfId="2799" priority="309" operator="equal">
      <formula>"ANNUAL"</formula>
    </cfRule>
  </conditionalFormatting>
  <conditionalFormatting sqref="L174:L178">
    <cfRule type="cellIs" dxfId="2798" priority="302" operator="equal">
      <formula>"ANNUAL"</formula>
    </cfRule>
  </conditionalFormatting>
  <conditionalFormatting sqref="L7:O10">
    <cfRule type="cellIs" dxfId="2797" priority="236" operator="equal">
      <formula>"ANNUAL"</formula>
    </cfRule>
  </conditionalFormatting>
  <conditionalFormatting sqref="L150:O157">
    <cfRule type="cellIs" dxfId="2796" priority="219" operator="equal">
      <formula>"ANNUAL"</formula>
    </cfRule>
  </conditionalFormatting>
  <conditionalFormatting sqref="L94:R95">
    <cfRule type="cellIs" dxfId="2795" priority="137" operator="equal">
      <formula>"ANNUAL"</formula>
    </cfRule>
  </conditionalFormatting>
  <conditionalFormatting sqref="L30:V31">
    <cfRule type="cellIs" dxfId="2794" priority="39" operator="equal">
      <formula>"ANNUAL"</formula>
    </cfRule>
  </conditionalFormatting>
  <conditionalFormatting sqref="L2:W6">
    <cfRule type="cellIs" dxfId="2793" priority="162" operator="equal">
      <formula>"ANNUAL"</formula>
    </cfRule>
  </conditionalFormatting>
  <conditionalFormatting sqref="L32:W35">
    <cfRule type="cellIs" dxfId="2792" priority="14" operator="equal">
      <formula>"ANNUAL"</formula>
    </cfRule>
  </conditionalFormatting>
  <conditionalFormatting sqref="L53:W56 W57:W62 W89:W100 S107:W111 K114:W116 N117:W129 V133:W135">
    <cfRule type="cellIs" dxfId="2791" priority="5" operator="equal">
      <formula>"ANNUAL"</formula>
    </cfRule>
  </conditionalFormatting>
  <conditionalFormatting sqref="M85:M87">
    <cfRule type="cellIs" dxfId="2790" priority="279" operator="equal">
      <formula>"ANNUAL"</formula>
    </cfRule>
  </conditionalFormatting>
  <conditionalFormatting sqref="M118:M129">
    <cfRule type="cellIs" dxfId="2789" priority="254" operator="equal">
      <formula>"ANNUAL"</formula>
    </cfRule>
  </conditionalFormatting>
  <conditionalFormatting sqref="M143">
    <cfRule type="cellIs" dxfId="2788" priority="272" operator="equal">
      <formula>"ANNUAL"</formula>
    </cfRule>
  </conditionalFormatting>
  <conditionalFormatting sqref="M159:M163 M171:M172">
    <cfRule type="cellIs" dxfId="2787" priority="262" operator="equal">
      <formula>"ANNUAL"</formula>
    </cfRule>
  </conditionalFormatting>
  <conditionalFormatting sqref="M177:M178">
    <cfRule type="cellIs" dxfId="2786" priority="278" operator="equal">
      <formula>"ANNUAL"</formula>
    </cfRule>
  </conditionalFormatting>
  <conditionalFormatting sqref="M181:M186">
    <cfRule type="cellIs" dxfId="2785" priority="261" operator="equal">
      <formula>"ANNUAL"</formula>
    </cfRule>
  </conditionalFormatting>
  <conditionalFormatting sqref="M97:O101">
    <cfRule type="cellIs" dxfId="2784" priority="224" operator="equal">
      <formula>"ANNUAL"</formula>
    </cfRule>
  </conditionalFormatting>
  <conditionalFormatting sqref="M188:P192">
    <cfRule type="cellIs" dxfId="2783" priority="190" operator="equal">
      <formula>"ANNUAL"</formula>
    </cfRule>
  </conditionalFormatting>
  <conditionalFormatting sqref="M165:Q167">
    <cfRule type="cellIs" dxfId="2782" priority="163" operator="equal">
      <formula>"ANNUAL"</formula>
    </cfRule>
  </conditionalFormatting>
  <conditionalFormatting sqref="M41:S41">
    <cfRule type="cellIs" dxfId="2781" priority="181" operator="equal">
      <formula>"ANNUAL"</formula>
    </cfRule>
  </conditionalFormatting>
  <conditionalFormatting sqref="M57:V58 K89:V89">
    <cfRule type="cellIs" dxfId="2780" priority="24" operator="equal">
      <formula>"ANNUAL"</formula>
    </cfRule>
  </conditionalFormatting>
  <conditionalFormatting sqref="M60:V62">
    <cfRule type="cellIs" dxfId="2779" priority="28" operator="equal">
      <formula>"ANNUAL"</formula>
    </cfRule>
  </conditionalFormatting>
  <conditionalFormatting sqref="M145:V146 S148:V153">
    <cfRule type="cellIs" dxfId="2778" priority="22" operator="equal">
      <formula>"ANNUAL"</formula>
    </cfRule>
  </conditionalFormatting>
  <conditionalFormatting sqref="M42:W42">
    <cfRule type="cellIs" dxfId="2777" priority="204" operator="equal">
      <formula>"ANNUAL"</formula>
    </cfRule>
  </conditionalFormatting>
  <conditionalFormatting sqref="M72:W78">
    <cfRule type="cellIs" dxfId="2776" priority="2" operator="equal">
      <formula>"ANNUAL"</formula>
    </cfRule>
  </conditionalFormatting>
  <conditionalFormatting sqref="M130:W132">
    <cfRule type="cellIs" dxfId="2775" priority="153" operator="equal">
      <formula>"ANNUAL"</formula>
    </cfRule>
  </conditionalFormatting>
  <conditionalFormatting sqref="N138:O143">
    <cfRule type="cellIs" dxfId="2774" priority="220" operator="equal">
      <formula>"ANNUAL"</formula>
    </cfRule>
  </conditionalFormatting>
  <conditionalFormatting sqref="N171:Q173 M174:Q175">
    <cfRule type="cellIs" dxfId="2773" priority="183" operator="equal">
      <formula>"ANNUAL"</formula>
    </cfRule>
  </conditionalFormatting>
  <conditionalFormatting sqref="N135:R136">
    <cfRule type="cellIs" dxfId="2772" priority="141" operator="equal">
      <formula>"ANNUAL"</formula>
    </cfRule>
  </conditionalFormatting>
  <conditionalFormatting sqref="N159:W161 M168:W170 R171:W175">
    <cfRule type="cellIs" dxfId="2771" priority="15" operator="equal">
      <formula>"ANNUAL"</formula>
    </cfRule>
  </conditionalFormatting>
  <conditionalFormatting sqref="N177:W186">
    <cfRule type="cellIs" dxfId="2770" priority="6" operator="equal">
      <formula>"ANNUAL"</formula>
    </cfRule>
  </conditionalFormatting>
  <conditionalFormatting sqref="P140:P141">
    <cfRule type="cellIs" dxfId="2769" priority="409" operator="equal">
      <formula>"ANNUAL"</formula>
    </cfRule>
  </conditionalFormatting>
  <conditionalFormatting sqref="P143">
    <cfRule type="cellIs" dxfId="2768" priority="191" operator="equal">
      <formula>"ANNUAL"</formula>
    </cfRule>
  </conditionalFormatting>
  <conditionalFormatting sqref="P150:P153">
    <cfRule type="cellIs" dxfId="2767" priority="215" operator="equal">
      <formula>"ANNUAL"</formula>
    </cfRule>
  </conditionalFormatting>
  <conditionalFormatting sqref="P97:R100">
    <cfRule type="cellIs" dxfId="2766" priority="143" operator="equal">
      <formula>"ANNUAL"</formula>
    </cfRule>
  </conditionalFormatting>
  <conditionalFormatting sqref="P7:V7">
    <cfRule type="cellIs" dxfId="2765" priority="192" operator="equal">
      <formula>"ANNUAL"</formula>
    </cfRule>
  </conditionalFormatting>
  <conditionalFormatting sqref="P9:V10">
    <cfRule type="cellIs" dxfId="2764" priority="73" operator="equal">
      <formula>"ANNUAL"</formula>
    </cfRule>
  </conditionalFormatting>
  <conditionalFormatting sqref="P8:W8">
    <cfRule type="cellIs" dxfId="2763" priority="200" operator="equal">
      <formula>"ANNUAL"</formula>
    </cfRule>
  </conditionalFormatting>
  <conditionalFormatting sqref="P101:W101 M106:Q111">
    <cfRule type="cellIs" dxfId="2762" priority="174" operator="equal">
      <formula>"ANNUAL"</formula>
    </cfRule>
  </conditionalFormatting>
  <conditionalFormatting sqref="P138:W138">
    <cfRule type="cellIs" dxfId="2761" priority="140" operator="equal">
      <formula>"ANNUAL"</formula>
    </cfRule>
  </conditionalFormatting>
  <conditionalFormatting sqref="Q140:Q143">
    <cfRule type="cellIs" dxfId="2760" priority="169" operator="equal">
      <formula>"ANNUAL"</formula>
    </cfRule>
  </conditionalFormatting>
  <conditionalFormatting sqref="Q148:Q153 P154:Q157">
    <cfRule type="cellIs" dxfId="2759" priority="168" operator="equal">
      <formula>"ANNUAL"</formula>
    </cfRule>
  </conditionalFormatting>
  <conditionalFormatting sqref="Q188:R194">
    <cfRule type="cellIs" dxfId="2758" priority="135" operator="equal">
      <formula>"ANNUAL"</formula>
    </cfRule>
  </conditionalFormatting>
  <conditionalFormatting sqref="R104:R111">
    <cfRule type="cellIs" dxfId="2757" priority="142" operator="equal">
      <formula>"ANNUAL"</formula>
    </cfRule>
  </conditionalFormatting>
  <conditionalFormatting sqref="R148:R157">
    <cfRule type="cellIs" dxfId="2756" priority="136" operator="equal">
      <formula>"ANNUAL"</formula>
    </cfRule>
  </conditionalFormatting>
  <conditionalFormatting sqref="R164:S167">
    <cfRule type="cellIs" dxfId="2755" priority="117" operator="equal">
      <formula>"ANNUAL"</formula>
    </cfRule>
  </conditionalFormatting>
  <conditionalFormatting sqref="R143:W143">
    <cfRule type="cellIs" dxfId="2754" priority="1" operator="equal">
      <formula>"ANNUAL"</formula>
    </cfRule>
  </conditionalFormatting>
  <conditionalFormatting sqref="S94:S100">
    <cfRule type="cellIs" dxfId="2753" priority="115" operator="equal">
      <formula>"ANNUAL"</formula>
    </cfRule>
  </conditionalFormatting>
  <conditionalFormatting sqref="S104:U106">
    <cfRule type="cellIs" dxfId="2752" priority="86" operator="equal">
      <formula>"ANNUAL"</formula>
    </cfRule>
  </conditionalFormatting>
  <conditionalFormatting sqref="S135:U135">
    <cfRule type="cellIs" dxfId="2751" priority="95" operator="equal">
      <formula>"ANNUAL"</formula>
    </cfRule>
  </conditionalFormatting>
  <conditionalFormatting sqref="S189:V194">
    <cfRule type="cellIs" dxfId="2750" priority="21" operator="equal">
      <formula>"ANNUAL"</formula>
    </cfRule>
  </conditionalFormatting>
  <conditionalFormatting sqref="S154:W157">
    <cfRule type="cellIs" dxfId="2749" priority="16" operator="equal">
      <formula>"ANNUAL"</formula>
    </cfRule>
  </conditionalFormatting>
  <conditionalFormatting sqref="T38:V41 L43:W44">
    <cfRule type="cellIs" dxfId="2748" priority="67" operator="equal">
      <formula>"ANNUAL"</formula>
    </cfRule>
  </conditionalFormatting>
  <conditionalFormatting sqref="T92:V95">
    <cfRule type="cellIs" dxfId="2747" priority="23" operator="equal">
      <formula>"ANNUAL"</formula>
    </cfRule>
  </conditionalFormatting>
  <conditionalFormatting sqref="T100:V100">
    <cfRule type="cellIs" dxfId="2746" priority="34" operator="equal">
      <formula>"ANNUAL"</formula>
    </cfRule>
  </conditionalFormatting>
  <conditionalFormatting sqref="T162:W167 W188:W194">
    <cfRule type="cellIs" dxfId="2745" priority="4" operator="equal">
      <formula>"ANNUAL"</formula>
    </cfRule>
  </conditionalFormatting>
  <conditionalFormatting sqref="V103:W106 W145:W153">
    <cfRule type="cellIs" dxfId="2744" priority="7" operator="equal">
      <formula>"ANNUAL"</formula>
    </cfRule>
  </conditionalFormatting>
  <conditionalFormatting sqref="W7:W10 J11:W18">
    <cfRule type="cellIs" dxfId="2743" priority="18" operator="equal">
      <formula>"ANNUAL"</formula>
    </cfRule>
  </conditionalFormatting>
  <conditionalFormatting sqref="W16:W31">
    <cfRule type="cellIs" dxfId="2742" priority="3" operator="equal">
      <formula>"ANNUAL"</formula>
    </cfRule>
  </conditionalFormatting>
  <conditionalFormatting sqref="W37:W41">
    <cfRule type="cellIs" dxfId="2741" priority="10" operator="equal">
      <formula>"ANNUAL"</formula>
    </cfRule>
  </conditionalFormatting>
  <pageMargins left="0.23622047244094491" right="0.23622047244094491" top="0.78" bottom="0.15748031496062992" header="0.15748031496062992" footer="0.51181102362204722"/>
  <pageSetup scale="54" fitToHeight="0" orientation="landscape" r:id="rId1"/>
  <headerFooter alignWithMargins="0">
    <oddHeader>&amp;CMONTHLY FIRE ALARM SYSTEM TESTING - NOVEMBER 2015-OCTOBER 2016</oddHead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9">
    <tabColor theme="6" tint="-0.499984740745262"/>
    <pageSetUpPr fitToPage="1"/>
  </sheetPr>
  <dimension ref="A1:U184"/>
  <sheetViews>
    <sheetView showGridLines="0" view="pageBreakPreview" zoomScale="85" zoomScaleNormal="85" zoomScaleSheetLayoutView="85" workbookViewId="0">
      <pane xSplit="9" ySplit="1" topLeftCell="J25" activePane="bottomRight" state="frozen"/>
      <selection pane="topRight" activeCell="F28" sqref="F28"/>
      <selection pane="bottomLeft" activeCell="F28" sqref="F28"/>
      <selection pane="bottomRight" activeCell="F28" sqref="F28"/>
    </sheetView>
  </sheetViews>
  <sheetFormatPr defaultColWidth="9.140625" defaultRowHeight="12.75" x14ac:dyDescent="0.2"/>
  <cols>
    <col min="1" max="1" width="20.140625" style="501" customWidth="1"/>
    <col min="2" max="2" width="19.140625" style="501" customWidth="1"/>
    <col min="3" max="3" width="18.140625" style="503" customWidth="1"/>
    <col min="4" max="4" width="12.42578125" style="504" customWidth="1"/>
    <col min="5" max="5" width="14.7109375" style="503" customWidth="1"/>
    <col min="6" max="6" width="11.7109375" style="505" customWidth="1"/>
    <col min="7" max="7" width="10.140625" style="47" customWidth="1"/>
    <col min="8" max="8" width="6" style="506" customWidth="1"/>
    <col min="9" max="9" width="8.28515625" style="501" customWidth="1"/>
    <col min="10" max="10" width="9.42578125" style="501" customWidth="1"/>
    <col min="11" max="21" width="9.140625" style="506"/>
    <col min="22" max="16384" width="9.140625" style="501"/>
  </cols>
  <sheetData>
    <row r="1" spans="1:21" ht="60" customHeight="1" x14ac:dyDescent="0.25">
      <c r="A1" s="463" t="s">
        <v>1</v>
      </c>
      <c r="B1" s="439" t="s">
        <v>581</v>
      </c>
      <c r="C1" s="439" t="s">
        <v>582</v>
      </c>
      <c r="D1" s="439" t="s">
        <v>585</v>
      </c>
      <c r="E1" s="439" t="s">
        <v>217</v>
      </c>
      <c r="F1" s="439" t="s">
        <v>223</v>
      </c>
      <c r="G1" s="182" t="s">
        <v>2039</v>
      </c>
      <c r="H1" s="439" t="s">
        <v>3</v>
      </c>
      <c r="I1" s="463" t="s">
        <v>4</v>
      </c>
      <c r="J1" s="476">
        <v>44136</v>
      </c>
      <c r="K1" s="476">
        <v>44166</v>
      </c>
      <c r="L1" s="523">
        <v>44197</v>
      </c>
      <c r="M1" s="523">
        <v>44228</v>
      </c>
      <c r="N1" s="523">
        <v>44256</v>
      </c>
      <c r="O1" s="523">
        <v>44287</v>
      </c>
      <c r="P1" s="523">
        <v>44317</v>
      </c>
      <c r="Q1" s="523">
        <v>44348</v>
      </c>
      <c r="R1" s="523">
        <v>44378</v>
      </c>
      <c r="S1" s="523">
        <v>44409</v>
      </c>
      <c r="T1" s="523">
        <v>44440</v>
      </c>
      <c r="U1" s="523">
        <v>44470</v>
      </c>
    </row>
    <row r="2" spans="1:21" s="381" customFormat="1" ht="45" customHeight="1" x14ac:dyDescent="0.25">
      <c r="A2" s="382" t="s">
        <v>586</v>
      </c>
      <c r="B2" s="383" t="s">
        <v>587</v>
      </c>
      <c r="C2" s="451" t="s">
        <v>2518</v>
      </c>
      <c r="D2" s="401">
        <v>41214</v>
      </c>
      <c r="E2" s="385" t="s">
        <v>590</v>
      </c>
      <c r="F2" s="386" t="s">
        <v>591</v>
      </c>
      <c r="G2" s="88"/>
      <c r="H2" s="387" t="s">
        <v>2363</v>
      </c>
      <c r="I2" s="388" t="s">
        <v>2519</v>
      </c>
      <c r="J2" s="379" t="s">
        <v>443</v>
      </c>
      <c r="K2" s="536" t="s">
        <v>2520</v>
      </c>
      <c r="L2" s="379" t="s">
        <v>443</v>
      </c>
      <c r="M2" s="379" t="s">
        <v>1882</v>
      </c>
      <c r="N2" s="379" t="s">
        <v>443</v>
      </c>
      <c r="O2" s="379" t="s">
        <v>443</v>
      </c>
      <c r="P2" s="379" t="s">
        <v>443</v>
      </c>
      <c r="Q2" s="379" t="s">
        <v>443</v>
      </c>
      <c r="R2" s="379" t="s">
        <v>443</v>
      </c>
      <c r="S2" s="379" t="s">
        <v>443</v>
      </c>
      <c r="T2" s="379" t="s">
        <v>443</v>
      </c>
      <c r="U2" s="379" t="s">
        <v>443</v>
      </c>
    </row>
    <row r="3" spans="1:21" s="381" customFormat="1" ht="45" customHeight="1" x14ac:dyDescent="0.25">
      <c r="A3" s="382" t="s">
        <v>593</v>
      </c>
      <c r="B3" s="382" t="s">
        <v>152</v>
      </c>
      <c r="C3" s="414" t="s">
        <v>2311</v>
      </c>
      <c r="D3" s="401">
        <v>41730</v>
      </c>
      <c r="E3" s="385" t="s">
        <v>590</v>
      </c>
      <c r="F3" s="386" t="s">
        <v>595</v>
      </c>
      <c r="G3" s="88"/>
      <c r="H3" s="387" t="s">
        <v>24</v>
      </c>
      <c r="I3" s="388" t="s">
        <v>2521</v>
      </c>
      <c r="J3" s="379" t="s">
        <v>443</v>
      </c>
      <c r="K3" s="379" t="s">
        <v>443</v>
      </c>
      <c r="L3" s="379" t="s">
        <v>443</v>
      </c>
      <c r="M3" s="379" t="s">
        <v>443</v>
      </c>
      <c r="N3" s="379" t="s">
        <v>443</v>
      </c>
      <c r="O3" s="379" t="s">
        <v>1882</v>
      </c>
      <c r="P3" s="379" t="s">
        <v>443</v>
      </c>
      <c r="Q3" s="420" t="s">
        <v>35</v>
      </c>
      <c r="R3" s="379" t="s">
        <v>443</v>
      </c>
      <c r="S3" s="379" t="s">
        <v>443</v>
      </c>
      <c r="T3" s="379" t="s">
        <v>443</v>
      </c>
      <c r="U3" s="379" t="s">
        <v>443</v>
      </c>
    </row>
    <row r="4" spans="1:21" s="381" customFormat="1" ht="45" customHeight="1" x14ac:dyDescent="0.25">
      <c r="A4" s="382" t="s">
        <v>2048</v>
      </c>
      <c r="B4" s="383" t="s">
        <v>62</v>
      </c>
      <c r="C4" s="409" t="s">
        <v>1176</v>
      </c>
      <c r="D4" s="401">
        <v>40787</v>
      </c>
      <c r="E4" s="385" t="s">
        <v>590</v>
      </c>
      <c r="F4" s="386" t="s">
        <v>392</v>
      </c>
      <c r="G4" s="140">
        <v>16</v>
      </c>
      <c r="H4" s="387" t="s">
        <v>19</v>
      </c>
      <c r="I4" s="415" t="s">
        <v>2522</v>
      </c>
      <c r="J4" s="379" t="s">
        <v>443</v>
      </c>
      <c r="K4" s="379" t="s">
        <v>443</v>
      </c>
      <c r="L4" s="379" t="s">
        <v>443</v>
      </c>
      <c r="M4" s="379" t="s">
        <v>443</v>
      </c>
      <c r="N4" s="379" t="s">
        <v>1882</v>
      </c>
      <c r="O4" s="379" t="s">
        <v>443</v>
      </c>
      <c r="P4" s="379" t="s">
        <v>443</v>
      </c>
      <c r="Q4" s="379" t="s">
        <v>443</v>
      </c>
      <c r="R4" s="379" t="s">
        <v>443</v>
      </c>
      <c r="S4" s="379" t="s">
        <v>443</v>
      </c>
      <c r="T4" s="379" t="s">
        <v>443</v>
      </c>
      <c r="U4" s="379" t="s">
        <v>443</v>
      </c>
    </row>
    <row r="5" spans="1:21" s="381" customFormat="1" ht="45" customHeight="1" x14ac:dyDescent="0.25">
      <c r="A5" s="382" t="s">
        <v>607</v>
      </c>
      <c r="B5" s="382" t="s">
        <v>608</v>
      </c>
      <c r="C5" s="414" t="s">
        <v>2311</v>
      </c>
      <c r="D5" s="401">
        <v>43313</v>
      </c>
      <c r="E5" s="385" t="s">
        <v>590</v>
      </c>
      <c r="F5" s="386" t="s">
        <v>2365</v>
      </c>
      <c r="G5" s="140"/>
      <c r="H5" s="387" t="s">
        <v>30</v>
      </c>
      <c r="I5" s="388" t="s">
        <v>2523</v>
      </c>
      <c r="J5" s="379" t="s">
        <v>443</v>
      </c>
      <c r="K5" s="379" t="s">
        <v>443</v>
      </c>
      <c r="L5" s="379" t="s">
        <v>443</v>
      </c>
      <c r="M5" s="379" t="s">
        <v>443</v>
      </c>
      <c r="N5" s="379" t="s">
        <v>443</v>
      </c>
      <c r="O5" s="379" t="s">
        <v>443</v>
      </c>
      <c r="P5" s="379" t="s">
        <v>443</v>
      </c>
      <c r="Q5" s="379" t="s">
        <v>443</v>
      </c>
      <c r="R5" s="379" t="s">
        <v>1882</v>
      </c>
      <c r="S5" s="379" t="s">
        <v>443</v>
      </c>
      <c r="T5" s="379" t="s">
        <v>443</v>
      </c>
      <c r="U5" s="379" t="s">
        <v>443</v>
      </c>
    </row>
    <row r="6" spans="1:21" s="381" customFormat="1" ht="45" customHeight="1" x14ac:dyDescent="0.25">
      <c r="A6" s="382" t="s">
        <v>623</v>
      </c>
      <c r="B6" s="382" t="s">
        <v>624</v>
      </c>
      <c r="C6" s="414" t="s">
        <v>2311</v>
      </c>
      <c r="D6" s="401">
        <v>44174</v>
      </c>
      <c r="E6" s="385" t="s">
        <v>590</v>
      </c>
      <c r="F6" s="386" t="s">
        <v>2366</v>
      </c>
      <c r="G6" s="140"/>
      <c r="H6" s="387" t="s">
        <v>30</v>
      </c>
      <c r="I6" s="388" t="s">
        <v>2524</v>
      </c>
      <c r="J6" s="379" t="s">
        <v>443</v>
      </c>
      <c r="K6" s="379" t="s">
        <v>443</v>
      </c>
      <c r="L6" s="379" t="s">
        <v>443</v>
      </c>
      <c r="M6" s="379" t="s">
        <v>443</v>
      </c>
      <c r="N6" s="379" t="s">
        <v>443</v>
      </c>
      <c r="O6" s="379" t="s">
        <v>443</v>
      </c>
      <c r="P6" s="379" t="s">
        <v>1882</v>
      </c>
      <c r="Q6" s="379" t="s">
        <v>443</v>
      </c>
      <c r="R6" s="379" t="s">
        <v>443</v>
      </c>
      <c r="S6" s="379" t="s">
        <v>443</v>
      </c>
      <c r="T6" s="379" t="s">
        <v>443</v>
      </c>
      <c r="U6" s="379" t="s">
        <v>443</v>
      </c>
    </row>
    <row r="7" spans="1:21" s="381" customFormat="1" ht="45" customHeight="1" x14ac:dyDescent="0.25">
      <c r="A7" s="382" t="s">
        <v>2055</v>
      </c>
      <c r="B7" s="382" t="s">
        <v>1845</v>
      </c>
      <c r="C7" s="409" t="s">
        <v>1879</v>
      </c>
      <c r="D7" s="401">
        <v>44228</v>
      </c>
      <c r="E7" s="385" t="s">
        <v>590</v>
      </c>
      <c r="F7" s="386" t="s">
        <v>2367</v>
      </c>
      <c r="G7" s="140"/>
      <c r="H7" s="387" t="s">
        <v>2363</v>
      </c>
      <c r="I7" s="388" t="s">
        <v>2522</v>
      </c>
      <c r="J7" s="420" t="s">
        <v>35</v>
      </c>
      <c r="K7" s="420" t="s">
        <v>35</v>
      </c>
      <c r="L7" s="420" t="s">
        <v>35</v>
      </c>
      <c r="M7" s="379" t="s">
        <v>443</v>
      </c>
      <c r="N7" s="379" t="s">
        <v>1882</v>
      </c>
      <c r="O7" s="379" t="s">
        <v>443</v>
      </c>
      <c r="P7" s="379" t="s">
        <v>443</v>
      </c>
      <c r="Q7" s="379" t="s">
        <v>443</v>
      </c>
      <c r="R7" s="379" t="s">
        <v>443</v>
      </c>
      <c r="S7" s="379" t="s">
        <v>443</v>
      </c>
      <c r="T7" s="379" t="s">
        <v>443</v>
      </c>
      <c r="U7" s="379" t="s">
        <v>443</v>
      </c>
    </row>
    <row r="8" spans="1:21" s="381" customFormat="1" ht="45" customHeight="1" x14ac:dyDescent="0.25">
      <c r="A8" s="464" t="s">
        <v>2058</v>
      </c>
      <c r="B8" s="464" t="s">
        <v>99</v>
      </c>
      <c r="C8" s="451" t="s">
        <v>2525</v>
      </c>
      <c r="D8" s="445"/>
      <c r="E8" s="465" t="s">
        <v>590</v>
      </c>
      <c r="F8" s="441" t="s">
        <v>465</v>
      </c>
      <c r="G8" s="100"/>
      <c r="H8" s="466" t="s">
        <v>24</v>
      </c>
      <c r="I8" s="524" t="s">
        <v>2368</v>
      </c>
      <c r="J8" s="379" t="s">
        <v>443</v>
      </c>
      <c r="K8" s="379" t="s">
        <v>443</v>
      </c>
      <c r="L8" s="379" t="s">
        <v>443</v>
      </c>
      <c r="M8" s="379" t="s">
        <v>443</v>
      </c>
      <c r="N8" s="379" t="s">
        <v>443</v>
      </c>
      <c r="O8" s="379" t="s">
        <v>443</v>
      </c>
      <c r="P8" s="379" t="s">
        <v>443</v>
      </c>
      <c r="Q8" s="420" t="s">
        <v>35</v>
      </c>
      <c r="R8" s="379" t="s">
        <v>443</v>
      </c>
      <c r="S8" s="379" t="s">
        <v>443</v>
      </c>
      <c r="T8" s="379" t="s">
        <v>443</v>
      </c>
      <c r="U8" s="379" t="s">
        <v>443</v>
      </c>
    </row>
    <row r="9" spans="1:21" s="381" customFormat="1" ht="45" customHeight="1" x14ac:dyDescent="0.25">
      <c r="A9" s="382" t="s">
        <v>637</v>
      </c>
      <c r="B9" s="383" t="s">
        <v>638</v>
      </c>
      <c r="C9" s="414" t="s">
        <v>2311</v>
      </c>
      <c r="D9" s="384"/>
      <c r="E9" s="385" t="s">
        <v>590</v>
      </c>
      <c r="F9" s="386" t="s">
        <v>336</v>
      </c>
      <c r="G9" s="88">
        <v>19</v>
      </c>
      <c r="H9" s="387" t="s">
        <v>19</v>
      </c>
      <c r="I9" s="415" t="s">
        <v>1926</v>
      </c>
      <c r="J9" s="379" t="s">
        <v>443</v>
      </c>
      <c r="K9" s="379" t="s">
        <v>1882</v>
      </c>
      <c r="L9" s="379" t="s">
        <v>443</v>
      </c>
      <c r="M9" s="379" t="s">
        <v>443</v>
      </c>
      <c r="N9" s="379" t="s">
        <v>443</v>
      </c>
      <c r="O9" s="379" t="s">
        <v>443</v>
      </c>
      <c r="P9" s="379" t="s">
        <v>443</v>
      </c>
      <c r="Q9" s="379" t="s">
        <v>443</v>
      </c>
      <c r="R9" s="379" t="s">
        <v>443</v>
      </c>
      <c r="S9" s="379" t="s">
        <v>443</v>
      </c>
      <c r="T9" s="379" t="s">
        <v>443</v>
      </c>
      <c r="U9" s="379" t="s">
        <v>443</v>
      </c>
    </row>
    <row r="10" spans="1:21" s="397" customFormat="1" ht="45" customHeight="1" x14ac:dyDescent="0.25">
      <c r="A10" s="383" t="s">
        <v>2370</v>
      </c>
      <c r="B10" s="382" t="s">
        <v>60</v>
      </c>
      <c r="C10" s="409" t="s">
        <v>2526</v>
      </c>
      <c r="D10" s="401">
        <v>41214</v>
      </c>
      <c r="E10" s="385" t="s">
        <v>590</v>
      </c>
      <c r="F10" s="386" t="s">
        <v>2371</v>
      </c>
      <c r="G10" s="89">
        <v>20</v>
      </c>
      <c r="H10" s="387" t="s">
        <v>19</v>
      </c>
      <c r="I10" s="388" t="s">
        <v>2521</v>
      </c>
      <c r="J10" s="379" t="s">
        <v>443</v>
      </c>
      <c r="K10" s="379" t="s">
        <v>443</v>
      </c>
      <c r="L10" s="379" t="s">
        <v>443</v>
      </c>
      <c r="M10" s="379" t="s">
        <v>443</v>
      </c>
      <c r="N10" s="379" t="s">
        <v>443</v>
      </c>
      <c r="O10" s="539" t="s">
        <v>2527</v>
      </c>
      <c r="P10" s="379" t="s">
        <v>443</v>
      </c>
      <c r="Q10" s="379" t="s">
        <v>443</v>
      </c>
      <c r="R10" s="379" t="s">
        <v>443</v>
      </c>
      <c r="S10" s="379" t="s">
        <v>443</v>
      </c>
      <c r="T10" s="379" t="s">
        <v>443</v>
      </c>
      <c r="U10" s="379" t="s">
        <v>443</v>
      </c>
    </row>
    <row r="11" spans="1:21" s="502" customFormat="1" ht="45" customHeight="1" x14ac:dyDescent="0.25">
      <c r="A11" s="372" t="s">
        <v>269</v>
      </c>
      <c r="B11" s="372" t="s">
        <v>119</v>
      </c>
      <c r="C11" s="414" t="s">
        <v>2311</v>
      </c>
      <c r="D11" s="384"/>
      <c r="E11" s="385" t="s">
        <v>590</v>
      </c>
      <c r="F11" s="386" t="s">
        <v>270</v>
      </c>
      <c r="G11" s="140">
        <v>19</v>
      </c>
      <c r="H11" s="387" t="s">
        <v>2306</v>
      </c>
      <c r="I11" s="378" t="s">
        <v>2528</v>
      </c>
      <c r="J11" s="379" t="s">
        <v>443</v>
      </c>
      <c r="K11" s="453" t="s">
        <v>443</v>
      </c>
      <c r="L11" s="379" t="s">
        <v>443</v>
      </c>
      <c r="M11" s="379" t="s">
        <v>443</v>
      </c>
      <c r="N11" s="379" t="s">
        <v>443</v>
      </c>
      <c r="O11" s="379" t="s">
        <v>443</v>
      </c>
      <c r="P11" s="453" t="s">
        <v>443</v>
      </c>
      <c r="Q11" s="453" t="s">
        <v>443</v>
      </c>
      <c r="R11" s="453" t="s">
        <v>443</v>
      </c>
      <c r="S11" s="379" t="s">
        <v>443</v>
      </c>
      <c r="T11" s="379" t="s">
        <v>1882</v>
      </c>
      <c r="U11" s="379" t="s">
        <v>443</v>
      </c>
    </row>
    <row r="12" spans="1:21" s="502" customFormat="1" ht="45" customHeight="1" x14ac:dyDescent="0.25">
      <c r="A12" s="383" t="s">
        <v>2066</v>
      </c>
      <c r="B12" s="383" t="s">
        <v>665</v>
      </c>
      <c r="C12" s="414" t="s">
        <v>2311</v>
      </c>
      <c r="D12" s="393">
        <v>44075</v>
      </c>
      <c r="E12" s="402" t="s">
        <v>590</v>
      </c>
      <c r="F12" s="386" t="s">
        <v>666</v>
      </c>
      <c r="G12" s="140"/>
      <c r="H12" s="387" t="s">
        <v>24</v>
      </c>
      <c r="I12" s="388" t="s">
        <v>2522</v>
      </c>
      <c r="J12" s="379" t="s">
        <v>443</v>
      </c>
      <c r="K12" s="379" t="s">
        <v>443</v>
      </c>
      <c r="L12" s="379" t="s">
        <v>443</v>
      </c>
      <c r="M12" s="379" t="s">
        <v>443</v>
      </c>
      <c r="N12" s="379" t="s">
        <v>1882</v>
      </c>
      <c r="O12" s="379" t="s">
        <v>443</v>
      </c>
      <c r="P12" s="379" t="s">
        <v>443</v>
      </c>
      <c r="Q12" s="420" t="s">
        <v>35</v>
      </c>
      <c r="R12" s="379" t="s">
        <v>443</v>
      </c>
      <c r="S12" s="379" t="s">
        <v>443</v>
      </c>
      <c r="T12" s="379" t="s">
        <v>443</v>
      </c>
      <c r="U12" s="379" t="s">
        <v>443</v>
      </c>
    </row>
    <row r="13" spans="1:21" s="502" customFormat="1" ht="45" customHeight="1" x14ac:dyDescent="0.25">
      <c r="A13" s="429" t="s">
        <v>2068</v>
      </c>
      <c r="B13" s="382" t="s">
        <v>152</v>
      </c>
      <c r="C13" s="414" t="s">
        <v>2311</v>
      </c>
      <c r="D13" s="430">
        <v>42186</v>
      </c>
      <c r="E13" s="402" t="s">
        <v>590</v>
      </c>
      <c r="F13" s="403" t="s">
        <v>2372</v>
      </c>
      <c r="G13" s="193"/>
      <c r="H13" s="387" t="s">
        <v>2306</v>
      </c>
      <c r="I13" s="404" t="s">
        <v>2529</v>
      </c>
      <c r="J13" s="379" t="s">
        <v>443</v>
      </c>
      <c r="K13" s="453" t="s">
        <v>443</v>
      </c>
      <c r="L13" s="379" t="s">
        <v>443</v>
      </c>
      <c r="M13" s="379" t="s">
        <v>443</v>
      </c>
      <c r="N13" s="379" t="s">
        <v>443</v>
      </c>
      <c r="O13" s="379" t="s">
        <v>443</v>
      </c>
      <c r="P13" s="379" t="s">
        <v>443</v>
      </c>
      <c r="Q13" s="379" t="s">
        <v>443</v>
      </c>
      <c r="R13" s="453" t="s">
        <v>443</v>
      </c>
      <c r="S13" s="453" t="s">
        <v>443</v>
      </c>
      <c r="T13" s="379" t="s">
        <v>443</v>
      </c>
      <c r="U13" s="379" t="s">
        <v>1882</v>
      </c>
    </row>
    <row r="14" spans="1:21" s="397" customFormat="1" ht="45" customHeight="1" x14ac:dyDescent="0.25">
      <c r="A14" s="398" t="s">
        <v>2530</v>
      </c>
      <c r="B14" s="399" t="s">
        <v>180</v>
      </c>
      <c r="C14" s="414" t="s">
        <v>2531</v>
      </c>
      <c r="D14" s="401">
        <v>41426</v>
      </c>
      <c r="E14" s="522" t="s">
        <v>2532</v>
      </c>
      <c r="F14" s="403" t="s">
        <v>523</v>
      </c>
      <c r="G14" s="193">
        <v>4</v>
      </c>
      <c r="H14" s="387" t="s">
        <v>19</v>
      </c>
      <c r="I14" s="404" t="s">
        <v>1889</v>
      </c>
      <c r="J14" s="379" t="s">
        <v>443</v>
      </c>
      <c r="K14" s="379" t="s">
        <v>443</v>
      </c>
      <c r="L14" s="420" t="s">
        <v>35</v>
      </c>
      <c r="M14" s="420" t="s">
        <v>35</v>
      </c>
      <c r="N14" s="420" t="s">
        <v>35</v>
      </c>
      <c r="O14" s="420" t="s">
        <v>35</v>
      </c>
      <c r="P14" s="420" t="s">
        <v>35</v>
      </c>
      <c r="Q14" s="420" t="s">
        <v>35</v>
      </c>
      <c r="R14" s="420" t="s">
        <v>35</v>
      </c>
      <c r="S14" s="420" t="s">
        <v>35</v>
      </c>
      <c r="T14" s="420" t="s">
        <v>35</v>
      </c>
      <c r="U14" s="420" t="s">
        <v>35</v>
      </c>
    </row>
    <row r="15" spans="1:21" s="381" customFormat="1" ht="45" customHeight="1" x14ac:dyDescent="0.25">
      <c r="A15" s="382" t="s">
        <v>2070</v>
      </c>
      <c r="B15" s="383" t="s">
        <v>49</v>
      </c>
      <c r="C15" s="414" t="s">
        <v>2311</v>
      </c>
      <c r="D15" s="401">
        <v>42476</v>
      </c>
      <c r="E15" s="385" t="s">
        <v>590</v>
      </c>
      <c r="F15" s="386" t="s">
        <v>2373</v>
      </c>
      <c r="G15" s="88"/>
      <c r="H15" s="387" t="s">
        <v>19</v>
      </c>
      <c r="I15" s="388" t="s">
        <v>2522</v>
      </c>
      <c r="J15" s="379" t="s">
        <v>443</v>
      </c>
      <c r="K15" s="379" t="s">
        <v>443</v>
      </c>
      <c r="L15" s="379" t="s">
        <v>443</v>
      </c>
      <c r="M15" s="379" t="s">
        <v>443</v>
      </c>
      <c r="N15" s="379" t="s">
        <v>1882</v>
      </c>
      <c r="O15" s="379" t="s">
        <v>443</v>
      </c>
      <c r="P15" s="379" t="s">
        <v>443</v>
      </c>
      <c r="Q15" s="379" t="s">
        <v>443</v>
      </c>
      <c r="R15" s="379" t="s">
        <v>443</v>
      </c>
      <c r="S15" s="379" t="s">
        <v>443</v>
      </c>
      <c r="T15" s="379" t="s">
        <v>443</v>
      </c>
      <c r="U15" s="379" t="s">
        <v>443</v>
      </c>
    </row>
    <row r="16" spans="1:21" ht="45" customHeight="1" x14ac:dyDescent="0.25">
      <c r="A16" s="383" t="s">
        <v>2071</v>
      </c>
      <c r="B16" s="383" t="s">
        <v>99</v>
      </c>
      <c r="C16" s="414" t="s">
        <v>2311</v>
      </c>
      <c r="D16" s="401">
        <v>41791</v>
      </c>
      <c r="E16" s="385" t="s">
        <v>590</v>
      </c>
      <c r="F16" s="386" t="s">
        <v>2375</v>
      </c>
      <c r="G16" s="88">
        <v>21</v>
      </c>
      <c r="H16" s="387" t="s">
        <v>2306</v>
      </c>
      <c r="I16" s="388" t="s">
        <v>2529</v>
      </c>
      <c r="J16" s="379" t="s">
        <v>443</v>
      </c>
      <c r="K16" s="453" t="s">
        <v>443</v>
      </c>
      <c r="L16" s="379" t="s">
        <v>443</v>
      </c>
      <c r="M16" s="379" t="s">
        <v>443</v>
      </c>
      <c r="N16" s="379" t="s">
        <v>443</v>
      </c>
      <c r="O16" s="379" t="s">
        <v>443</v>
      </c>
      <c r="P16" s="379" t="s">
        <v>443</v>
      </c>
      <c r="Q16" s="379" t="s">
        <v>443</v>
      </c>
      <c r="R16" s="453" t="s">
        <v>443</v>
      </c>
      <c r="S16" s="453" t="s">
        <v>443</v>
      </c>
      <c r="T16" s="379" t="s">
        <v>443</v>
      </c>
      <c r="U16" s="379" t="s">
        <v>1882</v>
      </c>
    </row>
    <row r="17" spans="1:21" s="381" customFormat="1" ht="45" customHeight="1" x14ac:dyDescent="0.25">
      <c r="A17" s="408" t="s">
        <v>2072</v>
      </c>
      <c r="B17" s="383" t="s">
        <v>99</v>
      </c>
      <c r="C17" s="414" t="s">
        <v>2311</v>
      </c>
      <c r="D17" s="401">
        <v>41821</v>
      </c>
      <c r="E17" s="385" t="s">
        <v>590</v>
      </c>
      <c r="F17" s="386" t="s">
        <v>454</v>
      </c>
      <c r="G17" s="9">
        <v>17</v>
      </c>
      <c r="H17" s="387" t="s">
        <v>30</v>
      </c>
      <c r="I17" s="388" t="s">
        <v>2522</v>
      </c>
      <c r="J17" s="379" t="s">
        <v>443</v>
      </c>
      <c r="K17" s="379" t="s">
        <v>443</v>
      </c>
      <c r="L17" s="379" t="s">
        <v>443</v>
      </c>
      <c r="M17" s="379" t="s">
        <v>443</v>
      </c>
      <c r="N17" s="379" t="s">
        <v>1882</v>
      </c>
      <c r="O17" s="379" t="s">
        <v>443</v>
      </c>
      <c r="P17" s="379" t="s">
        <v>443</v>
      </c>
      <c r="Q17" s="379" t="s">
        <v>443</v>
      </c>
      <c r="R17" s="379" t="s">
        <v>443</v>
      </c>
      <c r="S17" s="379" t="s">
        <v>443</v>
      </c>
      <c r="T17" s="379" t="s">
        <v>443</v>
      </c>
      <c r="U17" s="379" t="s">
        <v>443</v>
      </c>
    </row>
    <row r="18" spans="1:21" s="381" customFormat="1" ht="45" customHeight="1" x14ac:dyDescent="0.25">
      <c r="A18" s="383" t="s">
        <v>2075</v>
      </c>
      <c r="B18" s="383" t="s">
        <v>119</v>
      </c>
      <c r="C18" s="414" t="s">
        <v>2311</v>
      </c>
      <c r="D18" s="401">
        <v>42256</v>
      </c>
      <c r="E18" s="385" t="s">
        <v>590</v>
      </c>
      <c r="F18" s="386" t="s">
        <v>2533</v>
      </c>
      <c r="G18" s="88">
        <v>10</v>
      </c>
      <c r="H18" s="387" t="s">
        <v>30</v>
      </c>
      <c r="I18" s="388" t="s">
        <v>2534</v>
      </c>
      <c r="J18" s="379" t="s">
        <v>443</v>
      </c>
      <c r="K18" s="379" t="s">
        <v>443</v>
      </c>
      <c r="L18" s="379" t="s">
        <v>443</v>
      </c>
      <c r="M18" s="379" t="s">
        <v>443</v>
      </c>
      <c r="N18" s="379" t="s">
        <v>443</v>
      </c>
      <c r="O18" s="379" t="s">
        <v>443</v>
      </c>
      <c r="P18" s="379" t="s">
        <v>443</v>
      </c>
      <c r="Q18" s="379" t="s">
        <v>443</v>
      </c>
      <c r="R18" s="379" t="s">
        <v>443</v>
      </c>
      <c r="S18" s="379" t="s">
        <v>1882</v>
      </c>
      <c r="T18" s="379" t="s">
        <v>443</v>
      </c>
      <c r="U18" s="379" t="s">
        <v>443</v>
      </c>
    </row>
    <row r="19" spans="1:21" s="381" customFormat="1" ht="45" customHeight="1" x14ac:dyDescent="0.25">
      <c r="A19" s="383" t="s">
        <v>101</v>
      </c>
      <c r="B19" s="383" t="s">
        <v>212</v>
      </c>
      <c r="C19" s="383"/>
      <c r="D19" s="384"/>
      <c r="E19" s="532" t="s">
        <v>2535</v>
      </c>
      <c r="F19" s="386" t="s">
        <v>459</v>
      </c>
      <c r="G19" s="88">
        <v>18</v>
      </c>
      <c r="H19" s="387" t="s">
        <v>30</v>
      </c>
      <c r="I19" s="388" t="s">
        <v>2519</v>
      </c>
      <c r="J19" s="379" t="s">
        <v>443</v>
      </c>
      <c r="K19" s="420" t="s">
        <v>35</v>
      </c>
      <c r="L19" s="420" t="s">
        <v>35</v>
      </c>
      <c r="M19" s="420" t="s">
        <v>35</v>
      </c>
      <c r="N19" s="420" t="s">
        <v>35</v>
      </c>
      <c r="O19" s="420" t="s">
        <v>35</v>
      </c>
      <c r="P19" s="420" t="s">
        <v>35</v>
      </c>
      <c r="Q19" s="420" t="s">
        <v>35</v>
      </c>
      <c r="R19" s="420" t="s">
        <v>35</v>
      </c>
      <c r="S19" s="420" t="s">
        <v>35</v>
      </c>
      <c r="T19" s="420" t="s">
        <v>35</v>
      </c>
      <c r="U19" s="420" t="s">
        <v>35</v>
      </c>
    </row>
    <row r="20" spans="1:21" ht="45" customHeight="1" x14ac:dyDescent="0.25">
      <c r="A20" s="408" t="s">
        <v>2380</v>
      </c>
      <c r="B20" s="382" t="s">
        <v>700</v>
      </c>
      <c r="C20" s="414" t="s">
        <v>2311</v>
      </c>
      <c r="D20" s="434">
        <v>43891</v>
      </c>
      <c r="E20" s="385" t="s">
        <v>590</v>
      </c>
      <c r="F20" s="386" t="s">
        <v>2381</v>
      </c>
      <c r="G20" s="88"/>
      <c r="H20" s="387" t="s">
        <v>2306</v>
      </c>
      <c r="I20" s="415" t="s">
        <v>2524</v>
      </c>
      <c r="J20" s="379" t="s">
        <v>443</v>
      </c>
      <c r="K20" s="453" t="s">
        <v>443</v>
      </c>
      <c r="L20" s="379" t="s">
        <v>443</v>
      </c>
      <c r="M20" s="379" t="s">
        <v>443</v>
      </c>
      <c r="N20" s="379" t="s">
        <v>443</v>
      </c>
      <c r="O20" s="379" t="s">
        <v>443</v>
      </c>
      <c r="P20" s="379" t="s">
        <v>1882</v>
      </c>
      <c r="Q20" s="379" t="s">
        <v>443</v>
      </c>
      <c r="R20" s="453" t="s">
        <v>443</v>
      </c>
      <c r="S20" s="453" t="s">
        <v>443</v>
      </c>
      <c r="T20" s="379" t="s">
        <v>443</v>
      </c>
      <c r="U20" s="379" t="s">
        <v>443</v>
      </c>
    </row>
    <row r="21" spans="1:21" s="381" customFormat="1" ht="45" customHeight="1" x14ac:dyDescent="0.25">
      <c r="A21" s="464" t="s">
        <v>721</v>
      </c>
      <c r="B21" s="464" t="s">
        <v>99</v>
      </c>
      <c r="C21" s="414" t="s">
        <v>2311</v>
      </c>
      <c r="D21" s="401">
        <v>42689</v>
      </c>
      <c r="E21" s="465" t="s">
        <v>590</v>
      </c>
      <c r="F21" s="441" t="s">
        <v>722</v>
      </c>
      <c r="G21" s="100"/>
      <c r="H21" s="466" t="s">
        <v>24</v>
      </c>
      <c r="I21" s="449" t="s">
        <v>2523</v>
      </c>
      <c r="J21" s="379" t="s">
        <v>443</v>
      </c>
      <c r="K21" s="379" t="s">
        <v>443</v>
      </c>
      <c r="L21" s="379" t="s">
        <v>443</v>
      </c>
      <c r="M21" s="379" t="s">
        <v>443</v>
      </c>
      <c r="N21" s="379" t="s">
        <v>443</v>
      </c>
      <c r="O21" s="379" t="s">
        <v>443</v>
      </c>
      <c r="P21" s="379" t="s">
        <v>443</v>
      </c>
      <c r="Q21" s="420" t="s">
        <v>35</v>
      </c>
      <c r="R21" s="379" t="s">
        <v>1882</v>
      </c>
      <c r="S21" s="379" t="s">
        <v>443</v>
      </c>
      <c r="T21" s="379" t="s">
        <v>443</v>
      </c>
      <c r="U21" s="379" t="s">
        <v>443</v>
      </c>
    </row>
    <row r="22" spans="1:21" s="381" customFormat="1" ht="45" customHeight="1" x14ac:dyDescent="0.25">
      <c r="A22" s="383" t="s">
        <v>86</v>
      </c>
      <c r="B22" s="383" t="s">
        <v>758</v>
      </c>
      <c r="C22" s="414" t="s">
        <v>2311</v>
      </c>
      <c r="D22" s="384"/>
      <c r="E22" s="385" t="s">
        <v>590</v>
      </c>
      <c r="F22" s="386" t="s">
        <v>444</v>
      </c>
      <c r="G22" s="88"/>
      <c r="H22" s="387" t="s">
        <v>24</v>
      </c>
      <c r="I22" s="388" t="s">
        <v>2519</v>
      </c>
      <c r="J22" s="379" t="s">
        <v>443</v>
      </c>
      <c r="K22" s="379" t="s">
        <v>443</v>
      </c>
      <c r="L22" s="379" t="s">
        <v>443</v>
      </c>
      <c r="M22" s="379" t="s">
        <v>1882</v>
      </c>
      <c r="N22" s="379" t="s">
        <v>443</v>
      </c>
      <c r="O22" s="379" t="s">
        <v>443</v>
      </c>
      <c r="P22" s="379" t="s">
        <v>443</v>
      </c>
      <c r="Q22" s="420" t="s">
        <v>35</v>
      </c>
      <c r="R22" s="379" t="s">
        <v>443</v>
      </c>
      <c r="S22" s="379" t="s">
        <v>443</v>
      </c>
      <c r="T22" s="379" t="s">
        <v>443</v>
      </c>
      <c r="U22" s="379" t="s">
        <v>443</v>
      </c>
    </row>
    <row r="23" spans="1:21" s="381" customFormat="1" ht="45" customHeight="1" x14ac:dyDescent="0.25">
      <c r="A23" s="383" t="s">
        <v>2094</v>
      </c>
      <c r="B23" s="383" t="s">
        <v>152</v>
      </c>
      <c r="C23" s="451" t="s">
        <v>762</v>
      </c>
      <c r="D23" s="401">
        <v>44378</v>
      </c>
      <c r="E23" s="385" t="s">
        <v>590</v>
      </c>
      <c r="F23" s="386" t="s">
        <v>2384</v>
      </c>
      <c r="G23" s="88"/>
      <c r="H23" s="387" t="s">
        <v>2385</v>
      </c>
      <c r="I23" s="388" t="s">
        <v>2521</v>
      </c>
      <c r="J23" s="454" t="s">
        <v>35</v>
      </c>
      <c r="K23" s="454" t="s">
        <v>35</v>
      </c>
      <c r="L23" s="454" t="s">
        <v>35</v>
      </c>
      <c r="M23" s="454" t="s">
        <v>35</v>
      </c>
      <c r="N23" s="454" t="s">
        <v>35</v>
      </c>
      <c r="O23" s="454" t="s">
        <v>35</v>
      </c>
      <c r="P23" s="454" t="s">
        <v>35</v>
      </c>
      <c r="Q23" s="454" t="s">
        <v>35</v>
      </c>
      <c r="R23" s="379" t="s">
        <v>443</v>
      </c>
      <c r="S23" s="379" t="s">
        <v>443</v>
      </c>
      <c r="T23" s="379" t="s">
        <v>443</v>
      </c>
      <c r="U23" s="379" t="s">
        <v>443</v>
      </c>
    </row>
    <row r="24" spans="1:21" s="381" customFormat="1" ht="45" customHeight="1" x14ac:dyDescent="0.25">
      <c r="A24" s="383" t="s">
        <v>784</v>
      </c>
      <c r="B24" s="383" t="s">
        <v>785</v>
      </c>
      <c r="C24" s="414" t="s">
        <v>2311</v>
      </c>
      <c r="D24" s="401">
        <v>41791</v>
      </c>
      <c r="E24" s="385" t="s">
        <v>590</v>
      </c>
      <c r="F24" s="386" t="s">
        <v>300</v>
      </c>
      <c r="G24" s="88"/>
      <c r="H24" s="387" t="s">
        <v>19</v>
      </c>
      <c r="I24" s="415" t="s">
        <v>2536</v>
      </c>
      <c r="J24" s="379" t="s">
        <v>443</v>
      </c>
      <c r="K24" s="379" t="s">
        <v>443</v>
      </c>
      <c r="L24" s="407" t="s">
        <v>1882</v>
      </c>
      <c r="M24" s="379" t="s">
        <v>443</v>
      </c>
      <c r="N24" s="379" t="s">
        <v>443</v>
      </c>
      <c r="O24" s="379" t="s">
        <v>443</v>
      </c>
      <c r="P24" s="379" t="s">
        <v>443</v>
      </c>
      <c r="Q24" s="379" t="s">
        <v>443</v>
      </c>
      <c r="R24" s="379" t="s">
        <v>443</v>
      </c>
      <c r="S24" s="379" t="s">
        <v>443</v>
      </c>
      <c r="T24" s="454" t="s">
        <v>35</v>
      </c>
      <c r="U24" s="379" t="s">
        <v>443</v>
      </c>
    </row>
    <row r="25" spans="1:21" s="381" customFormat="1" ht="45" customHeight="1" x14ac:dyDescent="0.25">
      <c r="A25" s="382" t="s">
        <v>22</v>
      </c>
      <c r="B25" s="383" t="s">
        <v>790</v>
      </c>
      <c r="C25" s="414" t="s">
        <v>2311</v>
      </c>
      <c r="D25" s="384"/>
      <c r="E25" s="385" t="s">
        <v>590</v>
      </c>
      <c r="F25" s="386" t="s">
        <v>503</v>
      </c>
      <c r="G25" s="140"/>
      <c r="H25" s="387" t="s">
        <v>24</v>
      </c>
      <c r="I25" s="378" t="s">
        <v>2529</v>
      </c>
      <c r="J25" s="379" t="s">
        <v>443</v>
      </c>
      <c r="K25" s="379" t="s">
        <v>443</v>
      </c>
      <c r="L25" s="379" t="s">
        <v>443</v>
      </c>
      <c r="M25" s="379" t="s">
        <v>443</v>
      </c>
      <c r="N25" s="379" t="s">
        <v>443</v>
      </c>
      <c r="O25" s="379" t="s">
        <v>443</v>
      </c>
      <c r="P25" s="379" t="s">
        <v>443</v>
      </c>
      <c r="Q25" s="420" t="s">
        <v>35</v>
      </c>
      <c r="R25" s="379" t="s">
        <v>443</v>
      </c>
      <c r="S25" s="379" t="s">
        <v>443</v>
      </c>
      <c r="T25" s="379" t="s">
        <v>443</v>
      </c>
      <c r="U25" s="379" t="s">
        <v>1882</v>
      </c>
    </row>
    <row r="26" spans="1:21" s="381" customFormat="1" ht="45" customHeight="1" x14ac:dyDescent="0.25">
      <c r="A26" s="414" t="s">
        <v>2105</v>
      </c>
      <c r="B26" s="414" t="s">
        <v>297</v>
      </c>
      <c r="C26" s="414" t="s">
        <v>2537</v>
      </c>
      <c r="D26" s="467">
        <v>41640</v>
      </c>
      <c r="E26" s="531" t="s">
        <v>2538</v>
      </c>
      <c r="F26" s="386" t="s">
        <v>2539</v>
      </c>
      <c r="G26" s="88"/>
      <c r="H26" s="387" t="s">
        <v>2385</v>
      </c>
      <c r="I26" s="388" t="s">
        <v>40</v>
      </c>
      <c r="J26" s="379" t="s">
        <v>443</v>
      </c>
      <c r="K26" s="379" t="s">
        <v>443</v>
      </c>
      <c r="L26" s="420" t="s">
        <v>35</v>
      </c>
      <c r="M26" s="420" t="s">
        <v>35</v>
      </c>
      <c r="N26" s="420" t="s">
        <v>35</v>
      </c>
      <c r="O26" s="420" t="s">
        <v>35</v>
      </c>
      <c r="P26" s="420" t="s">
        <v>35</v>
      </c>
      <c r="Q26" s="420" t="s">
        <v>35</v>
      </c>
      <c r="R26" s="420" t="s">
        <v>35</v>
      </c>
      <c r="S26" s="420" t="s">
        <v>35</v>
      </c>
      <c r="T26" s="420" t="s">
        <v>35</v>
      </c>
      <c r="U26" s="420" t="s">
        <v>35</v>
      </c>
    </row>
    <row r="27" spans="1:21" s="381" customFormat="1" ht="45" customHeight="1" x14ac:dyDescent="0.25">
      <c r="A27" s="383" t="s">
        <v>806</v>
      </c>
      <c r="B27" s="383" t="s">
        <v>297</v>
      </c>
      <c r="C27" s="414" t="s">
        <v>2311</v>
      </c>
      <c r="D27" s="401">
        <v>42005</v>
      </c>
      <c r="E27" s="385" t="s">
        <v>590</v>
      </c>
      <c r="F27" s="386" t="s">
        <v>2540</v>
      </c>
      <c r="G27" s="88">
        <v>11</v>
      </c>
      <c r="H27" s="387" t="s">
        <v>30</v>
      </c>
      <c r="I27" s="388" t="s">
        <v>2522</v>
      </c>
      <c r="J27" s="379" t="s">
        <v>443</v>
      </c>
      <c r="K27" s="379" t="s">
        <v>443</v>
      </c>
      <c r="L27" s="379" t="s">
        <v>443</v>
      </c>
      <c r="M27" s="379" t="s">
        <v>443</v>
      </c>
      <c r="N27" s="379" t="s">
        <v>1882</v>
      </c>
      <c r="O27" s="379" t="s">
        <v>443</v>
      </c>
      <c r="P27" s="379" t="s">
        <v>443</v>
      </c>
      <c r="Q27" s="379" t="s">
        <v>443</v>
      </c>
      <c r="R27" s="379" t="s">
        <v>443</v>
      </c>
      <c r="S27" s="379" t="s">
        <v>443</v>
      </c>
      <c r="T27" s="379" t="s">
        <v>443</v>
      </c>
      <c r="U27" s="379" t="s">
        <v>443</v>
      </c>
    </row>
    <row r="28" spans="1:21" ht="45" customHeight="1" x14ac:dyDescent="0.25">
      <c r="A28" s="408" t="s">
        <v>265</v>
      </c>
      <c r="B28" s="383" t="s">
        <v>107</v>
      </c>
      <c r="C28" s="414" t="s">
        <v>2311</v>
      </c>
      <c r="D28" s="384"/>
      <c r="E28" s="385" t="s">
        <v>590</v>
      </c>
      <c r="F28" s="386" t="s">
        <v>266</v>
      </c>
      <c r="G28" s="88">
        <v>17</v>
      </c>
      <c r="H28" s="387" t="s">
        <v>2306</v>
      </c>
      <c r="I28" s="388" t="s">
        <v>2521</v>
      </c>
      <c r="J28" s="379" t="s">
        <v>443</v>
      </c>
      <c r="K28" s="453" t="s">
        <v>443</v>
      </c>
      <c r="L28" s="379" t="s">
        <v>443</v>
      </c>
      <c r="M28" s="379" t="s">
        <v>443</v>
      </c>
      <c r="N28" s="379" t="s">
        <v>443</v>
      </c>
      <c r="O28" s="379" t="s">
        <v>1882</v>
      </c>
      <c r="P28" s="379" t="s">
        <v>443</v>
      </c>
      <c r="Q28" s="379" t="s">
        <v>443</v>
      </c>
      <c r="R28" s="453" t="s">
        <v>443</v>
      </c>
      <c r="S28" s="453" t="s">
        <v>443</v>
      </c>
      <c r="T28" s="379" t="s">
        <v>443</v>
      </c>
      <c r="U28" s="379" t="s">
        <v>443</v>
      </c>
    </row>
    <row r="29" spans="1:21" ht="45" customHeight="1" x14ac:dyDescent="0.25">
      <c r="A29" s="408" t="s">
        <v>2387</v>
      </c>
      <c r="B29" s="383" t="s">
        <v>2388</v>
      </c>
      <c r="C29" s="414" t="s">
        <v>2311</v>
      </c>
      <c r="D29" s="401">
        <v>44287</v>
      </c>
      <c r="E29" s="385" t="s">
        <v>590</v>
      </c>
      <c r="F29" s="386" t="s">
        <v>827</v>
      </c>
      <c r="G29" s="88"/>
      <c r="H29" s="387" t="s">
        <v>19</v>
      </c>
      <c r="I29" s="388" t="s">
        <v>2536</v>
      </c>
      <c r="J29" s="454" t="s">
        <v>35</v>
      </c>
      <c r="K29" s="454" t="s">
        <v>35</v>
      </c>
      <c r="L29" s="454" t="s">
        <v>35</v>
      </c>
      <c r="M29" s="454" t="s">
        <v>35</v>
      </c>
      <c r="N29" s="454" t="s">
        <v>35</v>
      </c>
      <c r="O29" s="453" t="s">
        <v>443</v>
      </c>
      <c r="P29" s="453" t="s">
        <v>443</v>
      </c>
      <c r="Q29" s="453" t="s">
        <v>443</v>
      </c>
      <c r="R29" s="379" t="s">
        <v>443</v>
      </c>
      <c r="S29" s="379" t="s">
        <v>443</v>
      </c>
      <c r="T29" s="379" t="s">
        <v>443</v>
      </c>
      <c r="U29" s="379" t="s">
        <v>443</v>
      </c>
    </row>
    <row r="30" spans="1:21" ht="45" customHeight="1" x14ac:dyDescent="0.25">
      <c r="A30" s="408" t="s">
        <v>2389</v>
      </c>
      <c r="B30" s="383" t="s">
        <v>99</v>
      </c>
      <c r="C30" s="414" t="s">
        <v>2311</v>
      </c>
      <c r="D30" s="401">
        <v>44348</v>
      </c>
      <c r="E30" s="385" t="s">
        <v>590</v>
      </c>
      <c r="F30" s="386" t="s">
        <v>829</v>
      </c>
      <c r="G30" s="88"/>
      <c r="H30" s="387" t="s">
        <v>2363</v>
      </c>
      <c r="I30" s="388" t="s">
        <v>2521</v>
      </c>
      <c r="J30" s="454" t="s">
        <v>35</v>
      </c>
      <c r="K30" s="454" t="s">
        <v>35</v>
      </c>
      <c r="L30" s="454" t="s">
        <v>35</v>
      </c>
      <c r="M30" s="454" t="s">
        <v>35</v>
      </c>
      <c r="N30" s="454" t="s">
        <v>35</v>
      </c>
      <c r="O30" s="454" t="s">
        <v>35</v>
      </c>
      <c r="P30" s="454" t="s">
        <v>35</v>
      </c>
      <c r="Q30" s="379" t="s">
        <v>443</v>
      </c>
      <c r="R30" s="379" t="s">
        <v>443</v>
      </c>
      <c r="S30" s="379" t="s">
        <v>443</v>
      </c>
      <c r="T30" s="379" t="s">
        <v>443</v>
      </c>
      <c r="U30" s="379" t="s">
        <v>443</v>
      </c>
    </row>
    <row r="31" spans="1:21" ht="45" customHeight="1" x14ac:dyDescent="0.25">
      <c r="A31" s="383" t="s">
        <v>37</v>
      </c>
      <c r="B31" s="383" t="s">
        <v>119</v>
      </c>
      <c r="C31" s="414" t="s">
        <v>2311</v>
      </c>
      <c r="D31" s="401"/>
      <c r="E31" s="385" t="s">
        <v>590</v>
      </c>
      <c r="F31" s="386" t="s">
        <v>283</v>
      </c>
      <c r="G31" s="88">
        <v>27</v>
      </c>
      <c r="H31" s="387" t="s">
        <v>2306</v>
      </c>
      <c r="I31" s="388" t="s">
        <v>2541</v>
      </c>
      <c r="J31" s="379" t="s">
        <v>443</v>
      </c>
      <c r="K31" s="453" t="s">
        <v>443</v>
      </c>
      <c r="L31" s="379" t="s">
        <v>443</v>
      </c>
      <c r="M31" s="379" t="s">
        <v>443</v>
      </c>
      <c r="N31" s="379" t="s">
        <v>443</v>
      </c>
      <c r="O31" s="379" t="s">
        <v>443</v>
      </c>
      <c r="P31" s="379" t="s">
        <v>443</v>
      </c>
      <c r="Q31" s="379" t="s">
        <v>1882</v>
      </c>
      <c r="R31" s="453" t="s">
        <v>443</v>
      </c>
      <c r="S31" s="453" t="s">
        <v>443</v>
      </c>
      <c r="T31" s="379" t="s">
        <v>443</v>
      </c>
      <c r="U31" s="379" t="s">
        <v>443</v>
      </c>
    </row>
    <row r="32" spans="1:21" s="381" customFormat="1" ht="45" customHeight="1" x14ac:dyDescent="0.25">
      <c r="A32" s="408" t="s">
        <v>2542</v>
      </c>
      <c r="B32" s="382" t="s">
        <v>2543</v>
      </c>
      <c r="C32" s="530" t="s">
        <v>2544</v>
      </c>
      <c r="D32" s="410"/>
      <c r="E32" s="522" t="s">
        <v>2532</v>
      </c>
      <c r="F32" s="394" t="s">
        <v>387</v>
      </c>
      <c r="G32" s="89">
        <v>18</v>
      </c>
      <c r="H32" s="395" t="s">
        <v>19</v>
      </c>
      <c r="I32" s="388" t="s">
        <v>2545</v>
      </c>
      <c r="J32" s="379" t="s">
        <v>443</v>
      </c>
      <c r="K32" s="379" t="s">
        <v>443</v>
      </c>
      <c r="L32" s="420" t="s">
        <v>35</v>
      </c>
      <c r="M32" s="420" t="s">
        <v>35</v>
      </c>
      <c r="N32" s="420" t="s">
        <v>35</v>
      </c>
      <c r="O32" s="420" t="s">
        <v>35</v>
      </c>
      <c r="P32" s="420" t="s">
        <v>35</v>
      </c>
      <c r="Q32" s="420" t="s">
        <v>35</v>
      </c>
      <c r="R32" s="420" t="s">
        <v>35</v>
      </c>
      <c r="S32" s="420" t="s">
        <v>35</v>
      </c>
      <c r="T32" s="420" t="s">
        <v>35</v>
      </c>
      <c r="U32" s="420" t="s">
        <v>35</v>
      </c>
    </row>
    <row r="33" spans="1:21" customFormat="1" ht="26.1" customHeight="1" x14ac:dyDescent="0.25">
      <c r="A33" s="197" t="s">
        <v>2546</v>
      </c>
      <c r="B33" s="197" t="s">
        <v>2547</v>
      </c>
      <c r="C33" s="527" t="s">
        <v>2548</v>
      </c>
      <c r="D33" s="245">
        <v>43800</v>
      </c>
      <c r="E33" s="195" t="s">
        <v>2549</v>
      </c>
      <c r="F33" s="251" t="s">
        <v>1012</v>
      </c>
      <c r="G33" s="299"/>
      <c r="H33" s="194" t="s">
        <v>2383</v>
      </c>
      <c r="I33" s="281" t="s">
        <v>72</v>
      </c>
      <c r="J33" s="379" t="s">
        <v>443</v>
      </c>
      <c r="K33" s="320" t="s">
        <v>1919</v>
      </c>
      <c r="L33" s="267" t="s">
        <v>443</v>
      </c>
      <c r="M33" s="267" t="s">
        <v>2550</v>
      </c>
      <c r="N33" s="267" t="s">
        <v>2550</v>
      </c>
      <c r="O33" s="267"/>
      <c r="P33" s="267"/>
      <c r="Q33" s="267"/>
      <c r="R33" s="267"/>
      <c r="S33" s="364"/>
      <c r="T33" s="528"/>
      <c r="U33" s="267"/>
    </row>
    <row r="34" spans="1:21" customFormat="1" ht="30" x14ac:dyDescent="0.25">
      <c r="A34" s="383" t="s">
        <v>2116</v>
      </c>
      <c r="B34" s="383" t="s">
        <v>840</v>
      </c>
      <c r="C34" s="451" t="s">
        <v>2551</v>
      </c>
      <c r="D34" s="401">
        <v>44185</v>
      </c>
      <c r="E34" s="411" t="s">
        <v>590</v>
      </c>
      <c r="F34" s="386" t="s">
        <v>1012</v>
      </c>
      <c r="G34" s="526"/>
      <c r="H34" s="387" t="s">
        <v>2363</v>
      </c>
      <c r="I34" s="388" t="s">
        <v>2536</v>
      </c>
      <c r="J34" s="379" t="s">
        <v>35</v>
      </c>
      <c r="K34" s="536" t="s">
        <v>2520</v>
      </c>
      <c r="L34" s="379" t="s">
        <v>1882</v>
      </c>
      <c r="M34" s="379" t="s">
        <v>443</v>
      </c>
      <c r="N34" s="379" t="s">
        <v>443</v>
      </c>
      <c r="O34" s="379" t="s">
        <v>443</v>
      </c>
      <c r="P34" s="379" t="s">
        <v>443</v>
      </c>
      <c r="Q34" s="379" t="s">
        <v>443</v>
      </c>
      <c r="R34" s="379" t="s">
        <v>443</v>
      </c>
      <c r="S34" s="379" t="s">
        <v>443</v>
      </c>
      <c r="T34" s="379" t="s">
        <v>443</v>
      </c>
      <c r="U34" s="379" t="s">
        <v>443</v>
      </c>
    </row>
    <row r="35" spans="1:21" customFormat="1" ht="30" x14ac:dyDescent="0.25">
      <c r="A35" s="383" t="s">
        <v>2124</v>
      </c>
      <c r="B35" s="383" t="s">
        <v>2125</v>
      </c>
      <c r="C35" s="414" t="s">
        <v>2311</v>
      </c>
      <c r="D35" s="401">
        <v>41091</v>
      </c>
      <c r="E35" s="385" t="s">
        <v>590</v>
      </c>
      <c r="F35" s="386" t="s">
        <v>334</v>
      </c>
      <c r="G35" s="541">
        <v>7</v>
      </c>
      <c r="H35" s="387" t="s">
        <v>30</v>
      </c>
      <c r="I35" s="388" t="s">
        <v>2521</v>
      </c>
      <c r="J35" s="453" t="s">
        <v>443</v>
      </c>
      <c r="K35" s="379" t="s">
        <v>443</v>
      </c>
      <c r="L35" s="379" t="s">
        <v>443</v>
      </c>
      <c r="M35" s="379" t="s">
        <v>443</v>
      </c>
      <c r="N35" s="379" t="s">
        <v>443</v>
      </c>
      <c r="O35" s="379" t="s">
        <v>1882</v>
      </c>
      <c r="P35" s="379" t="s">
        <v>443</v>
      </c>
      <c r="Q35" s="379" t="s">
        <v>443</v>
      </c>
      <c r="R35" s="379" t="s">
        <v>443</v>
      </c>
      <c r="S35" s="379" t="s">
        <v>443</v>
      </c>
      <c r="T35" s="379" t="s">
        <v>443</v>
      </c>
      <c r="U35" s="379" t="s">
        <v>443</v>
      </c>
    </row>
    <row r="36" spans="1:21" s="381" customFormat="1" ht="45" customHeight="1" x14ac:dyDescent="0.25">
      <c r="A36" s="390" t="s">
        <v>2129</v>
      </c>
      <c r="B36" s="372" t="s">
        <v>859</v>
      </c>
      <c r="C36" s="408" t="s">
        <v>2311</v>
      </c>
      <c r="D36" s="393">
        <v>44337</v>
      </c>
      <c r="E36" s="411" t="s">
        <v>590</v>
      </c>
      <c r="F36" s="394" t="s">
        <v>827</v>
      </c>
      <c r="G36" s="299"/>
      <c r="H36" s="395" t="s">
        <v>2385</v>
      </c>
      <c r="I36" s="396" t="s">
        <v>2521</v>
      </c>
      <c r="J36" s="420" t="s">
        <v>35</v>
      </c>
      <c r="K36" s="537" t="s">
        <v>35</v>
      </c>
      <c r="L36" s="537" t="s">
        <v>35</v>
      </c>
      <c r="M36" s="537" t="s">
        <v>35</v>
      </c>
      <c r="N36" s="537" t="s">
        <v>35</v>
      </c>
      <c r="O36" s="423" t="s">
        <v>1882</v>
      </c>
      <c r="P36" s="423" t="s">
        <v>443</v>
      </c>
      <c r="Q36" s="379" t="s">
        <v>443</v>
      </c>
      <c r="R36" s="379" t="s">
        <v>443</v>
      </c>
      <c r="S36" s="379" t="s">
        <v>443</v>
      </c>
      <c r="T36" s="379" t="s">
        <v>443</v>
      </c>
      <c r="U36" s="423" t="s">
        <v>443</v>
      </c>
    </row>
    <row r="37" spans="1:21" ht="45" customHeight="1" x14ac:dyDescent="0.25">
      <c r="A37" s="390" t="s">
        <v>296</v>
      </c>
      <c r="B37" s="383" t="s">
        <v>297</v>
      </c>
      <c r="C37" s="383" t="s">
        <v>2552</v>
      </c>
      <c r="D37" s="393">
        <v>41548</v>
      </c>
      <c r="E37" s="531" t="s">
        <v>2538</v>
      </c>
      <c r="F37" s="394" t="s">
        <v>298</v>
      </c>
      <c r="G37" s="89">
        <v>16</v>
      </c>
      <c r="H37" s="395" t="s">
        <v>2385</v>
      </c>
      <c r="I37" s="388" t="s">
        <v>50</v>
      </c>
      <c r="J37" s="379" t="s">
        <v>443</v>
      </c>
      <c r="K37" s="379" t="s">
        <v>443</v>
      </c>
      <c r="L37" s="420" t="s">
        <v>35</v>
      </c>
      <c r="M37" s="420" t="s">
        <v>35</v>
      </c>
      <c r="N37" s="420" t="s">
        <v>35</v>
      </c>
      <c r="O37" s="420" t="s">
        <v>35</v>
      </c>
      <c r="P37" s="420" t="s">
        <v>35</v>
      </c>
      <c r="Q37" s="420" t="s">
        <v>35</v>
      </c>
      <c r="R37" s="420" t="s">
        <v>35</v>
      </c>
      <c r="S37" s="420" t="s">
        <v>35</v>
      </c>
      <c r="T37" s="420" t="s">
        <v>35</v>
      </c>
      <c r="U37" s="420" t="s">
        <v>35</v>
      </c>
    </row>
    <row r="38" spans="1:21" ht="45" customHeight="1" x14ac:dyDescent="0.25">
      <c r="A38" s="390" t="s">
        <v>863</v>
      </c>
      <c r="B38" s="383" t="s">
        <v>119</v>
      </c>
      <c r="C38" s="414" t="s">
        <v>2311</v>
      </c>
      <c r="D38" s="393">
        <v>44185</v>
      </c>
      <c r="E38" s="411" t="s">
        <v>590</v>
      </c>
      <c r="F38" s="394" t="s">
        <v>2391</v>
      </c>
      <c r="G38" s="140"/>
      <c r="H38" s="395" t="s">
        <v>2385</v>
      </c>
      <c r="I38" s="388" t="s">
        <v>2534</v>
      </c>
      <c r="J38" s="379" t="s">
        <v>443</v>
      </c>
      <c r="K38" s="379" t="s">
        <v>443</v>
      </c>
      <c r="L38" s="420" t="s">
        <v>35</v>
      </c>
      <c r="M38" s="379" t="s">
        <v>443</v>
      </c>
      <c r="N38" s="379" t="s">
        <v>443</v>
      </c>
      <c r="O38" s="379" t="s">
        <v>443</v>
      </c>
      <c r="P38" s="379" t="s">
        <v>443</v>
      </c>
      <c r="Q38" s="379" t="s">
        <v>443</v>
      </c>
      <c r="R38" s="379" t="s">
        <v>443</v>
      </c>
      <c r="S38" s="379" t="s">
        <v>1882</v>
      </c>
      <c r="T38" s="379" t="s">
        <v>443</v>
      </c>
      <c r="U38" s="379" t="s">
        <v>443</v>
      </c>
    </row>
    <row r="39" spans="1:21" s="381" customFormat="1" ht="45" customHeight="1" x14ac:dyDescent="0.25">
      <c r="A39" s="383" t="s">
        <v>866</v>
      </c>
      <c r="B39" s="383" t="s">
        <v>758</v>
      </c>
      <c r="C39" s="414" t="s">
        <v>2311</v>
      </c>
      <c r="D39" s="401">
        <v>43497</v>
      </c>
      <c r="E39" s="385" t="s">
        <v>590</v>
      </c>
      <c r="F39" s="529" t="s">
        <v>867</v>
      </c>
      <c r="G39" s="337"/>
      <c r="H39" s="413" t="s">
        <v>19</v>
      </c>
      <c r="I39" s="388" t="s">
        <v>2522</v>
      </c>
      <c r="J39" s="379" t="s">
        <v>443</v>
      </c>
      <c r="K39" s="379" t="s">
        <v>443</v>
      </c>
      <c r="L39" s="379" t="s">
        <v>443</v>
      </c>
      <c r="M39" s="379" t="s">
        <v>443</v>
      </c>
      <c r="N39" s="379" t="s">
        <v>1882</v>
      </c>
      <c r="O39" s="379" t="s">
        <v>443</v>
      </c>
      <c r="P39" s="379" t="s">
        <v>443</v>
      </c>
      <c r="Q39" s="379" t="s">
        <v>443</v>
      </c>
      <c r="R39" s="379" t="s">
        <v>443</v>
      </c>
      <c r="S39" s="379" t="s">
        <v>443</v>
      </c>
      <c r="T39" s="379" t="s">
        <v>443</v>
      </c>
      <c r="U39" s="379" t="s">
        <v>443</v>
      </c>
    </row>
    <row r="40" spans="1:21" customFormat="1" ht="30" customHeight="1" x14ac:dyDescent="0.25">
      <c r="A40" s="383" t="s">
        <v>874</v>
      </c>
      <c r="B40" s="383" t="s">
        <v>875</v>
      </c>
      <c r="C40" s="414" t="s">
        <v>2311</v>
      </c>
      <c r="D40" s="401">
        <v>44167</v>
      </c>
      <c r="E40" s="385" t="s">
        <v>590</v>
      </c>
      <c r="F40" s="386" t="s">
        <v>2392</v>
      </c>
      <c r="G40" s="555" t="s">
        <v>19</v>
      </c>
      <c r="H40" s="413" t="s">
        <v>19</v>
      </c>
      <c r="I40" s="524" t="s">
        <v>2534</v>
      </c>
      <c r="J40" s="454" t="s">
        <v>35</v>
      </c>
      <c r="K40" s="379" t="s">
        <v>443</v>
      </c>
      <c r="L40" s="379" t="s">
        <v>443</v>
      </c>
      <c r="M40" s="379" t="s">
        <v>443</v>
      </c>
      <c r="N40" s="379" t="s">
        <v>443</v>
      </c>
      <c r="O40" s="379" t="s">
        <v>443</v>
      </c>
      <c r="P40" s="379" t="s">
        <v>443</v>
      </c>
      <c r="Q40" s="379" t="s">
        <v>443</v>
      </c>
      <c r="R40" s="379" t="s">
        <v>443</v>
      </c>
      <c r="S40" s="379" t="s">
        <v>1882</v>
      </c>
      <c r="T40" s="379" t="s">
        <v>443</v>
      </c>
      <c r="U40" s="379" t="s">
        <v>443</v>
      </c>
    </row>
    <row r="41" spans="1:21" s="381" customFormat="1" ht="45" customHeight="1" x14ac:dyDescent="0.25">
      <c r="A41" s="408" t="s">
        <v>112</v>
      </c>
      <c r="B41" s="383" t="s">
        <v>212</v>
      </c>
      <c r="C41" s="414" t="s">
        <v>2311</v>
      </c>
      <c r="D41" s="401">
        <v>40483</v>
      </c>
      <c r="E41" s="411" t="s">
        <v>590</v>
      </c>
      <c r="F41" s="386" t="s">
        <v>2553</v>
      </c>
      <c r="G41" s="88">
        <v>22</v>
      </c>
      <c r="H41" s="387" t="s">
        <v>30</v>
      </c>
      <c r="I41" s="388" t="s">
        <v>1926</v>
      </c>
      <c r="J41" s="379" t="s">
        <v>443</v>
      </c>
      <c r="K41" s="539" t="s">
        <v>2527</v>
      </c>
      <c r="L41" s="379" t="s">
        <v>443</v>
      </c>
      <c r="M41" s="379" t="s">
        <v>443</v>
      </c>
      <c r="N41" s="379" t="s">
        <v>443</v>
      </c>
      <c r="O41" s="379" t="s">
        <v>443</v>
      </c>
      <c r="P41" s="379" t="s">
        <v>443</v>
      </c>
      <c r="Q41" s="379" t="s">
        <v>443</v>
      </c>
      <c r="R41" s="379" t="s">
        <v>443</v>
      </c>
      <c r="S41" s="379" t="s">
        <v>443</v>
      </c>
      <c r="T41" s="379" t="s">
        <v>443</v>
      </c>
      <c r="U41" s="379" t="s">
        <v>443</v>
      </c>
    </row>
    <row r="42" spans="1:21" s="381" customFormat="1" ht="45" customHeight="1" x14ac:dyDescent="0.25">
      <c r="A42" s="408" t="s">
        <v>2395</v>
      </c>
      <c r="B42" s="383" t="s">
        <v>1805</v>
      </c>
      <c r="C42" s="414" t="s">
        <v>1691</v>
      </c>
      <c r="D42" s="401">
        <v>44228</v>
      </c>
      <c r="E42" s="411" t="s">
        <v>590</v>
      </c>
      <c r="F42" s="529" t="s">
        <v>2396</v>
      </c>
      <c r="G42" s="88"/>
      <c r="H42" s="387" t="s">
        <v>19</v>
      </c>
      <c r="I42" s="388" t="s">
        <v>2534</v>
      </c>
      <c r="J42" s="454" t="s">
        <v>35</v>
      </c>
      <c r="K42" s="420" t="s">
        <v>35</v>
      </c>
      <c r="L42" s="420" t="s">
        <v>35</v>
      </c>
      <c r="M42" s="379" t="s">
        <v>443</v>
      </c>
      <c r="N42" s="379" t="s">
        <v>443</v>
      </c>
      <c r="O42" s="379" t="s">
        <v>443</v>
      </c>
      <c r="P42" s="379" t="s">
        <v>443</v>
      </c>
      <c r="Q42" s="379" t="s">
        <v>443</v>
      </c>
      <c r="R42" s="379" t="s">
        <v>443</v>
      </c>
      <c r="S42" s="539" t="s">
        <v>2527</v>
      </c>
      <c r="T42" s="379" t="s">
        <v>443</v>
      </c>
      <c r="U42" s="379" t="s">
        <v>443</v>
      </c>
    </row>
    <row r="43" spans="1:21" ht="45" customHeight="1" x14ac:dyDescent="0.25">
      <c r="A43" s="382" t="s">
        <v>894</v>
      </c>
      <c r="B43" s="382" t="s">
        <v>152</v>
      </c>
      <c r="C43" s="408" t="s">
        <v>2311</v>
      </c>
      <c r="D43" s="401">
        <v>42036</v>
      </c>
      <c r="E43" s="385" t="s">
        <v>590</v>
      </c>
      <c r="F43" s="386" t="s">
        <v>2397</v>
      </c>
      <c r="G43" s="88"/>
      <c r="H43" s="387" t="s">
        <v>2385</v>
      </c>
      <c r="I43" s="388" t="s">
        <v>2529</v>
      </c>
      <c r="J43" s="379" t="s">
        <v>443</v>
      </c>
      <c r="K43" s="379" t="s">
        <v>443</v>
      </c>
      <c r="L43" s="379" t="s">
        <v>443</v>
      </c>
      <c r="M43" s="379" t="s">
        <v>443</v>
      </c>
      <c r="N43" s="379" t="s">
        <v>443</v>
      </c>
      <c r="O43" s="379" t="s">
        <v>443</v>
      </c>
      <c r="P43" s="379" t="s">
        <v>443</v>
      </c>
      <c r="Q43" s="379" t="s">
        <v>443</v>
      </c>
      <c r="R43" s="379" t="s">
        <v>443</v>
      </c>
      <c r="S43" s="379" t="s">
        <v>443</v>
      </c>
      <c r="T43" s="379" t="s">
        <v>443</v>
      </c>
      <c r="U43" s="379" t="s">
        <v>1882</v>
      </c>
    </row>
    <row r="44" spans="1:21" s="381" customFormat="1" ht="45" customHeight="1" x14ac:dyDescent="0.25">
      <c r="A44" s="382" t="s">
        <v>904</v>
      </c>
      <c r="B44" s="382" t="s">
        <v>905</v>
      </c>
      <c r="C44" s="408" t="s">
        <v>2311</v>
      </c>
      <c r="D44" s="401">
        <v>44002</v>
      </c>
      <c r="E44" s="385" t="s">
        <v>590</v>
      </c>
      <c r="F44" s="386" t="s">
        <v>2400</v>
      </c>
      <c r="G44" s="88"/>
      <c r="H44" s="387" t="s">
        <v>2385</v>
      </c>
      <c r="I44" s="388" t="s">
        <v>2536</v>
      </c>
      <c r="J44" s="379" t="s">
        <v>443</v>
      </c>
      <c r="K44" s="379" t="s">
        <v>443</v>
      </c>
      <c r="L44" s="539" t="s">
        <v>2527</v>
      </c>
      <c r="M44" s="379" t="s">
        <v>443</v>
      </c>
      <c r="N44" s="379" t="s">
        <v>443</v>
      </c>
      <c r="O44" s="379" t="s">
        <v>443</v>
      </c>
      <c r="P44" s="379" t="s">
        <v>443</v>
      </c>
      <c r="Q44" s="379" t="s">
        <v>443</v>
      </c>
      <c r="R44" s="379" t="s">
        <v>443</v>
      </c>
      <c r="S44" s="379" t="s">
        <v>443</v>
      </c>
      <c r="T44" s="379" t="s">
        <v>443</v>
      </c>
      <c r="U44" s="379" t="s">
        <v>443</v>
      </c>
    </row>
    <row r="45" spans="1:21" ht="45" customHeight="1" x14ac:dyDescent="0.25">
      <c r="A45" s="383" t="s">
        <v>245</v>
      </c>
      <c r="B45" s="383" t="s">
        <v>113</v>
      </c>
      <c r="C45" s="414" t="s">
        <v>2311</v>
      </c>
      <c r="D45" s="384"/>
      <c r="E45" s="385" t="s">
        <v>590</v>
      </c>
      <c r="F45" s="386" t="s">
        <v>246</v>
      </c>
      <c r="G45" s="88">
        <v>6</v>
      </c>
      <c r="H45" s="387" t="s">
        <v>2385</v>
      </c>
      <c r="I45" s="388" t="s">
        <v>2524</v>
      </c>
      <c r="J45" s="379" t="s">
        <v>443</v>
      </c>
      <c r="K45" s="379" t="s">
        <v>443</v>
      </c>
      <c r="L45" s="379" t="s">
        <v>443</v>
      </c>
      <c r="M45" s="379" t="s">
        <v>443</v>
      </c>
      <c r="N45" s="379" t="s">
        <v>443</v>
      </c>
      <c r="O45" s="379" t="s">
        <v>443</v>
      </c>
      <c r="P45" s="539" t="s">
        <v>2527</v>
      </c>
      <c r="Q45" s="379" t="s">
        <v>443</v>
      </c>
      <c r="R45" s="379" t="s">
        <v>443</v>
      </c>
      <c r="S45" s="379" t="s">
        <v>443</v>
      </c>
      <c r="T45" s="379" t="s">
        <v>443</v>
      </c>
      <c r="U45" s="379" t="s">
        <v>443</v>
      </c>
    </row>
    <row r="46" spans="1:21" s="381" customFormat="1" ht="45" customHeight="1" x14ac:dyDescent="0.25">
      <c r="A46" s="382" t="s">
        <v>2401</v>
      </c>
      <c r="B46" s="382" t="s">
        <v>2402</v>
      </c>
      <c r="C46" s="414" t="s">
        <v>2311</v>
      </c>
      <c r="D46" s="384"/>
      <c r="E46" s="385" t="s">
        <v>590</v>
      </c>
      <c r="F46" s="386" t="s">
        <v>481</v>
      </c>
      <c r="G46" s="88">
        <v>21</v>
      </c>
      <c r="H46" s="387" t="s">
        <v>30</v>
      </c>
      <c r="I46" s="388" t="s">
        <v>2534</v>
      </c>
      <c r="J46" s="379" t="s">
        <v>443</v>
      </c>
      <c r="K46" s="379" t="s">
        <v>443</v>
      </c>
      <c r="L46" s="379" t="s">
        <v>443</v>
      </c>
      <c r="M46" s="379" t="s">
        <v>443</v>
      </c>
      <c r="N46" s="379" t="s">
        <v>443</v>
      </c>
      <c r="O46" s="379" t="s">
        <v>443</v>
      </c>
      <c r="P46" s="379" t="s">
        <v>443</v>
      </c>
      <c r="Q46" s="379" t="s">
        <v>443</v>
      </c>
      <c r="R46" s="379" t="s">
        <v>443</v>
      </c>
      <c r="S46" s="379" t="s">
        <v>1882</v>
      </c>
      <c r="T46" s="379" t="s">
        <v>443</v>
      </c>
      <c r="U46" s="379" t="s">
        <v>443</v>
      </c>
    </row>
    <row r="47" spans="1:21" ht="45" customHeight="1" x14ac:dyDescent="0.25">
      <c r="A47" s="382" t="s">
        <v>2405</v>
      </c>
      <c r="B47" s="383" t="s">
        <v>2406</v>
      </c>
      <c r="C47" s="414" t="s">
        <v>2311</v>
      </c>
      <c r="D47" s="401">
        <v>43800</v>
      </c>
      <c r="E47" s="385" t="s">
        <v>590</v>
      </c>
      <c r="F47" s="386" t="s">
        <v>2408</v>
      </c>
      <c r="G47" s="88"/>
      <c r="H47" s="387" t="s">
        <v>2306</v>
      </c>
      <c r="I47" s="388" t="s">
        <v>2536</v>
      </c>
      <c r="J47" s="379" t="s">
        <v>443</v>
      </c>
      <c r="K47" s="453" t="s">
        <v>443</v>
      </c>
      <c r="L47" s="539" t="s">
        <v>2527</v>
      </c>
      <c r="M47" s="379" t="s">
        <v>443</v>
      </c>
      <c r="N47" s="379" t="s">
        <v>443</v>
      </c>
      <c r="O47" s="379" t="s">
        <v>443</v>
      </c>
      <c r="P47" s="379" t="s">
        <v>443</v>
      </c>
      <c r="Q47" s="379" t="s">
        <v>443</v>
      </c>
      <c r="R47" s="453" t="s">
        <v>443</v>
      </c>
      <c r="S47" s="453" t="s">
        <v>443</v>
      </c>
      <c r="T47" s="379" t="s">
        <v>443</v>
      </c>
      <c r="U47" s="379" t="s">
        <v>443</v>
      </c>
    </row>
    <row r="48" spans="1:21" ht="45" customHeight="1" x14ac:dyDescent="0.25">
      <c r="A48" s="383" t="s">
        <v>1830</v>
      </c>
      <c r="B48" s="382" t="s">
        <v>60</v>
      </c>
      <c r="C48" s="409" t="s">
        <v>1819</v>
      </c>
      <c r="D48" s="401">
        <v>44228</v>
      </c>
      <c r="E48" s="385" t="s">
        <v>590</v>
      </c>
      <c r="F48" s="386" t="s">
        <v>827</v>
      </c>
      <c r="G48" s="140"/>
      <c r="H48" s="387" t="s">
        <v>2363</v>
      </c>
      <c r="I48" s="388" t="s">
        <v>2536</v>
      </c>
      <c r="J48" s="420" t="s">
        <v>35</v>
      </c>
      <c r="K48" s="535" t="s">
        <v>35</v>
      </c>
      <c r="L48" s="535" t="s">
        <v>35</v>
      </c>
      <c r="M48" s="379" t="s">
        <v>443</v>
      </c>
      <c r="N48" s="379" t="s">
        <v>443</v>
      </c>
      <c r="O48" s="379" t="s">
        <v>443</v>
      </c>
      <c r="P48" s="379" t="s">
        <v>443</v>
      </c>
      <c r="Q48" s="379" t="s">
        <v>443</v>
      </c>
      <c r="R48" s="379" t="s">
        <v>443</v>
      </c>
      <c r="S48" s="379" t="s">
        <v>443</v>
      </c>
      <c r="T48" s="448"/>
      <c r="U48" s="379"/>
    </row>
    <row r="49" spans="1:21" s="381" customFormat="1" ht="45" customHeight="1" x14ac:dyDescent="0.25">
      <c r="A49" s="382" t="s">
        <v>945</v>
      </c>
      <c r="B49" s="382" t="s">
        <v>152</v>
      </c>
      <c r="C49" s="414" t="s">
        <v>2311</v>
      </c>
      <c r="D49" s="401">
        <v>42036</v>
      </c>
      <c r="E49" s="385" t="s">
        <v>590</v>
      </c>
      <c r="F49" s="386" t="s">
        <v>2409</v>
      </c>
      <c r="G49" s="88"/>
      <c r="H49" s="387" t="s">
        <v>2385</v>
      </c>
      <c r="I49" s="388" t="s">
        <v>2534</v>
      </c>
      <c r="J49" s="379" t="s">
        <v>443</v>
      </c>
      <c r="K49" s="379" t="s">
        <v>443</v>
      </c>
      <c r="L49" s="379" t="s">
        <v>443</v>
      </c>
      <c r="M49" s="379" t="s">
        <v>443</v>
      </c>
      <c r="N49" s="379" t="s">
        <v>443</v>
      </c>
      <c r="O49" s="379" t="s">
        <v>443</v>
      </c>
      <c r="P49" s="379" t="s">
        <v>443</v>
      </c>
      <c r="Q49" s="379" t="s">
        <v>443</v>
      </c>
      <c r="R49" s="379" t="s">
        <v>443</v>
      </c>
      <c r="S49" s="379" t="s">
        <v>1882</v>
      </c>
      <c r="T49" s="379" t="s">
        <v>443</v>
      </c>
      <c r="U49" s="379" t="s">
        <v>443</v>
      </c>
    </row>
    <row r="50" spans="1:21" s="381" customFormat="1" ht="45" customHeight="1" x14ac:dyDescent="0.25">
      <c r="A50" s="383" t="s">
        <v>2151</v>
      </c>
      <c r="B50" s="383" t="s">
        <v>948</v>
      </c>
      <c r="C50" s="414" t="s">
        <v>2311</v>
      </c>
      <c r="D50" s="401">
        <v>42248</v>
      </c>
      <c r="E50" s="385" t="s">
        <v>590</v>
      </c>
      <c r="F50" s="386" t="s">
        <v>2554</v>
      </c>
      <c r="G50" s="140">
        <v>8</v>
      </c>
      <c r="H50" s="387" t="s">
        <v>30</v>
      </c>
      <c r="I50" s="388" t="s">
        <v>2519</v>
      </c>
      <c r="J50" s="379" t="s">
        <v>443</v>
      </c>
      <c r="K50" s="379" t="s">
        <v>443</v>
      </c>
      <c r="L50" s="379" t="s">
        <v>443</v>
      </c>
      <c r="M50" s="539" t="s">
        <v>2527</v>
      </c>
      <c r="N50" s="379" t="s">
        <v>443</v>
      </c>
      <c r="O50" s="379" t="s">
        <v>443</v>
      </c>
      <c r="P50" s="379" t="s">
        <v>443</v>
      </c>
      <c r="Q50" s="379" t="s">
        <v>443</v>
      </c>
      <c r="R50" s="379" t="s">
        <v>443</v>
      </c>
      <c r="S50" s="379" t="s">
        <v>443</v>
      </c>
      <c r="T50" s="379" t="s">
        <v>443</v>
      </c>
      <c r="U50" s="379" t="s">
        <v>443</v>
      </c>
    </row>
    <row r="51" spans="1:21" s="381" customFormat="1" ht="45" customHeight="1" x14ac:dyDescent="0.25">
      <c r="A51" s="408" t="s">
        <v>2153</v>
      </c>
      <c r="B51" s="383" t="s">
        <v>956</v>
      </c>
      <c r="C51" s="414" t="s">
        <v>2311</v>
      </c>
      <c r="D51" s="401">
        <v>42719</v>
      </c>
      <c r="E51" s="385" t="s">
        <v>590</v>
      </c>
      <c r="F51" s="386" t="s">
        <v>2555</v>
      </c>
      <c r="G51" s="140">
        <v>20</v>
      </c>
      <c r="H51" s="387" t="s">
        <v>30</v>
      </c>
      <c r="I51" s="388" t="s">
        <v>2522</v>
      </c>
      <c r="J51" s="453" t="s">
        <v>443</v>
      </c>
      <c r="K51" s="453" t="s">
        <v>443</v>
      </c>
      <c r="L51" s="379" t="s">
        <v>443</v>
      </c>
      <c r="M51" s="420" t="s">
        <v>35</v>
      </c>
      <c r="N51" s="379" t="s">
        <v>1882</v>
      </c>
      <c r="O51" s="379" t="s">
        <v>443</v>
      </c>
      <c r="P51" s="379" t="s">
        <v>443</v>
      </c>
      <c r="Q51" s="379" t="s">
        <v>443</v>
      </c>
      <c r="R51" s="379" t="s">
        <v>443</v>
      </c>
      <c r="S51" s="379" t="s">
        <v>443</v>
      </c>
      <c r="T51" s="379" t="s">
        <v>443</v>
      </c>
      <c r="U51" s="379" t="s">
        <v>443</v>
      </c>
    </row>
    <row r="52" spans="1:21" ht="45" customHeight="1" x14ac:dyDescent="0.25">
      <c r="A52" s="408" t="s">
        <v>2154</v>
      </c>
      <c r="B52" s="383" t="s">
        <v>662</v>
      </c>
      <c r="C52" s="414" t="s">
        <v>2311</v>
      </c>
      <c r="D52" s="401">
        <v>44185</v>
      </c>
      <c r="E52" s="385" t="s">
        <v>590</v>
      </c>
      <c r="F52" s="386" t="s">
        <v>2412</v>
      </c>
      <c r="G52" s="88"/>
      <c r="H52" s="387" t="s">
        <v>2306</v>
      </c>
      <c r="I52" s="388" t="s">
        <v>2523</v>
      </c>
      <c r="J52" s="420" t="s">
        <v>35</v>
      </c>
      <c r="K52" s="453" t="s">
        <v>443</v>
      </c>
      <c r="L52" s="379" t="s">
        <v>443</v>
      </c>
      <c r="M52" s="379" t="s">
        <v>443</v>
      </c>
      <c r="N52" s="379" t="s">
        <v>443</v>
      </c>
      <c r="O52" s="379" t="s">
        <v>443</v>
      </c>
      <c r="P52" s="379" t="s">
        <v>443</v>
      </c>
      <c r="Q52" s="379" t="s">
        <v>443</v>
      </c>
      <c r="R52" s="539" t="s">
        <v>2527</v>
      </c>
      <c r="S52" s="453" t="s">
        <v>443</v>
      </c>
      <c r="T52" s="448" t="s">
        <v>443</v>
      </c>
      <c r="U52" s="379" t="s">
        <v>443</v>
      </c>
    </row>
    <row r="53" spans="1:21" ht="45" customHeight="1" x14ac:dyDescent="0.25">
      <c r="A53" s="414" t="s">
        <v>961</v>
      </c>
      <c r="B53" s="383" t="s">
        <v>113</v>
      </c>
      <c r="C53" s="414" t="s">
        <v>2311</v>
      </c>
      <c r="D53" s="401">
        <v>42826</v>
      </c>
      <c r="E53" s="385" t="s">
        <v>590</v>
      </c>
      <c r="F53" s="441" t="s">
        <v>2413</v>
      </c>
      <c r="G53" s="9"/>
      <c r="H53" s="387" t="s">
        <v>2306</v>
      </c>
      <c r="I53" s="388" t="s">
        <v>2523</v>
      </c>
      <c r="J53" s="379" t="s">
        <v>443</v>
      </c>
      <c r="K53" s="379" t="s">
        <v>443</v>
      </c>
      <c r="L53" s="379" t="s">
        <v>443</v>
      </c>
      <c r="M53" s="379" t="s">
        <v>443</v>
      </c>
      <c r="N53" s="379" t="s">
        <v>443</v>
      </c>
      <c r="O53" s="379" t="s">
        <v>443</v>
      </c>
      <c r="P53" s="379" t="s">
        <v>443</v>
      </c>
      <c r="Q53" s="379" t="s">
        <v>443</v>
      </c>
      <c r="R53" s="379" t="s">
        <v>1882</v>
      </c>
      <c r="S53" s="379" t="s">
        <v>443</v>
      </c>
      <c r="T53" s="379" t="s">
        <v>443</v>
      </c>
      <c r="U53" s="379" t="s">
        <v>443</v>
      </c>
    </row>
    <row r="54" spans="1:21" s="381" customFormat="1" ht="45" customHeight="1" x14ac:dyDescent="0.25">
      <c r="A54" s="399" t="s">
        <v>261</v>
      </c>
      <c r="B54" s="372" t="s">
        <v>948</v>
      </c>
      <c r="C54" s="414" t="s">
        <v>2311</v>
      </c>
      <c r="D54" s="440"/>
      <c r="E54" s="385" t="s">
        <v>590</v>
      </c>
      <c r="F54" s="403" t="s">
        <v>262</v>
      </c>
      <c r="G54" s="193">
        <v>15</v>
      </c>
      <c r="H54" s="431" t="s">
        <v>2385</v>
      </c>
      <c r="I54" s="388" t="s">
        <v>2521</v>
      </c>
      <c r="J54" s="379" t="s">
        <v>443</v>
      </c>
      <c r="K54" s="379" t="s">
        <v>443</v>
      </c>
      <c r="L54" s="379" t="s">
        <v>443</v>
      </c>
      <c r="M54" s="379" t="s">
        <v>443</v>
      </c>
      <c r="N54" s="379" t="s">
        <v>443</v>
      </c>
      <c r="O54" s="379" t="s">
        <v>1882</v>
      </c>
      <c r="P54" s="379" t="s">
        <v>443</v>
      </c>
      <c r="Q54" s="379" t="s">
        <v>443</v>
      </c>
      <c r="R54" s="379" t="s">
        <v>443</v>
      </c>
      <c r="S54" s="379" t="s">
        <v>443</v>
      </c>
      <c r="T54" s="379" t="s">
        <v>443</v>
      </c>
      <c r="U54" s="379" t="s">
        <v>443</v>
      </c>
    </row>
    <row r="55" spans="1:21" s="381" customFormat="1" ht="45" customHeight="1" x14ac:dyDescent="0.25">
      <c r="A55" s="382" t="s">
        <v>2161</v>
      </c>
      <c r="B55" s="382" t="s">
        <v>980</v>
      </c>
      <c r="C55" s="414" t="s">
        <v>2311</v>
      </c>
      <c r="D55" s="401">
        <v>43862</v>
      </c>
      <c r="E55" s="385" t="s">
        <v>590</v>
      </c>
      <c r="F55" s="386" t="s">
        <v>981</v>
      </c>
      <c r="G55" s="88"/>
      <c r="H55" s="387" t="s">
        <v>24</v>
      </c>
      <c r="I55" s="388" t="s">
        <v>2536</v>
      </c>
      <c r="J55" s="379" t="s">
        <v>443</v>
      </c>
      <c r="K55" s="379" t="s">
        <v>443</v>
      </c>
      <c r="L55" s="379" t="s">
        <v>1882</v>
      </c>
      <c r="M55" s="379" t="s">
        <v>443</v>
      </c>
      <c r="N55" s="379" t="s">
        <v>443</v>
      </c>
      <c r="O55" s="379" t="s">
        <v>443</v>
      </c>
      <c r="P55" s="379" t="s">
        <v>443</v>
      </c>
      <c r="Q55" s="420" t="s">
        <v>35</v>
      </c>
      <c r="R55" s="379" t="s">
        <v>443</v>
      </c>
      <c r="S55" s="379" t="s">
        <v>443</v>
      </c>
      <c r="T55" s="379" t="s">
        <v>443</v>
      </c>
      <c r="U55" s="379" t="s">
        <v>443</v>
      </c>
    </row>
    <row r="56" spans="1:21" s="381" customFormat="1" ht="45" customHeight="1" x14ac:dyDescent="0.25">
      <c r="A56" s="382" t="s">
        <v>985</v>
      </c>
      <c r="B56" s="382" t="s">
        <v>758</v>
      </c>
      <c r="C56" s="414" t="s">
        <v>2311</v>
      </c>
      <c r="D56" s="401">
        <v>43422</v>
      </c>
      <c r="E56" s="385" t="s">
        <v>590</v>
      </c>
      <c r="F56" s="386" t="s">
        <v>986</v>
      </c>
      <c r="G56" s="88"/>
      <c r="H56" s="387" t="s">
        <v>24</v>
      </c>
      <c r="I56" s="388" t="s">
        <v>2556</v>
      </c>
      <c r="J56" s="453" t="s">
        <v>1882</v>
      </c>
      <c r="K56" s="379" t="s">
        <v>443</v>
      </c>
      <c r="L56" s="379" t="s">
        <v>443</v>
      </c>
      <c r="M56" s="379" t="s">
        <v>443</v>
      </c>
      <c r="N56" s="379" t="s">
        <v>443</v>
      </c>
      <c r="O56" s="379" t="s">
        <v>443</v>
      </c>
      <c r="P56" s="379" t="s">
        <v>443</v>
      </c>
      <c r="Q56" s="420" t="s">
        <v>35</v>
      </c>
      <c r="R56" s="379" t="s">
        <v>443</v>
      </c>
      <c r="S56" s="379" t="s">
        <v>443</v>
      </c>
      <c r="T56" s="379" t="s">
        <v>443</v>
      </c>
      <c r="U56" s="379" t="s">
        <v>443</v>
      </c>
    </row>
    <row r="57" spans="1:21" ht="45" customHeight="1" x14ac:dyDescent="0.25">
      <c r="A57" s="382" t="s">
        <v>2162</v>
      </c>
      <c r="B57" s="382" t="s">
        <v>989</v>
      </c>
      <c r="C57" s="533" t="s">
        <v>990</v>
      </c>
      <c r="D57" s="401">
        <v>44278</v>
      </c>
      <c r="E57" s="385" t="s">
        <v>590</v>
      </c>
      <c r="F57" s="386" t="s">
        <v>827</v>
      </c>
      <c r="G57" s="88"/>
      <c r="H57" s="387" t="s">
        <v>2383</v>
      </c>
      <c r="I57" s="388" t="s">
        <v>2529</v>
      </c>
      <c r="J57" s="420" t="s">
        <v>35</v>
      </c>
      <c r="K57" s="420" t="s">
        <v>35</v>
      </c>
      <c r="L57" s="420" t="s">
        <v>35</v>
      </c>
      <c r="M57" s="420" t="s">
        <v>35</v>
      </c>
      <c r="N57" s="379" t="s">
        <v>443</v>
      </c>
      <c r="O57" s="379" t="s">
        <v>443</v>
      </c>
      <c r="P57" s="379" t="s">
        <v>443</v>
      </c>
      <c r="Q57" s="379" t="s">
        <v>443</v>
      </c>
      <c r="R57" s="379" t="s">
        <v>443</v>
      </c>
      <c r="S57" s="379" t="s">
        <v>443</v>
      </c>
      <c r="T57" s="379" t="s">
        <v>443</v>
      </c>
      <c r="U57" s="379" t="s">
        <v>1882</v>
      </c>
    </row>
    <row r="58" spans="1:21" s="381" customFormat="1" ht="45" customHeight="1" x14ac:dyDescent="0.25">
      <c r="A58" s="383" t="s">
        <v>104</v>
      </c>
      <c r="B58" s="383" t="s">
        <v>948</v>
      </c>
      <c r="C58" s="414" t="s">
        <v>2311</v>
      </c>
      <c r="D58" s="384"/>
      <c r="E58" s="385" t="s">
        <v>590</v>
      </c>
      <c r="F58" s="386" t="s">
        <v>241</v>
      </c>
      <c r="G58" s="88">
        <v>5</v>
      </c>
      <c r="H58" s="387" t="s">
        <v>2385</v>
      </c>
      <c r="I58" s="388" t="s">
        <v>2541</v>
      </c>
      <c r="J58" s="379" t="s">
        <v>443</v>
      </c>
      <c r="K58" s="379" t="s">
        <v>443</v>
      </c>
      <c r="L58" s="379" t="s">
        <v>443</v>
      </c>
      <c r="M58" s="379" t="s">
        <v>443</v>
      </c>
      <c r="N58" s="379" t="s">
        <v>443</v>
      </c>
      <c r="O58" s="379" t="s">
        <v>443</v>
      </c>
      <c r="P58" s="379" t="s">
        <v>443</v>
      </c>
      <c r="Q58" s="539" t="s">
        <v>2527</v>
      </c>
      <c r="R58" s="379" t="s">
        <v>443</v>
      </c>
      <c r="S58" s="379" t="s">
        <v>443</v>
      </c>
      <c r="T58" s="379" t="s">
        <v>443</v>
      </c>
      <c r="U58" s="379" t="s">
        <v>443</v>
      </c>
    </row>
    <row r="59" spans="1:21" s="381" customFormat="1" ht="45" customHeight="1" x14ac:dyDescent="0.25">
      <c r="A59" s="383" t="s">
        <v>2415</v>
      </c>
      <c r="B59" s="383" t="s">
        <v>840</v>
      </c>
      <c r="C59" s="451" t="s">
        <v>2551</v>
      </c>
      <c r="D59" s="401">
        <v>43831</v>
      </c>
      <c r="E59" s="385" t="s">
        <v>590</v>
      </c>
      <c r="F59" s="386" t="s">
        <v>1012</v>
      </c>
      <c r="G59" s="299"/>
      <c r="H59" s="387" t="s">
        <v>2363</v>
      </c>
      <c r="I59" s="388" t="s">
        <v>2524</v>
      </c>
      <c r="J59" s="379" t="s">
        <v>443</v>
      </c>
      <c r="K59" s="546" t="s">
        <v>2520</v>
      </c>
      <c r="L59" s="379" t="s">
        <v>443</v>
      </c>
      <c r="M59" s="379" t="s">
        <v>443</v>
      </c>
      <c r="N59" s="379" t="s">
        <v>443</v>
      </c>
      <c r="O59" s="379" t="s">
        <v>443</v>
      </c>
      <c r="P59" s="379" t="s">
        <v>1882</v>
      </c>
      <c r="Q59" s="379" t="s">
        <v>443</v>
      </c>
      <c r="R59" s="453" t="s">
        <v>443</v>
      </c>
      <c r="S59" s="453" t="s">
        <v>443</v>
      </c>
      <c r="T59" s="379" t="s">
        <v>443</v>
      </c>
      <c r="U59" s="379" t="s">
        <v>443</v>
      </c>
    </row>
    <row r="60" spans="1:21" s="381" customFormat="1" ht="45" customHeight="1" x14ac:dyDescent="0.25">
      <c r="A60" s="383" t="s">
        <v>2174</v>
      </c>
      <c r="B60" s="383" t="s">
        <v>1028</v>
      </c>
      <c r="C60" s="414" t="s">
        <v>2311</v>
      </c>
      <c r="D60" s="401">
        <v>41730</v>
      </c>
      <c r="E60" s="385" t="s">
        <v>590</v>
      </c>
      <c r="F60" s="386" t="s">
        <v>2416</v>
      </c>
      <c r="G60" s="88">
        <v>19</v>
      </c>
      <c r="H60" s="387" t="s">
        <v>2306</v>
      </c>
      <c r="I60" s="388" t="s">
        <v>2524</v>
      </c>
      <c r="J60" s="453" t="s">
        <v>443</v>
      </c>
      <c r="K60" s="379" t="s">
        <v>443</v>
      </c>
      <c r="L60" s="379" t="s">
        <v>443</v>
      </c>
      <c r="M60" s="379" t="s">
        <v>443</v>
      </c>
      <c r="N60" s="379" t="s">
        <v>443</v>
      </c>
      <c r="O60" s="379" t="s">
        <v>443</v>
      </c>
      <c r="P60" s="379" t="s">
        <v>1882</v>
      </c>
      <c r="Q60" s="379" t="s">
        <v>443</v>
      </c>
      <c r="R60" s="379" t="s">
        <v>443</v>
      </c>
      <c r="S60" s="379" t="s">
        <v>443</v>
      </c>
      <c r="T60" s="448" t="s">
        <v>443</v>
      </c>
      <c r="U60" s="379" t="s">
        <v>443</v>
      </c>
    </row>
    <row r="61" spans="1:21" ht="45" customHeight="1" x14ac:dyDescent="0.25">
      <c r="A61" s="383" t="s">
        <v>2178</v>
      </c>
      <c r="B61" s="382" t="s">
        <v>989</v>
      </c>
      <c r="C61" s="533" t="s">
        <v>1037</v>
      </c>
      <c r="D61" s="401">
        <v>44287</v>
      </c>
      <c r="E61" s="385" t="s">
        <v>590</v>
      </c>
      <c r="F61" s="386" t="s">
        <v>827</v>
      </c>
      <c r="G61" s="88"/>
      <c r="H61" s="387" t="s">
        <v>2383</v>
      </c>
      <c r="I61" s="388" t="s">
        <v>2522</v>
      </c>
      <c r="J61" s="420" t="s">
        <v>35</v>
      </c>
      <c r="K61" s="420" t="s">
        <v>35</v>
      </c>
      <c r="L61" s="420" t="s">
        <v>35</v>
      </c>
      <c r="M61" s="420" t="s">
        <v>35</v>
      </c>
      <c r="N61" s="379" t="s">
        <v>1882</v>
      </c>
      <c r="O61" s="379" t="s">
        <v>443</v>
      </c>
      <c r="P61" s="379" t="s">
        <v>443</v>
      </c>
      <c r="Q61" s="379" t="s">
        <v>443</v>
      </c>
      <c r="R61" s="379" t="s">
        <v>443</v>
      </c>
      <c r="S61" s="379" t="s">
        <v>443</v>
      </c>
      <c r="T61" s="379" t="s">
        <v>443</v>
      </c>
      <c r="U61" s="379" t="s">
        <v>443</v>
      </c>
    </row>
    <row r="62" spans="1:21" ht="45" customHeight="1" x14ac:dyDescent="0.25">
      <c r="A62" s="408" t="s">
        <v>68</v>
      </c>
      <c r="B62" s="382" t="s">
        <v>60</v>
      </c>
      <c r="C62" s="409" t="s">
        <v>1176</v>
      </c>
      <c r="D62" s="384"/>
      <c r="E62" s="385" t="s">
        <v>590</v>
      </c>
      <c r="F62" s="386" t="s">
        <v>232</v>
      </c>
      <c r="G62" s="140">
        <v>3</v>
      </c>
      <c r="H62" s="387" t="s">
        <v>2385</v>
      </c>
      <c r="I62" s="415" t="s">
        <v>2557</v>
      </c>
      <c r="J62" s="379" t="s">
        <v>1882</v>
      </c>
      <c r="K62" s="453" t="s">
        <v>443</v>
      </c>
      <c r="L62" s="379" t="s">
        <v>443</v>
      </c>
      <c r="M62" s="379" t="s">
        <v>443</v>
      </c>
      <c r="N62" s="379" t="s">
        <v>443</v>
      </c>
      <c r="O62" s="379" t="s">
        <v>443</v>
      </c>
      <c r="P62" s="379" t="s">
        <v>443</v>
      </c>
      <c r="Q62" s="379" t="s">
        <v>443</v>
      </c>
      <c r="R62" s="379" t="s">
        <v>443</v>
      </c>
      <c r="S62" s="379" t="s">
        <v>443</v>
      </c>
      <c r="T62" s="379" t="s">
        <v>443</v>
      </c>
      <c r="U62" s="379" t="s">
        <v>1882</v>
      </c>
    </row>
    <row r="63" spans="1:21" ht="45" customHeight="1" x14ac:dyDescent="0.25">
      <c r="A63" s="408" t="s">
        <v>2180</v>
      </c>
      <c r="B63" s="382" t="s">
        <v>989</v>
      </c>
      <c r="C63" s="533" t="s">
        <v>1042</v>
      </c>
      <c r="D63" s="471">
        <v>44185</v>
      </c>
      <c r="E63" s="385" t="s">
        <v>590</v>
      </c>
      <c r="F63" s="386" t="s">
        <v>827</v>
      </c>
      <c r="G63" s="140"/>
      <c r="H63" s="387" t="s">
        <v>2383</v>
      </c>
      <c r="I63" s="388" t="s">
        <v>2519</v>
      </c>
      <c r="J63" s="453" t="s">
        <v>443</v>
      </c>
      <c r="K63" s="453" t="s">
        <v>443</v>
      </c>
      <c r="L63" s="379" t="s">
        <v>443</v>
      </c>
      <c r="M63" s="539" t="s">
        <v>2527</v>
      </c>
      <c r="N63" s="379" t="s">
        <v>443</v>
      </c>
      <c r="O63" s="379" t="s">
        <v>443</v>
      </c>
      <c r="P63" s="379" t="s">
        <v>443</v>
      </c>
      <c r="Q63" s="379" t="s">
        <v>443</v>
      </c>
      <c r="R63" s="453" t="s">
        <v>443</v>
      </c>
      <c r="S63" s="453" t="s">
        <v>443</v>
      </c>
      <c r="T63" s="379" t="s">
        <v>443</v>
      </c>
      <c r="U63" s="379" t="s">
        <v>443</v>
      </c>
    </row>
    <row r="64" spans="1:21" s="381" customFormat="1" ht="45" customHeight="1" x14ac:dyDescent="0.25">
      <c r="A64" s="383" t="s">
        <v>1043</v>
      </c>
      <c r="B64" s="383" t="s">
        <v>2417</v>
      </c>
      <c r="C64" s="408" t="s">
        <v>2311</v>
      </c>
      <c r="D64" s="401">
        <v>44044</v>
      </c>
      <c r="E64" s="385" t="s">
        <v>590</v>
      </c>
      <c r="F64" s="386" t="s">
        <v>2418</v>
      </c>
      <c r="G64" s="9" t="s">
        <v>2181</v>
      </c>
      <c r="H64" s="387" t="s">
        <v>2306</v>
      </c>
      <c r="I64" s="449" t="s">
        <v>2536</v>
      </c>
      <c r="J64" s="379" t="s">
        <v>443</v>
      </c>
      <c r="K64" s="379" t="s">
        <v>443</v>
      </c>
      <c r="L64" s="539" t="s">
        <v>2527</v>
      </c>
      <c r="M64" s="379" t="s">
        <v>443</v>
      </c>
      <c r="N64" s="379" t="s">
        <v>443</v>
      </c>
      <c r="O64" s="379" t="s">
        <v>443</v>
      </c>
      <c r="P64" s="379" t="s">
        <v>443</v>
      </c>
      <c r="Q64" s="379" t="s">
        <v>443</v>
      </c>
      <c r="R64" s="379" t="s">
        <v>443</v>
      </c>
      <c r="S64" s="379" t="s">
        <v>443</v>
      </c>
      <c r="T64" s="379" t="s">
        <v>443</v>
      </c>
      <c r="U64" s="379" t="s">
        <v>443</v>
      </c>
    </row>
    <row r="65" spans="1:21" ht="45" customHeight="1" x14ac:dyDescent="0.25">
      <c r="A65" s="382" t="s">
        <v>1046</v>
      </c>
      <c r="B65" s="382" t="s">
        <v>152</v>
      </c>
      <c r="C65" s="414" t="s">
        <v>2311</v>
      </c>
      <c r="D65" s="401">
        <v>41852</v>
      </c>
      <c r="E65" s="385" t="s">
        <v>590</v>
      </c>
      <c r="F65" s="386" t="s">
        <v>2419</v>
      </c>
      <c r="G65" s="88"/>
      <c r="H65" s="387" t="s">
        <v>24</v>
      </c>
      <c r="I65" s="388" t="s">
        <v>2536</v>
      </c>
      <c r="J65" s="379" t="s">
        <v>443</v>
      </c>
      <c r="K65" s="453" t="s">
        <v>443</v>
      </c>
      <c r="L65" s="379" t="s">
        <v>1882</v>
      </c>
      <c r="M65" s="379" t="s">
        <v>443</v>
      </c>
      <c r="N65" s="379" t="s">
        <v>443</v>
      </c>
      <c r="O65" s="379" t="s">
        <v>443</v>
      </c>
      <c r="P65" s="379" t="s">
        <v>443</v>
      </c>
      <c r="Q65" s="420" t="s">
        <v>35</v>
      </c>
      <c r="R65" s="453" t="s">
        <v>443</v>
      </c>
      <c r="S65" s="453" t="s">
        <v>443</v>
      </c>
      <c r="T65" s="379" t="s">
        <v>1882</v>
      </c>
      <c r="U65" s="420" t="s">
        <v>35</v>
      </c>
    </row>
    <row r="66" spans="1:21" ht="45" customHeight="1" x14ac:dyDescent="0.25">
      <c r="A66" s="383" t="s">
        <v>2182</v>
      </c>
      <c r="B66" s="383" t="s">
        <v>49</v>
      </c>
      <c r="C66" s="414" t="s">
        <v>2311</v>
      </c>
      <c r="D66" s="401">
        <v>41821</v>
      </c>
      <c r="E66" s="385" t="s">
        <v>590</v>
      </c>
      <c r="F66" s="386" t="s">
        <v>2420</v>
      </c>
      <c r="G66" s="88">
        <v>12</v>
      </c>
      <c r="H66" s="387" t="s">
        <v>2306</v>
      </c>
      <c r="I66" s="388" t="s">
        <v>2541</v>
      </c>
      <c r="J66" s="379" t="s">
        <v>443</v>
      </c>
      <c r="K66" s="379" t="s">
        <v>443</v>
      </c>
      <c r="L66" s="379" t="s">
        <v>443</v>
      </c>
      <c r="M66" s="379" t="s">
        <v>443</v>
      </c>
      <c r="N66" s="379" t="s">
        <v>443</v>
      </c>
      <c r="O66" s="379" t="s">
        <v>443</v>
      </c>
      <c r="P66" s="379" t="s">
        <v>443</v>
      </c>
      <c r="Q66" s="379" t="s">
        <v>1882</v>
      </c>
      <c r="R66" s="379" t="s">
        <v>443</v>
      </c>
      <c r="S66" s="379" t="s">
        <v>443</v>
      </c>
      <c r="T66" s="379" t="s">
        <v>443</v>
      </c>
      <c r="U66" s="551" t="s">
        <v>2558</v>
      </c>
    </row>
    <row r="67" spans="1:21" s="381" customFormat="1" ht="45" customHeight="1" x14ac:dyDescent="0.25">
      <c r="A67" s="383" t="s">
        <v>257</v>
      </c>
      <c r="B67" s="383" t="s">
        <v>152</v>
      </c>
      <c r="C67" s="414" t="s">
        <v>2311</v>
      </c>
      <c r="D67" s="384"/>
      <c r="E67" s="385" t="s">
        <v>590</v>
      </c>
      <c r="F67" s="386" t="s">
        <v>258</v>
      </c>
      <c r="G67" s="88">
        <v>13</v>
      </c>
      <c r="H67" s="387" t="s">
        <v>2385</v>
      </c>
      <c r="I67" s="388" t="s">
        <v>2523</v>
      </c>
      <c r="J67" s="379" t="s">
        <v>443</v>
      </c>
      <c r="K67" s="379" t="s">
        <v>443</v>
      </c>
      <c r="L67" s="379" t="s">
        <v>443</v>
      </c>
      <c r="M67" s="379" t="s">
        <v>443</v>
      </c>
      <c r="N67" s="379" t="s">
        <v>443</v>
      </c>
      <c r="O67" s="379" t="s">
        <v>443</v>
      </c>
      <c r="P67" s="379" t="s">
        <v>443</v>
      </c>
      <c r="Q67" s="379" t="s">
        <v>443</v>
      </c>
      <c r="R67" s="379" t="s">
        <v>1882</v>
      </c>
      <c r="S67" s="379" t="s">
        <v>443</v>
      </c>
      <c r="T67" s="379" t="s">
        <v>443</v>
      </c>
      <c r="U67" s="379" t="s">
        <v>443</v>
      </c>
    </row>
    <row r="68" spans="1:21" ht="45" customHeight="1" x14ac:dyDescent="0.25">
      <c r="A68" s="408" t="s">
        <v>2421</v>
      </c>
      <c r="B68" s="382" t="s">
        <v>2422</v>
      </c>
      <c r="C68" s="409" t="s">
        <v>2559</v>
      </c>
      <c r="D68" s="434">
        <v>43132</v>
      </c>
      <c r="E68" s="385" t="s">
        <v>590</v>
      </c>
      <c r="F68" s="386" t="s">
        <v>2425</v>
      </c>
      <c r="G68" s="88"/>
      <c r="H68" s="387" t="s">
        <v>30</v>
      </c>
      <c r="I68" s="404" t="s">
        <v>2524</v>
      </c>
      <c r="J68" s="379" t="s">
        <v>443</v>
      </c>
      <c r="K68" s="453" t="s">
        <v>443</v>
      </c>
      <c r="L68" s="379" t="s">
        <v>443</v>
      </c>
      <c r="M68" s="379" t="s">
        <v>443</v>
      </c>
      <c r="N68" s="379" t="s">
        <v>443</v>
      </c>
      <c r="O68" s="379" t="s">
        <v>443</v>
      </c>
      <c r="P68" s="539" t="s">
        <v>2527</v>
      </c>
      <c r="Q68" s="379" t="s">
        <v>443</v>
      </c>
      <c r="R68" s="453" t="s">
        <v>443</v>
      </c>
      <c r="S68" s="453" t="s">
        <v>443</v>
      </c>
      <c r="T68" s="379" t="s">
        <v>443</v>
      </c>
      <c r="U68" s="379" t="s">
        <v>443</v>
      </c>
    </row>
    <row r="69" spans="1:21" s="381" customFormat="1" ht="45" customHeight="1" x14ac:dyDescent="0.25">
      <c r="A69" s="383" t="s">
        <v>1070</v>
      </c>
      <c r="B69" s="383" t="s">
        <v>152</v>
      </c>
      <c r="C69" s="414" t="s">
        <v>2311</v>
      </c>
      <c r="D69" s="401">
        <v>43800</v>
      </c>
      <c r="E69" s="385" t="s">
        <v>590</v>
      </c>
      <c r="F69" s="386" t="s">
        <v>2429</v>
      </c>
      <c r="G69" s="140"/>
      <c r="H69" s="387" t="s">
        <v>2306</v>
      </c>
      <c r="I69" s="388" t="s">
        <v>1898</v>
      </c>
      <c r="J69" s="539" t="s">
        <v>2527</v>
      </c>
      <c r="K69" s="379" t="s">
        <v>443</v>
      </c>
      <c r="L69" s="379" t="s">
        <v>443</v>
      </c>
      <c r="M69" s="379" t="s">
        <v>443</v>
      </c>
      <c r="N69" s="379" t="s">
        <v>443</v>
      </c>
      <c r="O69" s="379" t="s">
        <v>443</v>
      </c>
      <c r="P69" s="379" t="s">
        <v>443</v>
      </c>
      <c r="Q69" s="379" t="s">
        <v>443</v>
      </c>
      <c r="R69" s="379" t="s">
        <v>443</v>
      </c>
      <c r="S69" s="379" t="s">
        <v>443</v>
      </c>
      <c r="T69" s="379" t="s">
        <v>443</v>
      </c>
      <c r="U69" s="379" t="s">
        <v>443</v>
      </c>
    </row>
    <row r="70" spans="1:21" s="381" customFormat="1" ht="15" x14ac:dyDescent="0.25">
      <c r="A70" s="382" t="s">
        <v>184</v>
      </c>
      <c r="B70" s="383" t="s">
        <v>185</v>
      </c>
      <c r="C70" s="414" t="s">
        <v>2311</v>
      </c>
      <c r="D70" s="401">
        <v>42558</v>
      </c>
      <c r="E70" s="385" t="s">
        <v>590</v>
      </c>
      <c r="F70" s="386" t="s">
        <v>488</v>
      </c>
      <c r="G70" s="140">
        <v>22</v>
      </c>
      <c r="H70" s="387" t="s">
        <v>19</v>
      </c>
      <c r="I70" s="415" t="s">
        <v>2536</v>
      </c>
      <c r="J70" s="379" t="s">
        <v>443</v>
      </c>
      <c r="K70" s="379" t="s">
        <v>443</v>
      </c>
      <c r="L70" s="379" t="s">
        <v>1882</v>
      </c>
      <c r="M70" s="379" t="s">
        <v>443</v>
      </c>
      <c r="N70" s="379" t="s">
        <v>443</v>
      </c>
      <c r="O70" s="379" t="s">
        <v>443</v>
      </c>
      <c r="P70" s="379" t="s">
        <v>443</v>
      </c>
      <c r="Q70" s="379" t="s">
        <v>443</v>
      </c>
      <c r="R70" s="379" t="s">
        <v>443</v>
      </c>
      <c r="S70" s="379" t="s">
        <v>443</v>
      </c>
      <c r="T70" s="379" t="s">
        <v>443</v>
      </c>
      <c r="U70" s="379" t="s">
        <v>443</v>
      </c>
    </row>
    <row r="71" spans="1:21" s="381" customFormat="1" ht="45" customHeight="1" x14ac:dyDescent="0.25">
      <c r="A71" s="382" t="s">
        <v>2189</v>
      </c>
      <c r="B71" s="383" t="s">
        <v>840</v>
      </c>
      <c r="C71" s="451" t="s">
        <v>2551</v>
      </c>
      <c r="D71" s="401">
        <v>44189</v>
      </c>
      <c r="E71" s="385" t="s">
        <v>590</v>
      </c>
      <c r="F71" s="386" t="s">
        <v>1081</v>
      </c>
      <c r="G71" s="88"/>
      <c r="H71" s="387" t="s">
        <v>2363</v>
      </c>
      <c r="I71" s="415" t="s">
        <v>2523</v>
      </c>
      <c r="J71" s="379" t="s">
        <v>35</v>
      </c>
      <c r="K71" s="536" t="s">
        <v>2520</v>
      </c>
      <c r="L71" s="379" t="s">
        <v>443</v>
      </c>
      <c r="M71" s="379" t="s">
        <v>443</v>
      </c>
      <c r="N71" s="379" t="s">
        <v>443</v>
      </c>
      <c r="O71" s="379" t="s">
        <v>443</v>
      </c>
      <c r="P71" s="379" t="s">
        <v>443</v>
      </c>
      <c r="Q71" s="379" t="s">
        <v>443</v>
      </c>
      <c r="R71" s="379" t="s">
        <v>1882</v>
      </c>
      <c r="S71" s="379" t="s">
        <v>443</v>
      </c>
      <c r="T71" s="379" t="s">
        <v>443</v>
      </c>
      <c r="U71" s="379" t="s">
        <v>443</v>
      </c>
    </row>
    <row r="72" spans="1:21" s="381" customFormat="1" ht="45" customHeight="1" x14ac:dyDescent="0.25">
      <c r="A72" s="414" t="s">
        <v>1082</v>
      </c>
      <c r="B72" s="383" t="s">
        <v>89</v>
      </c>
      <c r="C72" s="414" t="s">
        <v>2311</v>
      </c>
      <c r="D72" s="401">
        <v>41426</v>
      </c>
      <c r="E72" s="385" t="s">
        <v>590</v>
      </c>
      <c r="F72" s="386" t="s">
        <v>2430</v>
      </c>
      <c r="G72" s="88">
        <v>24</v>
      </c>
      <c r="H72" s="387" t="s">
        <v>19</v>
      </c>
      <c r="I72" s="415" t="s">
        <v>2523</v>
      </c>
      <c r="J72" s="453" t="s">
        <v>443</v>
      </c>
      <c r="K72" s="379" t="s">
        <v>443</v>
      </c>
      <c r="L72" s="379" t="s">
        <v>443</v>
      </c>
      <c r="M72" s="379" t="s">
        <v>443</v>
      </c>
      <c r="N72" s="379" t="s">
        <v>443</v>
      </c>
      <c r="O72" s="379" t="s">
        <v>443</v>
      </c>
      <c r="P72" s="379" t="s">
        <v>443</v>
      </c>
      <c r="Q72" s="379" t="s">
        <v>443</v>
      </c>
      <c r="R72" s="539" t="s">
        <v>2527</v>
      </c>
      <c r="S72" s="379" t="s">
        <v>443</v>
      </c>
      <c r="T72" s="379" t="s">
        <v>443</v>
      </c>
      <c r="U72" s="379" t="s">
        <v>443</v>
      </c>
    </row>
    <row r="73" spans="1:21" s="381" customFormat="1" ht="45" customHeight="1" x14ac:dyDescent="0.25">
      <c r="A73" s="414" t="s">
        <v>1089</v>
      </c>
      <c r="B73" s="383" t="s">
        <v>989</v>
      </c>
      <c r="C73" s="533" t="s">
        <v>1037</v>
      </c>
      <c r="D73" s="401">
        <v>44287</v>
      </c>
      <c r="E73" s="385" t="s">
        <v>590</v>
      </c>
      <c r="F73" s="386" t="s">
        <v>827</v>
      </c>
      <c r="G73" s="88"/>
      <c r="H73" s="387" t="s">
        <v>2383</v>
      </c>
      <c r="I73" s="388" t="s">
        <v>2528</v>
      </c>
      <c r="J73" s="420" t="s">
        <v>35</v>
      </c>
      <c r="K73" s="454" t="s">
        <v>35</v>
      </c>
      <c r="L73" s="420" t="s">
        <v>35</v>
      </c>
      <c r="M73" s="420" t="s">
        <v>35</v>
      </c>
      <c r="N73" s="420" t="s">
        <v>35</v>
      </c>
      <c r="O73" s="379" t="s">
        <v>443</v>
      </c>
      <c r="P73" s="379" t="s">
        <v>443</v>
      </c>
      <c r="Q73" s="379" t="s">
        <v>443</v>
      </c>
      <c r="R73" s="420" t="s">
        <v>35</v>
      </c>
      <c r="S73" s="453" t="s">
        <v>443</v>
      </c>
      <c r="T73" s="379" t="s">
        <v>1882</v>
      </c>
      <c r="U73" s="379" t="s">
        <v>443</v>
      </c>
    </row>
    <row r="74" spans="1:21" s="381" customFormat="1" ht="45" customHeight="1" x14ac:dyDescent="0.25">
      <c r="A74" s="408" t="s">
        <v>127</v>
      </c>
      <c r="B74" s="383" t="s">
        <v>119</v>
      </c>
      <c r="C74" s="414" t="s">
        <v>2311</v>
      </c>
      <c r="D74" s="384"/>
      <c r="E74" s="385" t="s">
        <v>590</v>
      </c>
      <c r="F74" s="386" t="s">
        <v>2431</v>
      </c>
      <c r="G74" s="88">
        <v>5</v>
      </c>
      <c r="H74" s="387" t="s">
        <v>2306</v>
      </c>
      <c r="I74" s="388" t="s">
        <v>1889</v>
      </c>
      <c r="J74" s="379" t="s">
        <v>443</v>
      </c>
      <c r="K74" s="379" t="s">
        <v>443</v>
      </c>
      <c r="L74" s="379" t="s">
        <v>443</v>
      </c>
      <c r="M74" s="379" t="s">
        <v>443</v>
      </c>
      <c r="N74" s="379" t="s">
        <v>443</v>
      </c>
      <c r="O74" s="379" t="s">
        <v>443</v>
      </c>
      <c r="P74" s="420" t="s">
        <v>35</v>
      </c>
      <c r="Q74" s="420" t="s">
        <v>35</v>
      </c>
      <c r="R74" s="420" t="s">
        <v>35</v>
      </c>
      <c r="S74" s="379" t="s">
        <v>443</v>
      </c>
      <c r="T74" s="379" t="s">
        <v>443</v>
      </c>
      <c r="U74" s="379" t="s">
        <v>443</v>
      </c>
    </row>
    <row r="75" spans="1:21" s="381" customFormat="1" ht="45" customHeight="1" x14ac:dyDescent="0.25">
      <c r="A75" s="408" t="s">
        <v>2432</v>
      </c>
      <c r="B75" s="383" t="s">
        <v>840</v>
      </c>
      <c r="C75" s="451" t="s">
        <v>2551</v>
      </c>
      <c r="D75" s="401">
        <v>44189</v>
      </c>
      <c r="E75" s="385" t="s">
        <v>590</v>
      </c>
      <c r="F75" s="386" t="s">
        <v>1097</v>
      </c>
      <c r="G75" s="88"/>
      <c r="H75" s="387" t="s">
        <v>2363</v>
      </c>
      <c r="I75" s="388" t="s">
        <v>2536</v>
      </c>
      <c r="J75" s="379" t="s">
        <v>35</v>
      </c>
      <c r="K75" s="536" t="s">
        <v>2520</v>
      </c>
      <c r="L75" s="379" t="s">
        <v>1882</v>
      </c>
      <c r="M75" s="379" t="s">
        <v>443</v>
      </c>
      <c r="N75" s="379" t="s">
        <v>443</v>
      </c>
      <c r="O75" s="379" t="s">
        <v>443</v>
      </c>
      <c r="P75" s="379" t="s">
        <v>443</v>
      </c>
      <c r="Q75" s="379" t="s">
        <v>443</v>
      </c>
      <c r="R75" s="379" t="s">
        <v>443</v>
      </c>
      <c r="S75" s="379" t="s">
        <v>443</v>
      </c>
      <c r="T75" s="379" t="s">
        <v>443</v>
      </c>
      <c r="U75" s="379" t="s">
        <v>443</v>
      </c>
    </row>
    <row r="76" spans="1:21" s="381" customFormat="1" ht="45" customHeight="1" x14ac:dyDescent="0.25">
      <c r="A76" s="372" t="s">
        <v>1098</v>
      </c>
      <c r="B76" s="372" t="s">
        <v>840</v>
      </c>
      <c r="C76" s="451" t="s">
        <v>2551</v>
      </c>
      <c r="D76" s="374">
        <v>43881</v>
      </c>
      <c r="E76" s="375" t="s">
        <v>590</v>
      </c>
      <c r="F76" s="376" t="s">
        <v>1099</v>
      </c>
      <c r="G76" s="545"/>
      <c r="H76" s="387" t="s">
        <v>2363</v>
      </c>
      <c r="I76" s="378" t="s">
        <v>2536</v>
      </c>
      <c r="J76" s="379" t="s">
        <v>443</v>
      </c>
      <c r="K76" s="536" t="s">
        <v>2520</v>
      </c>
      <c r="L76" s="379" t="s">
        <v>1882</v>
      </c>
      <c r="M76" s="379" t="s">
        <v>443</v>
      </c>
      <c r="N76" s="379" t="s">
        <v>443</v>
      </c>
      <c r="O76" s="379" t="s">
        <v>443</v>
      </c>
      <c r="P76" s="379" t="s">
        <v>443</v>
      </c>
      <c r="Q76" s="379" t="s">
        <v>443</v>
      </c>
      <c r="R76" s="379" t="s">
        <v>443</v>
      </c>
      <c r="S76" s="379" t="s">
        <v>443</v>
      </c>
      <c r="T76" s="379" t="s">
        <v>443</v>
      </c>
      <c r="U76" s="379" t="s">
        <v>443</v>
      </c>
    </row>
    <row r="77" spans="1:21" ht="45" customHeight="1" x14ac:dyDescent="0.25">
      <c r="A77" s="383" t="s">
        <v>1103</v>
      </c>
      <c r="B77" s="383" t="s">
        <v>1104</v>
      </c>
      <c r="C77" s="414" t="s">
        <v>2311</v>
      </c>
      <c r="D77" s="401">
        <v>43391</v>
      </c>
      <c r="E77" s="385" t="s">
        <v>590</v>
      </c>
      <c r="F77" s="386" t="s">
        <v>2560</v>
      </c>
      <c r="G77" s="88"/>
      <c r="H77" s="387" t="s">
        <v>30</v>
      </c>
      <c r="I77" s="388" t="s">
        <v>2534</v>
      </c>
      <c r="J77" s="379" t="s">
        <v>443</v>
      </c>
      <c r="K77" s="453" t="s">
        <v>443</v>
      </c>
      <c r="L77" s="379" t="s">
        <v>443</v>
      </c>
      <c r="M77" s="379" t="s">
        <v>443</v>
      </c>
      <c r="N77" s="379" t="s">
        <v>443</v>
      </c>
      <c r="O77" s="379" t="s">
        <v>443</v>
      </c>
      <c r="P77" s="379" t="s">
        <v>443</v>
      </c>
      <c r="Q77" s="379" t="s">
        <v>443</v>
      </c>
      <c r="R77" s="453" t="s">
        <v>443</v>
      </c>
      <c r="S77" s="379" t="s">
        <v>1882</v>
      </c>
      <c r="T77" s="379" t="s">
        <v>443</v>
      </c>
      <c r="U77" s="379" t="s">
        <v>443</v>
      </c>
    </row>
    <row r="78" spans="1:21" ht="45" customHeight="1" x14ac:dyDescent="0.25">
      <c r="A78" s="382" t="s">
        <v>1107</v>
      </c>
      <c r="B78" s="383" t="s">
        <v>119</v>
      </c>
      <c r="C78" s="414" t="s">
        <v>2311</v>
      </c>
      <c r="D78" s="401">
        <v>41456</v>
      </c>
      <c r="E78" s="385" t="s">
        <v>590</v>
      </c>
      <c r="F78" s="386" t="s">
        <v>256</v>
      </c>
      <c r="G78" s="88">
        <v>11</v>
      </c>
      <c r="H78" s="387" t="s">
        <v>2306</v>
      </c>
      <c r="I78" s="388" t="s">
        <v>2534</v>
      </c>
      <c r="J78" s="420" t="s">
        <v>35</v>
      </c>
      <c r="K78" s="379" t="s">
        <v>443</v>
      </c>
      <c r="L78" s="379" t="s">
        <v>443</v>
      </c>
      <c r="M78" s="379" t="s">
        <v>443</v>
      </c>
      <c r="N78" s="379" t="s">
        <v>443</v>
      </c>
      <c r="O78" s="379" t="s">
        <v>443</v>
      </c>
      <c r="P78" s="379" t="s">
        <v>443</v>
      </c>
      <c r="Q78" s="379" t="s">
        <v>443</v>
      </c>
      <c r="R78" s="379" t="s">
        <v>443</v>
      </c>
      <c r="S78" s="379" t="s">
        <v>1882</v>
      </c>
      <c r="T78" s="379" t="s">
        <v>443</v>
      </c>
      <c r="U78" s="379" t="s">
        <v>443</v>
      </c>
    </row>
    <row r="79" spans="1:21" s="381" customFormat="1" ht="45" customHeight="1" x14ac:dyDescent="0.25">
      <c r="A79" s="383" t="s">
        <v>2197</v>
      </c>
      <c r="B79" s="383" t="s">
        <v>49</v>
      </c>
      <c r="C79" s="414" t="s">
        <v>2311</v>
      </c>
      <c r="D79" s="384"/>
      <c r="E79" s="385" t="s">
        <v>590</v>
      </c>
      <c r="F79" s="386" t="s">
        <v>300</v>
      </c>
      <c r="G79" s="88">
        <v>1</v>
      </c>
      <c r="H79" s="387" t="s">
        <v>19</v>
      </c>
      <c r="I79" s="388" t="s">
        <v>2523</v>
      </c>
      <c r="J79" s="379" t="s">
        <v>443</v>
      </c>
      <c r="K79" s="379" t="s">
        <v>443</v>
      </c>
      <c r="L79" s="379" t="s">
        <v>443</v>
      </c>
      <c r="M79" s="379" t="s">
        <v>443</v>
      </c>
      <c r="N79" s="379" t="s">
        <v>443</v>
      </c>
      <c r="O79" s="379" t="s">
        <v>443</v>
      </c>
      <c r="P79" s="379" t="s">
        <v>443</v>
      </c>
      <c r="Q79" s="379" t="s">
        <v>443</v>
      </c>
      <c r="R79" s="379" t="s">
        <v>1882</v>
      </c>
      <c r="S79" s="379" t="s">
        <v>443</v>
      </c>
      <c r="T79" s="379" t="s">
        <v>443</v>
      </c>
      <c r="U79" s="379" t="s">
        <v>443</v>
      </c>
    </row>
    <row r="80" spans="1:21" s="381" customFormat="1" ht="45" customHeight="1" x14ac:dyDescent="0.25">
      <c r="A80" s="382" t="s">
        <v>2434</v>
      </c>
      <c r="B80" s="383" t="s">
        <v>99</v>
      </c>
      <c r="C80" s="451" t="s">
        <v>2561</v>
      </c>
      <c r="D80" s="401">
        <v>44429</v>
      </c>
      <c r="E80" s="385" t="s">
        <v>590</v>
      </c>
      <c r="F80" s="386"/>
      <c r="G80" s="88"/>
      <c r="H80" s="387" t="s">
        <v>24</v>
      </c>
      <c r="I80" s="388" t="s">
        <v>2556</v>
      </c>
      <c r="J80" s="454" t="s">
        <v>35</v>
      </c>
      <c r="K80" s="420" t="s">
        <v>35</v>
      </c>
      <c r="L80" s="420" t="s">
        <v>35</v>
      </c>
      <c r="M80" s="420" t="s">
        <v>35</v>
      </c>
      <c r="N80" s="420" t="s">
        <v>35</v>
      </c>
      <c r="O80" s="420" t="s">
        <v>35</v>
      </c>
      <c r="P80" s="420" t="s">
        <v>35</v>
      </c>
      <c r="Q80" s="420" t="s">
        <v>35</v>
      </c>
      <c r="R80" s="420" t="s">
        <v>35</v>
      </c>
      <c r="S80" s="379" t="s">
        <v>443</v>
      </c>
      <c r="T80" s="379" t="s">
        <v>443</v>
      </c>
      <c r="U80" s="379" t="s">
        <v>443</v>
      </c>
    </row>
    <row r="81" spans="1:21" ht="45" customHeight="1" x14ac:dyDescent="0.25">
      <c r="A81" s="383" t="s">
        <v>1126</v>
      </c>
      <c r="B81" s="383" t="s">
        <v>2562</v>
      </c>
      <c r="C81" s="414" t="s">
        <v>1128</v>
      </c>
      <c r="D81" s="401">
        <v>44409</v>
      </c>
      <c r="E81" s="385" t="s">
        <v>590</v>
      </c>
      <c r="F81" s="386" t="s">
        <v>2427</v>
      </c>
      <c r="G81" s="88"/>
      <c r="H81" s="387" t="s">
        <v>2385</v>
      </c>
      <c r="I81" s="388" t="s">
        <v>1926</v>
      </c>
      <c r="J81" s="454" t="s">
        <v>35</v>
      </c>
      <c r="K81" s="454" t="s">
        <v>35</v>
      </c>
      <c r="L81" s="420" t="s">
        <v>35</v>
      </c>
      <c r="M81" s="420" t="s">
        <v>35</v>
      </c>
      <c r="N81" s="420" t="s">
        <v>35</v>
      </c>
      <c r="O81" s="420" t="s">
        <v>35</v>
      </c>
      <c r="P81" s="420" t="s">
        <v>35</v>
      </c>
      <c r="Q81" s="420" t="s">
        <v>35</v>
      </c>
      <c r="R81" s="454" t="s">
        <v>35</v>
      </c>
      <c r="S81" s="453" t="s">
        <v>443</v>
      </c>
      <c r="T81" s="379" t="s">
        <v>443</v>
      </c>
      <c r="U81" s="379" t="s">
        <v>443</v>
      </c>
    </row>
    <row r="82" spans="1:21" ht="45" customHeight="1" x14ac:dyDescent="0.25">
      <c r="A82" s="383" t="s">
        <v>1132</v>
      </c>
      <c r="B82" s="383" t="s">
        <v>297</v>
      </c>
      <c r="C82" s="414" t="s">
        <v>2311</v>
      </c>
      <c r="D82" s="401">
        <v>42005</v>
      </c>
      <c r="E82" s="385" t="s">
        <v>590</v>
      </c>
      <c r="F82" s="386" t="s">
        <v>2437</v>
      </c>
      <c r="G82" s="88"/>
      <c r="H82" s="387" t="s">
        <v>2306</v>
      </c>
      <c r="I82" s="388" t="s">
        <v>2536</v>
      </c>
      <c r="J82" s="379" t="s">
        <v>443</v>
      </c>
      <c r="K82" s="453" t="s">
        <v>443</v>
      </c>
      <c r="L82" s="379" t="s">
        <v>1882</v>
      </c>
      <c r="M82" s="379" t="s">
        <v>443</v>
      </c>
      <c r="N82" s="379" t="s">
        <v>443</v>
      </c>
      <c r="O82" s="379" t="s">
        <v>443</v>
      </c>
      <c r="P82" s="379" t="s">
        <v>443</v>
      </c>
      <c r="Q82" s="379" t="s">
        <v>443</v>
      </c>
      <c r="R82" s="453" t="s">
        <v>443</v>
      </c>
      <c r="S82" s="453" t="s">
        <v>443</v>
      </c>
      <c r="T82" s="379" t="s">
        <v>443</v>
      </c>
      <c r="U82" s="379" t="s">
        <v>443</v>
      </c>
    </row>
    <row r="83" spans="1:21" ht="45" customHeight="1" x14ac:dyDescent="0.25">
      <c r="A83" s="371" t="s">
        <v>279</v>
      </c>
      <c r="B83" s="372" t="s">
        <v>197</v>
      </c>
      <c r="C83" s="550" t="s">
        <v>2311</v>
      </c>
      <c r="D83" s="440"/>
      <c r="E83" s="385" t="s">
        <v>590</v>
      </c>
      <c r="F83" s="376" t="s">
        <v>280</v>
      </c>
      <c r="G83" s="88">
        <v>24</v>
      </c>
      <c r="H83" s="387" t="s">
        <v>2306</v>
      </c>
      <c r="I83" s="388" t="s">
        <v>2519</v>
      </c>
      <c r="J83" s="379" t="s">
        <v>443</v>
      </c>
      <c r="K83" s="453" t="s">
        <v>443</v>
      </c>
      <c r="L83" s="379" t="s">
        <v>443</v>
      </c>
      <c r="M83" s="539" t="s">
        <v>2527</v>
      </c>
      <c r="N83" s="379" t="s">
        <v>443</v>
      </c>
      <c r="O83" s="379" t="s">
        <v>443</v>
      </c>
      <c r="P83" s="379" t="s">
        <v>443</v>
      </c>
      <c r="Q83" s="379" t="s">
        <v>443</v>
      </c>
      <c r="R83" s="379" t="s">
        <v>443</v>
      </c>
      <c r="S83" s="453" t="s">
        <v>443</v>
      </c>
      <c r="T83" s="379" t="s">
        <v>443</v>
      </c>
      <c r="U83" s="379" t="s">
        <v>443</v>
      </c>
    </row>
    <row r="84" spans="1:21" ht="45" customHeight="1" x14ac:dyDescent="0.25">
      <c r="A84" s="383" t="s">
        <v>2438</v>
      </c>
      <c r="B84" s="383" t="s">
        <v>119</v>
      </c>
      <c r="C84" s="414" t="s">
        <v>2439</v>
      </c>
      <c r="D84" s="384"/>
      <c r="E84" s="385" t="s">
        <v>590</v>
      </c>
      <c r="F84" s="386" t="s">
        <v>254</v>
      </c>
      <c r="G84" s="88">
        <v>10</v>
      </c>
      <c r="H84" s="387" t="s">
        <v>2306</v>
      </c>
      <c r="I84" s="388" t="s">
        <v>2524</v>
      </c>
      <c r="J84" s="420" t="s">
        <v>35</v>
      </c>
      <c r="K84" s="379" t="s">
        <v>443</v>
      </c>
      <c r="L84" s="420" t="s">
        <v>35</v>
      </c>
      <c r="M84" s="379" t="s">
        <v>443</v>
      </c>
      <c r="N84" s="420" t="s">
        <v>35</v>
      </c>
      <c r="O84" s="379" t="s">
        <v>443</v>
      </c>
      <c r="P84" s="420" t="s">
        <v>1882</v>
      </c>
      <c r="Q84" s="379" t="s">
        <v>443</v>
      </c>
      <c r="R84" s="420" t="s">
        <v>35</v>
      </c>
      <c r="S84" s="379" t="s">
        <v>443</v>
      </c>
      <c r="T84" s="420" t="s">
        <v>35</v>
      </c>
      <c r="U84" s="379" t="s">
        <v>443</v>
      </c>
    </row>
    <row r="85" spans="1:21" ht="45" customHeight="1" x14ac:dyDescent="0.25">
      <c r="A85" s="383" t="s">
        <v>259</v>
      </c>
      <c r="B85" s="383" t="s">
        <v>948</v>
      </c>
      <c r="C85" s="414" t="s">
        <v>2311</v>
      </c>
      <c r="D85" s="401">
        <v>41214</v>
      </c>
      <c r="E85" s="385" t="s">
        <v>590</v>
      </c>
      <c r="F85" s="386" t="s">
        <v>260</v>
      </c>
      <c r="G85" s="88">
        <v>14</v>
      </c>
      <c r="H85" s="387" t="s">
        <v>2385</v>
      </c>
      <c r="I85" s="388" t="s">
        <v>2521</v>
      </c>
      <c r="J85" s="379" t="s">
        <v>443</v>
      </c>
      <c r="K85" s="379" t="s">
        <v>443</v>
      </c>
      <c r="L85" s="379" t="s">
        <v>443</v>
      </c>
      <c r="M85" s="379" t="s">
        <v>443</v>
      </c>
      <c r="N85" s="379" t="s">
        <v>443</v>
      </c>
      <c r="O85" s="379" t="s">
        <v>1882</v>
      </c>
      <c r="P85" s="379" t="s">
        <v>443</v>
      </c>
      <c r="Q85" s="379" t="s">
        <v>443</v>
      </c>
      <c r="R85" s="453" t="s">
        <v>443</v>
      </c>
      <c r="S85" s="453" t="s">
        <v>443</v>
      </c>
      <c r="T85" s="379" t="s">
        <v>443</v>
      </c>
      <c r="U85" s="379" t="s">
        <v>443</v>
      </c>
    </row>
    <row r="86" spans="1:21" s="381" customFormat="1" ht="45" customHeight="1" x14ac:dyDescent="0.25">
      <c r="A86" s="408" t="s">
        <v>251</v>
      </c>
      <c r="B86" s="444" t="s">
        <v>60</v>
      </c>
      <c r="C86" s="409" t="s">
        <v>1176</v>
      </c>
      <c r="D86" s="445"/>
      <c r="E86" s="385" t="s">
        <v>590</v>
      </c>
      <c r="F86" s="386" t="s">
        <v>252</v>
      </c>
      <c r="G86" s="88">
        <v>9</v>
      </c>
      <c r="H86" s="387" t="s">
        <v>2306</v>
      </c>
      <c r="I86" s="388" t="s">
        <v>2522</v>
      </c>
      <c r="J86" s="379" t="s">
        <v>443</v>
      </c>
      <c r="K86" s="379" t="s">
        <v>443</v>
      </c>
      <c r="L86" s="379" t="s">
        <v>443</v>
      </c>
      <c r="M86" s="379" t="s">
        <v>443</v>
      </c>
      <c r="N86" s="379" t="s">
        <v>1882</v>
      </c>
      <c r="O86" s="420" t="s">
        <v>35</v>
      </c>
      <c r="P86" s="379" t="s">
        <v>443</v>
      </c>
      <c r="Q86" s="379" t="s">
        <v>443</v>
      </c>
      <c r="R86" s="379" t="s">
        <v>443</v>
      </c>
      <c r="S86" s="379" t="s">
        <v>443</v>
      </c>
      <c r="T86" s="379" t="s">
        <v>443</v>
      </c>
      <c r="U86" s="379" t="s">
        <v>443</v>
      </c>
    </row>
    <row r="87" spans="1:21" ht="45" customHeight="1" x14ac:dyDescent="0.25">
      <c r="A87" s="408" t="s">
        <v>2440</v>
      </c>
      <c r="B87" s="382" t="s">
        <v>1179</v>
      </c>
      <c r="C87" s="451" t="s">
        <v>762</v>
      </c>
      <c r="D87" s="434">
        <v>43709</v>
      </c>
      <c r="E87" s="385" t="s">
        <v>590</v>
      </c>
      <c r="F87" s="386" t="s">
        <v>1180</v>
      </c>
      <c r="G87" s="88"/>
      <c r="H87" s="387" t="s">
        <v>2363</v>
      </c>
      <c r="I87" s="388" t="s">
        <v>1898</v>
      </c>
      <c r="J87" s="379" t="s">
        <v>1882</v>
      </c>
      <c r="K87" s="536" t="s">
        <v>2520</v>
      </c>
      <c r="L87" s="379" t="s">
        <v>443</v>
      </c>
      <c r="M87" s="379" t="s">
        <v>443</v>
      </c>
      <c r="N87" s="379" t="s">
        <v>443</v>
      </c>
      <c r="O87" s="379" t="s">
        <v>443</v>
      </c>
      <c r="P87" s="379" t="s">
        <v>443</v>
      </c>
      <c r="Q87" s="379" t="s">
        <v>443</v>
      </c>
      <c r="R87" s="453" t="s">
        <v>443</v>
      </c>
      <c r="S87" s="454" t="s">
        <v>35</v>
      </c>
      <c r="T87" s="379" t="s">
        <v>443</v>
      </c>
      <c r="U87" s="379" t="s">
        <v>443</v>
      </c>
    </row>
    <row r="88" spans="1:21" ht="45" customHeight="1" x14ac:dyDescent="0.25">
      <c r="A88" s="408" t="s">
        <v>70</v>
      </c>
      <c r="B88" s="382" t="s">
        <v>62</v>
      </c>
      <c r="C88" s="409" t="s">
        <v>1176</v>
      </c>
      <c r="D88" s="384"/>
      <c r="E88" s="385" t="s">
        <v>590</v>
      </c>
      <c r="F88" s="386" t="s">
        <v>278</v>
      </c>
      <c r="G88" s="140">
        <v>23</v>
      </c>
      <c r="H88" s="387" t="s">
        <v>2306</v>
      </c>
      <c r="I88" s="388" t="s">
        <v>2519</v>
      </c>
      <c r="J88" s="379" t="s">
        <v>443</v>
      </c>
      <c r="K88" s="454" t="s">
        <v>35</v>
      </c>
      <c r="L88" s="379" t="s">
        <v>443</v>
      </c>
      <c r="M88" s="379" t="s">
        <v>1882</v>
      </c>
      <c r="N88" s="379" t="s">
        <v>443</v>
      </c>
      <c r="O88" s="379" t="s">
        <v>443</v>
      </c>
      <c r="P88" s="379" t="s">
        <v>443</v>
      </c>
      <c r="Q88" s="379" t="s">
        <v>443</v>
      </c>
      <c r="R88" s="453" t="s">
        <v>443</v>
      </c>
      <c r="S88" s="453" t="s">
        <v>443</v>
      </c>
      <c r="T88" s="379" t="s">
        <v>443</v>
      </c>
      <c r="U88" s="379" t="s">
        <v>443</v>
      </c>
    </row>
    <row r="89" spans="1:21" s="381" customFormat="1" ht="45" customHeight="1" x14ac:dyDescent="0.25">
      <c r="A89" s="383" t="s">
        <v>1189</v>
      </c>
      <c r="B89" s="383" t="s">
        <v>297</v>
      </c>
      <c r="C89" s="414" t="s">
        <v>2311</v>
      </c>
      <c r="D89" s="401">
        <v>42005</v>
      </c>
      <c r="E89" s="385" t="s">
        <v>590</v>
      </c>
      <c r="F89" s="386" t="s">
        <v>2441</v>
      </c>
      <c r="G89" s="140"/>
      <c r="H89" s="387" t="s">
        <v>2306</v>
      </c>
      <c r="I89" s="388" t="s">
        <v>2536</v>
      </c>
      <c r="J89" s="379" t="s">
        <v>443</v>
      </c>
      <c r="K89" s="379" t="s">
        <v>443</v>
      </c>
      <c r="L89" s="379" t="s">
        <v>1882</v>
      </c>
      <c r="M89" s="379" t="s">
        <v>443</v>
      </c>
      <c r="N89" s="379" t="s">
        <v>443</v>
      </c>
      <c r="O89" s="379" t="s">
        <v>443</v>
      </c>
      <c r="P89" s="379" t="s">
        <v>443</v>
      </c>
      <c r="Q89" s="379" t="s">
        <v>443</v>
      </c>
      <c r="R89" s="379" t="s">
        <v>443</v>
      </c>
      <c r="S89" s="379" t="s">
        <v>443</v>
      </c>
      <c r="T89" s="379" t="s">
        <v>443</v>
      </c>
      <c r="U89" s="379" t="s">
        <v>443</v>
      </c>
    </row>
    <row r="90" spans="1:21" s="381" customFormat="1" ht="45" customHeight="1" x14ac:dyDescent="0.25">
      <c r="A90" s="383" t="s">
        <v>1193</v>
      </c>
      <c r="B90" s="383" t="s">
        <v>758</v>
      </c>
      <c r="C90" s="451" t="s">
        <v>762</v>
      </c>
      <c r="D90" s="401">
        <v>44063</v>
      </c>
      <c r="E90" s="385" t="s">
        <v>590</v>
      </c>
      <c r="F90" s="386" t="s">
        <v>1194</v>
      </c>
      <c r="G90" s="88"/>
      <c r="H90" s="387" t="s">
        <v>2363</v>
      </c>
      <c r="I90" s="388" t="s">
        <v>2536</v>
      </c>
      <c r="J90" s="379" t="s">
        <v>443</v>
      </c>
      <c r="K90" s="536" t="s">
        <v>2520</v>
      </c>
      <c r="L90" s="379" t="s">
        <v>1882</v>
      </c>
      <c r="M90" s="379" t="s">
        <v>443</v>
      </c>
      <c r="N90" s="379" t="s">
        <v>443</v>
      </c>
      <c r="O90" s="379" t="s">
        <v>443</v>
      </c>
      <c r="P90" s="379" t="s">
        <v>443</v>
      </c>
      <c r="Q90" s="379" t="s">
        <v>443</v>
      </c>
      <c r="R90" s="379" t="s">
        <v>443</v>
      </c>
      <c r="S90" s="379" t="s">
        <v>443</v>
      </c>
      <c r="T90" s="379" t="s">
        <v>443</v>
      </c>
      <c r="U90" s="379" t="s">
        <v>443</v>
      </c>
    </row>
    <row r="91" spans="1:21" s="381" customFormat="1" ht="45" customHeight="1" x14ac:dyDescent="0.25">
      <c r="A91" s="383" t="s">
        <v>1219</v>
      </c>
      <c r="B91" s="383" t="s">
        <v>1396</v>
      </c>
      <c r="C91" s="451" t="s">
        <v>762</v>
      </c>
      <c r="D91" s="401">
        <v>43983</v>
      </c>
      <c r="E91" s="385" t="s">
        <v>590</v>
      </c>
      <c r="F91" s="386" t="s">
        <v>1220</v>
      </c>
      <c r="G91" s="88"/>
      <c r="H91" s="387" t="s">
        <v>2363</v>
      </c>
      <c r="I91" s="388" t="s">
        <v>2524</v>
      </c>
      <c r="J91" s="453" t="s">
        <v>443</v>
      </c>
      <c r="K91" s="546" t="s">
        <v>2520</v>
      </c>
      <c r="L91" s="379" t="s">
        <v>443</v>
      </c>
      <c r="M91" s="379" t="s">
        <v>443</v>
      </c>
      <c r="N91" s="379" t="s">
        <v>443</v>
      </c>
      <c r="O91" s="379" t="s">
        <v>443</v>
      </c>
      <c r="P91" s="539" t="s">
        <v>2527</v>
      </c>
      <c r="Q91" s="379" t="s">
        <v>443</v>
      </c>
      <c r="R91" s="379" t="s">
        <v>443</v>
      </c>
      <c r="S91" s="379" t="s">
        <v>443</v>
      </c>
      <c r="T91" s="379" t="s">
        <v>443</v>
      </c>
      <c r="U91" s="379" t="s">
        <v>443</v>
      </c>
    </row>
    <row r="92" spans="1:21" ht="45" customHeight="1" x14ac:dyDescent="0.25">
      <c r="A92" s="383" t="s">
        <v>2443</v>
      </c>
      <c r="B92" s="383" t="s">
        <v>1227</v>
      </c>
      <c r="C92" s="451" t="s">
        <v>762</v>
      </c>
      <c r="D92" s="401">
        <v>44197</v>
      </c>
      <c r="E92" s="385" t="s">
        <v>590</v>
      </c>
      <c r="F92" s="386" t="s">
        <v>1228</v>
      </c>
      <c r="G92" s="88"/>
      <c r="H92" s="387" t="s">
        <v>2363</v>
      </c>
      <c r="I92" s="388" t="s">
        <v>1926</v>
      </c>
      <c r="J92" s="420" t="s">
        <v>35</v>
      </c>
      <c r="K92" s="538" t="s">
        <v>35</v>
      </c>
      <c r="L92" s="379" t="s">
        <v>443</v>
      </c>
      <c r="M92" s="379" t="s">
        <v>443</v>
      </c>
      <c r="N92" s="379" t="s">
        <v>443</v>
      </c>
      <c r="O92" s="379" t="s">
        <v>443</v>
      </c>
      <c r="P92" s="379" t="s">
        <v>443</v>
      </c>
      <c r="Q92" s="379" t="s">
        <v>443</v>
      </c>
      <c r="R92" s="453" t="s">
        <v>443</v>
      </c>
      <c r="S92" s="453" t="s">
        <v>443</v>
      </c>
      <c r="T92" s="379" t="s">
        <v>443</v>
      </c>
      <c r="U92" s="379" t="s">
        <v>443</v>
      </c>
    </row>
    <row r="93" spans="1:21" s="381" customFormat="1" ht="45" customHeight="1" x14ac:dyDescent="0.25">
      <c r="A93" s="383" t="s">
        <v>1254</v>
      </c>
      <c r="B93" s="383" t="s">
        <v>948</v>
      </c>
      <c r="C93" s="414" t="s">
        <v>2311</v>
      </c>
      <c r="D93" s="401">
        <v>44002</v>
      </c>
      <c r="E93" s="385" t="s">
        <v>590</v>
      </c>
      <c r="F93" s="386" t="s">
        <v>2444</v>
      </c>
      <c r="G93" s="88"/>
      <c r="H93" s="387" t="s">
        <v>2306</v>
      </c>
      <c r="I93" s="388" t="s">
        <v>2522</v>
      </c>
      <c r="J93" s="379" t="s">
        <v>443</v>
      </c>
      <c r="K93" s="379" t="s">
        <v>443</v>
      </c>
      <c r="L93" s="379" t="s">
        <v>443</v>
      </c>
      <c r="M93" s="379" t="s">
        <v>443</v>
      </c>
      <c r="N93" s="379" t="s">
        <v>1882</v>
      </c>
      <c r="O93" s="420" t="s">
        <v>35</v>
      </c>
      <c r="P93" s="379" t="s">
        <v>443</v>
      </c>
      <c r="Q93" s="379" t="s">
        <v>443</v>
      </c>
      <c r="R93" s="379" t="s">
        <v>443</v>
      </c>
      <c r="S93" s="379" t="s">
        <v>443</v>
      </c>
      <c r="T93" s="379" t="s">
        <v>443</v>
      </c>
      <c r="U93" s="379" t="s">
        <v>443</v>
      </c>
    </row>
    <row r="94" spans="1:21" s="381" customFormat="1" ht="46.5" customHeight="1" x14ac:dyDescent="0.25">
      <c r="A94" s="383" t="s">
        <v>2221</v>
      </c>
      <c r="B94" s="383" t="s">
        <v>99</v>
      </c>
      <c r="C94" s="414" t="s">
        <v>2311</v>
      </c>
      <c r="D94" s="401">
        <v>42353</v>
      </c>
      <c r="E94" s="385" t="s">
        <v>590</v>
      </c>
      <c r="F94" s="386" t="s">
        <v>321</v>
      </c>
      <c r="G94" s="88"/>
      <c r="H94" s="387" t="s">
        <v>24</v>
      </c>
      <c r="I94" s="388" t="s">
        <v>1926</v>
      </c>
      <c r="J94" s="379" t="s">
        <v>443</v>
      </c>
      <c r="K94" s="379" t="s">
        <v>1882</v>
      </c>
      <c r="L94" s="379" t="s">
        <v>443</v>
      </c>
      <c r="M94" s="379" t="s">
        <v>443</v>
      </c>
      <c r="N94" s="379" t="s">
        <v>443</v>
      </c>
      <c r="O94" s="379" t="s">
        <v>443</v>
      </c>
      <c r="P94" s="379" t="s">
        <v>443</v>
      </c>
      <c r="Q94" s="420" t="s">
        <v>35</v>
      </c>
      <c r="R94" s="379" t="s">
        <v>443</v>
      </c>
      <c r="S94" s="379" t="s">
        <v>443</v>
      </c>
      <c r="T94" s="420" t="s">
        <v>35</v>
      </c>
      <c r="U94" s="420" t="s">
        <v>35</v>
      </c>
    </row>
    <row r="95" spans="1:21" s="381" customFormat="1" ht="45" customHeight="1" x14ac:dyDescent="0.25">
      <c r="A95" s="408" t="s">
        <v>1264</v>
      </c>
      <c r="B95" s="383" t="s">
        <v>1265</v>
      </c>
      <c r="C95" s="414" t="s">
        <v>2311</v>
      </c>
      <c r="D95" s="401">
        <v>43831</v>
      </c>
      <c r="E95" s="385" t="s">
        <v>590</v>
      </c>
      <c r="F95" s="386" t="s">
        <v>1266</v>
      </c>
      <c r="G95" s="88"/>
      <c r="H95" s="387" t="s">
        <v>24</v>
      </c>
      <c r="I95" s="388" t="s">
        <v>2519</v>
      </c>
      <c r="J95" s="379" t="s">
        <v>443</v>
      </c>
      <c r="K95" s="379" t="s">
        <v>443</v>
      </c>
      <c r="L95" s="379" t="s">
        <v>443</v>
      </c>
      <c r="M95" s="448" t="s">
        <v>1882</v>
      </c>
      <c r="N95" s="379" t="s">
        <v>443</v>
      </c>
      <c r="O95" s="379" t="s">
        <v>443</v>
      </c>
      <c r="P95" s="379" t="s">
        <v>443</v>
      </c>
      <c r="Q95" s="420" t="s">
        <v>35</v>
      </c>
      <c r="R95" s="379" t="s">
        <v>443</v>
      </c>
      <c r="S95" s="379" t="s">
        <v>443</v>
      </c>
      <c r="T95" s="379" t="s">
        <v>443</v>
      </c>
      <c r="U95" s="379" t="s">
        <v>443</v>
      </c>
    </row>
    <row r="96" spans="1:21" s="381" customFormat="1" ht="45" customHeight="1" x14ac:dyDescent="0.25">
      <c r="A96" s="383" t="s">
        <v>1271</v>
      </c>
      <c r="B96" s="383" t="s">
        <v>758</v>
      </c>
      <c r="C96" s="414" t="s">
        <v>2311</v>
      </c>
      <c r="D96" s="434">
        <v>43040</v>
      </c>
      <c r="E96" s="385" t="s">
        <v>590</v>
      </c>
      <c r="F96" s="386" t="s">
        <v>1272</v>
      </c>
      <c r="G96" s="88"/>
      <c r="H96" s="387" t="s">
        <v>24</v>
      </c>
      <c r="I96" s="388" t="s">
        <v>2519</v>
      </c>
      <c r="J96" s="453" t="s">
        <v>443</v>
      </c>
      <c r="K96" s="379" t="s">
        <v>443</v>
      </c>
      <c r="L96" s="379" t="s">
        <v>443</v>
      </c>
      <c r="M96" s="379" t="s">
        <v>1882</v>
      </c>
      <c r="N96" s="379" t="s">
        <v>443</v>
      </c>
      <c r="O96" s="379" t="s">
        <v>443</v>
      </c>
      <c r="P96" s="379" t="s">
        <v>443</v>
      </c>
      <c r="Q96" s="420" t="s">
        <v>35</v>
      </c>
      <c r="R96" s="379" t="s">
        <v>443</v>
      </c>
      <c r="S96" s="379" t="s">
        <v>443</v>
      </c>
      <c r="T96" s="379" t="s">
        <v>443</v>
      </c>
      <c r="U96" s="379" t="s">
        <v>443</v>
      </c>
    </row>
    <row r="97" spans="1:21" s="381" customFormat="1" ht="45" customHeight="1" x14ac:dyDescent="0.25">
      <c r="A97" s="383" t="s">
        <v>1283</v>
      </c>
      <c r="B97" s="383" t="s">
        <v>989</v>
      </c>
      <c r="C97" s="553" t="s">
        <v>1284</v>
      </c>
      <c r="D97" s="434">
        <v>44317</v>
      </c>
      <c r="E97" s="385" t="s">
        <v>590</v>
      </c>
      <c r="F97" s="386" t="s">
        <v>2500</v>
      </c>
      <c r="G97" s="88"/>
      <c r="H97" s="387" t="s">
        <v>2383</v>
      </c>
      <c r="I97" s="388" t="s">
        <v>2521</v>
      </c>
      <c r="J97" s="420" t="s">
        <v>35</v>
      </c>
      <c r="K97" s="420" t="s">
        <v>35</v>
      </c>
      <c r="L97" s="420" t="s">
        <v>35</v>
      </c>
      <c r="M97" s="420" t="s">
        <v>35</v>
      </c>
      <c r="N97" s="420" t="s">
        <v>35</v>
      </c>
      <c r="O97" s="379" t="s">
        <v>1882</v>
      </c>
      <c r="P97" s="379" t="s">
        <v>443</v>
      </c>
      <c r="Q97" s="379" t="s">
        <v>443</v>
      </c>
      <c r="R97" s="379" t="s">
        <v>443</v>
      </c>
      <c r="S97" s="379" t="s">
        <v>443</v>
      </c>
      <c r="T97" s="379" t="s">
        <v>443</v>
      </c>
      <c r="U97" s="379" t="s">
        <v>443</v>
      </c>
    </row>
    <row r="98" spans="1:21" s="381" customFormat="1" ht="45" customHeight="1" x14ac:dyDescent="0.25">
      <c r="A98" s="383" t="s">
        <v>208</v>
      </c>
      <c r="B98" s="383" t="s">
        <v>119</v>
      </c>
      <c r="C98" s="408" t="s">
        <v>2311</v>
      </c>
      <c r="D98" s="384"/>
      <c r="E98" s="385" t="s">
        <v>590</v>
      </c>
      <c r="F98" s="386" t="s">
        <v>2225</v>
      </c>
      <c r="G98" s="89"/>
      <c r="H98" s="387" t="s">
        <v>24</v>
      </c>
      <c r="I98" s="388" t="s">
        <v>2521</v>
      </c>
      <c r="J98" s="379" t="s">
        <v>443</v>
      </c>
      <c r="K98" s="453" t="s">
        <v>443</v>
      </c>
      <c r="L98" s="420" t="s">
        <v>35</v>
      </c>
      <c r="M98" s="379" t="s">
        <v>443</v>
      </c>
      <c r="N98" s="379" t="s">
        <v>443</v>
      </c>
      <c r="O98" s="379" t="s">
        <v>1882</v>
      </c>
      <c r="P98" s="379" t="s">
        <v>443</v>
      </c>
      <c r="Q98" s="420" t="s">
        <v>35</v>
      </c>
      <c r="R98" s="453" t="s">
        <v>443</v>
      </c>
      <c r="S98" s="453" t="s">
        <v>443</v>
      </c>
      <c r="T98" s="379" t="s">
        <v>443</v>
      </c>
      <c r="U98" s="379" t="s">
        <v>443</v>
      </c>
    </row>
    <row r="99" spans="1:21" s="381" customFormat="1" ht="45" customHeight="1" x14ac:dyDescent="0.25">
      <c r="A99" s="383" t="s">
        <v>211</v>
      </c>
      <c r="B99" s="383" t="s">
        <v>1300</v>
      </c>
      <c r="C99" s="414" t="s">
        <v>2311</v>
      </c>
      <c r="D99" s="384"/>
      <c r="E99" s="385" t="s">
        <v>590</v>
      </c>
      <c r="F99" s="386" t="s">
        <v>2445</v>
      </c>
      <c r="G99" s="140">
        <v>6</v>
      </c>
      <c r="H99" s="387" t="s">
        <v>2306</v>
      </c>
      <c r="I99" s="388" t="s">
        <v>2536</v>
      </c>
      <c r="J99" s="453" t="s">
        <v>443</v>
      </c>
      <c r="K99" s="379" t="s">
        <v>443</v>
      </c>
      <c r="L99" s="379" t="s">
        <v>1882</v>
      </c>
      <c r="M99" s="379" t="s">
        <v>443</v>
      </c>
      <c r="N99" s="379" t="s">
        <v>443</v>
      </c>
      <c r="O99" s="379" t="s">
        <v>443</v>
      </c>
      <c r="P99" s="379" t="s">
        <v>443</v>
      </c>
      <c r="Q99" s="379" t="s">
        <v>443</v>
      </c>
      <c r="R99" s="379" t="s">
        <v>443</v>
      </c>
      <c r="S99" s="379" t="s">
        <v>443</v>
      </c>
      <c r="T99" s="379" t="s">
        <v>443</v>
      </c>
      <c r="U99" s="379" t="s">
        <v>443</v>
      </c>
    </row>
    <row r="100" spans="1:21" s="381" customFormat="1" ht="45" customHeight="1" x14ac:dyDescent="0.25">
      <c r="A100" s="383" t="s">
        <v>2447</v>
      </c>
      <c r="B100" s="383" t="s">
        <v>2448</v>
      </c>
      <c r="C100" s="451" t="s">
        <v>762</v>
      </c>
      <c r="D100" s="471">
        <v>44185</v>
      </c>
      <c r="E100" s="385" t="s">
        <v>590</v>
      </c>
      <c r="F100" s="386" t="s">
        <v>300</v>
      </c>
      <c r="G100" s="140"/>
      <c r="H100" s="387" t="s">
        <v>2385</v>
      </c>
      <c r="I100" s="388" t="s">
        <v>2524</v>
      </c>
      <c r="J100" s="420" t="s">
        <v>35</v>
      </c>
      <c r="K100" s="379" t="s">
        <v>443</v>
      </c>
      <c r="L100" s="379" t="s">
        <v>443</v>
      </c>
      <c r="M100" s="379" t="s">
        <v>443</v>
      </c>
      <c r="N100" s="379" t="s">
        <v>443</v>
      </c>
      <c r="O100" s="379" t="s">
        <v>443</v>
      </c>
      <c r="P100" s="379" t="s">
        <v>1882</v>
      </c>
      <c r="Q100" s="379" t="s">
        <v>443</v>
      </c>
      <c r="R100" s="379" t="s">
        <v>443</v>
      </c>
      <c r="S100" s="379" t="s">
        <v>443</v>
      </c>
      <c r="T100" s="379" t="s">
        <v>443</v>
      </c>
      <c r="U100" s="379" t="s">
        <v>443</v>
      </c>
    </row>
    <row r="101" spans="1:21" s="381" customFormat="1" ht="45" customHeight="1" x14ac:dyDescent="0.25">
      <c r="A101" s="429" t="s">
        <v>1324</v>
      </c>
      <c r="B101" s="399" t="s">
        <v>1325</v>
      </c>
      <c r="C101" s="409" t="s">
        <v>2563</v>
      </c>
      <c r="D101" s="430">
        <v>42933</v>
      </c>
      <c r="E101" s="402" t="s">
        <v>590</v>
      </c>
      <c r="F101" s="403" t="s">
        <v>300</v>
      </c>
      <c r="G101" s="193"/>
      <c r="H101" s="431" t="s">
        <v>2385</v>
      </c>
      <c r="I101" s="404" t="s">
        <v>2521</v>
      </c>
      <c r="J101" s="379" t="s">
        <v>443</v>
      </c>
      <c r="K101" s="420" t="s">
        <v>35</v>
      </c>
      <c r="L101" s="420" t="s">
        <v>35</v>
      </c>
      <c r="M101" s="379" t="s">
        <v>443</v>
      </c>
      <c r="N101" s="379" t="s">
        <v>443</v>
      </c>
      <c r="O101" s="379" t="s">
        <v>1882</v>
      </c>
      <c r="P101" s="416" t="s">
        <v>35</v>
      </c>
      <c r="Q101" s="379" t="s">
        <v>443</v>
      </c>
      <c r="R101" s="379" t="s">
        <v>443</v>
      </c>
      <c r="S101" s="379" t="s">
        <v>443</v>
      </c>
      <c r="T101" s="379" t="s">
        <v>443</v>
      </c>
      <c r="U101" s="379" t="s">
        <v>443</v>
      </c>
    </row>
    <row r="102" spans="1:21" s="381" customFormat="1" ht="45" customHeight="1" x14ac:dyDescent="0.25">
      <c r="A102" s="399" t="s">
        <v>2452</v>
      </c>
      <c r="B102" s="399" t="s">
        <v>152</v>
      </c>
      <c r="C102" s="408" t="s">
        <v>2311</v>
      </c>
      <c r="D102" s="468"/>
      <c r="E102" s="402" t="s">
        <v>590</v>
      </c>
      <c r="F102" s="386" t="s">
        <v>517</v>
      </c>
      <c r="G102" s="193"/>
      <c r="H102" s="431" t="s">
        <v>24</v>
      </c>
      <c r="I102" s="404" t="s">
        <v>2522</v>
      </c>
      <c r="J102" s="379" t="s">
        <v>443</v>
      </c>
      <c r="K102" s="379" t="s">
        <v>443</v>
      </c>
      <c r="L102" s="379" t="s">
        <v>443</v>
      </c>
      <c r="M102" s="379" t="s">
        <v>443</v>
      </c>
      <c r="N102" s="379" t="s">
        <v>1882</v>
      </c>
      <c r="O102" s="379" t="s">
        <v>443</v>
      </c>
      <c r="P102" s="379" t="s">
        <v>443</v>
      </c>
      <c r="Q102" s="420" t="s">
        <v>35</v>
      </c>
      <c r="R102" s="379" t="s">
        <v>443</v>
      </c>
      <c r="S102" s="379" t="s">
        <v>443</v>
      </c>
      <c r="T102" s="379" t="s">
        <v>443</v>
      </c>
      <c r="U102" s="379" t="s">
        <v>443</v>
      </c>
    </row>
    <row r="103" spans="1:21" s="381" customFormat="1" ht="45" customHeight="1" x14ac:dyDescent="0.25">
      <c r="A103" s="383" t="s">
        <v>2564</v>
      </c>
      <c r="B103" s="383" t="s">
        <v>989</v>
      </c>
      <c r="C103" s="533" t="s">
        <v>1332</v>
      </c>
      <c r="D103" s="471">
        <v>44217</v>
      </c>
      <c r="E103" s="385" t="s">
        <v>590</v>
      </c>
      <c r="F103" s="386" t="s">
        <v>827</v>
      </c>
      <c r="G103" s="193"/>
      <c r="H103" s="387" t="s">
        <v>2383</v>
      </c>
      <c r="I103" s="388" t="s">
        <v>2541</v>
      </c>
      <c r="J103" s="379" t="s">
        <v>443</v>
      </c>
      <c r="K103" s="379" t="s">
        <v>443</v>
      </c>
      <c r="L103" s="379" t="s">
        <v>443</v>
      </c>
      <c r="M103" s="379" t="s">
        <v>443</v>
      </c>
      <c r="N103" s="379" t="s">
        <v>443</v>
      </c>
      <c r="O103" s="379" t="s">
        <v>443</v>
      </c>
      <c r="P103" s="379" t="s">
        <v>443</v>
      </c>
      <c r="Q103" s="379" t="s">
        <v>1882</v>
      </c>
      <c r="R103" s="379" t="s">
        <v>443</v>
      </c>
      <c r="S103" s="379" t="s">
        <v>443</v>
      </c>
      <c r="T103" s="379" t="s">
        <v>443</v>
      </c>
      <c r="U103" s="379" t="s">
        <v>443</v>
      </c>
    </row>
    <row r="104" spans="1:21" s="381" customFormat="1" ht="45" customHeight="1" x14ac:dyDescent="0.25">
      <c r="A104" s="383" t="s">
        <v>1337</v>
      </c>
      <c r="B104" s="383" t="s">
        <v>638</v>
      </c>
      <c r="C104" s="408" t="s">
        <v>2311</v>
      </c>
      <c r="D104" s="445"/>
      <c r="E104" s="385" t="s">
        <v>590</v>
      </c>
      <c r="F104" s="386" t="s">
        <v>382</v>
      </c>
      <c r="G104" s="193"/>
      <c r="H104" s="387" t="s">
        <v>24</v>
      </c>
      <c r="I104" s="388" t="s">
        <v>2529</v>
      </c>
      <c r="J104" s="379" t="s">
        <v>443</v>
      </c>
      <c r="K104" s="379" t="s">
        <v>443</v>
      </c>
      <c r="L104" s="379" t="s">
        <v>443</v>
      </c>
      <c r="M104" s="379" t="s">
        <v>443</v>
      </c>
      <c r="N104" s="379" t="s">
        <v>443</v>
      </c>
      <c r="O104" s="379" t="s">
        <v>443</v>
      </c>
      <c r="P104" s="379" t="s">
        <v>443</v>
      </c>
      <c r="Q104" s="420" t="s">
        <v>35</v>
      </c>
      <c r="R104" s="379" t="s">
        <v>443</v>
      </c>
      <c r="S104" s="379" t="s">
        <v>443</v>
      </c>
      <c r="T104" s="379" t="s">
        <v>443</v>
      </c>
      <c r="U104" s="379" t="s">
        <v>1882</v>
      </c>
    </row>
    <row r="105" spans="1:21" s="381" customFormat="1" ht="38.25" x14ac:dyDescent="0.25">
      <c r="A105" s="383" t="s">
        <v>2565</v>
      </c>
      <c r="B105" s="383" t="s">
        <v>152</v>
      </c>
      <c r="C105" s="533" t="s">
        <v>2566</v>
      </c>
      <c r="D105" s="401">
        <v>44002</v>
      </c>
      <c r="E105" s="532" t="s">
        <v>2567</v>
      </c>
      <c r="F105" s="386" t="s">
        <v>2568</v>
      </c>
      <c r="G105" s="9" t="s">
        <v>2383</v>
      </c>
      <c r="H105" s="387" t="s">
        <v>2363</v>
      </c>
      <c r="I105" s="388" t="s">
        <v>45</v>
      </c>
      <c r="J105" s="379" t="s">
        <v>443</v>
      </c>
      <c r="K105" s="534"/>
      <c r="L105" s="379"/>
      <c r="M105" s="379"/>
      <c r="N105" s="389"/>
      <c r="O105" s="379"/>
      <c r="P105" s="379"/>
      <c r="Q105" s="379"/>
      <c r="R105" s="379"/>
      <c r="S105" s="379"/>
      <c r="T105" s="379"/>
      <c r="U105" s="379"/>
    </row>
    <row r="106" spans="1:21" s="381" customFormat="1" ht="45" customHeight="1" x14ac:dyDescent="0.25">
      <c r="A106" s="383" t="s">
        <v>2453</v>
      </c>
      <c r="B106" s="383" t="s">
        <v>1348</v>
      </c>
      <c r="C106" s="408" t="s">
        <v>2311</v>
      </c>
      <c r="D106" s="401">
        <v>43831</v>
      </c>
      <c r="E106" s="385" t="s">
        <v>590</v>
      </c>
      <c r="F106" s="386" t="s">
        <v>1349</v>
      </c>
      <c r="G106" s="88"/>
      <c r="H106" s="387" t="s">
        <v>24</v>
      </c>
      <c r="I106" s="388" t="s">
        <v>2523</v>
      </c>
      <c r="J106" s="379" t="s">
        <v>443</v>
      </c>
      <c r="K106" s="379" t="s">
        <v>443</v>
      </c>
      <c r="L106" s="379" t="s">
        <v>443</v>
      </c>
      <c r="M106" s="379" t="s">
        <v>443</v>
      </c>
      <c r="N106" s="379" t="s">
        <v>443</v>
      </c>
      <c r="O106" s="379" t="s">
        <v>443</v>
      </c>
      <c r="P106" s="379" t="s">
        <v>443</v>
      </c>
      <c r="Q106" s="420" t="s">
        <v>35</v>
      </c>
      <c r="R106" s="379" t="s">
        <v>443</v>
      </c>
      <c r="S106" s="379" t="s">
        <v>443</v>
      </c>
      <c r="T106" s="379" t="s">
        <v>443</v>
      </c>
      <c r="U106" s="379" t="s">
        <v>443</v>
      </c>
    </row>
    <row r="107" spans="1:21" s="381" customFormat="1" ht="45" customHeight="1" x14ac:dyDescent="0.25">
      <c r="A107" s="383" t="s">
        <v>2456</v>
      </c>
      <c r="B107" s="383" t="s">
        <v>89</v>
      </c>
      <c r="C107" s="408" t="s">
        <v>2311</v>
      </c>
      <c r="D107" s="446">
        <v>43831</v>
      </c>
      <c r="E107" s="385" t="s">
        <v>590</v>
      </c>
      <c r="F107" s="386" t="s">
        <v>2460</v>
      </c>
      <c r="G107" s="88"/>
      <c r="H107" s="387" t="s">
        <v>24</v>
      </c>
      <c r="I107" s="388" t="s">
        <v>2521</v>
      </c>
      <c r="J107" s="379" t="s">
        <v>443</v>
      </c>
      <c r="K107" s="379" t="s">
        <v>443</v>
      </c>
      <c r="L107" s="379" t="s">
        <v>443</v>
      </c>
      <c r="M107" s="379" t="s">
        <v>443</v>
      </c>
      <c r="N107" s="379" t="s">
        <v>443</v>
      </c>
      <c r="O107" s="379" t="s">
        <v>1882</v>
      </c>
      <c r="P107" s="379" t="s">
        <v>443</v>
      </c>
      <c r="Q107" s="420" t="s">
        <v>35</v>
      </c>
      <c r="R107" s="379" t="s">
        <v>443</v>
      </c>
      <c r="S107" s="379" t="s">
        <v>443</v>
      </c>
      <c r="T107" s="379" t="s">
        <v>443</v>
      </c>
      <c r="U107" s="379" t="s">
        <v>443</v>
      </c>
    </row>
    <row r="108" spans="1:21" s="381" customFormat="1" ht="45" customHeight="1" x14ac:dyDescent="0.25">
      <c r="A108" s="383" t="s">
        <v>2239</v>
      </c>
      <c r="B108" s="383" t="s">
        <v>60</v>
      </c>
      <c r="C108" s="409" t="s">
        <v>1176</v>
      </c>
      <c r="D108" s="384"/>
      <c r="E108" s="385" t="s">
        <v>590</v>
      </c>
      <c r="F108" s="386" t="s">
        <v>1370</v>
      </c>
      <c r="G108" s="88"/>
      <c r="H108" s="387" t="s">
        <v>24</v>
      </c>
      <c r="I108" s="388" t="s">
        <v>2541</v>
      </c>
      <c r="J108" s="379" t="s">
        <v>443</v>
      </c>
      <c r="K108" s="379" t="s">
        <v>443</v>
      </c>
      <c r="L108" s="379" t="s">
        <v>443</v>
      </c>
      <c r="M108" s="379" t="s">
        <v>443</v>
      </c>
      <c r="N108" s="379" t="s">
        <v>443</v>
      </c>
      <c r="O108" s="379" t="s">
        <v>443</v>
      </c>
      <c r="P108" s="379" t="s">
        <v>443</v>
      </c>
      <c r="Q108" s="379" t="s">
        <v>1882</v>
      </c>
      <c r="R108" s="416" t="s">
        <v>35</v>
      </c>
      <c r="S108" s="379" t="s">
        <v>443</v>
      </c>
      <c r="T108" s="379" t="s">
        <v>443</v>
      </c>
      <c r="U108" s="379" t="s">
        <v>443</v>
      </c>
    </row>
    <row r="109" spans="1:21" ht="45" customHeight="1" x14ac:dyDescent="0.25">
      <c r="A109" s="383" t="s">
        <v>1381</v>
      </c>
      <c r="B109" s="383" t="s">
        <v>989</v>
      </c>
      <c r="C109" s="533" t="s">
        <v>1382</v>
      </c>
      <c r="D109" s="471">
        <v>44185</v>
      </c>
      <c r="E109" s="385" t="s">
        <v>590</v>
      </c>
      <c r="F109" s="386" t="s">
        <v>827</v>
      </c>
      <c r="G109" s="88"/>
      <c r="H109" s="387" t="s">
        <v>2383</v>
      </c>
      <c r="I109" s="388" t="s">
        <v>2528</v>
      </c>
      <c r="J109" s="379" t="s">
        <v>443</v>
      </c>
      <c r="K109" s="454" t="s">
        <v>35</v>
      </c>
      <c r="L109" s="379" t="s">
        <v>443</v>
      </c>
      <c r="M109" s="379" t="s">
        <v>443</v>
      </c>
      <c r="N109" s="379" t="s">
        <v>443</v>
      </c>
      <c r="O109" s="379" t="s">
        <v>443</v>
      </c>
      <c r="P109" s="379" t="s">
        <v>443</v>
      </c>
      <c r="Q109" s="379" t="s">
        <v>443</v>
      </c>
      <c r="R109" s="454" t="s">
        <v>35</v>
      </c>
      <c r="S109" s="379" t="s">
        <v>443</v>
      </c>
      <c r="T109" s="379" t="s">
        <v>1882</v>
      </c>
      <c r="U109" s="379" t="s">
        <v>443</v>
      </c>
    </row>
    <row r="110" spans="1:21" s="381" customFormat="1" ht="45" customHeight="1" x14ac:dyDescent="0.25">
      <c r="A110" s="383" t="s">
        <v>284</v>
      </c>
      <c r="B110" s="408" t="s">
        <v>2463</v>
      </c>
      <c r="C110" s="408" t="s">
        <v>2569</v>
      </c>
      <c r="D110" s="446">
        <v>42353</v>
      </c>
      <c r="E110" s="385" t="s">
        <v>590</v>
      </c>
      <c r="F110" s="386" t="s">
        <v>285</v>
      </c>
      <c r="G110" s="88">
        <v>28</v>
      </c>
      <c r="H110" s="387" t="s">
        <v>2306</v>
      </c>
      <c r="I110" s="388" t="s">
        <v>2528</v>
      </c>
      <c r="J110" s="379" t="s">
        <v>443</v>
      </c>
      <c r="K110" s="379" t="s">
        <v>443</v>
      </c>
      <c r="L110" s="379" t="s">
        <v>443</v>
      </c>
      <c r="M110" s="379" t="s">
        <v>443</v>
      </c>
      <c r="N110" s="379" t="s">
        <v>443</v>
      </c>
      <c r="O110" s="379" t="s">
        <v>443</v>
      </c>
      <c r="P110" s="379" t="s">
        <v>443</v>
      </c>
      <c r="Q110" s="379" t="s">
        <v>443</v>
      </c>
      <c r="R110" s="379" t="s">
        <v>443</v>
      </c>
      <c r="S110" s="379" t="s">
        <v>443</v>
      </c>
      <c r="T110" s="379" t="s">
        <v>1882</v>
      </c>
      <c r="U110" s="379" t="s">
        <v>443</v>
      </c>
    </row>
    <row r="111" spans="1:21" s="381" customFormat="1" ht="45" customHeight="1" x14ac:dyDescent="0.25">
      <c r="A111" s="390" t="s">
        <v>1393</v>
      </c>
      <c r="B111" s="390" t="s">
        <v>99</v>
      </c>
      <c r="C111" s="408" t="s">
        <v>2311</v>
      </c>
      <c r="D111" s="554">
        <v>43971</v>
      </c>
      <c r="E111" s="411" t="s">
        <v>590</v>
      </c>
      <c r="F111" s="394" t="s">
        <v>2570</v>
      </c>
      <c r="G111" s="89"/>
      <c r="H111" s="395" t="s">
        <v>24</v>
      </c>
      <c r="I111" s="396" t="s">
        <v>2536</v>
      </c>
      <c r="J111" s="379" t="s">
        <v>443</v>
      </c>
      <c r="K111" s="379" t="s">
        <v>443</v>
      </c>
      <c r="L111" s="379" t="s">
        <v>1882</v>
      </c>
      <c r="M111" s="379" t="s">
        <v>443</v>
      </c>
      <c r="N111" s="379" t="s">
        <v>443</v>
      </c>
      <c r="O111" s="379" t="s">
        <v>443</v>
      </c>
      <c r="P111" s="379" t="s">
        <v>443</v>
      </c>
      <c r="Q111" s="420" t="s">
        <v>35</v>
      </c>
      <c r="R111" s="379" t="s">
        <v>443</v>
      </c>
      <c r="S111" s="379" t="s">
        <v>443</v>
      </c>
      <c r="T111" s="379" t="s">
        <v>443</v>
      </c>
      <c r="U111" s="379" t="s">
        <v>443</v>
      </c>
    </row>
    <row r="112" spans="1:21" s="381" customFormat="1" ht="45" customHeight="1" x14ac:dyDescent="0.25">
      <c r="A112" s="406" t="s">
        <v>1401</v>
      </c>
      <c r="B112" s="383" t="s">
        <v>758</v>
      </c>
      <c r="C112" s="408" t="s">
        <v>2311</v>
      </c>
      <c r="D112" s="434">
        <v>42522</v>
      </c>
      <c r="E112" s="411" t="s">
        <v>590</v>
      </c>
      <c r="F112" s="386" t="s">
        <v>1402</v>
      </c>
      <c r="G112" s="140"/>
      <c r="H112" s="413" t="s">
        <v>24</v>
      </c>
      <c r="I112" s="388" t="s">
        <v>2536</v>
      </c>
      <c r="J112" s="453" t="s">
        <v>443</v>
      </c>
      <c r="K112" s="379" t="s">
        <v>443</v>
      </c>
      <c r="L112" s="379" t="s">
        <v>1882</v>
      </c>
      <c r="M112" s="379" t="s">
        <v>443</v>
      </c>
      <c r="N112" s="379" t="s">
        <v>443</v>
      </c>
      <c r="O112" s="379" t="s">
        <v>443</v>
      </c>
      <c r="P112" s="379" t="s">
        <v>443</v>
      </c>
      <c r="Q112" s="420" t="s">
        <v>35</v>
      </c>
      <c r="R112" s="379" t="s">
        <v>443</v>
      </c>
      <c r="S112" s="379" t="s">
        <v>443</v>
      </c>
      <c r="T112" s="379" t="s">
        <v>443</v>
      </c>
      <c r="U112" s="379" t="s">
        <v>443</v>
      </c>
    </row>
    <row r="113" spans="1:21" s="381" customFormat="1" ht="45" customHeight="1" x14ac:dyDescent="0.25">
      <c r="A113" s="406" t="s">
        <v>1407</v>
      </c>
      <c r="B113" s="383" t="s">
        <v>99</v>
      </c>
      <c r="C113" s="451" t="s">
        <v>762</v>
      </c>
      <c r="D113" s="434">
        <v>44348</v>
      </c>
      <c r="E113" s="385" t="s">
        <v>590</v>
      </c>
      <c r="F113" s="386" t="s">
        <v>2571</v>
      </c>
      <c r="G113" s="140"/>
      <c r="H113" s="413" t="s">
        <v>2383</v>
      </c>
      <c r="I113" s="388" t="s">
        <v>2524</v>
      </c>
      <c r="J113" s="420" t="s">
        <v>35</v>
      </c>
      <c r="K113" s="420" t="s">
        <v>35</v>
      </c>
      <c r="L113" s="420" t="s">
        <v>35</v>
      </c>
      <c r="M113" s="420" t="s">
        <v>35</v>
      </c>
      <c r="N113" s="420" t="s">
        <v>35</v>
      </c>
      <c r="O113" s="420" t="s">
        <v>35</v>
      </c>
      <c r="P113" s="420" t="s">
        <v>35</v>
      </c>
      <c r="Q113" s="379" t="s">
        <v>443</v>
      </c>
      <c r="R113" s="379" t="s">
        <v>443</v>
      </c>
      <c r="S113" s="379" t="s">
        <v>443</v>
      </c>
      <c r="T113" s="379" t="s">
        <v>443</v>
      </c>
      <c r="U113" s="379" t="s">
        <v>443</v>
      </c>
    </row>
    <row r="114" spans="1:21" s="381" customFormat="1" ht="45" customHeight="1" x14ac:dyDescent="0.25">
      <c r="A114" s="408" t="s">
        <v>1428</v>
      </c>
      <c r="B114" s="383" t="s">
        <v>638</v>
      </c>
      <c r="C114" s="408" t="s">
        <v>2311</v>
      </c>
      <c r="D114" s="401">
        <v>42370</v>
      </c>
      <c r="E114" s="385" t="s">
        <v>590</v>
      </c>
      <c r="F114" s="386" t="s">
        <v>416</v>
      </c>
      <c r="G114" s="140"/>
      <c r="H114" s="387" t="s">
        <v>24</v>
      </c>
      <c r="I114" s="388" t="s">
        <v>2521</v>
      </c>
      <c r="J114" s="379" t="s">
        <v>443</v>
      </c>
      <c r="K114" s="379" t="s">
        <v>443</v>
      </c>
      <c r="L114" s="379" t="s">
        <v>443</v>
      </c>
      <c r="M114" s="379" t="s">
        <v>443</v>
      </c>
      <c r="N114" s="379" t="s">
        <v>443</v>
      </c>
      <c r="O114" s="379" t="s">
        <v>1882</v>
      </c>
      <c r="P114" s="379" t="s">
        <v>443</v>
      </c>
      <c r="Q114" s="420" t="s">
        <v>35</v>
      </c>
      <c r="R114" s="379" t="s">
        <v>443</v>
      </c>
      <c r="S114" s="379" t="s">
        <v>443</v>
      </c>
      <c r="T114" s="379" t="s">
        <v>443</v>
      </c>
      <c r="U114" s="379" t="s">
        <v>443</v>
      </c>
    </row>
    <row r="115" spans="1:21" s="381" customFormat="1" ht="45" customHeight="1" x14ac:dyDescent="0.25">
      <c r="A115" s="408" t="s">
        <v>2249</v>
      </c>
      <c r="B115" s="383" t="s">
        <v>60</v>
      </c>
      <c r="C115" s="409" t="s">
        <v>1176</v>
      </c>
      <c r="D115" s="401">
        <v>44166</v>
      </c>
      <c r="E115" s="385" t="s">
        <v>590</v>
      </c>
      <c r="F115" s="386" t="s">
        <v>1430</v>
      </c>
      <c r="G115" s="88"/>
      <c r="H115" s="387" t="s">
        <v>24</v>
      </c>
      <c r="I115" s="388" t="s">
        <v>2523</v>
      </c>
      <c r="J115" s="420" t="s">
        <v>35</v>
      </c>
      <c r="K115" s="379" t="s">
        <v>443</v>
      </c>
      <c r="L115" s="379" t="s">
        <v>443</v>
      </c>
      <c r="M115" s="379" t="s">
        <v>443</v>
      </c>
      <c r="N115" s="379" t="s">
        <v>443</v>
      </c>
      <c r="O115" s="379" t="s">
        <v>443</v>
      </c>
      <c r="P115" s="379" t="s">
        <v>443</v>
      </c>
      <c r="Q115" s="420" t="s">
        <v>35</v>
      </c>
      <c r="R115" s="379" t="s">
        <v>1882</v>
      </c>
      <c r="S115" s="379" t="s">
        <v>443</v>
      </c>
      <c r="T115" s="379" t="s">
        <v>443</v>
      </c>
      <c r="U115" s="379" t="s">
        <v>443</v>
      </c>
    </row>
    <row r="116" spans="1:21" ht="45" customHeight="1" x14ac:dyDescent="0.25">
      <c r="A116" s="408" t="s">
        <v>1431</v>
      </c>
      <c r="B116" s="383" t="s">
        <v>638</v>
      </c>
      <c r="C116" s="408" t="s">
        <v>2311</v>
      </c>
      <c r="D116" s="401">
        <v>42370</v>
      </c>
      <c r="E116" s="385" t="s">
        <v>590</v>
      </c>
      <c r="F116" s="386" t="s">
        <v>416</v>
      </c>
      <c r="G116" s="88"/>
      <c r="H116" s="387" t="s">
        <v>24</v>
      </c>
      <c r="I116" s="388" t="s">
        <v>2521</v>
      </c>
      <c r="J116" s="379" t="s">
        <v>443</v>
      </c>
      <c r="K116" s="453" t="s">
        <v>443</v>
      </c>
      <c r="L116" s="379" t="s">
        <v>443</v>
      </c>
      <c r="M116" s="379" t="s">
        <v>443</v>
      </c>
      <c r="N116" s="379" t="s">
        <v>443</v>
      </c>
      <c r="O116" s="379" t="s">
        <v>1882</v>
      </c>
      <c r="P116" s="379" t="s">
        <v>443</v>
      </c>
      <c r="Q116" s="420" t="s">
        <v>35</v>
      </c>
      <c r="R116" s="379" t="s">
        <v>443</v>
      </c>
      <c r="S116" s="379" t="s">
        <v>443</v>
      </c>
      <c r="T116" s="379" t="s">
        <v>443</v>
      </c>
      <c r="U116" s="379" t="s">
        <v>443</v>
      </c>
    </row>
    <row r="117" spans="1:21" ht="45" customHeight="1" x14ac:dyDescent="0.25">
      <c r="A117" s="390" t="s">
        <v>102</v>
      </c>
      <c r="B117" s="383" t="s">
        <v>1396</v>
      </c>
      <c r="C117" s="408" t="s">
        <v>2311</v>
      </c>
      <c r="D117" s="384"/>
      <c r="E117" s="385" t="s">
        <v>590</v>
      </c>
      <c r="F117" s="386" t="s">
        <v>273</v>
      </c>
      <c r="G117" s="89">
        <v>22</v>
      </c>
      <c r="H117" s="387" t="s">
        <v>2306</v>
      </c>
      <c r="I117" s="396" t="s">
        <v>2523</v>
      </c>
      <c r="J117" s="379" t="s">
        <v>443</v>
      </c>
      <c r="K117" s="453" t="s">
        <v>443</v>
      </c>
      <c r="L117" s="379" t="s">
        <v>443</v>
      </c>
      <c r="M117" s="379" t="s">
        <v>443</v>
      </c>
      <c r="N117" s="379" t="s">
        <v>443</v>
      </c>
      <c r="O117" s="379" t="s">
        <v>443</v>
      </c>
      <c r="P117" s="379" t="s">
        <v>443</v>
      </c>
      <c r="Q117" s="379" t="s">
        <v>443</v>
      </c>
      <c r="R117" s="542" t="s">
        <v>2527</v>
      </c>
      <c r="S117" s="453" t="s">
        <v>443</v>
      </c>
      <c r="T117" s="379" t="s">
        <v>443</v>
      </c>
      <c r="U117" s="379" t="s">
        <v>443</v>
      </c>
    </row>
    <row r="118" spans="1:21" ht="45" customHeight="1" x14ac:dyDescent="0.25">
      <c r="A118" s="383" t="s">
        <v>291</v>
      </c>
      <c r="B118" s="408" t="s">
        <v>2463</v>
      </c>
      <c r="C118" s="408" t="s">
        <v>2569</v>
      </c>
      <c r="D118" s="446">
        <v>42353</v>
      </c>
      <c r="E118" s="385" t="s">
        <v>590</v>
      </c>
      <c r="F118" s="386" t="s">
        <v>292</v>
      </c>
      <c r="G118" s="193">
        <v>33</v>
      </c>
      <c r="H118" s="387" t="s">
        <v>2306</v>
      </c>
      <c r="I118" s="388" t="s">
        <v>2541</v>
      </c>
      <c r="J118" s="379" t="s">
        <v>443</v>
      </c>
      <c r="K118" s="453" t="s">
        <v>443</v>
      </c>
      <c r="L118" s="379" t="s">
        <v>443</v>
      </c>
      <c r="M118" s="379" t="s">
        <v>443</v>
      </c>
      <c r="N118" s="379" t="s">
        <v>443</v>
      </c>
      <c r="O118" s="379" t="s">
        <v>443</v>
      </c>
      <c r="P118" s="379" t="s">
        <v>443</v>
      </c>
      <c r="Q118" s="379" t="s">
        <v>1882</v>
      </c>
      <c r="R118" s="453" t="s">
        <v>443</v>
      </c>
      <c r="S118" s="453" t="s">
        <v>443</v>
      </c>
      <c r="T118" s="379" t="s">
        <v>443</v>
      </c>
      <c r="U118" s="379" t="s">
        <v>443</v>
      </c>
    </row>
    <row r="119" spans="1:21" ht="45" customHeight="1" x14ac:dyDescent="0.25">
      <c r="A119" s="383" t="s">
        <v>214</v>
      </c>
      <c r="B119" s="383" t="s">
        <v>99</v>
      </c>
      <c r="C119" s="408" t="s">
        <v>2311</v>
      </c>
      <c r="D119" s="384"/>
      <c r="E119" s="385" t="s">
        <v>590</v>
      </c>
      <c r="F119" s="386" t="s">
        <v>288</v>
      </c>
      <c r="G119" s="88">
        <v>32</v>
      </c>
      <c r="H119" s="387" t="s">
        <v>2306</v>
      </c>
      <c r="I119" s="388" t="s">
        <v>2524</v>
      </c>
      <c r="J119" s="379" t="s">
        <v>443</v>
      </c>
      <c r="K119" s="453" t="s">
        <v>443</v>
      </c>
      <c r="L119" s="379" t="s">
        <v>443</v>
      </c>
      <c r="M119" s="379" t="s">
        <v>443</v>
      </c>
      <c r="N119" s="379" t="s">
        <v>443</v>
      </c>
      <c r="O119" s="379" t="s">
        <v>443</v>
      </c>
      <c r="P119" s="379" t="s">
        <v>1882</v>
      </c>
      <c r="Q119" s="379" t="s">
        <v>443</v>
      </c>
      <c r="R119" s="453" t="s">
        <v>443</v>
      </c>
      <c r="S119" s="453" t="s">
        <v>443</v>
      </c>
      <c r="T119" s="379" t="s">
        <v>443</v>
      </c>
      <c r="U119" s="379" t="s">
        <v>443</v>
      </c>
    </row>
    <row r="120" spans="1:21" s="381" customFormat="1" ht="45" customHeight="1" x14ac:dyDescent="0.25">
      <c r="A120" s="383" t="s">
        <v>289</v>
      </c>
      <c r="B120" s="408" t="s">
        <v>2463</v>
      </c>
      <c r="C120" s="408" t="s">
        <v>2569</v>
      </c>
      <c r="D120" s="446">
        <v>42353</v>
      </c>
      <c r="E120" s="385" t="s">
        <v>590</v>
      </c>
      <c r="F120" s="386" t="s">
        <v>290</v>
      </c>
      <c r="G120" s="193">
        <v>34</v>
      </c>
      <c r="H120" s="387" t="s">
        <v>2306</v>
      </c>
      <c r="I120" s="388" t="s">
        <v>2524</v>
      </c>
      <c r="J120" s="379" t="s">
        <v>443</v>
      </c>
      <c r="K120" s="379" t="s">
        <v>443</v>
      </c>
      <c r="L120" s="379" t="s">
        <v>443</v>
      </c>
      <c r="M120" s="379" t="s">
        <v>443</v>
      </c>
      <c r="N120" s="379" t="s">
        <v>443</v>
      </c>
      <c r="O120" s="379" t="s">
        <v>443</v>
      </c>
      <c r="P120" s="379" t="s">
        <v>1882</v>
      </c>
      <c r="Q120" s="379" t="s">
        <v>443</v>
      </c>
      <c r="R120" s="379" t="s">
        <v>443</v>
      </c>
      <c r="S120" s="379" t="s">
        <v>443</v>
      </c>
      <c r="T120" s="379" t="s">
        <v>443</v>
      </c>
      <c r="U120" s="379" t="s">
        <v>443</v>
      </c>
    </row>
    <row r="121" spans="1:21" s="381" customFormat="1" ht="45" customHeight="1" x14ac:dyDescent="0.25">
      <c r="A121" s="408" t="s">
        <v>1458</v>
      </c>
      <c r="B121" s="382" t="s">
        <v>60</v>
      </c>
      <c r="C121" s="409" t="s">
        <v>1176</v>
      </c>
      <c r="D121" s="393">
        <v>43617</v>
      </c>
      <c r="E121" s="385" t="s">
        <v>590</v>
      </c>
      <c r="F121" s="386" t="s">
        <v>1460</v>
      </c>
      <c r="G121" s="193"/>
      <c r="H121" s="387" t="s">
        <v>2363</v>
      </c>
      <c r="I121" s="396" t="s">
        <v>2519</v>
      </c>
      <c r="J121" s="379" t="s">
        <v>443</v>
      </c>
      <c r="K121" s="536" t="s">
        <v>2520</v>
      </c>
      <c r="L121" s="379" t="s">
        <v>443</v>
      </c>
      <c r="M121" s="379" t="s">
        <v>1882</v>
      </c>
      <c r="N121" s="379" t="s">
        <v>443</v>
      </c>
      <c r="O121" s="379" t="s">
        <v>443</v>
      </c>
      <c r="P121" s="379" t="s">
        <v>443</v>
      </c>
      <c r="Q121" s="379" t="s">
        <v>443</v>
      </c>
      <c r="R121" s="379" t="s">
        <v>443</v>
      </c>
      <c r="S121" s="379" t="s">
        <v>443</v>
      </c>
      <c r="T121" s="379" t="s">
        <v>443</v>
      </c>
      <c r="U121" s="379" t="s">
        <v>443</v>
      </c>
    </row>
    <row r="122" spans="1:21" s="381" customFormat="1" ht="45" customHeight="1" x14ac:dyDescent="0.25">
      <c r="A122" s="383" t="s">
        <v>1461</v>
      </c>
      <c r="B122" s="383" t="s">
        <v>1462</v>
      </c>
      <c r="C122" s="414" t="s">
        <v>2311</v>
      </c>
      <c r="D122" s="401">
        <v>43971</v>
      </c>
      <c r="E122" s="385" t="s">
        <v>590</v>
      </c>
      <c r="F122" s="386" t="s">
        <v>827</v>
      </c>
      <c r="G122" s="299"/>
      <c r="H122" s="387" t="s">
        <v>2363</v>
      </c>
      <c r="I122" s="388" t="s">
        <v>2519</v>
      </c>
      <c r="J122" s="379" t="s">
        <v>443</v>
      </c>
      <c r="K122" s="536" t="s">
        <v>2520</v>
      </c>
      <c r="L122" s="379" t="s">
        <v>443</v>
      </c>
      <c r="M122" s="379" t="s">
        <v>1882</v>
      </c>
      <c r="N122" s="379" t="s">
        <v>443</v>
      </c>
      <c r="O122" s="379" t="s">
        <v>443</v>
      </c>
      <c r="P122" s="379" t="s">
        <v>443</v>
      </c>
      <c r="Q122" s="379" t="s">
        <v>443</v>
      </c>
      <c r="R122" s="379" t="s">
        <v>443</v>
      </c>
      <c r="S122" s="379" t="s">
        <v>443</v>
      </c>
      <c r="T122" s="379" t="s">
        <v>443</v>
      </c>
      <c r="U122" s="379" t="s">
        <v>443</v>
      </c>
    </row>
    <row r="123" spans="1:21" s="381" customFormat="1" ht="45" customHeight="1" x14ac:dyDescent="0.25">
      <c r="A123" s="414" t="s">
        <v>2253</v>
      </c>
      <c r="B123" s="383" t="s">
        <v>89</v>
      </c>
      <c r="C123" s="451" t="s">
        <v>2254</v>
      </c>
      <c r="D123" s="401">
        <v>44256</v>
      </c>
      <c r="E123" s="385" t="s">
        <v>590</v>
      </c>
      <c r="F123" s="386" t="s">
        <v>2465</v>
      </c>
      <c r="G123" s="88"/>
      <c r="H123" s="387" t="s">
        <v>2363</v>
      </c>
      <c r="I123" s="388" t="s">
        <v>2519</v>
      </c>
      <c r="J123" s="454" t="s">
        <v>35</v>
      </c>
      <c r="K123" s="454" t="s">
        <v>35</v>
      </c>
      <c r="L123" s="454" t="s">
        <v>35</v>
      </c>
      <c r="M123" s="454" t="s">
        <v>35</v>
      </c>
      <c r="N123" s="379" t="s">
        <v>443</v>
      </c>
      <c r="O123" s="379" t="s">
        <v>443</v>
      </c>
      <c r="P123" s="379" t="s">
        <v>443</v>
      </c>
      <c r="Q123" s="379" t="s">
        <v>443</v>
      </c>
      <c r="R123" s="379" t="s">
        <v>443</v>
      </c>
      <c r="S123" s="379" t="s">
        <v>443</v>
      </c>
      <c r="T123" s="379" t="s">
        <v>443</v>
      </c>
      <c r="U123" s="448" t="s">
        <v>1882</v>
      </c>
    </row>
    <row r="124" spans="1:21" s="381" customFormat="1" ht="45" customHeight="1" x14ac:dyDescent="0.25">
      <c r="A124" s="414" t="s">
        <v>2257</v>
      </c>
      <c r="B124" s="383" t="s">
        <v>638</v>
      </c>
      <c r="C124" s="414" t="s">
        <v>2311</v>
      </c>
      <c r="D124" s="401">
        <v>41214</v>
      </c>
      <c r="E124" s="385" t="s">
        <v>590</v>
      </c>
      <c r="F124" s="386" t="s">
        <v>2466</v>
      </c>
      <c r="G124" s="88">
        <v>5</v>
      </c>
      <c r="H124" s="387" t="s">
        <v>30</v>
      </c>
      <c r="I124" s="388" t="s">
        <v>2519</v>
      </c>
      <c r="J124" s="453" t="s">
        <v>443</v>
      </c>
      <c r="K124" s="453" t="s">
        <v>443</v>
      </c>
      <c r="L124" s="453" t="s">
        <v>443</v>
      </c>
      <c r="M124" s="542" t="s">
        <v>2527</v>
      </c>
      <c r="N124" s="453" t="s">
        <v>443</v>
      </c>
      <c r="O124" s="453" t="s">
        <v>443</v>
      </c>
      <c r="P124" s="379" t="s">
        <v>443</v>
      </c>
      <c r="Q124" s="379" t="s">
        <v>443</v>
      </c>
      <c r="R124" s="379" t="s">
        <v>443</v>
      </c>
      <c r="S124" s="379" t="s">
        <v>443</v>
      </c>
      <c r="T124" s="379" t="s">
        <v>443</v>
      </c>
      <c r="U124" s="379" t="s">
        <v>443</v>
      </c>
    </row>
    <row r="125" spans="1:21" ht="45" customHeight="1" x14ac:dyDescent="0.25">
      <c r="A125" s="414" t="s">
        <v>2467</v>
      </c>
      <c r="B125" s="383" t="s">
        <v>859</v>
      </c>
      <c r="C125" s="414" t="s">
        <v>2311</v>
      </c>
      <c r="D125" s="401">
        <v>44337</v>
      </c>
      <c r="E125" s="385" t="s">
        <v>590</v>
      </c>
      <c r="F125" s="386" t="s">
        <v>827</v>
      </c>
      <c r="G125" s="88"/>
      <c r="H125" s="387" t="s">
        <v>2385</v>
      </c>
      <c r="I125" s="388" t="s">
        <v>2521</v>
      </c>
      <c r="J125" s="420" t="s">
        <v>35</v>
      </c>
      <c r="K125" s="454" t="s">
        <v>35</v>
      </c>
      <c r="L125" s="420" t="s">
        <v>35</v>
      </c>
      <c r="M125" s="420" t="s">
        <v>35</v>
      </c>
      <c r="N125" s="420" t="s">
        <v>35</v>
      </c>
      <c r="O125" s="420" t="s">
        <v>35</v>
      </c>
      <c r="P125" s="379" t="s">
        <v>443</v>
      </c>
      <c r="Q125" s="379" t="s">
        <v>443</v>
      </c>
      <c r="R125" s="453" t="s">
        <v>443</v>
      </c>
      <c r="S125" s="453" t="s">
        <v>443</v>
      </c>
      <c r="T125" s="379" t="s">
        <v>443</v>
      </c>
      <c r="U125" s="379" t="s">
        <v>443</v>
      </c>
    </row>
    <row r="126" spans="1:21" s="381" customFormat="1" ht="45" customHeight="1" x14ac:dyDescent="0.25">
      <c r="A126" s="383" t="s">
        <v>210</v>
      </c>
      <c r="B126" s="383" t="s">
        <v>49</v>
      </c>
      <c r="C126" s="414" t="s">
        <v>2311</v>
      </c>
      <c r="D126" s="384"/>
      <c r="E126" s="385" t="s">
        <v>590</v>
      </c>
      <c r="F126" s="386" t="s">
        <v>282</v>
      </c>
      <c r="G126" s="88">
        <v>24</v>
      </c>
      <c r="H126" s="387" t="s">
        <v>2306</v>
      </c>
      <c r="I126" s="388" t="s">
        <v>2536</v>
      </c>
      <c r="J126" s="379" t="s">
        <v>443</v>
      </c>
      <c r="K126" s="379" t="s">
        <v>443</v>
      </c>
      <c r="L126" s="379" t="s">
        <v>1882</v>
      </c>
      <c r="M126" s="379" t="s">
        <v>443</v>
      </c>
      <c r="N126" s="379" t="s">
        <v>443</v>
      </c>
      <c r="O126" s="379" t="s">
        <v>443</v>
      </c>
      <c r="P126" s="379" t="s">
        <v>443</v>
      </c>
      <c r="Q126" s="379" t="s">
        <v>443</v>
      </c>
      <c r="R126" s="379" t="s">
        <v>443</v>
      </c>
      <c r="S126" s="379" t="s">
        <v>443</v>
      </c>
      <c r="T126" s="379" t="s">
        <v>443</v>
      </c>
      <c r="U126" s="379" t="s">
        <v>443</v>
      </c>
    </row>
    <row r="127" spans="1:21" s="381" customFormat="1" ht="45" customHeight="1" x14ac:dyDescent="0.25">
      <c r="A127" s="382" t="s">
        <v>2264</v>
      </c>
      <c r="B127" s="383" t="s">
        <v>1766</v>
      </c>
      <c r="C127" s="414" t="s">
        <v>2311</v>
      </c>
      <c r="D127" s="401">
        <v>43361</v>
      </c>
      <c r="E127" s="385" t="s">
        <v>590</v>
      </c>
      <c r="F127" s="386" t="s">
        <v>1514</v>
      </c>
      <c r="G127" s="299"/>
      <c r="H127" s="387" t="s">
        <v>24</v>
      </c>
      <c r="I127" s="388" t="s">
        <v>2528</v>
      </c>
      <c r="J127" s="379" t="s">
        <v>443</v>
      </c>
      <c r="K127" s="379" t="s">
        <v>443</v>
      </c>
      <c r="L127" s="379" t="s">
        <v>443</v>
      </c>
      <c r="M127" s="379" t="s">
        <v>443</v>
      </c>
      <c r="N127" s="379" t="s">
        <v>443</v>
      </c>
      <c r="O127" s="379" t="s">
        <v>443</v>
      </c>
      <c r="P127" s="379" t="s">
        <v>443</v>
      </c>
      <c r="Q127" s="420" t="s">
        <v>35</v>
      </c>
      <c r="R127" s="379" t="s">
        <v>443</v>
      </c>
      <c r="S127" s="379" t="s">
        <v>443</v>
      </c>
      <c r="T127" s="379" t="s">
        <v>1882</v>
      </c>
      <c r="U127" s="379" t="s">
        <v>443</v>
      </c>
    </row>
    <row r="128" spans="1:21" s="381" customFormat="1" ht="45" customHeight="1" x14ac:dyDescent="0.25">
      <c r="A128" s="429" t="s">
        <v>32</v>
      </c>
      <c r="B128" s="399" t="s">
        <v>2472</v>
      </c>
      <c r="C128" s="414" t="s">
        <v>2311</v>
      </c>
      <c r="D128" s="468"/>
      <c r="E128" s="402" t="s">
        <v>590</v>
      </c>
      <c r="F128" s="403" t="s">
        <v>468</v>
      </c>
      <c r="G128" s="193">
        <v>25</v>
      </c>
      <c r="H128" s="431" t="s">
        <v>30</v>
      </c>
      <c r="I128" s="404" t="s">
        <v>1898</v>
      </c>
      <c r="J128" s="379" t="s">
        <v>1882</v>
      </c>
      <c r="K128" s="379" t="s">
        <v>443</v>
      </c>
      <c r="L128" s="379" t="s">
        <v>443</v>
      </c>
      <c r="M128" s="379" t="s">
        <v>443</v>
      </c>
      <c r="N128" s="379" t="s">
        <v>443</v>
      </c>
      <c r="O128" s="379" t="s">
        <v>443</v>
      </c>
      <c r="P128" s="379" t="s">
        <v>443</v>
      </c>
      <c r="Q128" s="379" t="s">
        <v>443</v>
      </c>
      <c r="R128" s="379" t="s">
        <v>443</v>
      </c>
      <c r="S128" s="379" t="s">
        <v>443</v>
      </c>
      <c r="T128" s="379" t="s">
        <v>443</v>
      </c>
      <c r="U128" s="379" t="s">
        <v>443</v>
      </c>
    </row>
    <row r="129" spans="1:21" ht="45" customHeight="1" x14ac:dyDescent="0.25">
      <c r="A129" s="383" t="s">
        <v>54</v>
      </c>
      <c r="B129" s="383" t="s">
        <v>55</v>
      </c>
      <c r="C129" s="414" t="s">
        <v>2311</v>
      </c>
      <c r="D129" s="384"/>
      <c r="E129" s="385" t="s">
        <v>590</v>
      </c>
      <c r="F129" s="386" t="s">
        <v>509</v>
      </c>
      <c r="G129" s="88"/>
      <c r="H129" s="387" t="s">
        <v>24</v>
      </c>
      <c r="I129" s="388" t="s">
        <v>2521</v>
      </c>
      <c r="J129" s="379" t="s">
        <v>443</v>
      </c>
      <c r="K129" s="453" t="s">
        <v>443</v>
      </c>
      <c r="L129" s="379" t="s">
        <v>443</v>
      </c>
      <c r="M129" s="379" t="s">
        <v>443</v>
      </c>
      <c r="N129" s="420" t="s">
        <v>35</v>
      </c>
      <c r="O129" s="379" t="s">
        <v>1882</v>
      </c>
      <c r="P129" s="379" t="s">
        <v>443</v>
      </c>
      <c r="Q129" s="420" t="s">
        <v>35</v>
      </c>
      <c r="R129" s="453" t="s">
        <v>443</v>
      </c>
      <c r="S129" s="453" t="s">
        <v>443</v>
      </c>
      <c r="T129" s="379" t="s">
        <v>443</v>
      </c>
      <c r="U129" s="379" t="s">
        <v>443</v>
      </c>
    </row>
    <row r="130" spans="1:21" ht="45" customHeight="1" x14ac:dyDescent="0.25">
      <c r="A130" s="383" t="s">
        <v>293</v>
      </c>
      <c r="B130" s="383" t="s">
        <v>948</v>
      </c>
      <c r="C130" s="414" t="s">
        <v>2311</v>
      </c>
      <c r="D130" s="401">
        <v>41334</v>
      </c>
      <c r="E130" s="385" t="s">
        <v>590</v>
      </c>
      <c r="F130" s="386" t="s">
        <v>294</v>
      </c>
      <c r="G130" s="88">
        <v>35</v>
      </c>
      <c r="H130" s="387" t="s">
        <v>2306</v>
      </c>
      <c r="I130" s="388" t="s">
        <v>2536</v>
      </c>
      <c r="J130" s="379" t="s">
        <v>443</v>
      </c>
      <c r="K130" s="453" t="s">
        <v>443</v>
      </c>
      <c r="L130" s="539" t="s">
        <v>2527</v>
      </c>
      <c r="M130" s="379" t="s">
        <v>443</v>
      </c>
      <c r="N130" s="379" t="s">
        <v>443</v>
      </c>
      <c r="O130" s="379" t="s">
        <v>443</v>
      </c>
      <c r="P130" s="379" t="s">
        <v>443</v>
      </c>
      <c r="Q130" s="379" t="s">
        <v>443</v>
      </c>
      <c r="R130" s="453" t="s">
        <v>443</v>
      </c>
      <c r="S130" s="453" t="s">
        <v>443</v>
      </c>
      <c r="T130" s="379" t="s">
        <v>443</v>
      </c>
      <c r="U130" s="379" t="s">
        <v>443</v>
      </c>
    </row>
    <row r="131" spans="1:21" s="381" customFormat="1" ht="45" x14ac:dyDescent="0.25">
      <c r="A131" s="390" t="s">
        <v>271</v>
      </c>
      <c r="B131" s="390" t="s">
        <v>49</v>
      </c>
      <c r="C131" s="417" t="s">
        <v>2311</v>
      </c>
      <c r="D131" s="410"/>
      <c r="E131" s="402" t="s">
        <v>590</v>
      </c>
      <c r="F131" s="394" t="s">
        <v>272</v>
      </c>
      <c r="G131" s="89">
        <v>20</v>
      </c>
      <c r="H131" s="395" t="s">
        <v>2306</v>
      </c>
      <c r="I131" s="396" t="s">
        <v>2522</v>
      </c>
      <c r="J131" s="379" t="s">
        <v>443</v>
      </c>
      <c r="K131" s="379" t="s">
        <v>443</v>
      </c>
      <c r="L131" s="379" t="s">
        <v>443</v>
      </c>
      <c r="M131" s="379" t="s">
        <v>443</v>
      </c>
      <c r="N131" s="539" t="s">
        <v>2527</v>
      </c>
      <c r="O131" s="379" t="s">
        <v>443</v>
      </c>
      <c r="P131" s="379" t="s">
        <v>443</v>
      </c>
      <c r="Q131" s="379" t="s">
        <v>443</v>
      </c>
      <c r="R131" s="379" t="s">
        <v>443</v>
      </c>
      <c r="S131" s="379" t="s">
        <v>443</v>
      </c>
      <c r="T131" s="379" t="s">
        <v>443</v>
      </c>
      <c r="U131" s="379" t="s">
        <v>443</v>
      </c>
    </row>
    <row r="132" spans="1:21" ht="45" customHeight="1" x14ac:dyDescent="0.25">
      <c r="A132" s="414" t="s">
        <v>2572</v>
      </c>
      <c r="B132" s="382" t="s">
        <v>2543</v>
      </c>
      <c r="C132" s="543" t="s">
        <v>2544</v>
      </c>
      <c r="D132" s="384"/>
      <c r="E132" s="525" t="s">
        <v>66</v>
      </c>
      <c r="F132" s="386" t="s">
        <v>343</v>
      </c>
      <c r="G132" s="88">
        <v>14</v>
      </c>
      <c r="H132" s="387" t="s">
        <v>19</v>
      </c>
      <c r="I132" s="388" t="s">
        <v>1908</v>
      </c>
      <c r="J132" s="379" t="s">
        <v>443</v>
      </c>
      <c r="K132" s="453" t="s">
        <v>443</v>
      </c>
      <c r="L132" s="420" t="s">
        <v>35</v>
      </c>
      <c r="M132" s="420" t="s">
        <v>35</v>
      </c>
      <c r="N132" s="420" t="s">
        <v>35</v>
      </c>
      <c r="O132" s="420" t="s">
        <v>35</v>
      </c>
      <c r="P132" s="420" t="s">
        <v>35</v>
      </c>
      <c r="Q132" s="420" t="s">
        <v>35</v>
      </c>
      <c r="R132" s="420" t="s">
        <v>35</v>
      </c>
      <c r="S132" s="420" t="s">
        <v>35</v>
      </c>
      <c r="T132" s="420" t="s">
        <v>35</v>
      </c>
      <c r="U132" s="420" t="s">
        <v>35</v>
      </c>
    </row>
    <row r="133" spans="1:21" ht="42" customHeight="1" x14ac:dyDescent="0.25">
      <c r="A133" s="408" t="s">
        <v>301</v>
      </c>
      <c r="B133" s="383" t="s">
        <v>1580</v>
      </c>
      <c r="C133" s="414" t="s">
        <v>2474</v>
      </c>
      <c r="D133" s="384"/>
      <c r="E133" s="385" t="s">
        <v>590</v>
      </c>
      <c r="F133" s="386" t="s">
        <v>300</v>
      </c>
      <c r="G133" s="88">
        <v>36</v>
      </c>
      <c r="H133" s="387" t="s">
        <v>2306</v>
      </c>
      <c r="I133" s="388" t="s">
        <v>2522</v>
      </c>
      <c r="J133" s="379" t="s">
        <v>443</v>
      </c>
      <c r="K133" s="379" t="s">
        <v>443</v>
      </c>
      <c r="L133" s="379" t="s">
        <v>443</v>
      </c>
      <c r="M133" s="379" t="s">
        <v>443</v>
      </c>
      <c r="N133" s="539" t="s">
        <v>2527</v>
      </c>
      <c r="O133" s="379" t="s">
        <v>443</v>
      </c>
      <c r="P133" s="379" t="s">
        <v>443</v>
      </c>
      <c r="Q133" s="379" t="s">
        <v>443</v>
      </c>
      <c r="R133" s="420" t="s">
        <v>35</v>
      </c>
      <c r="S133" s="420" t="s">
        <v>35</v>
      </c>
      <c r="T133" s="535" t="s">
        <v>35</v>
      </c>
      <c r="U133" s="379" t="s">
        <v>443</v>
      </c>
    </row>
    <row r="134" spans="1:21" ht="42" customHeight="1" x14ac:dyDescent="0.25">
      <c r="A134" s="408" t="s">
        <v>2277</v>
      </c>
      <c r="B134" s="383" t="s">
        <v>1529</v>
      </c>
      <c r="C134" s="408" t="s">
        <v>2311</v>
      </c>
      <c r="D134" s="499">
        <v>44136</v>
      </c>
      <c r="E134" s="385" t="s">
        <v>590</v>
      </c>
      <c r="F134" s="386" t="s">
        <v>2475</v>
      </c>
      <c r="G134" s="377"/>
      <c r="H134" s="387" t="s">
        <v>30</v>
      </c>
      <c r="I134" s="500" t="s">
        <v>2524</v>
      </c>
      <c r="J134" s="379" t="s">
        <v>443</v>
      </c>
      <c r="K134" s="379" t="s">
        <v>443</v>
      </c>
      <c r="L134" s="379" t="s">
        <v>443</v>
      </c>
      <c r="M134" s="379" t="s">
        <v>443</v>
      </c>
      <c r="N134" s="379" t="s">
        <v>443</v>
      </c>
      <c r="O134" s="379" t="s">
        <v>443</v>
      </c>
      <c r="P134" s="539" t="s">
        <v>2527</v>
      </c>
      <c r="Q134" s="379" t="s">
        <v>443</v>
      </c>
      <c r="R134" s="379" t="s">
        <v>443</v>
      </c>
      <c r="S134" s="379" t="s">
        <v>443</v>
      </c>
      <c r="T134" s="379" t="s">
        <v>443</v>
      </c>
      <c r="U134" s="379" t="s">
        <v>443</v>
      </c>
    </row>
    <row r="135" spans="1:21" s="381" customFormat="1" ht="42" customHeight="1" x14ac:dyDescent="0.25">
      <c r="A135" s="408" t="s">
        <v>1593</v>
      </c>
      <c r="B135" s="383" t="s">
        <v>89</v>
      </c>
      <c r="C135" s="414" t="s">
        <v>2311</v>
      </c>
      <c r="D135" s="499">
        <v>44094</v>
      </c>
      <c r="E135" s="385" t="s">
        <v>590</v>
      </c>
      <c r="F135" s="386" t="s">
        <v>1594</v>
      </c>
      <c r="G135" s="377"/>
      <c r="H135" s="387" t="s">
        <v>2363</v>
      </c>
      <c r="I135" s="500" t="s">
        <v>2541</v>
      </c>
      <c r="J135" s="379" t="s">
        <v>443</v>
      </c>
      <c r="K135" s="536" t="s">
        <v>2520</v>
      </c>
      <c r="L135" s="379" t="s">
        <v>443</v>
      </c>
      <c r="M135" s="379" t="s">
        <v>443</v>
      </c>
      <c r="N135" s="379" t="s">
        <v>443</v>
      </c>
      <c r="O135" s="379" t="s">
        <v>443</v>
      </c>
      <c r="P135" s="379" t="s">
        <v>443</v>
      </c>
      <c r="Q135" s="379" t="s">
        <v>1882</v>
      </c>
      <c r="R135" s="379" t="s">
        <v>443</v>
      </c>
      <c r="S135" s="379" t="s">
        <v>443</v>
      </c>
      <c r="T135" s="379" t="s">
        <v>443</v>
      </c>
      <c r="U135" s="379" t="s">
        <v>443</v>
      </c>
    </row>
    <row r="136" spans="1:21" s="381" customFormat="1" ht="45" customHeight="1" x14ac:dyDescent="0.25">
      <c r="A136" s="408" t="s">
        <v>2573</v>
      </c>
      <c r="B136" s="383" t="s">
        <v>2574</v>
      </c>
      <c r="C136" s="414" t="s">
        <v>2575</v>
      </c>
      <c r="D136" s="471">
        <v>44002</v>
      </c>
      <c r="E136" s="532" t="s">
        <v>66</v>
      </c>
      <c r="F136" s="386" t="s">
        <v>2576</v>
      </c>
      <c r="G136" s="88"/>
      <c r="H136" s="387" t="s">
        <v>19</v>
      </c>
      <c r="I136" s="388" t="s">
        <v>1881</v>
      </c>
      <c r="J136" s="379" t="s">
        <v>443</v>
      </c>
      <c r="K136" s="379" t="s">
        <v>443</v>
      </c>
      <c r="L136" s="379" t="s">
        <v>443</v>
      </c>
      <c r="M136" s="379" t="s">
        <v>443</v>
      </c>
      <c r="N136" s="379" t="s">
        <v>443</v>
      </c>
      <c r="O136" s="379" t="s">
        <v>443</v>
      </c>
      <c r="P136" s="379" t="s">
        <v>443</v>
      </c>
      <c r="Q136" s="420" t="s">
        <v>35</v>
      </c>
      <c r="R136" s="420" t="s">
        <v>35</v>
      </c>
      <c r="S136" s="420" t="s">
        <v>35</v>
      </c>
      <c r="T136" s="420" t="s">
        <v>35</v>
      </c>
      <c r="U136" s="420" t="s">
        <v>35</v>
      </c>
    </row>
    <row r="137" spans="1:21" s="381" customFormat="1" ht="45" customHeight="1" x14ac:dyDescent="0.25">
      <c r="A137" s="414" t="s">
        <v>2278</v>
      </c>
      <c r="B137" s="383" t="s">
        <v>49</v>
      </c>
      <c r="C137" s="414" t="s">
        <v>2311</v>
      </c>
      <c r="D137" s="384"/>
      <c r="E137" s="385" t="s">
        <v>590</v>
      </c>
      <c r="F137" s="386" t="s">
        <v>440</v>
      </c>
      <c r="G137" s="88">
        <v>24</v>
      </c>
      <c r="H137" s="387" t="s">
        <v>30</v>
      </c>
      <c r="I137" s="388" t="s">
        <v>2541</v>
      </c>
      <c r="J137" s="379" t="s">
        <v>443</v>
      </c>
      <c r="K137" s="379" t="s">
        <v>443</v>
      </c>
      <c r="L137" s="379" t="s">
        <v>443</v>
      </c>
      <c r="M137" s="379" t="s">
        <v>443</v>
      </c>
      <c r="N137" s="379" t="s">
        <v>443</v>
      </c>
      <c r="O137" s="379" t="s">
        <v>443</v>
      </c>
      <c r="P137" s="379" t="s">
        <v>443</v>
      </c>
      <c r="Q137" s="379" t="s">
        <v>1882</v>
      </c>
      <c r="R137" s="379" t="s">
        <v>443</v>
      </c>
      <c r="S137" s="379" t="s">
        <v>443</v>
      </c>
      <c r="T137" s="379" t="s">
        <v>443</v>
      </c>
      <c r="U137" s="379" t="s">
        <v>443</v>
      </c>
    </row>
    <row r="138" spans="1:21" s="381" customFormat="1" ht="45" customHeight="1" x14ac:dyDescent="0.25">
      <c r="A138" s="414" t="s">
        <v>2476</v>
      </c>
      <c r="B138" s="383" t="s">
        <v>152</v>
      </c>
      <c r="C138" s="451" t="s">
        <v>762</v>
      </c>
      <c r="D138" s="499">
        <v>44208</v>
      </c>
      <c r="E138" s="385" t="s">
        <v>590</v>
      </c>
      <c r="F138" s="386" t="s">
        <v>2477</v>
      </c>
      <c r="G138" s="88"/>
      <c r="H138" s="387" t="s">
        <v>2385</v>
      </c>
      <c r="I138" s="388" t="s">
        <v>2522</v>
      </c>
      <c r="J138" s="420" t="s">
        <v>35</v>
      </c>
      <c r="K138" s="420" t="s">
        <v>35</v>
      </c>
      <c r="L138" s="379" t="s">
        <v>443</v>
      </c>
      <c r="M138" s="379" t="s">
        <v>443</v>
      </c>
      <c r="N138" s="539" t="s">
        <v>2527</v>
      </c>
      <c r="O138" s="379" t="s">
        <v>443</v>
      </c>
      <c r="P138" s="379" t="s">
        <v>443</v>
      </c>
      <c r="Q138" s="379" t="s">
        <v>443</v>
      </c>
      <c r="R138" s="379" t="s">
        <v>443</v>
      </c>
      <c r="S138" s="379" t="s">
        <v>443</v>
      </c>
      <c r="T138" s="379" t="s">
        <v>443</v>
      </c>
      <c r="U138" s="379" t="s">
        <v>443</v>
      </c>
    </row>
    <row r="139" spans="1:21" ht="45" customHeight="1" x14ac:dyDescent="0.25">
      <c r="A139" s="414" t="s">
        <v>1604</v>
      </c>
      <c r="B139" s="383" t="s">
        <v>1141</v>
      </c>
      <c r="C139" s="451" t="s">
        <v>762</v>
      </c>
      <c r="D139" s="499">
        <v>44409</v>
      </c>
      <c r="E139" s="385" t="s">
        <v>590</v>
      </c>
      <c r="F139" s="386" t="s">
        <v>1605</v>
      </c>
      <c r="G139" s="88"/>
      <c r="H139" s="387" t="s">
        <v>2363</v>
      </c>
      <c r="I139" s="388" t="s">
        <v>2522</v>
      </c>
      <c r="J139" s="420" t="s">
        <v>35</v>
      </c>
      <c r="K139" s="454" t="s">
        <v>35</v>
      </c>
      <c r="L139" s="420" t="s">
        <v>35</v>
      </c>
      <c r="M139" s="420" t="s">
        <v>35</v>
      </c>
      <c r="N139" s="420" t="s">
        <v>35</v>
      </c>
      <c r="O139" s="420" t="s">
        <v>35</v>
      </c>
      <c r="P139" s="420" t="s">
        <v>35</v>
      </c>
      <c r="Q139" s="420" t="s">
        <v>35</v>
      </c>
      <c r="R139" s="454" t="s">
        <v>35</v>
      </c>
      <c r="S139" s="453" t="s">
        <v>443</v>
      </c>
      <c r="T139" s="379" t="s">
        <v>443</v>
      </c>
      <c r="U139" s="379" t="s">
        <v>443</v>
      </c>
    </row>
    <row r="140" spans="1:21" s="381" customFormat="1" ht="45" customHeight="1" x14ac:dyDescent="0.25">
      <c r="A140" s="383" t="s">
        <v>130</v>
      </c>
      <c r="B140" s="383" t="s">
        <v>1766</v>
      </c>
      <c r="C140" s="414" t="s">
        <v>2311</v>
      </c>
      <c r="D140" s="384"/>
      <c r="E140" s="385" t="s">
        <v>590</v>
      </c>
      <c r="F140" s="386" t="s">
        <v>281</v>
      </c>
      <c r="G140" s="88">
        <v>23</v>
      </c>
      <c r="H140" s="387" t="s">
        <v>2306</v>
      </c>
      <c r="I140" s="388" t="s">
        <v>2536</v>
      </c>
      <c r="J140" s="379" t="s">
        <v>443</v>
      </c>
      <c r="K140" s="379" t="s">
        <v>443</v>
      </c>
      <c r="L140" s="379" t="s">
        <v>1882</v>
      </c>
      <c r="M140" s="407" t="s">
        <v>443</v>
      </c>
      <c r="N140" s="379" t="s">
        <v>443</v>
      </c>
      <c r="O140" s="379" t="s">
        <v>443</v>
      </c>
      <c r="P140" s="379" t="s">
        <v>443</v>
      </c>
      <c r="Q140" s="379" t="s">
        <v>443</v>
      </c>
      <c r="R140" s="379" t="s">
        <v>443</v>
      </c>
      <c r="S140" s="379" t="s">
        <v>443</v>
      </c>
      <c r="T140" s="379" t="s">
        <v>443</v>
      </c>
      <c r="U140" s="379" t="s">
        <v>443</v>
      </c>
    </row>
    <row r="141" spans="1:21" s="381" customFormat="1" ht="45" customHeight="1" x14ac:dyDescent="0.25">
      <c r="A141" s="419" t="s">
        <v>2281</v>
      </c>
      <c r="B141" s="372" t="s">
        <v>777</v>
      </c>
      <c r="C141" s="414" t="s">
        <v>2311</v>
      </c>
      <c r="D141" s="374">
        <v>41153</v>
      </c>
      <c r="E141" s="375" t="s">
        <v>590</v>
      </c>
      <c r="F141" s="376" t="s">
        <v>779</v>
      </c>
      <c r="G141" s="140">
        <v>8</v>
      </c>
      <c r="H141" s="377" t="s">
        <v>19</v>
      </c>
      <c r="I141" s="548" t="s">
        <v>2519</v>
      </c>
      <c r="J141" s="379" t="s">
        <v>443</v>
      </c>
      <c r="K141" s="379" t="s">
        <v>443</v>
      </c>
      <c r="L141" s="379" t="s">
        <v>443</v>
      </c>
      <c r="M141" s="379" t="s">
        <v>1882</v>
      </c>
      <c r="N141" s="379" t="s">
        <v>443</v>
      </c>
      <c r="O141" s="424" t="s">
        <v>443</v>
      </c>
      <c r="P141" s="379" t="s">
        <v>443</v>
      </c>
      <c r="Q141" s="379" t="s">
        <v>443</v>
      </c>
      <c r="R141" s="379" t="s">
        <v>443</v>
      </c>
      <c r="S141" s="379" t="s">
        <v>443</v>
      </c>
      <c r="T141" s="379" t="s">
        <v>443</v>
      </c>
      <c r="U141" s="379" t="s">
        <v>443</v>
      </c>
    </row>
    <row r="142" spans="1:21" s="381" customFormat="1" ht="45" customHeight="1" x14ac:dyDescent="0.25">
      <c r="A142" s="382" t="s">
        <v>2480</v>
      </c>
      <c r="B142" s="383" t="s">
        <v>1942</v>
      </c>
      <c r="C142" s="414" t="s">
        <v>2311</v>
      </c>
      <c r="D142" s="544"/>
      <c r="E142" s="385" t="s">
        <v>590</v>
      </c>
      <c r="F142" s="386" t="s">
        <v>347</v>
      </c>
      <c r="G142" s="88">
        <v>3</v>
      </c>
      <c r="H142" s="387" t="s">
        <v>19</v>
      </c>
      <c r="I142" s="388" t="s">
        <v>2534</v>
      </c>
      <c r="J142" s="379" t="s">
        <v>443</v>
      </c>
      <c r="K142" s="379" t="s">
        <v>443</v>
      </c>
      <c r="L142" s="379" t="s">
        <v>443</v>
      </c>
      <c r="M142" s="379" t="s">
        <v>443</v>
      </c>
      <c r="N142" s="379" t="s">
        <v>443</v>
      </c>
      <c r="O142" s="420" t="s">
        <v>35</v>
      </c>
      <c r="P142" s="379" t="s">
        <v>443</v>
      </c>
      <c r="Q142" s="379" t="s">
        <v>443</v>
      </c>
      <c r="R142" s="379" t="s">
        <v>443</v>
      </c>
      <c r="S142" s="379" t="s">
        <v>1882</v>
      </c>
      <c r="T142" s="379" t="s">
        <v>443</v>
      </c>
      <c r="U142" s="379" t="s">
        <v>443</v>
      </c>
    </row>
    <row r="143" spans="1:21" s="381" customFormat="1" ht="45" customHeight="1" x14ac:dyDescent="0.25">
      <c r="A143" s="459" t="s">
        <v>2577</v>
      </c>
      <c r="B143" s="508" t="s">
        <v>1622</v>
      </c>
      <c r="C143" s="414" t="s">
        <v>2311</v>
      </c>
      <c r="D143" s="374">
        <v>42614</v>
      </c>
      <c r="E143" s="375" t="s">
        <v>590</v>
      </c>
      <c r="F143" s="376" t="s">
        <v>2481</v>
      </c>
      <c r="G143" s="556">
        <v>22</v>
      </c>
      <c r="H143" s="377" t="s">
        <v>19</v>
      </c>
      <c r="I143" s="378" t="s">
        <v>2534</v>
      </c>
      <c r="J143" s="379" t="s">
        <v>443</v>
      </c>
      <c r="K143" s="379" t="s">
        <v>443</v>
      </c>
      <c r="L143" s="379" t="s">
        <v>443</v>
      </c>
      <c r="M143" s="379" t="s">
        <v>443</v>
      </c>
      <c r="N143" s="379" t="s">
        <v>443</v>
      </c>
      <c r="O143" s="379" t="s">
        <v>443</v>
      </c>
      <c r="P143" s="379" t="s">
        <v>443</v>
      </c>
      <c r="Q143" s="379" t="s">
        <v>443</v>
      </c>
      <c r="R143" s="379" t="s">
        <v>443</v>
      </c>
      <c r="S143" s="379" t="s">
        <v>1882</v>
      </c>
      <c r="T143" s="379" t="s">
        <v>443</v>
      </c>
      <c r="U143" s="379" t="s">
        <v>443</v>
      </c>
    </row>
    <row r="144" spans="1:21" s="381" customFormat="1" ht="45" customHeight="1" x14ac:dyDescent="0.25">
      <c r="A144" s="408" t="s">
        <v>177</v>
      </c>
      <c r="B144" s="383" t="s">
        <v>178</v>
      </c>
      <c r="C144" s="414" t="s">
        <v>2311</v>
      </c>
      <c r="D144" s="401">
        <v>41061</v>
      </c>
      <c r="E144" s="385" t="s">
        <v>590</v>
      </c>
      <c r="F144" s="386" t="s">
        <v>779</v>
      </c>
      <c r="G144" s="88">
        <v>9</v>
      </c>
      <c r="H144" s="387" t="s">
        <v>19</v>
      </c>
      <c r="I144" s="415" t="s">
        <v>2536</v>
      </c>
      <c r="J144" s="379" t="s">
        <v>443</v>
      </c>
      <c r="K144" s="379" t="s">
        <v>443</v>
      </c>
      <c r="L144" s="379" t="s">
        <v>1882</v>
      </c>
      <c r="M144" s="379" t="s">
        <v>443</v>
      </c>
      <c r="N144" s="379" t="s">
        <v>443</v>
      </c>
      <c r="O144" s="379" t="s">
        <v>443</v>
      </c>
      <c r="P144" s="379" t="s">
        <v>443</v>
      </c>
      <c r="Q144" s="379" t="s">
        <v>443</v>
      </c>
      <c r="R144" s="379" t="s">
        <v>443</v>
      </c>
      <c r="S144" s="379" t="s">
        <v>443</v>
      </c>
      <c r="T144" s="379" t="s">
        <v>443</v>
      </c>
      <c r="U144" s="379" t="s">
        <v>443</v>
      </c>
    </row>
    <row r="145" spans="1:21" s="381" customFormat="1" ht="45" customHeight="1" x14ac:dyDescent="0.25">
      <c r="A145" s="382" t="s">
        <v>2284</v>
      </c>
      <c r="B145" s="383" t="s">
        <v>1627</v>
      </c>
      <c r="C145" s="414" t="s">
        <v>2311</v>
      </c>
      <c r="D145" s="401">
        <v>42237</v>
      </c>
      <c r="E145" s="385" t="s">
        <v>590</v>
      </c>
      <c r="F145" s="386" t="s">
        <v>495</v>
      </c>
      <c r="G145" s="88"/>
      <c r="H145" s="387" t="s">
        <v>24</v>
      </c>
      <c r="I145" s="388" t="s">
        <v>2522</v>
      </c>
      <c r="J145" s="379" t="s">
        <v>443</v>
      </c>
      <c r="K145" s="379" t="s">
        <v>443</v>
      </c>
      <c r="L145" s="379" t="s">
        <v>443</v>
      </c>
      <c r="M145" s="379" t="s">
        <v>443</v>
      </c>
      <c r="N145" s="539" t="s">
        <v>2527</v>
      </c>
      <c r="O145" s="379" t="s">
        <v>443</v>
      </c>
      <c r="P145" s="379" t="s">
        <v>443</v>
      </c>
      <c r="Q145" s="420" t="s">
        <v>35</v>
      </c>
      <c r="R145" s="379" t="s">
        <v>443</v>
      </c>
      <c r="S145" s="379" t="s">
        <v>443</v>
      </c>
      <c r="T145" s="379" t="s">
        <v>443</v>
      </c>
      <c r="U145" s="379" t="s">
        <v>443</v>
      </c>
    </row>
    <row r="146" spans="1:21" s="381" customFormat="1" ht="45" customHeight="1" x14ac:dyDescent="0.25">
      <c r="A146" s="382" t="s">
        <v>2285</v>
      </c>
      <c r="B146" s="382" t="s">
        <v>1631</v>
      </c>
      <c r="C146" s="409" t="s">
        <v>1176</v>
      </c>
      <c r="D146" s="401">
        <v>41654</v>
      </c>
      <c r="E146" s="385" t="s">
        <v>590</v>
      </c>
      <c r="F146" s="386" t="s">
        <v>2482</v>
      </c>
      <c r="G146" s="88">
        <v>20</v>
      </c>
      <c r="H146" s="387" t="s">
        <v>19</v>
      </c>
      <c r="I146" s="388" t="s">
        <v>2541</v>
      </c>
      <c r="J146" s="453" t="s">
        <v>443</v>
      </c>
      <c r="K146" s="379" t="s">
        <v>443</v>
      </c>
      <c r="L146" s="379" t="s">
        <v>443</v>
      </c>
      <c r="M146" s="379" t="s">
        <v>443</v>
      </c>
      <c r="N146" s="379" t="s">
        <v>443</v>
      </c>
      <c r="O146" s="379" t="s">
        <v>443</v>
      </c>
      <c r="P146" s="379" t="s">
        <v>443</v>
      </c>
      <c r="Q146" s="379" t="s">
        <v>1882</v>
      </c>
      <c r="R146" s="379" t="s">
        <v>443</v>
      </c>
      <c r="S146" s="379" t="s">
        <v>443</v>
      </c>
      <c r="T146" s="379" t="s">
        <v>443</v>
      </c>
      <c r="U146" s="379" t="s">
        <v>443</v>
      </c>
    </row>
    <row r="147" spans="1:21" s="381" customFormat="1" ht="45" customHeight="1" x14ac:dyDescent="0.25">
      <c r="A147" s="382" t="s">
        <v>2286</v>
      </c>
      <c r="B147" s="382" t="s">
        <v>89</v>
      </c>
      <c r="C147" s="451" t="s">
        <v>762</v>
      </c>
      <c r="D147" s="401">
        <v>44317</v>
      </c>
      <c r="E147" s="385" t="s">
        <v>590</v>
      </c>
      <c r="F147" s="386" t="s">
        <v>1634</v>
      </c>
      <c r="G147" s="88"/>
      <c r="H147" s="387" t="s">
        <v>2363</v>
      </c>
      <c r="I147" s="388" t="s">
        <v>2536</v>
      </c>
      <c r="J147" s="420" t="s">
        <v>35</v>
      </c>
      <c r="K147" s="420" t="s">
        <v>35</v>
      </c>
      <c r="L147" s="420" t="s">
        <v>35</v>
      </c>
      <c r="M147" s="420" t="s">
        <v>35</v>
      </c>
      <c r="N147" s="420" t="s">
        <v>35</v>
      </c>
      <c r="O147" s="420" t="s">
        <v>35</v>
      </c>
      <c r="P147" s="379" t="s">
        <v>443</v>
      </c>
      <c r="Q147" s="379" t="s">
        <v>443</v>
      </c>
      <c r="R147" s="379" t="s">
        <v>443</v>
      </c>
      <c r="S147" s="379" t="s">
        <v>443</v>
      </c>
      <c r="T147" s="379" t="s">
        <v>443</v>
      </c>
      <c r="U147" s="379" t="s">
        <v>443</v>
      </c>
    </row>
    <row r="148" spans="1:21" s="381" customFormat="1" ht="45" customHeight="1" x14ac:dyDescent="0.25">
      <c r="A148" s="382" t="s">
        <v>2287</v>
      </c>
      <c r="B148" s="382" t="s">
        <v>1636</v>
      </c>
      <c r="C148" s="408" t="s">
        <v>2311</v>
      </c>
      <c r="D148" s="384"/>
      <c r="E148" s="385" t="s">
        <v>590</v>
      </c>
      <c r="F148" s="386" t="s">
        <v>2481</v>
      </c>
      <c r="G148" s="140">
        <v>17</v>
      </c>
      <c r="H148" s="387" t="s">
        <v>19</v>
      </c>
      <c r="I148" s="388" t="s">
        <v>2534</v>
      </c>
      <c r="J148" s="379" t="s">
        <v>443</v>
      </c>
      <c r="K148" s="379" t="s">
        <v>443</v>
      </c>
      <c r="L148" s="379" t="s">
        <v>443</v>
      </c>
      <c r="M148" s="379" t="s">
        <v>443</v>
      </c>
      <c r="N148" s="379" t="s">
        <v>443</v>
      </c>
      <c r="O148" s="379" t="s">
        <v>443</v>
      </c>
      <c r="P148" s="379" t="s">
        <v>443</v>
      </c>
      <c r="Q148" s="379" t="s">
        <v>443</v>
      </c>
      <c r="R148" s="379" t="s">
        <v>443</v>
      </c>
      <c r="S148" s="379" t="s">
        <v>1882</v>
      </c>
      <c r="T148" s="379" t="s">
        <v>443</v>
      </c>
      <c r="U148" s="379" t="s">
        <v>443</v>
      </c>
    </row>
    <row r="149" spans="1:21" s="381" customFormat="1" ht="45" customHeight="1" x14ac:dyDescent="0.25">
      <c r="A149" s="382" t="s">
        <v>2289</v>
      </c>
      <c r="B149" s="406" t="s">
        <v>60</v>
      </c>
      <c r="C149" s="409" t="s">
        <v>1176</v>
      </c>
      <c r="D149" s="441"/>
      <c r="E149" s="385" t="s">
        <v>590</v>
      </c>
      <c r="F149" s="386" t="s">
        <v>2578</v>
      </c>
      <c r="G149" s="88">
        <v>1</v>
      </c>
      <c r="H149" s="387" t="s">
        <v>30</v>
      </c>
      <c r="I149" s="388" t="s">
        <v>1926</v>
      </c>
      <c r="J149" s="379" t="s">
        <v>443</v>
      </c>
      <c r="K149" s="379" t="s">
        <v>1882</v>
      </c>
      <c r="L149" s="379" t="s">
        <v>443</v>
      </c>
      <c r="M149" s="379" t="s">
        <v>443</v>
      </c>
      <c r="N149" s="379" t="s">
        <v>443</v>
      </c>
      <c r="O149" s="379" t="s">
        <v>443</v>
      </c>
      <c r="P149" s="424" t="s">
        <v>443</v>
      </c>
      <c r="Q149" s="379" t="s">
        <v>443</v>
      </c>
      <c r="R149" s="379" t="s">
        <v>443</v>
      </c>
      <c r="S149" s="379" t="s">
        <v>443</v>
      </c>
      <c r="T149" s="379" t="s">
        <v>443</v>
      </c>
      <c r="U149" s="379" t="s">
        <v>443</v>
      </c>
    </row>
    <row r="150" spans="1:21" s="381" customFormat="1" ht="45" customHeight="1" x14ac:dyDescent="0.25">
      <c r="A150" s="398" t="s">
        <v>1650</v>
      </c>
      <c r="B150" s="429" t="s">
        <v>2484</v>
      </c>
      <c r="C150" s="408" t="s">
        <v>2485</v>
      </c>
      <c r="D150" s="401">
        <v>41821</v>
      </c>
      <c r="E150" s="385" t="s">
        <v>590</v>
      </c>
      <c r="F150" s="386" t="s">
        <v>2486</v>
      </c>
      <c r="G150" s="193"/>
      <c r="H150" s="387" t="s">
        <v>19</v>
      </c>
      <c r="I150" s="388" t="s">
        <v>2524</v>
      </c>
      <c r="J150" s="379" t="s">
        <v>443</v>
      </c>
      <c r="K150" s="379" t="s">
        <v>443</v>
      </c>
      <c r="L150" s="379" t="s">
        <v>443</v>
      </c>
      <c r="M150" s="379" t="s">
        <v>443</v>
      </c>
      <c r="N150" s="379" t="s">
        <v>443</v>
      </c>
      <c r="O150" s="379" t="s">
        <v>443</v>
      </c>
      <c r="P150" s="424" t="s">
        <v>1882</v>
      </c>
      <c r="Q150" s="379" t="s">
        <v>443</v>
      </c>
      <c r="R150" s="379" t="s">
        <v>443</v>
      </c>
      <c r="S150" s="379" t="s">
        <v>443</v>
      </c>
      <c r="T150" s="379" t="s">
        <v>443</v>
      </c>
      <c r="U150" s="379" t="s">
        <v>443</v>
      </c>
    </row>
    <row r="151" spans="1:21" s="381" customFormat="1" ht="45" customHeight="1" x14ac:dyDescent="0.25">
      <c r="A151" s="382" t="s">
        <v>1652</v>
      </c>
      <c r="B151" s="383" t="s">
        <v>89</v>
      </c>
      <c r="C151" s="408" t="s">
        <v>2311</v>
      </c>
      <c r="D151" s="499">
        <v>44208</v>
      </c>
      <c r="E151" s="385" t="s">
        <v>590</v>
      </c>
      <c r="F151" s="386" t="s">
        <v>1653</v>
      </c>
      <c r="G151" s="88"/>
      <c r="H151" s="387" t="s">
        <v>2363</v>
      </c>
      <c r="I151" s="388" t="s">
        <v>2529</v>
      </c>
      <c r="J151" s="420" t="s">
        <v>35</v>
      </c>
      <c r="K151" s="420" t="s">
        <v>35</v>
      </c>
      <c r="L151" s="379" t="s">
        <v>443</v>
      </c>
      <c r="M151" s="379" t="s">
        <v>443</v>
      </c>
      <c r="N151" s="379" t="s">
        <v>443</v>
      </c>
      <c r="O151" s="379" t="s">
        <v>443</v>
      </c>
      <c r="P151" s="424" t="s">
        <v>443</v>
      </c>
      <c r="Q151" s="379" t="s">
        <v>443</v>
      </c>
      <c r="R151" s="379" t="s">
        <v>443</v>
      </c>
      <c r="S151" s="379" t="s">
        <v>443</v>
      </c>
      <c r="T151" s="379" t="s">
        <v>443</v>
      </c>
      <c r="U151" s="379" t="s">
        <v>1882</v>
      </c>
    </row>
    <row r="152" spans="1:21" s="381" customFormat="1" ht="45" customHeight="1" x14ac:dyDescent="0.25">
      <c r="A152" s="383" t="s">
        <v>2292</v>
      </c>
      <c r="B152" s="383" t="s">
        <v>1159</v>
      </c>
      <c r="C152" s="408" t="s">
        <v>2311</v>
      </c>
      <c r="D152" s="401">
        <v>42248</v>
      </c>
      <c r="E152" s="385" t="s">
        <v>590</v>
      </c>
      <c r="F152" s="386" t="s">
        <v>2487</v>
      </c>
      <c r="G152" s="140"/>
      <c r="H152" s="387" t="s">
        <v>19</v>
      </c>
      <c r="I152" s="388" t="s">
        <v>2523</v>
      </c>
      <c r="J152" s="379" t="s">
        <v>443</v>
      </c>
      <c r="K152" s="379" t="s">
        <v>443</v>
      </c>
      <c r="L152" s="379" t="s">
        <v>443</v>
      </c>
      <c r="M152" s="379" t="s">
        <v>443</v>
      </c>
      <c r="N152" s="379" t="s">
        <v>443</v>
      </c>
      <c r="O152" s="379" t="s">
        <v>443</v>
      </c>
      <c r="P152" s="379" t="s">
        <v>443</v>
      </c>
      <c r="Q152" s="379" t="s">
        <v>443</v>
      </c>
      <c r="R152" s="379" t="s">
        <v>1882</v>
      </c>
      <c r="S152" s="424" t="s">
        <v>443</v>
      </c>
      <c r="T152" s="379" t="s">
        <v>443</v>
      </c>
      <c r="U152" s="379" t="s">
        <v>443</v>
      </c>
    </row>
    <row r="153" spans="1:21" s="381" customFormat="1" ht="45" customHeight="1" x14ac:dyDescent="0.25">
      <c r="A153" s="383" t="s">
        <v>2579</v>
      </c>
      <c r="B153" s="383" t="s">
        <v>638</v>
      </c>
      <c r="C153" s="408" t="s">
        <v>2580</v>
      </c>
      <c r="D153" s="401">
        <v>42384</v>
      </c>
      <c r="E153" s="532" t="s">
        <v>66</v>
      </c>
      <c r="F153" s="386" t="s">
        <v>2581</v>
      </c>
      <c r="G153" s="88">
        <v>13</v>
      </c>
      <c r="H153" s="387" t="s">
        <v>19</v>
      </c>
      <c r="I153" s="388" t="s">
        <v>31</v>
      </c>
      <c r="J153" s="379" t="s">
        <v>443</v>
      </c>
      <c r="K153" s="379" t="s">
        <v>443</v>
      </c>
      <c r="L153" s="379" t="s">
        <v>443</v>
      </c>
      <c r="M153" s="379" t="s">
        <v>443</v>
      </c>
      <c r="N153" s="379" t="s">
        <v>443</v>
      </c>
      <c r="O153" s="420" t="s">
        <v>35</v>
      </c>
      <c r="P153" s="420" t="s">
        <v>35</v>
      </c>
      <c r="Q153" s="420" t="s">
        <v>35</v>
      </c>
      <c r="R153" s="420" t="s">
        <v>35</v>
      </c>
      <c r="S153" s="420" t="s">
        <v>35</v>
      </c>
      <c r="T153" s="420" t="s">
        <v>35</v>
      </c>
      <c r="U153" s="420" t="s">
        <v>35</v>
      </c>
    </row>
    <row r="154" spans="1:21" s="381" customFormat="1" ht="45" customHeight="1" x14ac:dyDescent="0.25">
      <c r="A154" s="390" t="s">
        <v>2296</v>
      </c>
      <c r="B154" s="390" t="s">
        <v>99</v>
      </c>
      <c r="C154" s="408" t="s">
        <v>2311</v>
      </c>
      <c r="D154" s="393"/>
      <c r="E154" s="411" t="s">
        <v>590</v>
      </c>
      <c r="F154" s="394" t="s">
        <v>2582</v>
      </c>
      <c r="G154" s="89">
        <v>24</v>
      </c>
      <c r="H154" s="387" t="s">
        <v>30</v>
      </c>
      <c r="I154" s="396" t="s">
        <v>2529</v>
      </c>
      <c r="J154" s="379" t="s">
        <v>1882</v>
      </c>
      <c r="K154" s="379" t="s">
        <v>443</v>
      </c>
      <c r="L154" s="379" t="s">
        <v>443</v>
      </c>
      <c r="M154" s="379" t="s">
        <v>443</v>
      </c>
      <c r="N154" s="379" t="s">
        <v>443</v>
      </c>
      <c r="O154" s="379" t="s">
        <v>443</v>
      </c>
      <c r="P154" s="424" t="s">
        <v>443</v>
      </c>
      <c r="Q154" s="379" t="s">
        <v>443</v>
      </c>
      <c r="R154" s="379" t="s">
        <v>443</v>
      </c>
      <c r="S154" s="379" t="s">
        <v>443</v>
      </c>
      <c r="T154" s="379" t="s">
        <v>443</v>
      </c>
      <c r="U154" s="379" t="s">
        <v>1882</v>
      </c>
    </row>
    <row r="155" spans="1:21" ht="45" customHeight="1" x14ac:dyDescent="0.25">
      <c r="A155" s="382" t="s">
        <v>29</v>
      </c>
      <c r="B155" s="383" t="s">
        <v>49</v>
      </c>
      <c r="C155" s="408" t="s">
        <v>2311</v>
      </c>
      <c r="D155" s="384"/>
      <c r="E155" s="385" t="s">
        <v>590</v>
      </c>
      <c r="F155" s="386" t="s">
        <v>400</v>
      </c>
      <c r="G155" s="88">
        <v>2</v>
      </c>
      <c r="H155" s="387" t="s">
        <v>30</v>
      </c>
      <c r="I155" s="388" t="s">
        <v>2583</v>
      </c>
      <c r="J155" s="379" t="s">
        <v>443</v>
      </c>
      <c r="K155" s="453" t="s">
        <v>443</v>
      </c>
      <c r="L155" s="453" t="s">
        <v>443</v>
      </c>
      <c r="M155" s="379" t="s">
        <v>443</v>
      </c>
      <c r="N155" s="379" t="s">
        <v>443</v>
      </c>
      <c r="O155" s="379" t="s">
        <v>443</v>
      </c>
      <c r="P155" s="424" t="s">
        <v>443</v>
      </c>
      <c r="Q155" s="379" t="s">
        <v>443</v>
      </c>
      <c r="R155" s="453" t="s">
        <v>443</v>
      </c>
      <c r="S155" s="453" t="s">
        <v>443</v>
      </c>
      <c r="T155" s="379" t="s">
        <v>443</v>
      </c>
      <c r="U155" s="379" t="s">
        <v>443</v>
      </c>
    </row>
    <row r="156" spans="1:21" ht="45" customHeight="1" x14ac:dyDescent="0.25">
      <c r="A156" s="383" t="s">
        <v>2299</v>
      </c>
      <c r="B156" s="383" t="s">
        <v>152</v>
      </c>
      <c r="C156" s="408" t="s">
        <v>2311</v>
      </c>
      <c r="D156" s="401">
        <v>41609</v>
      </c>
      <c r="E156" s="385" t="s">
        <v>590</v>
      </c>
      <c r="F156" s="386" t="s">
        <v>2491</v>
      </c>
      <c r="G156" s="88">
        <v>31</v>
      </c>
      <c r="H156" s="387" t="s">
        <v>2306</v>
      </c>
      <c r="I156" s="388" t="s">
        <v>2522</v>
      </c>
      <c r="J156" s="453" t="s">
        <v>443</v>
      </c>
      <c r="K156" s="453" t="s">
        <v>443</v>
      </c>
      <c r="L156" s="453" t="s">
        <v>443</v>
      </c>
      <c r="M156" s="453" t="s">
        <v>443</v>
      </c>
      <c r="N156" s="379" t="s">
        <v>1882</v>
      </c>
      <c r="O156" s="379" t="s">
        <v>443</v>
      </c>
      <c r="P156" s="379" t="s">
        <v>443</v>
      </c>
      <c r="Q156" s="379" t="s">
        <v>443</v>
      </c>
      <c r="R156" s="379" t="s">
        <v>443</v>
      </c>
      <c r="S156" s="379" t="s">
        <v>443</v>
      </c>
      <c r="T156" s="379" t="s">
        <v>443</v>
      </c>
      <c r="U156" s="379" t="s">
        <v>443</v>
      </c>
    </row>
    <row r="157" spans="1:21" customFormat="1" ht="40.5" customHeight="1" x14ac:dyDescent="0.25">
      <c r="A157" s="383" t="s">
        <v>2301</v>
      </c>
      <c r="B157" s="383" t="s">
        <v>989</v>
      </c>
      <c r="C157" s="533" t="s">
        <v>1677</v>
      </c>
      <c r="D157" s="401">
        <v>44256</v>
      </c>
      <c r="E157" s="385" t="s">
        <v>590</v>
      </c>
      <c r="F157" s="386" t="s">
        <v>827</v>
      </c>
      <c r="G157" s="88"/>
      <c r="H157" s="387" t="s">
        <v>2383</v>
      </c>
      <c r="I157" s="388" t="s">
        <v>2519</v>
      </c>
      <c r="J157" s="420" t="s">
        <v>35</v>
      </c>
      <c r="K157" s="420" t="s">
        <v>35</v>
      </c>
      <c r="L157" s="420" t="s">
        <v>35</v>
      </c>
      <c r="M157" s="420" t="s">
        <v>35</v>
      </c>
      <c r="N157" s="379" t="s">
        <v>443</v>
      </c>
      <c r="O157" s="379" t="s">
        <v>443</v>
      </c>
      <c r="P157" s="424" t="s">
        <v>443</v>
      </c>
      <c r="Q157" s="379" t="s">
        <v>443</v>
      </c>
      <c r="R157" s="379" t="s">
        <v>443</v>
      </c>
      <c r="S157" s="379" t="s">
        <v>443</v>
      </c>
      <c r="T157" s="379" t="s">
        <v>443</v>
      </c>
      <c r="U157" s="379" t="s">
        <v>443</v>
      </c>
    </row>
    <row r="158" spans="1:21" s="381" customFormat="1" ht="45" customHeight="1" x14ac:dyDescent="0.25">
      <c r="A158" s="383" t="s">
        <v>1685</v>
      </c>
      <c r="B158" s="383" t="s">
        <v>989</v>
      </c>
      <c r="C158" s="533" t="s">
        <v>1686</v>
      </c>
      <c r="D158" s="401">
        <v>44166</v>
      </c>
      <c r="E158" s="385" t="s">
        <v>590</v>
      </c>
      <c r="F158" s="386" t="s">
        <v>827</v>
      </c>
      <c r="G158" s="387" t="s">
        <v>2306</v>
      </c>
      <c r="H158" s="387" t="s">
        <v>2383</v>
      </c>
      <c r="I158" s="280" t="s">
        <v>2524</v>
      </c>
      <c r="J158" s="420" t="s">
        <v>35</v>
      </c>
      <c r="K158" s="420" t="s">
        <v>35</v>
      </c>
      <c r="L158" s="379" t="s">
        <v>443</v>
      </c>
      <c r="M158" s="379" t="s">
        <v>443</v>
      </c>
      <c r="N158" s="379" t="s">
        <v>443</v>
      </c>
      <c r="O158" s="379" t="s">
        <v>443</v>
      </c>
      <c r="P158" s="424" t="s">
        <v>1882</v>
      </c>
      <c r="Q158" s="379" t="s">
        <v>443</v>
      </c>
      <c r="R158" s="379" t="s">
        <v>443</v>
      </c>
      <c r="S158" s="379" t="s">
        <v>443</v>
      </c>
      <c r="T158" s="379" t="s">
        <v>443</v>
      </c>
      <c r="U158" s="379" t="s">
        <v>443</v>
      </c>
    </row>
    <row r="159" spans="1:21" s="381" customFormat="1" ht="45" customHeight="1" x14ac:dyDescent="0.25">
      <c r="A159" s="382" t="s">
        <v>1689</v>
      </c>
      <c r="B159" s="547" t="s">
        <v>2492</v>
      </c>
      <c r="C159" s="414" t="s">
        <v>2493</v>
      </c>
      <c r="D159" s="401">
        <v>42312</v>
      </c>
      <c r="E159" s="385" t="s">
        <v>590</v>
      </c>
      <c r="F159" s="386" t="s">
        <v>2494</v>
      </c>
      <c r="G159" s="88"/>
      <c r="H159" s="387" t="s">
        <v>19</v>
      </c>
      <c r="I159" s="388" t="s">
        <v>2521</v>
      </c>
      <c r="J159" s="540" t="s">
        <v>443</v>
      </c>
      <c r="K159" s="540" t="s">
        <v>443</v>
      </c>
      <c r="L159" s="540" t="s">
        <v>443</v>
      </c>
      <c r="M159" s="540" t="s">
        <v>443</v>
      </c>
      <c r="N159" s="540" t="s">
        <v>443</v>
      </c>
      <c r="O159" s="539" t="s">
        <v>2527</v>
      </c>
      <c r="P159" s="379" t="s">
        <v>443</v>
      </c>
      <c r="Q159" s="379" t="s">
        <v>443</v>
      </c>
      <c r="R159" s="379" t="s">
        <v>443</v>
      </c>
      <c r="S159" s="379" t="s">
        <v>443</v>
      </c>
      <c r="T159" s="379" t="s">
        <v>443</v>
      </c>
      <c r="U159" s="379" t="s">
        <v>443</v>
      </c>
    </row>
    <row r="160" spans="1:21" s="381" customFormat="1" ht="45" customHeight="1" x14ac:dyDescent="0.25">
      <c r="A160" s="383" t="s">
        <v>2312</v>
      </c>
      <c r="B160" s="383" t="s">
        <v>1694</v>
      </c>
      <c r="C160" s="408" t="s">
        <v>2311</v>
      </c>
      <c r="D160" s="384"/>
      <c r="E160" s="385" t="s">
        <v>590</v>
      </c>
      <c r="F160" s="386" t="s">
        <v>452</v>
      </c>
      <c r="G160" s="88">
        <v>15</v>
      </c>
      <c r="H160" s="387" t="s">
        <v>30</v>
      </c>
      <c r="I160" s="388" t="s">
        <v>2521</v>
      </c>
      <c r="J160" s="379" t="s">
        <v>443</v>
      </c>
      <c r="K160" s="379" t="s">
        <v>443</v>
      </c>
      <c r="L160" s="379" t="s">
        <v>443</v>
      </c>
      <c r="M160" s="379" t="s">
        <v>443</v>
      </c>
      <c r="N160" s="379" t="s">
        <v>443</v>
      </c>
      <c r="O160" s="539" t="s">
        <v>2527</v>
      </c>
      <c r="P160" s="379" t="s">
        <v>443</v>
      </c>
      <c r="Q160" s="379" t="s">
        <v>443</v>
      </c>
      <c r="R160" s="379" t="s">
        <v>443</v>
      </c>
      <c r="S160" s="379" t="s">
        <v>443</v>
      </c>
      <c r="T160" s="379" t="s">
        <v>443</v>
      </c>
      <c r="U160" s="379" t="s">
        <v>443</v>
      </c>
    </row>
    <row r="161" spans="1:21" s="381" customFormat="1" ht="45" customHeight="1" x14ac:dyDescent="0.25">
      <c r="A161" s="414" t="s">
        <v>2314</v>
      </c>
      <c r="B161" s="383" t="s">
        <v>60</v>
      </c>
      <c r="C161" s="409" t="s">
        <v>1701</v>
      </c>
      <c r="D161" s="434">
        <v>43221</v>
      </c>
      <c r="E161" s="385" t="s">
        <v>590</v>
      </c>
      <c r="F161" s="386" t="s">
        <v>2496</v>
      </c>
      <c r="G161" s="140"/>
      <c r="H161" s="387" t="s">
        <v>19</v>
      </c>
      <c r="I161" s="415" t="s">
        <v>2519</v>
      </c>
      <c r="J161" s="453" t="s">
        <v>443</v>
      </c>
      <c r="K161" s="379" t="s">
        <v>443</v>
      </c>
      <c r="L161" s="379" t="s">
        <v>443</v>
      </c>
      <c r="M161" s="539" t="s">
        <v>2527</v>
      </c>
      <c r="N161" s="379" t="s">
        <v>443</v>
      </c>
      <c r="O161" s="379" t="s">
        <v>443</v>
      </c>
      <c r="P161" s="379" t="s">
        <v>443</v>
      </c>
      <c r="Q161" s="379" t="s">
        <v>443</v>
      </c>
      <c r="R161" s="379" t="s">
        <v>443</v>
      </c>
      <c r="S161" s="379" t="s">
        <v>443</v>
      </c>
      <c r="T161" s="379" t="s">
        <v>443</v>
      </c>
      <c r="U161" s="379" t="s">
        <v>443</v>
      </c>
    </row>
    <row r="162" spans="1:21" s="381" customFormat="1" ht="45" customHeight="1" x14ac:dyDescent="0.25">
      <c r="A162" s="414" t="s">
        <v>2497</v>
      </c>
      <c r="B162" s="383" t="s">
        <v>1705</v>
      </c>
      <c r="C162" s="414" t="s">
        <v>2311</v>
      </c>
      <c r="D162" s="434">
        <v>44348</v>
      </c>
      <c r="E162" s="385" t="s">
        <v>590</v>
      </c>
      <c r="F162" s="386" t="s">
        <v>2499</v>
      </c>
      <c r="G162" s="140"/>
      <c r="H162" s="387" t="s">
        <v>2385</v>
      </c>
      <c r="I162" s="415" t="s">
        <v>2536</v>
      </c>
      <c r="J162" s="420" t="s">
        <v>35</v>
      </c>
      <c r="K162" s="420" t="s">
        <v>35</v>
      </c>
      <c r="L162" s="420" t="s">
        <v>35</v>
      </c>
      <c r="M162" s="420" t="s">
        <v>35</v>
      </c>
      <c r="N162" s="420" t="s">
        <v>35</v>
      </c>
      <c r="O162" s="420" t="s">
        <v>35</v>
      </c>
      <c r="P162" s="420" t="s">
        <v>35</v>
      </c>
      <c r="Q162" s="379" t="s">
        <v>443</v>
      </c>
      <c r="R162" s="379" t="s">
        <v>443</v>
      </c>
      <c r="S162" s="379" t="s">
        <v>443</v>
      </c>
      <c r="T162" s="379" t="s">
        <v>443</v>
      </c>
      <c r="U162" s="379" t="s">
        <v>443</v>
      </c>
    </row>
    <row r="163" spans="1:21" s="381" customFormat="1" ht="45" customHeight="1" x14ac:dyDescent="0.25">
      <c r="A163" s="383" t="s">
        <v>1707</v>
      </c>
      <c r="B163" s="435" t="s">
        <v>1708</v>
      </c>
      <c r="C163" s="408" t="s">
        <v>2311</v>
      </c>
      <c r="D163" s="401">
        <v>44094</v>
      </c>
      <c r="E163" s="385" t="s">
        <v>590</v>
      </c>
      <c r="F163" s="386" t="s">
        <v>2500</v>
      </c>
      <c r="G163" s="88"/>
      <c r="H163" s="387" t="s">
        <v>19</v>
      </c>
      <c r="I163" s="388" t="s">
        <v>2519</v>
      </c>
      <c r="J163" s="379" t="s">
        <v>443</v>
      </c>
      <c r="K163" s="379" t="s">
        <v>443</v>
      </c>
      <c r="L163" s="379" t="s">
        <v>443</v>
      </c>
      <c r="M163" s="539" t="s">
        <v>2527</v>
      </c>
      <c r="N163" s="379" t="s">
        <v>443</v>
      </c>
      <c r="O163" s="379" t="s">
        <v>443</v>
      </c>
      <c r="P163" s="379" t="s">
        <v>443</v>
      </c>
      <c r="Q163" s="379" t="s">
        <v>443</v>
      </c>
      <c r="R163" s="379" t="s">
        <v>443</v>
      </c>
      <c r="S163" s="379" t="s">
        <v>443</v>
      </c>
      <c r="T163" s="379" t="s">
        <v>443</v>
      </c>
      <c r="U163" s="379" t="s">
        <v>443</v>
      </c>
    </row>
    <row r="164" spans="1:21" s="381" customFormat="1" ht="45" customHeight="1" x14ac:dyDescent="0.25">
      <c r="A164" s="390" t="s">
        <v>2584</v>
      </c>
      <c r="B164" s="391" t="s">
        <v>2585</v>
      </c>
      <c r="C164" s="408" t="s">
        <v>2586</v>
      </c>
      <c r="D164" s="384"/>
      <c r="E164" s="532" t="s">
        <v>2587</v>
      </c>
      <c r="F164" s="394" t="s">
        <v>406</v>
      </c>
      <c r="G164" s="89">
        <v>11</v>
      </c>
      <c r="H164" s="395" t="s">
        <v>19</v>
      </c>
      <c r="I164" s="396" t="s">
        <v>1889</v>
      </c>
      <c r="J164" s="453" t="s">
        <v>443</v>
      </c>
      <c r="K164" s="453" t="s">
        <v>443</v>
      </c>
      <c r="L164" s="379" t="s">
        <v>443</v>
      </c>
      <c r="M164" s="379" t="s">
        <v>443</v>
      </c>
      <c r="N164" s="379" t="s">
        <v>443</v>
      </c>
      <c r="O164" s="379" t="s">
        <v>443</v>
      </c>
      <c r="P164" s="424" t="s">
        <v>443</v>
      </c>
      <c r="Q164" s="379" t="s">
        <v>443</v>
      </c>
      <c r="R164" s="379" t="s">
        <v>443</v>
      </c>
      <c r="S164" s="379" t="s">
        <v>443</v>
      </c>
      <c r="T164" s="379" t="s">
        <v>443</v>
      </c>
      <c r="U164" s="379" t="s">
        <v>443</v>
      </c>
    </row>
    <row r="165" spans="1:21" s="381" customFormat="1" ht="45" customHeight="1" x14ac:dyDescent="0.25">
      <c r="A165" s="390" t="s">
        <v>2501</v>
      </c>
      <c r="B165" s="391" t="s">
        <v>1718</v>
      </c>
      <c r="C165" s="408" t="s">
        <v>2311</v>
      </c>
      <c r="D165" s="401">
        <v>44209</v>
      </c>
      <c r="E165" s="411" t="s">
        <v>590</v>
      </c>
      <c r="F165" s="394" t="s">
        <v>2502</v>
      </c>
      <c r="G165" s="89"/>
      <c r="H165" s="395" t="s">
        <v>30</v>
      </c>
      <c r="I165" s="396" t="s">
        <v>2529</v>
      </c>
      <c r="J165" s="420" t="s">
        <v>35</v>
      </c>
      <c r="K165" s="420" t="s">
        <v>35</v>
      </c>
      <c r="L165" s="379" t="s">
        <v>443</v>
      </c>
      <c r="M165" s="379" t="s">
        <v>443</v>
      </c>
      <c r="N165" s="379" t="s">
        <v>443</v>
      </c>
      <c r="O165" s="379" t="s">
        <v>443</v>
      </c>
      <c r="P165" s="379" t="s">
        <v>443</v>
      </c>
      <c r="Q165" s="379" t="s">
        <v>443</v>
      </c>
      <c r="R165" s="453" t="s">
        <v>443</v>
      </c>
      <c r="S165" s="379" t="s">
        <v>443</v>
      </c>
      <c r="T165" s="379" t="s">
        <v>443</v>
      </c>
      <c r="U165" s="379" t="s">
        <v>1882</v>
      </c>
    </row>
    <row r="166" spans="1:21" s="381" customFormat="1" ht="45" customHeight="1" x14ac:dyDescent="0.25">
      <c r="A166" s="552" t="s">
        <v>2320</v>
      </c>
      <c r="B166" s="552" t="s">
        <v>94</v>
      </c>
      <c r="C166" s="408" t="s">
        <v>2311</v>
      </c>
      <c r="D166" s="403"/>
      <c r="E166" s="402" t="s">
        <v>590</v>
      </c>
      <c r="F166" s="403" t="s">
        <v>531</v>
      </c>
      <c r="G166" s="193">
        <v>14</v>
      </c>
      <c r="H166" s="431" t="s">
        <v>30</v>
      </c>
      <c r="I166" s="415" t="s">
        <v>2524</v>
      </c>
      <c r="J166" s="379" t="s">
        <v>443</v>
      </c>
      <c r="K166" s="379" t="s">
        <v>443</v>
      </c>
      <c r="L166" s="379" t="s">
        <v>443</v>
      </c>
      <c r="M166" s="379" t="s">
        <v>443</v>
      </c>
      <c r="N166" s="379" t="s">
        <v>443</v>
      </c>
      <c r="O166" s="379" t="s">
        <v>443</v>
      </c>
      <c r="P166" s="549" t="s">
        <v>2527</v>
      </c>
      <c r="Q166" s="379" t="s">
        <v>443</v>
      </c>
      <c r="R166" s="420" t="s">
        <v>35</v>
      </c>
      <c r="S166" s="379" t="s">
        <v>443</v>
      </c>
      <c r="T166" s="379" t="s">
        <v>443</v>
      </c>
      <c r="U166" s="379" t="s">
        <v>443</v>
      </c>
    </row>
    <row r="167" spans="1:21" s="381" customFormat="1" ht="45" customHeight="1" x14ac:dyDescent="0.25">
      <c r="A167" s="383" t="s">
        <v>2504</v>
      </c>
      <c r="B167" s="382" t="s">
        <v>1725</v>
      </c>
      <c r="C167" s="414" t="s">
        <v>2311</v>
      </c>
      <c r="D167" s="401">
        <v>43604</v>
      </c>
      <c r="E167" s="385" t="s">
        <v>590</v>
      </c>
      <c r="F167" s="386" t="s">
        <v>408</v>
      </c>
      <c r="G167" s="9" t="s">
        <v>19</v>
      </c>
      <c r="H167" s="387" t="s">
        <v>19</v>
      </c>
      <c r="I167" s="388" t="s">
        <v>2523</v>
      </c>
      <c r="J167" s="379" t="s">
        <v>443</v>
      </c>
      <c r="K167" s="379" t="s">
        <v>443</v>
      </c>
      <c r="L167" s="379" t="s">
        <v>443</v>
      </c>
      <c r="M167" s="379" t="s">
        <v>443</v>
      </c>
      <c r="N167" s="379" t="s">
        <v>443</v>
      </c>
      <c r="O167" s="379" t="s">
        <v>443</v>
      </c>
      <c r="P167" s="424" t="s">
        <v>443</v>
      </c>
      <c r="Q167" s="379" t="s">
        <v>443</v>
      </c>
      <c r="R167" s="379" t="s">
        <v>1882</v>
      </c>
      <c r="S167" s="379" t="s">
        <v>443</v>
      </c>
      <c r="T167" s="379" t="s">
        <v>443</v>
      </c>
      <c r="U167" s="379" t="s">
        <v>443</v>
      </c>
    </row>
    <row r="168" spans="1:21" s="381" customFormat="1" ht="45" customHeight="1" x14ac:dyDescent="0.25">
      <c r="A168" s="382" t="s">
        <v>2505</v>
      </c>
      <c r="B168" s="383" t="s">
        <v>638</v>
      </c>
      <c r="C168" s="408" t="s">
        <v>2311</v>
      </c>
      <c r="D168" s="401">
        <v>43378</v>
      </c>
      <c r="E168" s="385" t="s">
        <v>590</v>
      </c>
      <c r="F168" s="386" t="s">
        <v>2506</v>
      </c>
      <c r="G168" s="9"/>
      <c r="H168" s="413" t="s">
        <v>19</v>
      </c>
      <c r="I168" s="388" t="s">
        <v>2523</v>
      </c>
      <c r="J168" s="379" t="s">
        <v>443</v>
      </c>
      <c r="K168" s="379" t="s">
        <v>443</v>
      </c>
      <c r="L168" s="379" t="s">
        <v>443</v>
      </c>
      <c r="M168" s="379" t="s">
        <v>443</v>
      </c>
      <c r="N168" s="379" t="s">
        <v>443</v>
      </c>
      <c r="O168" s="379" t="s">
        <v>443</v>
      </c>
      <c r="P168" s="424" t="s">
        <v>443</v>
      </c>
      <c r="Q168" s="379" t="s">
        <v>443</v>
      </c>
      <c r="R168" s="379" t="s">
        <v>1882</v>
      </c>
      <c r="S168" s="379" t="s">
        <v>443</v>
      </c>
      <c r="T168" s="379" t="s">
        <v>443</v>
      </c>
      <c r="U168" s="379" t="s">
        <v>443</v>
      </c>
    </row>
    <row r="169" spans="1:21" s="381" customFormat="1" ht="45" customHeight="1" x14ac:dyDescent="0.25">
      <c r="A169" s="414" t="s">
        <v>88</v>
      </c>
      <c r="B169" s="383" t="s">
        <v>89</v>
      </c>
      <c r="C169" s="408" t="s">
        <v>2311</v>
      </c>
      <c r="D169" s="384"/>
      <c r="E169" s="385" t="s">
        <v>590</v>
      </c>
      <c r="F169" s="386" t="s">
        <v>533</v>
      </c>
      <c r="G169" s="88">
        <v>13</v>
      </c>
      <c r="H169" s="387" t="s">
        <v>30</v>
      </c>
      <c r="I169" s="415" t="s">
        <v>2588</v>
      </c>
      <c r="J169" s="379" t="s">
        <v>443</v>
      </c>
      <c r="K169" s="379" t="s">
        <v>443</v>
      </c>
      <c r="L169" s="379" t="s">
        <v>443</v>
      </c>
      <c r="M169" s="379" t="s">
        <v>443</v>
      </c>
      <c r="N169" s="379" t="s">
        <v>443</v>
      </c>
      <c r="O169" s="379" t="s">
        <v>443</v>
      </c>
      <c r="P169" s="379" t="s">
        <v>443</v>
      </c>
      <c r="Q169" s="379" t="s">
        <v>443</v>
      </c>
      <c r="R169" s="379" t="s">
        <v>443</v>
      </c>
      <c r="S169" s="379" t="s">
        <v>443</v>
      </c>
      <c r="T169" s="453" t="s">
        <v>443</v>
      </c>
      <c r="U169" s="379" t="s">
        <v>443</v>
      </c>
    </row>
    <row r="170" spans="1:21" ht="45" customHeight="1" x14ac:dyDescent="0.25">
      <c r="A170" s="372" t="s">
        <v>1749</v>
      </c>
      <c r="B170" s="372" t="s">
        <v>505</v>
      </c>
      <c r="C170" s="436" t="s">
        <v>762</v>
      </c>
      <c r="D170" s="374">
        <v>44002</v>
      </c>
      <c r="E170" s="375" t="s">
        <v>590</v>
      </c>
      <c r="F170" s="376" t="s">
        <v>2508</v>
      </c>
      <c r="G170" s="140"/>
      <c r="H170" s="387" t="s">
        <v>2385</v>
      </c>
      <c r="I170" s="378" t="s">
        <v>2524</v>
      </c>
      <c r="J170" s="379" t="s">
        <v>443</v>
      </c>
      <c r="K170" s="546" t="s">
        <v>2520</v>
      </c>
      <c r="L170" s="379" t="s">
        <v>443</v>
      </c>
      <c r="M170" s="379" t="s">
        <v>443</v>
      </c>
      <c r="N170" s="379" t="s">
        <v>443</v>
      </c>
      <c r="O170" s="379" t="s">
        <v>443</v>
      </c>
      <c r="P170" s="379" t="s">
        <v>1882</v>
      </c>
      <c r="Q170" s="379" t="s">
        <v>443</v>
      </c>
      <c r="R170" s="453" t="s">
        <v>443</v>
      </c>
      <c r="S170" s="379" t="s">
        <v>443</v>
      </c>
      <c r="T170" s="379" t="s">
        <v>443</v>
      </c>
      <c r="U170" s="379" t="s">
        <v>443</v>
      </c>
    </row>
    <row r="171" spans="1:21" ht="45" customHeight="1" x14ac:dyDescent="0.25">
      <c r="A171" s="383" t="s">
        <v>1755</v>
      </c>
      <c r="B171" s="383" t="s">
        <v>1756</v>
      </c>
      <c r="C171" s="409" t="s">
        <v>2049</v>
      </c>
      <c r="D171" s="384"/>
      <c r="E171" s="385" t="s">
        <v>590</v>
      </c>
      <c r="F171" s="386" t="s">
        <v>287</v>
      </c>
      <c r="G171" s="88">
        <v>29</v>
      </c>
      <c r="H171" s="387" t="s">
        <v>2306</v>
      </c>
      <c r="I171" s="388" t="s">
        <v>2534</v>
      </c>
      <c r="J171" s="379" t="s">
        <v>443</v>
      </c>
      <c r="K171" s="453" t="s">
        <v>443</v>
      </c>
      <c r="L171" s="379" t="s">
        <v>443</v>
      </c>
      <c r="M171" s="379" t="s">
        <v>443</v>
      </c>
      <c r="N171" s="379" t="s">
        <v>443</v>
      </c>
      <c r="O171" s="379" t="s">
        <v>443</v>
      </c>
      <c r="P171" s="379" t="s">
        <v>443</v>
      </c>
      <c r="Q171" s="379" t="s">
        <v>443</v>
      </c>
      <c r="R171" s="379" t="s">
        <v>443</v>
      </c>
      <c r="S171" s="453" t="s">
        <v>1882</v>
      </c>
      <c r="T171" s="379" t="s">
        <v>443</v>
      </c>
      <c r="U171" s="379" t="s">
        <v>443</v>
      </c>
    </row>
    <row r="172" spans="1:21" ht="45" customHeight="1" x14ac:dyDescent="0.25">
      <c r="A172" s="408" t="s">
        <v>274</v>
      </c>
      <c r="B172" s="383" t="s">
        <v>1767</v>
      </c>
      <c r="C172" s="408" t="s">
        <v>2311</v>
      </c>
      <c r="D172" s="401">
        <v>41456</v>
      </c>
      <c r="E172" s="385" t="s">
        <v>590</v>
      </c>
      <c r="F172" s="386" t="s">
        <v>276</v>
      </c>
      <c r="G172" s="88">
        <v>30</v>
      </c>
      <c r="H172" s="387" t="s">
        <v>2306</v>
      </c>
      <c r="I172" s="415" t="s">
        <v>2523</v>
      </c>
      <c r="J172" s="379" t="s">
        <v>443</v>
      </c>
      <c r="K172" s="453" t="s">
        <v>443</v>
      </c>
      <c r="L172" s="379" t="s">
        <v>443</v>
      </c>
      <c r="M172" s="379" t="s">
        <v>443</v>
      </c>
      <c r="N172" s="379" t="s">
        <v>443</v>
      </c>
      <c r="O172" s="379" t="s">
        <v>443</v>
      </c>
      <c r="P172" s="379" t="s">
        <v>443</v>
      </c>
      <c r="Q172" s="379" t="s">
        <v>443</v>
      </c>
      <c r="R172" s="379" t="s">
        <v>1882</v>
      </c>
      <c r="S172" s="453" t="s">
        <v>443</v>
      </c>
      <c r="T172" s="379" t="s">
        <v>443</v>
      </c>
      <c r="U172" s="379" t="s">
        <v>443</v>
      </c>
    </row>
    <row r="173" spans="1:21" s="381" customFormat="1" ht="45" customHeight="1" x14ac:dyDescent="0.25">
      <c r="A173" s="383" t="s">
        <v>2329</v>
      </c>
      <c r="B173" s="383" t="s">
        <v>1775</v>
      </c>
      <c r="C173" s="408" t="s">
        <v>2311</v>
      </c>
      <c r="D173" s="401">
        <v>42401</v>
      </c>
      <c r="E173" s="385" t="s">
        <v>590</v>
      </c>
      <c r="F173" s="386" t="s">
        <v>300</v>
      </c>
      <c r="G173" s="88"/>
      <c r="H173" s="387" t="s">
        <v>2306</v>
      </c>
      <c r="I173" s="388" t="s">
        <v>2523</v>
      </c>
      <c r="J173" s="379" t="s">
        <v>443</v>
      </c>
      <c r="K173" s="379" t="s">
        <v>443</v>
      </c>
      <c r="L173" s="379" t="s">
        <v>443</v>
      </c>
      <c r="M173" s="379" t="s">
        <v>443</v>
      </c>
      <c r="N173" s="379" t="s">
        <v>443</v>
      </c>
      <c r="O173" s="379" t="s">
        <v>443</v>
      </c>
      <c r="P173" s="379" t="s">
        <v>443</v>
      </c>
      <c r="Q173" s="379" t="s">
        <v>443</v>
      </c>
      <c r="R173" s="379" t="s">
        <v>1882</v>
      </c>
      <c r="S173" s="379" t="s">
        <v>443</v>
      </c>
      <c r="T173" s="379" t="s">
        <v>443</v>
      </c>
      <c r="U173" s="379" t="s">
        <v>443</v>
      </c>
    </row>
    <row r="174" spans="1:21" s="381" customFormat="1" ht="45" customHeight="1" x14ac:dyDescent="0.25">
      <c r="A174" s="383" t="s">
        <v>2509</v>
      </c>
      <c r="B174" s="383" t="s">
        <v>638</v>
      </c>
      <c r="C174" s="408" t="s">
        <v>2311</v>
      </c>
      <c r="D174" s="384"/>
      <c r="E174" s="385" t="s">
        <v>590</v>
      </c>
      <c r="F174" s="386" t="s">
        <v>484</v>
      </c>
      <c r="G174" s="88">
        <v>23</v>
      </c>
      <c r="H174" s="387" t="s">
        <v>19</v>
      </c>
      <c r="I174" s="388" t="s">
        <v>2589</v>
      </c>
      <c r="J174" s="420" t="s">
        <v>35</v>
      </c>
      <c r="K174" s="420" t="s">
        <v>35</v>
      </c>
      <c r="L174" s="420" t="s">
        <v>35</v>
      </c>
      <c r="M174" s="379" t="s">
        <v>443</v>
      </c>
      <c r="N174" s="539" t="s">
        <v>2527</v>
      </c>
      <c r="O174" s="379" t="s">
        <v>443</v>
      </c>
      <c r="P174" s="379" t="s">
        <v>443</v>
      </c>
      <c r="Q174" s="379" t="s">
        <v>443</v>
      </c>
      <c r="R174" s="379" t="s">
        <v>443</v>
      </c>
      <c r="S174" s="379" t="s">
        <v>443</v>
      </c>
      <c r="T174" s="379" t="s">
        <v>443</v>
      </c>
      <c r="U174" s="379" t="s">
        <v>443</v>
      </c>
    </row>
    <row r="175" spans="1:21" s="397" customFormat="1" ht="45" customHeight="1" x14ac:dyDescent="0.25">
      <c r="A175" s="383" t="s">
        <v>2330</v>
      </c>
      <c r="B175" s="383" t="s">
        <v>60</v>
      </c>
      <c r="C175" s="409" t="s">
        <v>1701</v>
      </c>
      <c r="D175" s="384"/>
      <c r="E175" s="385" t="s">
        <v>590</v>
      </c>
      <c r="F175" s="386" t="s">
        <v>512</v>
      </c>
      <c r="G175" s="88">
        <v>9</v>
      </c>
      <c r="H175" s="387" t="s">
        <v>30</v>
      </c>
      <c r="I175" s="388" t="s">
        <v>2522</v>
      </c>
      <c r="J175" s="379" t="s">
        <v>443</v>
      </c>
      <c r="K175" s="379" t="s">
        <v>443</v>
      </c>
      <c r="L175" s="379" t="s">
        <v>443</v>
      </c>
      <c r="M175" s="379" t="s">
        <v>443</v>
      </c>
      <c r="N175" s="379" t="s">
        <v>1882</v>
      </c>
      <c r="O175" s="379" t="s">
        <v>443</v>
      </c>
      <c r="P175" s="379" t="s">
        <v>443</v>
      </c>
      <c r="Q175" s="379" t="s">
        <v>443</v>
      </c>
      <c r="R175" s="379" t="s">
        <v>443</v>
      </c>
      <c r="S175" s="379" t="s">
        <v>443</v>
      </c>
      <c r="T175" s="379" t="s">
        <v>443</v>
      </c>
      <c r="U175" s="379" t="s">
        <v>443</v>
      </c>
    </row>
    <row r="176" spans="1:21" s="397" customFormat="1" ht="45" customHeight="1" x14ac:dyDescent="0.25">
      <c r="A176" s="390" t="s">
        <v>1783</v>
      </c>
      <c r="B176" s="391" t="s">
        <v>60</v>
      </c>
      <c r="C176" s="409" t="s">
        <v>1176</v>
      </c>
      <c r="D176" s="410"/>
      <c r="E176" s="385" t="s">
        <v>590</v>
      </c>
      <c r="F176" s="394" t="s">
        <v>2590</v>
      </c>
      <c r="G176" s="89">
        <v>12</v>
      </c>
      <c r="H176" s="387" t="s">
        <v>30</v>
      </c>
      <c r="I176" s="396" t="s">
        <v>2521</v>
      </c>
      <c r="J176" s="453" t="s">
        <v>443</v>
      </c>
      <c r="K176" s="379" t="s">
        <v>443</v>
      </c>
      <c r="L176" s="379" t="s">
        <v>443</v>
      </c>
      <c r="M176" s="379" t="s">
        <v>443</v>
      </c>
      <c r="N176" s="379" t="s">
        <v>443</v>
      </c>
      <c r="O176" s="539" t="s">
        <v>2527</v>
      </c>
      <c r="P176" s="379" t="s">
        <v>443</v>
      </c>
      <c r="Q176" s="379" t="s">
        <v>443</v>
      </c>
      <c r="R176" s="379" t="s">
        <v>443</v>
      </c>
      <c r="S176" s="379" t="s">
        <v>443</v>
      </c>
      <c r="T176" s="379" t="s">
        <v>443</v>
      </c>
      <c r="U176" s="379" t="s">
        <v>443</v>
      </c>
    </row>
    <row r="177" spans="1:21" s="381" customFormat="1" ht="45" customHeight="1" x14ac:dyDescent="0.25">
      <c r="A177" s="390" t="s">
        <v>1794</v>
      </c>
      <c r="B177" s="391" t="s">
        <v>1795</v>
      </c>
      <c r="C177" s="414" t="s">
        <v>2311</v>
      </c>
      <c r="D177" s="393">
        <v>44409</v>
      </c>
      <c r="E177" s="411" t="s">
        <v>590</v>
      </c>
      <c r="F177" s="394" t="s">
        <v>2513</v>
      </c>
      <c r="G177" s="89"/>
      <c r="H177" s="387" t="s">
        <v>2385</v>
      </c>
      <c r="I177" s="396" t="s">
        <v>1926</v>
      </c>
      <c r="J177" s="420" t="s">
        <v>35</v>
      </c>
      <c r="K177" s="535" t="s">
        <v>35</v>
      </c>
      <c r="L177" s="535" t="s">
        <v>35</v>
      </c>
      <c r="M177" s="535" t="s">
        <v>35</v>
      </c>
      <c r="N177" s="535" t="s">
        <v>35</v>
      </c>
      <c r="O177" s="535" t="s">
        <v>35</v>
      </c>
      <c r="P177" s="535" t="s">
        <v>35</v>
      </c>
      <c r="Q177" s="535" t="s">
        <v>35</v>
      </c>
      <c r="R177" s="535" t="s">
        <v>35</v>
      </c>
      <c r="S177" s="379" t="s">
        <v>443</v>
      </c>
      <c r="T177" s="379" t="s">
        <v>443</v>
      </c>
      <c r="U177" s="379" t="s">
        <v>443</v>
      </c>
    </row>
    <row r="178" spans="1:21" ht="45" customHeight="1" x14ac:dyDescent="0.25">
      <c r="A178" s="383" t="s">
        <v>1799</v>
      </c>
      <c r="B178" s="383" t="s">
        <v>2591</v>
      </c>
      <c r="C178" s="451" t="s">
        <v>2592</v>
      </c>
      <c r="D178" s="401">
        <v>43831</v>
      </c>
      <c r="E178" s="385" t="s">
        <v>590</v>
      </c>
      <c r="F178" s="386" t="s">
        <v>2516</v>
      </c>
      <c r="H178" s="387" t="s">
        <v>2385</v>
      </c>
      <c r="I178" s="388" t="s">
        <v>2536</v>
      </c>
      <c r="J178" s="379" t="s">
        <v>443</v>
      </c>
      <c r="K178" s="536" t="s">
        <v>2520</v>
      </c>
      <c r="L178" s="539" t="s">
        <v>2527</v>
      </c>
      <c r="M178" s="379" t="s">
        <v>443</v>
      </c>
      <c r="N178" s="379" t="s">
        <v>443</v>
      </c>
      <c r="O178" s="379" t="s">
        <v>443</v>
      </c>
      <c r="P178" s="379" t="s">
        <v>443</v>
      </c>
      <c r="Q178" s="379" t="s">
        <v>443</v>
      </c>
      <c r="R178" s="453" t="s">
        <v>443</v>
      </c>
      <c r="S178" s="453" t="s">
        <v>443</v>
      </c>
      <c r="T178" s="379" t="s">
        <v>443</v>
      </c>
      <c r="U178" s="379" t="s">
        <v>443</v>
      </c>
    </row>
    <row r="179" spans="1:21" s="381" customFormat="1" ht="45" customHeight="1" x14ac:dyDescent="0.25">
      <c r="A179" s="406" t="s">
        <v>2335</v>
      </c>
      <c r="B179" s="426" t="s">
        <v>1805</v>
      </c>
      <c r="C179" s="408" t="s">
        <v>2311</v>
      </c>
      <c r="D179" s="401">
        <v>42767</v>
      </c>
      <c r="E179" s="385" t="s">
        <v>590</v>
      </c>
      <c r="F179" s="386" t="s">
        <v>2517</v>
      </c>
      <c r="G179" s="48"/>
      <c r="H179" s="387" t="s">
        <v>2306</v>
      </c>
      <c r="I179" s="449" t="s">
        <v>2519</v>
      </c>
      <c r="J179" s="379" t="s">
        <v>443</v>
      </c>
      <c r="K179" s="379" t="s">
        <v>443</v>
      </c>
      <c r="L179" s="379" t="s">
        <v>443</v>
      </c>
      <c r="M179" s="379" t="s">
        <v>1882</v>
      </c>
      <c r="N179" s="379" t="s">
        <v>443</v>
      </c>
      <c r="O179" s="379" t="s">
        <v>443</v>
      </c>
      <c r="P179" s="379" t="s">
        <v>443</v>
      </c>
      <c r="Q179" s="379" t="s">
        <v>443</v>
      </c>
      <c r="R179" s="379" t="s">
        <v>443</v>
      </c>
      <c r="S179" s="379" t="s">
        <v>443</v>
      </c>
      <c r="T179" s="379" t="s">
        <v>443</v>
      </c>
      <c r="U179" s="379" t="s">
        <v>443</v>
      </c>
    </row>
    <row r="180" spans="1:21" s="381" customFormat="1" ht="45" customHeight="1" x14ac:dyDescent="0.25">
      <c r="A180" s="383" t="s">
        <v>2337</v>
      </c>
      <c r="B180" s="383" t="s">
        <v>297</v>
      </c>
      <c r="C180" s="408" t="s">
        <v>2311</v>
      </c>
      <c r="D180" s="401">
        <v>42005</v>
      </c>
      <c r="E180" s="385" t="s">
        <v>590</v>
      </c>
      <c r="F180" s="386" t="s">
        <v>1811</v>
      </c>
      <c r="G180" s="315"/>
      <c r="H180" s="387" t="s">
        <v>24</v>
      </c>
      <c r="I180" s="388" t="s">
        <v>2519</v>
      </c>
      <c r="J180" s="453" t="s">
        <v>443</v>
      </c>
      <c r="K180" s="379" t="s">
        <v>443</v>
      </c>
      <c r="L180" s="379" t="s">
        <v>443</v>
      </c>
      <c r="M180" s="379" t="s">
        <v>1882</v>
      </c>
      <c r="N180" s="379" t="s">
        <v>443</v>
      </c>
      <c r="O180" s="379" t="s">
        <v>443</v>
      </c>
      <c r="P180" s="379" t="s">
        <v>443</v>
      </c>
      <c r="Q180" s="420" t="s">
        <v>35</v>
      </c>
      <c r="R180" s="379" t="s">
        <v>443</v>
      </c>
      <c r="S180" s="379" t="s">
        <v>443</v>
      </c>
      <c r="T180" s="379" t="s">
        <v>443</v>
      </c>
      <c r="U180" s="379" t="s">
        <v>443</v>
      </c>
    </row>
    <row r="181" spans="1:21" s="381" customFormat="1" ht="45" customHeight="1" x14ac:dyDescent="0.25">
      <c r="A181" s="383" t="s">
        <v>1816</v>
      </c>
      <c r="B181" s="383" t="s">
        <v>1818</v>
      </c>
      <c r="C181" s="409" t="s">
        <v>1819</v>
      </c>
      <c r="D181" s="401">
        <v>44348</v>
      </c>
      <c r="E181" s="385" t="s">
        <v>590</v>
      </c>
      <c r="F181" s="386" t="s">
        <v>1820</v>
      </c>
      <c r="G181" s="88"/>
      <c r="H181" s="387" t="s">
        <v>2363</v>
      </c>
      <c r="I181" s="388" t="s">
        <v>2521</v>
      </c>
      <c r="J181" s="420" t="s">
        <v>35</v>
      </c>
      <c r="K181" s="535" t="s">
        <v>35</v>
      </c>
      <c r="L181" s="535" t="s">
        <v>35</v>
      </c>
      <c r="M181" s="535" t="s">
        <v>35</v>
      </c>
      <c r="N181" s="535" t="s">
        <v>35</v>
      </c>
      <c r="O181" s="535" t="s">
        <v>35</v>
      </c>
      <c r="P181" s="535" t="s">
        <v>35</v>
      </c>
      <c r="Q181" s="379" t="s">
        <v>443</v>
      </c>
      <c r="R181" s="379" t="s">
        <v>443</v>
      </c>
      <c r="S181" s="379" t="s">
        <v>443</v>
      </c>
      <c r="T181" s="379" t="s">
        <v>443</v>
      </c>
      <c r="U181" s="379" t="s">
        <v>443</v>
      </c>
    </row>
    <row r="182" spans="1:21" s="381" customFormat="1" ht="45" customHeight="1" x14ac:dyDescent="0.25">
      <c r="A182" s="383" t="s">
        <v>1816</v>
      </c>
      <c r="B182" s="383" t="s">
        <v>989</v>
      </c>
      <c r="C182" s="533" t="s">
        <v>1817</v>
      </c>
      <c r="D182" s="401">
        <v>44063</v>
      </c>
      <c r="E182" s="385" t="s">
        <v>590</v>
      </c>
      <c r="F182" s="386" t="s">
        <v>827</v>
      </c>
      <c r="G182" s="47"/>
      <c r="H182" s="387" t="s">
        <v>2383</v>
      </c>
      <c r="I182" s="388" t="s">
        <v>2556</v>
      </c>
      <c r="J182" s="379" t="s">
        <v>1882</v>
      </c>
      <c r="K182" s="534" t="s">
        <v>2520</v>
      </c>
      <c r="L182" s="379" t="s">
        <v>443</v>
      </c>
      <c r="M182" s="379" t="s">
        <v>443</v>
      </c>
      <c r="N182" s="379" t="s">
        <v>443</v>
      </c>
      <c r="O182" s="379" t="s">
        <v>443</v>
      </c>
      <c r="P182" s="379" t="s">
        <v>443</v>
      </c>
      <c r="Q182" s="379" t="s">
        <v>443</v>
      </c>
      <c r="R182" s="420" t="s">
        <v>35</v>
      </c>
      <c r="S182" s="379" t="s">
        <v>443</v>
      </c>
      <c r="T182" s="379" t="s">
        <v>443</v>
      </c>
      <c r="U182" s="379" t="s">
        <v>443</v>
      </c>
    </row>
    <row r="183" spans="1:21" s="381" customFormat="1" ht="45" customHeight="1" x14ac:dyDescent="0.25">
      <c r="A183" s="383" t="s">
        <v>1821</v>
      </c>
      <c r="B183" s="383" t="s">
        <v>1104</v>
      </c>
      <c r="C183" s="451" t="s">
        <v>762</v>
      </c>
      <c r="D183" s="401">
        <v>43797</v>
      </c>
      <c r="E183" s="385" t="s">
        <v>590</v>
      </c>
      <c r="F183" s="386" t="s">
        <v>1822</v>
      </c>
      <c r="G183" s="315"/>
      <c r="H183" s="387" t="s">
        <v>2363</v>
      </c>
      <c r="I183" s="388" t="s">
        <v>2524</v>
      </c>
      <c r="J183" s="453" t="s">
        <v>443</v>
      </c>
      <c r="K183" s="536" t="s">
        <v>2520</v>
      </c>
      <c r="L183" s="379" t="s">
        <v>443</v>
      </c>
      <c r="M183" s="379" t="s">
        <v>443</v>
      </c>
      <c r="N183" s="379" t="s">
        <v>443</v>
      </c>
      <c r="O183" s="379" t="s">
        <v>443</v>
      </c>
      <c r="P183" s="379" t="s">
        <v>1882</v>
      </c>
      <c r="Q183" s="379" t="s">
        <v>443</v>
      </c>
      <c r="R183" s="379" t="s">
        <v>443</v>
      </c>
      <c r="S183" s="379" t="s">
        <v>443</v>
      </c>
      <c r="T183" s="379" t="s">
        <v>443</v>
      </c>
      <c r="U183" s="379" t="s">
        <v>443</v>
      </c>
    </row>
    <row r="184" spans="1:21" s="381" customFormat="1" ht="45" customHeight="1" x14ac:dyDescent="0.25">
      <c r="A184" s="383" t="s">
        <v>1858</v>
      </c>
      <c r="B184" s="383" t="s">
        <v>1348</v>
      </c>
      <c r="C184" s="451" t="s">
        <v>762</v>
      </c>
      <c r="D184" s="401">
        <v>43831</v>
      </c>
      <c r="E184" s="385" t="s">
        <v>590</v>
      </c>
      <c r="F184" s="386" t="s">
        <v>1859</v>
      </c>
      <c r="G184" s="315"/>
      <c r="H184" s="387" t="s">
        <v>2363</v>
      </c>
      <c r="I184" s="388" t="s">
        <v>2536</v>
      </c>
      <c r="J184" s="379" t="s">
        <v>443</v>
      </c>
      <c r="K184" s="536" t="s">
        <v>2520</v>
      </c>
      <c r="L184" s="379" t="s">
        <v>1882</v>
      </c>
      <c r="M184" s="379" t="s">
        <v>443</v>
      </c>
      <c r="N184" s="379" t="s">
        <v>443</v>
      </c>
      <c r="O184" s="379" t="s">
        <v>443</v>
      </c>
      <c r="P184" s="379" t="s">
        <v>443</v>
      </c>
      <c r="Q184" s="379" t="s">
        <v>443</v>
      </c>
      <c r="R184" s="379" t="s">
        <v>443</v>
      </c>
      <c r="S184" s="379" t="s">
        <v>443</v>
      </c>
      <c r="T184" s="379" t="s">
        <v>443</v>
      </c>
      <c r="U184" s="379" t="s">
        <v>443</v>
      </c>
    </row>
  </sheetData>
  <autoFilter ref="A1:U184" xr:uid="{00000000-0009-0000-0000-000003000000}">
    <sortState xmlns:xlrd2="http://schemas.microsoft.com/office/spreadsheetml/2017/richdata2" ref="A2:U184">
      <sortCondition ref="A1:A184"/>
    </sortState>
  </autoFilter>
  <conditionalFormatting sqref="I40">
    <cfRule type="cellIs" dxfId="2740" priority="114" operator="equal">
      <formula>"ANNUAL"</formula>
    </cfRule>
  </conditionalFormatting>
  <conditionalFormatting sqref="J79:J136">
    <cfRule type="cellIs" dxfId="2739" priority="22" operator="equal">
      <formula>"ANNUAL"</formula>
    </cfRule>
  </conditionalFormatting>
  <conditionalFormatting sqref="J139:J163">
    <cfRule type="cellIs" dxfId="2738" priority="32" operator="equal">
      <formula>"ANNUAL"</formula>
    </cfRule>
  </conditionalFormatting>
  <conditionalFormatting sqref="J165:J184">
    <cfRule type="cellIs" dxfId="2737" priority="23" operator="equal">
      <formula>"ANNUAL"</formula>
    </cfRule>
  </conditionalFormatting>
  <conditionalFormatting sqref="J164:S164">
    <cfRule type="cellIs" dxfId="2736" priority="31" operator="equal">
      <formula>"ANNUAL"</formula>
    </cfRule>
  </conditionalFormatting>
  <conditionalFormatting sqref="J1:U78">
    <cfRule type="cellIs" dxfId="2735" priority="2" operator="equal">
      <formula>"ANNUAL"</formula>
    </cfRule>
  </conditionalFormatting>
  <conditionalFormatting sqref="J137:U138">
    <cfRule type="cellIs" dxfId="2734" priority="46" operator="equal">
      <formula>"ANNUAL"</formula>
    </cfRule>
  </conditionalFormatting>
  <conditionalFormatting sqref="K155:O157">
    <cfRule type="cellIs" dxfId="2733" priority="98" operator="equal">
      <formula>"ANNUAL"</formula>
    </cfRule>
  </conditionalFormatting>
  <conditionalFormatting sqref="K165:S165">
    <cfRule type="cellIs" dxfId="2732" priority="21" operator="equal">
      <formula>"ANNUAL"</formula>
    </cfRule>
  </conditionalFormatting>
  <conditionalFormatting sqref="K152:T154">
    <cfRule type="cellIs" dxfId="2731" priority="15" operator="equal">
      <formula>"ANNUAL"</formula>
    </cfRule>
  </conditionalFormatting>
  <conditionalFormatting sqref="K79:U120 K121:T123">
    <cfRule type="cellIs" dxfId="2730" priority="13" operator="equal">
      <formula>"ANNUAL"</formula>
    </cfRule>
  </conditionalFormatting>
  <conditionalFormatting sqref="K124:U136">
    <cfRule type="cellIs" dxfId="2729" priority="1" operator="equal">
      <formula>"ANNUAL"</formula>
    </cfRule>
  </conditionalFormatting>
  <conditionalFormatting sqref="K139:U151">
    <cfRule type="cellIs" dxfId="2728" priority="10" operator="equal">
      <formula>"ANNUAL"</formula>
    </cfRule>
  </conditionalFormatting>
  <conditionalFormatting sqref="P155:P158">
    <cfRule type="cellIs" dxfId="2727" priority="93" operator="equal">
      <formula>"ANNUAL"</formula>
    </cfRule>
  </conditionalFormatting>
  <conditionalFormatting sqref="Q156:S157">
    <cfRule type="cellIs" dxfId="2726" priority="81" operator="equal">
      <formula>"ANNUAL"</formula>
    </cfRule>
  </conditionalFormatting>
  <conditionalFormatting sqref="T156:T158">
    <cfRule type="cellIs" dxfId="2725" priority="12" operator="equal">
      <formula>"ANNUAL"</formula>
    </cfRule>
  </conditionalFormatting>
  <conditionalFormatting sqref="T164:T165">
    <cfRule type="cellIs" dxfId="2724" priority="17" operator="equal">
      <formula>"ANNUAL"</formula>
    </cfRule>
  </conditionalFormatting>
  <conditionalFormatting sqref="U121:U124 Q155:T155 K158:S158 K159:U162 K163:T163 K166:U1048576">
    <cfRule type="cellIs" dxfId="2723" priority="116" operator="equal">
      <formula>"ANNUAL"</formula>
    </cfRule>
  </conditionalFormatting>
  <conditionalFormatting sqref="U152:U158">
    <cfRule type="cellIs" dxfId="2722" priority="3" operator="equal">
      <formula>"ANNUAL"</formula>
    </cfRule>
  </conditionalFormatting>
  <conditionalFormatting sqref="U163:U165">
    <cfRule type="cellIs" dxfId="2721" priority="8" operator="equal">
      <formula>"ANNUAL"</formula>
    </cfRule>
  </conditionalFormatting>
  <pageMargins left="0.23622047244094491" right="0.23622047244094491" top="0.78" bottom="0.15748031496062992" header="0.15748031496062992" footer="0.51181102362204722"/>
  <pageSetup scale="59" fitToHeight="0" orientation="landscape" r:id="rId1"/>
  <headerFooter alignWithMargins="0">
    <oddHeader>&amp;CMONTHLY FIRE ALARM SYSTEM TESTING - NOVEMBER 2015-OCTOBER 2016</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pageSetUpPr fitToPage="1"/>
  </sheetPr>
  <dimension ref="A1:DA227"/>
  <sheetViews>
    <sheetView showGridLines="0" zoomScale="70" zoomScaleNormal="70" workbookViewId="0">
      <pane xSplit="57" ySplit="1" topLeftCell="BF120" activePane="bottomRight" state="frozen"/>
      <selection pane="topRight" activeCell="F28" sqref="F28"/>
      <selection pane="bottomLeft" activeCell="F28" sqref="F28"/>
      <selection pane="bottomRight" activeCell="F28" sqref="F28"/>
    </sheetView>
  </sheetViews>
  <sheetFormatPr defaultColWidth="9.140625" defaultRowHeight="12.75" outlineLevelCol="1" x14ac:dyDescent="0.2"/>
  <cols>
    <col min="1" max="1" width="20.140625" style="501" customWidth="1"/>
    <col min="2" max="2" width="19.140625" style="501" customWidth="1"/>
    <col min="3" max="3" width="18.140625" style="503" customWidth="1"/>
    <col min="4" max="4" width="12.28515625" style="504" bestFit="1" customWidth="1"/>
    <col min="5" max="5" width="14.7109375" style="503" customWidth="1"/>
    <col min="6" max="6" width="11.7109375" style="505" customWidth="1"/>
    <col min="7" max="7" width="10.140625" style="47" hidden="1" customWidth="1"/>
    <col min="8" max="8" width="6" style="501" customWidth="1"/>
    <col min="9" max="9" width="8.42578125" style="501" customWidth="1"/>
    <col min="10" max="10" width="7.42578125" style="48" hidden="1" customWidth="1"/>
    <col min="11" max="14" width="6.42578125" style="48" hidden="1" customWidth="1"/>
    <col min="15" max="15" width="10.140625" style="48" hidden="1" customWidth="1"/>
    <col min="16" max="21" width="6.42578125" style="48" hidden="1" customWidth="1"/>
    <col min="22" max="25" width="6.42578125" style="48" hidden="1" customWidth="1" outlineLevel="1"/>
    <col min="26" max="26" width="13.85546875" style="48" hidden="1" customWidth="1" outlineLevel="1"/>
    <col min="27" max="27" width="12" style="48" hidden="1" customWidth="1" outlineLevel="1"/>
    <col min="28" max="29" width="6.42578125" style="48" hidden="1" customWidth="1" outlineLevel="1"/>
    <col min="30" max="30" width="12" style="48" hidden="1" customWidth="1" outlineLevel="1"/>
    <col min="31" max="33" width="6.42578125" style="48" hidden="1" customWidth="1" outlineLevel="1"/>
    <col min="34" max="34" width="12" style="48" hidden="1" customWidth="1" collapsed="1"/>
    <col min="35" max="35" width="6.42578125" style="48" hidden="1" customWidth="1"/>
    <col min="36" max="36" width="12" style="48" hidden="1" customWidth="1"/>
    <col min="37" max="37" width="6.42578125" style="48" hidden="1" customWidth="1"/>
    <col min="38" max="38" width="13.85546875" style="48" hidden="1" customWidth="1"/>
    <col min="39" max="39" width="12" style="48" hidden="1" customWidth="1"/>
    <col min="40" max="41" width="6.42578125" style="48" hidden="1" customWidth="1"/>
    <col min="42" max="42" width="12" style="48" hidden="1" customWidth="1"/>
    <col min="43" max="45" width="6.42578125" style="48" hidden="1" customWidth="1"/>
    <col min="46" max="48" width="6.42578125" hidden="1" customWidth="1"/>
    <col min="49" max="49" width="9.85546875" hidden="1" customWidth="1"/>
    <col min="50" max="52" width="6.42578125" hidden="1" customWidth="1"/>
    <col min="53" max="54" width="9.85546875" hidden="1" customWidth="1"/>
    <col min="55" max="55" width="8" hidden="1" customWidth="1"/>
    <col min="56" max="56" width="6.42578125" hidden="1" customWidth="1"/>
    <col min="57" max="58" width="9.140625" hidden="1" customWidth="1"/>
    <col min="59" max="59" width="8.85546875" hidden="1" customWidth="1"/>
    <col min="60" max="62" width="6.42578125" hidden="1" customWidth="1"/>
    <col min="63" max="64" width="8.7109375" style="77" hidden="1" customWidth="1"/>
    <col min="65" max="66" width="6.42578125" hidden="1" customWidth="1"/>
    <col min="67" max="67" width="8.42578125" hidden="1" customWidth="1"/>
    <col min="68" max="68" width="8.28515625" hidden="1" customWidth="1"/>
    <col min="69" max="69" width="9.140625" hidden="1" customWidth="1"/>
    <col min="70" max="70" width="5.7109375" hidden="1" customWidth="1"/>
    <col min="71" max="74" width="5.42578125" hidden="1" customWidth="1"/>
    <col min="75" max="75" width="5.7109375" hidden="1" customWidth="1"/>
    <col min="76" max="76" width="5.28515625" hidden="1" customWidth="1"/>
    <col min="77" max="77" width="4.85546875" hidden="1" customWidth="1"/>
    <col min="78" max="93" width="0" hidden="1" customWidth="1"/>
    <col min="94" max="105" width="9.140625" style="506"/>
    <col min="106" max="16384" width="9.140625" style="501"/>
  </cols>
  <sheetData>
    <row r="1" spans="1:105" ht="60" customHeight="1" x14ac:dyDescent="0.25">
      <c r="A1" s="463" t="s">
        <v>1</v>
      </c>
      <c r="B1" s="439" t="s">
        <v>581</v>
      </c>
      <c r="C1" s="439" t="s">
        <v>582</v>
      </c>
      <c r="D1" s="439" t="s">
        <v>585</v>
      </c>
      <c r="E1" s="439" t="s">
        <v>217</v>
      </c>
      <c r="F1" s="439" t="s">
        <v>223</v>
      </c>
      <c r="G1" s="182" t="s">
        <v>2039</v>
      </c>
      <c r="H1" s="439" t="s">
        <v>3</v>
      </c>
      <c r="I1" s="463" t="s">
        <v>4</v>
      </c>
      <c r="J1" s="169">
        <v>41214</v>
      </c>
      <c r="K1" s="64">
        <v>41244</v>
      </c>
      <c r="L1" s="64">
        <v>41275</v>
      </c>
      <c r="M1" s="64">
        <v>41306</v>
      </c>
      <c r="N1" s="64">
        <v>41334</v>
      </c>
      <c r="O1" s="64">
        <v>41365</v>
      </c>
      <c r="P1" s="64">
        <v>41395</v>
      </c>
      <c r="Q1" s="64">
        <v>41426</v>
      </c>
      <c r="R1" s="64">
        <v>41456</v>
      </c>
      <c r="S1" s="64">
        <v>41487</v>
      </c>
      <c r="T1" s="64">
        <v>41518</v>
      </c>
      <c r="U1" s="64">
        <v>41548</v>
      </c>
      <c r="V1" s="108">
        <v>41579</v>
      </c>
      <c r="W1" s="108">
        <v>41609</v>
      </c>
      <c r="X1" s="108">
        <v>41640</v>
      </c>
      <c r="Y1" s="108">
        <v>41671</v>
      </c>
      <c r="Z1" s="108">
        <v>41699</v>
      </c>
      <c r="AA1" s="108">
        <v>41730</v>
      </c>
      <c r="AB1" s="108">
        <v>41760</v>
      </c>
      <c r="AC1" s="108">
        <v>41791</v>
      </c>
      <c r="AD1" s="108">
        <v>41821</v>
      </c>
      <c r="AE1" s="108">
        <v>41852</v>
      </c>
      <c r="AF1" s="108">
        <v>41883</v>
      </c>
      <c r="AG1" s="108">
        <v>41913</v>
      </c>
      <c r="AH1" s="116">
        <v>41944</v>
      </c>
      <c r="AI1" s="116">
        <v>41974</v>
      </c>
      <c r="AJ1" s="116">
        <v>42005</v>
      </c>
      <c r="AK1" s="116">
        <v>42036</v>
      </c>
      <c r="AL1" s="116">
        <v>42064</v>
      </c>
      <c r="AM1" s="116">
        <v>42095</v>
      </c>
      <c r="AN1" s="116">
        <v>42125</v>
      </c>
      <c r="AO1" s="116">
        <v>42156</v>
      </c>
      <c r="AP1" s="116">
        <v>42186</v>
      </c>
      <c r="AQ1" s="116">
        <v>42217</v>
      </c>
      <c r="AR1" s="116">
        <v>42248</v>
      </c>
      <c r="AS1" s="116">
        <v>42278</v>
      </c>
      <c r="AT1" s="125">
        <v>42309</v>
      </c>
      <c r="AU1" s="125">
        <v>42339</v>
      </c>
      <c r="AV1" s="125">
        <v>42370</v>
      </c>
      <c r="AW1" s="125">
        <v>42401</v>
      </c>
      <c r="AX1" s="125">
        <v>42430</v>
      </c>
      <c r="AY1" s="125">
        <v>42461</v>
      </c>
      <c r="AZ1" s="125">
        <v>42491</v>
      </c>
      <c r="BA1" s="125">
        <v>42522</v>
      </c>
      <c r="BB1" s="125">
        <v>42552</v>
      </c>
      <c r="BC1" s="125">
        <v>42583</v>
      </c>
      <c r="BD1" s="125">
        <v>42614</v>
      </c>
      <c r="BE1" s="168">
        <v>42644</v>
      </c>
      <c r="BF1" s="184">
        <v>42675</v>
      </c>
      <c r="BG1" s="184">
        <v>42705</v>
      </c>
      <c r="BH1" s="184">
        <v>42736</v>
      </c>
      <c r="BI1" s="184">
        <v>42767</v>
      </c>
      <c r="BJ1" s="184">
        <v>42795</v>
      </c>
      <c r="BK1" s="226">
        <v>42826</v>
      </c>
      <c r="BL1" s="226">
        <v>42856</v>
      </c>
      <c r="BM1" s="184">
        <v>42887</v>
      </c>
      <c r="BN1" s="184">
        <v>42917</v>
      </c>
      <c r="BO1" s="184">
        <v>42948</v>
      </c>
      <c r="BP1" s="184">
        <v>42979</v>
      </c>
      <c r="BQ1" s="184">
        <v>43009</v>
      </c>
      <c r="BR1" s="285">
        <v>43040</v>
      </c>
      <c r="BS1" s="285">
        <v>43070</v>
      </c>
      <c r="BT1" s="285">
        <v>43101</v>
      </c>
      <c r="BU1" s="285">
        <v>43132</v>
      </c>
      <c r="BV1" s="285">
        <v>43160</v>
      </c>
      <c r="BW1" s="285">
        <v>43191</v>
      </c>
      <c r="BX1" s="285">
        <v>43221</v>
      </c>
      <c r="BY1" s="285">
        <v>43252</v>
      </c>
      <c r="BZ1" s="285">
        <v>43282</v>
      </c>
      <c r="CA1" s="285">
        <v>43313</v>
      </c>
      <c r="CB1" s="285">
        <v>43344</v>
      </c>
      <c r="CC1" s="285">
        <v>43374</v>
      </c>
      <c r="CD1" s="293">
        <v>43405</v>
      </c>
      <c r="CE1" s="293">
        <v>43435</v>
      </c>
      <c r="CF1" s="293">
        <v>43466</v>
      </c>
      <c r="CG1" s="293">
        <v>43497</v>
      </c>
      <c r="CH1" s="293">
        <v>43525</v>
      </c>
      <c r="CI1" s="293">
        <v>43556</v>
      </c>
      <c r="CJ1" s="293">
        <v>43586</v>
      </c>
      <c r="CK1" s="293">
        <v>43617</v>
      </c>
      <c r="CL1" s="293">
        <v>43647</v>
      </c>
      <c r="CM1" s="293">
        <v>43678</v>
      </c>
      <c r="CN1" s="293">
        <v>43709</v>
      </c>
      <c r="CO1" s="293">
        <v>43739</v>
      </c>
      <c r="CP1" s="476">
        <v>43770</v>
      </c>
      <c r="CQ1" s="476">
        <v>43800</v>
      </c>
      <c r="CR1" s="476">
        <v>43831</v>
      </c>
      <c r="CS1" s="476">
        <v>43862</v>
      </c>
      <c r="CT1" s="476">
        <v>43891</v>
      </c>
      <c r="CU1" s="476">
        <v>43922</v>
      </c>
      <c r="CV1" s="476">
        <v>43952</v>
      </c>
      <c r="CW1" s="476">
        <v>43983</v>
      </c>
      <c r="CX1" s="476">
        <v>44013</v>
      </c>
      <c r="CY1" s="476">
        <v>44044</v>
      </c>
      <c r="CZ1" s="476">
        <v>44075</v>
      </c>
      <c r="DA1" s="476">
        <v>44105</v>
      </c>
    </row>
    <row r="2" spans="1:105" s="381" customFormat="1" ht="45" customHeight="1" x14ac:dyDescent="0.25">
      <c r="A2" s="382" t="s">
        <v>2593</v>
      </c>
      <c r="B2" s="383" t="s">
        <v>587</v>
      </c>
      <c r="C2" s="400" t="s">
        <v>2594</v>
      </c>
      <c r="D2" s="401">
        <v>41214</v>
      </c>
      <c r="E2" s="385" t="s">
        <v>590</v>
      </c>
      <c r="F2" s="386" t="s">
        <v>591</v>
      </c>
      <c r="G2" s="88"/>
      <c r="H2" s="387" t="s">
        <v>2383</v>
      </c>
      <c r="I2" s="388" t="s">
        <v>72</v>
      </c>
      <c r="J2" s="170" t="s">
        <v>443</v>
      </c>
      <c r="K2" s="49" t="s">
        <v>443</v>
      </c>
      <c r="L2" s="49" t="s">
        <v>443</v>
      </c>
      <c r="M2" s="49" t="s">
        <v>443</v>
      </c>
      <c r="N2" s="49" t="s">
        <v>443</v>
      </c>
      <c r="O2" s="49" t="s">
        <v>443</v>
      </c>
      <c r="P2" s="49" t="s">
        <v>443</v>
      </c>
      <c r="Q2" s="49" t="s">
        <v>443</v>
      </c>
      <c r="R2" s="49" t="s">
        <v>443</v>
      </c>
      <c r="S2" s="49" t="s">
        <v>443</v>
      </c>
      <c r="T2" s="49" t="s">
        <v>443</v>
      </c>
      <c r="U2" s="49" t="s">
        <v>21</v>
      </c>
      <c r="V2" s="49" t="s">
        <v>443</v>
      </c>
      <c r="W2" s="49" t="s">
        <v>443</v>
      </c>
      <c r="X2" s="49" t="s">
        <v>443</v>
      </c>
      <c r="Y2" s="49" t="s">
        <v>443</v>
      </c>
      <c r="Z2" s="49" t="s">
        <v>443</v>
      </c>
      <c r="AA2" s="49" t="s">
        <v>443</v>
      </c>
      <c r="AB2" s="49" t="s">
        <v>443</v>
      </c>
      <c r="AC2" s="49" t="s">
        <v>443</v>
      </c>
      <c r="AD2" s="49" t="s">
        <v>443</v>
      </c>
      <c r="AE2" s="49" t="s">
        <v>443</v>
      </c>
      <c r="AF2" s="49" t="s">
        <v>443</v>
      </c>
      <c r="AG2" s="49" t="s">
        <v>21</v>
      </c>
      <c r="AH2" s="49" t="s">
        <v>443</v>
      </c>
      <c r="AI2" s="49" t="s">
        <v>443</v>
      </c>
      <c r="AJ2" s="49" t="s">
        <v>443</v>
      </c>
      <c r="AK2" s="49" t="s">
        <v>443</v>
      </c>
      <c r="AL2" s="49" t="s">
        <v>443</v>
      </c>
      <c r="AM2" s="49" t="s">
        <v>443</v>
      </c>
      <c r="AN2" s="49" t="s">
        <v>443</v>
      </c>
      <c r="AO2" s="49" t="s">
        <v>443</v>
      </c>
      <c r="AP2" s="49" t="s">
        <v>443</v>
      </c>
      <c r="AQ2" s="49" t="s">
        <v>443</v>
      </c>
      <c r="AR2" s="49" t="s">
        <v>443</v>
      </c>
      <c r="AS2" s="49" t="s">
        <v>21</v>
      </c>
      <c r="AT2" s="49" t="s">
        <v>443</v>
      </c>
      <c r="AU2" s="49" t="s">
        <v>443</v>
      </c>
      <c r="AV2" s="49" t="s">
        <v>443</v>
      </c>
      <c r="AW2" s="49" t="s">
        <v>443</v>
      </c>
      <c r="AX2" s="49" t="s">
        <v>443</v>
      </c>
      <c r="AY2" s="49" t="s">
        <v>443</v>
      </c>
      <c r="AZ2" s="49" t="s">
        <v>443</v>
      </c>
      <c r="BA2" s="49" t="s">
        <v>443</v>
      </c>
      <c r="BB2" s="49" t="s">
        <v>2595</v>
      </c>
      <c r="BC2" s="49" t="s">
        <v>443</v>
      </c>
      <c r="BD2" s="49" t="s">
        <v>443</v>
      </c>
      <c r="BE2" s="138" t="s">
        <v>21</v>
      </c>
      <c r="BF2" s="49" t="s">
        <v>443</v>
      </c>
      <c r="BG2" s="49" t="s">
        <v>443</v>
      </c>
      <c r="BH2" s="49" t="s">
        <v>443</v>
      </c>
      <c r="BI2" s="49" t="s">
        <v>443</v>
      </c>
      <c r="BJ2" s="49" t="s">
        <v>443</v>
      </c>
      <c r="BK2" s="49" t="s">
        <v>443</v>
      </c>
      <c r="BL2" s="49" t="s">
        <v>443</v>
      </c>
      <c r="BM2" s="49" t="s">
        <v>443</v>
      </c>
      <c r="BN2" s="49" t="s">
        <v>443</v>
      </c>
      <c r="BO2" s="49" t="s">
        <v>443</v>
      </c>
      <c r="BP2" s="162" t="s">
        <v>443</v>
      </c>
      <c r="BQ2" s="132" t="s">
        <v>21</v>
      </c>
      <c r="BR2" s="49" t="s">
        <v>443</v>
      </c>
      <c r="BS2" s="49" t="s">
        <v>443</v>
      </c>
      <c r="BT2" s="49" t="s">
        <v>443</v>
      </c>
      <c r="BU2" s="49" t="s">
        <v>443</v>
      </c>
      <c r="BV2" s="49" t="s">
        <v>443</v>
      </c>
      <c r="BW2" s="1" t="s">
        <v>443</v>
      </c>
      <c r="BX2" s="49" t="s">
        <v>443</v>
      </c>
      <c r="BY2" s="49" t="s">
        <v>443</v>
      </c>
      <c r="BZ2" s="49" t="s">
        <v>443</v>
      </c>
      <c r="CA2" s="104" t="s">
        <v>443</v>
      </c>
      <c r="CB2" s="49" t="s">
        <v>443</v>
      </c>
      <c r="CC2" s="287" t="s">
        <v>4</v>
      </c>
      <c r="CD2" s="49" t="s">
        <v>443</v>
      </c>
      <c r="CE2" s="49" t="s">
        <v>443</v>
      </c>
      <c r="CF2" s="49" t="s">
        <v>443</v>
      </c>
      <c r="CG2" s="49" t="s">
        <v>443</v>
      </c>
      <c r="CH2" s="49" t="s">
        <v>443</v>
      </c>
      <c r="CI2" s="49" t="s">
        <v>443</v>
      </c>
      <c r="CJ2" s="49" t="s">
        <v>443</v>
      </c>
      <c r="CK2" s="49" t="s">
        <v>443</v>
      </c>
      <c r="CL2" s="49" t="s">
        <v>443</v>
      </c>
      <c r="CM2" s="49" t="s">
        <v>443</v>
      </c>
      <c r="CN2" s="49" t="s">
        <v>443</v>
      </c>
      <c r="CO2" s="49" t="s">
        <v>443</v>
      </c>
      <c r="CP2" s="379" t="s">
        <v>443</v>
      </c>
      <c r="CQ2" s="379" t="s">
        <v>443</v>
      </c>
      <c r="CR2" s="420" t="s">
        <v>4</v>
      </c>
      <c r="CS2" s="379" t="s">
        <v>443</v>
      </c>
      <c r="CT2" s="380" t="s">
        <v>1919</v>
      </c>
      <c r="CU2" s="380" t="s">
        <v>35</v>
      </c>
      <c r="CV2" s="379" t="s">
        <v>443</v>
      </c>
      <c r="CW2" s="379" t="s">
        <v>443</v>
      </c>
      <c r="CX2" s="379" t="s">
        <v>443</v>
      </c>
      <c r="CY2" s="379" t="s">
        <v>443</v>
      </c>
      <c r="CZ2" s="379" t="s">
        <v>443</v>
      </c>
      <c r="DA2" s="380" t="s">
        <v>35</v>
      </c>
    </row>
    <row r="3" spans="1:105" s="381" customFormat="1" ht="45" customHeight="1" x14ac:dyDescent="0.25">
      <c r="A3" s="382" t="s">
        <v>593</v>
      </c>
      <c r="B3" s="382" t="s">
        <v>152</v>
      </c>
      <c r="C3" s="382"/>
      <c r="D3" s="401">
        <v>41730</v>
      </c>
      <c r="E3" s="385" t="s">
        <v>590</v>
      </c>
      <c r="F3" s="386" t="s">
        <v>2596</v>
      </c>
      <c r="G3" s="88"/>
      <c r="H3" s="387" t="s">
        <v>24</v>
      </c>
      <c r="I3" s="388" t="s">
        <v>69</v>
      </c>
      <c r="J3" s="170"/>
      <c r="K3" s="49"/>
      <c r="L3" s="49"/>
      <c r="M3" s="49"/>
      <c r="N3" s="49"/>
      <c r="O3" s="49"/>
      <c r="P3" s="49"/>
      <c r="Q3" s="49"/>
      <c r="R3" s="49"/>
      <c r="S3" s="49"/>
      <c r="T3" s="49"/>
      <c r="U3" s="49"/>
      <c r="V3" s="50"/>
      <c r="W3" s="50"/>
      <c r="X3" s="50"/>
      <c r="Y3" s="50"/>
      <c r="Z3" s="50"/>
      <c r="AA3" s="49" t="s">
        <v>443</v>
      </c>
      <c r="AB3" s="49" t="s">
        <v>443</v>
      </c>
      <c r="AC3" s="49" t="s">
        <v>443</v>
      </c>
      <c r="AD3" s="49" t="s">
        <v>443</v>
      </c>
      <c r="AE3" s="49" t="s">
        <v>21</v>
      </c>
      <c r="AF3" s="49" t="s">
        <v>443</v>
      </c>
      <c r="AG3" s="49" t="s">
        <v>443</v>
      </c>
      <c r="AH3" s="49" t="s">
        <v>443</v>
      </c>
      <c r="AI3" s="49" t="s">
        <v>443</v>
      </c>
      <c r="AJ3" s="49" t="s">
        <v>443</v>
      </c>
      <c r="AK3" s="49" t="s">
        <v>443</v>
      </c>
      <c r="AL3" s="49" t="s">
        <v>443</v>
      </c>
      <c r="AM3" s="49" t="s">
        <v>443</v>
      </c>
      <c r="AN3" s="49" t="s">
        <v>443</v>
      </c>
      <c r="AO3" s="49" t="s">
        <v>443</v>
      </c>
      <c r="AP3" s="49" t="s">
        <v>443</v>
      </c>
      <c r="AQ3" s="49" t="s">
        <v>21</v>
      </c>
      <c r="AR3" s="49" t="s">
        <v>443</v>
      </c>
      <c r="AS3" s="49" t="s">
        <v>443</v>
      </c>
      <c r="AT3" s="49" t="s">
        <v>443</v>
      </c>
      <c r="AU3" s="49" t="s">
        <v>443</v>
      </c>
      <c r="AV3" s="137" t="s">
        <v>21</v>
      </c>
      <c r="AW3" s="49" t="s">
        <v>443</v>
      </c>
      <c r="AX3" s="49" t="s">
        <v>443</v>
      </c>
      <c r="AY3" s="49" t="s">
        <v>443</v>
      </c>
      <c r="AZ3" s="49" t="s">
        <v>443</v>
      </c>
      <c r="BA3" s="49" t="s">
        <v>443</v>
      </c>
      <c r="BB3" s="49" t="s">
        <v>2595</v>
      </c>
      <c r="BC3" s="49" t="s">
        <v>443</v>
      </c>
      <c r="BD3" s="49" t="s">
        <v>443</v>
      </c>
      <c r="BE3" s="131" t="s">
        <v>443</v>
      </c>
      <c r="BF3" s="49" t="s">
        <v>443</v>
      </c>
      <c r="BG3" s="49" t="s">
        <v>443</v>
      </c>
      <c r="BH3" s="132" t="s">
        <v>21</v>
      </c>
      <c r="BI3" s="49" t="s">
        <v>443</v>
      </c>
      <c r="BJ3" s="49" t="s">
        <v>443</v>
      </c>
      <c r="BK3" s="49" t="s">
        <v>443</v>
      </c>
      <c r="BL3" s="49" t="s">
        <v>443</v>
      </c>
      <c r="BM3" s="49" t="s">
        <v>443</v>
      </c>
      <c r="BN3" s="49" t="s">
        <v>443</v>
      </c>
      <c r="BO3" s="49" t="s">
        <v>443</v>
      </c>
      <c r="BP3" s="49" t="s">
        <v>443</v>
      </c>
      <c r="BQ3" s="49" t="s">
        <v>443</v>
      </c>
      <c r="BR3" s="49" t="s">
        <v>443</v>
      </c>
      <c r="BS3" s="49" t="s">
        <v>443</v>
      </c>
      <c r="BT3" s="287" t="s">
        <v>4</v>
      </c>
      <c r="BU3" s="49" t="s">
        <v>443</v>
      </c>
      <c r="BV3" s="49" t="s">
        <v>443</v>
      </c>
      <c r="BW3" s="1" t="s">
        <v>443</v>
      </c>
      <c r="BX3" s="49" t="s">
        <v>443</v>
      </c>
      <c r="BY3" s="49" t="s">
        <v>443</v>
      </c>
      <c r="BZ3" s="49" t="s">
        <v>443</v>
      </c>
      <c r="CA3" s="104" t="s">
        <v>443</v>
      </c>
      <c r="CB3" s="49" t="s">
        <v>443</v>
      </c>
      <c r="CC3" s="49" t="s">
        <v>443</v>
      </c>
      <c r="CD3" s="49" t="s">
        <v>443</v>
      </c>
      <c r="CE3" s="49" t="s">
        <v>443</v>
      </c>
      <c r="CF3" s="295" t="s">
        <v>4</v>
      </c>
      <c r="CG3" s="49" t="s">
        <v>443</v>
      </c>
      <c r="CH3" s="49" t="s">
        <v>443</v>
      </c>
      <c r="CI3" s="49" t="s">
        <v>443</v>
      </c>
      <c r="CJ3" s="49" t="s">
        <v>443</v>
      </c>
      <c r="CK3" s="49" t="s">
        <v>443</v>
      </c>
      <c r="CL3" s="49" t="s">
        <v>443</v>
      </c>
      <c r="CM3" s="49" t="s">
        <v>443</v>
      </c>
      <c r="CN3" s="49" t="s">
        <v>443</v>
      </c>
      <c r="CO3" s="49" t="s">
        <v>443</v>
      </c>
      <c r="CP3" s="379" t="s">
        <v>443</v>
      </c>
      <c r="CQ3" s="379" t="s">
        <v>443</v>
      </c>
      <c r="CR3" s="379" t="s">
        <v>443</v>
      </c>
      <c r="CS3" s="379" t="s">
        <v>4</v>
      </c>
      <c r="CT3" s="380" t="s">
        <v>35</v>
      </c>
      <c r="CU3" s="380" t="s">
        <v>35</v>
      </c>
      <c r="CV3" s="380" t="s">
        <v>35</v>
      </c>
      <c r="CW3" s="379" t="s">
        <v>4</v>
      </c>
      <c r="CX3" s="379" t="s">
        <v>443</v>
      </c>
      <c r="CY3" s="379" t="s">
        <v>443</v>
      </c>
      <c r="CZ3" s="379" t="s">
        <v>443</v>
      </c>
      <c r="DA3" s="379" t="s">
        <v>443</v>
      </c>
    </row>
    <row r="4" spans="1:105" customFormat="1" ht="26.1" customHeight="1" x14ac:dyDescent="0.2">
      <c r="A4" s="5" t="s">
        <v>141</v>
      </c>
      <c r="B4" s="5" t="s">
        <v>140</v>
      </c>
      <c r="C4" s="46" t="s">
        <v>2597</v>
      </c>
      <c r="D4" s="117"/>
      <c r="E4" s="53" t="s">
        <v>66</v>
      </c>
      <c r="F4" s="88" t="s">
        <v>2598</v>
      </c>
      <c r="G4" s="88">
        <v>23</v>
      </c>
      <c r="H4" s="9" t="s">
        <v>30</v>
      </c>
      <c r="I4" s="10" t="s">
        <v>87</v>
      </c>
      <c r="J4" s="170" t="s">
        <v>21</v>
      </c>
      <c r="K4" s="49" t="s">
        <v>443</v>
      </c>
      <c r="L4" s="49" t="s">
        <v>443</v>
      </c>
      <c r="M4" s="49" t="s">
        <v>443</v>
      </c>
      <c r="N4" s="49" t="s">
        <v>443</v>
      </c>
      <c r="O4" s="49" t="s">
        <v>443</v>
      </c>
      <c r="P4" s="49" t="s">
        <v>443</v>
      </c>
      <c r="Q4" s="49" t="s">
        <v>443</v>
      </c>
      <c r="R4" s="49" t="s">
        <v>443</v>
      </c>
      <c r="S4" s="49" t="s">
        <v>443</v>
      </c>
      <c r="T4" s="49" t="s">
        <v>443</v>
      </c>
      <c r="U4" s="49" t="s">
        <v>443</v>
      </c>
      <c r="V4" s="49"/>
      <c r="W4" s="49"/>
      <c r="X4" s="49"/>
      <c r="Y4" s="49"/>
      <c r="Z4" s="49"/>
      <c r="AA4" s="49"/>
      <c r="AB4" s="49"/>
      <c r="AC4" s="49"/>
      <c r="AD4" s="49"/>
      <c r="AE4" s="49"/>
      <c r="AF4" s="49"/>
      <c r="AG4" s="49"/>
      <c r="AH4" s="49"/>
      <c r="AI4" s="49"/>
      <c r="AJ4" s="49"/>
      <c r="AK4" s="49"/>
      <c r="AL4" s="49"/>
      <c r="AM4" s="49"/>
      <c r="AN4" s="49"/>
      <c r="AO4" s="49"/>
      <c r="AP4" s="49"/>
      <c r="AQ4" s="49"/>
      <c r="AR4" s="49"/>
      <c r="AS4" s="49"/>
      <c r="AT4" s="1"/>
      <c r="AU4" s="1"/>
      <c r="AV4" s="1"/>
      <c r="AW4" s="1"/>
      <c r="AX4" s="1"/>
      <c r="AY4" s="1"/>
      <c r="AZ4" s="1"/>
      <c r="BA4" s="1"/>
      <c r="BB4" s="1"/>
      <c r="BC4" s="1"/>
      <c r="BD4" s="1"/>
      <c r="BE4" s="143"/>
      <c r="BF4" s="17"/>
      <c r="BG4" s="17"/>
      <c r="BH4" s="17"/>
      <c r="BI4" s="17"/>
      <c r="BJ4" s="17"/>
      <c r="BK4" s="163"/>
      <c r="BL4" s="163"/>
      <c r="BM4" s="162"/>
      <c r="BN4" s="163"/>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row>
    <row r="5" spans="1:105" s="381" customFormat="1" ht="45" customHeight="1" x14ac:dyDescent="0.25">
      <c r="A5" s="371" t="s">
        <v>2048</v>
      </c>
      <c r="B5" s="372" t="s">
        <v>62</v>
      </c>
      <c r="C5" s="373" t="s">
        <v>2599</v>
      </c>
      <c r="D5" s="374">
        <v>40787</v>
      </c>
      <c r="E5" s="375" t="s">
        <v>590</v>
      </c>
      <c r="F5" s="376" t="s">
        <v>392</v>
      </c>
      <c r="G5" s="140">
        <v>16</v>
      </c>
      <c r="H5" s="377" t="s">
        <v>19</v>
      </c>
      <c r="I5" s="378" t="s">
        <v>87</v>
      </c>
      <c r="J5" s="49" t="s">
        <v>443</v>
      </c>
      <c r="K5" s="49" t="s">
        <v>443</v>
      </c>
      <c r="L5" s="49" t="s">
        <v>443</v>
      </c>
      <c r="M5" s="49" t="s">
        <v>443</v>
      </c>
      <c r="N5" s="49" t="s">
        <v>443</v>
      </c>
      <c r="O5" s="49" t="s">
        <v>443</v>
      </c>
      <c r="P5" s="49" t="s">
        <v>443</v>
      </c>
      <c r="Q5" s="49" t="s">
        <v>443</v>
      </c>
      <c r="R5" s="49" t="s">
        <v>443</v>
      </c>
      <c r="S5" s="49" t="s">
        <v>443</v>
      </c>
      <c r="T5" s="49" t="s">
        <v>21</v>
      </c>
      <c r="U5" s="49" t="s">
        <v>443</v>
      </c>
      <c r="V5" s="49" t="s">
        <v>443</v>
      </c>
      <c r="W5" s="49" t="s">
        <v>443</v>
      </c>
      <c r="X5" s="49" t="s">
        <v>443</v>
      </c>
      <c r="Y5" s="49" t="s">
        <v>443</v>
      </c>
      <c r="Z5" s="49" t="s">
        <v>443</v>
      </c>
      <c r="AA5" s="49" t="s">
        <v>443</v>
      </c>
      <c r="AB5" s="49" t="s">
        <v>443</v>
      </c>
      <c r="AC5" s="49" t="s">
        <v>443</v>
      </c>
      <c r="AD5" s="49" t="s">
        <v>443</v>
      </c>
      <c r="AE5" s="49" t="s">
        <v>443</v>
      </c>
      <c r="AF5" s="49" t="s">
        <v>35</v>
      </c>
      <c r="AG5" s="49" t="s">
        <v>21</v>
      </c>
      <c r="AH5" s="49" t="s">
        <v>443</v>
      </c>
      <c r="AI5" s="49" t="s">
        <v>443</v>
      </c>
      <c r="AJ5" s="49" t="s">
        <v>443</v>
      </c>
      <c r="AK5" s="49"/>
      <c r="AL5" s="49" t="s">
        <v>443</v>
      </c>
      <c r="AM5" s="49" t="s">
        <v>443</v>
      </c>
      <c r="AN5" s="49" t="s">
        <v>443</v>
      </c>
      <c r="AO5" s="49" t="s">
        <v>443</v>
      </c>
      <c r="AP5" s="49" t="s">
        <v>443</v>
      </c>
      <c r="AQ5" s="49" t="s">
        <v>443</v>
      </c>
      <c r="AR5" s="49" t="s">
        <v>443</v>
      </c>
      <c r="AS5" s="49" t="s">
        <v>21</v>
      </c>
      <c r="AT5" s="49" t="s">
        <v>443</v>
      </c>
      <c r="AU5" s="49" t="s">
        <v>443</v>
      </c>
      <c r="AV5" s="49" t="s">
        <v>443</v>
      </c>
      <c r="AW5" s="49" t="s">
        <v>443</v>
      </c>
      <c r="AX5" s="49" t="s">
        <v>443</v>
      </c>
      <c r="AY5" s="49" t="s">
        <v>443</v>
      </c>
      <c r="AZ5" s="49" t="s">
        <v>443</v>
      </c>
      <c r="BA5" s="49" t="s">
        <v>443</v>
      </c>
      <c r="BB5" s="49" t="s">
        <v>443</v>
      </c>
      <c r="BC5" s="49" t="s">
        <v>443</v>
      </c>
      <c r="BD5" s="49" t="s">
        <v>443</v>
      </c>
      <c r="BE5" s="138" t="s">
        <v>21</v>
      </c>
      <c r="BF5" s="161" t="s">
        <v>443</v>
      </c>
      <c r="BG5" s="161" t="s">
        <v>443</v>
      </c>
      <c r="BH5" s="161" t="s">
        <v>443</v>
      </c>
      <c r="BI5" s="161" t="s">
        <v>443</v>
      </c>
      <c r="BJ5" s="161" t="s">
        <v>443</v>
      </c>
      <c r="BK5" s="162" t="s">
        <v>443</v>
      </c>
      <c r="BL5" s="162" t="s">
        <v>443</v>
      </c>
      <c r="BM5" s="162" t="s">
        <v>443</v>
      </c>
      <c r="BN5" s="162" t="s">
        <v>443</v>
      </c>
      <c r="BO5" s="49" t="s">
        <v>443</v>
      </c>
      <c r="BP5" s="49" t="s">
        <v>443</v>
      </c>
      <c r="BQ5" s="132" t="s">
        <v>21</v>
      </c>
      <c r="BR5" s="49" t="s">
        <v>443</v>
      </c>
      <c r="BS5" s="49" t="s">
        <v>443</v>
      </c>
      <c r="BT5" s="49" t="s">
        <v>443</v>
      </c>
      <c r="BU5" s="49" t="s">
        <v>443</v>
      </c>
      <c r="BV5" s="49" t="s">
        <v>443</v>
      </c>
      <c r="BW5" s="49" t="s">
        <v>443</v>
      </c>
      <c r="BX5" s="49" t="s">
        <v>443</v>
      </c>
      <c r="BY5" s="49" t="s">
        <v>443</v>
      </c>
      <c r="BZ5" s="49" t="s">
        <v>443</v>
      </c>
      <c r="CA5" s="49" t="s">
        <v>443</v>
      </c>
      <c r="CB5" s="49" t="s">
        <v>443</v>
      </c>
      <c r="CC5" s="49" t="s">
        <v>443</v>
      </c>
      <c r="CD5" s="294" t="s">
        <v>4</v>
      </c>
      <c r="CE5" s="49" t="s">
        <v>443</v>
      </c>
      <c r="CF5" s="49" t="s">
        <v>443</v>
      </c>
      <c r="CG5" s="49" t="s">
        <v>443</v>
      </c>
      <c r="CH5" s="49" t="s">
        <v>443</v>
      </c>
      <c r="CI5" s="49" t="s">
        <v>443</v>
      </c>
      <c r="CJ5" s="49" t="s">
        <v>443</v>
      </c>
      <c r="CK5" s="49" t="s">
        <v>443</v>
      </c>
      <c r="CL5" s="49" t="s">
        <v>443</v>
      </c>
      <c r="CM5" s="49" t="s">
        <v>443</v>
      </c>
      <c r="CN5" s="49" t="s">
        <v>443</v>
      </c>
      <c r="CO5" s="49" t="s">
        <v>443</v>
      </c>
      <c r="CP5" s="379" t="s">
        <v>443</v>
      </c>
      <c r="CQ5" s="379" t="s">
        <v>4</v>
      </c>
      <c r="CR5" s="379" t="s">
        <v>443</v>
      </c>
      <c r="CS5" s="379" t="s">
        <v>443</v>
      </c>
      <c r="CT5" s="379" t="s">
        <v>443</v>
      </c>
      <c r="CU5" s="380" t="s">
        <v>35</v>
      </c>
      <c r="CV5" s="379" t="s">
        <v>443</v>
      </c>
      <c r="CW5" s="379" t="s">
        <v>443</v>
      </c>
      <c r="CX5" s="379" t="s">
        <v>443</v>
      </c>
      <c r="CY5" s="379" t="s">
        <v>443</v>
      </c>
      <c r="CZ5" s="379" t="s">
        <v>443</v>
      </c>
      <c r="DA5" s="379" t="s">
        <v>443</v>
      </c>
    </row>
    <row r="6" spans="1:105" s="381" customFormat="1" ht="45" customHeight="1" x14ac:dyDescent="0.25">
      <c r="A6" s="382" t="s">
        <v>607</v>
      </c>
      <c r="B6" s="382" t="s">
        <v>608</v>
      </c>
      <c r="C6" s="382"/>
      <c r="D6" s="401">
        <v>43313</v>
      </c>
      <c r="E6" s="385" t="s">
        <v>590</v>
      </c>
      <c r="F6" s="386" t="s">
        <v>2365</v>
      </c>
      <c r="G6" s="140"/>
      <c r="H6" s="387" t="s">
        <v>30</v>
      </c>
      <c r="I6" s="388" t="s">
        <v>28</v>
      </c>
      <c r="J6" s="170"/>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137"/>
      <c r="AZ6" s="49"/>
      <c r="BA6" s="49"/>
      <c r="BB6" s="49"/>
      <c r="BC6" s="49"/>
      <c r="BD6" s="49"/>
      <c r="BE6" s="133"/>
      <c r="BF6" s="222"/>
      <c r="BG6" s="161"/>
      <c r="BH6" s="161"/>
      <c r="BI6" s="161"/>
      <c r="BJ6" s="161"/>
      <c r="BK6" s="164"/>
      <c r="BL6" s="162"/>
      <c r="BM6" s="162"/>
      <c r="BN6" s="162"/>
      <c r="BO6" s="49"/>
      <c r="BP6" s="49"/>
      <c r="BQ6" s="49"/>
      <c r="BR6" s="103"/>
      <c r="BS6" s="103"/>
      <c r="BT6" s="103"/>
      <c r="BU6" s="103"/>
      <c r="BV6" s="103"/>
      <c r="BW6" s="103"/>
      <c r="BX6" s="49"/>
      <c r="BY6" s="103"/>
      <c r="BZ6" s="103"/>
      <c r="CA6" s="49" t="s">
        <v>443</v>
      </c>
      <c r="CB6" s="49" t="s">
        <v>443</v>
      </c>
      <c r="CC6" s="49" t="s">
        <v>443</v>
      </c>
      <c r="CD6" s="49" t="s">
        <v>443</v>
      </c>
      <c r="CE6" s="49" t="s">
        <v>443</v>
      </c>
      <c r="CF6" s="49" t="s">
        <v>443</v>
      </c>
      <c r="CG6" s="49" t="s">
        <v>443</v>
      </c>
      <c r="CH6" s="49" t="s">
        <v>443</v>
      </c>
      <c r="CI6" s="295" t="s">
        <v>4</v>
      </c>
      <c r="CJ6" s="49" t="s">
        <v>443</v>
      </c>
      <c r="CK6" s="49" t="s">
        <v>443</v>
      </c>
      <c r="CL6" s="288" t="s">
        <v>443</v>
      </c>
      <c r="CM6" s="146" t="s">
        <v>2600</v>
      </c>
      <c r="CN6" s="49" t="s">
        <v>443</v>
      </c>
      <c r="CO6" s="49" t="s">
        <v>443</v>
      </c>
      <c r="CP6" s="379" t="s">
        <v>443</v>
      </c>
      <c r="CQ6" s="379" t="s">
        <v>443</v>
      </c>
      <c r="CR6" s="379" t="s">
        <v>443</v>
      </c>
      <c r="CS6" s="379" t="s">
        <v>443</v>
      </c>
      <c r="CT6" s="379" t="s">
        <v>443</v>
      </c>
      <c r="CU6" s="447" t="s">
        <v>4</v>
      </c>
      <c r="CV6" s="380" t="s">
        <v>35</v>
      </c>
      <c r="CW6" s="379" t="s">
        <v>443</v>
      </c>
      <c r="CX6" s="379" t="s">
        <v>443</v>
      </c>
      <c r="CY6" s="448" t="s">
        <v>443</v>
      </c>
      <c r="CZ6" s="448" t="s">
        <v>443</v>
      </c>
      <c r="DA6" s="379" t="s">
        <v>443</v>
      </c>
    </row>
    <row r="7" spans="1:105" s="381" customFormat="1" ht="45" customHeight="1" x14ac:dyDescent="0.25">
      <c r="A7" s="464" t="s">
        <v>2058</v>
      </c>
      <c r="B7" s="464" t="s">
        <v>99</v>
      </c>
      <c r="C7" s="383" t="s">
        <v>2601</v>
      </c>
      <c r="D7" s="445"/>
      <c r="E7" s="465" t="s">
        <v>590</v>
      </c>
      <c r="F7" s="441" t="s">
        <v>465</v>
      </c>
      <c r="G7" s="100"/>
      <c r="H7" s="466" t="s">
        <v>24</v>
      </c>
      <c r="I7" s="449" t="s">
        <v>2368</v>
      </c>
      <c r="J7" s="170" t="s">
        <v>443</v>
      </c>
      <c r="K7" s="49" t="s">
        <v>443</v>
      </c>
      <c r="L7" s="49" t="s">
        <v>443</v>
      </c>
      <c r="M7" s="49" t="s">
        <v>443</v>
      </c>
      <c r="N7" s="49" t="s">
        <v>443</v>
      </c>
      <c r="O7" s="49" t="s">
        <v>21</v>
      </c>
      <c r="P7" s="49" t="s">
        <v>443</v>
      </c>
      <c r="Q7" s="49" t="s">
        <v>443</v>
      </c>
      <c r="R7" s="49" t="s">
        <v>443</v>
      </c>
      <c r="S7" s="49" t="s">
        <v>443</v>
      </c>
      <c r="T7" s="49" t="s">
        <v>443</v>
      </c>
      <c r="U7" s="49" t="s">
        <v>443</v>
      </c>
      <c r="V7" s="49" t="s">
        <v>443</v>
      </c>
      <c r="W7" s="49" t="s">
        <v>443</v>
      </c>
      <c r="X7" s="49" t="s">
        <v>443</v>
      </c>
      <c r="Y7" s="49" t="s">
        <v>443</v>
      </c>
      <c r="Z7" s="49" t="s">
        <v>443</v>
      </c>
      <c r="AA7" s="49" t="s">
        <v>443</v>
      </c>
      <c r="AB7" s="49" t="s">
        <v>443</v>
      </c>
      <c r="AC7" s="49" t="s">
        <v>443</v>
      </c>
      <c r="AD7" s="49" t="s">
        <v>443</v>
      </c>
      <c r="AE7" s="49" t="s">
        <v>443</v>
      </c>
      <c r="AF7" s="49" t="s">
        <v>443</v>
      </c>
      <c r="AG7" s="49" t="s">
        <v>443</v>
      </c>
      <c r="AH7" s="49" t="s">
        <v>443</v>
      </c>
      <c r="AI7" s="49" t="s">
        <v>443</v>
      </c>
      <c r="AJ7" s="49" t="s">
        <v>443</v>
      </c>
      <c r="AK7" s="49" t="s">
        <v>443</v>
      </c>
      <c r="AL7" s="49" t="s">
        <v>443</v>
      </c>
      <c r="AM7" s="49" t="s">
        <v>443</v>
      </c>
      <c r="AN7" s="49" t="s">
        <v>21</v>
      </c>
      <c r="AO7" s="49" t="s">
        <v>443</v>
      </c>
      <c r="AP7" s="49" t="s">
        <v>443</v>
      </c>
      <c r="AQ7" s="49" t="s">
        <v>443</v>
      </c>
      <c r="AR7" s="49" t="s">
        <v>443</v>
      </c>
      <c r="AS7" s="49" t="s">
        <v>443</v>
      </c>
      <c r="AT7" s="49" t="s">
        <v>443</v>
      </c>
      <c r="AU7" s="49" t="s">
        <v>443</v>
      </c>
      <c r="AV7" s="49" t="s">
        <v>443</v>
      </c>
      <c r="AW7" s="49" t="s">
        <v>443</v>
      </c>
      <c r="AX7" s="49" t="s">
        <v>443</v>
      </c>
      <c r="AY7" s="49" t="s">
        <v>35</v>
      </c>
      <c r="AZ7" s="137" t="s">
        <v>21</v>
      </c>
      <c r="BA7" s="49" t="s">
        <v>443</v>
      </c>
      <c r="BB7" s="49" t="s">
        <v>2595</v>
      </c>
      <c r="BC7" s="49" t="s">
        <v>443</v>
      </c>
      <c r="BD7" s="49" t="s">
        <v>443</v>
      </c>
      <c r="BE7" s="131" t="s">
        <v>443</v>
      </c>
      <c r="BF7" s="49" t="s">
        <v>443</v>
      </c>
      <c r="BG7" s="49" t="s">
        <v>443</v>
      </c>
      <c r="BH7" s="49" t="s">
        <v>443</v>
      </c>
      <c r="BI7" s="49" t="s">
        <v>443</v>
      </c>
      <c r="BJ7" s="49" t="s">
        <v>443</v>
      </c>
      <c r="BK7" s="49" t="s">
        <v>443</v>
      </c>
      <c r="BL7" s="132" t="s">
        <v>21</v>
      </c>
      <c r="BM7" s="49" t="s">
        <v>443</v>
      </c>
      <c r="BN7" s="49" t="s">
        <v>443</v>
      </c>
      <c r="BO7" s="49" t="s">
        <v>443</v>
      </c>
      <c r="BP7" s="49" t="s">
        <v>443</v>
      </c>
      <c r="BQ7" s="49" t="s">
        <v>443</v>
      </c>
      <c r="BR7" s="49" t="s">
        <v>443</v>
      </c>
      <c r="BS7" s="49" t="s">
        <v>443</v>
      </c>
      <c r="BT7" s="49" t="s">
        <v>443</v>
      </c>
      <c r="BU7" s="49" t="s">
        <v>443</v>
      </c>
      <c r="BV7" s="49" t="s">
        <v>443</v>
      </c>
      <c r="BW7" s="287" t="s">
        <v>4</v>
      </c>
      <c r="BX7" s="287" t="s">
        <v>443</v>
      </c>
      <c r="BY7" s="49" t="s">
        <v>443</v>
      </c>
      <c r="BZ7" s="49" t="s">
        <v>443</v>
      </c>
      <c r="CA7" s="104" t="s">
        <v>443</v>
      </c>
      <c r="CB7" s="49" t="s">
        <v>443</v>
      </c>
      <c r="CC7" s="49" t="s">
        <v>443</v>
      </c>
      <c r="CD7" s="49" t="s">
        <v>443</v>
      </c>
      <c r="CE7" s="49" t="s">
        <v>443</v>
      </c>
      <c r="CF7" s="49" t="s">
        <v>443</v>
      </c>
      <c r="CG7" s="49" t="s">
        <v>443</v>
      </c>
      <c r="CH7" s="49" t="s">
        <v>443</v>
      </c>
      <c r="CI7" s="295" t="s">
        <v>4</v>
      </c>
      <c r="CJ7" s="49" t="s">
        <v>443</v>
      </c>
      <c r="CK7" s="49" t="s">
        <v>443</v>
      </c>
      <c r="CL7" s="49" t="s">
        <v>443</v>
      </c>
      <c r="CM7" s="49" t="s">
        <v>443</v>
      </c>
      <c r="CN7" s="49" t="s">
        <v>443</v>
      </c>
      <c r="CO7" s="49" t="s">
        <v>443</v>
      </c>
      <c r="CP7" s="379" t="s">
        <v>443</v>
      </c>
      <c r="CQ7" s="379" t="s">
        <v>443</v>
      </c>
      <c r="CR7" s="379" t="s">
        <v>443</v>
      </c>
      <c r="CS7" s="379" t="s">
        <v>443</v>
      </c>
      <c r="CT7" s="380" t="s">
        <v>35</v>
      </c>
      <c r="CU7" s="380" t="s">
        <v>35</v>
      </c>
      <c r="CV7" s="379" t="s">
        <v>443</v>
      </c>
      <c r="CW7" s="379" t="s">
        <v>443</v>
      </c>
      <c r="CX7" s="379" t="s">
        <v>443</v>
      </c>
      <c r="CY7" s="379" t="s">
        <v>443</v>
      </c>
      <c r="CZ7" s="379" t="s">
        <v>443</v>
      </c>
      <c r="DA7" s="379" t="s">
        <v>443</v>
      </c>
    </row>
    <row r="8" spans="1:105" s="381" customFormat="1" ht="45" customHeight="1" x14ac:dyDescent="0.25">
      <c r="A8" s="382" t="s">
        <v>637</v>
      </c>
      <c r="B8" s="383" t="s">
        <v>638</v>
      </c>
      <c r="C8" s="383"/>
      <c r="D8" s="384"/>
      <c r="E8" s="385" t="s">
        <v>590</v>
      </c>
      <c r="F8" s="386" t="s">
        <v>336</v>
      </c>
      <c r="G8" s="88">
        <v>19</v>
      </c>
      <c r="H8" s="387" t="s">
        <v>19</v>
      </c>
      <c r="I8" s="388" t="s">
        <v>31</v>
      </c>
      <c r="J8" s="170" t="s">
        <v>443</v>
      </c>
      <c r="K8" s="49" t="s">
        <v>443</v>
      </c>
      <c r="L8" s="49" t="s">
        <v>443</v>
      </c>
      <c r="M8" s="49" t="s">
        <v>443</v>
      </c>
      <c r="N8" s="49" t="s">
        <v>443</v>
      </c>
      <c r="O8" s="49" t="s">
        <v>443</v>
      </c>
      <c r="P8" s="49" t="s">
        <v>443</v>
      </c>
      <c r="Q8" s="49" t="s">
        <v>443</v>
      </c>
      <c r="R8" s="49" t="s">
        <v>443</v>
      </c>
      <c r="S8" s="49" t="s">
        <v>443</v>
      </c>
      <c r="T8" s="49" t="s">
        <v>21</v>
      </c>
      <c r="U8" s="49" t="s">
        <v>443</v>
      </c>
      <c r="V8" s="49" t="s">
        <v>443</v>
      </c>
      <c r="W8" s="49" t="s">
        <v>443</v>
      </c>
      <c r="X8" s="49" t="s">
        <v>443</v>
      </c>
      <c r="Y8" s="49" t="s">
        <v>443</v>
      </c>
      <c r="Z8" s="49" t="s">
        <v>443</v>
      </c>
      <c r="AA8" s="49" t="s">
        <v>443</v>
      </c>
      <c r="AB8" s="49" t="s">
        <v>443</v>
      </c>
      <c r="AC8" s="49" t="s">
        <v>443</v>
      </c>
      <c r="AD8" s="49" t="s">
        <v>443</v>
      </c>
      <c r="AE8" s="49" t="s">
        <v>443</v>
      </c>
      <c r="AF8" s="49" t="s">
        <v>21</v>
      </c>
      <c r="AG8" s="49" t="s">
        <v>443</v>
      </c>
      <c r="AH8" s="49" t="s">
        <v>443</v>
      </c>
      <c r="AI8" s="49" t="s">
        <v>443</v>
      </c>
      <c r="AJ8" s="49" t="s">
        <v>443</v>
      </c>
      <c r="AK8" s="49" t="s">
        <v>443</v>
      </c>
      <c r="AL8" s="49" t="s">
        <v>443</v>
      </c>
      <c r="AM8" s="49" t="s">
        <v>443</v>
      </c>
      <c r="AN8" s="49" t="s">
        <v>443</v>
      </c>
      <c r="AO8" s="49" t="s">
        <v>443</v>
      </c>
      <c r="AP8" s="49" t="s">
        <v>443</v>
      </c>
      <c r="AQ8" s="49" t="s">
        <v>443</v>
      </c>
      <c r="AR8" s="49" t="s">
        <v>21</v>
      </c>
      <c r="AS8" s="49" t="s">
        <v>443</v>
      </c>
      <c r="AT8" s="49" t="s">
        <v>443</v>
      </c>
      <c r="AU8" s="49" t="s">
        <v>443</v>
      </c>
      <c r="AV8" s="49" t="s">
        <v>443</v>
      </c>
      <c r="AW8" s="49" t="s">
        <v>443</v>
      </c>
      <c r="AX8" s="49" t="s">
        <v>443</v>
      </c>
      <c r="AY8" s="49" t="s">
        <v>443</v>
      </c>
      <c r="AZ8" s="49" t="s">
        <v>443</v>
      </c>
      <c r="BA8" s="49" t="s">
        <v>443</v>
      </c>
      <c r="BB8" s="49" t="s">
        <v>443</v>
      </c>
      <c r="BC8" s="49" t="s">
        <v>443</v>
      </c>
      <c r="BD8" s="137" t="s">
        <v>21</v>
      </c>
      <c r="BE8" s="131" t="s">
        <v>443</v>
      </c>
      <c r="BF8" s="49" t="s">
        <v>443</v>
      </c>
      <c r="BG8" s="49" t="s">
        <v>443</v>
      </c>
      <c r="BH8" s="49" t="s">
        <v>443</v>
      </c>
      <c r="BI8" s="49" t="s">
        <v>443</v>
      </c>
      <c r="BJ8" s="49" t="s">
        <v>443</v>
      </c>
      <c r="BK8" s="49" t="s">
        <v>443</v>
      </c>
      <c r="BL8" s="49" t="s">
        <v>443</v>
      </c>
      <c r="BM8" s="49" t="s">
        <v>443</v>
      </c>
      <c r="BN8" s="49" t="s">
        <v>443</v>
      </c>
      <c r="BO8" s="49" t="s">
        <v>443</v>
      </c>
      <c r="BP8" s="132" t="s">
        <v>21</v>
      </c>
      <c r="BQ8" s="161" t="s">
        <v>443</v>
      </c>
      <c r="BR8" s="49" t="s">
        <v>443</v>
      </c>
      <c r="BS8" s="49" t="s">
        <v>443</v>
      </c>
      <c r="BT8" s="49" t="s">
        <v>443</v>
      </c>
      <c r="BU8" s="49" t="s">
        <v>443</v>
      </c>
      <c r="BV8" s="49" t="s">
        <v>443</v>
      </c>
      <c r="BW8" s="49" t="s">
        <v>443</v>
      </c>
      <c r="BX8" s="49" t="s">
        <v>443</v>
      </c>
      <c r="BY8" s="49" t="s">
        <v>443</v>
      </c>
      <c r="BZ8" s="49" t="s">
        <v>443</v>
      </c>
      <c r="CA8" s="49" t="s">
        <v>443</v>
      </c>
      <c r="CB8" s="287" t="s">
        <v>4</v>
      </c>
      <c r="CC8" s="131" t="s">
        <v>443</v>
      </c>
      <c r="CD8" s="49" t="s">
        <v>443</v>
      </c>
      <c r="CE8" s="49" t="s">
        <v>443</v>
      </c>
      <c r="CF8" s="49" t="s">
        <v>443</v>
      </c>
      <c r="CG8" s="49" t="s">
        <v>443</v>
      </c>
      <c r="CH8" s="49" t="s">
        <v>443</v>
      </c>
      <c r="CI8" s="49" t="s">
        <v>443</v>
      </c>
      <c r="CJ8" s="49" t="s">
        <v>443</v>
      </c>
      <c r="CK8" s="49" t="s">
        <v>443</v>
      </c>
      <c r="CL8" s="49" t="s">
        <v>443</v>
      </c>
      <c r="CM8" s="49" t="s">
        <v>443</v>
      </c>
      <c r="CN8" s="49" t="s">
        <v>443</v>
      </c>
      <c r="CO8" s="49" t="s">
        <v>443</v>
      </c>
      <c r="CP8" s="379" t="s">
        <v>4</v>
      </c>
      <c r="CQ8" s="379" t="s">
        <v>443</v>
      </c>
      <c r="CR8" s="379" t="s">
        <v>443</v>
      </c>
      <c r="CS8" s="379" t="s">
        <v>443</v>
      </c>
      <c r="CT8" s="379" t="s">
        <v>443</v>
      </c>
      <c r="CU8" s="380" t="s">
        <v>35</v>
      </c>
      <c r="CV8" s="379" t="s">
        <v>443</v>
      </c>
      <c r="CW8" s="379" t="s">
        <v>443</v>
      </c>
      <c r="CX8" s="379" t="s">
        <v>443</v>
      </c>
      <c r="CY8" s="379" t="s">
        <v>443</v>
      </c>
      <c r="CZ8" s="379" t="s">
        <v>443</v>
      </c>
      <c r="DA8" s="379" t="s">
        <v>443</v>
      </c>
    </row>
    <row r="9" spans="1:105" customFormat="1" ht="26.1" customHeight="1" x14ac:dyDescent="0.2">
      <c r="A9" s="5" t="s">
        <v>142</v>
      </c>
      <c r="B9" s="5" t="s">
        <v>140</v>
      </c>
      <c r="C9" s="46" t="s">
        <v>2602</v>
      </c>
      <c r="D9" s="117"/>
      <c r="E9" s="53" t="s">
        <v>66</v>
      </c>
      <c r="F9" s="88" t="s">
        <v>2603</v>
      </c>
      <c r="G9" s="88"/>
      <c r="H9" s="9" t="s">
        <v>24</v>
      </c>
      <c r="I9" s="23" t="s">
        <v>25</v>
      </c>
      <c r="J9" s="170" t="s">
        <v>443</v>
      </c>
      <c r="K9" s="49" t="s">
        <v>443</v>
      </c>
      <c r="L9" s="49" t="s">
        <v>443</v>
      </c>
      <c r="M9" s="49" t="s">
        <v>443</v>
      </c>
      <c r="N9" s="49" t="s">
        <v>767</v>
      </c>
      <c r="O9" s="49" t="s">
        <v>443</v>
      </c>
      <c r="P9" s="49" t="s">
        <v>21</v>
      </c>
      <c r="Q9" s="49" t="s">
        <v>443</v>
      </c>
      <c r="R9" s="49" t="s">
        <v>443</v>
      </c>
      <c r="S9" s="49" t="s">
        <v>443</v>
      </c>
      <c r="T9" s="49" t="s">
        <v>443</v>
      </c>
      <c r="U9" s="49" t="s">
        <v>443</v>
      </c>
      <c r="V9" s="49" t="s">
        <v>443</v>
      </c>
      <c r="W9" s="66" t="s">
        <v>767</v>
      </c>
      <c r="X9" s="49" t="s">
        <v>443</v>
      </c>
      <c r="Y9" s="49" t="s">
        <v>443</v>
      </c>
      <c r="Z9" s="49" t="s">
        <v>443</v>
      </c>
      <c r="AA9" s="49" t="s">
        <v>443</v>
      </c>
      <c r="AB9" s="49" t="s">
        <v>21</v>
      </c>
      <c r="AC9" s="49" t="s">
        <v>443</v>
      </c>
      <c r="AD9" s="49" t="s">
        <v>443</v>
      </c>
      <c r="AE9" s="49" t="s">
        <v>443</v>
      </c>
      <c r="AF9" s="49" t="s">
        <v>443</v>
      </c>
      <c r="AG9" s="49" t="s">
        <v>443</v>
      </c>
      <c r="AH9" s="49" t="s">
        <v>443</v>
      </c>
      <c r="AI9" s="49" t="s">
        <v>443</v>
      </c>
      <c r="AJ9" s="49" t="s">
        <v>443</v>
      </c>
      <c r="AK9" s="51" t="s">
        <v>35</v>
      </c>
      <c r="AL9" s="51" t="s">
        <v>35</v>
      </c>
      <c r="AM9" s="51" t="s">
        <v>35</v>
      </c>
      <c r="AN9" s="51" t="s">
        <v>35</v>
      </c>
      <c r="AO9" s="51" t="s">
        <v>35</v>
      </c>
      <c r="AP9" s="51" t="s">
        <v>35</v>
      </c>
      <c r="AQ9" s="51" t="s">
        <v>35</v>
      </c>
      <c r="AR9" s="51" t="s">
        <v>35</v>
      </c>
      <c r="AS9" s="51" t="s">
        <v>35</v>
      </c>
      <c r="AT9" s="1"/>
      <c r="AU9" s="1"/>
      <c r="AV9" s="1"/>
      <c r="AW9" s="1"/>
      <c r="AX9" s="1"/>
      <c r="AY9" s="1"/>
      <c r="AZ9" s="1"/>
      <c r="BA9" s="1"/>
      <c r="BB9" s="1"/>
      <c r="BC9" s="1"/>
      <c r="BD9" s="1"/>
      <c r="BE9" s="143"/>
      <c r="BF9" s="1"/>
      <c r="BG9" s="1"/>
      <c r="BH9" s="1"/>
      <c r="BI9" s="1"/>
      <c r="BJ9" s="1"/>
      <c r="BK9" s="1"/>
      <c r="BL9" s="1"/>
      <c r="BM9" s="49"/>
      <c r="BN9" s="1"/>
      <c r="BO9" s="1"/>
      <c r="BP9" s="1"/>
      <c r="BQ9" s="158"/>
      <c r="BR9" s="1"/>
      <c r="BS9" s="1"/>
      <c r="BT9" s="1"/>
      <c r="BU9" s="1"/>
      <c r="BV9" s="1"/>
      <c r="BW9" s="1"/>
      <c r="BX9" s="1"/>
      <c r="BY9" s="1"/>
      <c r="BZ9" s="1"/>
      <c r="CA9" s="1"/>
      <c r="CB9" s="1"/>
      <c r="CC9" s="143"/>
      <c r="CD9" s="1"/>
      <c r="CE9" s="1"/>
      <c r="CF9" s="1"/>
      <c r="CG9" s="1"/>
      <c r="CH9" s="1"/>
      <c r="CI9" s="1"/>
      <c r="CJ9" s="1"/>
      <c r="CK9" s="1"/>
      <c r="CL9" s="1"/>
      <c r="CM9" s="1"/>
      <c r="CN9" s="1"/>
      <c r="CO9" s="1"/>
      <c r="CP9" s="1"/>
      <c r="CQ9" s="1"/>
      <c r="CR9" s="1"/>
      <c r="CS9" s="1"/>
      <c r="CT9" s="1"/>
      <c r="CU9" s="1"/>
      <c r="CV9" s="1"/>
      <c r="CW9" s="49" t="s">
        <v>443</v>
      </c>
      <c r="CX9" s="1"/>
      <c r="CY9" s="1"/>
      <c r="CZ9" s="1"/>
      <c r="DA9" s="1"/>
    </row>
    <row r="10" spans="1:105" customFormat="1" ht="24" customHeight="1" x14ac:dyDescent="0.2">
      <c r="A10" s="5" t="s">
        <v>2604</v>
      </c>
      <c r="B10" s="5" t="s">
        <v>140</v>
      </c>
      <c r="C10" s="46" t="s">
        <v>2605</v>
      </c>
      <c r="D10" s="117"/>
      <c r="E10" s="65" t="s">
        <v>66</v>
      </c>
      <c r="F10" s="88" t="s">
        <v>430</v>
      </c>
      <c r="G10" s="88">
        <v>27</v>
      </c>
      <c r="H10" s="9" t="s">
        <v>30</v>
      </c>
      <c r="I10" s="10" t="s">
        <v>87</v>
      </c>
      <c r="J10" s="170" t="s">
        <v>21</v>
      </c>
      <c r="K10" s="49" t="s">
        <v>443</v>
      </c>
      <c r="L10" s="49" t="s">
        <v>443</v>
      </c>
      <c r="M10" s="49" t="s">
        <v>443</v>
      </c>
      <c r="N10" s="49" t="s">
        <v>443</v>
      </c>
      <c r="O10" s="50" t="s">
        <v>35</v>
      </c>
      <c r="P10" s="50" t="s">
        <v>35</v>
      </c>
      <c r="Q10" s="50" t="s">
        <v>35</v>
      </c>
      <c r="R10" s="50" t="s">
        <v>35</v>
      </c>
      <c r="S10" s="50" t="s">
        <v>35</v>
      </c>
      <c r="T10" s="50" t="s">
        <v>35</v>
      </c>
      <c r="U10" s="50" t="s">
        <v>35</v>
      </c>
      <c r="V10" s="49" t="s">
        <v>21</v>
      </c>
      <c r="W10" s="50" t="s">
        <v>35</v>
      </c>
      <c r="X10" s="50" t="s">
        <v>35</v>
      </c>
      <c r="Y10" s="50" t="s">
        <v>35</v>
      </c>
      <c r="Z10" s="50" t="s">
        <v>35</v>
      </c>
      <c r="AA10" s="50" t="s">
        <v>35</v>
      </c>
      <c r="AB10" s="50" t="s">
        <v>35</v>
      </c>
      <c r="AC10" s="50" t="s">
        <v>35</v>
      </c>
      <c r="AD10" s="50" t="s">
        <v>35</v>
      </c>
      <c r="AE10" s="50" t="s">
        <v>35</v>
      </c>
      <c r="AF10" s="50" t="s">
        <v>35</v>
      </c>
      <c r="AG10" s="50" t="s">
        <v>35</v>
      </c>
      <c r="AH10" s="49" t="s">
        <v>21</v>
      </c>
      <c r="AI10" s="50" t="s">
        <v>35</v>
      </c>
      <c r="AJ10" s="50" t="s">
        <v>35</v>
      </c>
      <c r="AK10" s="50" t="s">
        <v>35</v>
      </c>
      <c r="AL10" s="50" t="s">
        <v>35</v>
      </c>
      <c r="AM10" s="50" t="s">
        <v>35</v>
      </c>
      <c r="AN10" s="50" t="s">
        <v>35</v>
      </c>
      <c r="AO10" s="50" t="s">
        <v>35</v>
      </c>
      <c r="AP10" s="50" t="s">
        <v>35</v>
      </c>
      <c r="AQ10" s="50" t="s">
        <v>35</v>
      </c>
      <c r="AR10" s="50" t="s">
        <v>35</v>
      </c>
      <c r="AS10" s="50" t="s">
        <v>35</v>
      </c>
      <c r="AT10" s="1"/>
      <c r="AU10" s="1"/>
      <c r="AV10" s="1"/>
      <c r="AW10" s="1"/>
      <c r="AX10" s="1"/>
      <c r="AY10" s="1"/>
      <c r="AZ10" s="1"/>
      <c r="BA10" s="1"/>
      <c r="BB10" s="1"/>
      <c r="BC10" s="1"/>
      <c r="BD10" s="1"/>
      <c r="BE10" s="143"/>
      <c r="BF10" s="1"/>
      <c r="BG10" s="1"/>
      <c r="BH10" s="1"/>
      <c r="BI10" s="1"/>
      <c r="BJ10" s="1"/>
      <c r="BK10" s="1"/>
      <c r="BL10" s="1"/>
      <c r="BM10" s="1"/>
      <c r="BN10" s="1"/>
      <c r="BO10" s="1"/>
      <c r="BP10" s="1"/>
      <c r="BQ10" s="1"/>
      <c r="BR10" s="1"/>
      <c r="BS10" s="1"/>
      <c r="BT10" s="1"/>
      <c r="BU10" s="1"/>
      <c r="BV10" s="1"/>
      <c r="BW10" s="1"/>
      <c r="BX10" s="1"/>
      <c r="BY10" s="1"/>
      <c r="BZ10" s="1"/>
      <c r="CA10" s="1"/>
      <c r="CB10" s="1"/>
      <c r="CC10" s="1"/>
      <c r="CP10" s="1"/>
      <c r="CQ10" s="1"/>
      <c r="CR10" s="1"/>
      <c r="CS10" s="1"/>
      <c r="CT10" s="1"/>
      <c r="CU10" s="1"/>
      <c r="CV10" s="1"/>
      <c r="CW10" s="1"/>
      <c r="CX10" s="1"/>
      <c r="CY10" s="1"/>
      <c r="CZ10" s="1"/>
      <c r="DA10" s="1"/>
    </row>
    <row r="11" spans="1:105" s="397" customFormat="1" ht="45" customHeight="1" x14ac:dyDescent="0.25">
      <c r="A11" s="390" t="s">
        <v>2370</v>
      </c>
      <c r="B11" s="391" t="s">
        <v>60</v>
      </c>
      <c r="C11" s="392" t="s">
        <v>2606</v>
      </c>
      <c r="D11" s="393">
        <v>41214</v>
      </c>
      <c r="E11" s="385" t="s">
        <v>590</v>
      </c>
      <c r="F11" s="394" t="s">
        <v>2371</v>
      </c>
      <c r="G11" s="89">
        <v>20</v>
      </c>
      <c r="H11" s="395" t="s">
        <v>19</v>
      </c>
      <c r="I11" s="396" t="s">
        <v>87</v>
      </c>
      <c r="J11" s="318" t="s">
        <v>2607</v>
      </c>
      <c r="K11" s="66" t="s">
        <v>767</v>
      </c>
      <c r="L11" s="66" t="s">
        <v>767</v>
      </c>
      <c r="M11" s="66" t="s">
        <v>767</v>
      </c>
      <c r="N11" s="49" t="s">
        <v>443</v>
      </c>
      <c r="O11" s="49" t="s">
        <v>443</v>
      </c>
      <c r="P11" s="49" t="s">
        <v>443</v>
      </c>
      <c r="Q11" s="49" t="s">
        <v>443</v>
      </c>
      <c r="R11" s="49" t="s">
        <v>443</v>
      </c>
      <c r="S11" s="49" t="s">
        <v>443</v>
      </c>
      <c r="T11" s="49" t="s">
        <v>443</v>
      </c>
      <c r="U11" s="49" t="s">
        <v>443</v>
      </c>
      <c r="V11" s="49" t="s">
        <v>21</v>
      </c>
      <c r="W11" s="49" t="s">
        <v>443</v>
      </c>
      <c r="X11" s="49" t="s">
        <v>443</v>
      </c>
      <c r="Y11" s="49" t="s">
        <v>443</v>
      </c>
      <c r="Z11" s="49" t="s">
        <v>443</v>
      </c>
      <c r="AA11" s="49" t="s">
        <v>443</v>
      </c>
      <c r="AB11" s="49" t="s">
        <v>443</v>
      </c>
      <c r="AC11" s="49" t="s">
        <v>443</v>
      </c>
      <c r="AD11" s="49" t="s">
        <v>443</v>
      </c>
      <c r="AE11" s="49" t="s">
        <v>443</v>
      </c>
      <c r="AF11" s="49" t="s">
        <v>21</v>
      </c>
      <c r="AG11" s="49" t="s">
        <v>443</v>
      </c>
      <c r="AH11" s="49" t="s">
        <v>443</v>
      </c>
      <c r="AI11" s="49" t="s">
        <v>443</v>
      </c>
      <c r="AJ11" s="49" t="s">
        <v>443</v>
      </c>
      <c r="AK11" s="49" t="s">
        <v>443</v>
      </c>
      <c r="AL11" s="49" t="s">
        <v>443</v>
      </c>
      <c r="AM11" s="49" t="s">
        <v>443</v>
      </c>
      <c r="AN11" s="49" t="s">
        <v>443</v>
      </c>
      <c r="AO11" s="49" t="s">
        <v>443</v>
      </c>
      <c r="AP11" s="49" t="s">
        <v>443</v>
      </c>
      <c r="AQ11" s="49" t="s">
        <v>443</v>
      </c>
      <c r="AR11" s="49" t="s">
        <v>443</v>
      </c>
      <c r="AS11" s="49" t="s">
        <v>443</v>
      </c>
      <c r="AT11" s="137" t="s">
        <v>21</v>
      </c>
      <c r="AU11" s="49" t="s">
        <v>443</v>
      </c>
      <c r="AV11" s="49" t="s">
        <v>443</v>
      </c>
      <c r="AW11" s="49" t="s">
        <v>443</v>
      </c>
      <c r="AX11" s="49" t="s">
        <v>443</v>
      </c>
      <c r="AY11" s="49" t="s">
        <v>443</v>
      </c>
      <c r="AZ11" s="49" t="s">
        <v>443</v>
      </c>
      <c r="BA11" s="49" t="s">
        <v>443</v>
      </c>
      <c r="BB11" s="49" t="s">
        <v>443</v>
      </c>
      <c r="BC11" s="49" t="s">
        <v>443</v>
      </c>
      <c r="BD11" s="49" t="s">
        <v>443</v>
      </c>
      <c r="BE11" s="49" t="s">
        <v>443</v>
      </c>
      <c r="BF11" s="144" t="s">
        <v>21</v>
      </c>
      <c r="BG11" s="185" t="s">
        <v>2608</v>
      </c>
      <c r="BH11" s="49" t="s">
        <v>443</v>
      </c>
      <c r="BI11" s="49" t="s">
        <v>443</v>
      </c>
      <c r="BJ11" s="49" t="s">
        <v>443</v>
      </c>
      <c r="BK11" s="49" t="s">
        <v>443</v>
      </c>
      <c r="BL11" s="49" t="s">
        <v>443</v>
      </c>
      <c r="BM11" s="49" t="s">
        <v>443</v>
      </c>
      <c r="BN11" s="49" t="s">
        <v>443</v>
      </c>
      <c r="BO11" s="49" t="s">
        <v>443</v>
      </c>
      <c r="BP11" s="49" t="s">
        <v>443</v>
      </c>
      <c r="BQ11" s="273" t="s">
        <v>443</v>
      </c>
      <c r="BR11" s="287" t="s">
        <v>4</v>
      </c>
      <c r="BS11" s="49" t="s">
        <v>443</v>
      </c>
      <c r="BT11" s="49" t="s">
        <v>443</v>
      </c>
      <c r="BU11" s="49" t="s">
        <v>443</v>
      </c>
      <c r="BV11" s="49" t="s">
        <v>443</v>
      </c>
      <c r="BW11" s="49" t="s">
        <v>443</v>
      </c>
      <c r="BX11" s="49" t="s">
        <v>443</v>
      </c>
      <c r="BY11" s="49" t="s">
        <v>443</v>
      </c>
      <c r="BZ11" s="49" t="s">
        <v>443</v>
      </c>
      <c r="CA11" s="49" t="s">
        <v>443</v>
      </c>
      <c r="CB11" s="49" t="s">
        <v>443</v>
      </c>
      <c r="CC11" s="131" t="s">
        <v>443</v>
      </c>
      <c r="CD11" s="294" t="s">
        <v>4</v>
      </c>
      <c r="CE11" s="49" t="s">
        <v>443</v>
      </c>
      <c r="CF11" s="49" t="s">
        <v>443</v>
      </c>
      <c r="CG11" s="49" t="s">
        <v>443</v>
      </c>
      <c r="CH11" s="49" t="s">
        <v>443</v>
      </c>
      <c r="CI11" s="49" t="s">
        <v>443</v>
      </c>
      <c r="CJ11" s="49" t="s">
        <v>443</v>
      </c>
      <c r="CK11" s="49" t="s">
        <v>443</v>
      </c>
      <c r="CL11" s="49" t="s">
        <v>443</v>
      </c>
      <c r="CM11" s="49" t="s">
        <v>443</v>
      </c>
      <c r="CN11" s="49" t="s">
        <v>443</v>
      </c>
      <c r="CO11" s="49" t="s">
        <v>443</v>
      </c>
      <c r="CP11" s="379" t="s">
        <v>443</v>
      </c>
      <c r="CQ11" s="379" t="s">
        <v>443</v>
      </c>
      <c r="CR11" s="379" t="s">
        <v>4</v>
      </c>
      <c r="CS11" s="379" t="s">
        <v>4</v>
      </c>
      <c r="CT11" s="379" t="s">
        <v>443</v>
      </c>
      <c r="CU11" s="380" t="s">
        <v>35</v>
      </c>
      <c r="CV11" s="379" t="s">
        <v>443</v>
      </c>
      <c r="CW11" s="379" t="s">
        <v>443</v>
      </c>
      <c r="CX11" s="379" t="s">
        <v>443</v>
      </c>
      <c r="CY11" s="380" t="s">
        <v>35</v>
      </c>
      <c r="CZ11" s="379" t="s">
        <v>443</v>
      </c>
      <c r="DA11" s="379" t="s">
        <v>443</v>
      </c>
    </row>
    <row r="12" spans="1:105" s="502" customFormat="1" ht="45" customHeight="1" x14ac:dyDescent="0.25">
      <c r="A12" s="372" t="s">
        <v>269</v>
      </c>
      <c r="B12" s="372" t="s">
        <v>119</v>
      </c>
      <c r="C12" s="372"/>
      <c r="D12" s="384"/>
      <c r="E12" s="402" t="s">
        <v>590</v>
      </c>
      <c r="F12" s="376" t="s">
        <v>270</v>
      </c>
      <c r="G12" s="140">
        <v>19</v>
      </c>
      <c r="H12" s="431" t="s">
        <v>2181</v>
      </c>
      <c r="I12" s="378" t="s">
        <v>40</v>
      </c>
      <c r="J12" s="49" t="s">
        <v>443</v>
      </c>
      <c r="K12" s="49" t="s">
        <v>443</v>
      </c>
      <c r="L12" s="49" t="s">
        <v>21</v>
      </c>
      <c r="M12" s="49" t="s">
        <v>443</v>
      </c>
      <c r="N12" s="49" t="s">
        <v>443</v>
      </c>
      <c r="O12" s="49" t="s">
        <v>443</v>
      </c>
      <c r="P12" s="49" t="s">
        <v>443</v>
      </c>
      <c r="Q12" s="49" t="s">
        <v>443</v>
      </c>
      <c r="R12" s="49" t="s">
        <v>443</v>
      </c>
      <c r="S12" s="49" t="s">
        <v>443</v>
      </c>
      <c r="T12" s="49" t="s">
        <v>443</v>
      </c>
      <c r="U12" s="49" t="s">
        <v>443</v>
      </c>
      <c r="V12" s="49" t="s">
        <v>443</v>
      </c>
      <c r="W12" s="49" t="s">
        <v>443</v>
      </c>
      <c r="X12" s="49" t="s">
        <v>21</v>
      </c>
      <c r="Y12" s="49" t="s">
        <v>35</v>
      </c>
      <c r="Z12" s="49" t="s">
        <v>443</v>
      </c>
      <c r="AA12" s="49" t="s">
        <v>443</v>
      </c>
      <c r="AB12" s="49" t="s">
        <v>443</v>
      </c>
      <c r="AC12" s="49" t="s">
        <v>443</v>
      </c>
      <c r="AD12" s="49" t="s">
        <v>443</v>
      </c>
      <c r="AE12" s="49" t="s">
        <v>443</v>
      </c>
      <c r="AF12" s="49" t="s">
        <v>443</v>
      </c>
      <c r="AG12" s="49" t="s">
        <v>443</v>
      </c>
      <c r="AH12" s="49" t="s">
        <v>443</v>
      </c>
      <c r="AI12" s="49" t="s">
        <v>443</v>
      </c>
      <c r="AJ12" s="49" t="s">
        <v>21</v>
      </c>
      <c r="AK12" s="49" t="s">
        <v>443</v>
      </c>
      <c r="AL12" s="49" t="s">
        <v>443</v>
      </c>
      <c r="AM12" s="49" t="s">
        <v>443</v>
      </c>
      <c r="AN12" s="49" t="s">
        <v>443</v>
      </c>
      <c r="AO12" s="49" t="s">
        <v>443</v>
      </c>
      <c r="AP12" s="49" t="s">
        <v>443</v>
      </c>
      <c r="AQ12" s="49" t="s">
        <v>443</v>
      </c>
      <c r="AR12" s="123" t="s">
        <v>443</v>
      </c>
      <c r="AS12" s="49" t="s">
        <v>443</v>
      </c>
      <c r="AT12" s="49" t="s">
        <v>443</v>
      </c>
      <c r="AU12" s="49" t="s">
        <v>443</v>
      </c>
      <c r="AV12" s="137" t="s">
        <v>21</v>
      </c>
      <c r="AW12" s="129" t="s">
        <v>2609</v>
      </c>
      <c r="AX12" s="49" t="s">
        <v>443</v>
      </c>
      <c r="AY12" s="49" t="s">
        <v>443</v>
      </c>
      <c r="AZ12" s="49" t="s">
        <v>443</v>
      </c>
      <c r="BA12" s="49" t="s">
        <v>443</v>
      </c>
      <c r="BB12" s="49" t="s">
        <v>443</v>
      </c>
      <c r="BC12" s="49" t="s">
        <v>443</v>
      </c>
      <c r="BD12" s="49" t="s">
        <v>443</v>
      </c>
      <c r="BE12" s="131" t="s">
        <v>443</v>
      </c>
      <c r="BF12" s="77" t="s">
        <v>443</v>
      </c>
      <c r="BG12" s="267" t="s">
        <v>443</v>
      </c>
      <c r="BH12" s="156" t="s">
        <v>21</v>
      </c>
      <c r="BI12" s="267" t="s">
        <v>443</v>
      </c>
      <c r="BJ12" s="267" t="s">
        <v>443</v>
      </c>
      <c r="BK12" s="267" t="s">
        <v>443</v>
      </c>
      <c r="BL12" s="267" t="s">
        <v>443</v>
      </c>
      <c r="BM12" s="267" t="s">
        <v>443</v>
      </c>
      <c r="BN12" s="267" t="s">
        <v>443</v>
      </c>
      <c r="BO12" s="273" t="s">
        <v>443</v>
      </c>
      <c r="BP12" s="49" t="s">
        <v>443</v>
      </c>
      <c r="BQ12" s="273" t="s">
        <v>443</v>
      </c>
      <c r="BR12" s="49" t="s">
        <v>443</v>
      </c>
      <c r="BS12" s="49" t="s">
        <v>443</v>
      </c>
      <c r="BT12" s="287" t="s">
        <v>4</v>
      </c>
      <c r="BU12" s="49" t="s">
        <v>443</v>
      </c>
      <c r="BV12" s="49" t="s">
        <v>443</v>
      </c>
      <c r="BW12" s="28" t="s">
        <v>443</v>
      </c>
      <c r="BX12" s="49" t="s">
        <v>443</v>
      </c>
      <c r="BY12" s="49" t="s">
        <v>443</v>
      </c>
      <c r="BZ12" s="49" t="s">
        <v>443</v>
      </c>
      <c r="CA12" s="49" t="s">
        <v>443</v>
      </c>
      <c r="CB12" s="49" t="s">
        <v>443</v>
      </c>
      <c r="CC12" s="131" t="s">
        <v>443</v>
      </c>
      <c r="CD12" s="49" t="s">
        <v>443</v>
      </c>
      <c r="CE12" s="49" t="s">
        <v>443</v>
      </c>
      <c r="CF12" s="295" t="s">
        <v>4</v>
      </c>
      <c r="CG12" s="49" t="s">
        <v>443</v>
      </c>
      <c r="CH12" s="49" t="s">
        <v>443</v>
      </c>
      <c r="CI12" s="49" t="s">
        <v>443</v>
      </c>
      <c r="CJ12" s="49" t="s">
        <v>443</v>
      </c>
      <c r="CK12" s="49" t="s">
        <v>443</v>
      </c>
      <c r="CL12" s="49" t="s">
        <v>443</v>
      </c>
      <c r="CM12" s="49" t="s">
        <v>443</v>
      </c>
      <c r="CN12" s="49" t="s">
        <v>443</v>
      </c>
      <c r="CO12" s="49" t="s">
        <v>443</v>
      </c>
      <c r="CP12" s="452" t="s">
        <v>443</v>
      </c>
      <c r="CQ12" s="453" t="s">
        <v>443</v>
      </c>
      <c r="CR12" s="453" t="s">
        <v>443</v>
      </c>
      <c r="CS12" s="453" t="s">
        <v>4</v>
      </c>
      <c r="CT12" s="453" t="s">
        <v>443</v>
      </c>
      <c r="CU12" s="456" t="s">
        <v>35</v>
      </c>
      <c r="CV12" s="453" t="s">
        <v>443</v>
      </c>
      <c r="CW12" s="453" t="s">
        <v>443</v>
      </c>
      <c r="CX12" s="453" t="s">
        <v>443</v>
      </c>
      <c r="CY12" s="453" t="s">
        <v>443</v>
      </c>
      <c r="CZ12" s="453" t="s">
        <v>443</v>
      </c>
      <c r="DA12" s="379" t="s">
        <v>443</v>
      </c>
    </row>
    <row r="13" spans="1:105" s="502" customFormat="1" ht="45" customHeight="1" x14ac:dyDescent="0.25">
      <c r="A13" s="383" t="s">
        <v>2066</v>
      </c>
      <c r="B13" s="383" t="s">
        <v>665</v>
      </c>
      <c r="C13" s="383"/>
      <c r="D13" s="393">
        <v>44075</v>
      </c>
      <c r="E13" s="402" t="s">
        <v>590</v>
      </c>
      <c r="F13" s="386" t="s">
        <v>666</v>
      </c>
      <c r="G13" s="140"/>
      <c r="H13" s="387" t="s">
        <v>24</v>
      </c>
      <c r="I13" s="388" t="s">
        <v>53</v>
      </c>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123"/>
      <c r="AS13" s="49"/>
      <c r="AT13" s="49"/>
      <c r="AU13" s="49"/>
      <c r="AV13" s="137"/>
      <c r="AW13" s="129"/>
      <c r="AX13" s="49"/>
      <c r="AY13" s="49"/>
      <c r="AZ13" s="49"/>
      <c r="BA13" s="49"/>
      <c r="BB13" s="49"/>
      <c r="BC13" s="49"/>
      <c r="BD13" s="49"/>
      <c r="BE13" s="131"/>
      <c r="BF13" s="77"/>
      <c r="BG13" s="267"/>
      <c r="BH13" s="156"/>
      <c r="BI13" s="267"/>
      <c r="BJ13" s="267"/>
      <c r="BK13" s="267"/>
      <c r="BL13" s="267"/>
      <c r="BM13" s="267"/>
      <c r="BN13" s="267"/>
      <c r="BO13" s="273"/>
      <c r="BP13" s="49"/>
      <c r="BQ13" s="273"/>
      <c r="BR13" s="49"/>
      <c r="BS13" s="49"/>
      <c r="BT13" s="287"/>
      <c r="BU13" s="49"/>
      <c r="BV13" s="49"/>
      <c r="BW13" s="28"/>
      <c r="BX13" s="49"/>
      <c r="BY13" s="49"/>
      <c r="BZ13" s="49"/>
      <c r="CA13" s="49"/>
      <c r="CB13" s="49"/>
      <c r="CC13" s="131"/>
      <c r="CD13" s="49"/>
      <c r="CE13" s="49"/>
      <c r="CF13" s="295"/>
      <c r="CG13" s="49"/>
      <c r="CH13" s="49"/>
      <c r="CI13" s="49"/>
      <c r="CJ13" s="49"/>
      <c r="CK13" s="49"/>
      <c r="CL13" s="49"/>
      <c r="CM13" s="49"/>
      <c r="CN13" s="49"/>
      <c r="CO13" s="49"/>
      <c r="CP13" s="379"/>
      <c r="CQ13" s="379"/>
      <c r="CR13" s="379"/>
      <c r="CS13" s="379"/>
      <c r="CT13" s="379"/>
      <c r="CU13" s="379"/>
      <c r="CV13" s="379"/>
      <c r="CW13" s="379"/>
      <c r="CX13" s="379"/>
      <c r="CY13" s="379"/>
      <c r="CZ13" s="453" t="s">
        <v>443</v>
      </c>
      <c r="DA13" s="379" t="s">
        <v>443</v>
      </c>
    </row>
    <row r="14" spans="1:105" s="502" customFormat="1" ht="45" customHeight="1" x14ac:dyDescent="0.25">
      <c r="A14" s="429" t="s">
        <v>2068</v>
      </c>
      <c r="B14" s="382" t="s">
        <v>152</v>
      </c>
      <c r="C14" s="429"/>
      <c r="D14" s="430">
        <v>42186</v>
      </c>
      <c r="E14" s="402" t="s">
        <v>590</v>
      </c>
      <c r="F14" s="403" t="s">
        <v>2372</v>
      </c>
      <c r="G14" s="193"/>
      <c r="H14" s="431" t="s">
        <v>2181</v>
      </c>
      <c r="I14" s="404" t="s">
        <v>69</v>
      </c>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50" t="s">
        <v>35</v>
      </c>
      <c r="AI14" s="50" t="s">
        <v>35</v>
      </c>
      <c r="AJ14" s="50" t="s">
        <v>35</v>
      </c>
      <c r="AK14" s="50" t="s">
        <v>35</v>
      </c>
      <c r="AL14" s="50" t="s">
        <v>35</v>
      </c>
      <c r="AM14" s="50" t="s">
        <v>35</v>
      </c>
      <c r="AN14" s="50" t="s">
        <v>35</v>
      </c>
      <c r="AO14" s="50" t="s">
        <v>35</v>
      </c>
      <c r="AP14" s="49" t="s">
        <v>443</v>
      </c>
      <c r="AQ14" s="49" t="s">
        <v>443</v>
      </c>
      <c r="AR14" s="49" t="s">
        <v>21</v>
      </c>
      <c r="AS14" s="49" t="s">
        <v>443</v>
      </c>
      <c r="AT14" s="49" t="s">
        <v>443</v>
      </c>
      <c r="AU14" s="49" t="s">
        <v>443</v>
      </c>
      <c r="AV14" s="49" t="s">
        <v>443</v>
      </c>
      <c r="AW14" s="129" t="s">
        <v>2609</v>
      </c>
      <c r="AX14" s="49" t="s">
        <v>443</v>
      </c>
      <c r="AY14" s="49" t="s">
        <v>443</v>
      </c>
      <c r="AZ14" s="49" t="s">
        <v>443</v>
      </c>
      <c r="BA14" s="49"/>
      <c r="BB14" s="49" t="s">
        <v>443</v>
      </c>
      <c r="BC14" s="49" t="s">
        <v>443</v>
      </c>
      <c r="BD14" s="137" t="s">
        <v>21</v>
      </c>
      <c r="BE14" s="131" t="s">
        <v>443</v>
      </c>
      <c r="BF14" s="267" t="s">
        <v>443</v>
      </c>
      <c r="BG14" s="267" t="s">
        <v>443</v>
      </c>
      <c r="BH14" s="267" t="s">
        <v>443</v>
      </c>
      <c r="BI14" s="267" t="s">
        <v>443</v>
      </c>
      <c r="BJ14" s="267" t="s">
        <v>443</v>
      </c>
      <c r="BK14" s="267" t="s">
        <v>443</v>
      </c>
      <c r="BL14" s="267" t="s">
        <v>443</v>
      </c>
      <c r="BM14" s="156" t="s">
        <v>21</v>
      </c>
      <c r="BN14" s="267" t="s">
        <v>443</v>
      </c>
      <c r="BO14" s="273" t="s">
        <v>443</v>
      </c>
      <c r="BP14" s="49" t="s">
        <v>443</v>
      </c>
      <c r="BQ14" s="49" t="s">
        <v>443</v>
      </c>
      <c r="BR14" s="49" t="s">
        <v>443</v>
      </c>
      <c r="BS14" s="49" t="s">
        <v>443</v>
      </c>
      <c r="BT14" s="49" t="s">
        <v>443</v>
      </c>
      <c r="BU14" s="49" t="s">
        <v>443</v>
      </c>
      <c r="BV14" s="49" t="s">
        <v>443</v>
      </c>
      <c r="BW14" s="28" t="s">
        <v>443</v>
      </c>
      <c r="BX14" s="49" t="s">
        <v>443</v>
      </c>
      <c r="BY14" s="287" t="s">
        <v>4</v>
      </c>
      <c r="BZ14" s="49" t="s">
        <v>443</v>
      </c>
      <c r="CA14" s="49" t="s">
        <v>443</v>
      </c>
      <c r="CB14" s="49" t="s">
        <v>35</v>
      </c>
      <c r="CC14" s="49" t="s">
        <v>443</v>
      </c>
      <c r="CD14" s="49" t="s">
        <v>443</v>
      </c>
      <c r="CE14" s="49" t="s">
        <v>443</v>
      </c>
      <c r="CF14" s="49" t="s">
        <v>443</v>
      </c>
      <c r="CG14" s="49" t="s">
        <v>443</v>
      </c>
      <c r="CH14" s="49" t="s">
        <v>443</v>
      </c>
      <c r="CI14" s="49" t="s">
        <v>443</v>
      </c>
      <c r="CJ14" s="49" t="s">
        <v>443</v>
      </c>
      <c r="CK14" s="295" t="s">
        <v>4</v>
      </c>
      <c r="CL14" s="49" t="s">
        <v>443</v>
      </c>
      <c r="CM14" s="49" t="s">
        <v>443</v>
      </c>
      <c r="CN14" s="49" t="s">
        <v>443</v>
      </c>
      <c r="CO14" s="49" t="s">
        <v>443</v>
      </c>
      <c r="CP14" s="379" t="s">
        <v>443</v>
      </c>
      <c r="CQ14" s="379" t="s">
        <v>443</v>
      </c>
      <c r="CR14" s="379" t="s">
        <v>443</v>
      </c>
      <c r="CS14" s="379" t="s">
        <v>443</v>
      </c>
      <c r="CT14" s="379" t="s">
        <v>443</v>
      </c>
      <c r="CU14" s="380" t="s">
        <v>35</v>
      </c>
      <c r="CV14" s="379" t="s">
        <v>443</v>
      </c>
      <c r="CW14" s="379" t="s">
        <v>443</v>
      </c>
      <c r="CX14" s="379" t="s">
        <v>443</v>
      </c>
      <c r="CY14" s="379" t="s">
        <v>443</v>
      </c>
      <c r="CZ14" s="379" t="s">
        <v>443</v>
      </c>
      <c r="DA14" s="379" t="s">
        <v>443</v>
      </c>
    </row>
    <row r="15" spans="1:105" s="397" customFormat="1" ht="45" customHeight="1" x14ac:dyDescent="0.25">
      <c r="A15" s="398" t="s">
        <v>2530</v>
      </c>
      <c r="B15" s="399" t="s">
        <v>180</v>
      </c>
      <c r="C15" s="400"/>
      <c r="D15" s="401">
        <v>41426</v>
      </c>
      <c r="E15" s="402" t="s">
        <v>590</v>
      </c>
      <c r="F15" s="403" t="s">
        <v>523</v>
      </c>
      <c r="G15" s="193">
        <v>4</v>
      </c>
      <c r="H15" s="387" t="s">
        <v>19</v>
      </c>
      <c r="I15" s="404" t="s">
        <v>20</v>
      </c>
      <c r="J15" s="172" t="s">
        <v>157</v>
      </c>
      <c r="K15" s="61"/>
      <c r="L15" s="61"/>
      <c r="M15" s="61"/>
      <c r="N15" s="61"/>
      <c r="O15" s="51" t="s">
        <v>21</v>
      </c>
      <c r="P15" s="51" t="s">
        <v>35</v>
      </c>
      <c r="Q15" s="49" t="s">
        <v>443</v>
      </c>
      <c r="R15" s="49" t="s">
        <v>443</v>
      </c>
      <c r="S15" s="49" t="s">
        <v>443</v>
      </c>
      <c r="T15" s="49" t="s">
        <v>443</v>
      </c>
      <c r="U15" s="49" t="s">
        <v>443</v>
      </c>
      <c r="V15" s="49" t="s">
        <v>443</v>
      </c>
      <c r="W15" s="49" t="s">
        <v>443</v>
      </c>
      <c r="X15" s="49" t="s">
        <v>443</v>
      </c>
      <c r="Y15" s="49" t="s">
        <v>443</v>
      </c>
      <c r="Z15" s="49" t="s">
        <v>443</v>
      </c>
      <c r="AA15" s="49" t="s">
        <v>21</v>
      </c>
      <c r="AB15" s="49" t="s">
        <v>443</v>
      </c>
      <c r="AC15" s="49" t="s">
        <v>443</v>
      </c>
      <c r="AD15" s="49" t="s">
        <v>443</v>
      </c>
      <c r="AE15" s="49" t="s">
        <v>443</v>
      </c>
      <c r="AF15" s="49" t="s">
        <v>443</v>
      </c>
      <c r="AG15" s="49" t="s">
        <v>443</v>
      </c>
      <c r="AH15" s="49" t="s">
        <v>443</v>
      </c>
      <c r="AI15" s="49" t="s">
        <v>443</v>
      </c>
      <c r="AJ15" s="49" t="s">
        <v>443</v>
      </c>
      <c r="AK15" s="49" t="s">
        <v>443</v>
      </c>
      <c r="AL15" s="49" t="s">
        <v>443</v>
      </c>
      <c r="AM15" s="49" t="s">
        <v>21</v>
      </c>
      <c r="AN15" s="49" t="s">
        <v>443</v>
      </c>
      <c r="AO15" s="49" t="s">
        <v>443</v>
      </c>
      <c r="AP15" s="49" t="s">
        <v>443</v>
      </c>
      <c r="AQ15" s="49" t="s">
        <v>443</v>
      </c>
      <c r="AR15" s="49" t="s">
        <v>443</v>
      </c>
      <c r="AS15" s="49" t="s">
        <v>443</v>
      </c>
      <c r="AT15" s="49" t="s">
        <v>443</v>
      </c>
      <c r="AU15" s="49" t="s">
        <v>443</v>
      </c>
      <c r="AV15" s="49" t="s">
        <v>443</v>
      </c>
      <c r="AW15" s="49" t="s">
        <v>443</v>
      </c>
      <c r="AX15" s="49" t="s">
        <v>443</v>
      </c>
      <c r="AY15" s="137" t="s">
        <v>21</v>
      </c>
      <c r="AZ15" s="49" t="s">
        <v>443</v>
      </c>
      <c r="BA15" s="49" t="s">
        <v>443</v>
      </c>
      <c r="BB15" s="49" t="s">
        <v>443</v>
      </c>
      <c r="BC15" s="49" t="s">
        <v>443</v>
      </c>
      <c r="BD15" s="49" t="s">
        <v>443</v>
      </c>
      <c r="BE15" s="131" t="s">
        <v>443</v>
      </c>
      <c r="BF15" s="49" t="s">
        <v>443</v>
      </c>
      <c r="BG15" s="49" t="s">
        <v>443</v>
      </c>
      <c r="BH15" s="49" t="s">
        <v>443</v>
      </c>
      <c r="BI15" s="49" t="s">
        <v>443</v>
      </c>
      <c r="BJ15" s="49" t="s">
        <v>443</v>
      </c>
      <c r="BK15" s="49" t="s">
        <v>443</v>
      </c>
      <c r="BL15" s="132" t="s">
        <v>21</v>
      </c>
      <c r="BM15" s="49" t="s">
        <v>443</v>
      </c>
      <c r="BN15" s="49" t="s">
        <v>443</v>
      </c>
      <c r="BO15" s="49" t="s">
        <v>443</v>
      </c>
      <c r="BP15" s="49" t="s">
        <v>443</v>
      </c>
      <c r="BQ15" s="49" t="s">
        <v>443</v>
      </c>
      <c r="BR15" s="49" t="s">
        <v>443</v>
      </c>
      <c r="BS15" s="49" t="s">
        <v>443</v>
      </c>
      <c r="BT15" s="49" t="s">
        <v>443</v>
      </c>
      <c r="BU15" s="49" t="s">
        <v>443</v>
      </c>
      <c r="BV15" s="49" t="s">
        <v>443</v>
      </c>
      <c r="BW15" s="287" t="s">
        <v>4</v>
      </c>
      <c r="BX15" s="49" t="s">
        <v>443</v>
      </c>
      <c r="BY15" s="49" t="s">
        <v>443</v>
      </c>
      <c r="BZ15" s="49" t="s">
        <v>443</v>
      </c>
      <c r="CA15" s="49" t="s">
        <v>443</v>
      </c>
      <c r="CB15" s="49" t="s">
        <v>443</v>
      </c>
      <c r="CC15" s="49" t="s">
        <v>443</v>
      </c>
      <c r="CD15" s="103" t="s">
        <v>35</v>
      </c>
      <c r="CE15" s="49" t="s">
        <v>443</v>
      </c>
      <c r="CF15" s="49" t="s">
        <v>443</v>
      </c>
      <c r="CG15" s="49" t="s">
        <v>443</v>
      </c>
      <c r="CH15" s="49" t="s">
        <v>443</v>
      </c>
      <c r="CI15" s="295" t="s">
        <v>4</v>
      </c>
      <c r="CJ15" s="49" t="s">
        <v>443</v>
      </c>
      <c r="CK15" s="49" t="s">
        <v>443</v>
      </c>
      <c r="CL15" s="49" t="s">
        <v>443</v>
      </c>
      <c r="CM15" s="49" t="s">
        <v>443</v>
      </c>
      <c r="CN15" s="49" t="s">
        <v>443</v>
      </c>
      <c r="CO15" s="49" t="s">
        <v>443</v>
      </c>
      <c r="CP15" s="379" t="s">
        <v>443</v>
      </c>
      <c r="CQ15" s="379" t="s">
        <v>443</v>
      </c>
      <c r="CR15" s="379" t="s">
        <v>443</v>
      </c>
      <c r="CS15" s="379" t="s">
        <v>443</v>
      </c>
      <c r="CT15" s="379" t="s">
        <v>443</v>
      </c>
      <c r="CU15" s="405" t="s">
        <v>35</v>
      </c>
      <c r="CV15" s="379" t="s">
        <v>443</v>
      </c>
      <c r="CW15" s="379" t="s">
        <v>443</v>
      </c>
      <c r="CX15" s="379" t="s">
        <v>4</v>
      </c>
      <c r="CY15" s="380" t="s">
        <v>35</v>
      </c>
      <c r="CZ15" s="379" t="s">
        <v>443</v>
      </c>
      <c r="DA15" s="379" t="s">
        <v>443</v>
      </c>
    </row>
    <row r="16" spans="1:105" s="381" customFormat="1" ht="45" customHeight="1" x14ac:dyDescent="0.25">
      <c r="A16" s="382" t="s">
        <v>2070</v>
      </c>
      <c r="B16" s="383" t="s">
        <v>49</v>
      </c>
      <c r="C16" s="383"/>
      <c r="D16" s="401">
        <v>42476</v>
      </c>
      <c r="E16" s="385" t="s">
        <v>590</v>
      </c>
      <c r="F16" s="386" t="s">
        <v>2373</v>
      </c>
      <c r="G16" s="88"/>
      <c r="H16" s="387" t="s">
        <v>19</v>
      </c>
      <c r="I16" s="388" t="s">
        <v>87</v>
      </c>
      <c r="J16" s="170"/>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137" t="s">
        <v>21</v>
      </c>
      <c r="AU16" s="103" t="s">
        <v>35</v>
      </c>
      <c r="AV16" s="103" t="s">
        <v>35</v>
      </c>
      <c r="AW16" s="103" t="s">
        <v>35</v>
      </c>
      <c r="AX16" s="103" t="s">
        <v>35</v>
      </c>
      <c r="AY16" s="49" t="s">
        <v>443</v>
      </c>
      <c r="AZ16" s="49" t="s">
        <v>443</v>
      </c>
      <c r="BA16" s="49" t="s">
        <v>443</v>
      </c>
      <c r="BB16" s="49" t="s">
        <v>443</v>
      </c>
      <c r="BC16" s="49" t="s">
        <v>443</v>
      </c>
      <c r="BD16" s="49" t="s">
        <v>443</v>
      </c>
      <c r="BE16" s="131" t="s">
        <v>443</v>
      </c>
      <c r="BF16" s="132" t="s">
        <v>21</v>
      </c>
      <c r="BG16" s="49" t="s">
        <v>443</v>
      </c>
      <c r="BH16" s="49" t="s">
        <v>443</v>
      </c>
      <c r="BI16" s="49" t="s">
        <v>443</v>
      </c>
      <c r="BJ16" s="49" t="s">
        <v>443</v>
      </c>
      <c r="BK16" s="49" t="s">
        <v>443</v>
      </c>
      <c r="BL16" s="49" t="s">
        <v>443</v>
      </c>
      <c r="BM16" s="49" t="s">
        <v>443</v>
      </c>
      <c r="BN16" s="49" t="s">
        <v>443</v>
      </c>
      <c r="BO16" s="49" t="s">
        <v>443</v>
      </c>
      <c r="BP16" s="49" t="s">
        <v>443</v>
      </c>
      <c r="BQ16" s="49" t="s">
        <v>443</v>
      </c>
      <c r="BR16" s="287" t="s">
        <v>4</v>
      </c>
      <c r="BS16" s="103" t="s">
        <v>35</v>
      </c>
      <c r="BT16" s="49" t="s">
        <v>443</v>
      </c>
      <c r="BU16" s="49" t="s">
        <v>443</v>
      </c>
      <c r="BV16" s="49" t="s">
        <v>443</v>
      </c>
      <c r="BW16" s="49" t="s">
        <v>443</v>
      </c>
      <c r="BX16" s="49" t="s">
        <v>443</v>
      </c>
      <c r="BY16" s="49" t="s">
        <v>443</v>
      </c>
      <c r="BZ16" s="49" t="s">
        <v>443</v>
      </c>
      <c r="CA16" s="49" t="s">
        <v>443</v>
      </c>
      <c r="CB16" s="49" t="s">
        <v>443</v>
      </c>
      <c r="CC16" s="49" t="s">
        <v>443</v>
      </c>
      <c r="CD16" s="294" t="s">
        <v>4</v>
      </c>
      <c r="CE16" s="49" t="s">
        <v>443</v>
      </c>
      <c r="CF16" s="49" t="s">
        <v>443</v>
      </c>
      <c r="CG16" s="49" t="s">
        <v>443</v>
      </c>
      <c r="CH16" s="49" t="s">
        <v>443</v>
      </c>
      <c r="CI16" s="49" t="s">
        <v>443</v>
      </c>
      <c r="CJ16" s="49" t="s">
        <v>443</v>
      </c>
      <c r="CK16" s="49" t="s">
        <v>443</v>
      </c>
      <c r="CL16" s="49" t="s">
        <v>443</v>
      </c>
      <c r="CM16" s="49" t="s">
        <v>443</v>
      </c>
      <c r="CN16" s="49" t="s">
        <v>443</v>
      </c>
      <c r="CO16" s="49" t="s">
        <v>443</v>
      </c>
      <c r="CP16" s="379" t="s">
        <v>443</v>
      </c>
      <c r="CQ16" s="379" t="s">
        <v>443</v>
      </c>
      <c r="CR16" s="379" t="s">
        <v>4</v>
      </c>
      <c r="CS16" s="379" t="s">
        <v>443</v>
      </c>
      <c r="CT16" s="379" t="s">
        <v>443</v>
      </c>
      <c r="CU16" s="380" t="s">
        <v>35</v>
      </c>
      <c r="CV16" s="379" t="s">
        <v>443</v>
      </c>
      <c r="CW16" s="379" t="s">
        <v>443</v>
      </c>
      <c r="CX16" s="379" t="s">
        <v>443</v>
      </c>
      <c r="CY16" s="379" t="s">
        <v>443</v>
      </c>
      <c r="CZ16" s="379" t="s">
        <v>443</v>
      </c>
      <c r="DA16" s="379" t="s">
        <v>443</v>
      </c>
    </row>
    <row r="17" spans="1:105" ht="45" customHeight="1" x14ac:dyDescent="0.25">
      <c r="A17" s="383" t="s">
        <v>2071</v>
      </c>
      <c r="B17" s="383" t="s">
        <v>99</v>
      </c>
      <c r="C17" s="383"/>
      <c r="D17" s="401">
        <v>41791</v>
      </c>
      <c r="E17" s="385" t="s">
        <v>590</v>
      </c>
      <c r="F17" s="386" t="s">
        <v>2375</v>
      </c>
      <c r="G17" s="88">
        <v>21</v>
      </c>
      <c r="H17" s="387" t="s">
        <v>2181</v>
      </c>
      <c r="I17" s="388" t="s">
        <v>25</v>
      </c>
      <c r="J17" s="170"/>
      <c r="K17" s="49"/>
      <c r="L17" s="49"/>
      <c r="M17" s="49"/>
      <c r="N17" s="49"/>
      <c r="O17" s="49"/>
      <c r="P17" s="49"/>
      <c r="Q17" s="49"/>
      <c r="R17" s="49"/>
      <c r="S17" s="49"/>
      <c r="T17" s="49"/>
      <c r="U17" s="49"/>
      <c r="V17" s="50" t="s">
        <v>35</v>
      </c>
      <c r="W17" s="50" t="s">
        <v>35</v>
      </c>
      <c r="X17" s="50" t="s">
        <v>35</v>
      </c>
      <c r="Y17" s="50" t="s">
        <v>35</v>
      </c>
      <c r="Z17" s="50" t="s">
        <v>35</v>
      </c>
      <c r="AA17" s="49" t="s">
        <v>21</v>
      </c>
      <c r="AB17" s="50" t="s">
        <v>35</v>
      </c>
      <c r="AC17" s="49" t="s">
        <v>443</v>
      </c>
      <c r="AD17" s="49" t="s">
        <v>443</v>
      </c>
      <c r="AE17" s="49" t="s">
        <v>443</v>
      </c>
      <c r="AF17" s="49" t="s">
        <v>443</v>
      </c>
      <c r="AG17" s="49" t="s">
        <v>443</v>
      </c>
      <c r="AH17" s="49" t="s">
        <v>443</v>
      </c>
      <c r="AI17" s="49" t="s">
        <v>443</v>
      </c>
      <c r="AJ17" s="49" t="s">
        <v>443</v>
      </c>
      <c r="AK17" s="49" t="s">
        <v>443</v>
      </c>
      <c r="AL17" s="49" t="s">
        <v>443</v>
      </c>
      <c r="AM17" s="49" t="s">
        <v>21</v>
      </c>
      <c r="AN17" s="49" t="s">
        <v>443</v>
      </c>
      <c r="AO17" s="49" t="s">
        <v>443</v>
      </c>
      <c r="AP17" s="49" t="s">
        <v>443</v>
      </c>
      <c r="AQ17" s="49" t="s">
        <v>443</v>
      </c>
      <c r="AR17" s="123" t="s">
        <v>443</v>
      </c>
      <c r="AS17" s="49" t="s">
        <v>443</v>
      </c>
      <c r="AT17" s="49" t="s">
        <v>443</v>
      </c>
      <c r="AU17" s="49" t="s">
        <v>443</v>
      </c>
      <c r="AV17" s="49" t="s">
        <v>443</v>
      </c>
      <c r="AW17" s="129" t="s">
        <v>2609</v>
      </c>
      <c r="AX17" s="49" t="s">
        <v>443</v>
      </c>
      <c r="AY17" s="137" t="s">
        <v>21</v>
      </c>
      <c r="AZ17" s="49" t="s">
        <v>443</v>
      </c>
      <c r="BA17" s="49" t="s">
        <v>443</v>
      </c>
      <c r="BB17" s="49" t="s">
        <v>443</v>
      </c>
      <c r="BC17" s="49" t="s">
        <v>443</v>
      </c>
      <c r="BD17" s="49" t="s">
        <v>443</v>
      </c>
      <c r="BE17" s="131" t="s">
        <v>443</v>
      </c>
      <c r="BF17" s="49" t="s">
        <v>443</v>
      </c>
      <c r="BG17" s="49" t="s">
        <v>443</v>
      </c>
      <c r="BH17" s="49" t="s">
        <v>443</v>
      </c>
      <c r="BI17" s="49" t="s">
        <v>443</v>
      </c>
      <c r="BJ17" s="49" t="s">
        <v>443</v>
      </c>
      <c r="BK17" s="49" t="s">
        <v>443</v>
      </c>
      <c r="BL17" s="132" t="s">
        <v>21</v>
      </c>
      <c r="BM17" s="49" t="s">
        <v>443</v>
      </c>
      <c r="BN17" s="49" t="s">
        <v>443</v>
      </c>
      <c r="BO17" s="49" t="s">
        <v>443</v>
      </c>
      <c r="BP17" s="49" t="s">
        <v>443</v>
      </c>
      <c r="BQ17" s="49" t="s">
        <v>443</v>
      </c>
      <c r="BR17" s="49" t="s">
        <v>443</v>
      </c>
      <c r="BS17" s="49" t="s">
        <v>443</v>
      </c>
      <c r="BT17" s="49" t="s">
        <v>443</v>
      </c>
      <c r="BU17" s="49" t="s">
        <v>443</v>
      </c>
      <c r="BV17" s="49" t="s">
        <v>443</v>
      </c>
      <c r="BW17" s="28" t="s">
        <v>443</v>
      </c>
      <c r="BX17" s="49" t="s">
        <v>4</v>
      </c>
      <c r="BY17" s="49" t="s">
        <v>443</v>
      </c>
      <c r="BZ17" s="49" t="s">
        <v>443</v>
      </c>
      <c r="CA17" s="49" t="s">
        <v>443</v>
      </c>
      <c r="CB17" s="49" t="s">
        <v>443</v>
      </c>
      <c r="CC17" s="49" t="s">
        <v>443</v>
      </c>
      <c r="CD17" s="49" t="s">
        <v>443</v>
      </c>
      <c r="CE17" s="49" t="s">
        <v>443</v>
      </c>
      <c r="CF17" s="49" t="s">
        <v>443</v>
      </c>
      <c r="CG17" s="49" t="s">
        <v>443</v>
      </c>
      <c r="CH17" s="49" t="s">
        <v>443</v>
      </c>
      <c r="CI17" s="49" t="s">
        <v>443</v>
      </c>
      <c r="CJ17" s="295" t="s">
        <v>4</v>
      </c>
      <c r="CK17" s="49" t="s">
        <v>443</v>
      </c>
      <c r="CL17" s="49" t="s">
        <v>443</v>
      </c>
      <c r="CM17" s="49" t="s">
        <v>443</v>
      </c>
      <c r="CN17" s="49" t="s">
        <v>443</v>
      </c>
      <c r="CO17" s="49" t="s">
        <v>443</v>
      </c>
      <c r="CP17" s="379" t="s">
        <v>443</v>
      </c>
      <c r="CQ17" s="379" t="s">
        <v>443</v>
      </c>
      <c r="CR17" s="379" t="s">
        <v>443</v>
      </c>
      <c r="CS17" s="379" t="s">
        <v>443</v>
      </c>
      <c r="CT17" s="379" t="s">
        <v>443</v>
      </c>
      <c r="CU17" s="380" t="s">
        <v>35</v>
      </c>
      <c r="CV17" s="379" t="s">
        <v>443</v>
      </c>
      <c r="CW17" s="379" t="s">
        <v>443</v>
      </c>
      <c r="CX17" s="379" t="s">
        <v>443</v>
      </c>
      <c r="CY17" s="379" t="s">
        <v>443</v>
      </c>
      <c r="CZ17" s="379" t="s">
        <v>443</v>
      </c>
      <c r="DA17" s="379" t="s">
        <v>443</v>
      </c>
    </row>
    <row r="18" spans="1:105" s="381" customFormat="1" ht="45" customHeight="1" x14ac:dyDescent="0.25">
      <c r="A18" s="408" t="s">
        <v>2072</v>
      </c>
      <c r="B18" s="383" t="s">
        <v>99</v>
      </c>
      <c r="C18" s="383"/>
      <c r="D18" s="401">
        <v>41821</v>
      </c>
      <c r="E18" s="385" t="s">
        <v>590</v>
      </c>
      <c r="F18" s="386" t="s">
        <v>454</v>
      </c>
      <c r="G18" s="9">
        <v>17</v>
      </c>
      <c r="H18" s="387" t="s">
        <v>30</v>
      </c>
      <c r="I18" s="388" t="s">
        <v>40</v>
      </c>
      <c r="J18" s="170" t="s">
        <v>443</v>
      </c>
      <c r="K18" s="49" t="s">
        <v>443</v>
      </c>
      <c r="L18" s="49" t="s">
        <v>443</v>
      </c>
      <c r="M18" s="49" t="s">
        <v>443</v>
      </c>
      <c r="N18" s="49" t="s">
        <v>35</v>
      </c>
      <c r="O18" s="50" t="s">
        <v>35</v>
      </c>
      <c r="P18" s="50" t="s">
        <v>35</v>
      </c>
      <c r="Q18" s="50" t="s">
        <v>35</v>
      </c>
      <c r="R18" s="50" t="s">
        <v>35</v>
      </c>
      <c r="S18" s="50" t="s">
        <v>21</v>
      </c>
      <c r="T18" s="50" t="s">
        <v>35</v>
      </c>
      <c r="U18" s="50" t="s">
        <v>35</v>
      </c>
      <c r="V18" s="50" t="s">
        <v>21</v>
      </c>
      <c r="W18" s="50" t="s">
        <v>35</v>
      </c>
      <c r="X18" s="50" t="s">
        <v>35</v>
      </c>
      <c r="Y18" s="50" t="s">
        <v>35</v>
      </c>
      <c r="Z18" s="50" t="s">
        <v>35</v>
      </c>
      <c r="AA18" s="50" t="s">
        <v>35</v>
      </c>
      <c r="AB18" s="50" t="s">
        <v>35</v>
      </c>
      <c r="AC18" s="50" t="s">
        <v>35</v>
      </c>
      <c r="AD18" s="49" t="s">
        <v>443</v>
      </c>
      <c r="AE18" s="49" t="s">
        <v>443</v>
      </c>
      <c r="AF18" s="49" t="s">
        <v>443</v>
      </c>
      <c r="AG18" s="49" t="s">
        <v>443</v>
      </c>
      <c r="AH18" s="49" t="s">
        <v>21</v>
      </c>
      <c r="AI18" s="49" t="s">
        <v>443</v>
      </c>
      <c r="AJ18" s="49" t="s">
        <v>443</v>
      </c>
      <c r="AK18" s="49" t="s">
        <v>443</v>
      </c>
      <c r="AL18" s="49" t="s">
        <v>443</v>
      </c>
      <c r="AM18" s="49" t="s">
        <v>443</v>
      </c>
      <c r="AN18" s="49" t="s">
        <v>443</v>
      </c>
      <c r="AO18" s="49" t="s">
        <v>443</v>
      </c>
      <c r="AP18" s="49" t="s">
        <v>443</v>
      </c>
      <c r="AQ18" s="49" t="s">
        <v>443</v>
      </c>
      <c r="AR18" s="49" t="s">
        <v>443</v>
      </c>
      <c r="AS18" s="49" t="s">
        <v>443</v>
      </c>
      <c r="AT18" s="137" t="s">
        <v>21</v>
      </c>
      <c r="AU18" s="49" t="s">
        <v>443</v>
      </c>
      <c r="AV18" s="49" t="s">
        <v>443</v>
      </c>
      <c r="AW18" s="49" t="s">
        <v>443</v>
      </c>
      <c r="AX18" s="49" t="s">
        <v>443</v>
      </c>
      <c r="AY18" s="49" t="s">
        <v>443</v>
      </c>
      <c r="AZ18" s="49" t="s">
        <v>443</v>
      </c>
      <c r="BA18" s="49" t="s">
        <v>443</v>
      </c>
      <c r="BB18" s="49" t="s">
        <v>443</v>
      </c>
      <c r="BC18" s="49" t="s">
        <v>443</v>
      </c>
      <c r="BD18" s="49" t="s">
        <v>443</v>
      </c>
      <c r="BE18" s="133" t="s">
        <v>2610</v>
      </c>
      <c r="BF18" s="132" t="s">
        <v>21</v>
      </c>
      <c r="BG18" s="132" t="s">
        <v>21</v>
      </c>
      <c r="BH18" s="49" t="s">
        <v>443</v>
      </c>
      <c r="BI18" s="49" t="s">
        <v>443</v>
      </c>
      <c r="BJ18" s="49" t="s">
        <v>443</v>
      </c>
      <c r="BK18" s="49" t="s">
        <v>443</v>
      </c>
      <c r="BL18" s="49" t="s">
        <v>443</v>
      </c>
      <c r="BM18" s="49" t="s">
        <v>443</v>
      </c>
      <c r="BN18" s="49" t="s">
        <v>443</v>
      </c>
      <c r="BO18" s="49" t="s">
        <v>443</v>
      </c>
      <c r="BP18" s="49" t="s">
        <v>443</v>
      </c>
      <c r="BQ18" s="49" t="s">
        <v>443</v>
      </c>
      <c r="BR18" s="287" t="s">
        <v>4</v>
      </c>
      <c r="BS18" s="49" t="s">
        <v>443</v>
      </c>
      <c r="BT18" s="49" t="s">
        <v>443</v>
      </c>
      <c r="BU18" s="49" t="s">
        <v>443</v>
      </c>
      <c r="BV18" s="49" t="s">
        <v>443</v>
      </c>
      <c r="BW18" s="49" t="s">
        <v>443</v>
      </c>
      <c r="BX18" s="49" t="s">
        <v>443</v>
      </c>
      <c r="BY18" s="49" t="s">
        <v>443</v>
      </c>
      <c r="BZ18" s="49" t="s">
        <v>443</v>
      </c>
      <c r="CA18" s="49" t="s">
        <v>35</v>
      </c>
      <c r="CB18" s="49" t="s">
        <v>443</v>
      </c>
      <c r="CC18" s="49" t="s">
        <v>443</v>
      </c>
      <c r="CD18" s="49" t="s">
        <v>443</v>
      </c>
      <c r="CE18" s="294" t="s">
        <v>4</v>
      </c>
      <c r="CF18" s="49" t="s">
        <v>443</v>
      </c>
      <c r="CG18" s="49" t="s">
        <v>443</v>
      </c>
      <c r="CH18" s="49" t="s">
        <v>443</v>
      </c>
      <c r="CI18" s="49" t="s">
        <v>443</v>
      </c>
      <c r="CJ18" s="49" t="s">
        <v>443</v>
      </c>
      <c r="CK18" s="49" t="s">
        <v>443</v>
      </c>
      <c r="CL18" s="288" t="s">
        <v>443</v>
      </c>
      <c r="CM18" s="146" t="s">
        <v>2600</v>
      </c>
      <c r="CN18" s="49" t="s">
        <v>443</v>
      </c>
      <c r="CO18" s="49" t="s">
        <v>443</v>
      </c>
      <c r="CP18" s="379" t="s">
        <v>443</v>
      </c>
      <c r="CQ18" s="458" t="s">
        <v>443</v>
      </c>
      <c r="CR18" s="379" t="s">
        <v>4</v>
      </c>
      <c r="CS18" s="379" t="s">
        <v>443</v>
      </c>
      <c r="CT18" s="379" t="s">
        <v>443</v>
      </c>
      <c r="CU18" s="380" t="s">
        <v>35</v>
      </c>
      <c r="CV18" s="379" t="s">
        <v>443</v>
      </c>
      <c r="CW18" s="379" t="s">
        <v>443</v>
      </c>
      <c r="CX18" s="379" t="s">
        <v>443</v>
      </c>
      <c r="CY18" s="448" t="s">
        <v>443</v>
      </c>
      <c r="CZ18" s="448" t="s">
        <v>443</v>
      </c>
      <c r="DA18" s="379" t="s">
        <v>443</v>
      </c>
    </row>
    <row r="19" spans="1:105" s="381" customFormat="1" ht="45" customHeight="1" x14ac:dyDescent="0.25">
      <c r="A19" s="383" t="s">
        <v>2075</v>
      </c>
      <c r="B19" s="383" t="s">
        <v>119</v>
      </c>
      <c r="C19" s="383"/>
      <c r="D19" s="401">
        <v>42256</v>
      </c>
      <c r="E19" s="385" t="s">
        <v>590</v>
      </c>
      <c r="F19" s="386" t="s">
        <v>2533</v>
      </c>
      <c r="G19" s="88">
        <v>10</v>
      </c>
      <c r="H19" s="387" t="s">
        <v>30</v>
      </c>
      <c r="I19" s="388" t="s">
        <v>31</v>
      </c>
      <c r="J19" s="170"/>
      <c r="K19" s="49"/>
      <c r="L19" s="49"/>
      <c r="M19" s="49"/>
      <c r="N19" s="49"/>
      <c r="O19" s="49"/>
      <c r="P19" s="49"/>
      <c r="Q19" s="49"/>
      <c r="R19" s="49"/>
      <c r="S19" s="49"/>
      <c r="T19" s="49"/>
      <c r="U19" s="49"/>
      <c r="V19" s="49"/>
      <c r="W19" s="49"/>
      <c r="X19" s="49"/>
      <c r="Y19" s="49"/>
      <c r="Z19" s="49"/>
      <c r="AA19" s="49"/>
      <c r="AB19" s="49"/>
      <c r="AC19" s="49"/>
      <c r="AD19" s="49"/>
      <c r="AE19" s="49"/>
      <c r="AF19" s="49"/>
      <c r="AG19" s="49"/>
      <c r="AH19" s="50" t="s">
        <v>35</v>
      </c>
      <c r="AI19" s="50" t="s">
        <v>35</v>
      </c>
      <c r="AJ19" s="50" t="s">
        <v>35</v>
      </c>
      <c r="AK19" s="50" t="s">
        <v>35</v>
      </c>
      <c r="AL19" s="50" t="s">
        <v>35</v>
      </c>
      <c r="AM19" s="49" t="s">
        <v>21</v>
      </c>
      <c r="AN19" s="50" t="s">
        <v>35</v>
      </c>
      <c r="AO19" s="50" t="s">
        <v>35</v>
      </c>
      <c r="AP19" s="50" t="s">
        <v>35</v>
      </c>
      <c r="AQ19" s="50" t="s">
        <v>35</v>
      </c>
      <c r="AR19" s="49" t="s">
        <v>443</v>
      </c>
      <c r="AS19" s="49" t="s">
        <v>443</v>
      </c>
      <c r="AT19" s="49" t="s">
        <v>443</v>
      </c>
      <c r="AU19" s="49" t="s">
        <v>443</v>
      </c>
      <c r="AV19" s="49" t="s">
        <v>443</v>
      </c>
      <c r="AW19" s="49" t="s">
        <v>443</v>
      </c>
      <c r="AX19" s="49" t="s">
        <v>443</v>
      </c>
      <c r="AY19" s="137" t="s">
        <v>21</v>
      </c>
      <c r="AZ19" s="49" t="s">
        <v>443</v>
      </c>
      <c r="BA19" s="49" t="s">
        <v>443</v>
      </c>
      <c r="BB19" s="49" t="s">
        <v>443</v>
      </c>
      <c r="BC19" s="49" t="s">
        <v>443</v>
      </c>
      <c r="BD19" s="49" t="s">
        <v>443</v>
      </c>
      <c r="BE19" s="133" t="s">
        <v>2610</v>
      </c>
      <c r="BF19" s="135" t="s">
        <v>2611</v>
      </c>
      <c r="BG19" s="49" t="s">
        <v>443</v>
      </c>
      <c r="BH19" s="49" t="s">
        <v>443</v>
      </c>
      <c r="BI19" s="49" t="s">
        <v>443</v>
      </c>
      <c r="BJ19" s="49" t="s">
        <v>443</v>
      </c>
      <c r="BK19" s="132" t="s">
        <v>21</v>
      </c>
      <c r="BL19" s="49" t="s">
        <v>443</v>
      </c>
      <c r="BM19" s="49" t="s">
        <v>443</v>
      </c>
      <c r="BN19" s="49" t="s">
        <v>443</v>
      </c>
      <c r="BO19" s="49" t="s">
        <v>443</v>
      </c>
      <c r="BP19" s="49" t="s">
        <v>443</v>
      </c>
      <c r="BQ19" s="49" t="s">
        <v>443</v>
      </c>
      <c r="BR19" s="49" t="s">
        <v>443</v>
      </c>
      <c r="BS19" s="49" t="s">
        <v>443</v>
      </c>
      <c r="BT19" s="49" t="s">
        <v>443</v>
      </c>
      <c r="BU19" s="49" t="s">
        <v>443</v>
      </c>
      <c r="BV19" s="49" t="s">
        <v>443</v>
      </c>
      <c r="BW19" s="287" t="s">
        <v>4</v>
      </c>
      <c r="BX19" s="49" t="s">
        <v>443</v>
      </c>
      <c r="BY19" s="49" t="s">
        <v>443</v>
      </c>
      <c r="BZ19" s="49" t="s">
        <v>443</v>
      </c>
      <c r="CA19" s="49" t="s">
        <v>443</v>
      </c>
      <c r="CB19" s="49" t="s">
        <v>443</v>
      </c>
      <c r="CC19" s="49" t="s">
        <v>443</v>
      </c>
      <c r="CD19" s="49" t="s">
        <v>443</v>
      </c>
      <c r="CE19" s="49" t="s">
        <v>443</v>
      </c>
      <c r="CF19" s="49" t="s">
        <v>443</v>
      </c>
      <c r="CG19" s="49" t="s">
        <v>443</v>
      </c>
      <c r="CH19" s="49" t="s">
        <v>443</v>
      </c>
      <c r="CI19" s="295" t="s">
        <v>4</v>
      </c>
      <c r="CJ19" s="49" t="s">
        <v>443</v>
      </c>
      <c r="CK19" s="49" t="s">
        <v>443</v>
      </c>
      <c r="CL19" s="288" t="s">
        <v>443</v>
      </c>
      <c r="CM19" s="146" t="s">
        <v>2600</v>
      </c>
      <c r="CN19" s="49" t="s">
        <v>443</v>
      </c>
      <c r="CO19" s="49" t="s">
        <v>443</v>
      </c>
      <c r="CP19" s="379" t="s">
        <v>443</v>
      </c>
      <c r="CQ19" s="379" t="s">
        <v>443</v>
      </c>
      <c r="CR19" s="379" t="s">
        <v>443</v>
      </c>
      <c r="CS19" s="379" t="s">
        <v>443</v>
      </c>
      <c r="CT19" s="379" t="s">
        <v>443</v>
      </c>
      <c r="CU19" s="380" t="s">
        <v>35</v>
      </c>
      <c r="CV19" s="379" t="s">
        <v>443</v>
      </c>
      <c r="CW19" s="379" t="s">
        <v>443</v>
      </c>
      <c r="CX19" s="379" t="s">
        <v>443</v>
      </c>
      <c r="CY19" s="448" t="s">
        <v>443</v>
      </c>
      <c r="CZ19" s="447" t="s">
        <v>4</v>
      </c>
      <c r="DA19" s="379" t="s">
        <v>443</v>
      </c>
    </row>
    <row r="20" spans="1:105" s="381" customFormat="1" ht="45" customHeight="1" x14ac:dyDescent="0.25">
      <c r="A20" s="383" t="s">
        <v>101</v>
      </c>
      <c r="B20" s="383" t="s">
        <v>212</v>
      </c>
      <c r="C20" s="383"/>
      <c r="D20" s="384"/>
      <c r="E20" s="385" t="s">
        <v>590</v>
      </c>
      <c r="F20" s="386" t="s">
        <v>459</v>
      </c>
      <c r="G20" s="88">
        <v>18</v>
      </c>
      <c r="H20" s="387" t="s">
        <v>30</v>
      </c>
      <c r="I20" s="388" t="s">
        <v>42</v>
      </c>
      <c r="J20" s="170" t="s">
        <v>443</v>
      </c>
      <c r="K20" s="49" t="s">
        <v>443</v>
      </c>
      <c r="L20" s="49" t="s">
        <v>443</v>
      </c>
      <c r="M20" s="49" t="s">
        <v>443</v>
      </c>
      <c r="N20" s="49" t="s">
        <v>443</v>
      </c>
      <c r="O20" s="49" t="s">
        <v>443</v>
      </c>
      <c r="P20" s="49" t="s">
        <v>443</v>
      </c>
      <c r="Q20" s="49" t="s">
        <v>443</v>
      </c>
      <c r="R20" s="49" t="s">
        <v>443</v>
      </c>
      <c r="S20" s="49" t="s">
        <v>443</v>
      </c>
      <c r="T20" s="49" t="s">
        <v>443</v>
      </c>
      <c r="U20" s="49" t="s">
        <v>21</v>
      </c>
      <c r="V20" s="49" t="s">
        <v>443</v>
      </c>
      <c r="W20" s="49" t="s">
        <v>443</v>
      </c>
      <c r="X20" s="49" t="s">
        <v>443</v>
      </c>
      <c r="Y20" s="49" t="s">
        <v>443</v>
      </c>
      <c r="Z20" s="49" t="s">
        <v>443</v>
      </c>
      <c r="AA20" s="49" t="s">
        <v>443</v>
      </c>
      <c r="AB20" s="49" t="s">
        <v>443</v>
      </c>
      <c r="AC20" s="49" t="s">
        <v>443</v>
      </c>
      <c r="AD20" s="49" t="s">
        <v>443</v>
      </c>
      <c r="AE20" s="49" t="s">
        <v>443</v>
      </c>
      <c r="AF20" s="49" t="s">
        <v>443</v>
      </c>
      <c r="AG20" s="49" t="s">
        <v>443</v>
      </c>
      <c r="AH20" s="49" t="s">
        <v>443</v>
      </c>
      <c r="AI20" s="49" t="s">
        <v>443</v>
      </c>
      <c r="AJ20" s="49" t="s">
        <v>443</v>
      </c>
      <c r="AK20" s="49" t="s">
        <v>443</v>
      </c>
      <c r="AL20" s="49" t="s">
        <v>443</v>
      </c>
      <c r="AM20" s="49" t="s">
        <v>443</v>
      </c>
      <c r="AN20" s="49" t="s">
        <v>443</v>
      </c>
      <c r="AO20" s="49" t="s">
        <v>443</v>
      </c>
      <c r="AP20" s="49" t="s">
        <v>443</v>
      </c>
      <c r="AQ20" s="49" t="s">
        <v>443</v>
      </c>
      <c r="AR20" s="49" t="s">
        <v>443</v>
      </c>
      <c r="AS20" s="49" t="s">
        <v>21</v>
      </c>
      <c r="AT20" s="49" t="s">
        <v>443</v>
      </c>
      <c r="AU20" s="49" t="s">
        <v>443</v>
      </c>
      <c r="AV20" s="49" t="s">
        <v>443</v>
      </c>
      <c r="AW20" s="49" t="s">
        <v>443</v>
      </c>
      <c r="AX20" s="49" t="s">
        <v>443</v>
      </c>
      <c r="AY20" s="49" t="s">
        <v>443</v>
      </c>
      <c r="AZ20" s="49" t="s">
        <v>443</v>
      </c>
      <c r="BA20" s="49" t="s">
        <v>443</v>
      </c>
      <c r="BB20" s="49" t="s">
        <v>443</v>
      </c>
      <c r="BC20" s="49" t="s">
        <v>443</v>
      </c>
      <c r="BD20" s="49" t="s">
        <v>443</v>
      </c>
      <c r="BE20" s="138" t="s">
        <v>21</v>
      </c>
      <c r="BF20" s="135" t="s">
        <v>2611</v>
      </c>
      <c r="BG20" s="49" t="s">
        <v>443</v>
      </c>
      <c r="BH20" s="49" t="s">
        <v>443</v>
      </c>
      <c r="BI20" s="49" t="s">
        <v>443</v>
      </c>
      <c r="BJ20" s="49" t="s">
        <v>443</v>
      </c>
      <c r="BK20" s="49" t="s">
        <v>443</v>
      </c>
      <c r="BL20" s="49" t="s">
        <v>443</v>
      </c>
      <c r="BM20" s="49" t="s">
        <v>443</v>
      </c>
      <c r="BN20" s="162" t="s">
        <v>443</v>
      </c>
      <c r="BO20" s="49" t="s">
        <v>443</v>
      </c>
      <c r="BP20" s="49" t="s">
        <v>443</v>
      </c>
      <c r="BQ20" s="292" t="s">
        <v>21</v>
      </c>
      <c r="BR20" s="49" t="s">
        <v>443</v>
      </c>
      <c r="BS20" s="49" t="s">
        <v>443</v>
      </c>
      <c r="BT20" s="49" t="s">
        <v>443</v>
      </c>
      <c r="BU20" s="49" t="s">
        <v>443</v>
      </c>
      <c r="BV20" s="49" t="s">
        <v>443</v>
      </c>
      <c r="BW20" s="49" t="s">
        <v>443</v>
      </c>
      <c r="BX20" s="49" t="s">
        <v>443</v>
      </c>
      <c r="BY20" s="49" t="s">
        <v>443</v>
      </c>
      <c r="BZ20" s="49" t="s">
        <v>443</v>
      </c>
      <c r="CA20" s="49" t="s">
        <v>35</v>
      </c>
      <c r="CB20" s="49" t="s">
        <v>443</v>
      </c>
      <c r="CC20" s="287" t="s">
        <v>4</v>
      </c>
      <c r="CD20" s="49" t="s">
        <v>443</v>
      </c>
      <c r="CE20" s="49" t="s">
        <v>443</v>
      </c>
      <c r="CF20" s="49" t="s">
        <v>443</v>
      </c>
      <c r="CG20" s="49" t="s">
        <v>443</v>
      </c>
      <c r="CH20" s="49" t="s">
        <v>443</v>
      </c>
      <c r="CI20" s="49" t="s">
        <v>443</v>
      </c>
      <c r="CJ20" s="49" t="s">
        <v>443</v>
      </c>
      <c r="CK20" s="49" t="s">
        <v>443</v>
      </c>
      <c r="CL20" s="1"/>
      <c r="CM20" s="146" t="s">
        <v>2600</v>
      </c>
      <c r="CN20" s="49" t="s">
        <v>443</v>
      </c>
      <c r="CO20" s="290" t="s">
        <v>443</v>
      </c>
      <c r="CP20" s="405" t="s">
        <v>443</v>
      </c>
      <c r="CQ20" s="379" t="s">
        <v>4</v>
      </c>
      <c r="CR20" s="379" t="s">
        <v>443</v>
      </c>
      <c r="CS20" s="379" t="s">
        <v>443</v>
      </c>
      <c r="CT20" s="379" t="s">
        <v>443</v>
      </c>
      <c r="CU20" s="380" t="s">
        <v>35</v>
      </c>
      <c r="CV20" s="379" t="s">
        <v>443</v>
      </c>
      <c r="CW20" s="379" t="s">
        <v>443</v>
      </c>
      <c r="CX20" s="379" t="s">
        <v>443</v>
      </c>
      <c r="CY20" s="379" t="s">
        <v>443</v>
      </c>
      <c r="CZ20" s="448" t="s">
        <v>443</v>
      </c>
      <c r="DA20" s="379" t="s">
        <v>443</v>
      </c>
    </row>
    <row r="21" spans="1:105" ht="45" customHeight="1" x14ac:dyDescent="0.25">
      <c r="A21" s="408" t="s">
        <v>2380</v>
      </c>
      <c r="B21" s="382" t="s">
        <v>700</v>
      </c>
      <c r="C21" s="409" t="s">
        <v>2612</v>
      </c>
      <c r="D21" s="434">
        <v>43891</v>
      </c>
      <c r="E21" s="385" t="s">
        <v>590</v>
      </c>
      <c r="F21" s="386" t="s">
        <v>2381</v>
      </c>
      <c r="G21" s="88"/>
      <c r="H21" s="387" t="s">
        <v>2181</v>
      </c>
      <c r="I21" s="415" t="s">
        <v>25</v>
      </c>
      <c r="J21" s="170"/>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123"/>
      <c r="AS21" s="49"/>
      <c r="AT21" s="49"/>
      <c r="AU21" s="137"/>
      <c r="AV21" s="49"/>
      <c r="AW21" s="129"/>
      <c r="AX21" s="49"/>
      <c r="AY21" s="49"/>
      <c r="AZ21" s="49"/>
      <c r="BA21" s="49"/>
      <c r="BB21" s="49"/>
      <c r="BC21" s="49"/>
      <c r="BD21" s="49"/>
      <c r="BE21" s="131"/>
      <c r="BF21" s="49"/>
      <c r="BG21" s="132"/>
      <c r="BH21" s="49"/>
      <c r="BI21" s="49"/>
      <c r="BJ21" s="49"/>
      <c r="BK21" s="49"/>
      <c r="BL21" s="49"/>
      <c r="BM21" s="49"/>
      <c r="BN21" s="49"/>
      <c r="BO21" s="49"/>
      <c r="BP21" s="49"/>
      <c r="BQ21" s="49"/>
      <c r="BR21" s="49"/>
      <c r="BS21" s="287"/>
      <c r="BT21" s="49"/>
      <c r="BU21" s="49"/>
      <c r="BV21" s="49"/>
      <c r="BW21" s="28"/>
      <c r="BX21" s="49"/>
      <c r="BY21" s="49"/>
      <c r="BZ21" s="50"/>
      <c r="CA21" s="50"/>
      <c r="CB21" s="50"/>
      <c r="CC21" s="66"/>
      <c r="CD21" s="49"/>
      <c r="CE21" s="49"/>
      <c r="CF21" s="49"/>
      <c r="CG21" s="49"/>
      <c r="CH21" s="49"/>
      <c r="CI21" s="49"/>
      <c r="CJ21" s="49"/>
      <c r="CK21" s="49"/>
      <c r="CL21" s="49"/>
      <c r="CM21" s="49"/>
      <c r="CN21" s="49"/>
      <c r="CO21" s="49"/>
      <c r="CP21" s="405"/>
      <c r="CQ21" s="405"/>
      <c r="CR21" s="405"/>
      <c r="CS21" s="405"/>
      <c r="CT21" s="379" t="s">
        <v>443</v>
      </c>
      <c r="CU21" s="380" t="s">
        <v>35</v>
      </c>
      <c r="CV21" s="379" t="s">
        <v>443</v>
      </c>
      <c r="CW21" s="379" t="s">
        <v>443</v>
      </c>
      <c r="CX21" s="379" t="s">
        <v>443</v>
      </c>
      <c r="CY21" s="379" t="s">
        <v>443</v>
      </c>
      <c r="CZ21" s="379" t="s">
        <v>443</v>
      </c>
      <c r="DA21" s="379" t="s">
        <v>443</v>
      </c>
    </row>
    <row r="22" spans="1:105" customFormat="1" ht="26.1" customHeight="1" x14ac:dyDescent="0.2">
      <c r="A22" s="6" t="s">
        <v>122</v>
      </c>
      <c r="B22" s="39" t="s">
        <v>119</v>
      </c>
      <c r="C22" s="54" t="s">
        <v>2613</v>
      </c>
      <c r="D22" s="241"/>
      <c r="E22" s="53" t="s">
        <v>66</v>
      </c>
      <c r="F22" s="53"/>
      <c r="G22" s="9" t="s">
        <v>24</v>
      </c>
      <c r="H22" s="1"/>
      <c r="I22" s="10" t="s">
        <v>45</v>
      </c>
      <c r="J22" s="173"/>
      <c r="K22" s="51"/>
      <c r="L22" s="51"/>
      <c r="M22" s="51" t="s">
        <v>21</v>
      </c>
      <c r="N22" s="51"/>
      <c r="O22" s="51"/>
      <c r="P22" s="51"/>
      <c r="Q22" s="51"/>
      <c r="R22" s="51"/>
      <c r="S22" s="51"/>
      <c r="T22" s="51"/>
      <c r="U22" s="51"/>
      <c r="V22" s="51"/>
      <c r="W22" s="51"/>
      <c r="X22" s="51"/>
      <c r="Y22" s="51" t="s">
        <v>21</v>
      </c>
      <c r="Z22" s="51"/>
      <c r="AA22" s="51"/>
      <c r="AB22" s="51"/>
      <c r="AC22" s="51"/>
      <c r="AD22" s="51"/>
      <c r="AE22" s="51"/>
      <c r="AF22" s="51"/>
      <c r="AG22" s="51"/>
      <c r="AH22" s="51"/>
      <c r="AI22" s="51"/>
      <c r="AJ22" s="51"/>
      <c r="AK22" s="51" t="s">
        <v>21</v>
      </c>
      <c r="AL22" s="51"/>
      <c r="AM22" s="51"/>
      <c r="AN22" s="51"/>
      <c r="AO22" s="51"/>
      <c r="AP22" s="51"/>
      <c r="AQ22" s="51"/>
      <c r="AR22" s="51"/>
      <c r="AS22" s="51"/>
      <c r="AT22" s="1"/>
      <c r="AU22" s="1"/>
      <c r="AV22" s="1"/>
      <c r="AW22" s="1"/>
      <c r="AX22" s="1"/>
      <c r="AY22" s="1"/>
      <c r="AZ22" s="1"/>
      <c r="BA22" s="1"/>
      <c r="BB22" s="1"/>
      <c r="BC22" s="1"/>
      <c r="BD22" s="1"/>
      <c r="BE22" s="143"/>
      <c r="BF22" s="1"/>
      <c r="BG22" s="1"/>
      <c r="BH22" s="1"/>
      <c r="BI22" s="1"/>
      <c r="BJ22" s="1"/>
      <c r="BK22" s="1"/>
      <c r="BL22" s="1"/>
      <c r="BM22" s="49"/>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row>
    <row r="23" spans="1:105" customFormat="1" ht="26.1" customHeight="1" x14ac:dyDescent="0.2">
      <c r="A23" s="6" t="s">
        <v>2614</v>
      </c>
      <c r="B23" s="39" t="s">
        <v>119</v>
      </c>
      <c r="C23" s="54" t="s">
        <v>2615</v>
      </c>
      <c r="D23" s="241"/>
      <c r="E23" s="53" t="s">
        <v>66</v>
      </c>
      <c r="F23" s="53"/>
      <c r="G23" s="9" t="s">
        <v>24</v>
      </c>
      <c r="H23" s="1"/>
      <c r="I23" s="10" t="s">
        <v>45</v>
      </c>
      <c r="J23" s="173"/>
      <c r="K23" s="51"/>
      <c r="L23" s="51"/>
      <c r="M23" s="51" t="s">
        <v>21</v>
      </c>
      <c r="N23" s="51"/>
      <c r="O23" s="51"/>
      <c r="P23" s="51"/>
      <c r="Q23" s="51"/>
      <c r="R23" s="51"/>
      <c r="S23" s="51"/>
      <c r="T23" s="51"/>
      <c r="U23" s="51"/>
      <c r="V23" s="51"/>
      <c r="W23" s="51"/>
      <c r="X23" s="51"/>
      <c r="Y23" s="51" t="s">
        <v>21</v>
      </c>
      <c r="Z23" s="51"/>
      <c r="AA23" s="51"/>
      <c r="AB23" s="51"/>
      <c r="AC23" s="51"/>
      <c r="AD23" s="51"/>
      <c r="AE23" s="51"/>
      <c r="AF23" s="51"/>
      <c r="AG23" s="51"/>
      <c r="AH23" s="51"/>
      <c r="AI23" s="51"/>
      <c r="AJ23" s="51"/>
      <c r="AK23" s="51" t="s">
        <v>21</v>
      </c>
      <c r="AL23" s="51"/>
      <c r="AM23" s="51"/>
      <c r="AN23" s="51"/>
      <c r="AO23" s="51"/>
      <c r="AP23" s="51"/>
      <c r="AQ23" s="51"/>
      <c r="AR23" s="51"/>
      <c r="AS23" s="51"/>
      <c r="AT23" s="1"/>
      <c r="AU23" s="1"/>
      <c r="AV23" s="1"/>
      <c r="AW23" s="1"/>
      <c r="AX23" s="1"/>
      <c r="AY23" s="1"/>
      <c r="AZ23" s="1"/>
      <c r="BA23" s="1"/>
      <c r="BB23" s="1"/>
      <c r="BC23" s="1"/>
      <c r="BD23" s="1"/>
      <c r="BE23" s="143"/>
      <c r="BF23" s="1"/>
      <c r="BG23" s="1"/>
      <c r="BH23" s="1"/>
      <c r="BI23" s="1"/>
      <c r="BJ23" s="1"/>
      <c r="BK23" s="1"/>
      <c r="BL23" s="1"/>
      <c r="BM23" s="49"/>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row>
    <row r="24" spans="1:105" s="381" customFormat="1" ht="45" customHeight="1" x14ac:dyDescent="0.25">
      <c r="A24" s="464" t="s">
        <v>721</v>
      </c>
      <c r="B24" s="464" t="s">
        <v>99</v>
      </c>
      <c r="C24" s="383"/>
      <c r="D24" s="401">
        <v>42689</v>
      </c>
      <c r="E24" s="465" t="s">
        <v>590</v>
      </c>
      <c r="F24" s="441" t="s">
        <v>722</v>
      </c>
      <c r="G24" s="100"/>
      <c r="H24" s="466" t="s">
        <v>24</v>
      </c>
      <c r="I24" s="449" t="s">
        <v>20</v>
      </c>
      <c r="J24" s="170"/>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137"/>
      <c r="BA24" s="49"/>
      <c r="BB24" s="49"/>
      <c r="BC24" s="49"/>
      <c r="BD24" s="49"/>
      <c r="BE24" s="131"/>
      <c r="BF24" s="49" t="s">
        <v>443</v>
      </c>
      <c r="BG24" s="49" t="s">
        <v>443</v>
      </c>
      <c r="BH24" s="49" t="s">
        <v>443</v>
      </c>
      <c r="BI24" s="49" t="s">
        <v>443</v>
      </c>
      <c r="BJ24" s="49" t="s">
        <v>443</v>
      </c>
      <c r="BK24" s="132" t="s">
        <v>21</v>
      </c>
      <c r="BL24" s="132" t="s">
        <v>21</v>
      </c>
      <c r="BM24" s="49" t="s">
        <v>443</v>
      </c>
      <c r="BN24" s="49" t="s">
        <v>443</v>
      </c>
      <c r="BO24" s="49" t="s">
        <v>443</v>
      </c>
      <c r="BP24" s="49" t="s">
        <v>443</v>
      </c>
      <c r="BQ24" s="49" t="s">
        <v>443</v>
      </c>
      <c r="BR24" s="49" t="s">
        <v>443</v>
      </c>
      <c r="BS24" s="49" t="s">
        <v>443</v>
      </c>
      <c r="BT24" s="49" t="s">
        <v>443</v>
      </c>
      <c r="BU24" s="49" t="s">
        <v>443</v>
      </c>
      <c r="BV24" s="49" t="s">
        <v>443</v>
      </c>
      <c r="BW24" s="287" t="s">
        <v>4</v>
      </c>
      <c r="BX24" s="49" t="s">
        <v>443</v>
      </c>
      <c r="BY24" s="49" t="s">
        <v>443</v>
      </c>
      <c r="BZ24" s="49" t="s">
        <v>443</v>
      </c>
      <c r="CA24" s="104" t="s">
        <v>443</v>
      </c>
      <c r="CB24" s="49" t="s">
        <v>443</v>
      </c>
      <c r="CC24" s="131" t="s">
        <v>443</v>
      </c>
      <c r="CD24" s="49" t="s">
        <v>443</v>
      </c>
      <c r="CE24" s="49" t="s">
        <v>443</v>
      </c>
      <c r="CF24" s="49" t="s">
        <v>443</v>
      </c>
      <c r="CG24" s="49" t="s">
        <v>443</v>
      </c>
      <c r="CH24" s="49" t="s">
        <v>443</v>
      </c>
      <c r="CI24" s="295" t="s">
        <v>4</v>
      </c>
      <c r="CJ24" s="49" t="s">
        <v>443</v>
      </c>
      <c r="CK24" s="49" t="s">
        <v>443</v>
      </c>
      <c r="CL24" s="49" t="s">
        <v>443</v>
      </c>
      <c r="CM24" s="49" t="s">
        <v>443</v>
      </c>
      <c r="CN24" s="49" t="s">
        <v>443</v>
      </c>
      <c r="CO24" s="49" t="s">
        <v>443</v>
      </c>
      <c r="CP24" s="379" t="s">
        <v>443</v>
      </c>
      <c r="CQ24" s="379" t="s">
        <v>443</v>
      </c>
      <c r="CR24" s="379" t="s">
        <v>443</v>
      </c>
      <c r="CS24" s="379" t="s">
        <v>443</v>
      </c>
      <c r="CT24" s="380" t="s">
        <v>35</v>
      </c>
      <c r="CU24" s="380" t="s">
        <v>35</v>
      </c>
      <c r="CV24" s="379" t="s">
        <v>443</v>
      </c>
      <c r="CW24" s="379" t="s">
        <v>443</v>
      </c>
      <c r="CX24" s="379" t="s">
        <v>443</v>
      </c>
      <c r="CY24" s="379" t="s">
        <v>4</v>
      </c>
      <c r="CZ24" s="379" t="s">
        <v>443</v>
      </c>
      <c r="DA24" s="379" t="s">
        <v>443</v>
      </c>
    </row>
    <row r="25" spans="1:105" customFormat="1" ht="26.1" customHeight="1" x14ac:dyDescent="0.2">
      <c r="A25" s="5" t="s">
        <v>2616</v>
      </c>
      <c r="B25" s="5" t="s">
        <v>2617</v>
      </c>
      <c r="C25" s="20" t="s">
        <v>2618</v>
      </c>
      <c r="D25" s="118">
        <v>43208</v>
      </c>
      <c r="E25" s="65" t="s">
        <v>66</v>
      </c>
      <c r="F25" s="165" t="s">
        <v>2619</v>
      </c>
      <c r="G25" s="88"/>
      <c r="H25" s="9" t="s">
        <v>39</v>
      </c>
      <c r="I25" s="280" t="s">
        <v>45</v>
      </c>
      <c r="J25" s="170"/>
      <c r="K25" s="49"/>
      <c r="L25" s="49"/>
      <c r="M25" s="49"/>
      <c r="N25" s="49"/>
      <c r="O25" s="49"/>
      <c r="P25" s="49"/>
      <c r="Q25" s="49"/>
      <c r="R25" s="49"/>
      <c r="S25" s="49"/>
      <c r="T25" s="49"/>
      <c r="U25" s="49"/>
      <c r="V25" s="49"/>
      <c r="W25" s="49"/>
      <c r="X25" s="49"/>
      <c r="Y25" s="49"/>
      <c r="Z25" s="49"/>
      <c r="AA25" s="49"/>
      <c r="AB25" s="49"/>
      <c r="AC25" s="49"/>
      <c r="AD25" s="49"/>
      <c r="AE25" s="49"/>
      <c r="AF25" s="49"/>
      <c r="AG25" s="49"/>
      <c r="AH25" s="50"/>
      <c r="AI25" s="50"/>
      <c r="AJ25" s="50"/>
      <c r="AK25" s="50"/>
      <c r="AL25" s="50"/>
      <c r="AM25" s="50"/>
      <c r="AN25" s="50"/>
      <c r="AO25" s="50"/>
      <c r="AP25" s="49"/>
      <c r="AQ25" s="49"/>
      <c r="AR25" s="49"/>
      <c r="AS25" s="49"/>
      <c r="AT25" s="49"/>
      <c r="AU25" s="49"/>
      <c r="AV25" s="49"/>
      <c r="AW25" s="129"/>
      <c r="AX25" s="49"/>
      <c r="AY25" s="49"/>
      <c r="AZ25" s="49"/>
      <c r="BA25" s="49"/>
      <c r="BB25" s="49"/>
      <c r="BC25" s="49"/>
      <c r="BD25" s="137"/>
      <c r="BE25" s="131"/>
      <c r="BF25" s="49"/>
      <c r="BG25" s="49"/>
      <c r="BH25" s="49"/>
      <c r="BI25" s="49"/>
      <c r="BJ25" s="49"/>
      <c r="BK25" s="49"/>
      <c r="BL25" s="49"/>
      <c r="BM25" s="132"/>
      <c r="BN25" s="49"/>
      <c r="BO25" s="49"/>
      <c r="BP25" s="49"/>
      <c r="BQ25" s="161"/>
      <c r="BR25" s="103"/>
      <c r="BS25" s="103"/>
      <c r="BT25" s="103"/>
      <c r="BU25" s="287" t="s">
        <v>4</v>
      </c>
      <c r="BV25" s="104" t="s">
        <v>35</v>
      </c>
      <c r="BW25" s="28" t="s">
        <v>443</v>
      </c>
      <c r="BX25" s="28" t="s">
        <v>443</v>
      </c>
      <c r="BY25" s="290" t="s">
        <v>443</v>
      </c>
      <c r="BZ25" s="49" t="s">
        <v>443</v>
      </c>
      <c r="CA25" s="49" t="s">
        <v>443</v>
      </c>
      <c r="CB25" s="49" t="s">
        <v>443</v>
      </c>
      <c r="CC25" s="131" t="s">
        <v>443</v>
      </c>
      <c r="CD25" s="49" t="s">
        <v>443</v>
      </c>
      <c r="CE25" s="49" t="s">
        <v>443</v>
      </c>
      <c r="CF25" s="49" t="s">
        <v>443</v>
      </c>
      <c r="CG25" s="295" t="s">
        <v>4</v>
      </c>
      <c r="CH25" s="49" t="s">
        <v>443</v>
      </c>
      <c r="CI25" s="363" t="s">
        <v>2620</v>
      </c>
      <c r="CJ25" s="363" t="s">
        <v>2620</v>
      </c>
      <c r="CK25" s="363" t="s">
        <v>2620</v>
      </c>
      <c r="CL25" s="363" t="s">
        <v>2620</v>
      </c>
      <c r="CM25" s="363" t="s">
        <v>2620</v>
      </c>
      <c r="CN25" s="363" t="s">
        <v>2620</v>
      </c>
      <c r="CO25" s="363" t="s">
        <v>2620</v>
      </c>
      <c r="CP25" s="49" t="s">
        <v>443</v>
      </c>
      <c r="CQ25" s="1"/>
      <c r="CR25" s="1"/>
      <c r="CS25" s="1"/>
      <c r="CT25" s="1"/>
      <c r="CU25" s="1"/>
      <c r="CV25" s="1"/>
      <c r="CW25" s="1"/>
      <c r="CX25" s="1"/>
      <c r="CY25" s="1"/>
      <c r="CZ25" s="1"/>
      <c r="DA25" s="1"/>
    </row>
    <row r="26" spans="1:105" s="381" customFormat="1" ht="45" customHeight="1" x14ac:dyDescent="0.25">
      <c r="A26" s="383" t="s">
        <v>86</v>
      </c>
      <c r="B26" s="383" t="s">
        <v>758</v>
      </c>
      <c r="C26" s="383"/>
      <c r="D26" s="384"/>
      <c r="E26" s="385" t="s">
        <v>590</v>
      </c>
      <c r="F26" s="386" t="s">
        <v>444</v>
      </c>
      <c r="G26" s="88"/>
      <c r="H26" s="387" t="s">
        <v>24</v>
      </c>
      <c r="I26" s="388" t="s">
        <v>87</v>
      </c>
      <c r="J26" s="170" t="s">
        <v>21</v>
      </c>
      <c r="K26" s="49" t="s">
        <v>443</v>
      </c>
      <c r="L26" s="49" t="s">
        <v>443</v>
      </c>
      <c r="M26" s="49" t="s">
        <v>443</v>
      </c>
      <c r="N26" s="49" t="s">
        <v>443</v>
      </c>
      <c r="O26" s="49" t="s">
        <v>443</v>
      </c>
      <c r="P26" s="49" t="s">
        <v>443</v>
      </c>
      <c r="Q26" s="49" t="s">
        <v>443</v>
      </c>
      <c r="R26" s="49" t="s">
        <v>443</v>
      </c>
      <c r="S26" s="49" t="s">
        <v>443</v>
      </c>
      <c r="T26" s="49" t="s">
        <v>443</v>
      </c>
      <c r="U26" s="49" t="s">
        <v>443</v>
      </c>
      <c r="V26" s="49" t="s">
        <v>21</v>
      </c>
      <c r="W26" s="49" t="s">
        <v>443</v>
      </c>
      <c r="X26" s="49" t="s">
        <v>443</v>
      </c>
      <c r="Y26" s="49" t="s">
        <v>443</v>
      </c>
      <c r="Z26" s="49" t="s">
        <v>443</v>
      </c>
      <c r="AA26" s="49" t="s">
        <v>443</v>
      </c>
      <c r="AB26" s="49" t="s">
        <v>443</v>
      </c>
      <c r="AC26" s="49" t="s">
        <v>443</v>
      </c>
      <c r="AD26" s="49" t="s">
        <v>443</v>
      </c>
      <c r="AE26" s="49" t="s">
        <v>443</v>
      </c>
      <c r="AF26" s="49" t="s">
        <v>443</v>
      </c>
      <c r="AG26" s="49" t="s">
        <v>443</v>
      </c>
      <c r="AH26" s="49" t="s">
        <v>21</v>
      </c>
      <c r="AI26" s="49" t="s">
        <v>443</v>
      </c>
      <c r="AJ26" s="49" t="s">
        <v>443</v>
      </c>
      <c r="AK26" s="49" t="s">
        <v>443</v>
      </c>
      <c r="AL26" s="49" t="s">
        <v>443</v>
      </c>
      <c r="AM26" s="49" t="s">
        <v>443</v>
      </c>
      <c r="AN26" s="49" t="s">
        <v>443</v>
      </c>
      <c r="AO26" s="49" t="s">
        <v>443</v>
      </c>
      <c r="AP26" s="49" t="s">
        <v>443</v>
      </c>
      <c r="AQ26" s="49" t="s">
        <v>443</v>
      </c>
      <c r="AR26" s="49" t="s">
        <v>443</v>
      </c>
      <c r="AS26" s="49" t="s">
        <v>443</v>
      </c>
      <c r="AT26" s="137" t="s">
        <v>21</v>
      </c>
      <c r="AU26" s="49" t="s">
        <v>443</v>
      </c>
      <c r="AV26" s="49" t="s">
        <v>443</v>
      </c>
      <c r="AW26" s="49" t="s">
        <v>443</v>
      </c>
      <c r="AX26" s="49" t="s">
        <v>443</v>
      </c>
      <c r="AY26" s="49" t="s">
        <v>443</v>
      </c>
      <c r="AZ26" s="49" t="s">
        <v>443</v>
      </c>
      <c r="BA26" s="49" t="s">
        <v>443</v>
      </c>
      <c r="BB26" s="49" t="s">
        <v>2595</v>
      </c>
      <c r="BC26" s="49" t="s">
        <v>443</v>
      </c>
      <c r="BD26" s="49" t="s">
        <v>443</v>
      </c>
      <c r="BE26" s="131" t="s">
        <v>443</v>
      </c>
      <c r="BF26" s="132" t="s">
        <v>21</v>
      </c>
      <c r="BG26" s="49" t="s">
        <v>443</v>
      </c>
      <c r="BH26" s="49" t="s">
        <v>443</v>
      </c>
      <c r="BI26" s="49" t="s">
        <v>443</v>
      </c>
      <c r="BJ26" s="49" t="s">
        <v>443</v>
      </c>
      <c r="BK26" s="49" t="s">
        <v>443</v>
      </c>
      <c r="BL26" s="49" t="s">
        <v>443</v>
      </c>
      <c r="BM26" s="49" t="s">
        <v>443</v>
      </c>
      <c r="BN26" s="49" t="s">
        <v>443</v>
      </c>
      <c r="BO26" s="49" t="s">
        <v>443</v>
      </c>
      <c r="BP26" s="49" t="s">
        <v>443</v>
      </c>
      <c r="BQ26" s="161" t="s">
        <v>443</v>
      </c>
      <c r="BR26" s="287" t="s">
        <v>4</v>
      </c>
      <c r="BS26" s="49" t="s">
        <v>443</v>
      </c>
      <c r="BT26" s="49" t="s">
        <v>443</v>
      </c>
      <c r="BU26" s="49" t="s">
        <v>443</v>
      </c>
      <c r="BV26" s="49" t="s">
        <v>443</v>
      </c>
      <c r="BW26" s="1" t="s">
        <v>443</v>
      </c>
      <c r="BX26" s="49" t="s">
        <v>443</v>
      </c>
      <c r="BY26" s="49" t="s">
        <v>443</v>
      </c>
      <c r="BZ26" s="49" t="s">
        <v>443</v>
      </c>
      <c r="CA26" s="104" t="s">
        <v>443</v>
      </c>
      <c r="CB26" s="49" t="s">
        <v>443</v>
      </c>
      <c r="CC26" s="49" t="s">
        <v>443</v>
      </c>
      <c r="CD26" s="294" t="s">
        <v>4</v>
      </c>
      <c r="CE26" s="49" t="s">
        <v>443</v>
      </c>
      <c r="CF26" s="49" t="s">
        <v>443</v>
      </c>
      <c r="CG26" s="49" t="s">
        <v>443</v>
      </c>
      <c r="CH26" s="49" t="s">
        <v>443</v>
      </c>
      <c r="CI26" s="49" t="s">
        <v>443</v>
      </c>
      <c r="CJ26" s="49" t="s">
        <v>443</v>
      </c>
      <c r="CK26" s="49" t="s">
        <v>443</v>
      </c>
      <c r="CL26" s="49" t="s">
        <v>443</v>
      </c>
      <c r="CM26" s="49" t="s">
        <v>443</v>
      </c>
      <c r="CN26" s="49" t="s">
        <v>443</v>
      </c>
      <c r="CO26" s="49" t="s">
        <v>443</v>
      </c>
      <c r="CP26" s="379" t="s">
        <v>443</v>
      </c>
      <c r="CQ26" s="379" t="s">
        <v>443</v>
      </c>
      <c r="CR26" s="379" t="s">
        <v>4</v>
      </c>
      <c r="CS26" s="379" t="s">
        <v>443</v>
      </c>
      <c r="CT26" s="380" t="s">
        <v>35</v>
      </c>
      <c r="CU26" s="380" t="s">
        <v>35</v>
      </c>
      <c r="CV26" s="379" t="s">
        <v>443</v>
      </c>
      <c r="CW26" s="380" t="s">
        <v>35</v>
      </c>
      <c r="CX26" s="379" t="s">
        <v>443</v>
      </c>
      <c r="CY26" s="379" t="s">
        <v>443</v>
      </c>
      <c r="CZ26" s="379" t="s">
        <v>443</v>
      </c>
      <c r="DA26" s="379" t="s">
        <v>443</v>
      </c>
    </row>
    <row r="27" spans="1:105" customFormat="1" ht="26.1" customHeight="1" x14ac:dyDescent="0.2">
      <c r="A27" s="5" t="s">
        <v>139</v>
      </c>
      <c r="B27" s="5" t="s">
        <v>140</v>
      </c>
      <c r="C27" s="46" t="s">
        <v>2621</v>
      </c>
      <c r="D27" s="117"/>
      <c r="E27" s="53" t="s">
        <v>66</v>
      </c>
      <c r="F27" s="88" t="s">
        <v>527</v>
      </c>
      <c r="G27" s="89">
        <v>19</v>
      </c>
      <c r="H27" s="9" t="s">
        <v>19</v>
      </c>
      <c r="I27" s="10" t="s">
        <v>53</v>
      </c>
      <c r="J27" s="49" t="s">
        <v>443</v>
      </c>
      <c r="K27" s="49" t="s">
        <v>443</v>
      </c>
      <c r="L27" s="49" t="s">
        <v>443</v>
      </c>
      <c r="M27" s="49" t="s">
        <v>443</v>
      </c>
      <c r="N27" s="49" t="s">
        <v>21</v>
      </c>
      <c r="O27" s="49" t="s">
        <v>443</v>
      </c>
      <c r="P27" s="49" t="s">
        <v>443</v>
      </c>
      <c r="Q27" s="49" t="s">
        <v>443</v>
      </c>
      <c r="R27" s="49" t="s">
        <v>443</v>
      </c>
      <c r="S27" s="49" t="s">
        <v>443</v>
      </c>
      <c r="T27" s="49" t="s">
        <v>443</v>
      </c>
      <c r="U27" s="49" t="s">
        <v>443</v>
      </c>
      <c r="V27" s="49" t="s">
        <v>443</v>
      </c>
      <c r="W27" s="49" t="s">
        <v>443</v>
      </c>
      <c r="X27" s="49" t="s">
        <v>443</v>
      </c>
      <c r="Y27" s="49" t="s">
        <v>443</v>
      </c>
      <c r="Z27" s="110" t="s">
        <v>66</v>
      </c>
      <c r="AA27" s="51"/>
      <c r="AB27" s="51"/>
      <c r="AC27" s="51"/>
      <c r="AD27" s="51"/>
      <c r="AE27" s="51"/>
      <c r="AF27" s="51"/>
      <c r="AG27" s="51"/>
      <c r="AH27" s="49" t="s">
        <v>443</v>
      </c>
      <c r="AI27" s="49" t="s">
        <v>443</v>
      </c>
      <c r="AJ27" s="49" t="s">
        <v>443</v>
      </c>
      <c r="AK27" s="49" t="s">
        <v>443</v>
      </c>
      <c r="AL27" s="110" t="s">
        <v>66</v>
      </c>
      <c r="AM27" s="51"/>
      <c r="AN27" s="51"/>
      <c r="AO27" s="51"/>
      <c r="AP27" s="51"/>
      <c r="AQ27" s="51"/>
      <c r="AR27" s="51"/>
      <c r="AS27" s="51"/>
      <c r="AT27" s="1"/>
      <c r="AU27" s="1"/>
      <c r="AV27" s="1"/>
      <c r="AW27" s="1"/>
      <c r="AX27" s="1"/>
      <c r="AY27" s="1"/>
      <c r="AZ27" s="1"/>
      <c r="BA27" s="1"/>
      <c r="BB27" s="1"/>
      <c r="BC27" s="1"/>
      <c r="BD27" s="1"/>
      <c r="BE27" s="143"/>
      <c r="BF27" s="159"/>
      <c r="BG27" s="159"/>
      <c r="BH27" s="159"/>
      <c r="BI27" s="159"/>
      <c r="BJ27" s="15"/>
      <c r="BK27" s="15"/>
      <c r="BL27" s="15"/>
      <c r="BM27" s="15"/>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row>
    <row r="28" spans="1:105" customFormat="1" ht="26.1" customHeight="1" x14ac:dyDescent="0.2">
      <c r="A28" s="23" t="s">
        <v>200</v>
      </c>
      <c r="B28" s="10" t="s">
        <v>201</v>
      </c>
      <c r="C28" s="57" t="s">
        <v>2622</v>
      </c>
      <c r="D28" s="104"/>
      <c r="E28" s="66" t="s">
        <v>66</v>
      </c>
      <c r="F28" s="165" t="s">
        <v>2500</v>
      </c>
      <c r="G28" s="193">
        <v>25</v>
      </c>
      <c r="H28" s="30" t="s">
        <v>19</v>
      </c>
      <c r="I28" s="280" t="s">
        <v>45</v>
      </c>
      <c r="J28" s="49" t="s">
        <v>443</v>
      </c>
      <c r="K28" s="49" t="s">
        <v>443</v>
      </c>
      <c r="L28" s="49" t="s">
        <v>443</v>
      </c>
      <c r="M28" s="49" t="s">
        <v>443</v>
      </c>
      <c r="N28" s="49" t="s">
        <v>443</v>
      </c>
      <c r="O28" s="49" t="s">
        <v>21</v>
      </c>
      <c r="P28" s="49" t="s">
        <v>443</v>
      </c>
      <c r="Q28" s="49" t="s">
        <v>443</v>
      </c>
      <c r="R28" s="49" t="s">
        <v>443</v>
      </c>
      <c r="S28" s="49" t="s">
        <v>443</v>
      </c>
      <c r="T28" s="49" t="s">
        <v>443</v>
      </c>
      <c r="U28" s="49" t="s">
        <v>443</v>
      </c>
      <c r="V28" s="49" t="s">
        <v>443</v>
      </c>
      <c r="W28" s="49" t="s">
        <v>443</v>
      </c>
      <c r="X28" s="49" t="s">
        <v>443</v>
      </c>
      <c r="Y28" s="49" t="s">
        <v>443</v>
      </c>
      <c r="Z28" s="49" t="s">
        <v>443</v>
      </c>
      <c r="AA28" s="49" t="s">
        <v>21</v>
      </c>
      <c r="AB28" s="49" t="s">
        <v>443</v>
      </c>
      <c r="AC28" s="49" t="s">
        <v>443</v>
      </c>
      <c r="AD28" s="49" t="s">
        <v>443</v>
      </c>
      <c r="AE28" s="49" t="s">
        <v>443</v>
      </c>
      <c r="AF28" s="49" t="s">
        <v>443</v>
      </c>
      <c r="AG28" s="49" t="s">
        <v>443</v>
      </c>
      <c r="AH28" s="49" t="s">
        <v>443</v>
      </c>
      <c r="AI28" s="49" t="s">
        <v>443</v>
      </c>
      <c r="AJ28" s="49" t="s">
        <v>443</v>
      </c>
      <c r="AK28" s="49" t="s">
        <v>21</v>
      </c>
      <c r="AL28" s="49" t="s">
        <v>443</v>
      </c>
      <c r="AM28" s="49" t="s">
        <v>443</v>
      </c>
      <c r="AN28" s="49" t="s">
        <v>443</v>
      </c>
      <c r="AO28" s="49" t="s">
        <v>443</v>
      </c>
      <c r="AP28" s="49" t="s">
        <v>443</v>
      </c>
      <c r="AQ28" s="49" t="s">
        <v>443</v>
      </c>
      <c r="AR28" s="49" t="s">
        <v>443</v>
      </c>
      <c r="AS28" s="49" t="s">
        <v>443</v>
      </c>
      <c r="AT28" s="49" t="s">
        <v>443</v>
      </c>
      <c r="AU28" s="49" t="s">
        <v>443</v>
      </c>
      <c r="AV28" s="49" t="s">
        <v>443</v>
      </c>
      <c r="AW28" s="137" t="s">
        <v>21</v>
      </c>
      <c r="AX28" s="49" t="s">
        <v>443</v>
      </c>
      <c r="AY28" s="50" t="s">
        <v>35</v>
      </c>
      <c r="AZ28" s="50" t="s">
        <v>35</v>
      </c>
      <c r="BA28" s="49" t="s">
        <v>443</v>
      </c>
      <c r="BB28" s="49" t="s">
        <v>443</v>
      </c>
      <c r="BC28" s="49" t="s">
        <v>443</v>
      </c>
      <c r="BD28" s="49" t="s">
        <v>443</v>
      </c>
      <c r="BE28" s="49" t="s">
        <v>443</v>
      </c>
      <c r="BF28" s="267" t="s">
        <v>443</v>
      </c>
      <c r="BG28" s="267" t="s">
        <v>443</v>
      </c>
      <c r="BH28" s="267" t="s">
        <v>443</v>
      </c>
      <c r="BI28" s="272" t="s">
        <v>21</v>
      </c>
      <c r="BJ28" s="273" t="s">
        <v>443</v>
      </c>
      <c r="BK28" s="267" t="s">
        <v>443</v>
      </c>
      <c r="BL28" s="267" t="s">
        <v>443</v>
      </c>
      <c r="BM28" s="352" t="s">
        <v>35</v>
      </c>
      <c r="BN28" s="352" t="s">
        <v>35</v>
      </c>
      <c r="BO28" s="352" t="s">
        <v>35</v>
      </c>
      <c r="BP28" s="279" t="s">
        <v>35</v>
      </c>
      <c r="BQ28" s="279" t="s">
        <v>35</v>
      </c>
      <c r="BR28" s="103" t="s">
        <v>35</v>
      </c>
      <c r="BS28" s="103" t="s">
        <v>35</v>
      </c>
      <c r="BT28" s="103" t="s">
        <v>35</v>
      </c>
      <c r="BU28" s="287" t="s">
        <v>4</v>
      </c>
      <c r="BV28" s="103" t="s">
        <v>35</v>
      </c>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row>
    <row r="29" spans="1:105" s="381" customFormat="1" ht="45" customHeight="1" x14ac:dyDescent="0.25">
      <c r="A29" s="383" t="s">
        <v>784</v>
      </c>
      <c r="B29" s="383" t="s">
        <v>785</v>
      </c>
      <c r="C29" s="406"/>
      <c r="D29" s="401">
        <v>41791</v>
      </c>
      <c r="E29" s="385" t="s">
        <v>590</v>
      </c>
      <c r="F29" s="386" t="s">
        <v>300</v>
      </c>
      <c r="G29" s="88"/>
      <c r="H29" s="387" t="s">
        <v>19</v>
      </c>
      <c r="I29" s="388" t="s">
        <v>31</v>
      </c>
      <c r="J29" s="187"/>
      <c r="K29" s="50"/>
      <c r="L29" s="50"/>
      <c r="M29" s="50"/>
      <c r="N29" s="50"/>
      <c r="O29" s="50"/>
      <c r="P29" s="50"/>
      <c r="Q29" s="50"/>
      <c r="R29" s="50"/>
      <c r="S29" s="49"/>
      <c r="T29" s="49"/>
      <c r="U29" s="49"/>
      <c r="V29" s="50" t="s">
        <v>35</v>
      </c>
      <c r="W29" s="50" t="s">
        <v>35</v>
      </c>
      <c r="X29" s="50" t="s">
        <v>35</v>
      </c>
      <c r="Y29" s="50" t="s">
        <v>35</v>
      </c>
      <c r="Z29" s="50" t="s">
        <v>35</v>
      </c>
      <c r="AA29" s="50" t="s">
        <v>35</v>
      </c>
      <c r="AB29" s="50" t="s">
        <v>35</v>
      </c>
      <c r="AC29" s="49" t="s">
        <v>443</v>
      </c>
      <c r="AD29" s="49" t="s">
        <v>443</v>
      </c>
      <c r="AE29" s="49" t="s">
        <v>443</v>
      </c>
      <c r="AF29" s="49" t="s">
        <v>21</v>
      </c>
      <c r="AG29" s="49" t="s">
        <v>21</v>
      </c>
      <c r="AH29" s="49" t="s">
        <v>443</v>
      </c>
      <c r="AI29" s="49" t="s">
        <v>443</v>
      </c>
      <c r="AJ29" s="49" t="s">
        <v>443</v>
      </c>
      <c r="AK29" s="49" t="s">
        <v>443</v>
      </c>
      <c r="AL29" s="49" t="s">
        <v>443</v>
      </c>
      <c r="AM29" s="49" t="s">
        <v>443</v>
      </c>
      <c r="AN29" s="49" t="s">
        <v>443</v>
      </c>
      <c r="AO29" s="49" t="s">
        <v>443</v>
      </c>
      <c r="AP29" s="49" t="s">
        <v>443</v>
      </c>
      <c r="AQ29" s="49" t="s">
        <v>443</v>
      </c>
      <c r="AR29" s="49" t="s">
        <v>21</v>
      </c>
      <c r="AS29" s="49" t="s">
        <v>443</v>
      </c>
      <c r="AT29" s="49" t="s">
        <v>443</v>
      </c>
      <c r="AU29" s="49" t="s">
        <v>443</v>
      </c>
      <c r="AV29" s="49" t="s">
        <v>443</v>
      </c>
      <c r="AW29" s="49" t="s">
        <v>443</v>
      </c>
      <c r="AX29" s="49" t="s">
        <v>443</v>
      </c>
      <c r="AY29" s="49" t="s">
        <v>443</v>
      </c>
      <c r="AZ29" s="49" t="s">
        <v>443</v>
      </c>
      <c r="BA29" s="49" t="s">
        <v>443</v>
      </c>
      <c r="BB29" s="49" t="s">
        <v>443</v>
      </c>
      <c r="BC29" s="49" t="s">
        <v>443</v>
      </c>
      <c r="BD29" s="137" t="s">
        <v>21</v>
      </c>
      <c r="BE29" s="131" t="s">
        <v>443</v>
      </c>
      <c r="BF29" s="49" t="s">
        <v>443</v>
      </c>
      <c r="BG29" s="49" t="s">
        <v>767</v>
      </c>
      <c r="BH29" s="49" t="s">
        <v>443</v>
      </c>
      <c r="BI29" s="49" t="s">
        <v>443</v>
      </c>
      <c r="BJ29" s="49" t="s">
        <v>443</v>
      </c>
      <c r="BK29" s="49" t="s">
        <v>443</v>
      </c>
      <c r="BL29" s="49" t="s">
        <v>443</v>
      </c>
      <c r="BM29" s="162" t="s">
        <v>443</v>
      </c>
      <c r="BN29" s="49" t="s">
        <v>443</v>
      </c>
      <c r="BO29" s="49" t="s">
        <v>443</v>
      </c>
      <c r="BP29" s="132" t="s">
        <v>21</v>
      </c>
      <c r="BQ29" s="49" t="s">
        <v>443</v>
      </c>
      <c r="BR29" s="49" t="s">
        <v>443</v>
      </c>
      <c r="BS29" s="49" t="s">
        <v>443</v>
      </c>
      <c r="BT29" s="49" t="s">
        <v>443</v>
      </c>
      <c r="BU29" s="49" t="s">
        <v>443</v>
      </c>
      <c r="BV29" s="49" t="s">
        <v>443</v>
      </c>
      <c r="BW29" s="49" t="s">
        <v>443</v>
      </c>
      <c r="BX29" s="49" t="s">
        <v>443</v>
      </c>
      <c r="BY29" s="49" t="s">
        <v>443</v>
      </c>
      <c r="BZ29" s="49" t="s">
        <v>443</v>
      </c>
      <c r="CA29" s="49" t="s">
        <v>443</v>
      </c>
      <c r="CB29" s="287" t="s">
        <v>4</v>
      </c>
      <c r="CC29" s="49" t="s">
        <v>443</v>
      </c>
      <c r="CD29" s="142" t="s">
        <v>1919</v>
      </c>
      <c r="CE29" s="77" t="s">
        <v>443</v>
      </c>
      <c r="CF29" s="77" t="s">
        <v>443</v>
      </c>
      <c r="CG29" s="77" t="s">
        <v>443</v>
      </c>
      <c r="CH29" s="77" t="s">
        <v>443</v>
      </c>
      <c r="CI29" s="77" t="s">
        <v>443</v>
      </c>
      <c r="CJ29" s="77" t="s">
        <v>443</v>
      </c>
      <c r="CK29" s="77" t="s">
        <v>443</v>
      </c>
      <c r="CL29" s="77" t="s">
        <v>443</v>
      </c>
      <c r="CM29" s="77" t="s">
        <v>443</v>
      </c>
      <c r="CN29" s="77" t="s">
        <v>443</v>
      </c>
      <c r="CO29" s="329" t="s">
        <v>4</v>
      </c>
      <c r="CP29" s="379" t="s">
        <v>443</v>
      </c>
      <c r="CQ29" s="407" t="s">
        <v>443</v>
      </c>
      <c r="CR29" s="379" t="s">
        <v>443</v>
      </c>
      <c r="CS29" s="379" t="s">
        <v>443</v>
      </c>
      <c r="CT29" s="379" t="s">
        <v>443</v>
      </c>
      <c r="CU29" s="380" t="s">
        <v>35</v>
      </c>
      <c r="CV29" s="380" t="s">
        <v>35</v>
      </c>
      <c r="CW29" s="379" t="s">
        <v>443</v>
      </c>
      <c r="CX29" s="379" t="s">
        <v>443</v>
      </c>
      <c r="CY29" s="380" t="s">
        <v>35</v>
      </c>
      <c r="CZ29" s="379" t="s">
        <v>35</v>
      </c>
      <c r="DA29" s="379" t="s">
        <v>443</v>
      </c>
    </row>
    <row r="30" spans="1:105" s="381" customFormat="1" ht="45" customHeight="1" x14ac:dyDescent="0.25">
      <c r="A30" s="382" t="s">
        <v>22</v>
      </c>
      <c r="B30" s="383" t="s">
        <v>790</v>
      </c>
      <c r="C30" s="383"/>
      <c r="D30" s="384"/>
      <c r="E30" s="385" t="s">
        <v>590</v>
      </c>
      <c r="F30" s="386" t="s">
        <v>503</v>
      </c>
      <c r="G30" s="140"/>
      <c r="H30" s="387" t="s">
        <v>24</v>
      </c>
      <c r="I30" s="378" t="s">
        <v>25</v>
      </c>
      <c r="J30" s="49" t="s">
        <v>443</v>
      </c>
      <c r="K30" s="49" t="s">
        <v>443</v>
      </c>
      <c r="L30" s="49" t="s">
        <v>443</v>
      </c>
      <c r="M30" s="49" t="s">
        <v>443</v>
      </c>
      <c r="N30" s="49" t="s">
        <v>443</v>
      </c>
      <c r="O30" s="49" t="s">
        <v>443</v>
      </c>
      <c r="P30" s="49" t="s">
        <v>21</v>
      </c>
      <c r="Q30" s="49" t="s">
        <v>443</v>
      </c>
      <c r="R30" s="49" t="s">
        <v>443</v>
      </c>
      <c r="S30" s="49" t="s">
        <v>443</v>
      </c>
      <c r="T30" s="49" t="s">
        <v>443</v>
      </c>
      <c r="U30" s="49" t="s">
        <v>443</v>
      </c>
      <c r="V30" s="49" t="s">
        <v>443</v>
      </c>
      <c r="W30" s="49" t="s">
        <v>443</v>
      </c>
      <c r="X30" s="49" t="s">
        <v>443</v>
      </c>
      <c r="Y30" s="49" t="s">
        <v>443</v>
      </c>
      <c r="Z30" s="49" t="s">
        <v>443</v>
      </c>
      <c r="AA30" s="49" t="s">
        <v>443</v>
      </c>
      <c r="AB30" s="49" t="s">
        <v>21</v>
      </c>
      <c r="AC30" s="49" t="s">
        <v>443</v>
      </c>
      <c r="AD30" s="49" t="s">
        <v>443</v>
      </c>
      <c r="AE30" s="49" t="s">
        <v>443</v>
      </c>
      <c r="AF30" s="49" t="s">
        <v>443</v>
      </c>
      <c r="AG30" s="49" t="s">
        <v>443</v>
      </c>
      <c r="AH30" s="49" t="s">
        <v>443</v>
      </c>
      <c r="AI30" s="49" t="s">
        <v>443</v>
      </c>
      <c r="AJ30" s="49" t="s">
        <v>443</v>
      </c>
      <c r="AK30" s="49" t="s">
        <v>443</v>
      </c>
      <c r="AL30" s="49" t="s">
        <v>443</v>
      </c>
      <c r="AM30" s="49" t="s">
        <v>443</v>
      </c>
      <c r="AN30" s="49" t="s">
        <v>21</v>
      </c>
      <c r="AO30" s="49" t="s">
        <v>443</v>
      </c>
      <c r="AP30" s="49" t="s">
        <v>443</v>
      </c>
      <c r="AQ30" s="49" t="s">
        <v>443</v>
      </c>
      <c r="AR30" s="49" t="s">
        <v>443</v>
      </c>
      <c r="AS30" s="49" t="s">
        <v>443</v>
      </c>
      <c r="AT30" s="49" t="s">
        <v>443</v>
      </c>
      <c r="AU30" s="49" t="s">
        <v>443</v>
      </c>
      <c r="AV30" s="49" t="s">
        <v>443</v>
      </c>
      <c r="AW30" s="49" t="s">
        <v>443</v>
      </c>
      <c r="AX30" s="49" t="s">
        <v>443</v>
      </c>
      <c r="AY30" s="49" t="s">
        <v>443</v>
      </c>
      <c r="AZ30" s="137" t="s">
        <v>21</v>
      </c>
      <c r="BA30" s="49" t="s">
        <v>443</v>
      </c>
      <c r="BB30" s="49" t="s">
        <v>2595</v>
      </c>
      <c r="BC30" s="49" t="s">
        <v>443</v>
      </c>
      <c r="BD30" s="49" t="s">
        <v>443</v>
      </c>
      <c r="BE30" s="131" t="s">
        <v>443</v>
      </c>
      <c r="BF30" s="161" t="s">
        <v>443</v>
      </c>
      <c r="BG30" s="161" t="s">
        <v>443</v>
      </c>
      <c r="BH30" s="161" t="s">
        <v>443</v>
      </c>
      <c r="BI30" s="161" t="s">
        <v>443</v>
      </c>
      <c r="BJ30" s="161" t="s">
        <v>443</v>
      </c>
      <c r="BK30" s="162" t="s">
        <v>443</v>
      </c>
      <c r="BL30" s="164" t="s">
        <v>21</v>
      </c>
      <c r="BM30" s="49" t="s">
        <v>443</v>
      </c>
      <c r="BN30" s="162" t="s">
        <v>443</v>
      </c>
      <c r="BO30" s="49" t="s">
        <v>443</v>
      </c>
      <c r="BP30" s="49" t="s">
        <v>443</v>
      </c>
      <c r="BQ30" s="49" t="s">
        <v>443</v>
      </c>
      <c r="BR30" s="49" t="s">
        <v>443</v>
      </c>
      <c r="BS30" s="49" t="s">
        <v>443</v>
      </c>
      <c r="BT30" s="49" t="s">
        <v>443</v>
      </c>
      <c r="BU30" s="49" t="s">
        <v>443</v>
      </c>
      <c r="BV30" s="49" t="s">
        <v>443</v>
      </c>
      <c r="BW30" s="1" t="s">
        <v>443</v>
      </c>
      <c r="BX30" s="287" t="s">
        <v>4</v>
      </c>
      <c r="BY30" s="49" t="s">
        <v>443</v>
      </c>
      <c r="BZ30" s="49" t="s">
        <v>443</v>
      </c>
      <c r="CA30" s="104" t="s">
        <v>443</v>
      </c>
      <c r="CB30" s="49" t="s">
        <v>443</v>
      </c>
      <c r="CC30" s="49" t="s">
        <v>443</v>
      </c>
      <c r="CD30" s="49" t="s">
        <v>443</v>
      </c>
      <c r="CE30" s="49" t="s">
        <v>443</v>
      </c>
      <c r="CF30" s="49" t="s">
        <v>443</v>
      </c>
      <c r="CG30" s="49" t="s">
        <v>443</v>
      </c>
      <c r="CH30" s="49" t="s">
        <v>443</v>
      </c>
      <c r="CI30" s="49" t="s">
        <v>443</v>
      </c>
      <c r="CJ30" s="295" t="s">
        <v>4</v>
      </c>
      <c r="CK30" s="49" t="s">
        <v>443</v>
      </c>
      <c r="CL30" s="49" t="s">
        <v>443</v>
      </c>
      <c r="CM30" s="49" t="s">
        <v>443</v>
      </c>
      <c r="CN30" s="49" t="s">
        <v>443</v>
      </c>
      <c r="CO30" s="49" t="s">
        <v>443</v>
      </c>
      <c r="CP30" s="379" t="s">
        <v>443</v>
      </c>
      <c r="CQ30" s="379" t="s">
        <v>443</v>
      </c>
      <c r="CR30" s="379" t="s">
        <v>443</v>
      </c>
      <c r="CS30" s="379" t="s">
        <v>443</v>
      </c>
      <c r="CT30" s="380" t="s">
        <v>35</v>
      </c>
      <c r="CU30" s="380" t="s">
        <v>35</v>
      </c>
      <c r="CV30" s="379" t="s">
        <v>443</v>
      </c>
      <c r="CW30" s="379" t="s">
        <v>443</v>
      </c>
      <c r="CX30" s="379" t="s">
        <v>443</v>
      </c>
      <c r="CY30" s="379" t="s">
        <v>443</v>
      </c>
      <c r="CZ30" s="379" t="s">
        <v>443</v>
      </c>
      <c r="DA30" s="379" t="s">
        <v>4</v>
      </c>
    </row>
    <row r="31" spans="1:105" customFormat="1" ht="26.1" customHeight="1" x14ac:dyDescent="0.2">
      <c r="A31" s="22" t="s">
        <v>263</v>
      </c>
      <c r="B31" s="6" t="s">
        <v>182</v>
      </c>
      <c r="C31" s="54" t="s">
        <v>2623</v>
      </c>
      <c r="D31" s="117"/>
      <c r="E31" s="53" t="s">
        <v>66</v>
      </c>
      <c r="F31" s="88" t="s">
        <v>264</v>
      </c>
      <c r="G31" s="140">
        <v>37</v>
      </c>
      <c r="H31" s="9" t="s">
        <v>39</v>
      </c>
      <c r="I31" s="338" t="s">
        <v>183</v>
      </c>
      <c r="J31" s="77" t="s">
        <v>443</v>
      </c>
      <c r="K31" s="77" t="s">
        <v>443</v>
      </c>
      <c r="L31" s="77" t="s">
        <v>443</v>
      </c>
      <c r="M31" s="77" t="s">
        <v>443</v>
      </c>
      <c r="N31" s="77" t="s">
        <v>443</v>
      </c>
      <c r="O31" s="77" t="s">
        <v>443</v>
      </c>
      <c r="P31" s="77" t="s">
        <v>21</v>
      </c>
      <c r="Q31" s="77" t="s">
        <v>443</v>
      </c>
      <c r="R31" s="77" t="s">
        <v>443</v>
      </c>
      <c r="S31" s="77" t="s">
        <v>443</v>
      </c>
      <c r="T31" s="77" t="s">
        <v>443</v>
      </c>
      <c r="U31" s="77" t="s">
        <v>443</v>
      </c>
      <c r="V31" s="77" t="s">
        <v>443</v>
      </c>
      <c r="W31" s="77" t="s">
        <v>443</v>
      </c>
      <c r="X31" s="77" t="s">
        <v>443</v>
      </c>
      <c r="Y31" s="77" t="s">
        <v>443</v>
      </c>
      <c r="Z31" s="77" t="s">
        <v>443</v>
      </c>
      <c r="AA31" s="77" t="s">
        <v>443</v>
      </c>
      <c r="AB31" s="77" t="s">
        <v>21</v>
      </c>
      <c r="AC31" s="77" t="s">
        <v>443</v>
      </c>
      <c r="AD31" s="343" t="s">
        <v>66</v>
      </c>
      <c r="AE31" s="141"/>
      <c r="AF31" s="141"/>
      <c r="AG31" s="141"/>
      <c r="AH31" s="77"/>
      <c r="AI31" s="77"/>
      <c r="AJ31" s="77"/>
      <c r="AK31" s="77"/>
      <c r="AL31" s="77"/>
      <c r="AM31" s="77"/>
      <c r="AN31" s="49"/>
      <c r="AO31" s="49"/>
      <c r="AP31" s="112" t="s">
        <v>66</v>
      </c>
      <c r="AQ31" s="50"/>
      <c r="AR31" s="50"/>
      <c r="AS31" s="50"/>
      <c r="AT31" s="10"/>
      <c r="AU31" s="10"/>
      <c r="AV31" s="10"/>
      <c r="AW31" s="10"/>
      <c r="AX31" s="10"/>
      <c r="AY31" s="10"/>
      <c r="AZ31" s="10"/>
      <c r="BA31" s="10"/>
      <c r="BB31" s="10"/>
      <c r="BC31" s="10"/>
      <c r="BD31" s="10"/>
      <c r="BE31" s="154"/>
      <c r="BF31" s="349"/>
      <c r="BG31" s="349"/>
      <c r="BH31" s="349"/>
      <c r="BI31" s="349"/>
      <c r="BJ31" s="349"/>
      <c r="BK31" s="177"/>
      <c r="BL31" s="177"/>
      <c r="BM31" s="163"/>
      <c r="BN31" s="163"/>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row>
    <row r="32" spans="1:105" s="381" customFormat="1" ht="45" customHeight="1" x14ac:dyDescent="0.25">
      <c r="A32" s="414" t="s">
        <v>2105</v>
      </c>
      <c r="B32" s="414" t="s">
        <v>297</v>
      </c>
      <c r="C32" s="414"/>
      <c r="D32" s="467">
        <v>41640</v>
      </c>
      <c r="E32" s="385" t="s">
        <v>590</v>
      </c>
      <c r="F32" s="386" t="s">
        <v>2539</v>
      </c>
      <c r="G32" s="88"/>
      <c r="H32" s="387" t="s">
        <v>24</v>
      </c>
      <c r="I32" s="388" t="s">
        <v>42</v>
      </c>
      <c r="J32" s="142"/>
      <c r="K32" s="142"/>
      <c r="L32" s="142"/>
      <c r="M32" s="142"/>
      <c r="N32" s="142"/>
      <c r="O32" s="142"/>
      <c r="P32" s="142"/>
      <c r="Q32" s="142"/>
      <c r="R32" s="142"/>
      <c r="S32" s="142"/>
      <c r="T32" s="142"/>
      <c r="U32" s="77"/>
      <c r="V32" s="342" t="s">
        <v>35</v>
      </c>
      <c r="W32" s="342" t="s">
        <v>35</v>
      </c>
      <c r="X32" s="77" t="s">
        <v>443</v>
      </c>
      <c r="Y32" s="77" t="s">
        <v>443</v>
      </c>
      <c r="Z32" s="77" t="s">
        <v>443</v>
      </c>
      <c r="AA32" s="77" t="s">
        <v>443</v>
      </c>
      <c r="AB32" s="77" t="s">
        <v>443</v>
      </c>
      <c r="AC32" s="77" t="s">
        <v>443</v>
      </c>
      <c r="AD32" s="77" t="s">
        <v>443</v>
      </c>
      <c r="AE32" s="77" t="s">
        <v>443</v>
      </c>
      <c r="AF32" s="77" t="s">
        <v>443</v>
      </c>
      <c r="AG32" s="77" t="s">
        <v>21</v>
      </c>
      <c r="AH32" s="77" t="s">
        <v>443</v>
      </c>
      <c r="AI32" s="77" t="s">
        <v>443</v>
      </c>
      <c r="AJ32" s="77" t="s">
        <v>443</v>
      </c>
      <c r="AK32" s="77" t="s">
        <v>443</v>
      </c>
      <c r="AL32" s="77" t="s">
        <v>443</v>
      </c>
      <c r="AM32" s="77" t="s">
        <v>443</v>
      </c>
      <c r="AN32" s="49" t="s">
        <v>443</v>
      </c>
      <c r="AO32" s="49" t="s">
        <v>443</v>
      </c>
      <c r="AP32" s="49" t="s">
        <v>443</v>
      </c>
      <c r="AQ32" s="49" t="s">
        <v>443</v>
      </c>
      <c r="AR32" s="49" t="s">
        <v>443</v>
      </c>
      <c r="AS32" s="49" t="s">
        <v>21</v>
      </c>
      <c r="AT32" s="49" t="s">
        <v>443</v>
      </c>
      <c r="AU32" s="49" t="s">
        <v>443</v>
      </c>
      <c r="AV32" s="49" t="s">
        <v>443</v>
      </c>
      <c r="AW32" s="49" t="s">
        <v>443</v>
      </c>
      <c r="AX32" s="49" t="s">
        <v>443</v>
      </c>
      <c r="AY32" s="49" t="s">
        <v>443</v>
      </c>
      <c r="AZ32" s="49" t="s">
        <v>443</v>
      </c>
      <c r="BA32" s="49" t="s">
        <v>443</v>
      </c>
      <c r="BB32" s="49" t="s">
        <v>2595</v>
      </c>
      <c r="BC32" s="49" t="s">
        <v>443</v>
      </c>
      <c r="BD32" s="49" t="s">
        <v>443</v>
      </c>
      <c r="BE32" s="138" t="s">
        <v>21</v>
      </c>
      <c r="BF32" s="132" t="s">
        <v>21</v>
      </c>
      <c r="BG32" s="49" t="s">
        <v>443</v>
      </c>
      <c r="BH32" s="49" t="s">
        <v>443</v>
      </c>
      <c r="BI32" s="49" t="s">
        <v>443</v>
      </c>
      <c r="BJ32" s="49" t="s">
        <v>443</v>
      </c>
      <c r="BK32" s="49" t="s">
        <v>443</v>
      </c>
      <c r="BL32" s="49" t="s">
        <v>443</v>
      </c>
      <c r="BM32" s="162" t="s">
        <v>443</v>
      </c>
      <c r="BN32" s="49" t="s">
        <v>443</v>
      </c>
      <c r="BO32" s="49" t="s">
        <v>443</v>
      </c>
      <c r="BP32" s="49" t="s">
        <v>443</v>
      </c>
      <c r="BQ32" s="49" t="s">
        <v>443</v>
      </c>
      <c r="BR32" s="287" t="s">
        <v>4</v>
      </c>
      <c r="BS32" s="49" t="s">
        <v>443</v>
      </c>
      <c r="BT32" s="49" t="s">
        <v>443</v>
      </c>
      <c r="BU32" s="49" t="s">
        <v>443</v>
      </c>
      <c r="BV32" s="49" t="s">
        <v>443</v>
      </c>
      <c r="BW32" s="1" t="s">
        <v>443</v>
      </c>
      <c r="BX32" s="49" t="s">
        <v>443</v>
      </c>
      <c r="BY32" s="49" t="s">
        <v>443</v>
      </c>
      <c r="BZ32" s="49" t="s">
        <v>443</v>
      </c>
      <c r="CA32" s="104" t="s">
        <v>443</v>
      </c>
      <c r="CB32" s="49" t="s">
        <v>443</v>
      </c>
      <c r="CC32" s="49" t="s">
        <v>443</v>
      </c>
      <c r="CD32" s="49" t="s">
        <v>443</v>
      </c>
      <c r="CE32" s="295" t="s">
        <v>4</v>
      </c>
      <c r="CF32" s="49" t="s">
        <v>443</v>
      </c>
      <c r="CG32" s="49" t="s">
        <v>443</v>
      </c>
      <c r="CH32" s="49" t="s">
        <v>443</v>
      </c>
      <c r="CI32" s="49" t="s">
        <v>443</v>
      </c>
      <c r="CJ32" s="49" t="s">
        <v>443</v>
      </c>
      <c r="CK32" s="49" t="s">
        <v>443</v>
      </c>
      <c r="CL32" s="49" t="s">
        <v>443</v>
      </c>
      <c r="CM32" s="49" t="s">
        <v>443</v>
      </c>
      <c r="CN32" s="49" t="s">
        <v>443</v>
      </c>
      <c r="CO32" s="49" t="s">
        <v>443</v>
      </c>
      <c r="CP32" s="379" t="s">
        <v>443</v>
      </c>
      <c r="CQ32" s="405" t="s">
        <v>443</v>
      </c>
      <c r="CR32" s="379" t="s">
        <v>4</v>
      </c>
      <c r="CS32" s="379" t="s">
        <v>443</v>
      </c>
      <c r="CT32" s="380" t="s">
        <v>35</v>
      </c>
      <c r="CU32" s="380" t="s">
        <v>35</v>
      </c>
      <c r="CV32" s="379" t="s">
        <v>443</v>
      </c>
      <c r="CW32" s="379" t="s">
        <v>443</v>
      </c>
      <c r="CX32" s="379" t="s">
        <v>443</v>
      </c>
      <c r="CY32" s="379" t="s">
        <v>443</v>
      </c>
      <c r="CZ32" s="379" t="s">
        <v>443</v>
      </c>
      <c r="DA32" s="379" t="s">
        <v>443</v>
      </c>
    </row>
    <row r="33" spans="1:105" s="381" customFormat="1" ht="45" customHeight="1" x14ac:dyDescent="0.25">
      <c r="A33" s="383" t="s">
        <v>806</v>
      </c>
      <c r="B33" s="383" t="s">
        <v>297</v>
      </c>
      <c r="C33" s="383"/>
      <c r="D33" s="401">
        <v>42005</v>
      </c>
      <c r="E33" s="385" t="s">
        <v>590</v>
      </c>
      <c r="F33" s="386" t="s">
        <v>2540</v>
      </c>
      <c r="G33" s="88">
        <v>11</v>
      </c>
      <c r="H33" s="387" t="s">
        <v>30</v>
      </c>
      <c r="I33" s="388" t="s">
        <v>40</v>
      </c>
      <c r="J33" s="142"/>
      <c r="K33" s="142"/>
      <c r="L33" s="142"/>
      <c r="M33" s="142"/>
      <c r="N33" s="142"/>
      <c r="O33" s="142"/>
      <c r="P33" s="142"/>
      <c r="Q33" s="142"/>
      <c r="R33" s="142"/>
      <c r="S33" s="142"/>
      <c r="T33" s="142"/>
      <c r="U33" s="77"/>
      <c r="V33" s="77"/>
      <c r="W33" s="77"/>
      <c r="X33" s="77"/>
      <c r="Y33" s="77"/>
      <c r="Z33" s="77"/>
      <c r="AA33" s="77"/>
      <c r="AB33" s="77"/>
      <c r="AC33" s="77"/>
      <c r="AD33" s="77"/>
      <c r="AE33" s="77"/>
      <c r="AF33" s="77"/>
      <c r="AG33" s="77"/>
      <c r="AH33" s="77" t="s">
        <v>35</v>
      </c>
      <c r="AI33" s="77" t="s">
        <v>35</v>
      </c>
      <c r="AJ33" s="77" t="s">
        <v>443</v>
      </c>
      <c r="AK33" s="77" t="s">
        <v>443</v>
      </c>
      <c r="AL33" s="77" t="s">
        <v>443</v>
      </c>
      <c r="AM33" s="77" t="s">
        <v>443</v>
      </c>
      <c r="AN33" s="49" t="s">
        <v>443</v>
      </c>
      <c r="AO33" s="49" t="s">
        <v>443</v>
      </c>
      <c r="AP33" s="49" t="s">
        <v>443</v>
      </c>
      <c r="AQ33" s="49" t="s">
        <v>443</v>
      </c>
      <c r="AR33" s="49" t="s">
        <v>443</v>
      </c>
      <c r="AS33" s="49" t="s">
        <v>21</v>
      </c>
      <c r="AT33" s="49" t="s">
        <v>443</v>
      </c>
      <c r="AU33" s="49" t="s">
        <v>443</v>
      </c>
      <c r="AV33" s="49" t="s">
        <v>443</v>
      </c>
      <c r="AW33" s="49" t="s">
        <v>443</v>
      </c>
      <c r="AX33" s="49" t="s">
        <v>443</v>
      </c>
      <c r="AY33" s="49" t="s">
        <v>443</v>
      </c>
      <c r="AZ33" s="49" t="s">
        <v>443</v>
      </c>
      <c r="BA33" s="49" t="s">
        <v>443</v>
      </c>
      <c r="BB33" s="49" t="s">
        <v>443</v>
      </c>
      <c r="BC33" s="49" t="s">
        <v>443</v>
      </c>
      <c r="BD33" s="49" t="s">
        <v>443</v>
      </c>
      <c r="BE33" s="138" t="s">
        <v>21</v>
      </c>
      <c r="BF33" s="132" t="s">
        <v>21</v>
      </c>
      <c r="BG33" s="49" t="s">
        <v>443</v>
      </c>
      <c r="BH33" s="49" t="s">
        <v>443</v>
      </c>
      <c r="BI33" s="49" t="s">
        <v>443</v>
      </c>
      <c r="BJ33" s="49" t="s">
        <v>443</v>
      </c>
      <c r="BK33" s="49" t="s">
        <v>443</v>
      </c>
      <c r="BL33" s="49" t="s">
        <v>443</v>
      </c>
      <c r="BM33" s="49" t="s">
        <v>443</v>
      </c>
      <c r="BN33" s="49" t="s">
        <v>443</v>
      </c>
      <c r="BO33" s="49" t="s">
        <v>443</v>
      </c>
      <c r="BP33" s="49" t="s">
        <v>443</v>
      </c>
      <c r="BQ33" s="49" t="s">
        <v>443</v>
      </c>
      <c r="BR33" s="287" t="s">
        <v>4</v>
      </c>
      <c r="BS33" s="49" t="s">
        <v>443</v>
      </c>
      <c r="BT33" s="49" t="s">
        <v>443</v>
      </c>
      <c r="BU33" s="49" t="s">
        <v>443</v>
      </c>
      <c r="BV33" s="49" t="s">
        <v>443</v>
      </c>
      <c r="BW33" s="49" t="s">
        <v>443</v>
      </c>
      <c r="BX33" s="49" t="s">
        <v>443</v>
      </c>
      <c r="BY33" s="49" t="s">
        <v>443</v>
      </c>
      <c r="BZ33" s="49" t="s">
        <v>443</v>
      </c>
      <c r="CA33" s="49" t="s">
        <v>443</v>
      </c>
      <c r="CB33" s="49" t="s">
        <v>443</v>
      </c>
      <c r="CC33" s="49" t="s">
        <v>443</v>
      </c>
      <c r="CD33" s="294" t="s">
        <v>4</v>
      </c>
      <c r="CE33" s="49" t="s">
        <v>443</v>
      </c>
      <c r="CF33" s="49" t="s">
        <v>443</v>
      </c>
      <c r="CG33" s="103" t="s">
        <v>1919</v>
      </c>
      <c r="CH33" s="49" t="s">
        <v>443</v>
      </c>
      <c r="CI33" s="49" t="s">
        <v>443</v>
      </c>
      <c r="CJ33" s="49" t="s">
        <v>443</v>
      </c>
      <c r="CK33" s="49" t="s">
        <v>443</v>
      </c>
      <c r="CL33" s="288" t="s">
        <v>443</v>
      </c>
      <c r="CM33" s="146" t="s">
        <v>2600</v>
      </c>
      <c r="CN33" s="49" t="s">
        <v>443</v>
      </c>
      <c r="CO33" s="49" t="s">
        <v>443</v>
      </c>
      <c r="CP33" s="379" t="s">
        <v>443</v>
      </c>
      <c r="CQ33" s="379" t="s">
        <v>443</v>
      </c>
      <c r="CR33" s="379" t="s">
        <v>4</v>
      </c>
      <c r="CS33" s="379" t="s">
        <v>443</v>
      </c>
      <c r="CT33" s="379" t="s">
        <v>443</v>
      </c>
      <c r="CU33" s="380" t="s">
        <v>35</v>
      </c>
      <c r="CV33" s="379" t="s">
        <v>443</v>
      </c>
      <c r="CW33" s="379" t="s">
        <v>443</v>
      </c>
      <c r="CX33" s="379" t="s">
        <v>443</v>
      </c>
      <c r="CY33" s="448" t="s">
        <v>443</v>
      </c>
      <c r="CZ33" s="448" t="s">
        <v>443</v>
      </c>
      <c r="DA33" s="379" t="s">
        <v>443</v>
      </c>
    </row>
    <row r="34" spans="1:105" ht="45" customHeight="1" x14ac:dyDescent="0.25">
      <c r="A34" s="408" t="s">
        <v>265</v>
      </c>
      <c r="B34" s="383" t="s">
        <v>107</v>
      </c>
      <c r="C34" s="383"/>
      <c r="D34" s="384"/>
      <c r="E34" s="385" t="s">
        <v>590</v>
      </c>
      <c r="F34" s="386" t="s">
        <v>266</v>
      </c>
      <c r="G34" s="88">
        <v>17</v>
      </c>
      <c r="H34" s="387" t="s">
        <v>2181</v>
      </c>
      <c r="I34" s="388" t="s">
        <v>40</v>
      </c>
      <c r="J34" s="170" t="s">
        <v>443</v>
      </c>
      <c r="K34" s="49" t="s">
        <v>443</v>
      </c>
      <c r="L34" s="49" t="s">
        <v>21</v>
      </c>
      <c r="M34" s="49" t="s">
        <v>443</v>
      </c>
      <c r="N34" s="49" t="s">
        <v>443</v>
      </c>
      <c r="O34" s="49" t="s">
        <v>443</v>
      </c>
      <c r="P34" s="49" t="s">
        <v>443</v>
      </c>
      <c r="Q34" s="49" t="s">
        <v>443</v>
      </c>
      <c r="R34" s="49" t="s">
        <v>443</v>
      </c>
      <c r="S34" s="49" t="s">
        <v>443</v>
      </c>
      <c r="T34" s="49" t="s">
        <v>443</v>
      </c>
      <c r="U34" s="49" t="s">
        <v>443</v>
      </c>
      <c r="V34" s="49" t="s">
        <v>443</v>
      </c>
      <c r="W34" s="49" t="s">
        <v>35</v>
      </c>
      <c r="X34" s="49" t="s">
        <v>21</v>
      </c>
      <c r="Y34" s="49" t="s">
        <v>35</v>
      </c>
      <c r="Z34" s="49" t="s">
        <v>443</v>
      </c>
      <c r="AA34" s="49" t="s">
        <v>443</v>
      </c>
      <c r="AB34" s="49" t="s">
        <v>443</v>
      </c>
      <c r="AC34" s="49" t="s">
        <v>443</v>
      </c>
      <c r="AD34" s="49" t="s">
        <v>443</v>
      </c>
      <c r="AE34" s="49" t="s">
        <v>443</v>
      </c>
      <c r="AF34" s="49" t="s">
        <v>443</v>
      </c>
      <c r="AG34" s="49" t="s">
        <v>443</v>
      </c>
      <c r="AH34" s="49" t="s">
        <v>443</v>
      </c>
      <c r="AI34" s="49" t="s">
        <v>443</v>
      </c>
      <c r="AJ34" s="49" t="s">
        <v>21</v>
      </c>
      <c r="AK34" s="49" t="s">
        <v>443</v>
      </c>
      <c r="AL34" s="49" t="s">
        <v>443</v>
      </c>
      <c r="AM34" s="49" t="s">
        <v>443</v>
      </c>
      <c r="AN34" s="49" t="s">
        <v>443</v>
      </c>
      <c r="AO34" s="49" t="s">
        <v>443</v>
      </c>
      <c r="AP34" s="49" t="s">
        <v>443</v>
      </c>
      <c r="AQ34" s="49" t="s">
        <v>443</v>
      </c>
      <c r="AR34" s="123" t="s">
        <v>443</v>
      </c>
      <c r="AS34" s="49" t="s">
        <v>443</v>
      </c>
      <c r="AT34" s="49" t="s">
        <v>443</v>
      </c>
      <c r="AU34" s="49" t="s">
        <v>443</v>
      </c>
      <c r="AV34" s="137" t="s">
        <v>21</v>
      </c>
      <c r="AW34" s="129" t="s">
        <v>2609</v>
      </c>
      <c r="AX34" s="49" t="s">
        <v>443</v>
      </c>
      <c r="AY34" s="49" t="s">
        <v>443</v>
      </c>
      <c r="AZ34" s="49" t="s">
        <v>443</v>
      </c>
      <c r="BA34" s="49" t="s">
        <v>443</v>
      </c>
      <c r="BB34" s="49" t="s">
        <v>443</v>
      </c>
      <c r="BC34" s="49" t="s">
        <v>443</v>
      </c>
      <c r="BD34" s="49" t="s">
        <v>443</v>
      </c>
      <c r="BE34" s="131" t="s">
        <v>443</v>
      </c>
      <c r="BF34" s="49" t="s">
        <v>443</v>
      </c>
      <c r="BG34" s="49" t="s">
        <v>443</v>
      </c>
      <c r="BH34" s="132" t="s">
        <v>21</v>
      </c>
      <c r="BI34" s="49" t="s">
        <v>443</v>
      </c>
      <c r="BJ34" s="49" t="s">
        <v>443</v>
      </c>
      <c r="BK34" s="49" t="s">
        <v>443</v>
      </c>
      <c r="BL34" s="49" t="s">
        <v>443</v>
      </c>
      <c r="BM34" s="49" t="s">
        <v>443</v>
      </c>
      <c r="BN34" s="49" t="s">
        <v>443</v>
      </c>
      <c r="BO34" s="49" t="s">
        <v>443</v>
      </c>
      <c r="BP34" s="49" t="s">
        <v>443</v>
      </c>
      <c r="BQ34" s="131" t="s">
        <v>443</v>
      </c>
      <c r="BR34" s="49" t="s">
        <v>443</v>
      </c>
      <c r="BS34" s="49" t="s">
        <v>443</v>
      </c>
      <c r="BT34" s="287" t="s">
        <v>4</v>
      </c>
      <c r="BU34" s="49" t="s">
        <v>443</v>
      </c>
      <c r="BV34" s="49" t="s">
        <v>443</v>
      </c>
      <c r="BW34" s="28" t="s">
        <v>443</v>
      </c>
      <c r="BX34" s="49" t="s">
        <v>443</v>
      </c>
      <c r="BY34" s="49" t="s">
        <v>443</v>
      </c>
      <c r="BZ34" s="49" t="s">
        <v>443</v>
      </c>
      <c r="CA34" s="49" t="s">
        <v>443</v>
      </c>
      <c r="CB34" s="49" t="s">
        <v>443</v>
      </c>
      <c r="CC34" s="49" t="s">
        <v>443</v>
      </c>
      <c r="CD34" s="49" t="s">
        <v>443</v>
      </c>
      <c r="CE34" s="49" t="s">
        <v>443</v>
      </c>
      <c r="CF34" s="295" t="s">
        <v>4</v>
      </c>
      <c r="CG34" s="49" t="s">
        <v>443</v>
      </c>
      <c r="CH34" s="49" t="s">
        <v>443</v>
      </c>
      <c r="CI34" s="49" t="s">
        <v>443</v>
      </c>
      <c r="CJ34" s="49" t="s">
        <v>443</v>
      </c>
      <c r="CK34" s="49" t="s">
        <v>443</v>
      </c>
      <c r="CL34" s="49" t="s">
        <v>443</v>
      </c>
      <c r="CM34" s="49" t="s">
        <v>443</v>
      </c>
      <c r="CN34" s="49" t="s">
        <v>443</v>
      </c>
      <c r="CO34" s="49" t="s">
        <v>443</v>
      </c>
      <c r="CP34" s="379" t="s">
        <v>443</v>
      </c>
      <c r="CQ34" s="379" t="s">
        <v>443</v>
      </c>
      <c r="CR34" s="379" t="s">
        <v>443</v>
      </c>
      <c r="CS34" s="379" t="s">
        <v>443</v>
      </c>
      <c r="CT34" s="379" t="s">
        <v>4</v>
      </c>
      <c r="CU34" s="380" t="s">
        <v>35</v>
      </c>
      <c r="CV34" s="379" t="s">
        <v>443</v>
      </c>
      <c r="CW34" s="379" t="s">
        <v>443</v>
      </c>
      <c r="CX34" s="379" t="s">
        <v>443</v>
      </c>
      <c r="CY34" s="379" t="s">
        <v>443</v>
      </c>
      <c r="CZ34" s="379" t="s">
        <v>443</v>
      </c>
      <c r="DA34" s="379" t="s">
        <v>443</v>
      </c>
    </row>
    <row r="35" spans="1:105" customFormat="1" ht="26.1" customHeight="1" x14ac:dyDescent="0.2">
      <c r="A35" s="6" t="s">
        <v>206</v>
      </c>
      <c r="B35" s="6" t="s">
        <v>207</v>
      </c>
      <c r="C35" s="45" t="s">
        <v>2624</v>
      </c>
      <c r="D35" s="117"/>
      <c r="E35" s="53" t="s">
        <v>66</v>
      </c>
      <c r="F35" s="88" t="s">
        <v>2625</v>
      </c>
      <c r="G35" s="140">
        <v>21</v>
      </c>
      <c r="H35" s="9" t="s">
        <v>19</v>
      </c>
      <c r="I35" s="10" t="s">
        <v>42</v>
      </c>
      <c r="J35" s="49" t="s">
        <v>443</v>
      </c>
      <c r="K35" s="49" t="s">
        <v>21</v>
      </c>
      <c r="L35" s="49" t="s">
        <v>443</v>
      </c>
      <c r="M35" s="49" t="s">
        <v>443</v>
      </c>
      <c r="N35" s="49" t="s">
        <v>443</v>
      </c>
      <c r="O35" s="49" t="s">
        <v>443</v>
      </c>
      <c r="P35" s="49" t="s">
        <v>443</v>
      </c>
      <c r="Q35" s="49" t="s">
        <v>443</v>
      </c>
      <c r="R35" s="49" t="s">
        <v>443</v>
      </c>
      <c r="S35" s="49" t="s">
        <v>443</v>
      </c>
      <c r="T35" s="49" t="s">
        <v>443</v>
      </c>
      <c r="U35" s="49" t="s">
        <v>443</v>
      </c>
      <c r="V35" s="49" t="s">
        <v>443</v>
      </c>
      <c r="W35" s="49" t="s">
        <v>21</v>
      </c>
      <c r="X35" s="49" t="s">
        <v>443</v>
      </c>
      <c r="Y35" s="49" t="s">
        <v>443</v>
      </c>
      <c r="Z35" s="49" t="s">
        <v>443</v>
      </c>
      <c r="AA35" s="49" t="s">
        <v>443</v>
      </c>
      <c r="AB35" s="49" t="s">
        <v>443</v>
      </c>
      <c r="AC35" s="49" t="s">
        <v>443</v>
      </c>
      <c r="AD35" s="49" t="s">
        <v>443</v>
      </c>
      <c r="AE35" s="49" t="s">
        <v>443</v>
      </c>
      <c r="AF35" s="49" t="s">
        <v>443</v>
      </c>
      <c r="AG35" s="49" t="s">
        <v>443</v>
      </c>
      <c r="AH35" s="49" t="s">
        <v>443</v>
      </c>
      <c r="AI35" s="49" t="s">
        <v>21</v>
      </c>
      <c r="AJ35" s="49" t="s">
        <v>443</v>
      </c>
      <c r="AK35" s="49" t="s">
        <v>443</v>
      </c>
      <c r="AL35" s="49" t="s">
        <v>443</v>
      </c>
      <c r="AM35" s="49" t="s">
        <v>443</v>
      </c>
      <c r="AN35" s="49" t="s">
        <v>443</v>
      </c>
      <c r="AO35" s="49" t="s">
        <v>443</v>
      </c>
      <c r="AP35" s="49" t="s">
        <v>443</v>
      </c>
      <c r="AQ35" s="49" t="s">
        <v>443</v>
      </c>
      <c r="AR35" s="49" t="s">
        <v>443</v>
      </c>
      <c r="AS35" s="49" t="s">
        <v>443</v>
      </c>
      <c r="AT35" s="49" t="s">
        <v>443</v>
      </c>
      <c r="AU35" s="49" t="s">
        <v>21</v>
      </c>
      <c r="AV35" s="49" t="s">
        <v>443</v>
      </c>
      <c r="AW35" s="49" t="s">
        <v>443</v>
      </c>
      <c r="AX35" s="49" t="s">
        <v>443</v>
      </c>
      <c r="AY35" s="49" t="s">
        <v>443</v>
      </c>
      <c r="AZ35" s="49" t="s">
        <v>443</v>
      </c>
      <c r="BA35" s="49" t="s">
        <v>443</v>
      </c>
      <c r="BB35" s="49" t="s">
        <v>443</v>
      </c>
      <c r="BC35" s="49" t="s">
        <v>443</v>
      </c>
      <c r="BD35" s="49" t="s">
        <v>443</v>
      </c>
      <c r="BE35" s="131" t="s">
        <v>443</v>
      </c>
      <c r="BF35" s="161" t="s">
        <v>443</v>
      </c>
      <c r="BG35" s="223" t="s">
        <v>21</v>
      </c>
      <c r="BH35" s="161" t="s">
        <v>443</v>
      </c>
      <c r="BI35" s="17"/>
      <c r="BJ35" s="17"/>
      <c r="BK35" s="1"/>
      <c r="BL35" s="163"/>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S35" s="1"/>
      <c r="CT35" s="1"/>
      <c r="CU35" s="1"/>
      <c r="CV35" s="1"/>
      <c r="CW35" s="1"/>
      <c r="CX35" s="1"/>
      <c r="CY35" s="1"/>
      <c r="CZ35" s="1"/>
      <c r="DA35" s="1"/>
    </row>
    <row r="36" spans="1:105" ht="45" customHeight="1" x14ac:dyDescent="0.25">
      <c r="A36" s="383" t="s">
        <v>37</v>
      </c>
      <c r="B36" s="383" t="s">
        <v>119</v>
      </c>
      <c r="C36" s="383"/>
      <c r="D36" s="401"/>
      <c r="E36" s="385" t="s">
        <v>590</v>
      </c>
      <c r="F36" s="386" t="s">
        <v>283</v>
      </c>
      <c r="G36" s="88">
        <v>27</v>
      </c>
      <c r="H36" s="387" t="s">
        <v>2181</v>
      </c>
      <c r="I36" s="388" t="s">
        <v>53</v>
      </c>
      <c r="J36" s="170" t="s">
        <v>443</v>
      </c>
      <c r="K36" s="49" t="s">
        <v>443</v>
      </c>
      <c r="L36" s="49" t="s">
        <v>21</v>
      </c>
      <c r="M36" s="49" t="s">
        <v>443</v>
      </c>
      <c r="N36" s="49" t="s">
        <v>443</v>
      </c>
      <c r="O36" s="49" t="s">
        <v>443</v>
      </c>
      <c r="P36" s="49" t="s">
        <v>443</v>
      </c>
      <c r="Q36" s="49" t="s">
        <v>443</v>
      </c>
      <c r="R36" s="49" t="s">
        <v>443</v>
      </c>
      <c r="S36" s="49" t="s">
        <v>443</v>
      </c>
      <c r="T36" s="49" t="s">
        <v>443</v>
      </c>
      <c r="U36" s="49" t="s">
        <v>443</v>
      </c>
      <c r="V36" s="49" t="s">
        <v>443</v>
      </c>
      <c r="W36" s="49" t="s">
        <v>443</v>
      </c>
      <c r="X36" s="49" t="s">
        <v>443</v>
      </c>
      <c r="Y36" s="49" t="s">
        <v>35</v>
      </c>
      <c r="Z36" s="49" t="s">
        <v>443</v>
      </c>
      <c r="AA36" s="49" t="s">
        <v>21</v>
      </c>
      <c r="AB36" s="49" t="s">
        <v>443</v>
      </c>
      <c r="AC36" s="49" t="s">
        <v>443</v>
      </c>
      <c r="AD36" s="49" t="s">
        <v>443</v>
      </c>
      <c r="AE36" s="49" t="s">
        <v>443</v>
      </c>
      <c r="AF36" s="49" t="s">
        <v>443</v>
      </c>
      <c r="AG36" s="49" t="s">
        <v>443</v>
      </c>
      <c r="AH36" s="49" t="s">
        <v>443</v>
      </c>
      <c r="AI36" s="49" t="s">
        <v>443</v>
      </c>
      <c r="AJ36" s="49" t="s">
        <v>443</v>
      </c>
      <c r="AK36" s="49" t="s">
        <v>443</v>
      </c>
      <c r="AL36" s="49" t="s">
        <v>21</v>
      </c>
      <c r="AM36" s="49" t="s">
        <v>443</v>
      </c>
      <c r="AN36" s="49" t="s">
        <v>443</v>
      </c>
      <c r="AO36" s="49" t="s">
        <v>443</v>
      </c>
      <c r="AP36" s="49" t="s">
        <v>443</v>
      </c>
      <c r="AQ36" s="49" t="s">
        <v>443</v>
      </c>
      <c r="AR36" s="123" t="s">
        <v>443</v>
      </c>
      <c r="AS36" s="49" t="s">
        <v>443</v>
      </c>
      <c r="AT36" s="49" t="s">
        <v>443</v>
      </c>
      <c r="AU36" s="49" t="s">
        <v>443</v>
      </c>
      <c r="AV36" s="49" t="s">
        <v>443</v>
      </c>
      <c r="AW36" s="129" t="s">
        <v>2609</v>
      </c>
      <c r="AX36" s="137" t="s">
        <v>21</v>
      </c>
      <c r="AY36" s="49" t="s">
        <v>443</v>
      </c>
      <c r="AZ36" s="49" t="s">
        <v>443</v>
      </c>
      <c r="BA36" s="49" t="s">
        <v>443</v>
      </c>
      <c r="BB36" s="49" t="s">
        <v>443</v>
      </c>
      <c r="BC36" s="49" t="s">
        <v>443</v>
      </c>
      <c r="BD36" s="49" t="s">
        <v>443</v>
      </c>
      <c r="BE36" s="131" t="s">
        <v>443</v>
      </c>
      <c r="BF36" s="161" t="s">
        <v>443</v>
      </c>
      <c r="BG36" s="161" t="s">
        <v>443</v>
      </c>
      <c r="BH36" s="161" t="s">
        <v>443</v>
      </c>
      <c r="BI36" s="161" t="s">
        <v>443</v>
      </c>
      <c r="BJ36" s="223" t="s">
        <v>21</v>
      </c>
      <c r="BK36" s="49" t="s">
        <v>443</v>
      </c>
      <c r="BL36" s="162" t="s">
        <v>443</v>
      </c>
      <c r="BM36" s="49" t="s">
        <v>443</v>
      </c>
      <c r="BN36" s="49" t="s">
        <v>443</v>
      </c>
      <c r="BO36" s="49" t="s">
        <v>443</v>
      </c>
      <c r="BP36" s="49" t="s">
        <v>443</v>
      </c>
      <c r="BQ36" s="49" t="s">
        <v>443</v>
      </c>
      <c r="BR36" s="49" t="s">
        <v>443</v>
      </c>
      <c r="BS36" s="49" t="s">
        <v>443</v>
      </c>
      <c r="BT36" s="49" t="s">
        <v>443</v>
      </c>
      <c r="BU36" s="49" t="s">
        <v>443</v>
      </c>
      <c r="BV36" s="287" t="s">
        <v>4</v>
      </c>
      <c r="BW36" s="28" t="s">
        <v>443</v>
      </c>
      <c r="BX36" s="49" t="s">
        <v>443</v>
      </c>
      <c r="BY36" s="49" t="s">
        <v>443</v>
      </c>
      <c r="BZ36" s="49" t="s">
        <v>443</v>
      </c>
      <c r="CA36" s="49" t="s">
        <v>443</v>
      </c>
      <c r="CB36" s="49" t="s">
        <v>443</v>
      </c>
      <c r="CC36" s="49" t="s">
        <v>443</v>
      </c>
      <c r="CD36" s="49" t="s">
        <v>443</v>
      </c>
      <c r="CE36" s="49" t="s">
        <v>443</v>
      </c>
      <c r="CF36" s="49" t="s">
        <v>443</v>
      </c>
      <c r="CG36" s="49" t="s">
        <v>443</v>
      </c>
      <c r="CH36" s="295" t="s">
        <v>4</v>
      </c>
      <c r="CI36" s="49" t="s">
        <v>443</v>
      </c>
      <c r="CJ36" s="49" t="s">
        <v>443</v>
      </c>
      <c r="CK36" s="49" t="s">
        <v>443</v>
      </c>
      <c r="CL36" s="49" t="s">
        <v>443</v>
      </c>
      <c r="CM36" s="49" t="s">
        <v>443</v>
      </c>
      <c r="CN36" s="49" t="s">
        <v>443</v>
      </c>
      <c r="CO36" s="49" t="s">
        <v>443</v>
      </c>
      <c r="CP36" s="379" t="s">
        <v>443</v>
      </c>
      <c r="CQ36" s="379" t="s">
        <v>443</v>
      </c>
      <c r="CR36" s="379" t="s">
        <v>443</v>
      </c>
      <c r="CS36" s="379" t="s">
        <v>443</v>
      </c>
      <c r="CT36" s="405" t="s">
        <v>443</v>
      </c>
      <c r="CU36" s="380" t="s">
        <v>35</v>
      </c>
      <c r="CV36" s="379" t="s">
        <v>443</v>
      </c>
      <c r="CW36" s="379" t="s">
        <v>4</v>
      </c>
      <c r="CX36" s="379" t="s">
        <v>443</v>
      </c>
      <c r="CY36" s="379" t="s">
        <v>443</v>
      </c>
      <c r="CZ36" s="379" t="s">
        <v>443</v>
      </c>
      <c r="DA36" s="379" t="s">
        <v>443</v>
      </c>
    </row>
    <row r="37" spans="1:105" customFormat="1" ht="26.1" customHeight="1" x14ac:dyDescent="0.2">
      <c r="A37" s="6" t="s">
        <v>2626</v>
      </c>
      <c r="B37" s="22" t="s">
        <v>2627</v>
      </c>
      <c r="C37" s="20" t="s">
        <v>2628</v>
      </c>
      <c r="D37" s="120"/>
      <c r="E37" s="53" t="s">
        <v>66</v>
      </c>
      <c r="F37" s="65" t="s">
        <v>340</v>
      </c>
      <c r="G37" s="9" t="s">
        <v>30</v>
      </c>
      <c r="H37" s="1"/>
      <c r="I37" s="10" t="s">
        <v>20</v>
      </c>
      <c r="J37" s="173"/>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1"/>
      <c r="AU37" s="1"/>
      <c r="AV37" s="1"/>
      <c r="AW37" s="1"/>
      <c r="AX37" s="1"/>
      <c r="AY37" s="1"/>
      <c r="AZ37" s="1"/>
      <c r="BA37" s="1"/>
      <c r="BB37" s="1"/>
      <c r="BC37" s="1"/>
      <c r="BD37" s="1"/>
      <c r="BE37" s="143"/>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row>
    <row r="38" spans="1:105" customFormat="1" ht="26.1" customHeight="1" x14ac:dyDescent="0.2">
      <c r="A38" s="6" t="s">
        <v>2629</v>
      </c>
      <c r="B38" s="5" t="s">
        <v>65</v>
      </c>
      <c r="C38" s="54" t="s">
        <v>2630</v>
      </c>
      <c r="D38" s="117"/>
      <c r="E38" s="176" t="s">
        <v>66</v>
      </c>
      <c r="F38" s="89" t="s">
        <v>340</v>
      </c>
      <c r="G38" s="89">
        <v>9</v>
      </c>
      <c r="H38" s="9" t="s">
        <v>30</v>
      </c>
      <c r="I38" s="23" t="s">
        <v>31</v>
      </c>
      <c r="J38" s="170" t="s">
        <v>443</v>
      </c>
      <c r="K38" s="49" t="s">
        <v>443</v>
      </c>
      <c r="L38" s="49" t="s">
        <v>443</v>
      </c>
      <c r="M38" s="49" t="s">
        <v>443</v>
      </c>
      <c r="N38" s="49" t="s">
        <v>443</v>
      </c>
      <c r="O38" s="49" t="s">
        <v>21</v>
      </c>
      <c r="P38" s="49" t="s">
        <v>443</v>
      </c>
      <c r="Q38" s="49" t="s">
        <v>443</v>
      </c>
      <c r="R38" s="49" t="s">
        <v>443</v>
      </c>
      <c r="S38" s="49" t="s">
        <v>443</v>
      </c>
      <c r="T38" s="66" t="s">
        <v>767</v>
      </c>
      <c r="U38" s="49" t="s">
        <v>443</v>
      </c>
      <c r="V38" s="49" t="s">
        <v>443</v>
      </c>
      <c r="W38" s="49" t="s">
        <v>443</v>
      </c>
      <c r="X38" s="49" t="s">
        <v>443</v>
      </c>
      <c r="Y38" s="49" t="s">
        <v>443</v>
      </c>
      <c r="Z38" s="49" t="s">
        <v>443</v>
      </c>
      <c r="AA38" s="49" t="s">
        <v>443</v>
      </c>
      <c r="AB38" s="49" t="s">
        <v>443</v>
      </c>
      <c r="AC38" s="49" t="s">
        <v>443</v>
      </c>
      <c r="AD38" s="49" t="s">
        <v>443</v>
      </c>
      <c r="AE38" s="49" t="s">
        <v>443</v>
      </c>
      <c r="AF38" s="49" t="s">
        <v>21</v>
      </c>
      <c r="AG38" s="49" t="s">
        <v>443</v>
      </c>
      <c r="AH38" s="49" t="s">
        <v>443</v>
      </c>
      <c r="AI38" s="49" t="s">
        <v>443</v>
      </c>
      <c r="AJ38" s="49" t="s">
        <v>443</v>
      </c>
      <c r="AK38" s="49" t="s">
        <v>443</v>
      </c>
      <c r="AL38" s="49" t="s">
        <v>443</v>
      </c>
      <c r="AM38" s="49" t="s">
        <v>443</v>
      </c>
      <c r="AN38" s="50" t="s">
        <v>35</v>
      </c>
      <c r="AO38" s="50" t="s">
        <v>35</v>
      </c>
      <c r="AP38" s="50" t="s">
        <v>35</v>
      </c>
      <c r="AQ38" s="50" t="s">
        <v>35</v>
      </c>
      <c r="AR38" s="50" t="s">
        <v>35</v>
      </c>
      <c r="AS38" s="50" t="s">
        <v>35</v>
      </c>
      <c r="AT38" s="1"/>
      <c r="AU38" s="1"/>
      <c r="AV38" s="1"/>
      <c r="AW38" s="1"/>
      <c r="AX38" s="1"/>
      <c r="AY38" s="1"/>
      <c r="AZ38" s="1"/>
      <c r="BA38" s="1"/>
      <c r="BB38" s="1"/>
      <c r="BC38" s="1"/>
      <c r="BD38" s="1"/>
      <c r="BE38" s="143"/>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row>
    <row r="39" spans="1:105" s="381" customFormat="1" ht="45" customHeight="1" x14ac:dyDescent="0.25">
      <c r="A39" s="408" t="s">
        <v>2542</v>
      </c>
      <c r="B39" s="382" t="s">
        <v>2543</v>
      </c>
      <c r="C39" s="409" t="s">
        <v>2631</v>
      </c>
      <c r="D39" s="410"/>
      <c r="E39" s="411" t="s">
        <v>590</v>
      </c>
      <c r="F39" s="394" t="s">
        <v>387</v>
      </c>
      <c r="G39" s="89">
        <v>18</v>
      </c>
      <c r="H39" s="395" t="s">
        <v>19</v>
      </c>
      <c r="I39" s="388" t="s">
        <v>25</v>
      </c>
      <c r="J39" s="170" t="s">
        <v>443</v>
      </c>
      <c r="K39" s="49" t="s">
        <v>443</v>
      </c>
      <c r="L39" s="49" t="s">
        <v>443</v>
      </c>
      <c r="M39" s="49" t="s">
        <v>443</v>
      </c>
      <c r="N39" s="49" t="s">
        <v>443</v>
      </c>
      <c r="O39" s="49" t="s">
        <v>443</v>
      </c>
      <c r="P39" s="49" t="s">
        <v>21</v>
      </c>
      <c r="Q39" s="49" t="s">
        <v>443</v>
      </c>
      <c r="R39" s="49" t="s">
        <v>443</v>
      </c>
      <c r="S39" s="49" t="s">
        <v>443</v>
      </c>
      <c r="T39" s="49" t="s">
        <v>443</v>
      </c>
      <c r="U39" s="49" t="s">
        <v>443</v>
      </c>
      <c r="V39" s="49" t="s">
        <v>443</v>
      </c>
      <c r="W39" s="49" t="s">
        <v>443</v>
      </c>
      <c r="X39" s="49" t="s">
        <v>443</v>
      </c>
      <c r="Y39" s="49" t="s">
        <v>443</v>
      </c>
      <c r="Z39" s="49" t="s">
        <v>443</v>
      </c>
      <c r="AA39" s="49" t="s">
        <v>443</v>
      </c>
      <c r="AB39" s="49" t="s">
        <v>21</v>
      </c>
      <c r="AC39" s="49" t="s">
        <v>443</v>
      </c>
      <c r="AD39" s="49" t="s">
        <v>443</v>
      </c>
      <c r="AE39" s="49" t="s">
        <v>443</v>
      </c>
      <c r="AF39" s="49" t="s">
        <v>443</v>
      </c>
      <c r="AG39" s="49" t="s">
        <v>443</v>
      </c>
      <c r="AH39" s="49" t="s">
        <v>443</v>
      </c>
      <c r="AI39" s="49" t="s">
        <v>443</v>
      </c>
      <c r="AJ39" s="49" t="s">
        <v>443</v>
      </c>
      <c r="AK39" s="49" t="s">
        <v>443</v>
      </c>
      <c r="AL39" s="49" t="s">
        <v>443</v>
      </c>
      <c r="AM39" s="49" t="s">
        <v>443</v>
      </c>
      <c r="AN39" s="49" t="s">
        <v>21</v>
      </c>
      <c r="AO39" s="49" t="s">
        <v>443</v>
      </c>
      <c r="AP39" s="49" t="s">
        <v>443</v>
      </c>
      <c r="AQ39" s="49" t="s">
        <v>443</v>
      </c>
      <c r="AR39" s="49" t="s">
        <v>443</v>
      </c>
      <c r="AS39" s="49" t="s">
        <v>443</v>
      </c>
      <c r="AT39" s="49" t="s">
        <v>443</v>
      </c>
      <c r="AU39" s="49" t="s">
        <v>443</v>
      </c>
      <c r="AV39" s="49" t="s">
        <v>443</v>
      </c>
      <c r="AW39" s="49" t="s">
        <v>443</v>
      </c>
      <c r="AX39" s="49" t="s">
        <v>443</v>
      </c>
      <c r="AY39" s="49" t="s">
        <v>443</v>
      </c>
      <c r="AZ39" s="137" t="s">
        <v>21</v>
      </c>
      <c r="BA39" s="49" t="s">
        <v>443</v>
      </c>
      <c r="BB39" s="49" t="s">
        <v>443</v>
      </c>
      <c r="BC39" s="49" t="s">
        <v>443</v>
      </c>
      <c r="BD39" s="49" t="s">
        <v>443</v>
      </c>
      <c r="BE39" s="131" t="s">
        <v>443</v>
      </c>
      <c r="BF39" s="49" t="s">
        <v>443</v>
      </c>
      <c r="BG39" s="49" t="s">
        <v>443</v>
      </c>
      <c r="BH39" s="49" t="s">
        <v>443</v>
      </c>
      <c r="BI39" s="49" t="s">
        <v>443</v>
      </c>
      <c r="BJ39" s="49" t="s">
        <v>443</v>
      </c>
      <c r="BK39" s="49" t="s">
        <v>443</v>
      </c>
      <c r="BL39" s="132" t="s">
        <v>21</v>
      </c>
      <c r="BM39" s="49" t="s">
        <v>443</v>
      </c>
      <c r="BN39" s="49" t="s">
        <v>443</v>
      </c>
      <c r="BO39" s="49" t="s">
        <v>443</v>
      </c>
      <c r="BP39" s="49" t="s">
        <v>443</v>
      </c>
      <c r="BQ39" s="1"/>
      <c r="BR39" s="49" t="s">
        <v>443</v>
      </c>
      <c r="BS39" s="103" t="s">
        <v>35</v>
      </c>
      <c r="BT39" s="49" t="s">
        <v>443</v>
      </c>
      <c r="BU39" s="49" t="s">
        <v>443</v>
      </c>
      <c r="BV39" s="49" t="s">
        <v>443</v>
      </c>
      <c r="BW39" s="49" t="s">
        <v>443</v>
      </c>
      <c r="BX39" s="49" t="s">
        <v>4</v>
      </c>
      <c r="BY39" s="49" t="s">
        <v>443</v>
      </c>
      <c r="BZ39" s="80" t="s">
        <v>443</v>
      </c>
      <c r="CA39" s="49" t="s">
        <v>443</v>
      </c>
      <c r="CB39" s="49" t="s">
        <v>443</v>
      </c>
      <c r="CC39" s="49" t="s">
        <v>443</v>
      </c>
      <c r="CD39" s="49" t="s">
        <v>443</v>
      </c>
      <c r="CE39" s="49" t="s">
        <v>443</v>
      </c>
      <c r="CF39" s="49" t="s">
        <v>443</v>
      </c>
      <c r="CG39" s="49" t="s">
        <v>443</v>
      </c>
      <c r="CH39" s="49" t="s">
        <v>443</v>
      </c>
      <c r="CI39" s="49" t="s">
        <v>443</v>
      </c>
      <c r="CJ39" s="295" t="s">
        <v>4</v>
      </c>
      <c r="CK39" s="49" t="s">
        <v>443</v>
      </c>
      <c r="CL39" s="49" t="s">
        <v>443</v>
      </c>
      <c r="CM39" s="49" t="s">
        <v>443</v>
      </c>
      <c r="CN39" s="49" t="s">
        <v>443</v>
      </c>
      <c r="CO39" s="49" t="s">
        <v>443</v>
      </c>
      <c r="CP39" s="379" t="s">
        <v>443</v>
      </c>
      <c r="CQ39" s="379" t="s">
        <v>443</v>
      </c>
      <c r="CR39" s="379" t="s">
        <v>443</v>
      </c>
      <c r="CS39" s="379" t="s">
        <v>443</v>
      </c>
      <c r="CT39" s="379" t="s">
        <v>443</v>
      </c>
      <c r="CU39" s="380" t="s">
        <v>35</v>
      </c>
      <c r="CV39" s="389" t="s">
        <v>4</v>
      </c>
      <c r="CW39" s="379" t="s">
        <v>443</v>
      </c>
      <c r="CX39" s="379" t="s">
        <v>443</v>
      </c>
      <c r="CY39" s="380" t="s">
        <v>35</v>
      </c>
      <c r="CZ39" s="379" t="s">
        <v>443</v>
      </c>
      <c r="DA39" s="379" t="s">
        <v>443</v>
      </c>
    </row>
    <row r="40" spans="1:105" customFormat="1" ht="26.1" customHeight="1" x14ac:dyDescent="0.2">
      <c r="A40" s="6" t="s">
        <v>2546</v>
      </c>
      <c r="B40" s="6" t="s">
        <v>2547</v>
      </c>
      <c r="C40" s="54" t="s">
        <v>2548</v>
      </c>
      <c r="D40" s="118">
        <v>43800</v>
      </c>
      <c r="E40" s="65" t="s">
        <v>66</v>
      </c>
      <c r="F40" s="165" t="s">
        <v>1012</v>
      </c>
      <c r="G40" s="299"/>
      <c r="H40" s="9" t="s">
        <v>2383</v>
      </c>
      <c r="I40" s="280" t="s">
        <v>72</v>
      </c>
      <c r="J40" s="174"/>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1"/>
      <c r="AU40" s="1"/>
      <c r="AV40" s="1"/>
      <c r="AW40" s="1"/>
      <c r="AX40" s="1"/>
      <c r="AY40" s="1"/>
      <c r="AZ40" s="1"/>
      <c r="BA40" s="1"/>
      <c r="BB40" s="1"/>
      <c r="BC40" s="1"/>
      <c r="BD40" s="1"/>
      <c r="BE40" s="143"/>
      <c r="BF40" s="1"/>
      <c r="BG40" s="1"/>
      <c r="BH40" s="1"/>
      <c r="BI40" s="1"/>
      <c r="BJ40" s="1"/>
      <c r="BK40" s="49"/>
      <c r="BL40" s="49"/>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28"/>
      <c r="CO40" s="28"/>
      <c r="CP40" s="50" t="s">
        <v>1919</v>
      </c>
      <c r="CQ40" s="49" t="s">
        <v>443</v>
      </c>
      <c r="CR40" s="49" t="s">
        <v>2550</v>
      </c>
      <c r="CS40" s="49" t="s">
        <v>2550</v>
      </c>
      <c r="CT40" s="49"/>
      <c r="CU40" s="49"/>
      <c r="CV40" s="49"/>
      <c r="CW40" s="49"/>
      <c r="CX40" s="288"/>
      <c r="CY40" s="331"/>
      <c r="CZ40" s="49"/>
      <c r="DA40" s="312" t="s">
        <v>4</v>
      </c>
    </row>
    <row r="41" spans="1:105" s="381" customFormat="1" ht="45" customHeight="1" x14ac:dyDescent="0.25">
      <c r="A41" s="383" t="s">
        <v>2124</v>
      </c>
      <c r="B41" s="372" t="s">
        <v>2125</v>
      </c>
      <c r="C41" s="400"/>
      <c r="D41" s="401">
        <v>41091</v>
      </c>
      <c r="E41" s="385" t="s">
        <v>590</v>
      </c>
      <c r="F41" s="386" t="s">
        <v>334</v>
      </c>
      <c r="G41" s="88">
        <v>7</v>
      </c>
      <c r="H41" s="387" t="s">
        <v>30</v>
      </c>
      <c r="I41" s="388" t="s">
        <v>45</v>
      </c>
      <c r="J41" s="49" t="s">
        <v>443</v>
      </c>
      <c r="K41" s="49" t="s">
        <v>443</v>
      </c>
      <c r="L41" s="49" t="s">
        <v>21</v>
      </c>
      <c r="M41" s="49" t="s">
        <v>443</v>
      </c>
      <c r="N41" s="49" t="s">
        <v>443</v>
      </c>
      <c r="O41" s="49" t="s">
        <v>443</v>
      </c>
      <c r="P41" s="49" t="s">
        <v>443</v>
      </c>
      <c r="Q41" s="49" t="s">
        <v>443</v>
      </c>
      <c r="R41" s="49" t="s">
        <v>443</v>
      </c>
      <c r="S41" s="49" t="s">
        <v>443</v>
      </c>
      <c r="T41" s="49" t="s">
        <v>443</v>
      </c>
      <c r="U41" s="49" t="s">
        <v>443</v>
      </c>
      <c r="V41" s="49" t="s">
        <v>443</v>
      </c>
      <c r="W41" s="49" t="s">
        <v>443</v>
      </c>
      <c r="X41" s="49" t="s">
        <v>21</v>
      </c>
      <c r="Y41" s="49" t="s">
        <v>443</v>
      </c>
      <c r="Z41" s="49" t="s">
        <v>443</v>
      </c>
      <c r="AA41" s="49" t="s">
        <v>443</v>
      </c>
      <c r="AB41" s="49" t="s">
        <v>443</v>
      </c>
      <c r="AC41" s="49" t="s">
        <v>443</v>
      </c>
      <c r="AD41" s="49" t="s">
        <v>443</v>
      </c>
      <c r="AE41" s="49" t="s">
        <v>443</v>
      </c>
      <c r="AF41" s="49" t="s">
        <v>443</v>
      </c>
      <c r="AG41" s="49" t="s">
        <v>443</v>
      </c>
      <c r="AH41" s="49" t="s">
        <v>443</v>
      </c>
      <c r="AI41" s="49" t="s">
        <v>443</v>
      </c>
      <c r="AJ41" s="49" t="s">
        <v>21</v>
      </c>
      <c r="AK41" s="49" t="s">
        <v>443</v>
      </c>
      <c r="AL41" s="49" t="s">
        <v>443</v>
      </c>
      <c r="AM41" s="49" t="s">
        <v>443</v>
      </c>
      <c r="AN41" s="49" t="s">
        <v>443</v>
      </c>
      <c r="AO41" s="49" t="s">
        <v>443</v>
      </c>
      <c r="AP41" s="49" t="s">
        <v>443</v>
      </c>
      <c r="AQ41" s="49" t="s">
        <v>443</v>
      </c>
      <c r="AR41" s="49" t="s">
        <v>443</v>
      </c>
      <c r="AS41" s="49" t="s">
        <v>443</v>
      </c>
      <c r="AT41" s="49" t="s">
        <v>443</v>
      </c>
      <c r="AU41" s="49" t="s">
        <v>443</v>
      </c>
      <c r="AV41" s="137" t="s">
        <v>21</v>
      </c>
      <c r="AW41" s="49" t="s">
        <v>443</v>
      </c>
      <c r="AX41" s="49" t="s">
        <v>443</v>
      </c>
      <c r="AY41" s="49" t="s">
        <v>443</v>
      </c>
      <c r="AZ41" s="49" t="s">
        <v>443</v>
      </c>
      <c r="BA41" s="49" t="s">
        <v>443</v>
      </c>
      <c r="BB41" s="49" t="s">
        <v>443</v>
      </c>
      <c r="BC41" s="49" t="s">
        <v>443</v>
      </c>
      <c r="BD41" s="49" t="s">
        <v>443</v>
      </c>
      <c r="BE41" s="265" t="s">
        <v>2610</v>
      </c>
      <c r="BF41" s="269" t="s">
        <v>2611</v>
      </c>
      <c r="BG41" s="162" t="s">
        <v>443</v>
      </c>
      <c r="BH41" s="223" t="s">
        <v>21</v>
      </c>
      <c r="BI41" s="161" t="s">
        <v>35</v>
      </c>
      <c r="BJ41" s="162" t="s">
        <v>443</v>
      </c>
      <c r="BK41" s="162" t="s">
        <v>443</v>
      </c>
      <c r="BL41" s="162" t="s">
        <v>443</v>
      </c>
      <c r="BM41" s="49" t="s">
        <v>443</v>
      </c>
      <c r="BN41" s="162" t="s">
        <v>443</v>
      </c>
      <c r="BO41" s="49" t="s">
        <v>443</v>
      </c>
      <c r="BP41" s="49" t="s">
        <v>443</v>
      </c>
      <c r="BQ41" s="49" t="s">
        <v>443</v>
      </c>
      <c r="BR41" s="49" t="s">
        <v>443</v>
      </c>
      <c r="BS41" s="49" t="s">
        <v>443</v>
      </c>
      <c r="BT41" s="287" t="s">
        <v>4</v>
      </c>
      <c r="BU41" s="49" t="s">
        <v>443</v>
      </c>
      <c r="BV41" s="49" t="s">
        <v>443</v>
      </c>
      <c r="BW41" s="49" t="s">
        <v>443</v>
      </c>
      <c r="BX41" s="49" t="s">
        <v>443</v>
      </c>
      <c r="BY41" s="49" t="s">
        <v>443</v>
      </c>
      <c r="BZ41" s="49" t="s">
        <v>443</v>
      </c>
      <c r="CA41" s="49" t="s">
        <v>443</v>
      </c>
      <c r="CB41" s="49" t="s">
        <v>443</v>
      </c>
      <c r="CC41" s="49" t="s">
        <v>443</v>
      </c>
      <c r="CD41" s="49" t="s">
        <v>443</v>
      </c>
      <c r="CE41" s="49" t="s">
        <v>443</v>
      </c>
      <c r="CF41" s="295" t="s">
        <v>4</v>
      </c>
      <c r="CG41" s="49" t="s">
        <v>443</v>
      </c>
      <c r="CH41" s="49" t="s">
        <v>443</v>
      </c>
      <c r="CI41" s="49" t="s">
        <v>443</v>
      </c>
      <c r="CJ41" s="49" t="s">
        <v>443</v>
      </c>
      <c r="CK41" s="103" t="s">
        <v>35</v>
      </c>
      <c r="CL41" s="288" t="s">
        <v>443</v>
      </c>
      <c r="CM41" s="146" t="s">
        <v>2600</v>
      </c>
      <c r="CN41" s="49" t="s">
        <v>443</v>
      </c>
      <c r="CO41" s="49" t="s">
        <v>443</v>
      </c>
      <c r="CP41" s="379" t="s">
        <v>443</v>
      </c>
      <c r="CQ41" s="379" t="s">
        <v>443</v>
      </c>
      <c r="CR41" s="379" t="s">
        <v>443</v>
      </c>
      <c r="CS41" s="379" t="s">
        <v>4</v>
      </c>
      <c r="CT41" s="379" t="s">
        <v>443</v>
      </c>
      <c r="CU41" s="380" t="s">
        <v>35</v>
      </c>
      <c r="CV41" s="379" t="s">
        <v>443</v>
      </c>
      <c r="CW41" s="379" t="s">
        <v>443</v>
      </c>
      <c r="CX41" s="379" t="s">
        <v>443</v>
      </c>
      <c r="CY41" s="448" t="s">
        <v>443</v>
      </c>
      <c r="CZ41" s="448" t="s">
        <v>443</v>
      </c>
      <c r="DA41" s="379" t="s">
        <v>443</v>
      </c>
    </row>
    <row r="42" spans="1:105" customFormat="1" ht="26.1" customHeight="1" x14ac:dyDescent="0.2">
      <c r="A42" s="6" t="s">
        <v>2632</v>
      </c>
      <c r="B42" s="6" t="s">
        <v>758</v>
      </c>
      <c r="C42" s="45"/>
      <c r="D42" s="117"/>
      <c r="E42" s="65" t="s">
        <v>66</v>
      </c>
      <c r="F42" s="88" t="s">
        <v>456</v>
      </c>
      <c r="G42" s="88">
        <v>20</v>
      </c>
      <c r="H42" s="9" t="s">
        <v>30</v>
      </c>
      <c r="I42" s="10" t="s">
        <v>40</v>
      </c>
      <c r="J42" s="170" t="s">
        <v>443</v>
      </c>
      <c r="K42" s="49" t="s">
        <v>443</v>
      </c>
      <c r="L42" s="49" t="s">
        <v>21</v>
      </c>
      <c r="M42" s="49" t="s">
        <v>443</v>
      </c>
      <c r="N42" s="49" t="s">
        <v>443</v>
      </c>
      <c r="O42" s="49" t="s">
        <v>443</v>
      </c>
      <c r="P42" s="49" t="s">
        <v>443</v>
      </c>
      <c r="Q42" s="49" t="s">
        <v>443</v>
      </c>
      <c r="R42" s="49" t="s">
        <v>443</v>
      </c>
      <c r="S42" s="49" t="s">
        <v>443</v>
      </c>
      <c r="T42" s="49" t="s">
        <v>443</v>
      </c>
      <c r="U42" s="49" t="s">
        <v>443</v>
      </c>
      <c r="V42" s="49" t="s">
        <v>443</v>
      </c>
      <c r="W42" s="49" t="s">
        <v>443</v>
      </c>
      <c r="X42" s="49" t="s">
        <v>21</v>
      </c>
      <c r="Y42" s="49" t="s">
        <v>443</v>
      </c>
      <c r="Z42" s="49" t="s">
        <v>443</v>
      </c>
      <c r="AA42" s="49" t="s">
        <v>443</v>
      </c>
      <c r="AB42" s="49" t="s">
        <v>443</v>
      </c>
      <c r="AC42" s="49" t="s">
        <v>443</v>
      </c>
      <c r="AD42" s="49" t="s">
        <v>443</v>
      </c>
      <c r="AE42" s="49" t="s">
        <v>443</v>
      </c>
      <c r="AF42" s="49" t="s">
        <v>443</v>
      </c>
      <c r="AG42" s="49" t="s">
        <v>443</v>
      </c>
      <c r="AH42" s="49" t="s">
        <v>443</v>
      </c>
      <c r="AI42" s="49" t="s">
        <v>443</v>
      </c>
      <c r="AJ42" s="49" t="s">
        <v>21</v>
      </c>
      <c r="AK42" s="49" t="s">
        <v>443</v>
      </c>
      <c r="AL42" s="49" t="s">
        <v>443</v>
      </c>
      <c r="AM42" s="49" t="s">
        <v>443</v>
      </c>
      <c r="AN42" s="49" t="s">
        <v>443</v>
      </c>
      <c r="AO42" s="49" t="s">
        <v>443</v>
      </c>
      <c r="AP42" s="49" t="s">
        <v>443</v>
      </c>
      <c r="AQ42" s="49" t="s">
        <v>443</v>
      </c>
      <c r="AR42" s="49" t="s">
        <v>443</v>
      </c>
      <c r="AS42" s="49" t="s">
        <v>443</v>
      </c>
      <c r="AT42" s="49" t="s">
        <v>443</v>
      </c>
      <c r="AU42" s="49" t="s">
        <v>443</v>
      </c>
      <c r="AV42" s="49" t="s">
        <v>21</v>
      </c>
      <c r="AW42" s="103" t="s">
        <v>35</v>
      </c>
      <c r="AX42" s="103" t="s">
        <v>35</v>
      </c>
      <c r="AY42" s="103" t="s">
        <v>35</v>
      </c>
      <c r="AZ42" s="103" t="s">
        <v>35</v>
      </c>
      <c r="BA42" s="103" t="s">
        <v>35</v>
      </c>
      <c r="BB42" s="103" t="s">
        <v>35</v>
      </c>
      <c r="BC42" s="103" t="s">
        <v>35</v>
      </c>
      <c r="BD42" s="103" t="s">
        <v>35</v>
      </c>
      <c r="BE42" s="145" t="s">
        <v>35</v>
      </c>
      <c r="BF42" s="163"/>
      <c r="BG42" s="163"/>
      <c r="BH42" s="17"/>
      <c r="BI42" s="17"/>
      <c r="BJ42" s="163"/>
      <c r="BK42" s="163"/>
      <c r="BL42" s="163"/>
      <c r="BM42" s="1"/>
      <c r="BN42" s="163"/>
      <c r="BO42" s="1"/>
      <c r="BP42" s="1"/>
      <c r="BQ42" s="1"/>
      <c r="BR42" s="1"/>
      <c r="BS42" s="1"/>
      <c r="BT42" s="1"/>
      <c r="BU42" s="1"/>
      <c r="BV42" s="1"/>
      <c r="BW42" s="1"/>
      <c r="BX42" s="1"/>
      <c r="BY42" s="1"/>
      <c r="BZ42" s="1"/>
      <c r="CA42" s="1"/>
      <c r="CB42" s="1"/>
      <c r="CC42" s="143"/>
      <c r="CD42" s="1"/>
      <c r="CE42" s="1"/>
      <c r="CF42" s="1"/>
      <c r="CG42" s="1"/>
      <c r="CH42" s="1"/>
      <c r="CI42" s="1"/>
      <c r="CJ42" s="1"/>
      <c r="CK42" s="1"/>
      <c r="CL42" s="1"/>
      <c r="CM42" s="1"/>
      <c r="CN42" s="1"/>
      <c r="CO42" s="1"/>
      <c r="CP42" s="1"/>
      <c r="CQ42" s="1"/>
      <c r="CR42" s="1"/>
      <c r="CS42" s="1"/>
      <c r="CT42" s="1"/>
      <c r="CU42" s="1"/>
      <c r="CV42" s="1"/>
      <c r="CW42" s="1"/>
      <c r="CX42" s="1"/>
      <c r="CY42" s="1"/>
      <c r="CZ42" s="1"/>
      <c r="DA42" s="1"/>
    </row>
    <row r="43" spans="1:105" ht="45" customHeight="1" x14ac:dyDescent="0.25">
      <c r="A43" s="390" t="s">
        <v>296</v>
      </c>
      <c r="B43" s="383" t="s">
        <v>297</v>
      </c>
      <c r="C43" s="383"/>
      <c r="D43" s="393">
        <v>41548</v>
      </c>
      <c r="E43" s="411" t="s">
        <v>590</v>
      </c>
      <c r="F43" s="394" t="s">
        <v>298</v>
      </c>
      <c r="G43" s="89">
        <v>16</v>
      </c>
      <c r="H43" s="395" t="s">
        <v>2181</v>
      </c>
      <c r="I43" s="388" t="s">
        <v>50</v>
      </c>
      <c r="J43" s="103" t="s">
        <v>35</v>
      </c>
      <c r="K43" s="103" t="s">
        <v>35</v>
      </c>
      <c r="L43" s="103" t="s">
        <v>35</v>
      </c>
      <c r="M43" s="103" t="s">
        <v>35</v>
      </c>
      <c r="N43" s="103" t="s">
        <v>35</v>
      </c>
      <c r="O43" s="103" t="s">
        <v>35</v>
      </c>
      <c r="P43" s="103" t="s">
        <v>35</v>
      </c>
      <c r="Q43" s="103" t="s">
        <v>35</v>
      </c>
      <c r="R43" s="103" t="s">
        <v>35</v>
      </c>
      <c r="S43" s="103" t="s">
        <v>35</v>
      </c>
      <c r="T43" s="103" t="s">
        <v>35</v>
      </c>
      <c r="U43" s="49" t="s">
        <v>443</v>
      </c>
      <c r="V43" s="49" t="s">
        <v>443</v>
      </c>
      <c r="W43" s="49" t="s">
        <v>443</v>
      </c>
      <c r="X43" s="49" t="s">
        <v>443</v>
      </c>
      <c r="Y43" s="49" t="s">
        <v>443</v>
      </c>
      <c r="Z43" s="49" t="s">
        <v>443</v>
      </c>
      <c r="AA43" s="49" t="s">
        <v>443</v>
      </c>
      <c r="AB43" s="49" t="s">
        <v>443</v>
      </c>
      <c r="AC43" s="49" t="s">
        <v>443</v>
      </c>
      <c r="AD43" s="49" t="s">
        <v>21</v>
      </c>
      <c r="AE43" s="49" t="s">
        <v>443</v>
      </c>
      <c r="AF43" s="49" t="s">
        <v>443</v>
      </c>
      <c r="AG43" s="49" t="s">
        <v>443</v>
      </c>
      <c r="AH43" s="49" t="s">
        <v>443</v>
      </c>
      <c r="AI43" s="49" t="s">
        <v>443</v>
      </c>
      <c r="AJ43" s="49" t="s">
        <v>443</v>
      </c>
      <c r="AK43" s="49" t="s">
        <v>443</v>
      </c>
      <c r="AL43" s="49" t="s">
        <v>443</v>
      </c>
      <c r="AM43" s="49" t="s">
        <v>443</v>
      </c>
      <c r="AN43" s="49" t="s">
        <v>443</v>
      </c>
      <c r="AO43" s="49" t="s">
        <v>443</v>
      </c>
      <c r="AP43" s="49" t="s">
        <v>21</v>
      </c>
      <c r="AQ43" s="49" t="s">
        <v>443</v>
      </c>
      <c r="AR43" s="123" t="s">
        <v>443</v>
      </c>
      <c r="AS43" s="49" t="s">
        <v>443</v>
      </c>
      <c r="AT43" s="49" t="s">
        <v>443</v>
      </c>
      <c r="AU43" s="49" t="s">
        <v>443</v>
      </c>
      <c r="AV43" s="49" t="s">
        <v>443</v>
      </c>
      <c r="AW43" s="129" t="s">
        <v>2609</v>
      </c>
      <c r="AX43" s="49" t="s">
        <v>443</v>
      </c>
      <c r="AY43" s="49" t="s">
        <v>443</v>
      </c>
      <c r="AZ43" s="49" t="s">
        <v>443</v>
      </c>
      <c r="BA43" s="49" t="s">
        <v>443</v>
      </c>
      <c r="BB43" s="137" t="s">
        <v>21</v>
      </c>
      <c r="BC43" s="49" t="s">
        <v>443</v>
      </c>
      <c r="BD43" s="49" t="s">
        <v>443</v>
      </c>
      <c r="BE43" s="131" t="s">
        <v>443</v>
      </c>
      <c r="BF43" s="80" t="s">
        <v>443</v>
      </c>
      <c r="BG43" s="80" t="s">
        <v>443</v>
      </c>
      <c r="BH43" s="80" t="s">
        <v>443</v>
      </c>
      <c r="BI43" s="266" t="s">
        <v>443</v>
      </c>
      <c r="BJ43" s="80" t="s">
        <v>443</v>
      </c>
      <c r="BK43" s="80" t="s">
        <v>443</v>
      </c>
      <c r="BL43" s="80" t="s">
        <v>443</v>
      </c>
      <c r="BM43" s="80" t="s">
        <v>443</v>
      </c>
      <c r="BN43" s="160" t="s">
        <v>21</v>
      </c>
      <c r="BO43" s="49" t="s">
        <v>443</v>
      </c>
      <c r="BP43" s="49" t="s">
        <v>443</v>
      </c>
      <c r="BQ43" s="49" t="s">
        <v>443</v>
      </c>
      <c r="BR43" s="49" t="s">
        <v>443</v>
      </c>
      <c r="BS43" s="49" t="s">
        <v>443</v>
      </c>
      <c r="BT43" s="49" t="s">
        <v>443</v>
      </c>
      <c r="BU43" s="49" t="s">
        <v>443</v>
      </c>
      <c r="BV43" s="49" t="s">
        <v>443</v>
      </c>
      <c r="BW43" s="28" t="s">
        <v>443</v>
      </c>
      <c r="BX43" s="49" t="s">
        <v>443</v>
      </c>
      <c r="BY43" s="49" t="s">
        <v>443</v>
      </c>
      <c r="BZ43" s="287" t="s">
        <v>4</v>
      </c>
      <c r="CA43" s="49" t="s">
        <v>443</v>
      </c>
      <c r="CB43" s="49" t="s">
        <v>443</v>
      </c>
      <c r="CC43" s="49" t="s">
        <v>443</v>
      </c>
      <c r="CD43" s="49" t="s">
        <v>443</v>
      </c>
      <c r="CE43" s="49" t="s">
        <v>443</v>
      </c>
      <c r="CF43" s="49" t="s">
        <v>443</v>
      </c>
      <c r="CG43" s="49" t="s">
        <v>443</v>
      </c>
      <c r="CH43" s="49" t="s">
        <v>443</v>
      </c>
      <c r="CI43" s="49" t="s">
        <v>443</v>
      </c>
      <c r="CJ43" s="49" t="s">
        <v>443</v>
      </c>
      <c r="CK43" s="49" t="s">
        <v>443</v>
      </c>
      <c r="CL43" s="49" t="s">
        <v>443</v>
      </c>
      <c r="CM43" s="49" t="s">
        <v>443</v>
      </c>
      <c r="CN43" s="49" t="s">
        <v>443</v>
      </c>
      <c r="CO43" s="49" t="s">
        <v>443</v>
      </c>
      <c r="CP43" s="379" t="s">
        <v>443</v>
      </c>
      <c r="CQ43" s="379" t="s">
        <v>443</v>
      </c>
      <c r="CR43" s="379" t="s">
        <v>443</v>
      </c>
      <c r="CS43" s="379" t="s">
        <v>443</v>
      </c>
      <c r="CT43" s="379" t="s">
        <v>443</v>
      </c>
      <c r="CU43" s="380" t="s">
        <v>35</v>
      </c>
      <c r="CV43" s="379" t="s">
        <v>443</v>
      </c>
      <c r="CW43" s="379" t="s">
        <v>443</v>
      </c>
      <c r="CX43" s="379" t="s">
        <v>443</v>
      </c>
      <c r="CY43" s="379" t="s">
        <v>443</v>
      </c>
      <c r="CZ43" s="379" t="s">
        <v>443</v>
      </c>
      <c r="DA43" s="379" t="s">
        <v>443</v>
      </c>
    </row>
    <row r="44" spans="1:105" s="381" customFormat="1" ht="45" customHeight="1" x14ac:dyDescent="0.25">
      <c r="A44" s="383" t="s">
        <v>866</v>
      </c>
      <c r="B44" s="383" t="s">
        <v>2633</v>
      </c>
      <c r="C44" s="412"/>
      <c r="D44" s="401">
        <v>43497</v>
      </c>
      <c r="E44" s="385" t="s">
        <v>590</v>
      </c>
      <c r="F44" s="386" t="s">
        <v>2634</v>
      </c>
      <c r="G44" s="337"/>
      <c r="H44" s="413" t="s">
        <v>19</v>
      </c>
      <c r="I44" s="388" t="s">
        <v>72</v>
      </c>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1"/>
      <c r="AU44" s="1"/>
      <c r="AV44" s="1"/>
      <c r="AW44" s="1"/>
      <c r="AX44" s="1"/>
      <c r="AY44" s="1"/>
      <c r="AZ44" s="1"/>
      <c r="BA44" s="1"/>
      <c r="BB44" s="1"/>
      <c r="BC44" s="1"/>
      <c r="BD44" s="1"/>
      <c r="BE44" s="143"/>
      <c r="BF44" s="158"/>
      <c r="BG44" s="158"/>
      <c r="BH44" s="158"/>
      <c r="BI44" s="158"/>
      <c r="BJ44" s="155"/>
      <c r="BK44" s="267"/>
      <c r="BL44" s="267"/>
      <c r="BM44" s="1"/>
      <c r="BN44" s="155"/>
      <c r="BO44" s="1"/>
      <c r="BP44" s="1"/>
      <c r="BQ44" s="17"/>
      <c r="BR44" s="1"/>
      <c r="BS44" s="1"/>
      <c r="BT44" s="1"/>
      <c r="BU44" s="1"/>
      <c r="BV44" s="1"/>
      <c r="BW44" s="1"/>
      <c r="BX44" s="1"/>
      <c r="BY44" s="1"/>
      <c r="BZ44" s="1"/>
      <c r="CA44" s="1"/>
      <c r="CB44" s="1"/>
      <c r="CC44" s="1"/>
      <c r="CD44" s="1"/>
      <c r="CE44" s="50" t="s">
        <v>35</v>
      </c>
      <c r="CF44" s="50" t="s">
        <v>35</v>
      </c>
      <c r="CG44" s="49" t="s">
        <v>443</v>
      </c>
      <c r="CH44" s="49" t="s">
        <v>443</v>
      </c>
      <c r="CI44" s="49" t="s">
        <v>443</v>
      </c>
      <c r="CJ44" s="49" t="s">
        <v>443</v>
      </c>
      <c r="CK44" s="49" t="s">
        <v>443</v>
      </c>
      <c r="CL44" s="49" t="s">
        <v>443</v>
      </c>
      <c r="CM44" s="49" t="s">
        <v>443</v>
      </c>
      <c r="CN44" s="49" t="s">
        <v>443</v>
      </c>
      <c r="CO44" s="290" t="s">
        <v>443</v>
      </c>
      <c r="CP44" s="379" t="s">
        <v>443</v>
      </c>
      <c r="CQ44" s="379" t="s">
        <v>443</v>
      </c>
      <c r="CR44" s="379" t="s">
        <v>4</v>
      </c>
      <c r="CS44" s="379" t="s">
        <v>443</v>
      </c>
      <c r="CT44" s="379" t="s">
        <v>443</v>
      </c>
      <c r="CU44" s="380" t="s">
        <v>35</v>
      </c>
      <c r="CV44" s="379" t="s">
        <v>443</v>
      </c>
      <c r="CW44" s="379" t="s">
        <v>443</v>
      </c>
      <c r="CX44" s="379" t="s">
        <v>443</v>
      </c>
      <c r="CY44" s="380" t="s">
        <v>35</v>
      </c>
      <c r="CZ44" s="379" t="s">
        <v>443</v>
      </c>
      <c r="DA44" s="379" t="s">
        <v>443</v>
      </c>
    </row>
    <row r="45" spans="1:105" customFormat="1" ht="30" customHeight="1" x14ac:dyDescent="0.2">
      <c r="A45" s="22" t="s">
        <v>2635</v>
      </c>
      <c r="B45" s="3" t="s">
        <v>65</v>
      </c>
      <c r="C45" s="45" t="s">
        <v>2636</v>
      </c>
      <c r="D45" s="119"/>
      <c r="E45" s="53" t="s">
        <v>66</v>
      </c>
      <c r="F45" s="88" t="s">
        <v>2637</v>
      </c>
      <c r="G45" s="9" t="s">
        <v>30</v>
      </c>
      <c r="H45" s="1"/>
      <c r="I45" s="10" t="s">
        <v>40</v>
      </c>
      <c r="J45" s="170" t="s">
        <v>443</v>
      </c>
      <c r="K45" s="49" t="s">
        <v>443</v>
      </c>
      <c r="L45" s="49" t="s">
        <v>21</v>
      </c>
      <c r="M45" s="49" t="s">
        <v>443</v>
      </c>
      <c r="N45" s="50" t="s">
        <v>35</v>
      </c>
      <c r="O45" s="50" t="s">
        <v>35</v>
      </c>
      <c r="P45" s="50" t="s">
        <v>35</v>
      </c>
      <c r="Q45" s="50" t="s">
        <v>35</v>
      </c>
      <c r="R45" s="50" t="s">
        <v>35</v>
      </c>
      <c r="S45" s="50" t="s">
        <v>35</v>
      </c>
      <c r="T45" s="50" t="s">
        <v>35</v>
      </c>
      <c r="U45" s="50" t="s">
        <v>35</v>
      </c>
      <c r="V45" s="50" t="s">
        <v>35</v>
      </c>
      <c r="W45" s="50" t="s">
        <v>35</v>
      </c>
      <c r="X45" s="50" t="s">
        <v>35</v>
      </c>
      <c r="Y45" s="50" t="s">
        <v>35</v>
      </c>
      <c r="Z45" s="50" t="s">
        <v>35</v>
      </c>
      <c r="AA45" s="50" t="s">
        <v>35</v>
      </c>
      <c r="AB45" s="50" t="s">
        <v>35</v>
      </c>
      <c r="AC45" s="50" t="s">
        <v>35</v>
      </c>
      <c r="AD45" s="50" t="s">
        <v>35</v>
      </c>
      <c r="AE45" s="50" t="s">
        <v>35</v>
      </c>
      <c r="AF45" s="50" t="s">
        <v>35</v>
      </c>
      <c r="AG45" s="50" t="s">
        <v>35</v>
      </c>
      <c r="AH45" s="50" t="s">
        <v>35</v>
      </c>
      <c r="AI45" s="50" t="s">
        <v>35</v>
      </c>
      <c r="AJ45" s="50" t="s">
        <v>35</v>
      </c>
      <c r="AK45" s="50" t="s">
        <v>35</v>
      </c>
      <c r="AL45" s="50" t="s">
        <v>35</v>
      </c>
      <c r="AM45" s="50" t="s">
        <v>35</v>
      </c>
      <c r="AN45" s="50" t="s">
        <v>35</v>
      </c>
      <c r="AO45" s="50" t="s">
        <v>35</v>
      </c>
      <c r="AP45" s="50" t="s">
        <v>35</v>
      </c>
      <c r="AQ45" s="50" t="s">
        <v>35</v>
      </c>
      <c r="AR45" s="50" t="s">
        <v>35</v>
      </c>
      <c r="AS45" s="50" t="s">
        <v>35</v>
      </c>
      <c r="AT45" s="1"/>
      <c r="AU45" s="1"/>
      <c r="AV45" s="1"/>
      <c r="AW45" s="1"/>
      <c r="AX45" s="1"/>
      <c r="AY45" s="1"/>
      <c r="AZ45" s="1"/>
      <c r="BA45" s="1"/>
      <c r="BB45" s="1"/>
      <c r="BC45" s="1"/>
      <c r="BD45" s="1"/>
      <c r="BE45" s="143"/>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row>
    <row r="46" spans="1:105" s="381" customFormat="1" ht="45" customHeight="1" x14ac:dyDescent="0.25">
      <c r="A46" s="408" t="s">
        <v>112</v>
      </c>
      <c r="B46" s="383" t="s">
        <v>212</v>
      </c>
      <c r="C46" s="383"/>
      <c r="D46" s="384"/>
      <c r="E46" s="411" t="s">
        <v>590</v>
      </c>
      <c r="F46" s="386" t="s">
        <v>2553</v>
      </c>
      <c r="G46" s="88">
        <v>22</v>
      </c>
      <c r="H46" s="387" t="s">
        <v>30</v>
      </c>
      <c r="I46" s="388" t="s">
        <v>100</v>
      </c>
      <c r="J46" s="170" t="s">
        <v>443</v>
      </c>
      <c r="K46" s="49" t="s">
        <v>443</v>
      </c>
      <c r="L46" s="49" t="s">
        <v>443</v>
      </c>
      <c r="M46" s="49" t="s">
        <v>443</v>
      </c>
      <c r="N46" s="49" t="s">
        <v>443</v>
      </c>
      <c r="O46" s="49" t="s">
        <v>443</v>
      </c>
      <c r="P46" s="49" t="s">
        <v>443</v>
      </c>
      <c r="Q46" s="49" t="s">
        <v>443</v>
      </c>
      <c r="R46" s="49" t="s">
        <v>443</v>
      </c>
      <c r="S46" s="49" t="s">
        <v>21</v>
      </c>
      <c r="T46" s="49" t="s">
        <v>443</v>
      </c>
      <c r="U46" s="49" t="s">
        <v>443</v>
      </c>
      <c r="V46" s="49" t="s">
        <v>443</v>
      </c>
      <c r="W46" s="49" t="s">
        <v>443</v>
      </c>
      <c r="X46" s="49" t="s">
        <v>443</v>
      </c>
      <c r="Y46" s="49" t="s">
        <v>443</v>
      </c>
      <c r="Z46" s="49" t="s">
        <v>443</v>
      </c>
      <c r="AA46" s="49" t="s">
        <v>443</v>
      </c>
      <c r="AB46" s="49" t="s">
        <v>443</v>
      </c>
      <c r="AC46" s="49" t="s">
        <v>443</v>
      </c>
      <c r="AD46" s="49" t="s">
        <v>443</v>
      </c>
      <c r="AE46" s="49" t="s">
        <v>21</v>
      </c>
      <c r="AF46" s="49" t="s">
        <v>443</v>
      </c>
      <c r="AG46" s="49" t="s">
        <v>443</v>
      </c>
      <c r="AH46" s="49" t="s">
        <v>443</v>
      </c>
      <c r="AI46" s="49" t="s">
        <v>443</v>
      </c>
      <c r="AJ46" s="49" t="s">
        <v>443</v>
      </c>
      <c r="AK46" s="49" t="s">
        <v>443</v>
      </c>
      <c r="AL46" s="49" t="s">
        <v>443</v>
      </c>
      <c r="AM46" s="49" t="s">
        <v>443</v>
      </c>
      <c r="AN46" s="49" t="s">
        <v>443</v>
      </c>
      <c r="AO46" s="49" t="s">
        <v>443</v>
      </c>
      <c r="AP46" s="49" t="s">
        <v>443</v>
      </c>
      <c r="AQ46" s="49" t="s">
        <v>21</v>
      </c>
      <c r="AR46" s="49" t="s">
        <v>443</v>
      </c>
      <c r="AS46" s="49" t="s">
        <v>443</v>
      </c>
      <c r="AT46" s="49" t="s">
        <v>443</v>
      </c>
      <c r="AU46" s="49" t="s">
        <v>443</v>
      </c>
      <c r="AV46" s="49" t="s">
        <v>443</v>
      </c>
      <c r="AW46" s="49" t="s">
        <v>443</v>
      </c>
      <c r="AX46" s="49" t="s">
        <v>443</v>
      </c>
      <c r="AY46" s="49" t="s">
        <v>443</v>
      </c>
      <c r="AZ46" s="49" t="s">
        <v>443</v>
      </c>
      <c r="BA46" s="49" t="s">
        <v>443</v>
      </c>
      <c r="BB46" s="49" t="s">
        <v>443</v>
      </c>
      <c r="BC46" s="137" t="s">
        <v>21</v>
      </c>
      <c r="BD46" s="49" t="s">
        <v>443</v>
      </c>
      <c r="BE46" s="133" t="s">
        <v>2610</v>
      </c>
      <c r="BF46" s="135" t="s">
        <v>2611</v>
      </c>
      <c r="BG46" s="49" t="s">
        <v>443</v>
      </c>
      <c r="BH46" s="49" t="s">
        <v>443</v>
      </c>
      <c r="BI46" s="49" t="s">
        <v>443</v>
      </c>
      <c r="BJ46" s="49" t="s">
        <v>443</v>
      </c>
      <c r="BK46" s="49" t="s">
        <v>767</v>
      </c>
      <c r="BL46" s="49" t="s">
        <v>443</v>
      </c>
      <c r="BM46" s="49" t="s">
        <v>443</v>
      </c>
      <c r="BN46" s="49" t="s">
        <v>443</v>
      </c>
      <c r="BO46" s="292" t="s">
        <v>21</v>
      </c>
      <c r="BP46" s="49" t="s">
        <v>443</v>
      </c>
      <c r="BQ46" s="49" t="s">
        <v>443</v>
      </c>
      <c r="BR46" s="49" t="s">
        <v>443</v>
      </c>
      <c r="BS46" s="49" t="s">
        <v>443</v>
      </c>
      <c r="BT46" s="49" t="s">
        <v>443</v>
      </c>
      <c r="BU46" s="49" t="s">
        <v>443</v>
      </c>
      <c r="BV46" s="49" t="s">
        <v>443</v>
      </c>
      <c r="BW46" s="49" t="s">
        <v>443</v>
      </c>
      <c r="BX46" s="49" t="s">
        <v>443</v>
      </c>
      <c r="BY46" s="49" t="s">
        <v>443</v>
      </c>
      <c r="BZ46" s="49" t="s">
        <v>443</v>
      </c>
      <c r="CA46" s="287" t="s">
        <v>4</v>
      </c>
      <c r="CB46" s="49" t="s">
        <v>443</v>
      </c>
      <c r="CC46" s="131" t="s">
        <v>443</v>
      </c>
      <c r="CD46" s="49" t="s">
        <v>443</v>
      </c>
      <c r="CE46" s="49" t="s">
        <v>443</v>
      </c>
      <c r="CF46" s="49" t="s">
        <v>443</v>
      </c>
      <c r="CG46" s="49" t="s">
        <v>443</v>
      </c>
      <c r="CH46" s="49" t="s">
        <v>443</v>
      </c>
      <c r="CI46" s="49" t="s">
        <v>443</v>
      </c>
      <c r="CJ46" s="49" t="s">
        <v>443</v>
      </c>
      <c r="CK46" s="49" t="s">
        <v>443</v>
      </c>
      <c r="CL46" s="288" t="s">
        <v>443</v>
      </c>
      <c r="CM46" s="295" t="s">
        <v>4</v>
      </c>
      <c r="CN46" s="49" t="s">
        <v>443</v>
      </c>
      <c r="CO46" s="49" t="s">
        <v>443</v>
      </c>
      <c r="CP46" s="379" t="s">
        <v>443</v>
      </c>
      <c r="CQ46" s="379" t="s">
        <v>443</v>
      </c>
      <c r="CR46" s="379" t="s">
        <v>443</v>
      </c>
      <c r="CS46" s="379" t="s">
        <v>443</v>
      </c>
      <c r="CT46" s="379" t="s">
        <v>443</v>
      </c>
      <c r="CU46" s="380" t="s">
        <v>35</v>
      </c>
      <c r="CV46" s="379" t="s">
        <v>443</v>
      </c>
      <c r="CW46" s="379" t="s">
        <v>443</v>
      </c>
      <c r="CX46" s="379" t="s">
        <v>443</v>
      </c>
      <c r="CY46" s="448" t="s">
        <v>443</v>
      </c>
      <c r="CZ46" s="448" t="s">
        <v>443</v>
      </c>
      <c r="DA46" s="379" t="s">
        <v>443</v>
      </c>
    </row>
    <row r="47" spans="1:105" ht="45" customHeight="1" x14ac:dyDescent="0.25">
      <c r="A47" s="382" t="s">
        <v>894</v>
      </c>
      <c r="B47" s="382" t="s">
        <v>152</v>
      </c>
      <c r="C47" s="382"/>
      <c r="D47" s="401">
        <v>42036</v>
      </c>
      <c r="E47" s="385" t="s">
        <v>590</v>
      </c>
      <c r="F47" s="386" t="s">
        <v>2397</v>
      </c>
      <c r="G47" s="88"/>
      <c r="H47" s="387" t="s">
        <v>2181</v>
      </c>
      <c r="I47" s="388" t="s">
        <v>69</v>
      </c>
      <c r="J47" s="170"/>
      <c r="K47" s="49"/>
      <c r="L47" s="49"/>
      <c r="M47" s="49"/>
      <c r="N47" s="49"/>
      <c r="O47" s="49"/>
      <c r="P47" s="49"/>
      <c r="Q47" s="49"/>
      <c r="R47" s="49"/>
      <c r="S47" s="49"/>
      <c r="T47" s="49"/>
      <c r="U47" s="49"/>
      <c r="V47" s="49"/>
      <c r="W47" s="49"/>
      <c r="X47" s="49"/>
      <c r="Y47" s="49"/>
      <c r="Z47" s="49"/>
      <c r="AA47" s="49"/>
      <c r="AB47" s="49"/>
      <c r="AC47" s="49"/>
      <c r="AD47" s="49"/>
      <c r="AE47" s="49"/>
      <c r="AF47" s="49"/>
      <c r="AG47" s="49"/>
      <c r="AH47" s="49" t="s">
        <v>35</v>
      </c>
      <c r="AI47" s="49" t="s">
        <v>35</v>
      </c>
      <c r="AJ47" s="49" t="s">
        <v>35</v>
      </c>
      <c r="AK47" s="49" t="s">
        <v>443</v>
      </c>
      <c r="AL47" s="49" t="s">
        <v>443</v>
      </c>
      <c r="AM47" s="49" t="s">
        <v>443</v>
      </c>
      <c r="AN47" s="49" t="s">
        <v>443</v>
      </c>
      <c r="AO47" s="49" t="s">
        <v>21</v>
      </c>
      <c r="AP47" s="49" t="s">
        <v>443</v>
      </c>
      <c r="AQ47" s="49" t="s">
        <v>443</v>
      </c>
      <c r="AR47" s="123" t="s">
        <v>443</v>
      </c>
      <c r="AS47" s="49" t="s">
        <v>443</v>
      </c>
      <c r="AT47" s="49" t="s">
        <v>443</v>
      </c>
      <c r="AU47" s="49" t="s">
        <v>443</v>
      </c>
      <c r="AV47" s="49" t="s">
        <v>443</v>
      </c>
      <c r="AW47" s="129" t="s">
        <v>2609</v>
      </c>
      <c r="AX47" s="49" t="s">
        <v>443</v>
      </c>
      <c r="AY47" s="49" t="s">
        <v>443</v>
      </c>
      <c r="AZ47" s="49" t="s">
        <v>443</v>
      </c>
      <c r="BA47" s="137" t="s">
        <v>21</v>
      </c>
      <c r="BB47" s="49" t="s">
        <v>443</v>
      </c>
      <c r="BC47" s="49" t="s">
        <v>443</v>
      </c>
      <c r="BD47" s="49" t="s">
        <v>443</v>
      </c>
      <c r="BE47" s="131" t="s">
        <v>443</v>
      </c>
      <c r="BF47" s="49" t="s">
        <v>443</v>
      </c>
      <c r="BG47" s="49" t="s">
        <v>443</v>
      </c>
      <c r="BH47" s="49" t="s">
        <v>443</v>
      </c>
      <c r="BI47" s="49" t="s">
        <v>443</v>
      </c>
      <c r="BJ47" s="49" t="s">
        <v>443</v>
      </c>
      <c r="BK47" s="49" t="s">
        <v>443</v>
      </c>
      <c r="BL47" s="49" t="s">
        <v>443</v>
      </c>
      <c r="BM47" s="132" t="s">
        <v>21</v>
      </c>
      <c r="BN47" s="49" t="s">
        <v>443</v>
      </c>
      <c r="BO47" s="49" t="s">
        <v>443</v>
      </c>
      <c r="BP47" s="49" t="s">
        <v>443</v>
      </c>
      <c r="BQ47" s="49" t="s">
        <v>443</v>
      </c>
      <c r="BR47" s="49" t="s">
        <v>443</v>
      </c>
      <c r="BS47" s="49" t="s">
        <v>443</v>
      </c>
      <c r="BT47" s="49" t="s">
        <v>443</v>
      </c>
      <c r="BU47" s="49" t="s">
        <v>443</v>
      </c>
      <c r="BV47" s="49" t="s">
        <v>443</v>
      </c>
      <c r="BW47" s="28" t="s">
        <v>443</v>
      </c>
      <c r="BX47" s="49" t="s">
        <v>443</v>
      </c>
      <c r="BY47" s="287" t="s">
        <v>4</v>
      </c>
      <c r="BZ47" s="49" t="s">
        <v>443</v>
      </c>
      <c r="CA47" s="49" t="s">
        <v>443</v>
      </c>
      <c r="CB47" s="49" t="s">
        <v>443</v>
      </c>
      <c r="CC47" s="131" t="s">
        <v>443</v>
      </c>
      <c r="CD47" s="49" t="s">
        <v>443</v>
      </c>
      <c r="CE47" s="49" t="s">
        <v>443</v>
      </c>
      <c r="CF47" s="49" t="s">
        <v>443</v>
      </c>
      <c r="CG47" s="49" t="s">
        <v>443</v>
      </c>
      <c r="CH47" s="49" t="s">
        <v>443</v>
      </c>
      <c r="CI47" s="49" t="s">
        <v>443</v>
      </c>
      <c r="CJ47" s="49" t="s">
        <v>443</v>
      </c>
      <c r="CK47" s="295" t="s">
        <v>4</v>
      </c>
      <c r="CL47" s="49" t="s">
        <v>443</v>
      </c>
      <c r="CM47" s="49" t="s">
        <v>443</v>
      </c>
      <c r="CN47" s="49" t="s">
        <v>443</v>
      </c>
      <c r="CO47" s="49" t="s">
        <v>443</v>
      </c>
      <c r="CP47" s="379" t="s">
        <v>443</v>
      </c>
      <c r="CQ47" s="379" t="s">
        <v>443</v>
      </c>
      <c r="CR47" s="379" t="s">
        <v>443</v>
      </c>
      <c r="CS47" s="379" t="s">
        <v>443</v>
      </c>
      <c r="CT47" s="379" t="s">
        <v>443</v>
      </c>
      <c r="CU47" s="380" t="s">
        <v>35</v>
      </c>
      <c r="CV47" s="379" t="s">
        <v>443</v>
      </c>
      <c r="CW47" s="379" t="s">
        <v>443</v>
      </c>
      <c r="CX47" s="379" t="s">
        <v>443</v>
      </c>
      <c r="CY47" s="379" t="s">
        <v>443</v>
      </c>
      <c r="CZ47" s="379" t="s">
        <v>443</v>
      </c>
      <c r="DA47" s="379" t="s">
        <v>443</v>
      </c>
    </row>
    <row r="48" spans="1:105" s="381" customFormat="1" ht="45" customHeight="1" x14ac:dyDescent="0.25">
      <c r="A48" s="382" t="s">
        <v>904</v>
      </c>
      <c r="B48" s="382" t="s">
        <v>905</v>
      </c>
      <c r="C48" s="382" t="s">
        <v>2485</v>
      </c>
      <c r="D48" s="401">
        <v>44002</v>
      </c>
      <c r="E48" s="385" t="s">
        <v>590</v>
      </c>
      <c r="F48" s="386" t="s">
        <v>2400</v>
      </c>
      <c r="G48" s="88"/>
      <c r="H48" s="387" t="s">
        <v>24</v>
      </c>
      <c r="I48" s="388" t="s">
        <v>87</v>
      </c>
      <c r="J48" s="170"/>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123"/>
      <c r="AS48" s="49"/>
      <c r="AT48" s="49"/>
      <c r="AU48" s="49"/>
      <c r="AV48" s="49"/>
      <c r="AW48" s="129"/>
      <c r="AX48" s="49"/>
      <c r="AY48" s="49"/>
      <c r="AZ48" s="49"/>
      <c r="BA48" s="137"/>
      <c r="BB48" s="49"/>
      <c r="BC48" s="49"/>
      <c r="BD48" s="49"/>
      <c r="BE48" s="131"/>
      <c r="BF48" s="49"/>
      <c r="BG48" s="49"/>
      <c r="BH48" s="49"/>
      <c r="BI48" s="49"/>
      <c r="BJ48" s="49"/>
      <c r="BK48" s="49"/>
      <c r="BL48" s="49"/>
      <c r="BM48" s="132"/>
      <c r="BN48" s="49"/>
      <c r="BO48" s="49"/>
      <c r="BP48" s="49"/>
      <c r="BQ48" s="49"/>
      <c r="BR48" s="49"/>
      <c r="BS48" s="49"/>
      <c r="BT48" s="49"/>
      <c r="BU48" s="49"/>
      <c r="BV48" s="49"/>
      <c r="BW48" s="28"/>
      <c r="BX48" s="49"/>
      <c r="BY48" s="287"/>
      <c r="BZ48" s="49"/>
      <c r="CA48" s="49"/>
      <c r="CB48" s="49"/>
      <c r="CC48" s="131"/>
      <c r="CD48" s="49"/>
      <c r="CE48" s="49"/>
      <c r="CF48" s="49"/>
      <c r="CG48" s="49"/>
      <c r="CH48" s="49"/>
      <c r="CI48" s="49"/>
      <c r="CJ48" s="49"/>
      <c r="CK48" s="295"/>
      <c r="CL48" s="49"/>
      <c r="CM48" s="49"/>
      <c r="CN48" s="49"/>
      <c r="CO48" s="49"/>
      <c r="CP48" s="379"/>
      <c r="CQ48" s="379"/>
      <c r="CR48" s="379"/>
      <c r="CS48" s="379"/>
      <c r="CT48" s="379"/>
      <c r="CU48" s="379"/>
      <c r="CV48" s="379"/>
      <c r="CW48" s="380" t="s">
        <v>35</v>
      </c>
      <c r="CX48" s="380" t="s">
        <v>35</v>
      </c>
      <c r="CY48" s="379" t="s">
        <v>443</v>
      </c>
      <c r="CZ48" s="379" t="s">
        <v>443</v>
      </c>
      <c r="DA48" s="379" t="s">
        <v>443</v>
      </c>
    </row>
    <row r="49" spans="1:105" ht="45" customHeight="1" x14ac:dyDescent="0.25">
      <c r="A49" s="383" t="s">
        <v>245</v>
      </c>
      <c r="B49" s="383" t="s">
        <v>113</v>
      </c>
      <c r="C49" s="383"/>
      <c r="D49" s="384"/>
      <c r="E49" s="385" t="s">
        <v>590</v>
      </c>
      <c r="F49" s="386" t="s">
        <v>246</v>
      </c>
      <c r="G49" s="88">
        <v>6</v>
      </c>
      <c r="H49" s="387" t="s">
        <v>2181</v>
      </c>
      <c r="I49" s="388" t="s">
        <v>25</v>
      </c>
      <c r="J49" s="170" t="s">
        <v>443</v>
      </c>
      <c r="K49" s="49" t="s">
        <v>443</v>
      </c>
      <c r="L49" s="49" t="s">
        <v>443</v>
      </c>
      <c r="M49" s="49" t="s">
        <v>443</v>
      </c>
      <c r="N49" s="49" t="s">
        <v>443</v>
      </c>
      <c r="O49" s="49" t="s">
        <v>443</v>
      </c>
      <c r="P49" s="49" t="s">
        <v>21</v>
      </c>
      <c r="Q49" s="49" t="s">
        <v>443</v>
      </c>
      <c r="R49" s="49" t="s">
        <v>443</v>
      </c>
      <c r="S49" s="49" t="s">
        <v>443</v>
      </c>
      <c r="T49" s="49" t="s">
        <v>443</v>
      </c>
      <c r="U49" s="49" t="s">
        <v>443</v>
      </c>
      <c r="V49" s="49" t="s">
        <v>443</v>
      </c>
      <c r="W49" s="49" t="s">
        <v>443</v>
      </c>
      <c r="X49" s="49" t="s">
        <v>443</v>
      </c>
      <c r="Y49" s="49" t="s">
        <v>443</v>
      </c>
      <c r="Z49" s="49" t="s">
        <v>443</v>
      </c>
      <c r="AA49" s="49" t="s">
        <v>443</v>
      </c>
      <c r="AB49" s="49" t="s">
        <v>21</v>
      </c>
      <c r="AC49" s="49" t="s">
        <v>443</v>
      </c>
      <c r="AD49" s="49" t="s">
        <v>443</v>
      </c>
      <c r="AE49" s="49" t="s">
        <v>443</v>
      </c>
      <c r="AF49" s="49" t="s">
        <v>443</v>
      </c>
      <c r="AG49" s="49" t="s">
        <v>443</v>
      </c>
      <c r="AH49" s="49" t="s">
        <v>443</v>
      </c>
      <c r="AI49" s="49" t="s">
        <v>443</v>
      </c>
      <c r="AJ49" s="49" t="s">
        <v>443</v>
      </c>
      <c r="AK49" s="49" t="s">
        <v>443</v>
      </c>
      <c r="AL49" s="49" t="s">
        <v>443</v>
      </c>
      <c r="AM49" s="49" t="s">
        <v>21</v>
      </c>
      <c r="AN49" s="49" t="s">
        <v>443</v>
      </c>
      <c r="AO49" s="49" t="s">
        <v>443</v>
      </c>
      <c r="AP49" s="49" t="s">
        <v>443</v>
      </c>
      <c r="AQ49" s="49" t="s">
        <v>443</v>
      </c>
      <c r="AR49" s="123" t="s">
        <v>443</v>
      </c>
      <c r="AS49" s="49" t="s">
        <v>443</v>
      </c>
      <c r="AT49" s="49" t="s">
        <v>443</v>
      </c>
      <c r="AU49" s="49" t="s">
        <v>443</v>
      </c>
      <c r="AV49" s="49" t="s">
        <v>443</v>
      </c>
      <c r="AW49" s="129" t="s">
        <v>2609</v>
      </c>
      <c r="AX49" s="49" t="s">
        <v>443</v>
      </c>
      <c r="AY49" s="137" t="s">
        <v>21</v>
      </c>
      <c r="AZ49" s="49" t="s">
        <v>443</v>
      </c>
      <c r="BA49" s="49" t="s">
        <v>443</v>
      </c>
      <c r="BB49" s="49" t="s">
        <v>443</v>
      </c>
      <c r="BC49" s="49" t="s">
        <v>443</v>
      </c>
      <c r="BD49" s="49" t="s">
        <v>443</v>
      </c>
      <c r="BE49" s="131" t="s">
        <v>443</v>
      </c>
      <c r="BF49" s="49" t="s">
        <v>443</v>
      </c>
      <c r="BG49" s="49" t="s">
        <v>443</v>
      </c>
      <c r="BH49" s="49" t="s">
        <v>443</v>
      </c>
      <c r="BI49" s="49" t="s">
        <v>443</v>
      </c>
      <c r="BJ49" s="49" t="s">
        <v>443</v>
      </c>
      <c r="BK49" s="132" t="s">
        <v>21</v>
      </c>
      <c r="BL49" s="49" t="s">
        <v>443</v>
      </c>
      <c r="BM49" s="49" t="s">
        <v>443</v>
      </c>
      <c r="BN49" s="49" t="s">
        <v>443</v>
      </c>
      <c r="BO49" s="49" t="s">
        <v>443</v>
      </c>
      <c r="BP49" s="49" t="s">
        <v>443</v>
      </c>
      <c r="BQ49" s="49" t="s">
        <v>443</v>
      </c>
      <c r="BR49" s="49" t="s">
        <v>443</v>
      </c>
      <c r="BS49" s="49" t="s">
        <v>443</v>
      </c>
      <c r="BT49" s="49" t="s">
        <v>443</v>
      </c>
      <c r="BU49" s="49" t="s">
        <v>443</v>
      </c>
      <c r="BV49" s="49" t="s">
        <v>443</v>
      </c>
      <c r="BW49" s="287" t="s">
        <v>4</v>
      </c>
      <c r="BX49" s="49" t="s">
        <v>443</v>
      </c>
      <c r="BY49" s="49" t="s">
        <v>443</v>
      </c>
      <c r="BZ49" s="49" t="s">
        <v>443</v>
      </c>
      <c r="CA49" s="49" t="s">
        <v>443</v>
      </c>
      <c r="CB49" s="49" t="s">
        <v>443</v>
      </c>
      <c r="CC49" s="49" t="s">
        <v>443</v>
      </c>
      <c r="CD49" s="49" t="s">
        <v>443</v>
      </c>
      <c r="CE49" s="49" t="s">
        <v>443</v>
      </c>
      <c r="CF49" s="49" t="s">
        <v>443</v>
      </c>
      <c r="CG49" s="49" t="s">
        <v>443</v>
      </c>
      <c r="CH49" s="49" t="s">
        <v>443</v>
      </c>
      <c r="CI49" s="49" t="s">
        <v>443</v>
      </c>
      <c r="CJ49" s="49" t="s">
        <v>443</v>
      </c>
      <c r="CK49" s="49" t="s">
        <v>443</v>
      </c>
      <c r="CL49" s="49" t="s">
        <v>443</v>
      </c>
      <c r="CM49" s="49" t="s">
        <v>443</v>
      </c>
      <c r="CN49" s="49" t="s">
        <v>443</v>
      </c>
      <c r="CO49" s="49" t="s">
        <v>443</v>
      </c>
      <c r="CP49" s="379" t="s">
        <v>443</v>
      </c>
      <c r="CQ49" s="379" t="s">
        <v>443</v>
      </c>
      <c r="CR49" s="379" t="s">
        <v>443</v>
      </c>
      <c r="CS49" s="379" t="s">
        <v>443</v>
      </c>
      <c r="CT49" s="379" t="s">
        <v>443</v>
      </c>
      <c r="CU49" s="380" t="s">
        <v>35</v>
      </c>
      <c r="CV49" s="379" t="s">
        <v>4</v>
      </c>
      <c r="CW49" s="379" t="s">
        <v>443</v>
      </c>
      <c r="CX49" s="379" t="s">
        <v>443</v>
      </c>
      <c r="CY49" s="379" t="s">
        <v>443</v>
      </c>
      <c r="CZ49" s="379" t="s">
        <v>443</v>
      </c>
      <c r="DA49" s="379" t="s">
        <v>443</v>
      </c>
    </row>
    <row r="50" spans="1:105" s="381" customFormat="1" ht="45" customHeight="1" x14ac:dyDescent="0.25">
      <c r="A50" s="382" t="s">
        <v>2401</v>
      </c>
      <c r="B50" s="382" t="s">
        <v>138</v>
      </c>
      <c r="C50" s="382"/>
      <c r="D50" s="384"/>
      <c r="E50" s="385" t="s">
        <v>590</v>
      </c>
      <c r="F50" s="386" t="s">
        <v>481</v>
      </c>
      <c r="G50" s="88">
        <v>21</v>
      </c>
      <c r="H50" s="387" t="s">
        <v>30</v>
      </c>
      <c r="I50" s="388" t="s">
        <v>28</v>
      </c>
      <c r="J50" s="170" t="s">
        <v>443</v>
      </c>
      <c r="K50" s="49" t="s">
        <v>443</v>
      </c>
      <c r="L50" s="49" t="s">
        <v>443</v>
      </c>
      <c r="M50" s="49" t="s">
        <v>443</v>
      </c>
      <c r="N50" s="49" t="s">
        <v>443</v>
      </c>
      <c r="O50" s="49" t="s">
        <v>21</v>
      </c>
      <c r="P50" s="49" t="s">
        <v>443</v>
      </c>
      <c r="Q50" s="49" t="s">
        <v>443</v>
      </c>
      <c r="R50" s="49" t="s">
        <v>443</v>
      </c>
      <c r="S50" s="49" t="s">
        <v>443</v>
      </c>
      <c r="T50" s="49" t="s">
        <v>443</v>
      </c>
      <c r="U50" s="49" t="s">
        <v>443</v>
      </c>
      <c r="V50" s="49" t="s">
        <v>443</v>
      </c>
      <c r="W50" s="49" t="s">
        <v>443</v>
      </c>
      <c r="X50" s="49" t="s">
        <v>443</v>
      </c>
      <c r="Y50" s="49" t="s">
        <v>443</v>
      </c>
      <c r="Z50" s="49" t="s">
        <v>443</v>
      </c>
      <c r="AA50" s="49" t="s">
        <v>21</v>
      </c>
      <c r="AB50" s="49" t="s">
        <v>443</v>
      </c>
      <c r="AC50" s="49" t="s">
        <v>443</v>
      </c>
      <c r="AD50" s="49" t="s">
        <v>443</v>
      </c>
      <c r="AE50" s="49" t="s">
        <v>443</v>
      </c>
      <c r="AF50" s="49" t="s">
        <v>443</v>
      </c>
      <c r="AG50" s="49" t="s">
        <v>443</v>
      </c>
      <c r="AH50" s="49" t="s">
        <v>443</v>
      </c>
      <c r="AI50" s="49" t="s">
        <v>443</v>
      </c>
      <c r="AJ50" s="49" t="s">
        <v>443</v>
      </c>
      <c r="AK50" s="49" t="s">
        <v>443</v>
      </c>
      <c r="AL50" s="49" t="s">
        <v>443</v>
      </c>
      <c r="AM50" s="49" t="s">
        <v>21</v>
      </c>
      <c r="AN50" s="49" t="s">
        <v>443</v>
      </c>
      <c r="AO50" s="49" t="s">
        <v>443</v>
      </c>
      <c r="AP50" s="49" t="s">
        <v>443</v>
      </c>
      <c r="AQ50" s="49" t="s">
        <v>443</v>
      </c>
      <c r="AR50" s="49" t="s">
        <v>443</v>
      </c>
      <c r="AS50" s="49" t="s">
        <v>443</v>
      </c>
      <c r="AT50" s="49" t="s">
        <v>443</v>
      </c>
      <c r="AU50" s="49" t="s">
        <v>443</v>
      </c>
      <c r="AV50" s="49" t="s">
        <v>443</v>
      </c>
      <c r="AW50" s="49" t="s">
        <v>443</v>
      </c>
      <c r="AX50" s="49" t="s">
        <v>443</v>
      </c>
      <c r="AY50" s="137" t="s">
        <v>21</v>
      </c>
      <c r="AZ50" s="49" t="s">
        <v>443</v>
      </c>
      <c r="BA50" s="49" t="s">
        <v>443</v>
      </c>
      <c r="BB50" s="49" t="s">
        <v>443</v>
      </c>
      <c r="BC50" s="49" t="s">
        <v>443</v>
      </c>
      <c r="BD50" s="49" t="s">
        <v>443</v>
      </c>
      <c r="BE50" s="133" t="s">
        <v>2610</v>
      </c>
      <c r="BF50" s="135" t="s">
        <v>2611</v>
      </c>
      <c r="BG50" s="49" t="s">
        <v>443</v>
      </c>
      <c r="BH50" s="49" t="s">
        <v>443</v>
      </c>
      <c r="BI50" s="49" t="s">
        <v>443</v>
      </c>
      <c r="BJ50" s="49" t="s">
        <v>443</v>
      </c>
      <c r="BK50" s="132" t="s">
        <v>21</v>
      </c>
      <c r="BL50" s="49" t="s">
        <v>443</v>
      </c>
      <c r="BM50" s="49" t="s">
        <v>443</v>
      </c>
      <c r="BN50" s="49" t="s">
        <v>443</v>
      </c>
      <c r="BO50" s="49" t="s">
        <v>443</v>
      </c>
      <c r="BP50" s="49" t="s">
        <v>443</v>
      </c>
      <c r="BQ50" s="49" t="s">
        <v>443</v>
      </c>
      <c r="BR50" s="49" t="s">
        <v>443</v>
      </c>
      <c r="BS50" s="49" t="s">
        <v>443</v>
      </c>
      <c r="BT50" s="49" t="s">
        <v>443</v>
      </c>
      <c r="BU50" s="49" t="s">
        <v>443</v>
      </c>
      <c r="BV50" s="49" t="s">
        <v>443</v>
      </c>
      <c r="BW50" s="287" t="s">
        <v>4</v>
      </c>
      <c r="BX50" s="49" t="s">
        <v>443</v>
      </c>
      <c r="BY50" s="49" t="s">
        <v>443</v>
      </c>
      <c r="BZ50" s="49" t="s">
        <v>443</v>
      </c>
      <c r="CA50" s="49" t="s">
        <v>35</v>
      </c>
      <c r="CB50" s="49" t="s">
        <v>443</v>
      </c>
      <c r="CC50" s="131" t="s">
        <v>443</v>
      </c>
      <c r="CD50" s="49" t="s">
        <v>443</v>
      </c>
      <c r="CE50" s="49" t="s">
        <v>443</v>
      </c>
      <c r="CF50" s="49" t="s">
        <v>443</v>
      </c>
      <c r="CG50" s="49" t="s">
        <v>443</v>
      </c>
      <c r="CH50" s="49" t="s">
        <v>443</v>
      </c>
      <c r="CI50" s="295" t="s">
        <v>4</v>
      </c>
      <c r="CJ50" s="49" t="s">
        <v>443</v>
      </c>
      <c r="CK50" s="49" t="s">
        <v>443</v>
      </c>
      <c r="CL50" s="288" t="s">
        <v>443</v>
      </c>
      <c r="CM50" s="146" t="s">
        <v>2600</v>
      </c>
      <c r="CN50" s="49" t="s">
        <v>443</v>
      </c>
      <c r="CO50" s="49" t="s">
        <v>443</v>
      </c>
      <c r="CP50" s="379" t="s">
        <v>443</v>
      </c>
      <c r="CQ50" s="379" t="s">
        <v>443</v>
      </c>
      <c r="CR50" s="379" t="s">
        <v>443</v>
      </c>
      <c r="CS50" s="379" t="s">
        <v>443</v>
      </c>
      <c r="CT50" s="379" t="s">
        <v>443</v>
      </c>
      <c r="CU50" s="447" t="s">
        <v>4</v>
      </c>
      <c r="CV50" s="379" t="s">
        <v>443</v>
      </c>
      <c r="CW50" s="379" t="s">
        <v>443</v>
      </c>
      <c r="CX50" s="379" t="s">
        <v>443</v>
      </c>
      <c r="CY50" s="448" t="s">
        <v>443</v>
      </c>
      <c r="CZ50" s="448" t="s">
        <v>443</v>
      </c>
      <c r="DA50" s="379" t="s">
        <v>443</v>
      </c>
    </row>
    <row r="51" spans="1:105" ht="45" customHeight="1" x14ac:dyDescent="0.25">
      <c r="A51" s="382" t="s">
        <v>2405</v>
      </c>
      <c r="B51" s="383" t="s">
        <v>2406</v>
      </c>
      <c r="C51" s="383"/>
      <c r="D51" s="384">
        <v>43818</v>
      </c>
      <c r="E51" s="385" t="s">
        <v>590</v>
      </c>
      <c r="F51" s="386" t="s">
        <v>2408</v>
      </c>
      <c r="G51" s="88"/>
      <c r="H51" s="387" t="s">
        <v>2181</v>
      </c>
      <c r="I51" s="388" t="s">
        <v>87</v>
      </c>
      <c r="J51" s="170"/>
      <c r="K51" s="49"/>
      <c r="L51" s="49"/>
      <c r="M51" s="49"/>
      <c r="N51" s="49"/>
      <c r="O51" s="49"/>
      <c r="P51" s="49"/>
      <c r="Q51" s="49"/>
      <c r="R51" s="49"/>
      <c r="S51" s="49"/>
      <c r="T51" s="49"/>
      <c r="U51" s="49"/>
      <c r="V51" s="49"/>
      <c r="W51" s="49"/>
      <c r="X51" s="49"/>
      <c r="Y51" s="49"/>
      <c r="Z51" s="49"/>
      <c r="AA51" s="49"/>
      <c r="AB51" s="49"/>
      <c r="AC51" s="49"/>
      <c r="AD51" s="49"/>
      <c r="AE51" s="49"/>
      <c r="AF51" s="49"/>
      <c r="AG51" s="49"/>
      <c r="AH51" s="50"/>
      <c r="AI51" s="50"/>
      <c r="AJ51" s="50"/>
      <c r="AK51" s="50"/>
      <c r="AL51" s="50"/>
      <c r="AM51" s="50"/>
      <c r="AN51" s="50"/>
      <c r="AO51" s="50"/>
      <c r="AP51" s="50"/>
      <c r="AQ51" s="50"/>
      <c r="AR51" s="49"/>
      <c r="AS51" s="49"/>
      <c r="AT51" s="49"/>
      <c r="AU51" s="49"/>
      <c r="AV51" s="49"/>
      <c r="AW51" s="49"/>
      <c r="AX51" s="49"/>
      <c r="AY51" s="137"/>
      <c r="AZ51" s="49"/>
      <c r="BA51" s="49"/>
      <c r="BB51" s="49"/>
      <c r="BC51" s="49"/>
      <c r="BD51" s="49"/>
      <c r="BE51" s="131"/>
      <c r="BF51" s="49"/>
      <c r="BG51" s="49"/>
      <c r="BH51" s="49"/>
      <c r="BI51" s="49"/>
      <c r="BJ51" s="49"/>
      <c r="BK51" s="132"/>
      <c r="BL51" s="49"/>
      <c r="BM51" s="49"/>
      <c r="BN51" s="49"/>
      <c r="BO51" s="49"/>
      <c r="BP51" s="49"/>
      <c r="BQ51" s="131"/>
      <c r="BR51" s="49"/>
      <c r="BS51" s="49"/>
      <c r="BT51" s="49"/>
      <c r="BU51" s="49"/>
      <c r="BV51" s="49"/>
      <c r="BW51" s="287"/>
      <c r="BX51" s="49"/>
      <c r="BY51" s="49"/>
      <c r="BZ51" s="49"/>
      <c r="CA51" s="49"/>
      <c r="CB51" s="49"/>
      <c r="CC51" s="49"/>
      <c r="CD51" s="49"/>
      <c r="CE51" s="49"/>
      <c r="CF51" s="49"/>
      <c r="CG51" s="49"/>
      <c r="CH51" s="49"/>
      <c r="CI51" s="49"/>
      <c r="CJ51" s="49"/>
      <c r="CK51" s="49"/>
      <c r="CL51" s="49"/>
      <c r="CM51" s="49"/>
      <c r="CN51" s="49"/>
      <c r="CO51" s="49"/>
      <c r="CP51" s="416" t="s">
        <v>4</v>
      </c>
      <c r="CQ51" s="379" t="s">
        <v>443</v>
      </c>
      <c r="CR51" s="379" t="s">
        <v>443</v>
      </c>
      <c r="CS51" s="379" t="s">
        <v>443</v>
      </c>
      <c r="CT51" s="379" t="s">
        <v>443</v>
      </c>
      <c r="CU51" s="380" t="s">
        <v>35</v>
      </c>
      <c r="CV51" s="379" t="s">
        <v>443</v>
      </c>
      <c r="CW51" s="379" t="s">
        <v>443</v>
      </c>
      <c r="CX51" s="379" t="s">
        <v>443</v>
      </c>
      <c r="CY51" s="379" t="s">
        <v>443</v>
      </c>
      <c r="CZ51" s="379" t="s">
        <v>443</v>
      </c>
      <c r="DA51" s="379" t="s">
        <v>443</v>
      </c>
    </row>
    <row r="52" spans="1:105" ht="45" customHeight="1" x14ac:dyDescent="0.25">
      <c r="A52" s="371" t="s">
        <v>945</v>
      </c>
      <c r="B52" s="371" t="s">
        <v>152</v>
      </c>
      <c r="C52" s="382"/>
      <c r="D52" s="374">
        <v>42036</v>
      </c>
      <c r="E52" s="375" t="s">
        <v>590</v>
      </c>
      <c r="F52" s="376" t="s">
        <v>2409</v>
      </c>
      <c r="G52" s="140"/>
      <c r="H52" s="387" t="s">
        <v>2181</v>
      </c>
      <c r="I52" s="378" t="s">
        <v>20</v>
      </c>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t="s">
        <v>35</v>
      </c>
      <c r="AI52" s="49" t="s">
        <v>35</v>
      </c>
      <c r="AJ52" s="49" t="s">
        <v>35</v>
      </c>
      <c r="AK52" s="49" t="s">
        <v>443</v>
      </c>
      <c r="AL52" s="49" t="s">
        <v>443</v>
      </c>
      <c r="AM52" s="49" t="s">
        <v>21</v>
      </c>
      <c r="AN52" s="49" t="s">
        <v>443</v>
      </c>
      <c r="AO52" s="49" t="s">
        <v>443</v>
      </c>
      <c r="AP52" s="49" t="s">
        <v>443</v>
      </c>
      <c r="AQ52" s="49" t="s">
        <v>443</v>
      </c>
      <c r="AR52" s="123" t="s">
        <v>443</v>
      </c>
      <c r="AS52" s="49" t="s">
        <v>443</v>
      </c>
      <c r="AT52" s="49" t="s">
        <v>443</v>
      </c>
      <c r="AU52" s="49" t="s">
        <v>443</v>
      </c>
      <c r="AV52" s="49" t="s">
        <v>443</v>
      </c>
      <c r="AW52" s="129" t="s">
        <v>2609</v>
      </c>
      <c r="AX52" s="49" t="s">
        <v>443</v>
      </c>
      <c r="AY52" s="137" t="s">
        <v>21</v>
      </c>
      <c r="AZ52" s="49" t="s">
        <v>443</v>
      </c>
      <c r="BA52" s="49" t="s">
        <v>443</v>
      </c>
      <c r="BB52" s="49" t="s">
        <v>443</v>
      </c>
      <c r="BC52" s="49" t="s">
        <v>443</v>
      </c>
      <c r="BD52" s="49" t="s">
        <v>443</v>
      </c>
      <c r="BE52" s="131" t="s">
        <v>443</v>
      </c>
      <c r="BF52" s="161" t="s">
        <v>443</v>
      </c>
      <c r="BG52" s="161" t="s">
        <v>443</v>
      </c>
      <c r="BH52" s="161" t="s">
        <v>443</v>
      </c>
      <c r="BI52" s="161" t="s">
        <v>443</v>
      </c>
      <c r="BJ52" s="161" t="s">
        <v>443</v>
      </c>
      <c r="BK52" s="164" t="s">
        <v>21</v>
      </c>
      <c r="BL52" s="162" t="s">
        <v>443</v>
      </c>
      <c r="BM52" s="80" t="s">
        <v>443</v>
      </c>
      <c r="BN52" s="80" t="s">
        <v>443</v>
      </c>
      <c r="BO52" s="80" t="s">
        <v>443</v>
      </c>
      <c r="BP52" s="49" t="s">
        <v>443</v>
      </c>
      <c r="BQ52" s="49" t="s">
        <v>443</v>
      </c>
      <c r="BR52" s="49" t="s">
        <v>443</v>
      </c>
      <c r="BS52" s="49" t="s">
        <v>443</v>
      </c>
      <c r="BT52" s="49" t="s">
        <v>443</v>
      </c>
      <c r="BU52" s="49" t="s">
        <v>443</v>
      </c>
      <c r="BV52" s="49" t="s">
        <v>443</v>
      </c>
      <c r="BW52" s="290"/>
      <c r="BX52" s="49" t="s">
        <v>4</v>
      </c>
      <c r="BY52" s="49" t="s">
        <v>443</v>
      </c>
      <c r="BZ52" s="49" t="s">
        <v>443</v>
      </c>
      <c r="CA52" s="49" t="s">
        <v>443</v>
      </c>
      <c r="CB52" s="49" t="s">
        <v>443</v>
      </c>
      <c r="CC52" s="49" t="s">
        <v>443</v>
      </c>
      <c r="CD52" s="49" t="s">
        <v>443</v>
      </c>
      <c r="CE52" s="49" t="s">
        <v>443</v>
      </c>
      <c r="CF52" s="49" t="s">
        <v>443</v>
      </c>
      <c r="CG52" s="49" t="s">
        <v>443</v>
      </c>
      <c r="CH52" s="49" t="s">
        <v>443</v>
      </c>
      <c r="CI52" s="295" t="s">
        <v>4</v>
      </c>
      <c r="CJ52" s="49" t="s">
        <v>443</v>
      </c>
      <c r="CK52" s="49" t="s">
        <v>443</v>
      </c>
      <c r="CL52" s="49" t="s">
        <v>443</v>
      </c>
      <c r="CM52" s="49" t="s">
        <v>443</v>
      </c>
      <c r="CN52" s="49" t="s">
        <v>443</v>
      </c>
      <c r="CO52" s="49" t="s">
        <v>443</v>
      </c>
      <c r="CP52" s="379" t="s">
        <v>443</v>
      </c>
      <c r="CQ52" s="379" t="s">
        <v>443</v>
      </c>
      <c r="CR52" s="379" t="s">
        <v>443</v>
      </c>
      <c r="CS52" s="379" t="s">
        <v>443</v>
      </c>
      <c r="CT52" s="379" t="s">
        <v>443</v>
      </c>
      <c r="CU52" s="380" t="s">
        <v>35</v>
      </c>
      <c r="CV52" s="379" t="s">
        <v>443</v>
      </c>
      <c r="CW52" s="379" t="s">
        <v>443</v>
      </c>
      <c r="CX52" s="379" t="s">
        <v>443</v>
      </c>
      <c r="CY52" s="379" t="s">
        <v>443</v>
      </c>
      <c r="CZ52" s="379" t="s">
        <v>4</v>
      </c>
      <c r="DA52" s="379" t="s">
        <v>443</v>
      </c>
    </row>
    <row r="53" spans="1:105" s="381" customFormat="1" ht="45" customHeight="1" x14ac:dyDescent="0.25">
      <c r="A53" s="383" t="s">
        <v>2151</v>
      </c>
      <c r="B53" s="383" t="s">
        <v>948</v>
      </c>
      <c r="C53" s="383"/>
      <c r="D53" s="401">
        <v>42248</v>
      </c>
      <c r="E53" s="385" t="s">
        <v>590</v>
      </c>
      <c r="F53" s="386" t="s">
        <v>2554</v>
      </c>
      <c r="G53" s="88">
        <v>8</v>
      </c>
      <c r="H53" s="387" t="s">
        <v>30</v>
      </c>
      <c r="I53" s="388" t="s">
        <v>40</v>
      </c>
      <c r="J53" s="170"/>
      <c r="K53" s="49"/>
      <c r="L53" s="49"/>
      <c r="M53" s="49"/>
      <c r="N53" s="49"/>
      <c r="O53" s="49"/>
      <c r="P53" s="49"/>
      <c r="Q53" s="49"/>
      <c r="R53" s="49"/>
      <c r="S53" s="49"/>
      <c r="T53" s="49"/>
      <c r="U53" s="49"/>
      <c r="V53" s="49"/>
      <c r="W53" s="49"/>
      <c r="X53" s="49"/>
      <c r="Y53" s="49"/>
      <c r="Z53" s="49"/>
      <c r="AA53" s="49"/>
      <c r="AB53" s="49"/>
      <c r="AC53" s="49"/>
      <c r="AD53" s="49"/>
      <c r="AE53" s="49"/>
      <c r="AF53" s="49"/>
      <c r="AG53" s="49"/>
      <c r="AH53" s="50" t="s">
        <v>1919</v>
      </c>
      <c r="AI53" s="50" t="s">
        <v>1919</v>
      </c>
      <c r="AJ53" s="50" t="s">
        <v>1919</v>
      </c>
      <c r="AK53" s="50" t="s">
        <v>1919</v>
      </c>
      <c r="AL53" s="50" t="s">
        <v>1919</v>
      </c>
      <c r="AM53" s="50" t="s">
        <v>1919</v>
      </c>
      <c r="AN53" s="50" t="s">
        <v>1919</v>
      </c>
      <c r="AO53" s="50" t="s">
        <v>1919</v>
      </c>
      <c r="AP53" s="50" t="s">
        <v>1919</v>
      </c>
      <c r="AQ53" s="50" t="s">
        <v>1919</v>
      </c>
      <c r="AR53" s="49" t="s">
        <v>443</v>
      </c>
      <c r="AS53" s="49" t="s">
        <v>21</v>
      </c>
      <c r="AT53" s="49" t="s">
        <v>443</v>
      </c>
      <c r="AU53" s="49" t="s">
        <v>443</v>
      </c>
      <c r="AV53" s="49" t="s">
        <v>443</v>
      </c>
      <c r="AW53" s="49" t="s">
        <v>443</v>
      </c>
      <c r="AX53" s="49" t="s">
        <v>443</v>
      </c>
      <c r="AY53" s="49" t="s">
        <v>443</v>
      </c>
      <c r="AZ53" s="49" t="s">
        <v>443</v>
      </c>
      <c r="BA53" s="49" t="s">
        <v>443</v>
      </c>
      <c r="BB53" s="49" t="s">
        <v>443</v>
      </c>
      <c r="BC53" s="49" t="s">
        <v>443</v>
      </c>
      <c r="BD53" s="49" t="s">
        <v>443</v>
      </c>
      <c r="BE53" s="138" t="s">
        <v>21</v>
      </c>
      <c r="BF53" s="321" t="s">
        <v>2611</v>
      </c>
      <c r="BG53" s="49" t="s">
        <v>443</v>
      </c>
      <c r="BH53" s="49" t="s">
        <v>443</v>
      </c>
      <c r="BI53" s="49" t="s">
        <v>443</v>
      </c>
      <c r="BJ53" s="49" t="s">
        <v>443</v>
      </c>
      <c r="BK53" s="49" t="s">
        <v>443</v>
      </c>
      <c r="BL53" s="49" t="s">
        <v>443</v>
      </c>
      <c r="BM53" s="49" t="s">
        <v>443</v>
      </c>
      <c r="BN53" s="49" t="s">
        <v>443</v>
      </c>
      <c r="BO53" s="49" t="s">
        <v>443</v>
      </c>
      <c r="BP53" s="49" t="s">
        <v>443</v>
      </c>
      <c r="BQ53" s="132" t="s">
        <v>21</v>
      </c>
      <c r="BR53" s="49" t="s">
        <v>443</v>
      </c>
      <c r="BS53" s="49" t="s">
        <v>443</v>
      </c>
      <c r="BT53" s="49" t="s">
        <v>443</v>
      </c>
      <c r="BU53" s="49" t="s">
        <v>443</v>
      </c>
      <c r="BV53" s="49" t="s">
        <v>443</v>
      </c>
      <c r="BW53" s="49" t="s">
        <v>443</v>
      </c>
      <c r="BX53" s="49" t="s">
        <v>443</v>
      </c>
      <c r="BY53" s="49" t="s">
        <v>443</v>
      </c>
      <c r="BZ53" s="49" t="s">
        <v>443</v>
      </c>
      <c r="CA53" s="49" t="s">
        <v>443</v>
      </c>
      <c r="CB53" s="49" t="s">
        <v>443</v>
      </c>
      <c r="CC53" s="287" t="s">
        <v>4</v>
      </c>
      <c r="CD53" s="49" t="s">
        <v>443</v>
      </c>
      <c r="CE53" s="49" t="s">
        <v>443</v>
      </c>
      <c r="CF53" s="49" t="s">
        <v>443</v>
      </c>
      <c r="CG53" s="49" t="s">
        <v>443</v>
      </c>
      <c r="CH53" s="49" t="s">
        <v>443</v>
      </c>
      <c r="CI53" s="49" t="s">
        <v>443</v>
      </c>
      <c r="CJ53" s="103" t="s">
        <v>1919</v>
      </c>
      <c r="CK53" s="49" t="s">
        <v>443</v>
      </c>
      <c r="CL53" s="288" t="s">
        <v>443</v>
      </c>
      <c r="CM53" s="146" t="s">
        <v>2600</v>
      </c>
      <c r="CN53" s="49" t="s">
        <v>443</v>
      </c>
      <c r="CO53" s="290" t="s">
        <v>443</v>
      </c>
      <c r="CP53" s="379" t="s">
        <v>443</v>
      </c>
      <c r="CQ53" s="379" t="s">
        <v>443</v>
      </c>
      <c r="CR53" s="379" t="s">
        <v>4</v>
      </c>
      <c r="CS53" s="379" t="s">
        <v>443</v>
      </c>
      <c r="CT53" s="379" t="s">
        <v>443</v>
      </c>
      <c r="CU53" s="380" t="s">
        <v>35</v>
      </c>
      <c r="CV53" s="379" t="s">
        <v>443</v>
      </c>
      <c r="CW53" s="379" t="s">
        <v>443</v>
      </c>
      <c r="CX53" s="379" t="s">
        <v>443</v>
      </c>
      <c r="CY53" s="448" t="s">
        <v>443</v>
      </c>
      <c r="CZ53" s="448" t="s">
        <v>443</v>
      </c>
      <c r="DA53" s="379" t="s">
        <v>443</v>
      </c>
    </row>
    <row r="54" spans="1:105" customFormat="1" ht="26.1" customHeight="1" x14ac:dyDescent="0.2">
      <c r="A54" s="6" t="s">
        <v>2151</v>
      </c>
      <c r="B54" s="6" t="s">
        <v>44</v>
      </c>
      <c r="C54" s="45"/>
      <c r="D54" s="118"/>
      <c r="E54" s="335" t="s">
        <v>66</v>
      </c>
      <c r="F54" s="65"/>
      <c r="G54" s="140"/>
      <c r="H54" s="9" t="s">
        <v>30</v>
      </c>
      <c r="I54" s="23" t="s">
        <v>72</v>
      </c>
      <c r="J54" s="187"/>
      <c r="K54" s="50"/>
      <c r="L54" s="50"/>
      <c r="M54" s="50"/>
      <c r="N54" s="50"/>
      <c r="O54" s="50"/>
      <c r="P54" s="50"/>
      <c r="Q54" s="50"/>
      <c r="R54" s="50"/>
      <c r="S54" s="50"/>
      <c r="T54" s="50"/>
      <c r="U54" s="50"/>
      <c r="V54" s="50"/>
      <c r="W54" s="50"/>
      <c r="X54" s="50"/>
      <c r="Y54" s="50"/>
      <c r="Z54" s="50"/>
      <c r="AA54" s="50"/>
      <c r="AB54" s="50"/>
      <c r="AC54" s="50"/>
      <c r="AD54" s="50"/>
      <c r="AE54" s="50"/>
      <c r="AF54" s="50"/>
      <c r="AG54" s="50"/>
      <c r="AH54" s="49"/>
      <c r="AI54" s="49"/>
      <c r="AJ54" s="49"/>
      <c r="AK54" s="49"/>
      <c r="AL54" s="49"/>
      <c r="AM54" s="49"/>
      <c r="AN54" s="49"/>
      <c r="AO54" s="49"/>
      <c r="AP54" s="49"/>
      <c r="AQ54" s="49"/>
      <c r="AR54" s="49"/>
      <c r="AS54" s="49" t="s">
        <v>21</v>
      </c>
      <c r="AT54" s="1"/>
      <c r="AU54" s="1"/>
      <c r="AV54" s="1"/>
      <c r="AW54" s="1"/>
      <c r="AX54" s="1"/>
      <c r="AY54" s="1"/>
      <c r="AZ54" s="1"/>
      <c r="BA54" s="1"/>
      <c r="BB54" s="1"/>
      <c r="BC54" s="1"/>
      <c r="BD54" s="1"/>
      <c r="BE54" s="143"/>
      <c r="BF54" s="163"/>
      <c r="BG54" s="163"/>
      <c r="BH54" s="17"/>
      <c r="BI54" s="17"/>
      <c r="BJ54" s="163"/>
      <c r="BK54" s="163"/>
      <c r="BL54" s="163"/>
      <c r="BM54" s="1"/>
      <c r="BN54" s="163"/>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row>
    <row r="55" spans="1:105" s="381" customFormat="1" ht="45" customHeight="1" x14ac:dyDescent="0.25">
      <c r="A55" s="408" t="s">
        <v>2153</v>
      </c>
      <c r="B55" s="383" t="s">
        <v>771</v>
      </c>
      <c r="C55" s="383"/>
      <c r="D55" s="401">
        <v>42719</v>
      </c>
      <c r="E55" s="385" t="s">
        <v>590</v>
      </c>
      <c r="F55" s="386" t="s">
        <v>2555</v>
      </c>
      <c r="G55" s="140">
        <v>20</v>
      </c>
      <c r="H55" s="387" t="s">
        <v>30</v>
      </c>
      <c r="I55" s="388" t="s">
        <v>42</v>
      </c>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123"/>
      <c r="AS55" s="49"/>
      <c r="AT55" s="109"/>
      <c r="AU55" s="109"/>
      <c r="AV55" s="109"/>
      <c r="AW55" s="262"/>
      <c r="AX55" s="109"/>
      <c r="AY55" s="109"/>
      <c r="AZ55" s="109"/>
      <c r="BA55" s="109"/>
      <c r="BB55" s="109"/>
      <c r="BC55" s="109"/>
      <c r="BD55" s="109"/>
      <c r="BE55" s="109"/>
      <c r="BF55" s="350" t="s">
        <v>1919</v>
      </c>
      <c r="BG55" s="162" t="s">
        <v>443</v>
      </c>
      <c r="BH55" s="161" t="s">
        <v>443</v>
      </c>
      <c r="BI55" s="161" t="s">
        <v>443</v>
      </c>
      <c r="BJ55" s="162" t="s">
        <v>443</v>
      </c>
      <c r="BK55" s="162" t="s">
        <v>443</v>
      </c>
      <c r="BL55" s="162" t="s">
        <v>443</v>
      </c>
      <c r="BM55" s="49" t="s">
        <v>443</v>
      </c>
      <c r="BN55" s="162" t="s">
        <v>443</v>
      </c>
      <c r="BO55" s="49" t="s">
        <v>443</v>
      </c>
      <c r="BP55" s="292" t="s">
        <v>21</v>
      </c>
      <c r="BQ55" s="49" t="s">
        <v>443</v>
      </c>
      <c r="BR55" s="49" t="s">
        <v>443</v>
      </c>
      <c r="BS55" s="49" t="s">
        <v>443</v>
      </c>
      <c r="BT55" s="49" t="s">
        <v>443</v>
      </c>
      <c r="BU55" s="49" t="s">
        <v>443</v>
      </c>
      <c r="BV55" s="49" t="s">
        <v>443</v>
      </c>
      <c r="BW55" s="49" t="s">
        <v>443</v>
      </c>
      <c r="BX55" s="49" t="s">
        <v>443</v>
      </c>
      <c r="BY55" s="49" t="s">
        <v>443</v>
      </c>
      <c r="BZ55" s="49" t="s">
        <v>443</v>
      </c>
      <c r="CA55" s="49" t="s">
        <v>443</v>
      </c>
      <c r="CB55" s="287" t="s">
        <v>4</v>
      </c>
      <c r="CC55" s="49" t="s">
        <v>443</v>
      </c>
      <c r="CD55" s="49" t="s">
        <v>443</v>
      </c>
      <c r="CE55" s="49" t="s">
        <v>443</v>
      </c>
      <c r="CF55" s="49" t="s">
        <v>443</v>
      </c>
      <c r="CG55" s="49" t="s">
        <v>443</v>
      </c>
      <c r="CH55" s="49" t="s">
        <v>443</v>
      </c>
      <c r="CI55" s="49" t="s">
        <v>443</v>
      </c>
      <c r="CJ55" s="49" t="s">
        <v>443</v>
      </c>
      <c r="CK55" s="49" t="s">
        <v>443</v>
      </c>
      <c r="CL55" s="288" t="s">
        <v>443</v>
      </c>
      <c r="CM55" s="146" t="s">
        <v>2600</v>
      </c>
      <c r="CN55" s="104" t="s">
        <v>443</v>
      </c>
      <c r="CO55" s="49" t="s">
        <v>443</v>
      </c>
      <c r="CP55" s="379" t="s">
        <v>443</v>
      </c>
      <c r="CQ55" s="379" t="s">
        <v>4</v>
      </c>
      <c r="CR55" s="379" t="s">
        <v>443</v>
      </c>
      <c r="CS55" s="379" t="s">
        <v>443</v>
      </c>
      <c r="CT55" s="379" t="s">
        <v>443</v>
      </c>
      <c r="CU55" s="380" t="s">
        <v>35</v>
      </c>
      <c r="CV55" s="379" t="s">
        <v>443</v>
      </c>
      <c r="CW55" s="379" t="s">
        <v>443</v>
      </c>
      <c r="CX55" s="379" t="s">
        <v>443</v>
      </c>
      <c r="CY55" s="448" t="s">
        <v>443</v>
      </c>
      <c r="CZ55" s="448" t="s">
        <v>443</v>
      </c>
      <c r="DA55" s="379" t="s">
        <v>443</v>
      </c>
    </row>
    <row r="56" spans="1:105" ht="45" customHeight="1" x14ac:dyDescent="0.25">
      <c r="A56" s="414" t="s">
        <v>961</v>
      </c>
      <c r="B56" s="383" t="s">
        <v>113</v>
      </c>
      <c r="C56" s="383"/>
      <c r="D56" s="401">
        <v>42826</v>
      </c>
      <c r="E56" s="385" t="s">
        <v>590</v>
      </c>
      <c r="F56" s="441" t="s">
        <v>2413</v>
      </c>
      <c r="G56" s="9"/>
      <c r="H56" s="387" t="s">
        <v>2181</v>
      </c>
      <c r="I56" s="388" t="s">
        <v>20</v>
      </c>
      <c r="J56" s="173"/>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1"/>
      <c r="AU56" s="1"/>
      <c r="AV56" s="1"/>
      <c r="AW56" s="1"/>
      <c r="AX56" s="1"/>
      <c r="AY56" s="1"/>
      <c r="AZ56" s="1"/>
      <c r="BA56" s="1"/>
      <c r="BB56" s="1"/>
      <c r="BC56" s="1"/>
      <c r="BD56" s="1"/>
      <c r="BE56" s="143"/>
      <c r="BF56" s="51" t="s">
        <v>35</v>
      </c>
      <c r="BG56" s="51" t="s">
        <v>35</v>
      </c>
      <c r="BH56" s="51" t="s">
        <v>35</v>
      </c>
      <c r="BI56" s="51" t="s">
        <v>35</v>
      </c>
      <c r="BJ56" s="51" t="s">
        <v>35</v>
      </c>
      <c r="BK56" s="132" t="s">
        <v>21</v>
      </c>
      <c r="BL56" s="49" t="s">
        <v>443</v>
      </c>
      <c r="BM56" s="49" t="s">
        <v>443</v>
      </c>
      <c r="BN56" s="49" t="s">
        <v>443</v>
      </c>
      <c r="BO56" s="49" t="s">
        <v>443</v>
      </c>
      <c r="BP56" s="49" t="s">
        <v>443</v>
      </c>
      <c r="BQ56" s="49" t="s">
        <v>443</v>
      </c>
      <c r="BR56" s="49" t="s">
        <v>443</v>
      </c>
      <c r="BS56" s="49" t="s">
        <v>443</v>
      </c>
      <c r="BT56" s="49" t="s">
        <v>443</v>
      </c>
      <c r="BU56" s="49" t="s">
        <v>443</v>
      </c>
      <c r="BV56" s="49" t="s">
        <v>443</v>
      </c>
      <c r="BW56" s="287" t="s">
        <v>4</v>
      </c>
      <c r="BX56" s="49" t="s">
        <v>443</v>
      </c>
      <c r="BY56" s="49" t="s">
        <v>443</v>
      </c>
      <c r="BZ56" s="49" t="s">
        <v>443</v>
      </c>
      <c r="CA56" s="49" t="s">
        <v>443</v>
      </c>
      <c r="CB56" s="49" t="s">
        <v>443</v>
      </c>
      <c r="CC56" s="49" t="s">
        <v>443</v>
      </c>
      <c r="CD56" s="49" t="s">
        <v>443</v>
      </c>
      <c r="CE56" s="49" t="s">
        <v>443</v>
      </c>
      <c r="CF56" s="49" t="s">
        <v>443</v>
      </c>
      <c r="CG56" s="49" t="s">
        <v>443</v>
      </c>
      <c r="CH56" s="49" t="s">
        <v>443</v>
      </c>
      <c r="CI56" s="295" t="s">
        <v>4</v>
      </c>
      <c r="CJ56" s="49" t="s">
        <v>443</v>
      </c>
      <c r="CK56" s="49" t="s">
        <v>443</v>
      </c>
      <c r="CL56" s="49" t="s">
        <v>443</v>
      </c>
      <c r="CM56" s="49" t="s">
        <v>443</v>
      </c>
      <c r="CN56" s="49" t="s">
        <v>443</v>
      </c>
      <c r="CO56" s="49" t="s">
        <v>443</v>
      </c>
      <c r="CP56" s="379" t="s">
        <v>443</v>
      </c>
      <c r="CQ56" s="379" t="s">
        <v>443</v>
      </c>
      <c r="CR56" s="379" t="s">
        <v>443</v>
      </c>
      <c r="CS56" s="379" t="s">
        <v>443</v>
      </c>
      <c r="CT56" s="379" t="s">
        <v>443</v>
      </c>
      <c r="CU56" s="380" t="s">
        <v>35</v>
      </c>
      <c r="CV56" s="379" t="s">
        <v>443</v>
      </c>
      <c r="CW56" s="379" t="s">
        <v>443</v>
      </c>
      <c r="CX56" s="379" t="s">
        <v>4</v>
      </c>
      <c r="CY56" s="379" t="s">
        <v>443</v>
      </c>
      <c r="CZ56" s="379" t="s">
        <v>443</v>
      </c>
      <c r="DA56" s="379" t="s">
        <v>443</v>
      </c>
    </row>
    <row r="57" spans="1:105" ht="45" customHeight="1" x14ac:dyDescent="0.25">
      <c r="A57" s="383" t="s">
        <v>261</v>
      </c>
      <c r="B57" s="383" t="s">
        <v>948</v>
      </c>
      <c r="C57" s="383"/>
      <c r="D57" s="384"/>
      <c r="E57" s="385" t="s">
        <v>590</v>
      </c>
      <c r="F57" s="386" t="s">
        <v>262</v>
      </c>
      <c r="G57" s="88">
        <v>15</v>
      </c>
      <c r="H57" s="387" t="s">
        <v>2181</v>
      </c>
      <c r="I57" s="388" t="s">
        <v>45</v>
      </c>
      <c r="J57" s="170" t="s">
        <v>443</v>
      </c>
      <c r="K57" s="49" t="s">
        <v>443</v>
      </c>
      <c r="L57" s="49" t="s">
        <v>443</v>
      </c>
      <c r="M57" s="49" t="s">
        <v>21</v>
      </c>
      <c r="N57" s="49" t="s">
        <v>443</v>
      </c>
      <c r="O57" s="49" t="s">
        <v>443</v>
      </c>
      <c r="P57" s="49" t="s">
        <v>443</v>
      </c>
      <c r="Q57" s="49" t="s">
        <v>443</v>
      </c>
      <c r="R57" s="49" t="s">
        <v>443</v>
      </c>
      <c r="S57" s="49" t="s">
        <v>443</v>
      </c>
      <c r="T57" s="49" t="s">
        <v>443</v>
      </c>
      <c r="U57" s="49" t="s">
        <v>443</v>
      </c>
      <c r="V57" s="49" t="s">
        <v>443</v>
      </c>
      <c r="W57" s="49" t="s">
        <v>443</v>
      </c>
      <c r="X57" s="49" t="s">
        <v>443</v>
      </c>
      <c r="Y57" s="49" t="s">
        <v>35</v>
      </c>
      <c r="Z57" s="49" t="s">
        <v>443</v>
      </c>
      <c r="AA57" s="49" t="s">
        <v>443</v>
      </c>
      <c r="AB57" s="49" t="s">
        <v>443</v>
      </c>
      <c r="AC57" s="49" t="s">
        <v>443</v>
      </c>
      <c r="AD57" s="49" t="s">
        <v>443</v>
      </c>
      <c r="AE57" s="49" t="s">
        <v>443</v>
      </c>
      <c r="AF57" s="49" t="s">
        <v>443</v>
      </c>
      <c r="AG57" s="49" t="s">
        <v>443</v>
      </c>
      <c r="AH57" s="49" t="s">
        <v>443</v>
      </c>
      <c r="AI57" s="49" t="s">
        <v>443</v>
      </c>
      <c r="AJ57" s="49" t="s">
        <v>443</v>
      </c>
      <c r="AK57" s="49" t="s">
        <v>21</v>
      </c>
      <c r="AL57" s="49" t="s">
        <v>443</v>
      </c>
      <c r="AM57" s="49" t="s">
        <v>443</v>
      </c>
      <c r="AN57" s="49" t="s">
        <v>443</v>
      </c>
      <c r="AO57" s="49" t="s">
        <v>443</v>
      </c>
      <c r="AP57" s="49" t="s">
        <v>443</v>
      </c>
      <c r="AQ57" s="49" t="s">
        <v>443</v>
      </c>
      <c r="AR57" s="123" t="s">
        <v>443</v>
      </c>
      <c r="AS57" s="49" t="s">
        <v>443</v>
      </c>
      <c r="AT57" s="49" t="s">
        <v>443</v>
      </c>
      <c r="AU57" s="49" t="s">
        <v>443</v>
      </c>
      <c r="AV57" s="49" t="s">
        <v>443</v>
      </c>
      <c r="AW57" s="137" t="s">
        <v>21</v>
      </c>
      <c r="AX57" s="49" t="s">
        <v>443</v>
      </c>
      <c r="AY57" s="49" t="s">
        <v>443</v>
      </c>
      <c r="AZ57" s="49" t="s">
        <v>443</v>
      </c>
      <c r="BA57" s="49" t="s">
        <v>443</v>
      </c>
      <c r="BB57" s="49" t="s">
        <v>443</v>
      </c>
      <c r="BC57" s="49" t="s">
        <v>443</v>
      </c>
      <c r="BD57" s="49" t="s">
        <v>443</v>
      </c>
      <c r="BE57" s="131" t="s">
        <v>443</v>
      </c>
      <c r="BF57" s="49" t="s">
        <v>443</v>
      </c>
      <c r="BG57" s="49" t="s">
        <v>443</v>
      </c>
      <c r="BH57" s="49" t="s">
        <v>443</v>
      </c>
      <c r="BI57" s="132" t="s">
        <v>21</v>
      </c>
      <c r="BJ57" s="49" t="s">
        <v>443</v>
      </c>
      <c r="BK57" s="49" t="s">
        <v>443</v>
      </c>
      <c r="BL57" s="49" t="s">
        <v>443</v>
      </c>
      <c r="BM57" s="49" t="s">
        <v>443</v>
      </c>
      <c r="BN57" s="49" t="s">
        <v>443</v>
      </c>
      <c r="BO57" s="49" t="s">
        <v>443</v>
      </c>
      <c r="BP57" s="49" t="s">
        <v>443</v>
      </c>
      <c r="BQ57" s="49" t="s">
        <v>443</v>
      </c>
      <c r="BR57" s="49" t="s">
        <v>443</v>
      </c>
      <c r="BS57" s="49" t="s">
        <v>443</v>
      </c>
      <c r="BT57" s="49" t="s">
        <v>443</v>
      </c>
      <c r="BU57" s="287" t="s">
        <v>4</v>
      </c>
      <c r="BV57" s="49" t="s">
        <v>443</v>
      </c>
      <c r="BW57" s="86" t="s">
        <v>443</v>
      </c>
      <c r="BX57" s="49" t="s">
        <v>443</v>
      </c>
      <c r="BY57" s="49" t="s">
        <v>443</v>
      </c>
      <c r="BZ57" s="49" t="s">
        <v>443</v>
      </c>
      <c r="CA57" s="49" t="s">
        <v>443</v>
      </c>
      <c r="CB57" s="49" t="s">
        <v>443</v>
      </c>
      <c r="CC57" s="49" t="s">
        <v>443</v>
      </c>
      <c r="CD57" s="49" t="s">
        <v>443</v>
      </c>
      <c r="CE57" s="49" t="s">
        <v>443</v>
      </c>
      <c r="CF57" s="49" t="s">
        <v>443</v>
      </c>
      <c r="CG57" s="295" t="s">
        <v>4</v>
      </c>
      <c r="CH57" s="49" t="s">
        <v>443</v>
      </c>
      <c r="CI57" s="49" t="s">
        <v>443</v>
      </c>
      <c r="CJ57" s="49" t="s">
        <v>443</v>
      </c>
      <c r="CK57" s="49" t="s">
        <v>443</v>
      </c>
      <c r="CL57" s="49" t="s">
        <v>443</v>
      </c>
      <c r="CM57" s="49" t="s">
        <v>443</v>
      </c>
      <c r="CN57" s="49" t="s">
        <v>443</v>
      </c>
      <c r="CO57" s="49" t="s">
        <v>443</v>
      </c>
      <c r="CP57" s="379" t="s">
        <v>443</v>
      </c>
      <c r="CQ57" s="379" t="s">
        <v>443</v>
      </c>
      <c r="CR57" s="379" t="s">
        <v>443</v>
      </c>
      <c r="CS57" s="405" t="s">
        <v>443</v>
      </c>
      <c r="CT57" s="379" t="s">
        <v>4</v>
      </c>
      <c r="CU57" s="380" t="s">
        <v>35</v>
      </c>
      <c r="CV57" s="379" t="s">
        <v>443</v>
      </c>
      <c r="CW57" s="379" t="s">
        <v>443</v>
      </c>
      <c r="CX57" s="379" t="s">
        <v>443</v>
      </c>
      <c r="CY57" s="379" t="s">
        <v>443</v>
      </c>
      <c r="CZ57" s="379" t="s">
        <v>443</v>
      </c>
      <c r="DA57" s="379" t="s">
        <v>443</v>
      </c>
    </row>
    <row r="58" spans="1:105" customFormat="1" ht="26.1" customHeight="1" x14ac:dyDescent="0.2">
      <c r="A58" s="6" t="s">
        <v>2638</v>
      </c>
      <c r="B58" s="6" t="s">
        <v>89</v>
      </c>
      <c r="C58" s="299"/>
      <c r="D58" s="118">
        <v>43525</v>
      </c>
      <c r="E58" s="65" t="s">
        <v>66</v>
      </c>
      <c r="F58" s="165" t="s">
        <v>2639</v>
      </c>
      <c r="G58" s="299"/>
      <c r="H58" s="30" t="s">
        <v>30</v>
      </c>
      <c r="I58" s="280" t="s">
        <v>100</v>
      </c>
      <c r="J58" s="174"/>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1"/>
      <c r="AU58" s="1"/>
      <c r="AV58" s="1"/>
      <c r="AW58" s="1"/>
      <c r="AX58" s="1"/>
      <c r="AY58" s="1"/>
      <c r="AZ58" s="1"/>
      <c r="BA58" s="1"/>
      <c r="BB58" s="1"/>
      <c r="BC58" s="1"/>
      <c r="BD58" s="1"/>
      <c r="BE58" s="143"/>
      <c r="BF58" s="1"/>
      <c r="BG58" s="1"/>
      <c r="BH58" s="1"/>
      <c r="BI58" s="1"/>
      <c r="BJ58" s="1"/>
      <c r="BK58" s="49"/>
      <c r="BL58" s="49"/>
      <c r="BM58" s="1"/>
      <c r="BN58" s="1"/>
      <c r="BO58" s="1"/>
      <c r="BP58" s="1"/>
      <c r="BQ58" s="1"/>
      <c r="BR58" s="1"/>
      <c r="BS58" s="1"/>
      <c r="BT58" s="1"/>
      <c r="BU58" s="1"/>
      <c r="BV58" s="1"/>
      <c r="BW58" s="1"/>
      <c r="BX58" s="1"/>
      <c r="BY58" s="1"/>
      <c r="BZ58" s="1"/>
      <c r="CA58" s="1"/>
      <c r="CB58" s="1"/>
      <c r="CC58" s="1"/>
      <c r="CD58" s="155"/>
      <c r="CE58" s="155"/>
      <c r="CF58" s="155"/>
      <c r="CG58" s="320" t="s">
        <v>35</v>
      </c>
      <c r="CH58" s="267" t="s">
        <v>443</v>
      </c>
      <c r="CI58" s="267" t="s">
        <v>443</v>
      </c>
      <c r="CJ58" s="267" t="s">
        <v>443</v>
      </c>
      <c r="CK58" s="267" t="s">
        <v>443</v>
      </c>
      <c r="CL58" s="364" t="s">
        <v>443</v>
      </c>
      <c r="CM58" s="365" t="s">
        <v>2600</v>
      </c>
      <c r="CN58" s="366" t="s">
        <v>2640</v>
      </c>
      <c r="CO58" s="330"/>
      <c r="CP58" s="1"/>
      <c r="CQ58" s="155"/>
      <c r="CR58" s="155"/>
      <c r="CS58" s="155"/>
      <c r="CT58" s="155"/>
      <c r="CU58" s="1"/>
      <c r="CV58" s="155"/>
      <c r="CW58" s="155"/>
      <c r="CX58" s="155"/>
      <c r="CY58" s="155"/>
      <c r="CZ58" s="155"/>
      <c r="DA58" s="155"/>
    </row>
    <row r="59" spans="1:105" s="381" customFormat="1" ht="45" customHeight="1" x14ac:dyDescent="0.25">
      <c r="A59" s="429" t="s">
        <v>2161</v>
      </c>
      <c r="B59" s="371" t="s">
        <v>980</v>
      </c>
      <c r="C59" s="373" t="s">
        <v>2641</v>
      </c>
      <c r="D59" s="374">
        <v>43862</v>
      </c>
      <c r="E59" s="385" t="s">
        <v>590</v>
      </c>
      <c r="F59" s="403" t="s">
        <v>981</v>
      </c>
      <c r="G59" s="193"/>
      <c r="H59" s="431" t="s">
        <v>24</v>
      </c>
      <c r="I59" s="404" t="s">
        <v>2040</v>
      </c>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77"/>
      <c r="AU59" s="77"/>
      <c r="AV59" s="77"/>
      <c r="AW59" s="77"/>
      <c r="AX59" s="77"/>
      <c r="AY59" s="77"/>
      <c r="AZ59" s="149"/>
      <c r="BA59" s="77"/>
      <c r="BB59" s="77"/>
      <c r="BC59" s="77"/>
      <c r="BD59" s="77"/>
      <c r="BE59" s="49"/>
      <c r="BF59" s="49"/>
      <c r="BG59" s="49"/>
      <c r="BH59" s="49"/>
      <c r="BI59" s="49"/>
      <c r="BJ59" s="49"/>
      <c r="BK59" s="49"/>
      <c r="BL59" s="132"/>
      <c r="BM59" s="49"/>
      <c r="BN59" s="49"/>
      <c r="BO59" s="49"/>
      <c r="BP59" s="49"/>
      <c r="BQ59" s="49"/>
      <c r="BR59" s="49"/>
      <c r="BS59" s="49"/>
      <c r="BT59" s="49"/>
      <c r="BU59" s="49"/>
      <c r="BV59" s="49"/>
      <c r="BW59" s="49"/>
      <c r="BX59" s="49"/>
      <c r="BY59" s="49"/>
      <c r="BZ59" s="49"/>
      <c r="CA59" s="49"/>
      <c r="CB59" s="49"/>
      <c r="CC59" s="49"/>
      <c r="CD59" s="49"/>
      <c r="CE59" s="49"/>
      <c r="CF59" s="49"/>
      <c r="CG59" s="49"/>
      <c r="CH59" s="49"/>
      <c r="CI59" s="49"/>
      <c r="CJ59" s="295"/>
      <c r="CK59" s="49"/>
      <c r="CL59" s="49"/>
      <c r="CM59" s="49"/>
      <c r="CN59" s="49"/>
      <c r="CO59" s="49"/>
      <c r="CP59" s="379"/>
      <c r="CQ59" s="379"/>
      <c r="CR59" s="379"/>
      <c r="CS59" s="379" t="s">
        <v>443</v>
      </c>
      <c r="CT59" s="380" t="s">
        <v>35</v>
      </c>
      <c r="CU59" s="380" t="s">
        <v>35</v>
      </c>
      <c r="CV59" s="379" t="s">
        <v>443</v>
      </c>
      <c r="CW59" s="379" t="s">
        <v>443</v>
      </c>
      <c r="CX59" s="379" t="s">
        <v>443</v>
      </c>
      <c r="CY59" s="379" t="s">
        <v>443</v>
      </c>
      <c r="CZ59" s="379" t="s">
        <v>443</v>
      </c>
      <c r="DA59" s="379" t="s">
        <v>443</v>
      </c>
    </row>
    <row r="60" spans="1:105" s="381" customFormat="1" ht="45" customHeight="1" x14ac:dyDescent="0.25">
      <c r="A60" s="382" t="s">
        <v>985</v>
      </c>
      <c r="B60" s="382" t="s">
        <v>758</v>
      </c>
      <c r="C60" s="383"/>
      <c r="D60" s="401">
        <v>43422</v>
      </c>
      <c r="E60" s="385" t="s">
        <v>590</v>
      </c>
      <c r="F60" s="386" t="s">
        <v>986</v>
      </c>
      <c r="G60" s="88"/>
      <c r="H60" s="387" t="s">
        <v>24</v>
      </c>
      <c r="I60" s="388" t="s">
        <v>1898</v>
      </c>
      <c r="J60" s="170"/>
      <c r="K60" s="49"/>
      <c r="L60" s="49"/>
      <c r="M60" s="49"/>
      <c r="N60" s="49"/>
      <c r="O60" s="49"/>
      <c r="P60" s="49"/>
      <c r="Q60" s="49"/>
      <c r="R60" s="49"/>
      <c r="S60" s="49"/>
      <c r="T60" s="49"/>
      <c r="U60" s="49"/>
      <c r="V60" s="50"/>
      <c r="W60" s="50"/>
      <c r="X60" s="50"/>
      <c r="Y60" s="50"/>
      <c r="Z60" s="50"/>
      <c r="AA60" s="49"/>
      <c r="AB60" s="49"/>
      <c r="AC60" s="49"/>
      <c r="AD60" s="49"/>
      <c r="AE60" s="49"/>
      <c r="AF60" s="49"/>
      <c r="AG60" s="49"/>
      <c r="AH60" s="49"/>
      <c r="AI60" s="49"/>
      <c r="AJ60" s="49"/>
      <c r="AK60" s="49"/>
      <c r="AL60" s="49"/>
      <c r="AM60" s="49"/>
      <c r="AN60" s="49"/>
      <c r="AO60" s="49"/>
      <c r="AP60" s="49"/>
      <c r="AQ60" s="49"/>
      <c r="AR60" s="49"/>
      <c r="AS60" s="49"/>
      <c r="AT60" s="77"/>
      <c r="AU60" s="77"/>
      <c r="AV60" s="149"/>
      <c r="AW60" s="77"/>
      <c r="AX60" s="77"/>
      <c r="AY60" s="77"/>
      <c r="AZ60" s="77"/>
      <c r="BA60" s="77"/>
      <c r="BB60" s="77"/>
      <c r="BC60" s="77"/>
      <c r="BD60" s="77"/>
      <c r="BE60" s="49"/>
      <c r="BF60" s="49"/>
      <c r="BG60" s="49"/>
      <c r="BH60" s="132"/>
      <c r="BI60" s="49"/>
      <c r="BJ60" s="49"/>
      <c r="BK60" s="49"/>
      <c r="BL60" s="49"/>
      <c r="BM60" s="49"/>
      <c r="BN60" s="49"/>
      <c r="BO60" s="49"/>
      <c r="BP60" s="49"/>
      <c r="BQ60" s="49"/>
      <c r="BR60" s="49"/>
      <c r="BS60" s="49"/>
      <c r="BT60" s="287"/>
      <c r="BU60" s="49"/>
      <c r="BV60" s="49"/>
      <c r="BW60" s="1"/>
      <c r="BX60" s="1"/>
      <c r="BY60" s="49"/>
      <c r="BZ60" s="103"/>
      <c r="CA60" s="50" t="s">
        <v>35</v>
      </c>
      <c r="CB60" s="50" t="s">
        <v>35</v>
      </c>
      <c r="CC60" s="50" t="s">
        <v>35</v>
      </c>
      <c r="CD60" s="49" t="s">
        <v>443</v>
      </c>
      <c r="CE60" s="49" t="s">
        <v>443</v>
      </c>
      <c r="CF60" s="49" t="s">
        <v>443</v>
      </c>
      <c r="CG60" s="49" t="s">
        <v>443</v>
      </c>
      <c r="CH60" s="49" t="s">
        <v>443</v>
      </c>
      <c r="CI60" s="49" t="s">
        <v>443</v>
      </c>
      <c r="CJ60" s="49" t="s">
        <v>443</v>
      </c>
      <c r="CK60" s="295" t="s">
        <v>4</v>
      </c>
      <c r="CL60" s="49" t="s">
        <v>443</v>
      </c>
      <c r="CM60" s="49" t="s">
        <v>443</v>
      </c>
      <c r="CN60" s="49" t="s">
        <v>443</v>
      </c>
      <c r="CO60" s="49" t="s">
        <v>443</v>
      </c>
      <c r="CP60" s="379" t="s">
        <v>443</v>
      </c>
      <c r="CQ60" s="379" t="s">
        <v>443</v>
      </c>
      <c r="CR60" s="379" t="s">
        <v>443</v>
      </c>
      <c r="CS60" s="379" t="s">
        <v>443</v>
      </c>
      <c r="CT60" s="380" t="s">
        <v>35</v>
      </c>
      <c r="CU60" s="380" t="s">
        <v>35</v>
      </c>
      <c r="CV60" s="379" t="s">
        <v>443</v>
      </c>
      <c r="CW60" s="379" t="s">
        <v>443</v>
      </c>
      <c r="CX60" s="379" t="s">
        <v>443</v>
      </c>
      <c r="CY60" s="379" t="s">
        <v>443</v>
      </c>
      <c r="CZ60" s="379" t="s">
        <v>443</v>
      </c>
      <c r="DA60" s="379" t="s">
        <v>443</v>
      </c>
    </row>
    <row r="61" spans="1:105" customFormat="1" ht="33.75" x14ac:dyDescent="0.2">
      <c r="A61" s="23" t="s">
        <v>992</v>
      </c>
      <c r="B61" s="6" t="s">
        <v>2642</v>
      </c>
      <c r="C61" s="146" t="s">
        <v>2643</v>
      </c>
      <c r="D61" s="309">
        <v>43635</v>
      </c>
      <c r="E61" s="129" t="s">
        <v>66</v>
      </c>
      <c r="F61" s="310" t="s">
        <v>2644</v>
      </c>
      <c r="G61" s="299"/>
      <c r="H61" s="9" t="s">
        <v>30</v>
      </c>
      <c r="I61" s="280" t="s">
        <v>20</v>
      </c>
      <c r="J61" s="174"/>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BE61" s="1"/>
      <c r="BF61" s="1"/>
      <c r="BG61" s="1"/>
      <c r="BH61" s="1"/>
      <c r="BI61" s="1"/>
      <c r="BJ61" s="1"/>
      <c r="BK61" s="49"/>
      <c r="BL61" s="49"/>
      <c r="BM61" s="1"/>
      <c r="BN61" s="1"/>
      <c r="BO61" s="1"/>
      <c r="BP61" s="1"/>
      <c r="BQ61" s="1"/>
      <c r="BR61" s="1"/>
      <c r="BS61" s="1"/>
      <c r="BT61" s="1"/>
      <c r="BU61" s="1"/>
      <c r="BV61" s="1"/>
      <c r="BW61" s="1"/>
      <c r="BX61" s="1"/>
      <c r="BY61" s="1"/>
      <c r="BZ61" s="1"/>
      <c r="CA61" s="1"/>
      <c r="CB61" s="1"/>
      <c r="CC61" s="1"/>
      <c r="CD61" s="1"/>
      <c r="CE61" s="1"/>
      <c r="CF61" s="1"/>
      <c r="CG61" s="1"/>
      <c r="CH61" s="1"/>
      <c r="CI61" s="1"/>
      <c r="CJ61" s="1"/>
      <c r="CK61" s="49" t="s">
        <v>443</v>
      </c>
      <c r="CL61" s="288" t="s">
        <v>443</v>
      </c>
      <c r="CM61" s="146" t="s">
        <v>2600</v>
      </c>
      <c r="CN61" s="49" t="s">
        <v>443</v>
      </c>
      <c r="CO61" s="49" t="s">
        <v>443</v>
      </c>
      <c r="CP61" s="49" t="s">
        <v>443</v>
      </c>
      <c r="CQ61" s="49" t="s">
        <v>443</v>
      </c>
      <c r="CR61" s="49" t="s">
        <v>443</v>
      </c>
      <c r="CS61" s="49" t="s">
        <v>443</v>
      </c>
      <c r="CT61" s="49" t="s">
        <v>443</v>
      </c>
      <c r="CU61" s="312" t="s">
        <v>4</v>
      </c>
      <c r="CV61" s="49" t="s">
        <v>443</v>
      </c>
      <c r="CW61" s="49" t="s">
        <v>443</v>
      </c>
      <c r="CX61" s="288"/>
      <c r="CY61" s="331"/>
      <c r="CZ61" s="49"/>
      <c r="DA61" s="49"/>
    </row>
    <row r="62" spans="1:105" ht="45" customHeight="1" x14ac:dyDescent="0.25">
      <c r="A62" s="383" t="s">
        <v>104</v>
      </c>
      <c r="B62" s="383" t="s">
        <v>948</v>
      </c>
      <c r="C62" s="383"/>
      <c r="D62" s="384"/>
      <c r="E62" s="385" t="s">
        <v>590</v>
      </c>
      <c r="F62" s="386" t="s">
        <v>241</v>
      </c>
      <c r="G62" s="88">
        <v>5</v>
      </c>
      <c r="H62" s="387" t="s">
        <v>2181</v>
      </c>
      <c r="I62" s="388" t="s">
        <v>50</v>
      </c>
      <c r="J62" s="170" t="s">
        <v>443</v>
      </c>
      <c r="K62" s="49" t="s">
        <v>443</v>
      </c>
      <c r="L62" s="49" t="s">
        <v>443</v>
      </c>
      <c r="M62" s="49" t="s">
        <v>443</v>
      </c>
      <c r="N62" s="49" t="s">
        <v>21</v>
      </c>
      <c r="O62" s="49" t="s">
        <v>443</v>
      </c>
      <c r="P62" s="49" t="s">
        <v>443</v>
      </c>
      <c r="Q62" s="49" t="s">
        <v>443</v>
      </c>
      <c r="R62" s="49" t="s">
        <v>443</v>
      </c>
      <c r="S62" s="49" t="s">
        <v>443</v>
      </c>
      <c r="T62" s="49" t="s">
        <v>443</v>
      </c>
      <c r="U62" s="49" t="s">
        <v>443</v>
      </c>
      <c r="V62" s="49" t="s">
        <v>443</v>
      </c>
      <c r="W62" s="49" t="s">
        <v>443</v>
      </c>
      <c r="X62" s="49" t="s">
        <v>443</v>
      </c>
      <c r="Y62" s="49" t="s">
        <v>443</v>
      </c>
      <c r="Z62" s="49" t="s">
        <v>21</v>
      </c>
      <c r="AA62" s="49" t="s">
        <v>443</v>
      </c>
      <c r="AB62" s="49" t="s">
        <v>443</v>
      </c>
      <c r="AC62" s="49" t="s">
        <v>34</v>
      </c>
      <c r="AD62" s="49" t="s">
        <v>443</v>
      </c>
      <c r="AE62" s="49" t="s">
        <v>443</v>
      </c>
      <c r="AF62" s="49" t="s">
        <v>443</v>
      </c>
      <c r="AG62" s="49" t="s">
        <v>443</v>
      </c>
      <c r="AH62" s="49" t="s">
        <v>443</v>
      </c>
      <c r="AI62" s="49" t="s">
        <v>443</v>
      </c>
      <c r="AJ62" s="49" t="s">
        <v>443</v>
      </c>
      <c r="AK62" s="49" t="s">
        <v>443</v>
      </c>
      <c r="AL62" s="49" t="s">
        <v>21</v>
      </c>
      <c r="AM62" s="49" t="s">
        <v>443</v>
      </c>
      <c r="AN62" s="49" t="s">
        <v>443</v>
      </c>
      <c r="AO62" s="49" t="s">
        <v>443</v>
      </c>
      <c r="AP62" s="49" t="s">
        <v>443</v>
      </c>
      <c r="AQ62" s="49" t="s">
        <v>443</v>
      </c>
      <c r="AR62" s="123" t="s">
        <v>443</v>
      </c>
      <c r="AS62" s="49" t="s">
        <v>443</v>
      </c>
      <c r="AT62" s="77" t="s">
        <v>443</v>
      </c>
      <c r="AU62" s="77" t="s">
        <v>443</v>
      </c>
      <c r="AV62" s="77" t="s">
        <v>443</v>
      </c>
      <c r="AW62" s="151" t="s">
        <v>2609</v>
      </c>
      <c r="AX62" s="149" t="s">
        <v>21</v>
      </c>
      <c r="AY62" s="77" t="s">
        <v>443</v>
      </c>
      <c r="AZ62" s="77" t="s">
        <v>443</v>
      </c>
      <c r="BA62" s="77" t="s">
        <v>443</v>
      </c>
      <c r="BB62" s="77" t="s">
        <v>443</v>
      </c>
      <c r="BC62" s="77" t="s">
        <v>443</v>
      </c>
      <c r="BD62" s="77" t="s">
        <v>443</v>
      </c>
      <c r="BE62" s="49" t="s">
        <v>443</v>
      </c>
      <c r="BF62" s="49" t="s">
        <v>443</v>
      </c>
      <c r="BG62" s="49" t="s">
        <v>443</v>
      </c>
      <c r="BH62" s="49" t="s">
        <v>443</v>
      </c>
      <c r="BI62" s="49" t="s">
        <v>443</v>
      </c>
      <c r="BJ62" s="132" t="s">
        <v>21</v>
      </c>
      <c r="BK62" s="49" t="s">
        <v>443</v>
      </c>
      <c r="BL62" s="49" t="s">
        <v>443</v>
      </c>
      <c r="BM62" s="49" t="s">
        <v>443</v>
      </c>
      <c r="BN62" s="49" t="s">
        <v>443</v>
      </c>
      <c r="BO62" s="49" t="s">
        <v>443</v>
      </c>
      <c r="BP62" s="49" t="s">
        <v>443</v>
      </c>
      <c r="BQ62" s="49" t="s">
        <v>443</v>
      </c>
      <c r="BR62" s="49" t="s">
        <v>443</v>
      </c>
      <c r="BS62" s="49" t="s">
        <v>443</v>
      </c>
      <c r="BT62" s="49" t="s">
        <v>443</v>
      </c>
      <c r="BU62" s="49" t="s">
        <v>443</v>
      </c>
      <c r="BV62" s="287" t="s">
        <v>4</v>
      </c>
      <c r="BW62" s="28" t="s">
        <v>443</v>
      </c>
      <c r="BX62" s="49" t="s">
        <v>443</v>
      </c>
      <c r="BY62" s="290" t="s">
        <v>443</v>
      </c>
      <c r="BZ62" s="49" t="s">
        <v>443</v>
      </c>
      <c r="CA62" s="49" t="s">
        <v>443</v>
      </c>
      <c r="CB62" s="49" t="s">
        <v>443</v>
      </c>
      <c r="CC62" s="49" t="s">
        <v>443</v>
      </c>
      <c r="CD62" s="49" t="s">
        <v>443</v>
      </c>
      <c r="CE62" s="49" t="s">
        <v>443</v>
      </c>
      <c r="CF62" s="49" t="s">
        <v>443</v>
      </c>
      <c r="CG62" s="49" t="s">
        <v>443</v>
      </c>
      <c r="CH62" s="295" t="s">
        <v>4</v>
      </c>
      <c r="CI62" s="49" t="s">
        <v>443</v>
      </c>
      <c r="CJ62" s="49" t="s">
        <v>443</v>
      </c>
      <c r="CK62" s="49" t="s">
        <v>443</v>
      </c>
      <c r="CL62" s="49" t="s">
        <v>443</v>
      </c>
      <c r="CM62" s="49" t="s">
        <v>443</v>
      </c>
      <c r="CN62" s="49" t="s">
        <v>443</v>
      </c>
      <c r="CO62" s="49" t="s">
        <v>443</v>
      </c>
      <c r="CP62" s="379" t="s">
        <v>443</v>
      </c>
      <c r="CQ62" s="379" t="s">
        <v>443</v>
      </c>
      <c r="CR62" s="379" t="s">
        <v>443</v>
      </c>
      <c r="CS62" s="379" t="s">
        <v>443</v>
      </c>
      <c r="CT62" s="405" t="s">
        <v>443</v>
      </c>
      <c r="CU62" s="380" t="s">
        <v>35</v>
      </c>
      <c r="CV62" s="379" t="s">
        <v>443</v>
      </c>
      <c r="CW62" s="379" t="s">
        <v>443</v>
      </c>
      <c r="CX62" s="379" t="s">
        <v>443</v>
      </c>
      <c r="CY62" s="379" t="s">
        <v>443</v>
      </c>
      <c r="CZ62" s="379" t="s">
        <v>443</v>
      </c>
      <c r="DA62" s="380" t="s">
        <v>35</v>
      </c>
    </row>
    <row r="63" spans="1:105" s="381" customFormat="1" ht="45" customHeight="1" x14ac:dyDescent="0.25">
      <c r="A63" s="383" t="s">
        <v>2645</v>
      </c>
      <c r="B63" s="383" t="s">
        <v>2547</v>
      </c>
      <c r="C63" s="451" t="s">
        <v>2646</v>
      </c>
      <c r="D63" s="401">
        <v>43831</v>
      </c>
      <c r="E63" s="385" t="s">
        <v>590</v>
      </c>
      <c r="F63" s="386" t="s">
        <v>1012</v>
      </c>
      <c r="G63" s="299"/>
      <c r="H63" s="387" t="s">
        <v>2383</v>
      </c>
      <c r="I63" s="388" t="s">
        <v>72</v>
      </c>
      <c r="J63" s="48"/>
      <c r="K63" s="48"/>
      <c r="L63" s="48"/>
      <c r="M63" s="48"/>
      <c r="N63" s="48"/>
      <c r="O63" s="48"/>
      <c r="P63" s="48"/>
      <c r="Q63" s="48"/>
      <c r="R63" s="48"/>
      <c r="S63" s="48"/>
      <c r="T63" s="48"/>
      <c r="U63" s="4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c r="AU63"/>
      <c r="AV63"/>
      <c r="AW63"/>
      <c r="AX63"/>
      <c r="AY63"/>
      <c r="AZ63"/>
      <c r="BA63"/>
      <c r="BB63"/>
      <c r="BC63"/>
      <c r="BD63"/>
      <c r="BE63"/>
      <c r="BF63" s="1"/>
      <c r="BG63" s="1"/>
      <c r="BH63" s="1"/>
      <c r="BI63" s="1"/>
      <c r="BJ63" s="1"/>
      <c r="BK63" s="49"/>
      <c r="BL63" s="49"/>
      <c r="BM63" s="1"/>
      <c r="BN63" s="1"/>
      <c r="BO63" s="1"/>
      <c r="BP63" s="1"/>
      <c r="BQ63" s="143"/>
      <c r="BR63" s="1"/>
      <c r="BS63" s="1"/>
      <c r="BT63" s="1"/>
      <c r="BU63" s="1"/>
      <c r="BV63" s="1"/>
      <c r="BW63" s="1"/>
      <c r="BX63" s="1"/>
      <c r="BY63" s="1"/>
      <c r="BZ63" s="1"/>
      <c r="CA63" s="1"/>
      <c r="CB63" s="1"/>
      <c r="CC63" s="1"/>
      <c r="CD63" s="1"/>
      <c r="CE63" s="1"/>
      <c r="CF63" s="1"/>
      <c r="CG63" s="1"/>
      <c r="CH63" s="1"/>
      <c r="CI63" s="1"/>
      <c r="CJ63" s="1"/>
      <c r="CK63" s="1"/>
      <c r="CL63" s="1"/>
      <c r="CM63" s="1"/>
      <c r="CN63" s="1"/>
      <c r="CO63" s="1"/>
      <c r="CP63" s="379"/>
      <c r="CQ63" s="379"/>
      <c r="CR63" s="379"/>
      <c r="CS63" s="379" t="s">
        <v>443</v>
      </c>
      <c r="CT63" s="380" t="s">
        <v>1919</v>
      </c>
      <c r="CU63" s="380" t="s">
        <v>1919</v>
      </c>
      <c r="CV63" s="379" t="s">
        <v>443</v>
      </c>
      <c r="CW63" s="379" t="s">
        <v>443</v>
      </c>
      <c r="CX63" s="379" t="s">
        <v>443</v>
      </c>
      <c r="CY63" s="448" t="s">
        <v>443</v>
      </c>
      <c r="CZ63" s="379" t="s">
        <v>443</v>
      </c>
      <c r="DA63" s="380" t="s">
        <v>35</v>
      </c>
    </row>
    <row r="64" spans="1:105" s="381" customFormat="1" ht="45" customHeight="1" x14ac:dyDescent="0.25">
      <c r="A64" s="383" t="s">
        <v>2174</v>
      </c>
      <c r="B64" s="383" t="s">
        <v>1028</v>
      </c>
      <c r="C64" s="383"/>
      <c r="D64" s="401">
        <v>41730</v>
      </c>
      <c r="E64" s="385" t="s">
        <v>590</v>
      </c>
      <c r="F64" s="386" t="s">
        <v>2416</v>
      </c>
      <c r="G64" s="88">
        <v>19</v>
      </c>
      <c r="H64" s="387" t="s">
        <v>30</v>
      </c>
      <c r="I64" s="388" t="s">
        <v>25</v>
      </c>
      <c r="J64" s="170"/>
      <c r="K64" s="49"/>
      <c r="L64" s="49"/>
      <c r="M64" s="49"/>
      <c r="N64" s="49"/>
      <c r="O64" s="49"/>
      <c r="P64" s="49"/>
      <c r="Q64" s="49"/>
      <c r="R64" s="49"/>
      <c r="S64" s="49"/>
      <c r="T64" s="49"/>
      <c r="U64" s="49"/>
      <c r="V64" s="50"/>
      <c r="W64" s="50"/>
      <c r="X64" s="50"/>
      <c r="Y64" s="50" t="s">
        <v>21</v>
      </c>
      <c r="Z64" s="50"/>
      <c r="AA64" s="49" t="s">
        <v>443</v>
      </c>
      <c r="AB64" s="49" t="s">
        <v>443</v>
      </c>
      <c r="AC64" s="49" t="s">
        <v>443</v>
      </c>
      <c r="AD64" s="49" t="s">
        <v>443</v>
      </c>
      <c r="AE64" s="49" t="s">
        <v>443</v>
      </c>
      <c r="AF64" s="49" t="s">
        <v>443</v>
      </c>
      <c r="AG64" s="49" t="s">
        <v>443</v>
      </c>
      <c r="AH64" s="49" t="s">
        <v>443</v>
      </c>
      <c r="AI64" s="49" t="s">
        <v>443</v>
      </c>
      <c r="AJ64" s="49" t="s">
        <v>443</v>
      </c>
      <c r="AK64" s="49" t="s">
        <v>21</v>
      </c>
      <c r="AL64" s="49" t="s">
        <v>443</v>
      </c>
      <c r="AM64" s="49" t="s">
        <v>443</v>
      </c>
      <c r="AN64" s="49" t="s">
        <v>443</v>
      </c>
      <c r="AO64" s="49" t="s">
        <v>443</v>
      </c>
      <c r="AP64" s="49" t="s">
        <v>443</v>
      </c>
      <c r="AQ64" s="49" t="s">
        <v>443</v>
      </c>
      <c r="AR64" s="49" t="s">
        <v>443</v>
      </c>
      <c r="AS64" s="49" t="s">
        <v>443</v>
      </c>
      <c r="AT64" s="49" t="s">
        <v>443</v>
      </c>
      <c r="AU64" s="49" t="s">
        <v>443</v>
      </c>
      <c r="AV64" s="49" t="s">
        <v>443</v>
      </c>
      <c r="AW64" s="137" t="s">
        <v>21</v>
      </c>
      <c r="AX64" s="49" t="s">
        <v>443</v>
      </c>
      <c r="AY64" s="49" t="s">
        <v>443</v>
      </c>
      <c r="AZ64" s="49" t="s">
        <v>443</v>
      </c>
      <c r="BA64" s="49" t="s">
        <v>443</v>
      </c>
      <c r="BB64" s="49" t="s">
        <v>443</v>
      </c>
      <c r="BC64" s="49" t="s">
        <v>443</v>
      </c>
      <c r="BD64" s="49" t="s">
        <v>443</v>
      </c>
      <c r="BE64" s="133" t="s">
        <v>2610</v>
      </c>
      <c r="BF64" s="135" t="s">
        <v>2611</v>
      </c>
      <c r="BG64" s="49" t="s">
        <v>443</v>
      </c>
      <c r="BH64" s="49" t="s">
        <v>443</v>
      </c>
      <c r="BI64" s="132" t="s">
        <v>21</v>
      </c>
      <c r="BJ64" s="49" t="s">
        <v>443</v>
      </c>
      <c r="BK64" s="49" t="s">
        <v>443</v>
      </c>
      <c r="BL64" s="49" t="s">
        <v>443</v>
      </c>
      <c r="BM64" s="49" t="s">
        <v>443</v>
      </c>
      <c r="BN64" s="49" t="s">
        <v>443</v>
      </c>
      <c r="BO64" s="49" t="s">
        <v>443</v>
      </c>
      <c r="BP64" s="267" t="s">
        <v>443</v>
      </c>
      <c r="BQ64" s="49" t="s">
        <v>443</v>
      </c>
      <c r="BR64" s="49" t="s">
        <v>443</v>
      </c>
      <c r="BS64" s="49" t="s">
        <v>443</v>
      </c>
      <c r="BT64" s="49" t="s">
        <v>443</v>
      </c>
      <c r="BU64" s="287" t="s">
        <v>4</v>
      </c>
      <c r="BV64" s="49" t="s">
        <v>443</v>
      </c>
      <c r="BW64" s="49" t="s">
        <v>443</v>
      </c>
      <c r="BX64" s="49" t="s">
        <v>443</v>
      </c>
      <c r="BY64" s="49" t="s">
        <v>443</v>
      </c>
      <c r="BZ64" s="49" t="s">
        <v>443</v>
      </c>
      <c r="CA64" s="267" t="s">
        <v>443</v>
      </c>
      <c r="CB64" s="267" t="s">
        <v>443</v>
      </c>
      <c r="CC64" s="267" t="s">
        <v>443</v>
      </c>
      <c r="CD64" s="49" t="s">
        <v>443</v>
      </c>
      <c r="CE64" s="49" t="s">
        <v>443</v>
      </c>
      <c r="CF64" s="49" t="s">
        <v>443</v>
      </c>
      <c r="CG64" s="295" t="s">
        <v>4</v>
      </c>
      <c r="CH64" s="49" t="s">
        <v>443</v>
      </c>
      <c r="CI64" s="49" t="s">
        <v>443</v>
      </c>
      <c r="CJ64" s="49" t="s">
        <v>443</v>
      </c>
      <c r="CK64" s="49" t="s">
        <v>443</v>
      </c>
      <c r="CL64" s="288" t="s">
        <v>443</v>
      </c>
      <c r="CM64" s="146" t="s">
        <v>2600</v>
      </c>
      <c r="CN64" s="49" t="s">
        <v>443</v>
      </c>
      <c r="CO64" s="49" t="s">
        <v>443</v>
      </c>
      <c r="CP64" s="379" t="s">
        <v>443</v>
      </c>
      <c r="CQ64" s="379" t="s">
        <v>443</v>
      </c>
      <c r="CR64" s="379" t="s">
        <v>443</v>
      </c>
      <c r="CS64" s="405" t="s">
        <v>443</v>
      </c>
      <c r="CT64" s="379" t="s">
        <v>443</v>
      </c>
      <c r="CU64" s="380" t="s">
        <v>35</v>
      </c>
      <c r="CV64" s="389" t="s">
        <v>4</v>
      </c>
      <c r="CW64" s="379" t="s">
        <v>443</v>
      </c>
      <c r="CX64" s="379" t="s">
        <v>443</v>
      </c>
      <c r="CY64" s="448" t="s">
        <v>443</v>
      </c>
      <c r="CZ64" s="448" t="s">
        <v>443</v>
      </c>
      <c r="DA64" s="379" t="s">
        <v>443</v>
      </c>
    </row>
    <row r="65" spans="1:105" customFormat="1" ht="26.1" customHeight="1" x14ac:dyDescent="0.2">
      <c r="A65" s="22" t="s">
        <v>2647</v>
      </c>
      <c r="B65" s="6" t="s">
        <v>173</v>
      </c>
      <c r="C65" s="46" t="s">
        <v>2648</v>
      </c>
      <c r="D65" s="117"/>
      <c r="E65" s="53" t="s">
        <v>66</v>
      </c>
      <c r="F65" s="88" t="s">
        <v>355</v>
      </c>
      <c r="G65" s="9" t="s">
        <v>24</v>
      </c>
      <c r="H65" s="1"/>
      <c r="I65" s="23" t="s">
        <v>31</v>
      </c>
      <c r="J65" s="170" t="s">
        <v>443</v>
      </c>
      <c r="K65" s="49" t="s">
        <v>443</v>
      </c>
      <c r="L65" s="49" t="s">
        <v>443</v>
      </c>
      <c r="M65" s="49" t="s">
        <v>443</v>
      </c>
      <c r="N65" s="49" t="s">
        <v>443</v>
      </c>
      <c r="O65" s="49" t="s">
        <v>443</v>
      </c>
      <c r="P65" s="49" t="s">
        <v>443</v>
      </c>
      <c r="Q65" s="49" t="s">
        <v>443</v>
      </c>
      <c r="R65" s="49" t="s">
        <v>443</v>
      </c>
      <c r="S65" s="49" t="s">
        <v>443</v>
      </c>
      <c r="T65" s="106" t="s">
        <v>21</v>
      </c>
      <c r="U65" s="106" t="s">
        <v>443</v>
      </c>
      <c r="V65" s="109"/>
      <c r="W65" s="109"/>
      <c r="X65" s="109"/>
      <c r="Y65" s="109"/>
      <c r="Z65" s="109"/>
      <c r="AA65" s="109"/>
      <c r="AB65" s="109"/>
      <c r="AC65" s="109"/>
      <c r="AD65" s="109"/>
      <c r="AE65" s="109"/>
      <c r="AF65" s="49"/>
      <c r="AG65" s="109"/>
      <c r="AH65" s="109"/>
      <c r="AI65" s="109"/>
      <c r="AJ65" s="109"/>
      <c r="AK65" s="109"/>
      <c r="AL65" s="109"/>
      <c r="AM65" s="109"/>
      <c r="AN65" s="109"/>
      <c r="AO65" s="109"/>
      <c r="AP65" s="109"/>
      <c r="AQ65" s="109"/>
      <c r="AR65" s="49"/>
      <c r="AS65" s="109"/>
      <c r="AT65" s="1"/>
      <c r="AU65" s="1"/>
      <c r="AV65" s="1"/>
      <c r="AW65" s="1"/>
      <c r="AX65" s="1"/>
      <c r="AY65" s="1"/>
      <c r="AZ65" s="1"/>
      <c r="BA65" s="1"/>
      <c r="BB65" s="1"/>
      <c r="BC65" s="1"/>
      <c r="BD65" s="1"/>
      <c r="BE65" s="143"/>
      <c r="BF65" s="1"/>
      <c r="BG65" s="1"/>
      <c r="BH65" s="1"/>
      <c r="BI65" s="1"/>
      <c r="BJ65" s="1"/>
      <c r="BK65" s="1"/>
      <c r="BL65" s="1"/>
      <c r="BM65" s="1"/>
      <c r="BN65" s="1"/>
      <c r="BO65" s="1"/>
      <c r="BP65" s="1"/>
      <c r="BQ65" s="1"/>
      <c r="BR65" s="1"/>
      <c r="BS65" s="1"/>
      <c r="BT65" s="1"/>
      <c r="BU65" s="1"/>
      <c r="BV65" s="1"/>
      <c r="BW65" s="1"/>
      <c r="BX65" s="1"/>
      <c r="BY65" s="1"/>
      <c r="BZ65" s="163"/>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row>
    <row r="66" spans="1:105" customFormat="1" ht="26.1" customHeight="1" x14ac:dyDescent="0.2">
      <c r="A66" s="22" t="s">
        <v>236</v>
      </c>
      <c r="B66" s="6" t="s">
        <v>119</v>
      </c>
      <c r="C66" s="45" t="s">
        <v>2649</v>
      </c>
      <c r="D66" s="117"/>
      <c r="E66" s="65" t="s">
        <v>66</v>
      </c>
      <c r="F66" s="165" t="s">
        <v>237</v>
      </c>
      <c r="G66" s="88">
        <v>4</v>
      </c>
      <c r="H66" s="9" t="s">
        <v>39</v>
      </c>
      <c r="I66" s="280" t="s">
        <v>72</v>
      </c>
      <c r="J66" s="186" t="s">
        <v>767</v>
      </c>
      <c r="K66" s="49" t="s">
        <v>443</v>
      </c>
      <c r="L66" s="49" t="s">
        <v>443</v>
      </c>
      <c r="M66" s="49" t="s">
        <v>443</v>
      </c>
      <c r="N66" s="49" t="s">
        <v>443</v>
      </c>
      <c r="O66" s="49" t="s">
        <v>443</v>
      </c>
      <c r="P66" s="49" t="s">
        <v>443</v>
      </c>
      <c r="Q66" s="49" t="s">
        <v>443</v>
      </c>
      <c r="R66" s="49" t="s">
        <v>443</v>
      </c>
      <c r="S66" s="49" t="s">
        <v>443</v>
      </c>
      <c r="T66" s="49" t="s">
        <v>443</v>
      </c>
      <c r="U66" s="49" t="s">
        <v>21</v>
      </c>
      <c r="V66" s="49" t="s">
        <v>443</v>
      </c>
      <c r="W66" s="49" t="s">
        <v>443</v>
      </c>
      <c r="X66" s="49" t="s">
        <v>443</v>
      </c>
      <c r="Y66" s="49" t="s">
        <v>443</v>
      </c>
      <c r="Z66" s="49" t="s">
        <v>443</v>
      </c>
      <c r="AA66" s="49" t="s">
        <v>443</v>
      </c>
      <c r="AB66" s="49" t="s">
        <v>443</v>
      </c>
      <c r="AC66" s="49" t="s">
        <v>443</v>
      </c>
      <c r="AD66" s="49" t="s">
        <v>443</v>
      </c>
      <c r="AE66" s="49" t="s">
        <v>443</v>
      </c>
      <c r="AF66" s="49" t="s">
        <v>443</v>
      </c>
      <c r="AG66" s="49" t="s">
        <v>21</v>
      </c>
      <c r="AH66" s="49" t="s">
        <v>443</v>
      </c>
      <c r="AI66" s="49" t="s">
        <v>443</v>
      </c>
      <c r="AJ66" s="49" t="s">
        <v>443</v>
      </c>
      <c r="AK66" s="49" t="s">
        <v>443</v>
      </c>
      <c r="AL66" s="49" t="s">
        <v>443</v>
      </c>
      <c r="AM66" s="49" t="s">
        <v>443</v>
      </c>
      <c r="AN66" s="49" t="s">
        <v>443</v>
      </c>
      <c r="AO66" s="49" t="s">
        <v>443</v>
      </c>
      <c r="AP66" s="49" t="s">
        <v>443</v>
      </c>
      <c r="AQ66" s="49" t="s">
        <v>443</v>
      </c>
      <c r="AR66" s="123" t="s">
        <v>443</v>
      </c>
      <c r="AS66" s="49" t="s">
        <v>21</v>
      </c>
      <c r="AT66" s="49" t="s">
        <v>443</v>
      </c>
      <c r="AU66" s="49" t="s">
        <v>443</v>
      </c>
      <c r="AV66" s="49" t="s">
        <v>443</v>
      </c>
      <c r="AW66" s="129" t="s">
        <v>2609</v>
      </c>
      <c r="AX66" s="49" t="s">
        <v>443</v>
      </c>
      <c r="AY66" s="49" t="s">
        <v>443</v>
      </c>
      <c r="AZ66" s="49" t="s">
        <v>443</v>
      </c>
      <c r="BA66" s="49" t="s">
        <v>443</v>
      </c>
      <c r="BB66" s="49" t="s">
        <v>443</v>
      </c>
      <c r="BC66" s="49" t="s">
        <v>443</v>
      </c>
      <c r="BD66" s="49" t="s">
        <v>443</v>
      </c>
      <c r="BE66" s="138" t="s">
        <v>21</v>
      </c>
      <c r="BF66" s="49" t="s">
        <v>443</v>
      </c>
      <c r="BG66" s="49" t="s">
        <v>443</v>
      </c>
      <c r="BH66" s="49" t="s">
        <v>443</v>
      </c>
      <c r="BI66" s="49" t="s">
        <v>443</v>
      </c>
      <c r="BJ66" s="49" t="s">
        <v>443</v>
      </c>
      <c r="BK66" s="49" t="s">
        <v>443</v>
      </c>
      <c r="BL66" s="49" t="s">
        <v>443</v>
      </c>
      <c r="BM66" s="49" t="s">
        <v>443</v>
      </c>
      <c r="BN66" s="49" t="s">
        <v>443</v>
      </c>
      <c r="BO66" s="49" t="s">
        <v>443</v>
      </c>
      <c r="BP66" s="49" t="s">
        <v>443</v>
      </c>
      <c r="BQ66" s="132" t="s">
        <v>21</v>
      </c>
      <c r="BR66" s="49" t="s">
        <v>443</v>
      </c>
      <c r="BS66" s="49" t="s">
        <v>443</v>
      </c>
      <c r="BT66" s="49" t="s">
        <v>443</v>
      </c>
      <c r="BU66" s="49" t="s">
        <v>443</v>
      </c>
      <c r="BV66" s="51" t="s">
        <v>35</v>
      </c>
      <c r="BW66" s="51" t="s">
        <v>35</v>
      </c>
      <c r="BX66" s="49" t="s">
        <v>35</v>
      </c>
      <c r="BY66" s="51" t="s">
        <v>35</v>
      </c>
      <c r="BZ66" s="51" t="s">
        <v>35</v>
      </c>
      <c r="CA66" s="51" t="s">
        <v>35</v>
      </c>
      <c r="CB66" s="51" t="s">
        <v>35</v>
      </c>
      <c r="CC66" s="51" t="s">
        <v>35</v>
      </c>
      <c r="CD66" s="1"/>
      <c r="CE66" s="1"/>
      <c r="CF66" s="1"/>
      <c r="CG66" s="1"/>
      <c r="CH66" s="1"/>
      <c r="CI66" s="1"/>
      <c r="CJ66" s="1"/>
      <c r="CK66" s="1"/>
      <c r="CL66" s="1"/>
      <c r="CM66" s="1"/>
      <c r="CN66" s="1"/>
      <c r="CO66" s="1"/>
      <c r="CP66" s="311" t="s">
        <v>4</v>
      </c>
      <c r="CQ66" s="1"/>
      <c r="CR66" s="1"/>
      <c r="CS66" s="1"/>
      <c r="CT66" s="1"/>
      <c r="CU66" s="1"/>
      <c r="CV66" s="1"/>
      <c r="CW66" s="1"/>
      <c r="CX66" s="1"/>
      <c r="CY66" s="1"/>
      <c r="CZ66" s="1"/>
      <c r="DA66" s="1"/>
    </row>
    <row r="67" spans="1:105" ht="45" customHeight="1" x14ac:dyDescent="0.25">
      <c r="A67" s="408" t="s">
        <v>68</v>
      </c>
      <c r="B67" s="382" t="s">
        <v>60</v>
      </c>
      <c r="C67" s="409" t="s">
        <v>2049</v>
      </c>
      <c r="D67" s="384"/>
      <c r="E67" s="385" t="s">
        <v>590</v>
      </c>
      <c r="F67" s="386" t="s">
        <v>232</v>
      </c>
      <c r="G67" s="88">
        <v>3</v>
      </c>
      <c r="H67" s="387" t="s">
        <v>2181</v>
      </c>
      <c r="I67" s="388" t="s">
        <v>69</v>
      </c>
      <c r="J67" s="170" t="s">
        <v>443</v>
      </c>
      <c r="K67" s="49" t="s">
        <v>443</v>
      </c>
      <c r="L67" s="49" t="s">
        <v>443</v>
      </c>
      <c r="M67" s="49" t="s">
        <v>443</v>
      </c>
      <c r="N67" s="49" t="s">
        <v>443</v>
      </c>
      <c r="O67" s="49" t="s">
        <v>443</v>
      </c>
      <c r="P67" s="49" t="s">
        <v>443</v>
      </c>
      <c r="Q67" s="49" t="s">
        <v>21</v>
      </c>
      <c r="R67" s="49" t="s">
        <v>443</v>
      </c>
      <c r="S67" s="49" t="s">
        <v>443</v>
      </c>
      <c r="T67" s="49" t="s">
        <v>443</v>
      </c>
      <c r="U67" s="49" t="s">
        <v>443</v>
      </c>
      <c r="V67" s="49" t="s">
        <v>443</v>
      </c>
      <c r="W67" s="49" t="s">
        <v>443</v>
      </c>
      <c r="X67" s="49" t="s">
        <v>443</v>
      </c>
      <c r="Y67" s="49" t="s">
        <v>443</v>
      </c>
      <c r="Z67" s="49" t="s">
        <v>443</v>
      </c>
      <c r="AA67" s="49" t="s">
        <v>443</v>
      </c>
      <c r="AB67" s="49" t="s">
        <v>443</v>
      </c>
      <c r="AC67" s="49" t="s">
        <v>21</v>
      </c>
      <c r="AD67" s="49" t="s">
        <v>35</v>
      </c>
      <c r="AE67" s="49" t="s">
        <v>443</v>
      </c>
      <c r="AF67" s="49" t="s">
        <v>443</v>
      </c>
      <c r="AG67" s="49" t="s">
        <v>443</v>
      </c>
      <c r="AH67" s="49" t="s">
        <v>443</v>
      </c>
      <c r="AI67" s="49" t="s">
        <v>443</v>
      </c>
      <c r="AJ67" s="49" t="s">
        <v>443</v>
      </c>
      <c r="AK67" s="49" t="s">
        <v>443</v>
      </c>
      <c r="AL67" s="49" t="s">
        <v>443</v>
      </c>
      <c r="AM67" s="49" t="s">
        <v>443</v>
      </c>
      <c r="AN67" s="49" t="s">
        <v>443</v>
      </c>
      <c r="AO67" s="49" t="s">
        <v>21</v>
      </c>
      <c r="AP67" s="49" t="s">
        <v>443</v>
      </c>
      <c r="AQ67" s="49" t="s">
        <v>443</v>
      </c>
      <c r="AR67" s="123" t="s">
        <v>443</v>
      </c>
      <c r="AS67" s="49" t="s">
        <v>443</v>
      </c>
      <c r="AT67" s="49" t="s">
        <v>443</v>
      </c>
      <c r="AU67" s="49" t="s">
        <v>443</v>
      </c>
      <c r="AV67" s="49" t="s">
        <v>443</v>
      </c>
      <c r="AW67" s="129" t="s">
        <v>2609</v>
      </c>
      <c r="AX67" s="49" t="s">
        <v>443</v>
      </c>
      <c r="AY67" s="49" t="s">
        <v>443</v>
      </c>
      <c r="AZ67" s="49" t="s">
        <v>443</v>
      </c>
      <c r="BA67" s="137" t="s">
        <v>21</v>
      </c>
      <c r="BB67" s="49" t="s">
        <v>443</v>
      </c>
      <c r="BC67" s="49" t="s">
        <v>443</v>
      </c>
      <c r="BD67" s="49" t="s">
        <v>443</v>
      </c>
      <c r="BE67" s="131" t="s">
        <v>443</v>
      </c>
      <c r="BF67" s="49" t="s">
        <v>443</v>
      </c>
      <c r="BG67" s="49" t="s">
        <v>443</v>
      </c>
      <c r="BH67" s="49" t="s">
        <v>443</v>
      </c>
      <c r="BI67" s="49" t="s">
        <v>443</v>
      </c>
      <c r="BJ67" s="49" t="s">
        <v>443</v>
      </c>
      <c r="BK67" s="49" t="s">
        <v>443</v>
      </c>
      <c r="BL67" s="49" t="s">
        <v>443</v>
      </c>
      <c r="BM67" s="132" t="s">
        <v>21</v>
      </c>
      <c r="BN67" s="49" t="s">
        <v>443</v>
      </c>
      <c r="BO67" s="49" t="s">
        <v>443</v>
      </c>
      <c r="BP67" s="49" t="s">
        <v>443</v>
      </c>
      <c r="BQ67" s="49" t="s">
        <v>443</v>
      </c>
      <c r="BR67" s="49" t="s">
        <v>443</v>
      </c>
      <c r="BS67" s="49" t="s">
        <v>443</v>
      </c>
      <c r="BT67" s="49" t="s">
        <v>443</v>
      </c>
      <c r="BU67" s="49" t="s">
        <v>443</v>
      </c>
      <c r="BV67" s="49" t="s">
        <v>443</v>
      </c>
      <c r="BW67" s="28" t="s">
        <v>443</v>
      </c>
      <c r="BX67" s="49" t="s">
        <v>443</v>
      </c>
      <c r="BY67" s="287" t="s">
        <v>4</v>
      </c>
      <c r="BZ67" s="49" t="s">
        <v>443</v>
      </c>
      <c r="CA67" s="49" t="s">
        <v>443</v>
      </c>
      <c r="CB67" s="49" t="s">
        <v>443</v>
      </c>
      <c r="CC67" s="49" t="s">
        <v>443</v>
      </c>
      <c r="CD67" s="49" t="s">
        <v>443</v>
      </c>
      <c r="CE67" s="49" t="s">
        <v>443</v>
      </c>
      <c r="CF67" s="49" t="s">
        <v>443</v>
      </c>
      <c r="CG67" s="49" t="s">
        <v>443</v>
      </c>
      <c r="CH67" s="49" t="s">
        <v>443</v>
      </c>
      <c r="CI67" s="49" t="s">
        <v>443</v>
      </c>
      <c r="CJ67" s="49" t="s">
        <v>443</v>
      </c>
      <c r="CK67" s="295" t="s">
        <v>4</v>
      </c>
      <c r="CL67" s="49" t="s">
        <v>443</v>
      </c>
      <c r="CM67" s="49" t="s">
        <v>443</v>
      </c>
      <c r="CN67" s="49" t="s">
        <v>443</v>
      </c>
      <c r="CO67" s="49" t="s">
        <v>443</v>
      </c>
      <c r="CP67" s="379" t="s">
        <v>443</v>
      </c>
      <c r="CQ67" s="379" t="s">
        <v>443</v>
      </c>
      <c r="CR67" s="379" t="s">
        <v>443</v>
      </c>
      <c r="CS67" s="379" t="s">
        <v>443</v>
      </c>
      <c r="CT67" s="379" t="s">
        <v>443</v>
      </c>
      <c r="CU67" s="380" t="s">
        <v>35</v>
      </c>
      <c r="CV67" s="379" t="s">
        <v>443</v>
      </c>
      <c r="CW67" s="379" t="s">
        <v>443</v>
      </c>
      <c r="CX67" s="379" t="s">
        <v>443</v>
      </c>
      <c r="CY67" s="379" t="s">
        <v>443</v>
      </c>
      <c r="CZ67" s="379" t="s">
        <v>443</v>
      </c>
      <c r="DA67" s="379" t="s">
        <v>443</v>
      </c>
    </row>
    <row r="68" spans="1:105" ht="45" customHeight="1" x14ac:dyDescent="0.25">
      <c r="A68" s="372" t="s">
        <v>1043</v>
      </c>
      <c r="B68" s="383" t="s">
        <v>2417</v>
      </c>
      <c r="C68" s="372" t="s">
        <v>2650</v>
      </c>
      <c r="D68" s="374">
        <v>44044</v>
      </c>
      <c r="E68" s="375" t="s">
        <v>590</v>
      </c>
      <c r="F68" s="376" t="s">
        <v>2418</v>
      </c>
      <c r="G68" s="203" t="s">
        <v>2181</v>
      </c>
      <c r="H68" s="387" t="s">
        <v>2181</v>
      </c>
      <c r="I68" s="442" t="s">
        <v>87</v>
      </c>
      <c r="J68" s="49"/>
      <c r="K68" s="49"/>
      <c r="L68" s="49"/>
      <c r="M68" s="49"/>
      <c r="N68" s="49"/>
      <c r="O68" s="49"/>
      <c r="P68" s="49"/>
      <c r="Q68" s="49"/>
      <c r="R68" s="49"/>
      <c r="S68" s="49"/>
      <c r="T68" s="49"/>
      <c r="U68" s="49"/>
      <c r="V68" s="50"/>
      <c r="W68" s="50"/>
      <c r="X68" s="50"/>
      <c r="Y68" s="50"/>
      <c r="Z68" s="50"/>
      <c r="AA68" s="49"/>
      <c r="AB68" s="49"/>
      <c r="AC68" s="49"/>
      <c r="AD68" s="49"/>
      <c r="AE68" s="49"/>
      <c r="AF68" s="49"/>
      <c r="AG68" s="49"/>
      <c r="AH68" s="49"/>
      <c r="AI68" s="49"/>
      <c r="AJ68" s="49"/>
      <c r="AK68" s="49"/>
      <c r="AL68" s="49"/>
      <c r="AM68" s="49"/>
      <c r="AN68" s="49"/>
      <c r="AO68" s="49"/>
      <c r="AP68" s="49"/>
      <c r="AQ68" s="49"/>
      <c r="AR68" s="49"/>
      <c r="AS68" s="49"/>
      <c r="AT68" s="49"/>
      <c r="AU68" s="49"/>
      <c r="AV68" s="137"/>
      <c r="AW68" s="49"/>
      <c r="AX68" s="49"/>
      <c r="AY68" s="49"/>
      <c r="AZ68" s="49"/>
      <c r="BA68" s="49"/>
      <c r="BB68" s="49"/>
      <c r="BC68" s="49"/>
      <c r="BD68" s="49"/>
      <c r="BE68" s="131"/>
      <c r="BF68" s="161"/>
      <c r="BG68" s="161"/>
      <c r="BH68" s="223"/>
      <c r="BI68" s="161"/>
      <c r="BJ68" s="161"/>
      <c r="BK68" s="162"/>
      <c r="BL68" s="162"/>
      <c r="BM68" s="162"/>
      <c r="BN68" s="162"/>
      <c r="BO68" s="49"/>
      <c r="BP68" s="49"/>
      <c r="BQ68" s="49"/>
      <c r="BR68" s="49"/>
      <c r="BS68" s="49"/>
      <c r="BT68" s="287"/>
      <c r="BU68" s="49"/>
      <c r="BV68" s="49"/>
      <c r="BW68" s="1"/>
      <c r="BX68" s="49"/>
      <c r="BY68" s="49"/>
      <c r="BZ68" s="49"/>
      <c r="CA68" s="104"/>
      <c r="CB68" s="49"/>
      <c r="CC68" s="49"/>
      <c r="CD68" s="49"/>
      <c r="CE68" s="49"/>
      <c r="CF68" s="295"/>
      <c r="CG68" s="49"/>
      <c r="CH68" s="49"/>
      <c r="CI68" s="49"/>
      <c r="CJ68" s="49"/>
      <c r="CK68" s="49"/>
      <c r="CL68" s="49"/>
      <c r="CM68" s="49"/>
      <c r="CN68" s="49"/>
      <c r="CO68" s="49"/>
      <c r="CP68" s="379"/>
      <c r="CQ68" s="379"/>
      <c r="CR68" s="379"/>
      <c r="CS68" s="379"/>
      <c r="CT68" s="379"/>
      <c r="CU68" s="379"/>
      <c r="CV68" s="379"/>
      <c r="CW68" s="379"/>
      <c r="CX68" s="379"/>
      <c r="CY68" s="379" t="s">
        <v>443</v>
      </c>
      <c r="CZ68" s="379" t="s">
        <v>443</v>
      </c>
      <c r="DA68" s="379" t="s">
        <v>443</v>
      </c>
    </row>
    <row r="69" spans="1:105" s="381" customFormat="1" ht="45" customHeight="1" x14ac:dyDescent="0.25">
      <c r="A69" s="382" t="s">
        <v>1046</v>
      </c>
      <c r="B69" s="382" t="s">
        <v>152</v>
      </c>
      <c r="C69" s="382"/>
      <c r="D69" s="401">
        <v>41852</v>
      </c>
      <c r="E69" s="385" t="s">
        <v>590</v>
      </c>
      <c r="F69" s="386" t="s">
        <v>2419</v>
      </c>
      <c r="G69" s="88"/>
      <c r="H69" s="387" t="s">
        <v>24</v>
      </c>
      <c r="I69" s="388" t="s">
        <v>2040</v>
      </c>
      <c r="J69" s="170"/>
      <c r="K69" s="49"/>
      <c r="L69" s="49"/>
      <c r="M69" s="49"/>
      <c r="N69" s="49"/>
      <c r="O69" s="49"/>
      <c r="P69" s="49"/>
      <c r="Q69" s="49"/>
      <c r="R69" s="49"/>
      <c r="S69" s="49"/>
      <c r="T69" s="49"/>
      <c r="U69" s="49"/>
      <c r="V69" s="50"/>
      <c r="W69" s="50"/>
      <c r="X69" s="50"/>
      <c r="Y69" s="50"/>
      <c r="Z69" s="50"/>
      <c r="AA69" s="50"/>
      <c r="AB69" s="50"/>
      <c r="AC69" s="50"/>
      <c r="AD69" s="49" t="s">
        <v>21</v>
      </c>
      <c r="AE69" s="49" t="s">
        <v>443</v>
      </c>
      <c r="AF69" s="49" t="s">
        <v>443</v>
      </c>
      <c r="AG69" s="49" t="s">
        <v>443</v>
      </c>
      <c r="AH69" s="49" t="s">
        <v>443</v>
      </c>
      <c r="AI69" s="49" t="s">
        <v>443</v>
      </c>
      <c r="AJ69" s="49" t="s">
        <v>443</v>
      </c>
      <c r="AK69" s="49" t="s">
        <v>443</v>
      </c>
      <c r="AL69" s="49" t="s">
        <v>443</v>
      </c>
      <c r="AM69" s="49" t="s">
        <v>443</v>
      </c>
      <c r="AN69" s="49" t="s">
        <v>443</v>
      </c>
      <c r="AO69" s="49" t="s">
        <v>443</v>
      </c>
      <c r="AP69" s="49" t="s">
        <v>21</v>
      </c>
      <c r="AQ69" s="49" t="s">
        <v>443</v>
      </c>
      <c r="AR69" s="49" t="s">
        <v>443</v>
      </c>
      <c r="AS69" s="49" t="s">
        <v>443</v>
      </c>
      <c r="AT69" s="49" t="s">
        <v>443</v>
      </c>
      <c r="AU69" s="49" t="s">
        <v>443</v>
      </c>
      <c r="AV69" s="49" t="s">
        <v>443</v>
      </c>
      <c r="AW69" s="49" t="s">
        <v>443</v>
      </c>
      <c r="AX69" s="49" t="s">
        <v>443</v>
      </c>
      <c r="AY69" s="49" t="s">
        <v>443</v>
      </c>
      <c r="AZ69" s="49" t="s">
        <v>443</v>
      </c>
      <c r="BA69" s="49" t="s">
        <v>443</v>
      </c>
      <c r="BB69" s="137" t="s">
        <v>21</v>
      </c>
      <c r="BC69" s="49" t="s">
        <v>443</v>
      </c>
      <c r="BD69" s="49" t="s">
        <v>443</v>
      </c>
      <c r="BE69" s="131" t="s">
        <v>443</v>
      </c>
      <c r="BF69" s="49" t="s">
        <v>443</v>
      </c>
      <c r="BG69" s="49" t="s">
        <v>443</v>
      </c>
      <c r="BH69" s="49" t="s">
        <v>443</v>
      </c>
      <c r="BI69" s="49" t="s">
        <v>443</v>
      </c>
      <c r="BJ69" s="49" t="s">
        <v>443</v>
      </c>
      <c r="BK69" s="49" t="s">
        <v>443</v>
      </c>
      <c r="BL69" s="49" t="s">
        <v>443</v>
      </c>
      <c r="BM69" s="49" t="s">
        <v>443</v>
      </c>
      <c r="BN69" s="132" t="s">
        <v>21</v>
      </c>
      <c r="BO69" s="284" t="s">
        <v>2651</v>
      </c>
      <c r="BP69" s="49" t="s">
        <v>443</v>
      </c>
      <c r="BQ69" s="49" t="s">
        <v>443</v>
      </c>
      <c r="BR69" s="49" t="s">
        <v>443</v>
      </c>
      <c r="BS69" s="49" t="s">
        <v>443</v>
      </c>
      <c r="BT69" s="49" t="s">
        <v>443</v>
      </c>
      <c r="BU69" s="49" t="s">
        <v>443</v>
      </c>
      <c r="BV69" s="49" t="s">
        <v>443</v>
      </c>
      <c r="BW69" s="1" t="s">
        <v>443</v>
      </c>
      <c r="BX69" s="49" t="s">
        <v>443</v>
      </c>
      <c r="BY69" s="49" t="s">
        <v>443</v>
      </c>
      <c r="BZ69" s="287" t="s">
        <v>4</v>
      </c>
      <c r="CA69" s="104" t="s">
        <v>35</v>
      </c>
      <c r="CB69" s="49" t="s">
        <v>443</v>
      </c>
      <c r="CC69" s="49" t="s">
        <v>443</v>
      </c>
      <c r="CD69" s="49" t="s">
        <v>443</v>
      </c>
      <c r="CE69" s="49" t="s">
        <v>443</v>
      </c>
      <c r="CF69" s="49" t="s">
        <v>443</v>
      </c>
      <c r="CG69" s="49" t="s">
        <v>443</v>
      </c>
      <c r="CH69" s="49" t="s">
        <v>443</v>
      </c>
      <c r="CI69" s="49" t="s">
        <v>443</v>
      </c>
      <c r="CJ69" s="49" t="s">
        <v>443</v>
      </c>
      <c r="CK69" s="49" t="s">
        <v>443</v>
      </c>
      <c r="CL69" s="295" t="s">
        <v>4</v>
      </c>
      <c r="CM69" s="49" t="s">
        <v>443</v>
      </c>
      <c r="CN69" s="49" t="s">
        <v>443</v>
      </c>
      <c r="CO69" s="49" t="s">
        <v>443</v>
      </c>
      <c r="CP69" s="379" t="s">
        <v>443</v>
      </c>
      <c r="CQ69" s="379" t="s">
        <v>443</v>
      </c>
      <c r="CR69" s="379" t="s">
        <v>443</v>
      </c>
      <c r="CS69" s="379" t="s">
        <v>443</v>
      </c>
      <c r="CT69" s="380" t="s">
        <v>35</v>
      </c>
      <c r="CU69" s="380" t="s">
        <v>35</v>
      </c>
      <c r="CV69" s="379" t="s">
        <v>443</v>
      </c>
      <c r="CW69" s="379" t="s">
        <v>443</v>
      </c>
      <c r="CX69" s="379" t="s">
        <v>443</v>
      </c>
      <c r="CY69" s="379" t="s">
        <v>443</v>
      </c>
      <c r="CZ69" s="379" t="s">
        <v>443</v>
      </c>
      <c r="DA69" s="379" t="s">
        <v>443</v>
      </c>
    </row>
    <row r="70" spans="1:105" ht="45" customHeight="1" x14ac:dyDescent="0.25">
      <c r="A70" s="383" t="s">
        <v>2182</v>
      </c>
      <c r="B70" s="383" t="s">
        <v>49</v>
      </c>
      <c r="C70" s="383"/>
      <c r="D70" s="401">
        <v>41821</v>
      </c>
      <c r="E70" s="385" t="s">
        <v>590</v>
      </c>
      <c r="F70" s="386" t="s">
        <v>2420</v>
      </c>
      <c r="G70" s="88">
        <v>12</v>
      </c>
      <c r="H70" s="387" t="s">
        <v>2181</v>
      </c>
      <c r="I70" s="388" t="s">
        <v>53</v>
      </c>
      <c r="J70" s="170"/>
      <c r="K70" s="49"/>
      <c r="L70" s="49"/>
      <c r="M70" s="49"/>
      <c r="N70" s="49"/>
      <c r="O70" s="49"/>
      <c r="P70" s="49"/>
      <c r="Q70" s="49"/>
      <c r="R70" s="49"/>
      <c r="S70" s="49"/>
      <c r="T70" s="49"/>
      <c r="U70" s="49"/>
      <c r="V70" s="103" t="s">
        <v>35</v>
      </c>
      <c r="W70" s="103" t="s">
        <v>35</v>
      </c>
      <c r="X70" s="103" t="s">
        <v>35</v>
      </c>
      <c r="Y70" s="103" t="s">
        <v>35</v>
      </c>
      <c r="Z70" s="103" t="s">
        <v>35</v>
      </c>
      <c r="AA70" s="103" t="s">
        <v>35</v>
      </c>
      <c r="AB70" s="103" t="s">
        <v>35</v>
      </c>
      <c r="AC70" s="103" t="s">
        <v>35</v>
      </c>
      <c r="AD70" s="49" t="s">
        <v>443</v>
      </c>
      <c r="AE70" s="49" t="s">
        <v>443</v>
      </c>
      <c r="AF70" s="49" t="s">
        <v>443</v>
      </c>
      <c r="AG70" s="49" t="s">
        <v>443</v>
      </c>
      <c r="AH70" s="49" t="s">
        <v>443</v>
      </c>
      <c r="AI70" s="49" t="s">
        <v>443</v>
      </c>
      <c r="AJ70" s="49" t="s">
        <v>443</v>
      </c>
      <c r="AK70" s="49" t="s">
        <v>443</v>
      </c>
      <c r="AL70" s="49" t="s">
        <v>21</v>
      </c>
      <c r="AM70" s="49" t="s">
        <v>443</v>
      </c>
      <c r="AN70" s="49" t="s">
        <v>443</v>
      </c>
      <c r="AO70" s="49" t="s">
        <v>443</v>
      </c>
      <c r="AP70" s="49" t="s">
        <v>443</v>
      </c>
      <c r="AQ70" s="49" t="s">
        <v>443</v>
      </c>
      <c r="AR70" s="123" t="s">
        <v>443</v>
      </c>
      <c r="AS70" s="49" t="s">
        <v>443</v>
      </c>
      <c r="AT70" s="49" t="s">
        <v>443</v>
      </c>
      <c r="AU70" s="49" t="s">
        <v>443</v>
      </c>
      <c r="AV70" s="49" t="s">
        <v>443</v>
      </c>
      <c r="AW70" s="129" t="s">
        <v>2609</v>
      </c>
      <c r="AX70" s="137" t="s">
        <v>21</v>
      </c>
      <c r="AY70" s="49" t="s">
        <v>443</v>
      </c>
      <c r="AZ70" s="49" t="s">
        <v>443</v>
      </c>
      <c r="BA70" s="49" t="s">
        <v>443</v>
      </c>
      <c r="BB70" s="49" t="s">
        <v>443</v>
      </c>
      <c r="BC70" s="49" t="s">
        <v>443</v>
      </c>
      <c r="BD70" s="49" t="s">
        <v>443</v>
      </c>
      <c r="BE70" s="131" t="s">
        <v>443</v>
      </c>
      <c r="BF70" s="49" t="s">
        <v>443</v>
      </c>
      <c r="BG70" s="49" t="s">
        <v>443</v>
      </c>
      <c r="BH70" s="49" t="s">
        <v>443</v>
      </c>
      <c r="BI70" s="49" t="s">
        <v>443</v>
      </c>
      <c r="BJ70" s="132" t="s">
        <v>21</v>
      </c>
      <c r="BK70" s="49" t="s">
        <v>443</v>
      </c>
      <c r="BL70" s="49" t="s">
        <v>443</v>
      </c>
      <c r="BM70" s="49" t="s">
        <v>443</v>
      </c>
      <c r="BN70" s="49" t="s">
        <v>443</v>
      </c>
      <c r="BO70" s="49" t="s">
        <v>443</v>
      </c>
      <c r="BP70" s="49" t="s">
        <v>443</v>
      </c>
      <c r="BQ70" s="49" t="s">
        <v>443</v>
      </c>
      <c r="BR70" s="49" t="s">
        <v>443</v>
      </c>
      <c r="BS70" s="49" t="s">
        <v>443</v>
      </c>
      <c r="BT70" s="49" t="s">
        <v>443</v>
      </c>
      <c r="BU70" s="49" t="s">
        <v>443</v>
      </c>
      <c r="BV70" s="287" t="s">
        <v>4</v>
      </c>
      <c r="BW70" s="28" t="s">
        <v>443</v>
      </c>
      <c r="BX70" s="49" t="s">
        <v>443</v>
      </c>
      <c r="BY70" s="49" t="s">
        <v>443</v>
      </c>
      <c r="BZ70" s="49" t="s">
        <v>443</v>
      </c>
      <c r="CA70" s="49" t="s">
        <v>443</v>
      </c>
      <c r="CB70" s="49" t="s">
        <v>443</v>
      </c>
      <c r="CC70" s="49" t="s">
        <v>443</v>
      </c>
      <c r="CD70" s="49" t="s">
        <v>443</v>
      </c>
      <c r="CE70" s="49" t="s">
        <v>443</v>
      </c>
      <c r="CF70" s="49" t="s">
        <v>443</v>
      </c>
      <c r="CG70" s="49" t="s">
        <v>443</v>
      </c>
      <c r="CH70" s="295" t="s">
        <v>4</v>
      </c>
      <c r="CI70" s="49" t="s">
        <v>443</v>
      </c>
      <c r="CJ70" s="49" t="s">
        <v>443</v>
      </c>
      <c r="CK70" s="49" t="s">
        <v>443</v>
      </c>
      <c r="CL70" s="49" t="s">
        <v>443</v>
      </c>
      <c r="CM70" s="51" t="s">
        <v>35</v>
      </c>
      <c r="CN70" s="49" t="s">
        <v>443</v>
      </c>
      <c r="CO70" s="49" t="s">
        <v>443</v>
      </c>
      <c r="CP70" s="379" t="s">
        <v>443</v>
      </c>
      <c r="CQ70" s="379" t="s">
        <v>443</v>
      </c>
      <c r="CR70" s="379" t="s">
        <v>443</v>
      </c>
      <c r="CS70" s="379" t="s">
        <v>443</v>
      </c>
      <c r="CT70" s="405" t="s">
        <v>443</v>
      </c>
      <c r="CU70" s="380" t="s">
        <v>35</v>
      </c>
      <c r="CV70" s="379" t="s">
        <v>443</v>
      </c>
      <c r="CW70" s="379" t="s">
        <v>4</v>
      </c>
      <c r="CX70" s="379" t="s">
        <v>443</v>
      </c>
      <c r="CY70" s="379" t="s">
        <v>443</v>
      </c>
      <c r="CZ70" s="379" t="s">
        <v>443</v>
      </c>
      <c r="DA70" s="379" t="s">
        <v>443</v>
      </c>
    </row>
    <row r="71" spans="1:105" customFormat="1" ht="26.1" customHeight="1" x14ac:dyDescent="0.2">
      <c r="A71" s="5" t="s">
        <v>147</v>
      </c>
      <c r="B71" s="5" t="s">
        <v>140</v>
      </c>
      <c r="C71" s="46" t="s">
        <v>2652</v>
      </c>
      <c r="D71" s="117"/>
      <c r="E71" s="53" t="s">
        <v>66</v>
      </c>
      <c r="F71" s="88" t="s">
        <v>476</v>
      </c>
      <c r="G71" s="88">
        <v>2</v>
      </c>
      <c r="H71" s="9" t="s">
        <v>19</v>
      </c>
      <c r="I71" s="10" t="s">
        <v>40</v>
      </c>
      <c r="J71" s="170" t="s">
        <v>443</v>
      </c>
      <c r="K71" s="49" t="s">
        <v>443</v>
      </c>
      <c r="L71" s="49" t="s">
        <v>21</v>
      </c>
      <c r="M71" s="49" t="s">
        <v>443</v>
      </c>
      <c r="N71" s="49" t="s">
        <v>443</v>
      </c>
      <c r="O71" s="49" t="s">
        <v>443</v>
      </c>
      <c r="P71" s="49" t="s">
        <v>443</v>
      </c>
      <c r="Q71" s="49" t="s">
        <v>443</v>
      </c>
      <c r="R71" s="49" t="s">
        <v>443</v>
      </c>
      <c r="S71" s="49" t="s">
        <v>443</v>
      </c>
      <c r="T71" s="49" t="s">
        <v>443</v>
      </c>
      <c r="U71" s="49" t="s">
        <v>443</v>
      </c>
      <c r="V71" s="49" t="s">
        <v>443</v>
      </c>
      <c r="W71" s="49" t="s">
        <v>443</v>
      </c>
      <c r="X71" s="49" t="s">
        <v>21</v>
      </c>
      <c r="Y71" s="49" t="s">
        <v>443</v>
      </c>
      <c r="Z71" s="49" t="s">
        <v>443</v>
      </c>
      <c r="AA71" s="49" t="s">
        <v>443</v>
      </c>
      <c r="AB71" s="49" t="s">
        <v>443</v>
      </c>
      <c r="AC71" s="49" t="s">
        <v>443</v>
      </c>
      <c r="AD71" s="49" t="s">
        <v>443</v>
      </c>
      <c r="AE71" s="49" t="s">
        <v>443</v>
      </c>
      <c r="AF71" s="49" t="s">
        <v>443</v>
      </c>
      <c r="AG71" s="49" t="s">
        <v>443</v>
      </c>
      <c r="AH71" s="49"/>
      <c r="AI71" s="49" t="s">
        <v>35</v>
      </c>
      <c r="AJ71" s="49" t="s">
        <v>21</v>
      </c>
      <c r="AK71" s="49"/>
      <c r="AL71" s="49"/>
      <c r="AM71" s="49"/>
      <c r="AN71" s="49"/>
      <c r="AO71" s="49"/>
      <c r="AP71" s="49"/>
      <c r="AQ71" s="49" t="s">
        <v>443</v>
      </c>
      <c r="AR71" s="49"/>
      <c r="AS71" s="49"/>
      <c r="AT71" s="1"/>
      <c r="AU71" s="1"/>
      <c r="AV71" s="1"/>
      <c r="AW71" s="1"/>
      <c r="AX71" s="1"/>
      <c r="AY71" s="1"/>
      <c r="AZ71" s="1"/>
      <c r="BA71" s="1"/>
      <c r="BB71" s="1"/>
      <c r="BC71" s="1"/>
      <c r="BD71" s="1"/>
      <c r="BE71" s="143"/>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row>
    <row r="72" spans="1:105" ht="45" customHeight="1" x14ac:dyDescent="0.25">
      <c r="A72" s="383" t="s">
        <v>257</v>
      </c>
      <c r="B72" s="383" t="s">
        <v>152</v>
      </c>
      <c r="C72" s="383"/>
      <c r="D72" s="384"/>
      <c r="E72" s="385" t="s">
        <v>590</v>
      </c>
      <c r="F72" s="386" t="s">
        <v>258</v>
      </c>
      <c r="G72" s="88">
        <v>13</v>
      </c>
      <c r="H72" s="387" t="s">
        <v>2181</v>
      </c>
      <c r="I72" s="388" t="s">
        <v>69</v>
      </c>
      <c r="J72" s="170" t="s">
        <v>443</v>
      </c>
      <c r="K72" s="49" t="s">
        <v>443</v>
      </c>
      <c r="L72" s="49" t="s">
        <v>443</v>
      </c>
      <c r="M72" s="49" t="s">
        <v>443</v>
      </c>
      <c r="N72" s="49" t="s">
        <v>35</v>
      </c>
      <c r="O72" s="49" t="s">
        <v>443</v>
      </c>
      <c r="P72" s="49" t="s">
        <v>21</v>
      </c>
      <c r="Q72" s="49" t="s">
        <v>443</v>
      </c>
      <c r="R72" s="49" t="s">
        <v>443</v>
      </c>
      <c r="S72" s="49" t="s">
        <v>443</v>
      </c>
      <c r="T72" s="49" t="s">
        <v>443</v>
      </c>
      <c r="U72" s="49" t="s">
        <v>443</v>
      </c>
      <c r="V72" s="49" t="s">
        <v>443</v>
      </c>
      <c r="W72" s="49" t="s">
        <v>443</v>
      </c>
      <c r="X72" s="49" t="s">
        <v>443</v>
      </c>
      <c r="Y72" s="49" t="s">
        <v>443</v>
      </c>
      <c r="Z72" s="49" t="s">
        <v>443</v>
      </c>
      <c r="AA72" s="49" t="s">
        <v>443</v>
      </c>
      <c r="AB72" s="49" t="s">
        <v>21</v>
      </c>
      <c r="AC72" s="49" t="s">
        <v>443</v>
      </c>
      <c r="AD72" s="49" t="s">
        <v>443</v>
      </c>
      <c r="AE72" s="49" t="s">
        <v>443</v>
      </c>
      <c r="AF72" s="49" t="s">
        <v>443</v>
      </c>
      <c r="AG72" s="49" t="s">
        <v>21</v>
      </c>
      <c r="AH72" s="49" t="s">
        <v>443</v>
      </c>
      <c r="AI72" s="49" t="s">
        <v>443</v>
      </c>
      <c r="AJ72" s="49" t="s">
        <v>443</v>
      </c>
      <c r="AK72" s="49" t="s">
        <v>443</v>
      </c>
      <c r="AL72" s="49" t="s">
        <v>443</v>
      </c>
      <c r="AM72" s="49" t="s">
        <v>443</v>
      </c>
      <c r="AN72" s="49" t="s">
        <v>21</v>
      </c>
      <c r="AO72" s="49" t="s">
        <v>443</v>
      </c>
      <c r="AP72" s="49" t="s">
        <v>443</v>
      </c>
      <c r="AQ72" s="49" t="s">
        <v>443</v>
      </c>
      <c r="AR72" s="123" t="s">
        <v>443</v>
      </c>
      <c r="AS72" s="49" t="s">
        <v>443</v>
      </c>
      <c r="AT72" s="49" t="s">
        <v>443</v>
      </c>
      <c r="AU72" s="49" t="s">
        <v>443</v>
      </c>
      <c r="AV72" s="49" t="s">
        <v>443</v>
      </c>
      <c r="AW72" s="129" t="s">
        <v>2609</v>
      </c>
      <c r="AX72" s="49" t="s">
        <v>443</v>
      </c>
      <c r="AY72" s="49" t="s">
        <v>443</v>
      </c>
      <c r="AZ72" s="137" t="s">
        <v>21</v>
      </c>
      <c r="BA72" s="49" t="s">
        <v>443</v>
      </c>
      <c r="BB72" s="49" t="s">
        <v>443</v>
      </c>
      <c r="BC72" s="49" t="s">
        <v>443</v>
      </c>
      <c r="BD72" s="49" t="s">
        <v>443</v>
      </c>
      <c r="BE72" s="131" t="s">
        <v>443</v>
      </c>
      <c r="BF72" s="49" t="s">
        <v>443</v>
      </c>
      <c r="BG72" s="49" t="s">
        <v>443</v>
      </c>
      <c r="BH72" s="49" t="s">
        <v>443</v>
      </c>
      <c r="BI72" s="49" t="s">
        <v>443</v>
      </c>
      <c r="BJ72" s="49" t="s">
        <v>443</v>
      </c>
      <c r="BK72" s="49" t="s">
        <v>443</v>
      </c>
      <c r="BL72" s="132" t="s">
        <v>21</v>
      </c>
      <c r="BM72" s="49" t="s">
        <v>443</v>
      </c>
      <c r="BN72" s="49" t="s">
        <v>443</v>
      </c>
      <c r="BO72" s="49" t="s">
        <v>443</v>
      </c>
      <c r="BP72" s="49" t="s">
        <v>443</v>
      </c>
      <c r="BQ72" s="49" t="s">
        <v>443</v>
      </c>
      <c r="BR72" s="77" t="s">
        <v>443</v>
      </c>
      <c r="BS72" s="77" t="s">
        <v>443</v>
      </c>
      <c r="BT72" s="77" t="s">
        <v>443</v>
      </c>
      <c r="BU72" s="77" t="s">
        <v>443</v>
      </c>
      <c r="BV72" s="77" t="s">
        <v>443</v>
      </c>
      <c r="BW72" s="48" t="s">
        <v>443</v>
      </c>
      <c r="BX72" s="49" t="s">
        <v>443</v>
      </c>
      <c r="BY72" s="323" t="s">
        <v>4</v>
      </c>
      <c r="BZ72" s="77" t="s">
        <v>443</v>
      </c>
      <c r="CA72" s="77" t="s">
        <v>443</v>
      </c>
      <c r="CB72" s="77" t="s">
        <v>443</v>
      </c>
      <c r="CC72" s="77" t="s">
        <v>443</v>
      </c>
      <c r="CD72" s="77" t="s">
        <v>443</v>
      </c>
      <c r="CE72" s="77" t="s">
        <v>443</v>
      </c>
      <c r="CF72" s="77" t="s">
        <v>443</v>
      </c>
      <c r="CG72" s="77" t="s">
        <v>443</v>
      </c>
      <c r="CH72" s="77" t="s">
        <v>443</v>
      </c>
      <c r="CI72" s="77" t="s">
        <v>443</v>
      </c>
      <c r="CJ72" s="77" t="s">
        <v>443</v>
      </c>
      <c r="CK72" s="326" t="s">
        <v>4</v>
      </c>
      <c r="CL72" s="77" t="s">
        <v>443</v>
      </c>
      <c r="CM72" s="77" t="s">
        <v>443</v>
      </c>
      <c r="CN72" s="77" t="s">
        <v>443</v>
      </c>
      <c r="CO72" s="77" t="s">
        <v>443</v>
      </c>
      <c r="CP72" s="379" t="s">
        <v>443</v>
      </c>
      <c r="CQ72" s="379" t="s">
        <v>443</v>
      </c>
      <c r="CR72" s="379" t="s">
        <v>443</v>
      </c>
      <c r="CS72" s="379" t="s">
        <v>443</v>
      </c>
      <c r="CT72" s="379" t="s">
        <v>443</v>
      </c>
      <c r="CU72" s="380" t="s">
        <v>35</v>
      </c>
      <c r="CV72" s="379" t="s">
        <v>443</v>
      </c>
      <c r="CW72" s="379" t="s">
        <v>443</v>
      </c>
      <c r="CX72" s="379" t="s">
        <v>443</v>
      </c>
      <c r="CY72" s="379" t="s">
        <v>443</v>
      </c>
      <c r="CZ72" s="379" t="s">
        <v>443</v>
      </c>
      <c r="DA72" s="379" t="s">
        <v>443</v>
      </c>
    </row>
    <row r="73" spans="1:105" s="381" customFormat="1" ht="45" customHeight="1" x14ac:dyDescent="0.25">
      <c r="A73" s="408" t="s">
        <v>2421</v>
      </c>
      <c r="B73" s="382" t="s">
        <v>2422</v>
      </c>
      <c r="C73" s="409" t="s">
        <v>2653</v>
      </c>
      <c r="D73" s="434">
        <v>43132</v>
      </c>
      <c r="E73" s="385" t="s">
        <v>590</v>
      </c>
      <c r="F73" s="386" t="s">
        <v>2425</v>
      </c>
      <c r="G73" s="88"/>
      <c r="H73" s="387" t="s">
        <v>30</v>
      </c>
      <c r="I73" s="388" t="s">
        <v>25</v>
      </c>
      <c r="J73" s="170"/>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123"/>
      <c r="AS73" s="49"/>
      <c r="AT73" s="49"/>
      <c r="AU73" s="49"/>
      <c r="AV73" s="49"/>
      <c r="AW73" s="129"/>
      <c r="AX73" s="49"/>
      <c r="AY73" s="49"/>
      <c r="AZ73" s="49"/>
      <c r="BA73" s="137"/>
      <c r="BB73" s="49"/>
      <c r="BC73" s="49"/>
      <c r="BD73" s="49"/>
      <c r="BE73" s="131"/>
      <c r="BF73" s="50" t="s">
        <v>35</v>
      </c>
      <c r="BG73" s="50" t="s">
        <v>35</v>
      </c>
      <c r="BH73" s="50" t="s">
        <v>35</v>
      </c>
      <c r="BI73" s="50" t="s">
        <v>35</v>
      </c>
      <c r="BJ73" s="50" t="s">
        <v>35</v>
      </c>
      <c r="BK73" s="50" t="s">
        <v>35</v>
      </c>
      <c r="BL73" s="50" t="s">
        <v>35</v>
      </c>
      <c r="BM73" s="50" t="s">
        <v>35</v>
      </c>
      <c r="BN73" s="50" t="s">
        <v>35</v>
      </c>
      <c r="BO73" s="50" t="s">
        <v>35</v>
      </c>
      <c r="BP73" s="50" t="s">
        <v>35</v>
      </c>
      <c r="BQ73" s="50" t="s">
        <v>35</v>
      </c>
      <c r="BR73" s="297"/>
      <c r="BS73" s="297"/>
      <c r="BT73" s="297"/>
      <c r="BU73" s="162" t="s">
        <v>443</v>
      </c>
      <c r="BV73" s="162" t="s">
        <v>443</v>
      </c>
      <c r="BW73" s="162" t="s">
        <v>443</v>
      </c>
      <c r="BX73" s="49" t="s">
        <v>443</v>
      </c>
      <c r="BY73" s="358" t="s">
        <v>443</v>
      </c>
      <c r="BZ73" s="162" t="s">
        <v>443</v>
      </c>
      <c r="CA73" s="49" t="s">
        <v>443</v>
      </c>
      <c r="CB73" s="49" t="s">
        <v>443</v>
      </c>
      <c r="CC73" s="49" t="s">
        <v>443</v>
      </c>
      <c r="CD73" s="298" t="s">
        <v>2654</v>
      </c>
      <c r="CE73" s="49" t="s">
        <v>443</v>
      </c>
      <c r="CF73" s="49" t="s">
        <v>443</v>
      </c>
      <c r="CG73" s="49" t="s">
        <v>443</v>
      </c>
      <c r="CH73" s="49" t="s">
        <v>443</v>
      </c>
      <c r="CI73" s="49" t="s">
        <v>443</v>
      </c>
      <c r="CJ73" s="49" t="s">
        <v>443</v>
      </c>
      <c r="CK73" s="49" t="s">
        <v>443</v>
      </c>
      <c r="CL73" s="288" t="s">
        <v>443</v>
      </c>
      <c r="CM73" s="146" t="s">
        <v>2600</v>
      </c>
      <c r="CN73" s="49" t="s">
        <v>443</v>
      </c>
      <c r="CO73" s="49" t="s">
        <v>443</v>
      </c>
      <c r="CP73" s="379" t="s">
        <v>443</v>
      </c>
      <c r="CQ73" s="379" t="s">
        <v>443</v>
      </c>
      <c r="CR73" s="379" t="s">
        <v>443</v>
      </c>
      <c r="CS73" s="379" t="s">
        <v>443</v>
      </c>
      <c r="CT73" s="379" t="s">
        <v>443</v>
      </c>
      <c r="CU73" s="380" t="s">
        <v>35</v>
      </c>
      <c r="CV73" s="425" t="s">
        <v>4</v>
      </c>
      <c r="CW73" s="379" t="s">
        <v>443</v>
      </c>
      <c r="CX73" s="379" t="s">
        <v>443</v>
      </c>
      <c r="CY73" s="448" t="s">
        <v>443</v>
      </c>
      <c r="CZ73" s="448" t="s">
        <v>443</v>
      </c>
      <c r="DA73" s="379" t="s">
        <v>443</v>
      </c>
    </row>
    <row r="74" spans="1:105" ht="45" customHeight="1" x14ac:dyDescent="0.25">
      <c r="A74" s="383" t="s">
        <v>1070</v>
      </c>
      <c r="B74" s="383" t="s">
        <v>152</v>
      </c>
      <c r="C74" s="383"/>
      <c r="D74" s="401">
        <v>43800</v>
      </c>
      <c r="E74" s="385" t="s">
        <v>590</v>
      </c>
      <c r="F74" s="386" t="s">
        <v>2429</v>
      </c>
      <c r="G74" s="88"/>
      <c r="H74" s="387" t="s">
        <v>2181</v>
      </c>
      <c r="I74" s="404" t="s">
        <v>50</v>
      </c>
      <c r="J74" s="170"/>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123"/>
      <c r="AS74" s="49"/>
      <c r="AT74" s="49"/>
      <c r="AU74" s="49"/>
      <c r="AV74" s="49"/>
      <c r="AW74" s="129"/>
      <c r="AX74" s="49"/>
      <c r="AY74" s="49"/>
      <c r="AZ74" s="137"/>
      <c r="BA74" s="49"/>
      <c r="BB74" s="49"/>
      <c r="BC74" s="49"/>
      <c r="BD74" s="49"/>
      <c r="BE74" s="131"/>
      <c r="BF74" s="49"/>
      <c r="BG74" s="49"/>
      <c r="BH74" s="49"/>
      <c r="BI74" s="49"/>
      <c r="BJ74" s="49"/>
      <c r="BK74" s="49"/>
      <c r="BL74" s="132"/>
      <c r="BM74" s="49"/>
      <c r="BN74" s="49"/>
      <c r="BO74" s="49"/>
      <c r="BP74" s="49"/>
      <c r="BQ74" s="49"/>
      <c r="BR74" s="49"/>
      <c r="BS74" s="49"/>
      <c r="BT74" s="49"/>
      <c r="BU74" s="49"/>
      <c r="BV74" s="49"/>
      <c r="BW74" s="28"/>
      <c r="BX74" s="49"/>
      <c r="BY74" s="287"/>
      <c r="BZ74" s="49"/>
      <c r="CA74" s="49"/>
      <c r="CB74" s="49"/>
      <c r="CC74" s="49"/>
      <c r="CD74" s="49"/>
      <c r="CE74" s="49"/>
      <c r="CF74" s="49"/>
      <c r="CG74" s="49"/>
      <c r="CH74" s="49"/>
      <c r="CI74" s="49"/>
      <c r="CJ74" s="49"/>
      <c r="CK74" s="295"/>
      <c r="CL74" s="49"/>
      <c r="CM74" s="49"/>
      <c r="CN74" s="49"/>
      <c r="CO74" s="49"/>
      <c r="CP74" s="379"/>
      <c r="CQ74" s="379" t="s">
        <v>443</v>
      </c>
      <c r="CR74" s="379" t="s">
        <v>443</v>
      </c>
      <c r="CS74" s="379" t="s">
        <v>443</v>
      </c>
      <c r="CT74" s="379" t="s">
        <v>443</v>
      </c>
      <c r="CU74" s="380" t="s">
        <v>35</v>
      </c>
      <c r="CV74" s="379" t="s">
        <v>443</v>
      </c>
      <c r="CW74" s="379" t="s">
        <v>443</v>
      </c>
      <c r="CX74" s="379" t="s">
        <v>443</v>
      </c>
      <c r="CY74" s="379" t="s">
        <v>443</v>
      </c>
      <c r="CZ74" s="379" t="s">
        <v>443</v>
      </c>
      <c r="DA74" s="379" t="s">
        <v>443</v>
      </c>
    </row>
    <row r="75" spans="1:105" s="381" customFormat="1" ht="45" customHeight="1" x14ac:dyDescent="0.25">
      <c r="A75" s="382" t="s">
        <v>184</v>
      </c>
      <c r="B75" s="383" t="s">
        <v>185</v>
      </c>
      <c r="C75" s="383"/>
      <c r="D75" s="401">
        <v>42558</v>
      </c>
      <c r="E75" s="385" t="s">
        <v>590</v>
      </c>
      <c r="F75" s="386" t="s">
        <v>488</v>
      </c>
      <c r="G75" s="140">
        <v>22</v>
      </c>
      <c r="H75" s="387" t="s">
        <v>19</v>
      </c>
      <c r="I75" s="388" t="s">
        <v>100</v>
      </c>
      <c r="J75" s="49" t="s">
        <v>443</v>
      </c>
      <c r="K75" s="49" t="s">
        <v>443</v>
      </c>
      <c r="L75" s="49" t="s">
        <v>443</v>
      </c>
      <c r="M75" s="49" t="s">
        <v>443</v>
      </c>
      <c r="N75" s="49" t="s">
        <v>443</v>
      </c>
      <c r="O75" s="49" t="s">
        <v>443</v>
      </c>
      <c r="P75" s="49" t="s">
        <v>443</v>
      </c>
      <c r="Q75" s="49" t="s">
        <v>443</v>
      </c>
      <c r="R75" s="49" t="s">
        <v>443</v>
      </c>
      <c r="S75" s="49" t="s">
        <v>21</v>
      </c>
      <c r="T75" s="49" t="s">
        <v>443</v>
      </c>
      <c r="U75" s="49" t="s">
        <v>443</v>
      </c>
      <c r="V75" s="49" t="s">
        <v>443</v>
      </c>
      <c r="W75" s="49" t="s">
        <v>443</v>
      </c>
      <c r="X75" s="49" t="s">
        <v>443</v>
      </c>
      <c r="Y75" s="49" t="s">
        <v>443</v>
      </c>
      <c r="Z75" s="49" t="s">
        <v>443</v>
      </c>
      <c r="AA75" s="49" t="s">
        <v>443</v>
      </c>
      <c r="AB75" s="49" t="s">
        <v>443</v>
      </c>
      <c r="AC75" s="49" t="s">
        <v>443</v>
      </c>
      <c r="AD75" s="49" t="s">
        <v>443</v>
      </c>
      <c r="AE75" s="49" t="s">
        <v>21</v>
      </c>
      <c r="AF75" s="49" t="s">
        <v>443</v>
      </c>
      <c r="AG75" s="49" t="s">
        <v>443</v>
      </c>
      <c r="AH75" s="49" t="s">
        <v>443</v>
      </c>
      <c r="AI75" s="49" t="s">
        <v>443</v>
      </c>
      <c r="AJ75" s="49" t="s">
        <v>443</v>
      </c>
      <c r="AK75" s="49" t="s">
        <v>443</v>
      </c>
      <c r="AL75" s="49" t="s">
        <v>443</v>
      </c>
      <c r="AM75" s="49" t="s">
        <v>443</v>
      </c>
      <c r="AN75" s="49" t="s">
        <v>443</v>
      </c>
      <c r="AO75" s="49" t="s">
        <v>35</v>
      </c>
      <c r="AP75" s="49" t="s">
        <v>443</v>
      </c>
      <c r="AQ75" s="49" t="s">
        <v>21</v>
      </c>
      <c r="AR75" s="49" t="s">
        <v>443</v>
      </c>
      <c r="AS75" s="49" t="s">
        <v>443</v>
      </c>
      <c r="AT75" s="49" t="s">
        <v>443</v>
      </c>
      <c r="AU75" s="49" t="s">
        <v>443</v>
      </c>
      <c r="AV75" s="49" t="s">
        <v>443</v>
      </c>
      <c r="AW75" s="49" t="s">
        <v>443</v>
      </c>
      <c r="AX75" s="49" t="s">
        <v>443</v>
      </c>
      <c r="AY75" s="49" t="s">
        <v>443</v>
      </c>
      <c r="AZ75" s="49" t="s">
        <v>443</v>
      </c>
      <c r="BA75" s="49" t="s">
        <v>443</v>
      </c>
      <c r="BB75" s="49" t="s">
        <v>443</v>
      </c>
      <c r="BC75" s="137" t="s">
        <v>21</v>
      </c>
      <c r="BD75" s="49" t="s">
        <v>443</v>
      </c>
      <c r="BE75" s="136" t="s">
        <v>2655</v>
      </c>
      <c r="BF75" s="344" t="s">
        <v>2656</v>
      </c>
      <c r="BG75" s="162" t="s">
        <v>443</v>
      </c>
      <c r="BH75" s="161" t="s">
        <v>443</v>
      </c>
      <c r="BI75" s="161" t="s">
        <v>443</v>
      </c>
      <c r="BJ75" s="162" t="s">
        <v>443</v>
      </c>
      <c r="BK75" s="162" t="s">
        <v>443</v>
      </c>
      <c r="BL75" s="162" t="s">
        <v>443</v>
      </c>
      <c r="BM75" s="49" t="s">
        <v>443</v>
      </c>
      <c r="BN75" s="49" t="s">
        <v>443</v>
      </c>
      <c r="BO75" s="132" t="s">
        <v>21</v>
      </c>
      <c r="BP75" s="49" t="s">
        <v>443</v>
      </c>
      <c r="BQ75" s="49" t="s">
        <v>443</v>
      </c>
      <c r="BR75" s="49" t="s">
        <v>443</v>
      </c>
      <c r="BS75" s="103" t="s">
        <v>35</v>
      </c>
      <c r="BT75" s="49" t="s">
        <v>443</v>
      </c>
      <c r="BU75" s="49" t="s">
        <v>443</v>
      </c>
      <c r="BV75" s="49" t="s">
        <v>443</v>
      </c>
      <c r="BW75" s="49" t="s">
        <v>443</v>
      </c>
      <c r="BX75" s="49" t="s">
        <v>443</v>
      </c>
      <c r="BY75" s="49" t="s">
        <v>443</v>
      </c>
      <c r="BZ75" s="49" t="s">
        <v>443</v>
      </c>
      <c r="CA75" s="287" t="s">
        <v>4</v>
      </c>
      <c r="CB75" s="49" t="s">
        <v>443</v>
      </c>
      <c r="CC75" s="49" t="s">
        <v>443</v>
      </c>
      <c r="CD75" s="49" t="s">
        <v>443</v>
      </c>
      <c r="CE75" s="49" t="s">
        <v>443</v>
      </c>
      <c r="CF75" s="49" t="s">
        <v>443</v>
      </c>
      <c r="CG75" s="49" t="s">
        <v>443</v>
      </c>
      <c r="CH75" s="49" t="s">
        <v>443</v>
      </c>
      <c r="CI75" s="49" t="s">
        <v>443</v>
      </c>
      <c r="CJ75" s="49" t="s">
        <v>443</v>
      </c>
      <c r="CK75" s="49" t="s">
        <v>443</v>
      </c>
      <c r="CL75" s="49" t="s">
        <v>443</v>
      </c>
      <c r="CM75" s="49" t="s">
        <v>443</v>
      </c>
      <c r="CN75" s="49" t="s">
        <v>443</v>
      </c>
      <c r="CO75" s="49" t="s">
        <v>443</v>
      </c>
      <c r="CP75" s="379" t="s">
        <v>443</v>
      </c>
      <c r="CQ75" s="379" t="s">
        <v>443</v>
      </c>
      <c r="CR75" s="379" t="s">
        <v>443</v>
      </c>
      <c r="CS75" s="379" t="s">
        <v>443</v>
      </c>
      <c r="CT75" s="379" t="s">
        <v>443</v>
      </c>
      <c r="CU75" s="380" t="s">
        <v>35</v>
      </c>
      <c r="CV75" s="379" t="s">
        <v>443</v>
      </c>
      <c r="CW75" s="379" t="s">
        <v>443</v>
      </c>
      <c r="CX75" s="379" t="s">
        <v>443</v>
      </c>
      <c r="CY75" s="379" t="s">
        <v>443</v>
      </c>
      <c r="CZ75" s="379" t="s">
        <v>443</v>
      </c>
      <c r="DA75" s="379" t="s">
        <v>443</v>
      </c>
    </row>
    <row r="76" spans="1:105" s="381" customFormat="1" ht="45" customHeight="1" x14ac:dyDescent="0.25">
      <c r="A76" s="414" t="s">
        <v>1082</v>
      </c>
      <c r="B76" s="383" t="s">
        <v>89</v>
      </c>
      <c r="C76" s="383"/>
      <c r="D76" s="401">
        <v>41426</v>
      </c>
      <c r="E76" s="385" t="s">
        <v>590</v>
      </c>
      <c r="F76" s="386" t="s">
        <v>2430</v>
      </c>
      <c r="G76" s="88">
        <v>24</v>
      </c>
      <c r="H76" s="387" t="s">
        <v>19</v>
      </c>
      <c r="I76" s="415" t="s">
        <v>25</v>
      </c>
      <c r="J76" s="173" t="s">
        <v>35</v>
      </c>
      <c r="K76" s="51" t="s">
        <v>35</v>
      </c>
      <c r="L76" s="51" t="s">
        <v>35</v>
      </c>
      <c r="M76" s="51" t="s">
        <v>35</v>
      </c>
      <c r="N76" s="51" t="s">
        <v>21</v>
      </c>
      <c r="O76" s="51" t="s">
        <v>35</v>
      </c>
      <c r="P76" s="51" t="s">
        <v>35</v>
      </c>
      <c r="Q76" s="49" t="s">
        <v>443</v>
      </c>
      <c r="R76" s="49" t="s">
        <v>443</v>
      </c>
      <c r="S76" s="49" t="s">
        <v>443</v>
      </c>
      <c r="T76" s="49" t="s">
        <v>443</v>
      </c>
      <c r="U76" s="49" t="s">
        <v>443</v>
      </c>
      <c r="V76" s="49" t="s">
        <v>443</v>
      </c>
      <c r="W76" s="49" t="s">
        <v>443</v>
      </c>
      <c r="X76" s="49" t="s">
        <v>443</v>
      </c>
      <c r="Y76" s="49" t="s">
        <v>443</v>
      </c>
      <c r="Z76" s="49" t="s">
        <v>21</v>
      </c>
      <c r="AA76" s="49" t="s">
        <v>443</v>
      </c>
      <c r="AB76" s="49" t="s">
        <v>443</v>
      </c>
      <c r="AC76" s="49" t="s">
        <v>443</v>
      </c>
      <c r="AD76" s="49" t="s">
        <v>443</v>
      </c>
      <c r="AE76" s="49" t="s">
        <v>443</v>
      </c>
      <c r="AF76" s="49" t="s">
        <v>443</v>
      </c>
      <c r="AG76" s="49" t="s">
        <v>443</v>
      </c>
      <c r="AH76" s="49" t="s">
        <v>443</v>
      </c>
      <c r="AI76" s="49" t="s">
        <v>443</v>
      </c>
      <c r="AJ76" s="49" t="s">
        <v>443</v>
      </c>
      <c r="AK76" s="66" t="s">
        <v>767</v>
      </c>
      <c r="AL76" s="49" t="s">
        <v>21</v>
      </c>
      <c r="AM76" s="49" t="s">
        <v>443</v>
      </c>
      <c r="AN76" s="49" t="s">
        <v>443</v>
      </c>
      <c r="AO76" s="49" t="s">
        <v>443</v>
      </c>
      <c r="AP76" s="49" t="s">
        <v>443</v>
      </c>
      <c r="AQ76" s="49" t="s">
        <v>443</v>
      </c>
      <c r="AR76" s="49" t="s">
        <v>443</v>
      </c>
      <c r="AS76" s="49" t="s">
        <v>443</v>
      </c>
      <c r="AT76" s="49" t="s">
        <v>443</v>
      </c>
      <c r="AU76" s="49" t="s">
        <v>443</v>
      </c>
      <c r="AV76" s="49" t="s">
        <v>443</v>
      </c>
      <c r="AW76" s="49" t="s">
        <v>443</v>
      </c>
      <c r="AX76" s="137" t="s">
        <v>21</v>
      </c>
      <c r="AY76" s="49" t="s">
        <v>443</v>
      </c>
      <c r="AZ76" s="49" t="s">
        <v>443</v>
      </c>
      <c r="BA76" s="49" t="s">
        <v>443</v>
      </c>
      <c r="BB76" s="49" t="s">
        <v>443</v>
      </c>
      <c r="BC76" s="49" t="s">
        <v>443</v>
      </c>
      <c r="BD76" s="49" t="s">
        <v>443</v>
      </c>
      <c r="BE76" s="136" t="s">
        <v>2657</v>
      </c>
      <c r="BF76" s="49" t="s">
        <v>443</v>
      </c>
      <c r="BG76" s="49" t="s">
        <v>443</v>
      </c>
      <c r="BH76" s="49" t="s">
        <v>443</v>
      </c>
      <c r="BI76" s="49" t="s">
        <v>443</v>
      </c>
      <c r="BJ76" s="132" t="s">
        <v>21</v>
      </c>
      <c r="BK76" s="49" t="s">
        <v>443</v>
      </c>
      <c r="BL76" s="49" t="s">
        <v>443</v>
      </c>
      <c r="BM76" s="49" t="s">
        <v>443</v>
      </c>
      <c r="BN76" s="49" t="s">
        <v>443</v>
      </c>
      <c r="BO76" s="49" t="s">
        <v>443</v>
      </c>
      <c r="BP76" s="49" t="s">
        <v>443</v>
      </c>
      <c r="BQ76" s="49" t="s">
        <v>443</v>
      </c>
      <c r="BR76" s="49" t="s">
        <v>443</v>
      </c>
      <c r="BS76" s="103" t="s">
        <v>35</v>
      </c>
      <c r="BT76" s="49" t="s">
        <v>443</v>
      </c>
      <c r="BU76" s="49" t="s">
        <v>443</v>
      </c>
      <c r="BV76" s="287" t="s">
        <v>4</v>
      </c>
      <c r="BW76" s="49" t="s">
        <v>443</v>
      </c>
      <c r="BX76" s="49" t="s">
        <v>443</v>
      </c>
      <c r="BY76" s="49" t="s">
        <v>443</v>
      </c>
      <c r="BZ76" s="49" t="s">
        <v>443</v>
      </c>
      <c r="CA76" s="49" t="s">
        <v>443</v>
      </c>
      <c r="CB76" s="49" t="s">
        <v>443</v>
      </c>
      <c r="CC76" s="49" t="s">
        <v>443</v>
      </c>
      <c r="CD76" s="49" t="s">
        <v>443</v>
      </c>
      <c r="CE76" s="49" t="s">
        <v>443</v>
      </c>
      <c r="CF76" s="49" t="s">
        <v>443</v>
      </c>
      <c r="CG76" s="49" t="s">
        <v>443</v>
      </c>
      <c r="CH76" s="295" t="s">
        <v>4</v>
      </c>
      <c r="CI76" s="49" t="s">
        <v>443</v>
      </c>
      <c r="CJ76" s="49" t="s">
        <v>443</v>
      </c>
      <c r="CK76" s="49" t="s">
        <v>443</v>
      </c>
      <c r="CL76" s="49" t="s">
        <v>443</v>
      </c>
      <c r="CM76" s="49" t="s">
        <v>443</v>
      </c>
      <c r="CN76" s="49" t="s">
        <v>443</v>
      </c>
      <c r="CO76" s="49" t="s">
        <v>443</v>
      </c>
      <c r="CP76" s="379" t="s">
        <v>443</v>
      </c>
      <c r="CQ76" s="379" t="s">
        <v>443</v>
      </c>
      <c r="CR76" s="379" t="s">
        <v>443</v>
      </c>
      <c r="CS76" s="379" t="s">
        <v>443</v>
      </c>
      <c r="CT76" s="405" t="s">
        <v>443</v>
      </c>
      <c r="CU76" s="380" t="s">
        <v>35</v>
      </c>
      <c r="CV76" s="379" t="s">
        <v>4</v>
      </c>
      <c r="CW76" s="379" t="s">
        <v>443</v>
      </c>
      <c r="CX76" s="379" t="s">
        <v>443</v>
      </c>
      <c r="CY76" s="379" t="s">
        <v>443</v>
      </c>
      <c r="CZ76" s="379" t="s">
        <v>443</v>
      </c>
      <c r="DA76" s="379" t="s">
        <v>443</v>
      </c>
    </row>
    <row r="77" spans="1:105" s="381" customFormat="1" ht="45" customHeight="1" x14ac:dyDescent="0.25">
      <c r="A77" s="408" t="s">
        <v>127</v>
      </c>
      <c r="B77" s="383" t="s">
        <v>119</v>
      </c>
      <c r="C77" s="383"/>
      <c r="D77" s="384"/>
      <c r="E77" s="385" t="s">
        <v>590</v>
      </c>
      <c r="F77" s="386" t="s">
        <v>2431</v>
      </c>
      <c r="G77" s="88">
        <v>5</v>
      </c>
      <c r="H77" s="387" t="s">
        <v>19</v>
      </c>
      <c r="I77" s="388" t="s">
        <v>20</v>
      </c>
      <c r="J77" s="170" t="s">
        <v>443</v>
      </c>
      <c r="K77" s="49" t="s">
        <v>443</v>
      </c>
      <c r="L77" s="49" t="s">
        <v>443</v>
      </c>
      <c r="M77" s="49" t="s">
        <v>443</v>
      </c>
      <c r="N77" s="49" t="s">
        <v>443</v>
      </c>
      <c r="O77" s="49" t="s">
        <v>21</v>
      </c>
      <c r="P77" s="49" t="s">
        <v>443</v>
      </c>
      <c r="Q77" s="49" t="s">
        <v>443</v>
      </c>
      <c r="R77" s="49" t="s">
        <v>443</v>
      </c>
      <c r="S77" s="49" t="s">
        <v>443</v>
      </c>
      <c r="T77" s="49" t="s">
        <v>443</v>
      </c>
      <c r="U77" s="49" t="s">
        <v>443</v>
      </c>
      <c r="V77" s="49" t="s">
        <v>443</v>
      </c>
      <c r="W77" s="49" t="s">
        <v>443</v>
      </c>
      <c r="X77" s="49" t="s">
        <v>443</v>
      </c>
      <c r="Y77" s="49" t="s">
        <v>443</v>
      </c>
      <c r="Z77" s="49" t="s">
        <v>443</v>
      </c>
      <c r="AA77" s="49" t="s">
        <v>21</v>
      </c>
      <c r="AB77" s="49" t="s">
        <v>443</v>
      </c>
      <c r="AC77" s="49" t="s">
        <v>443</v>
      </c>
      <c r="AD77" s="49" t="s">
        <v>443</v>
      </c>
      <c r="AE77" s="49" t="s">
        <v>443</v>
      </c>
      <c r="AF77" s="49" t="s">
        <v>443</v>
      </c>
      <c r="AG77" s="49" t="s">
        <v>443</v>
      </c>
      <c r="AH77" s="49" t="s">
        <v>443</v>
      </c>
      <c r="AI77" s="49" t="s">
        <v>443</v>
      </c>
      <c r="AJ77" s="49" t="s">
        <v>443</v>
      </c>
      <c r="AK77" s="49" t="s">
        <v>443</v>
      </c>
      <c r="AL77" s="49" t="s">
        <v>443</v>
      </c>
      <c r="AM77" s="49" t="s">
        <v>21</v>
      </c>
      <c r="AN77" s="49" t="s">
        <v>443</v>
      </c>
      <c r="AO77" s="49" t="s">
        <v>443</v>
      </c>
      <c r="AP77" s="49" t="s">
        <v>443</v>
      </c>
      <c r="AQ77" s="49" t="s">
        <v>443</v>
      </c>
      <c r="AR77" s="49" t="s">
        <v>443</v>
      </c>
      <c r="AS77" s="49" t="s">
        <v>443</v>
      </c>
      <c r="AT77" s="49" t="s">
        <v>443</v>
      </c>
      <c r="AU77" s="49" t="s">
        <v>443</v>
      </c>
      <c r="AV77" s="49" t="s">
        <v>443</v>
      </c>
      <c r="AW77" s="49" t="s">
        <v>443</v>
      </c>
      <c r="AX77" s="49" t="s">
        <v>443</v>
      </c>
      <c r="AY77" s="137" t="s">
        <v>21</v>
      </c>
      <c r="AZ77" s="49" t="s">
        <v>443</v>
      </c>
      <c r="BA77" s="49" t="s">
        <v>443</v>
      </c>
      <c r="BB77" s="49" t="s">
        <v>443</v>
      </c>
      <c r="BC77" s="49" t="s">
        <v>443</v>
      </c>
      <c r="BD77" s="49" t="s">
        <v>443</v>
      </c>
      <c r="BE77" s="131" t="s">
        <v>443</v>
      </c>
      <c r="BF77" s="49" t="s">
        <v>443</v>
      </c>
      <c r="BG77" s="49" t="s">
        <v>443</v>
      </c>
      <c r="BH77" s="49" t="s">
        <v>443</v>
      </c>
      <c r="BI77" s="49" t="s">
        <v>443</v>
      </c>
      <c r="BJ77" s="49" t="s">
        <v>443</v>
      </c>
      <c r="BK77" s="132" t="s">
        <v>21</v>
      </c>
      <c r="BL77" s="49" t="s">
        <v>443</v>
      </c>
      <c r="BM77" s="49" t="s">
        <v>443</v>
      </c>
      <c r="BN77" s="49" t="s">
        <v>443</v>
      </c>
      <c r="BO77" s="49" t="s">
        <v>443</v>
      </c>
      <c r="BP77" s="49" t="s">
        <v>443</v>
      </c>
      <c r="BQ77" s="49" t="s">
        <v>443</v>
      </c>
      <c r="BR77" s="49" t="s">
        <v>443</v>
      </c>
      <c r="BS77" s="49" t="s">
        <v>443</v>
      </c>
      <c r="BT77" s="49" t="s">
        <v>443</v>
      </c>
      <c r="BU77" s="49" t="s">
        <v>443</v>
      </c>
      <c r="BV77" s="49" t="s">
        <v>443</v>
      </c>
      <c r="BW77" s="287" t="s">
        <v>4</v>
      </c>
      <c r="BX77" s="49" t="s">
        <v>443</v>
      </c>
      <c r="BY77" s="49" t="s">
        <v>443</v>
      </c>
      <c r="BZ77" s="49" t="s">
        <v>443</v>
      </c>
      <c r="CA77" s="49" t="s">
        <v>443</v>
      </c>
      <c r="CB77" s="49" t="s">
        <v>443</v>
      </c>
      <c r="CC77" s="49" t="s">
        <v>443</v>
      </c>
      <c r="CD77" s="49" t="s">
        <v>443</v>
      </c>
      <c r="CE77" s="49" t="s">
        <v>443</v>
      </c>
      <c r="CF77" s="49" t="s">
        <v>443</v>
      </c>
      <c r="CG77" s="49" t="s">
        <v>443</v>
      </c>
      <c r="CH77" s="49" t="s">
        <v>443</v>
      </c>
      <c r="CI77" s="295" t="s">
        <v>4</v>
      </c>
      <c r="CJ77" s="49" t="s">
        <v>443</v>
      </c>
      <c r="CK77" s="49" t="s">
        <v>443</v>
      </c>
      <c r="CL77" s="49" t="s">
        <v>443</v>
      </c>
      <c r="CM77" s="49" t="s">
        <v>443</v>
      </c>
      <c r="CN77" s="49" t="s">
        <v>443</v>
      </c>
      <c r="CO77" s="49" t="s">
        <v>443</v>
      </c>
      <c r="CP77" s="405" t="s">
        <v>443</v>
      </c>
      <c r="CQ77" s="379" t="s">
        <v>443</v>
      </c>
      <c r="CR77" s="379" t="s">
        <v>443</v>
      </c>
      <c r="CS77" s="379" t="s">
        <v>443</v>
      </c>
      <c r="CT77" s="379" t="s">
        <v>443</v>
      </c>
      <c r="CU77" s="405" t="s">
        <v>35</v>
      </c>
      <c r="CV77" s="379" t="s">
        <v>443</v>
      </c>
      <c r="CW77" s="379" t="s">
        <v>443</v>
      </c>
      <c r="CX77" s="379" t="s">
        <v>4</v>
      </c>
      <c r="CY77" s="380" t="s">
        <v>35</v>
      </c>
      <c r="CZ77" s="379" t="s">
        <v>443</v>
      </c>
      <c r="DA77" s="379" t="s">
        <v>443</v>
      </c>
    </row>
    <row r="78" spans="1:105" s="381" customFormat="1" ht="45" customHeight="1" x14ac:dyDescent="0.25">
      <c r="A78" s="383" t="s">
        <v>1098</v>
      </c>
      <c r="B78" s="383" t="s">
        <v>2547</v>
      </c>
      <c r="C78" s="451" t="s">
        <v>2646</v>
      </c>
      <c r="D78" s="401">
        <v>43881</v>
      </c>
      <c r="E78" s="385" t="s">
        <v>590</v>
      </c>
      <c r="F78" s="386" t="s">
        <v>1012</v>
      </c>
      <c r="G78" s="299"/>
      <c r="H78" s="387" t="s">
        <v>2383</v>
      </c>
      <c r="I78" s="388" t="s">
        <v>72</v>
      </c>
      <c r="J78" s="174"/>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1"/>
      <c r="AU78" s="1"/>
      <c r="AV78" s="1"/>
      <c r="AW78" s="1"/>
      <c r="AX78" s="1"/>
      <c r="AY78" s="1"/>
      <c r="AZ78" s="1"/>
      <c r="BA78" s="1"/>
      <c r="BB78" s="1"/>
      <c r="BC78" s="1"/>
      <c r="BD78" s="1"/>
      <c r="BE78" s="143"/>
      <c r="BF78" s="1"/>
      <c r="BG78" s="1"/>
      <c r="BH78" s="1"/>
      <c r="BI78" s="1"/>
      <c r="BJ78" s="1"/>
      <c r="BK78" s="49"/>
      <c r="BL78" s="49"/>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28"/>
      <c r="CO78" s="28"/>
      <c r="CP78" s="379"/>
      <c r="CQ78" s="379"/>
      <c r="CR78" s="379"/>
      <c r="CS78" s="379" t="s">
        <v>443</v>
      </c>
      <c r="CT78" s="380" t="s">
        <v>1919</v>
      </c>
      <c r="CU78" s="380" t="s">
        <v>1919</v>
      </c>
      <c r="CV78" s="379" t="s">
        <v>443</v>
      </c>
      <c r="CW78" s="379" t="s">
        <v>443</v>
      </c>
      <c r="CX78" s="379" t="s">
        <v>443</v>
      </c>
      <c r="CY78" s="448" t="s">
        <v>443</v>
      </c>
      <c r="CZ78" s="379" t="s">
        <v>443</v>
      </c>
      <c r="DA78" s="425" t="s">
        <v>4</v>
      </c>
    </row>
    <row r="79" spans="1:105" customFormat="1" ht="26.1" customHeight="1" x14ac:dyDescent="0.2">
      <c r="A79" s="23" t="s">
        <v>202</v>
      </c>
      <c r="B79" s="10" t="s">
        <v>201</v>
      </c>
      <c r="C79" s="57" t="s">
        <v>2658</v>
      </c>
      <c r="D79" s="104"/>
      <c r="E79" s="66" t="s">
        <v>66</v>
      </c>
      <c r="F79" s="165" t="s">
        <v>300</v>
      </c>
      <c r="G79" s="88">
        <v>24</v>
      </c>
      <c r="H79" s="30" t="s">
        <v>19</v>
      </c>
      <c r="I79" s="280" t="s">
        <v>45</v>
      </c>
      <c r="J79" s="170" t="s">
        <v>443</v>
      </c>
      <c r="K79" s="49" t="s">
        <v>443</v>
      </c>
      <c r="L79" s="49" t="s">
        <v>443</v>
      </c>
      <c r="M79" s="49" t="s">
        <v>21</v>
      </c>
      <c r="N79" s="49" t="s">
        <v>443</v>
      </c>
      <c r="O79" s="49" t="s">
        <v>443</v>
      </c>
      <c r="P79" s="49" t="s">
        <v>443</v>
      </c>
      <c r="Q79" s="49" t="s">
        <v>443</v>
      </c>
      <c r="R79" s="49" t="s">
        <v>443</v>
      </c>
      <c r="S79" s="49" t="s">
        <v>443</v>
      </c>
      <c r="T79" s="49" t="s">
        <v>443</v>
      </c>
      <c r="U79" s="49" t="s">
        <v>443</v>
      </c>
      <c r="V79" s="49" t="s">
        <v>443</v>
      </c>
      <c r="W79" s="49" t="s">
        <v>443</v>
      </c>
      <c r="X79" s="49" t="s">
        <v>443</v>
      </c>
      <c r="Y79" s="49" t="s">
        <v>21</v>
      </c>
      <c r="Z79" s="49" t="s">
        <v>443</v>
      </c>
      <c r="AA79" s="49" t="s">
        <v>443</v>
      </c>
      <c r="AB79" s="49" t="s">
        <v>443</v>
      </c>
      <c r="AC79" s="49" t="s">
        <v>443</v>
      </c>
      <c r="AD79" s="49" t="s">
        <v>443</v>
      </c>
      <c r="AE79" s="49" t="s">
        <v>443</v>
      </c>
      <c r="AF79" s="49" t="s">
        <v>443</v>
      </c>
      <c r="AG79" s="49" t="s">
        <v>443</v>
      </c>
      <c r="AH79" s="49" t="s">
        <v>443</v>
      </c>
      <c r="AI79" s="49" t="s">
        <v>443</v>
      </c>
      <c r="AJ79" s="49" t="s">
        <v>443</v>
      </c>
      <c r="AK79" s="49" t="s">
        <v>21</v>
      </c>
      <c r="AL79" s="49" t="s">
        <v>443</v>
      </c>
      <c r="AM79" s="49" t="s">
        <v>443</v>
      </c>
      <c r="AN79" s="49" t="s">
        <v>443</v>
      </c>
      <c r="AO79" s="49" t="s">
        <v>443</v>
      </c>
      <c r="AP79" s="49" t="s">
        <v>443</v>
      </c>
      <c r="AQ79" s="49" t="s">
        <v>443</v>
      </c>
      <c r="AR79" s="49" t="s">
        <v>443</v>
      </c>
      <c r="AS79" s="49" t="s">
        <v>443</v>
      </c>
      <c r="AT79" s="49" t="s">
        <v>443</v>
      </c>
      <c r="AU79" s="49" t="s">
        <v>443</v>
      </c>
      <c r="AV79" s="49" t="s">
        <v>443</v>
      </c>
      <c r="AW79" s="137" t="s">
        <v>21</v>
      </c>
      <c r="AX79" s="49" t="s">
        <v>443</v>
      </c>
      <c r="AY79" s="49" t="s">
        <v>443</v>
      </c>
      <c r="AZ79" s="49" t="s">
        <v>443</v>
      </c>
      <c r="BA79" s="49" t="s">
        <v>443</v>
      </c>
      <c r="BB79" s="49" t="s">
        <v>443</v>
      </c>
      <c r="BC79" s="49" t="s">
        <v>443</v>
      </c>
      <c r="BD79" s="49" t="s">
        <v>443</v>
      </c>
      <c r="BE79" s="131" t="s">
        <v>443</v>
      </c>
      <c r="BF79" s="49" t="s">
        <v>443</v>
      </c>
      <c r="BG79" s="49" t="s">
        <v>443</v>
      </c>
      <c r="BH79" s="49" t="s">
        <v>443</v>
      </c>
      <c r="BI79" s="132" t="s">
        <v>21</v>
      </c>
      <c r="BJ79" s="49" t="s">
        <v>443</v>
      </c>
      <c r="BK79" s="49" t="s">
        <v>443</v>
      </c>
      <c r="BL79" s="49" t="s">
        <v>443</v>
      </c>
      <c r="BM79" s="279" t="s">
        <v>35</v>
      </c>
      <c r="BN79" s="279" t="s">
        <v>35</v>
      </c>
      <c r="BO79" s="279" t="s">
        <v>35</v>
      </c>
      <c r="BP79" s="352" t="s">
        <v>35</v>
      </c>
      <c r="BQ79" s="279" t="s">
        <v>35</v>
      </c>
      <c r="BR79" s="103" t="s">
        <v>35</v>
      </c>
      <c r="BS79" s="103" t="s">
        <v>35</v>
      </c>
      <c r="BT79" s="103" t="s">
        <v>35</v>
      </c>
      <c r="BU79" s="287" t="s">
        <v>4</v>
      </c>
      <c r="BV79" s="103" t="s">
        <v>35</v>
      </c>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row>
    <row r="80" spans="1:105" s="381" customFormat="1" ht="45" customHeight="1" x14ac:dyDescent="0.25">
      <c r="A80" s="372" t="s">
        <v>1103</v>
      </c>
      <c r="B80" s="372" t="s">
        <v>1104</v>
      </c>
      <c r="C80" s="372" t="s">
        <v>1921</v>
      </c>
      <c r="D80" s="374">
        <v>43391</v>
      </c>
      <c r="E80" s="375" t="s">
        <v>590</v>
      </c>
      <c r="F80" s="376" t="s">
        <v>2560</v>
      </c>
      <c r="G80" s="140"/>
      <c r="H80" s="377" t="s">
        <v>30</v>
      </c>
      <c r="I80" s="378" t="s">
        <v>28</v>
      </c>
      <c r="J80" s="103"/>
      <c r="K80" s="103"/>
      <c r="L80" s="103"/>
      <c r="M80" s="103"/>
      <c r="N80" s="103"/>
      <c r="O80" s="103"/>
      <c r="P80" s="103"/>
      <c r="Q80" s="103"/>
      <c r="R80" s="103"/>
      <c r="S80" s="103"/>
      <c r="T80" s="103"/>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138"/>
      <c r="BF80" s="161"/>
      <c r="BG80" s="161"/>
      <c r="BH80" s="161"/>
      <c r="BI80" s="161"/>
      <c r="BJ80" s="162"/>
      <c r="BK80" s="162"/>
      <c r="BL80" s="162"/>
      <c r="BM80" s="49"/>
      <c r="BN80" s="49"/>
      <c r="BO80" s="49"/>
      <c r="BP80" s="49"/>
      <c r="BQ80" s="132"/>
      <c r="BR80" s="49"/>
      <c r="BS80" s="49"/>
      <c r="BT80" s="49"/>
      <c r="BU80" s="49"/>
      <c r="BV80" s="49"/>
      <c r="BW80" s="1"/>
      <c r="BX80" s="1"/>
      <c r="BY80" s="49"/>
      <c r="BZ80" s="49"/>
      <c r="CA80" s="103" t="s">
        <v>1919</v>
      </c>
      <c r="CB80" s="103" t="s">
        <v>1919</v>
      </c>
      <c r="CC80" s="131" t="s">
        <v>443</v>
      </c>
      <c r="CD80" s="49" t="s">
        <v>443</v>
      </c>
      <c r="CE80" s="49" t="s">
        <v>443</v>
      </c>
      <c r="CF80" s="49" t="s">
        <v>443</v>
      </c>
      <c r="CG80" s="49" t="s">
        <v>443</v>
      </c>
      <c r="CH80" s="49" t="s">
        <v>443</v>
      </c>
      <c r="CI80" s="295" t="s">
        <v>4</v>
      </c>
      <c r="CJ80" s="49" t="s">
        <v>443</v>
      </c>
      <c r="CK80" s="49" t="s">
        <v>443</v>
      </c>
      <c r="CL80" s="288" t="s">
        <v>443</v>
      </c>
      <c r="CM80" s="146" t="s">
        <v>2600</v>
      </c>
      <c r="CN80" s="49" t="s">
        <v>443</v>
      </c>
      <c r="CO80" s="49" t="s">
        <v>443</v>
      </c>
      <c r="CP80" s="379" t="s">
        <v>443</v>
      </c>
      <c r="CQ80" s="379" t="s">
        <v>443</v>
      </c>
      <c r="CR80" s="379" t="s">
        <v>443</v>
      </c>
      <c r="CS80" s="379" t="s">
        <v>443</v>
      </c>
      <c r="CT80" s="380" t="s">
        <v>35</v>
      </c>
      <c r="CU80" s="380" t="s">
        <v>35</v>
      </c>
      <c r="CV80" s="379" t="s">
        <v>443</v>
      </c>
      <c r="CW80" s="379" t="s">
        <v>443</v>
      </c>
      <c r="CX80" s="379" t="s">
        <v>443</v>
      </c>
      <c r="CY80" s="389" t="s">
        <v>4</v>
      </c>
      <c r="CZ80" s="448" t="s">
        <v>443</v>
      </c>
      <c r="DA80" s="379" t="s">
        <v>443</v>
      </c>
    </row>
    <row r="81" spans="1:105" ht="45" customHeight="1" x14ac:dyDescent="0.25">
      <c r="A81" s="382" t="s">
        <v>255</v>
      </c>
      <c r="B81" s="383" t="s">
        <v>119</v>
      </c>
      <c r="C81" s="383"/>
      <c r="D81" s="401">
        <v>41456</v>
      </c>
      <c r="E81" s="385" t="s">
        <v>590</v>
      </c>
      <c r="F81" s="386" t="s">
        <v>256</v>
      </c>
      <c r="G81" s="88">
        <v>11</v>
      </c>
      <c r="H81" s="387" t="s">
        <v>2181</v>
      </c>
      <c r="I81" s="388" t="s">
        <v>25</v>
      </c>
      <c r="J81" s="170" t="s">
        <v>443</v>
      </c>
      <c r="K81" s="49" t="s">
        <v>443</v>
      </c>
      <c r="L81" s="49" t="s">
        <v>443</v>
      </c>
      <c r="M81" s="49" t="s">
        <v>443</v>
      </c>
      <c r="N81" s="49" t="s">
        <v>443</v>
      </c>
      <c r="O81" s="49" t="s">
        <v>443</v>
      </c>
      <c r="P81" s="49" t="s">
        <v>21</v>
      </c>
      <c r="Q81" s="49" t="s">
        <v>443</v>
      </c>
      <c r="R81" s="49" t="s">
        <v>443</v>
      </c>
      <c r="S81" s="49" t="s">
        <v>443</v>
      </c>
      <c r="T81" s="49" t="s">
        <v>443</v>
      </c>
      <c r="U81" s="49" t="s">
        <v>443</v>
      </c>
      <c r="V81" s="49" t="s">
        <v>443</v>
      </c>
      <c r="W81" s="49" t="s">
        <v>443</v>
      </c>
      <c r="X81" s="66" t="s">
        <v>767</v>
      </c>
      <c r="Y81" s="49" t="s">
        <v>443</v>
      </c>
      <c r="Z81" s="49" t="s">
        <v>443</v>
      </c>
      <c r="AA81" s="49" t="s">
        <v>443</v>
      </c>
      <c r="AB81" s="49" t="s">
        <v>21</v>
      </c>
      <c r="AC81" s="49" t="s">
        <v>443</v>
      </c>
      <c r="AD81" s="49" t="s">
        <v>443</v>
      </c>
      <c r="AE81" s="49" t="s">
        <v>443</v>
      </c>
      <c r="AF81" s="49" t="s">
        <v>443</v>
      </c>
      <c r="AG81" s="49" t="s">
        <v>443</v>
      </c>
      <c r="AH81" s="49" t="s">
        <v>443</v>
      </c>
      <c r="AI81" s="49" t="s">
        <v>443</v>
      </c>
      <c r="AJ81" s="49" t="s">
        <v>443</v>
      </c>
      <c r="AK81" s="49" t="s">
        <v>443</v>
      </c>
      <c r="AL81" s="49" t="s">
        <v>443</v>
      </c>
      <c r="AM81" s="49" t="s">
        <v>443</v>
      </c>
      <c r="AN81" s="49" t="s">
        <v>21</v>
      </c>
      <c r="AO81" s="49" t="s">
        <v>443</v>
      </c>
      <c r="AP81" s="49" t="s">
        <v>443</v>
      </c>
      <c r="AQ81" s="49" t="s">
        <v>443</v>
      </c>
      <c r="AR81" s="123" t="s">
        <v>443</v>
      </c>
      <c r="AS81" s="49" t="s">
        <v>443</v>
      </c>
      <c r="AT81" s="49" t="s">
        <v>443</v>
      </c>
      <c r="AU81" s="49" t="s">
        <v>443</v>
      </c>
      <c r="AV81" s="49" t="s">
        <v>443</v>
      </c>
      <c r="AW81" s="129" t="s">
        <v>2609</v>
      </c>
      <c r="AX81" s="49" t="s">
        <v>443</v>
      </c>
      <c r="AY81" s="49" t="s">
        <v>443</v>
      </c>
      <c r="AZ81" s="137" t="s">
        <v>21</v>
      </c>
      <c r="BA81" s="49" t="s">
        <v>443</v>
      </c>
      <c r="BB81" s="49" t="s">
        <v>443</v>
      </c>
      <c r="BC81" s="49" t="s">
        <v>443</v>
      </c>
      <c r="BD81" s="49" t="s">
        <v>443</v>
      </c>
      <c r="BE81" s="131" t="s">
        <v>443</v>
      </c>
      <c r="BF81" s="49" t="s">
        <v>443</v>
      </c>
      <c r="BG81" s="49" t="s">
        <v>443</v>
      </c>
      <c r="BH81" s="49" t="s">
        <v>443</v>
      </c>
      <c r="BI81" s="49" t="s">
        <v>443</v>
      </c>
      <c r="BJ81" s="49" t="s">
        <v>443</v>
      </c>
      <c r="BK81" s="49" t="s">
        <v>443</v>
      </c>
      <c r="BL81" s="132" t="s">
        <v>21</v>
      </c>
      <c r="BM81" s="49" t="s">
        <v>443</v>
      </c>
      <c r="BN81" s="49" t="s">
        <v>443</v>
      </c>
      <c r="BO81" s="49" t="s">
        <v>443</v>
      </c>
      <c r="BP81" s="49" t="s">
        <v>443</v>
      </c>
      <c r="BQ81" s="49" t="s">
        <v>443</v>
      </c>
      <c r="BR81" s="49" t="s">
        <v>443</v>
      </c>
      <c r="BS81" s="49" t="s">
        <v>443</v>
      </c>
      <c r="BT81" s="49" t="s">
        <v>443</v>
      </c>
      <c r="BU81" s="49" t="s">
        <v>443</v>
      </c>
      <c r="BV81" s="49" t="s">
        <v>443</v>
      </c>
      <c r="BW81" s="28" t="s">
        <v>443</v>
      </c>
      <c r="BX81" s="49" t="s">
        <v>4</v>
      </c>
      <c r="BY81" s="49" t="s">
        <v>443</v>
      </c>
      <c r="BZ81" s="49" t="s">
        <v>443</v>
      </c>
      <c r="CA81" s="49" t="s">
        <v>443</v>
      </c>
      <c r="CB81" s="49" t="s">
        <v>443</v>
      </c>
      <c r="CC81" s="49" t="s">
        <v>443</v>
      </c>
      <c r="CD81" s="49" t="s">
        <v>443</v>
      </c>
      <c r="CE81" s="49" t="s">
        <v>443</v>
      </c>
      <c r="CF81" s="49" t="s">
        <v>443</v>
      </c>
      <c r="CG81" s="49" t="s">
        <v>443</v>
      </c>
      <c r="CH81" s="49" t="s">
        <v>443</v>
      </c>
      <c r="CI81" s="49" t="s">
        <v>443</v>
      </c>
      <c r="CJ81" s="295" t="s">
        <v>4</v>
      </c>
      <c r="CK81" s="49" t="s">
        <v>443</v>
      </c>
      <c r="CL81" s="49" t="s">
        <v>443</v>
      </c>
      <c r="CM81" s="49" t="s">
        <v>443</v>
      </c>
      <c r="CN81" s="49" t="s">
        <v>443</v>
      </c>
      <c r="CO81" s="49" t="s">
        <v>443</v>
      </c>
      <c r="CP81" s="379" t="s">
        <v>443</v>
      </c>
      <c r="CQ81" s="379" t="s">
        <v>443</v>
      </c>
      <c r="CR81" s="379" t="s">
        <v>443</v>
      </c>
      <c r="CS81" s="379" t="s">
        <v>443</v>
      </c>
      <c r="CT81" s="379" t="s">
        <v>443</v>
      </c>
      <c r="CU81" s="380" t="s">
        <v>35</v>
      </c>
      <c r="CV81" s="379" t="s">
        <v>443</v>
      </c>
      <c r="CW81" s="379" t="s">
        <v>443</v>
      </c>
      <c r="CX81" s="379" t="s">
        <v>443</v>
      </c>
      <c r="CY81" s="379" t="s">
        <v>443</v>
      </c>
      <c r="CZ81" s="379" t="s">
        <v>443</v>
      </c>
      <c r="DA81" s="379" t="s">
        <v>443</v>
      </c>
    </row>
    <row r="82" spans="1:105" s="381" customFormat="1" ht="45" customHeight="1" x14ac:dyDescent="0.25">
      <c r="A82" s="383" t="s">
        <v>2197</v>
      </c>
      <c r="B82" s="383" t="s">
        <v>49</v>
      </c>
      <c r="C82" s="383"/>
      <c r="D82" s="384"/>
      <c r="E82" s="385" t="s">
        <v>590</v>
      </c>
      <c r="F82" s="386" t="s">
        <v>300</v>
      </c>
      <c r="G82" s="88">
        <v>1</v>
      </c>
      <c r="H82" s="387" t="s">
        <v>19</v>
      </c>
      <c r="I82" s="388" t="s">
        <v>50</v>
      </c>
      <c r="J82" s="170" t="s">
        <v>443</v>
      </c>
      <c r="K82" s="49" t="s">
        <v>443</v>
      </c>
      <c r="L82" s="49" t="s">
        <v>443</v>
      </c>
      <c r="M82" s="49" t="s">
        <v>443</v>
      </c>
      <c r="N82" s="49" t="s">
        <v>443</v>
      </c>
      <c r="O82" s="49" t="s">
        <v>443</v>
      </c>
      <c r="P82" s="49" t="s">
        <v>443</v>
      </c>
      <c r="Q82" s="49" t="s">
        <v>443</v>
      </c>
      <c r="R82" s="49" t="s">
        <v>21</v>
      </c>
      <c r="S82" s="49" t="s">
        <v>443</v>
      </c>
      <c r="T82" s="49" t="s">
        <v>443</v>
      </c>
      <c r="U82" s="49" t="s">
        <v>443</v>
      </c>
      <c r="V82" s="49" t="s">
        <v>443</v>
      </c>
      <c r="W82" s="49" t="s">
        <v>443</v>
      </c>
      <c r="X82" s="49" t="s">
        <v>443</v>
      </c>
      <c r="Y82" s="49" t="s">
        <v>443</v>
      </c>
      <c r="Z82" s="49" t="s">
        <v>443</v>
      </c>
      <c r="AA82" s="49" t="s">
        <v>443</v>
      </c>
      <c r="AB82" s="49" t="s">
        <v>443</v>
      </c>
      <c r="AC82" s="49" t="s">
        <v>443</v>
      </c>
      <c r="AD82" s="49" t="s">
        <v>21</v>
      </c>
      <c r="AE82" s="49" t="s">
        <v>443</v>
      </c>
      <c r="AF82" s="49" t="s">
        <v>443</v>
      </c>
      <c r="AG82" s="49" t="s">
        <v>443</v>
      </c>
      <c r="AH82" s="49" t="s">
        <v>443</v>
      </c>
      <c r="AI82" s="49" t="s">
        <v>443</v>
      </c>
      <c r="AJ82" s="49" t="s">
        <v>443</v>
      </c>
      <c r="AK82" s="49" t="s">
        <v>443</v>
      </c>
      <c r="AL82" s="49" t="s">
        <v>443</v>
      </c>
      <c r="AM82" s="49" t="s">
        <v>443</v>
      </c>
      <c r="AN82" s="49" t="s">
        <v>443</v>
      </c>
      <c r="AO82" s="49" t="s">
        <v>443</v>
      </c>
      <c r="AP82" s="49" t="s">
        <v>21</v>
      </c>
      <c r="AQ82" s="49" t="s">
        <v>443</v>
      </c>
      <c r="AR82" s="49" t="s">
        <v>443</v>
      </c>
      <c r="AS82" s="49" t="s">
        <v>443</v>
      </c>
      <c r="AT82" s="49" t="s">
        <v>443</v>
      </c>
      <c r="AU82" s="49" t="s">
        <v>443</v>
      </c>
      <c r="AV82" s="49" t="s">
        <v>443</v>
      </c>
      <c r="AW82" s="49" t="s">
        <v>443</v>
      </c>
      <c r="AX82" s="49" t="s">
        <v>443</v>
      </c>
      <c r="AY82" s="49" t="s">
        <v>443</v>
      </c>
      <c r="AZ82" s="49" t="s">
        <v>443</v>
      </c>
      <c r="BA82" s="49" t="s">
        <v>443</v>
      </c>
      <c r="BB82" s="137" t="s">
        <v>21</v>
      </c>
      <c r="BC82" s="49" t="s">
        <v>443</v>
      </c>
      <c r="BD82" s="49" t="s">
        <v>443</v>
      </c>
      <c r="BE82" s="131" t="s">
        <v>443</v>
      </c>
      <c r="BF82" s="49" t="s">
        <v>443</v>
      </c>
      <c r="BG82" s="49" t="s">
        <v>443</v>
      </c>
      <c r="BH82" s="49" t="s">
        <v>443</v>
      </c>
      <c r="BI82" s="49" t="s">
        <v>443</v>
      </c>
      <c r="BJ82" s="49" t="s">
        <v>443</v>
      </c>
      <c r="BK82" s="49" t="s">
        <v>443</v>
      </c>
      <c r="BL82" s="49" t="s">
        <v>443</v>
      </c>
      <c r="BM82" s="49" t="s">
        <v>443</v>
      </c>
      <c r="BN82" s="132" t="s">
        <v>21</v>
      </c>
      <c r="BO82" s="49" t="s">
        <v>443</v>
      </c>
      <c r="BP82" s="49" t="s">
        <v>443</v>
      </c>
      <c r="BQ82" s="131" t="s">
        <v>443</v>
      </c>
      <c r="BR82" s="49" t="s">
        <v>443</v>
      </c>
      <c r="BS82" s="49" t="s">
        <v>443</v>
      </c>
      <c r="BT82" s="49" t="s">
        <v>443</v>
      </c>
      <c r="BU82" s="49" t="s">
        <v>443</v>
      </c>
      <c r="BV82" s="49" t="s">
        <v>443</v>
      </c>
      <c r="BW82" s="49" t="s">
        <v>443</v>
      </c>
      <c r="BX82" s="49" t="s">
        <v>443</v>
      </c>
      <c r="BY82" s="49" t="s">
        <v>443</v>
      </c>
      <c r="BZ82" s="287" t="s">
        <v>4</v>
      </c>
      <c r="CA82" s="49" t="s">
        <v>443</v>
      </c>
      <c r="CB82" s="49" t="s">
        <v>443</v>
      </c>
      <c r="CC82" s="49" t="s">
        <v>443</v>
      </c>
      <c r="CD82" s="49" t="s">
        <v>443</v>
      </c>
      <c r="CE82" s="49" t="s">
        <v>443</v>
      </c>
      <c r="CF82" s="49" t="s">
        <v>443</v>
      </c>
      <c r="CG82" s="49" t="s">
        <v>443</v>
      </c>
      <c r="CH82" s="49" t="s">
        <v>443</v>
      </c>
      <c r="CI82" s="49" t="s">
        <v>443</v>
      </c>
      <c r="CJ82" s="49" t="s">
        <v>443</v>
      </c>
      <c r="CK82" s="49" t="s">
        <v>443</v>
      </c>
      <c r="CL82" s="295" t="s">
        <v>4</v>
      </c>
      <c r="CM82" s="49" t="s">
        <v>443</v>
      </c>
      <c r="CN82" s="49" t="s">
        <v>443</v>
      </c>
      <c r="CO82" s="49" t="s">
        <v>443</v>
      </c>
      <c r="CP82" s="379" t="s">
        <v>443</v>
      </c>
      <c r="CQ82" s="379" t="s">
        <v>443</v>
      </c>
      <c r="CR82" s="379" t="s">
        <v>443</v>
      </c>
      <c r="CS82" s="379" t="s">
        <v>443</v>
      </c>
      <c r="CT82" s="379" t="s">
        <v>443</v>
      </c>
      <c r="CU82" s="380" t="s">
        <v>35</v>
      </c>
      <c r="CV82" s="379" t="s">
        <v>443</v>
      </c>
      <c r="CW82" s="379" t="s">
        <v>443</v>
      </c>
      <c r="CX82" s="379" t="s">
        <v>443</v>
      </c>
      <c r="CY82" s="380" t="s">
        <v>35</v>
      </c>
      <c r="CZ82" s="379" t="s">
        <v>443</v>
      </c>
      <c r="DA82" s="379" t="s">
        <v>443</v>
      </c>
    </row>
    <row r="83" spans="1:105" ht="45" customHeight="1" x14ac:dyDescent="0.25">
      <c r="A83" s="383" t="s">
        <v>1132</v>
      </c>
      <c r="B83" s="383" t="s">
        <v>297</v>
      </c>
      <c r="C83" s="383"/>
      <c r="D83" s="401">
        <v>42005</v>
      </c>
      <c r="E83" s="385" t="s">
        <v>590</v>
      </c>
      <c r="F83" s="386" t="s">
        <v>2437</v>
      </c>
      <c r="G83" s="88"/>
      <c r="H83" s="387" t="s">
        <v>2181</v>
      </c>
      <c r="I83" s="388" t="s">
        <v>72</v>
      </c>
      <c r="J83" s="188"/>
      <c r="K83" s="103"/>
      <c r="L83" s="103"/>
      <c r="M83" s="103"/>
      <c r="N83" s="103"/>
      <c r="O83" s="103"/>
      <c r="P83" s="103"/>
      <c r="Q83" s="103"/>
      <c r="R83" s="103"/>
      <c r="S83" s="103"/>
      <c r="T83" s="103"/>
      <c r="U83" s="49"/>
      <c r="V83" s="49"/>
      <c r="W83" s="49"/>
      <c r="X83" s="49"/>
      <c r="Y83" s="49"/>
      <c r="Z83" s="49"/>
      <c r="AA83" s="49"/>
      <c r="AB83" s="49"/>
      <c r="AC83" s="49"/>
      <c r="AD83" s="49"/>
      <c r="AE83" s="49"/>
      <c r="AF83" s="49"/>
      <c r="AG83" s="49"/>
      <c r="AH83" s="49" t="s">
        <v>35</v>
      </c>
      <c r="AI83" s="49" t="s">
        <v>35</v>
      </c>
      <c r="AJ83" s="49" t="s">
        <v>443</v>
      </c>
      <c r="AK83" s="49" t="s">
        <v>443</v>
      </c>
      <c r="AL83" s="49" t="s">
        <v>443</v>
      </c>
      <c r="AM83" s="49" t="s">
        <v>443</v>
      </c>
      <c r="AN83" s="49" t="s">
        <v>443</v>
      </c>
      <c r="AO83" s="49" t="s">
        <v>443</v>
      </c>
      <c r="AP83" s="49" t="s">
        <v>443</v>
      </c>
      <c r="AQ83" s="49" t="s">
        <v>443</v>
      </c>
      <c r="AR83" s="123" t="s">
        <v>443</v>
      </c>
      <c r="AS83" s="49" t="s">
        <v>21</v>
      </c>
      <c r="AT83" s="49" t="s">
        <v>443</v>
      </c>
      <c r="AU83" s="49" t="s">
        <v>443</v>
      </c>
      <c r="AV83" s="49" t="s">
        <v>443</v>
      </c>
      <c r="AW83" s="129" t="s">
        <v>2609</v>
      </c>
      <c r="AX83" s="49" t="s">
        <v>443</v>
      </c>
      <c r="AY83" s="49" t="s">
        <v>443</v>
      </c>
      <c r="AZ83" s="49" t="s">
        <v>443</v>
      </c>
      <c r="BA83" s="49" t="s">
        <v>443</v>
      </c>
      <c r="BB83" s="49" t="s">
        <v>443</v>
      </c>
      <c r="BC83" s="49" t="s">
        <v>443</v>
      </c>
      <c r="BD83" s="49" t="s">
        <v>443</v>
      </c>
      <c r="BE83" s="138" t="s">
        <v>21</v>
      </c>
      <c r="BF83" s="49" t="s">
        <v>443</v>
      </c>
      <c r="BG83" s="49" t="s">
        <v>443</v>
      </c>
      <c r="BH83" s="49" t="s">
        <v>443</v>
      </c>
      <c r="BI83" s="49" t="s">
        <v>443</v>
      </c>
      <c r="BJ83" s="49" t="s">
        <v>443</v>
      </c>
      <c r="BK83" s="49" t="s">
        <v>443</v>
      </c>
      <c r="BL83" s="49" t="s">
        <v>443</v>
      </c>
      <c r="BM83" s="49" t="s">
        <v>443</v>
      </c>
      <c r="BN83" s="49" t="s">
        <v>443</v>
      </c>
      <c r="BO83" s="49" t="s">
        <v>443</v>
      </c>
      <c r="BP83" s="49" t="s">
        <v>443</v>
      </c>
      <c r="BQ83" s="274" t="s">
        <v>21</v>
      </c>
      <c r="BR83" s="49" t="s">
        <v>443</v>
      </c>
      <c r="BS83" s="49" t="s">
        <v>443</v>
      </c>
      <c r="BT83" s="49" t="s">
        <v>443</v>
      </c>
      <c r="BU83" s="49" t="s">
        <v>443</v>
      </c>
      <c r="BV83" s="49" t="s">
        <v>443</v>
      </c>
      <c r="BW83" s="28" t="s">
        <v>443</v>
      </c>
      <c r="BX83" s="49" t="s">
        <v>443</v>
      </c>
      <c r="BY83" s="49" t="s">
        <v>443</v>
      </c>
      <c r="BZ83" s="49" t="s">
        <v>443</v>
      </c>
      <c r="CA83" s="49" t="s">
        <v>443</v>
      </c>
      <c r="CB83" s="49" t="s">
        <v>443</v>
      </c>
      <c r="CC83" s="287" t="s">
        <v>4</v>
      </c>
      <c r="CD83" s="49" t="s">
        <v>443</v>
      </c>
      <c r="CE83" s="49" t="s">
        <v>443</v>
      </c>
      <c r="CF83" s="49" t="s">
        <v>443</v>
      </c>
      <c r="CG83" s="49" t="s">
        <v>443</v>
      </c>
      <c r="CH83" s="49" t="s">
        <v>443</v>
      </c>
      <c r="CI83" s="49" t="s">
        <v>443</v>
      </c>
      <c r="CJ83" s="49" t="s">
        <v>443</v>
      </c>
      <c r="CK83" s="49" t="s">
        <v>443</v>
      </c>
      <c r="CL83" s="49" t="s">
        <v>443</v>
      </c>
      <c r="CM83" s="49" t="s">
        <v>443</v>
      </c>
      <c r="CN83" s="49" t="s">
        <v>443</v>
      </c>
      <c r="CO83" s="290" t="s">
        <v>443</v>
      </c>
      <c r="CP83" s="379" t="s">
        <v>443</v>
      </c>
      <c r="CQ83" s="379" t="s">
        <v>4</v>
      </c>
      <c r="CR83" s="379" t="s">
        <v>443</v>
      </c>
      <c r="CS83" s="379" t="s">
        <v>443</v>
      </c>
      <c r="CT83" s="379" t="s">
        <v>443</v>
      </c>
      <c r="CU83" s="380" t="s">
        <v>35</v>
      </c>
      <c r="CV83" s="379" t="s">
        <v>443</v>
      </c>
      <c r="CW83" s="379" t="s">
        <v>443</v>
      </c>
      <c r="CX83" s="379" t="s">
        <v>443</v>
      </c>
      <c r="CY83" s="379" t="s">
        <v>443</v>
      </c>
      <c r="CZ83" s="379" t="s">
        <v>443</v>
      </c>
      <c r="DA83" s="379" t="s">
        <v>443</v>
      </c>
    </row>
    <row r="84" spans="1:105" ht="45" customHeight="1" x14ac:dyDescent="0.25">
      <c r="A84" s="382" t="s">
        <v>279</v>
      </c>
      <c r="B84" s="383" t="s">
        <v>197</v>
      </c>
      <c r="C84" s="383"/>
      <c r="D84" s="384"/>
      <c r="E84" s="385" t="s">
        <v>590</v>
      </c>
      <c r="F84" s="386" t="s">
        <v>280</v>
      </c>
      <c r="G84" s="88">
        <v>24</v>
      </c>
      <c r="H84" s="387" t="s">
        <v>2181</v>
      </c>
      <c r="I84" s="388" t="s">
        <v>87</v>
      </c>
      <c r="J84" s="170" t="s">
        <v>21</v>
      </c>
      <c r="K84" s="66" t="s">
        <v>767</v>
      </c>
      <c r="L84" s="49" t="s">
        <v>443</v>
      </c>
      <c r="M84" s="49" t="s">
        <v>443</v>
      </c>
      <c r="N84" s="49" t="s">
        <v>443</v>
      </c>
      <c r="O84" s="49" t="s">
        <v>443</v>
      </c>
      <c r="P84" s="49" t="s">
        <v>443</v>
      </c>
      <c r="Q84" s="49" t="s">
        <v>443</v>
      </c>
      <c r="R84" s="49" t="s">
        <v>443</v>
      </c>
      <c r="S84" s="49" t="s">
        <v>443</v>
      </c>
      <c r="T84" s="49" t="s">
        <v>443</v>
      </c>
      <c r="U84" s="49" t="s">
        <v>443</v>
      </c>
      <c r="V84" s="49" t="s">
        <v>21</v>
      </c>
      <c r="W84" s="49" t="s">
        <v>443</v>
      </c>
      <c r="X84" s="49" t="s">
        <v>443</v>
      </c>
      <c r="Y84" s="49" t="s">
        <v>443</v>
      </c>
      <c r="Z84" s="49" t="s">
        <v>443</v>
      </c>
      <c r="AA84" s="49" t="s">
        <v>443</v>
      </c>
      <c r="AB84" s="49" t="s">
        <v>443</v>
      </c>
      <c r="AC84" s="49" t="s">
        <v>443</v>
      </c>
      <c r="AD84" s="49" t="s">
        <v>443</v>
      </c>
      <c r="AE84" s="49" t="s">
        <v>443</v>
      </c>
      <c r="AF84" s="49" t="s">
        <v>443</v>
      </c>
      <c r="AG84" s="49" t="s">
        <v>443</v>
      </c>
      <c r="AH84" s="49" t="s">
        <v>21</v>
      </c>
      <c r="AI84" s="49" t="s">
        <v>443</v>
      </c>
      <c r="AJ84" s="49" t="s">
        <v>443</v>
      </c>
      <c r="AK84" s="49" t="s">
        <v>443</v>
      </c>
      <c r="AL84" s="49" t="s">
        <v>443</v>
      </c>
      <c r="AM84" s="49" t="s">
        <v>443</v>
      </c>
      <c r="AN84" s="49" t="s">
        <v>443</v>
      </c>
      <c r="AO84" s="49" t="s">
        <v>443</v>
      </c>
      <c r="AP84" s="49" t="s">
        <v>443</v>
      </c>
      <c r="AQ84" s="49" t="s">
        <v>443</v>
      </c>
      <c r="AR84" s="123" t="s">
        <v>443</v>
      </c>
      <c r="AS84" s="49" t="s">
        <v>443</v>
      </c>
      <c r="AT84" s="137" t="s">
        <v>21</v>
      </c>
      <c r="AU84" s="49" t="s">
        <v>443</v>
      </c>
      <c r="AV84" s="49" t="s">
        <v>443</v>
      </c>
      <c r="AW84" s="129" t="s">
        <v>2609</v>
      </c>
      <c r="AX84" s="49" t="s">
        <v>443</v>
      </c>
      <c r="AY84" s="49" t="s">
        <v>443</v>
      </c>
      <c r="AZ84" s="49" t="s">
        <v>443</v>
      </c>
      <c r="BA84" s="49" t="s">
        <v>443</v>
      </c>
      <c r="BB84" s="49" t="s">
        <v>443</v>
      </c>
      <c r="BC84" s="49" t="s">
        <v>443</v>
      </c>
      <c r="BD84" s="49" t="s">
        <v>443</v>
      </c>
      <c r="BE84" s="131" t="s">
        <v>443</v>
      </c>
      <c r="BF84" s="132" t="s">
        <v>21</v>
      </c>
      <c r="BG84" s="49" t="s">
        <v>443</v>
      </c>
      <c r="BH84" s="49" t="s">
        <v>443</v>
      </c>
      <c r="BI84" s="49" t="s">
        <v>443</v>
      </c>
      <c r="BJ84" s="49" t="s">
        <v>443</v>
      </c>
      <c r="BK84" s="49" t="s">
        <v>443</v>
      </c>
      <c r="BL84" s="49" t="s">
        <v>443</v>
      </c>
      <c r="BM84" s="49" t="s">
        <v>443</v>
      </c>
      <c r="BN84" s="49" t="s">
        <v>443</v>
      </c>
      <c r="BO84" s="49" t="s">
        <v>443</v>
      </c>
      <c r="BP84" s="49" t="s">
        <v>443</v>
      </c>
      <c r="BQ84" s="49" t="s">
        <v>443</v>
      </c>
      <c r="BR84" s="287" t="s">
        <v>4</v>
      </c>
      <c r="BS84" s="49" t="s">
        <v>443</v>
      </c>
      <c r="BT84" s="49" t="s">
        <v>443</v>
      </c>
      <c r="BU84" s="49" t="s">
        <v>443</v>
      </c>
      <c r="BV84" s="49" t="s">
        <v>443</v>
      </c>
      <c r="BW84" s="28" t="s">
        <v>443</v>
      </c>
      <c r="BX84" s="28" t="s">
        <v>443</v>
      </c>
      <c r="BY84" s="49" t="s">
        <v>443</v>
      </c>
      <c r="BZ84" s="49" t="s">
        <v>443</v>
      </c>
      <c r="CA84" s="49" t="s">
        <v>443</v>
      </c>
      <c r="CB84" s="49" t="s">
        <v>443</v>
      </c>
      <c r="CC84" s="49" t="s">
        <v>443</v>
      </c>
      <c r="CD84" s="294" t="s">
        <v>4</v>
      </c>
      <c r="CE84" s="51" t="s">
        <v>35</v>
      </c>
      <c r="CF84" s="49" t="s">
        <v>2659</v>
      </c>
      <c r="CG84" s="49" t="s">
        <v>443</v>
      </c>
      <c r="CH84" s="49" t="s">
        <v>443</v>
      </c>
      <c r="CI84" s="49" t="s">
        <v>443</v>
      </c>
      <c r="CJ84" s="49" t="s">
        <v>443</v>
      </c>
      <c r="CK84" s="49" t="s">
        <v>443</v>
      </c>
      <c r="CL84" s="49" t="s">
        <v>443</v>
      </c>
      <c r="CM84" s="49" t="s">
        <v>443</v>
      </c>
      <c r="CN84" s="49" t="s">
        <v>443</v>
      </c>
      <c r="CO84" s="49" t="s">
        <v>443</v>
      </c>
      <c r="CP84" s="379" t="s">
        <v>443</v>
      </c>
      <c r="CQ84" s="379" t="s">
        <v>443</v>
      </c>
      <c r="CR84" s="379" t="s">
        <v>4</v>
      </c>
      <c r="CS84" s="379" t="s">
        <v>443</v>
      </c>
      <c r="CT84" s="379" t="s">
        <v>443</v>
      </c>
      <c r="CU84" s="380" t="s">
        <v>35</v>
      </c>
      <c r="CV84" s="379" t="s">
        <v>443</v>
      </c>
      <c r="CW84" s="379" t="s">
        <v>443</v>
      </c>
      <c r="CX84" s="379" t="s">
        <v>443</v>
      </c>
      <c r="CY84" s="379" t="s">
        <v>443</v>
      </c>
      <c r="CZ84" s="379" t="s">
        <v>443</v>
      </c>
      <c r="DA84" s="379" t="s">
        <v>443</v>
      </c>
    </row>
    <row r="85" spans="1:105" ht="45" customHeight="1" x14ac:dyDescent="0.25">
      <c r="A85" s="372" t="s">
        <v>2438</v>
      </c>
      <c r="B85" s="372" t="s">
        <v>119</v>
      </c>
      <c r="C85" s="443" t="s">
        <v>2660</v>
      </c>
      <c r="D85" s="440"/>
      <c r="E85" s="385" t="s">
        <v>590</v>
      </c>
      <c r="F85" s="376" t="s">
        <v>254</v>
      </c>
      <c r="G85" s="88">
        <v>10</v>
      </c>
      <c r="H85" s="387" t="s">
        <v>2181</v>
      </c>
      <c r="I85" s="388" t="s">
        <v>25</v>
      </c>
      <c r="J85" s="187" t="s">
        <v>35</v>
      </c>
      <c r="K85" s="49" t="s">
        <v>443</v>
      </c>
      <c r="L85" s="50" t="s">
        <v>35</v>
      </c>
      <c r="M85" s="49" t="s">
        <v>443</v>
      </c>
      <c r="N85" s="49" t="s">
        <v>21</v>
      </c>
      <c r="O85" s="49" t="s">
        <v>443</v>
      </c>
      <c r="P85" s="50" t="s">
        <v>35</v>
      </c>
      <c r="Q85" s="49" t="s">
        <v>443</v>
      </c>
      <c r="R85" s="50" t="s">
        <v>35</v>
      </c>
      <c r="S85" s="49" t="s">
        <v>443</v>
      </c>
      <c r="T85" s="50" t="s">
        <v>35</v>
      </c>
      <c r="U85" s="49" t="s">
        <v>443</v>
      </c>
      <c r="V85" s="50" t="s">
        <v>35</v>
      </c>
      <c r="W85" s="49" t="s">
        <v>443</v>
      </c>
      <c r="X85" s="50" t="s">
        <v>35</v>
      </c>
      <c r="Y85" s="49" t="s">
        <v>443</v>
      </c>
      <c r="Z85" s="49" t="s">
        <v>21</v>
      </c>
      <c r="AA85" s="49" t="s">
        <v>443</v>
      </c>
      <c r="AB85" s="50" t="s">
        <v>35</v>
      </c>
      <c r="AC85" s="49" t="s">
        <v>443</v>
      </c>
      <c r="AD85" s="50" t="s">
        <v>35</v>
      </c>
      <c r="AE85" s="49" t="s">
        <v>443</v>
      </c>
      <c r="AF85" s="49" t="s">
        <v>35</v>
      </c>
      <c r="AG85" s="49" t="s">
        <v>443</v>
      </c>
      <c r="AH85" s="50" t="s">
        <v>35</v>
      </c>
      <c r="AI85" s="49" t="s">
        <v>443</v>
      </c>
      <c r="AJ85" s="50" t="s">
        <v>35</v>
      </c>
      <c r="AK85" s="49" t="s">
        <v>443</v>
      </c>
      <c r="AL85" s="49" t="s">
        <v>21</v>
      </c>
      <c r="AM85" s="49" t="s">
        <v>443</v>
      </c>
      <c r="AN85" s="50" t="s">
        <v>35</v>
      </c>
      <c r="AO85" s="49" t="s">
        <v>443</v>
      </c>
      <c r="AP85" s="50" t="s">
        <v>35</v>
      </c>
      <c r="AQ85" s="49" t="s">
        <v>443</v>
      </c>
      <c r="AR85" s="50" t="s">
        <v>35</v>
      </c>
      <c r="AS85" s="49" t="s">
        <v>443</v>
      </c>
      <c r="AT85" s="51" t="s">
        <v>35</v>
      </c>
      <c r="AU85" s="49" t="s">
        <v>443</v>
      </c>
      <c r="AV85" s="51" t="s">
        <v>35</v>
      </c>
      <c r="AW85" s="129" t="s">
        <v>2609</v>
      </c>
      <c r="AX85" s="137" t="s">
        <v>21</v>
      </c>
      <c r="AY85" s="49" t="s">
        <v>443</v>
      </c>
      <c r="AZ85" s="51" t="s">
        <v>35</v>
      </c>
      <c r="BA85" s="49" t="s">
        <v>443</v>
      </c>
      <c r="BB85" s="51" t="s">
        <v>35</v>
      </c>
      <c r="BC85" s="49" t="s">
        <v>443</v>
      </c>
      <c r="BD85" s="51" t="s">
        <v>35</v>
      </c>
      <c r="BE85" s="131" t="s">
        <v>443</v>
      </c>
      <c r="BF85" s="51" t="s">
        <v>35</v>
      </c>
      <c r="BG85" s="49" t="s">
        <v>443</v>
      </c>
      <c r="BH85" s="51" t="s">
        <v>35</v>
      </c>
      <c r="BI85" s="49" t="s">
        <v>443</v>
      </c>
      <c r="BJ85" s="132" t="s">
        <v>21</v>
      </c>
      <c r="BK85" s="49" t="s">
        <v>443</v>
      </c>
      <c r="BL85" s="51" t="s">
        <v>35</v>
      </c>
      <c r="BM85" s="49" t="s">
        <v>443</v>
      </c>
      <c r="BN85" s="51" t="s">
        <v>35</v>
      </c>
      <c r="BO85" s="49" t="s">
        <v>443</v>
      </c>
      <c r="BP85" s="51" t="s">
        <v>35</v>
      </c>
      <c r="BQ85" s="49" t="s">
        <v>443</v>
      </c>
      <c r="BR85" s="51" t="s">
        <v>35</v>
      </c>
      <c r="BS85" s="49" t="s">
        <v>443</v>
      </c>
      <c r="BT85" s="51" t="s">
        <v>35</v>
      </c>
      <c r="BU85" s="49" t="s">
        <v>443</v>
      </c>
      <c r="BV85" s="287" t="s">
        <v>4</v>
      </c>
      <c r="BW85" s="28" t="s">
        <v>443</v>
      </c>
      <c r="BX85" s="49" t="s">
        <v>35</v>
      </c>
      <c r="BY85" s="49" t="s">
        <v>443</v>
      </c>
      <c r="BZ85" s="51" t="s">
        <v>35</v>
      </c>
      <c r="CA85" s="49" t="s">
        <v>443</v>
      </c>
      <c r="CB85" s="51" t="s">
        <v>35</v>
      </c>
      <c r="CC85" s="49" t="s">
        <v>443</v>
      </c>
      <c r="CD85" s="51" t="s">
        <v>35</v>
      </c>
      <c r="CE85" s="49" t="s">
        <v>443</v>
      </c>
      <c r="CF85" s="51" t="s">
        <v>35</v>
      </c>
      <c r="CG85" s="49" t="s">
        <v>443</v>
      </c>
      <c r="CH85" s="295" t="s">
        <v>4</v>
      </c>
      <c r="CI85" s="49" t="s">
        <v>443</v>
      </c>
      <c r="CJ85" s="51" t="s">
        <v>35</v>
      </c>
      <c r="CK85" s="49" t="s">
        <v>443</v>
      </c>
      <c r="CL85" s="51" t="s">
        <v>35</v>
      </c>
      <c r="CM85" s="49" t="s">
        <v>443</v>
      </c>
      <c r="CN85" s="51" t="s">
        <v>35</v>
      </c>
      <c r="CO85" s="49" t="s">
        <v>443</v>
      </c>
      <c r="CP85" s="380" t="s">
        <v>35</v>
      </c>
      <c r="CQ85" s="379" t="s">
        <v>443</v>
      </c>
      <c r="CR85" s="380" t="s">
        <v>35</v>
      </c>
      <c r="CS85" s="379" t="s">
        <v>443</v>
      </c>
      <c r="CT85" s="380" t="s">
        <v>35</v>
      </c>
      <c r="CU85" s="380" t="s">
        <v>35</v>
      </c>
      <c r="CV85" s="380" t="s">
        <v>4</v>
      </c>
      <c r="CW85" s="379" t="s">
        <v>443</v>
      </c>
      <c r="CX85" s="380" t="s">
        <v>35</v>
      </c>
      <c r="CY85" s="379" t="s">
        <v>443</v>
      </c>
      <c r="CZ85" s="380" t="s">
        <v>35</v>
      </c>
      <c r="DA85" s="379" t="s">
        <v>443</v>
      </c>
    </row>
    <row r="86" spans="1:105" customFormat="1" ht="26.1" customHeight="1" x14ac:dyDescent="0.2">
      <c r="A86" s="6" t="s">
        <v>247</v>
      </c>
      <c r="B86" s="6" t="s">
        <v>165</v>
      </c>
      <c r="C86" s="45" t="s">
        <v>2661</v>
      </c>
      <c r="D86" s="242">
        <v>42004</v>
      </c>
      <c r="E86" s="53" t="s">
        <v>66</v>
      </c>
      <c r="F86" s="88" t="s">
        <v>248</v>
      </c>
      <c r="G86" s="88">
        <v>7</v>
      </c>
      <c r="H86" s="9" t="s">
        <v>39</v>
      </c>
      <c r="I86" s="23" t="s">
        <v>72</v>
      </c>
      <c r="J86" s="170" t="s">
        <v>443</v>
      </c>
      <c r="K86" s="49" t="s">
        <v>443</v>
      </c>
      <c r="L86" s="49" t="s">
        <v>443</v>
      </c>
      <c r="M86" s="49" t="s">
        <v>443</v>
      </c>
      <c r="N86" s="49" t="s">
        <v>443</v>
      </c>
      <c r="O86" s="49" t="s">
        <v>443</v>
      </c>
      <c r="P86" s="49" t="s">
        <v>443</v>
      </c>
      <c r="Q86" s="49" t="s">
        <v>443</v>
      </c>
      <c r="R86" s="49" t="s">
        <v>443</v>
      </c>
      <c r="S86" s="49" t="s">
        <v>443</v>
      </c>
      <c r="T86" s="49" t="s">
        <v>443</v>
      </c>
      <c r="U86" s="49" t="s">
        <v>21</v>
      </c>
      <c r="V86" s="49" t="s">
        <v>443</v>
      </c>
      <c r="W86" s="49" t="s">
        <v>443</v>
      </c>
      <c r="X86" s="49" t="s">
        <v>443</v>
      </c>
      <c r="Y86" s="49" t="s">
        <v>443</v>
      </c>
      <c r="Z86" s="49" t="s">
        <v>443</v>
      </c>
      <c r="AA86" s="49" t="s">
        <v>443</v>
      </c>
      <c r="AB86" s="49" t="s">
        <v>443</v>
      </c>
      <c r="AC86" s="49" t="s">
        <v>443</v>
      </c>
      <c r="AD86" s="49" t="s">
        <v>443</v>
      </c>
      <c r="AE86" s="49" t="s">
        <v>443</v>
      </c>
      <c r="AF86" s="49" t="s">
        <v>443</v>
      </c>
      <c r="AG86" s="49" t="s">
        <v>443</v>
      </c>
      <c r="AH86" s="49" t="s">
        <v>21</v>
      </c>
      <c r="AI86" s="49" t="s">
        <v>443</v>
      </c>
      <c r="AJ86" s="112" t="s">
        <v>66</v>
      </c>
      <c r="AK86" s="50"/>
      <c r="AL86" s="50"/>
      <c r="AM86" s="50"/>
      <c r="AN86" s="50"/>
      <c r="AO86" s="50"/>
      <c r="AP86" s="50"/>
      <c r="AQ86" s="50"/>
      <c r="AR86" s="50"/>
      <c r="AS86" s="50"/>
      <c r="AT86" s="1"/>
      <c r="AU86" s="1"/>
      <c r="AV86" s="1"/>
      <c r="AW86" s="1"/>
      <c r="AX86" s="1"/>
      <c r="AY86" s="1"/>
      <c r="AZ86" s="1"/>
      <c r="BA86" s="1"/>
      <c r="BB86" s="1"/>
      <c r="BC86" s="1"/>
      <c r="BD86" s="1"/>
      <c r="BE86" s="143"/>
      <c r="BF86" s="1"/>
      <c r="BG86" s="1"/>
      <c r="BH86" s="1"/>
      <c r="BI86" s="1"/>
      <c r="BJ86" s="1"/>
      <c r="BK86" s="1"/>
      <c r="BL86" s="1"/>
      <c r="BM86" s="49"/>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row>
    <row r="87" spans="1:105" customFormat="1" ht="28.5" customHeight="1" x14ac:dyDescent="0.2">
      <c r="A87" s="6" t="s">
        <v>2662</v>
      </c>
      <c r="B87" s="6" t="s">
        <v>201</v>
      </c>
      <c r="C87" s="57" t="s">
        <v>2663</v>
      </c>
      <c r="D87" s="117"/>
      <c r="E87" s="66" t="s">
        <v>66</v>
      </c>
      <c r="F87" s="165" t="s">
        <v>300</v>
      </c>
      <c r="G87" s="88"/>
      <c r="H87" s="9" t="s">
        <v>24</v>
      </c>
      <c r="I87" s="280" t="s">
        <v>40</v>
      </c>
      <c r="J87" s="170" t="s">
        <v>443</v>
      </c>
      <c r="K87" s="49" t="s">
        <v>443</v>
      </c>
      <c r="L87" s="49" t="s">
        <v>21</v>
      </c>
      <c r="M87" s="49" t="s">
        <v>443</v>
      </c>
      <c r="N87" s="49" t="s">
        <v>443</v>
      </c>
      <c r="O87" s="49" t="s">
        <v>443</v>
      </c>
      <c r="P87" s="49" t="s">
        <v>443</v>
      </c>
      <c r="Q87" s="49" t="s">
        <v>443</v>
      </c>
      <c r="R87" s="49" t="s">
        <v>443</v>
      </c>
      <c r="S87" s="49" t="s">
        <v>443</v>
      </c>
      <c r="T87" s="49" t="s">
        <v>443</v>
      </c>
      <c r="U87" s="49" t="s">
        <v>443</v>
      </c>
      <c r="V87" s="49" t="s">
        <v>443</v>
      </c>
      <c r="W87" s="49" t="s">
        <v>443</v>
      </c>
      <c r="X87" s="49" t="s">
        <v>21</v>
      </c>
      <c r="Y87" s="49" t="s">
        <v>443</v>
      </c>
      <c r="Z87" s="49" t="s">
        <v>443</v>
      </c>
      <c r="AA87" s="49" t="s">
        <v>443</v>
      </c>
      <c r="AB87" s="49" t="s">
        <v>443</v>
      </c>
      <c r="AC87" s="49" t="s">
        <v>443</v>
      </c>
      <c r="AD87" s="49" t="s">
        <v>443</v>
      </c>
      <c r="AE87" s="49" t="s">
        <v>443</v>
      </c>
      <c r="AF87" s="49" t="s">
        <v>443</v>
      </c>
      <c r="AG87" s="49" t="s">
        <v>443</v>
      </c>
      <c r="AH87" s="49" t="s">
        <v>443</v>
      </c>
      <c r="AI87" s="49" t="s">
        <v>443</v>
      </c>
      <c r="AJ87" s="49" t="s">
        <v>21</v>
      </c>
      <c r="AK87" s="49" t="s">
        <v>443</v>
      </c>
      <c r="AL87" s="49" t="s">
        <v>443</v>
      </c>
      <c r="AM87" s="49" t="s">
        <v>443</v>
      </c>
      <c r="AN87" s="49" t="s">
        <v>443</v>
      </c>
      <c r="AO87" s="49" t="s">
        <v>443</v>
      </c>
      <c r="AP87" s="49" t="s">
        <v>443</v>
      </c>
      <c r="AQ87" s="49" t="s">
        <v>443</v>
      </c>
      <c r="AR87" s="49" t="s">
        <v>443</v>
      </c>
      <c r="AS87" s="49" t="s">
        <v>443</v>
      </c>
      <c r="AT87" s="49" t="s">
        <v>443</v>
      </c>
      <c r="AU87" s="49" t="s">
        <v>443</v>
      </c>
      <c r="AV87" s="137" t="s">
        <v>21</v>
      </c>
      <c r="AW87" s="49" t="s">
        <v>443</v>
      </c>
      <c r="AX87" s="49" t="s">
        <v>443</v>
      </c>
      <c r="AY87" s="49" t="s">
        <v>443</v>
      </c>
      <c r="AZ87" s="49" t="s">
        <v>443</v>
      </c>
      <c r="BA87" s="49" t="s">
        <v>443</v>
      </c>
      <c r="BB87" s="49" t="s">
        <v>2595</v>
      </c>
      <c r="BC87" s="49" t="s">
        <v>443</v>
      </c>
      <c r="BD87" s="49" t="s">
        <v>443</v>
      </c>
      <c r="BE87" s="131" t="s">
        <v>443</v>
      </c>
      <c r="BF87" s="49" t="s">
        <v>443</v>
      </c>
      <c r="BG87" s="49" t="s">
        <v>443</v>
      </c>
      <c r="BH87" s="51" t="s">
        <v>35</v>
      </c>
      <c r="BI87" s="49" t="s">
        <v>443</v>
      </c>
      <c r="BJ87" s="49" t="s">
        <v>443</v>
      </c>
      <c r="BK87" s="51" t="s">
        <v>21</v>
      </c>
      <c r="BL87" s="49" t="s">
        <v>443</v>
      </c>
      <c r="BM87" s="279" t="s">
        <v>35</v>
      </c>
      <c r="BN87" s="279" t="s">
        <v>35</v>
      </c>
      <c r="BO87" s="279" t="s">
        <v>35</v>
      </c>
      <c r="BP87" s="279" t="s">
        <v>35</v>
      </c>
      <c r="BQ87" s="356" t="s">
        <v>35</v>
      </c>
      <c r="BR87" s="103" t="s">
        <v>35</v>
      </c>
      <c r="BS87" s="103" t="s">
        <v>35</v>
      </c>
      <c r="BT87" s="287" t="s">
        <v>4</v>
      </c>
      <c r="BU87" s="103" t="s">
        <v>35</v>
      </c>
      <c r="BV87" s="103" t="s">
        <v>35</v>
      </c>
      <c r="BW87" s="1"/>
      <c r="BX87" s="1"/>
      <c r="BY87" s="1"/>
      <c r="BZ87" s="1"/>
      <c r="CA87" s="1"/>
      <c r="CB87" s="1"/>
      <c r="CC87" s="1"/>
      <c r="CP87" s="1"/>
      <c r="CQ87" s="1"/>
      <c r="CR87" s="1"/>
      <c r="CS87" s="1"/>
      <c r="CT87" s="1"/>
      <c r="CU87" s="1"/>
      <c r="CV87" s="1"/>
      <c r="CW87" s="49" t="s">
        <v>443</v>
      </c>
      <c r="CX87" s="1"/>
      <c r="CY87" s="1"/>
      <c r="CZ87" s="1"/>
      <c r="DA87" s="1"/>
    </row>
    <row r="88" spans="1:105" ht="45" customHeight="1" x14ac:dyDescent="0.25">
      <c r="A88" s="383" t="s">
        <v>259</v>
      </c>
      <c r="B88" s="383" t="s">
        <v>948</v>
      </c>
      <c r="C88" s="383"/>
      <c r="D88" s="401">
        <v>41214</v>
      </c>
      <c r="E88" s="385" t="s">
        <v>590</v>
      </c>
      <c r="F88" s="386" t="s">
        <v>260</v>
      </c>
      <c r="G88" s="88">
        <v>14</v>
      </c>
      <c r="H88" s="387" t="s">
        <v>2181</v>
      </c>
      <c r="I88" s="388" t="s">
        <v>40</v>
      </c>
      <c r="J88" s="170" t="s">
        <v>443</v>
      </c>
      <c r="K88" s="49" t="s">
        <v>443</v>
      </c>
      <c r="L88" s="49" t="s">
        <v>21</v>
      </c>
      <c r="M88" s="49" t="s">
        <v>443</v>
      </c>
      <c r="N88" s="49" t="s">
        <v>443</v>
      </c>
      <c r="O88" s="49" t="s">
        <v>443</v>
      </c>
      <c r="P88" s="49" t="s">
        <v>443</v>
      </c>
      <c r="Q88" s="49" t="s">
        <v>443</v>
      </c>
      <c r="R88" s="49" t="s">
        <v>443</v>
      </c>
      <c r="S88" s="49" t="s">
        <v>443</v>
      </c>
      <c r="T88" s="49" t="s">
        <v>443</v>
      </c>
      <c r="U88" s="49" t="s">
        <v>443</v>
      </c>
      <c r="V88" s="49" t="s">
        <v>443</v>
      </c>
      <c r="W88" s="49" t="s">
        <v>443</v>
      </c>
      <c r="X88" s="49" t="s">
        <v>21</v>
      </c>
      <c r="Y88" s="49" t="s">
        <v>21</v>
      </c>
      <c r="Z88" s="49" t="s">
        <v>443</v>
      </c>
      <c r="AA88" s="49" t="s">
        <v>443</v>
      </c>
      <c r="AB88" s="49" t="s">
        <v>443</v>
      </c>
      <c r="AC88" s="49" t="s">
        <v>443</v>
      </c>
      <c r="AD88" s="49" t="s">
        <v>443</v>
      </c>
      <c r="AE88" s="49" t="s">
        <v>443</v>
      </c>
      <c r="AF88" s="49" t="s">
        <v>443</v>
      </c>
      <c r="AG88" s="49" t="s">
        <v>443</v>
      </c>
      <c r="AH88" s="49" t="s">
        <v>443</v>
      </c>
      <c r="AI88" s="49" t="s">
        <v>443</v>
      </c>
      <c r="AJ88" s="49" t="s">
        <v>21</v>
      </c>
      <c r="AK88" s="49" t="s">
        <v>443</v>
      </c>
      <c r="AL88" s="49" t="s">
        <v>443</v>
      </c>
      <c r="AM88" s="49" t="s">
        <v>443</v>
      </c>
      <c r="AN88" s="49" t="s">
        <v>443</v>
      </c>
      <c r="AO88" s="49" t="s">
        <v>443</v>
      </c>
      <c r="AP88" s="49" t="s">
        <v>443</v>
      </c>
      <c r="AQ88" s="49" t="s">
        <v>443</v>
      </c>
      <c r="AR88" s="123" t="s">
        <v>443</v>
      </c>
      <c r="AS88" s="49" t="s">
        <v>443</v>
      </c>
      <c r="AT88" s="49" t="s">
        <v>443</v>
      </c>
      <c r="AU88" s="49" t="s">
        <v>443</v>
      </c>
      <c r="AV88" s="137" t="s">
        <v>21</v>
      </c>
      <c r="AW88" s="129" t="s">
        <v>2609</v>
      </c>
      <c r="AX88" s="49" t="s">
        <v>443</v>
      </c>
      <c r="AY88" s="49" t="s">
        <v>443</v>
      </c>
      <c r="AZ88" s="49" t="s">
        <v>443</v>
      </c>
      <c r="BA88" s="49" t="s">
        <v>443</v>
      </c>
      <c r="BB88" s="49" t="s">
        <v>443</v>
      </c>
      <c r="BC88" s="49" t="s">
        <v>443</v>
      </c>
      <c r="BD88" s="49" t="s">
        <v>443</v>
      </c>
      <c r="BE88" s="131" t="s">
        <v>443</v>
      </c>
      <c r="BF88" s="49" t="s">
        <v>443</v>
      </c>
      <c r="BG88" s="49" t="s">
        <v>443</v>
      </c>
      <c r="BH88" s="132" t="s">
        <v>21</v>
      </c>
      <c r="BI88" s="49" t="s">
        <v>443</v>
      </c>
      <c r="BJ88" s="49" t="s">
        <v>443</v>
      </c>
      <c r="BK88" s="49" t="s">
        <v>443</v>
      </c>
      <c r="BL88" s="49" t="s">
        <v>443</v>
      </c>
      <c r="BM88" s="49" t="s">
        <v>443</v>
      </c>
      <c r="BN88" s="49" t="s">
        <v>443</v>
      </c>
      <c r="BO88" s="49" t="s">
        <v>443</v>
      </c>
      <c r="BP88" s="49" t="s">
        <v>443</v>
      </c>
      <c r="BQ88" s="49" t="s">
        <v>443</v>
      </c>
      <c r="BR88" s="49" t="s">
        <v>443</v>
      </c>
      <c r="BS88" s="49" t="s">
        <v>443</v>
      </c>
      <c r="BT88" s="287" t="s">
        <v>4</v>
      </c>
      <c r="BU88" s="49" t="s">
        <v>443</v>
      </c>
      <c r="BV88" s="49" t="s">
        <v>443</v>
      </c>
      <c r="BW88" s="86" t="s">
        <v>443</v>
      </c>
      <c r="BX88" s="49" t="s">
        <v>443</v>
      </c>
      <c r="BY88" s="49" t="s">
        <v>443</v>
      </c>
      <c r="BZ88" s="49" t="s">
        <v>443</v>
      </c>
      <c r="CA88" s="49" t="s">
        <v>443</v>
      </c>
      <c r="CB88" s="49" t="s">
        <v>443</v>
      </c>
      <c r="CC88" s="49" t="s">
        <v>443</v>
      </c>
      <c r="CD88" s="49" t="s">
        <v>443</v>
      </c>
      <c r="CE88" s="49" t="s">
        <v>443</v>
      </c>
      <c r="CF88" s="295" t="s">
        <v>4</v>
      </c>
      <c r="CG88" s="49" t="s">
        <v>443</v>
      </c>
      <c r="CH88" s="49" t="s">
        <v>443</v>
      </c>
      <c r="CI88" s="49" t="s">
        <v>443</v>
      </c>
      <c r="CJ88" s="49" t="s">
        <v>443</v>
      </c>
      <c r="CK88" s="49" t="s">
        <v>443</v>
      </c>
      <c r="CL88" s="49" t="s">
        <v>443</v>
      </c>
      <c r="CM88" s="49" t="s">
        <v>443</v>
      </c>
      <c r="CN88" s="49" t="s">
        <v>443</v>
      </c>
      <c r="CO88" s="49" t="s">
        <v>443</v>
      </c>
      <c r="CP88" s="379" t="s">
        <v>443</v>
      </c>
      <c r="CQ88" s="379" t="s">
        <v>443</v>
      </c>
      <c r="CR88" s="379" t="s">
        <v>443</v>
      </c>
      <c r="CS88" s="379" t="s">
        <v>4</v>
      </c>
      <c r="CT88" s="379" t="s">
        <v>443</v>
      </c>
      <c r="CU88" s="380" t="s">
        <v>35</v>
      </c>
      <c r="CV88" s="379" t="s">
        <v>443</v>
      </c>
      <c r="CW88" s="379" t="s">
        <v>443</v>
      </c>
      <c r="CX88" s="379" t="s">
        <v>443</v>
      </c>
      <c r="CY88" s="379" t="s">
        <v>443</v>
      </c>
      <c r="CZ88" s="379" t="s">
        <v>443</v>
      </c>
      <c r="DA88" s="379" t="s">
        <v>443</v>
      </c>
    </row>
    <row r="89" spans="1:105" customFormat="1" ht="26.1" customHeight="1" x14ac:dyDescent="0.2">
      <c r="A89" s="6" t="s">
        <v>249</v>
      </c>
      <c r="B89" s="6" t="s">
        <v>165</v>
      </c>
      <c r="C89" s="45" t="s">
        <v>2664</v>
      </c>
      <c r="D89" s="242">
        <v>42004</v>
      </c>
      <c r="E89" s="53" t="s">
        <v>66</v>
      </c>
      <c r="F89" s="88" t="s">
        <v>250</v>
      </c>
      <c r="G89" s="88">
        <v>8</v>
      </c>
      <c r="H89" s="9" t="s">
        <v>39</v>
      </c>
      <c r="I89" s="10" t="s">
        <v>87</v>
      </c>
      <c r="J89" s="170" t="s">
        <v>21</v>
      </c>
      <c r="K89" s="49" t="s">
        <v>443</v>
      </c>
      <c r="L89" s="49" t="s">
        <v>443</v>
      </c>
      <c r="M89" s="49" t="s">
        <v>443</v>
      </c>
      <c r="N89" s="49" t="s">
        <v>443</v>
      </c>
      <c r="O89" s="49" t="s">
        <v>443</v>
      </c>
      <c r="P89" s="49" t="s">
        <v>443</v>
      </c>
      <c r="Q89" s="49" t="s">
        <v>443</v>
      </c>
      <c r="R89" s="49" t="s">
        <v>443</v>
      </c>
      <c r="S89" s="49" t="s">
        <v>443</v>
      </c>
      <c r="T89" s="49" t="s">
        <v>443</v>
      </c>
      <c r="U89" s="49" t="s">
        <v>443</v>
      </c>
      <c r="V89" s="49" t="s">
        <v>21</v>
      </c>
      <c r="W89" s="49" t="s">
        <v>443</v>
      </c>
      <c r="X89" s="49" t="s">
        <v>443</v>
      </c>
      <c r="Y89" s="49" t="s">
        <v>443</v>
      </c>
      <c r="Z89" s="49" t="s">
        <v>443</v>
      </c>
      <c r="AA89" s="49" t="s">
        <v>443</v>
      </c>
      <c r="AB89" s="49" t="s">
        <v>443</v>
      </c>
      <c r="AC89" s="49" t="s">
        <v>443</v>
      </c>
      <c r="AD89" s="49" t="s">
        <v>443</v>
      </c>
      <c r="AE89" s="49" t="s">
        <v>443</v>
      </c>
      <c r="AF89" s="49" t="s">
        <v>443</v>
      </c>
      <c r="AG89" s="49" t="s">
        <v>443</v>
      </c>
      <c r="AH89" s="49" t="s">
        <v>21</v>
      </c>
      <c r="AI89" s="49" t="s">
        <v>443</v>
      </c>
      <c r="AJ89" s="112" t="s">
        <v>66</v>
      </c>
      <c r="AK89" s="50"/>
      <c r="AL89" s="50"/>
      <c r="AM89" s="50"/>
      <c r="AN89" s="50"/>
      <c r="AO89" s="50"/>
      <c r="AP89" s="50"/>
      <c r="AQ89" s="50"/>
      <c r="AR89" s="50"/>
      <c r="AS89" s="50"/>
      <c r="AT89" s="1"/>
      <c r="AU89" s="1"/>
      <c r="AV89" s="1"/>
      <c r="AW89" s="1"/>
      <c r="AX89" s="1"/>
      <c r="AY89" s="1"/>
      <c r="AZ89" s="1"/>
      <c r="BA89" s="1"/>
      <c r="BB89" s="1"/>
      <c r="BC89" s="1"/>
      <c r="BD89" s="1"/>
      <c r="BE89" s="143"/>
      <c r="BF89" s="1"/>
      <c r="BG89" s="1"/>
      <c r="BH89" s="1"/>
      <c r="BI89" s="1"/>
      <c r="BJ89" s="1"/>
      <c r="BK89" s="1"/>
      <c r="BL89" s="1"/>
      <c r="BM89" s="49"/>
      <c r="BN89" s="49"/>
      <c r="BO89" s="49"/>
      <c r="BP89" s="49"/>
      <c r="BQ89" s="49"/>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row>
    <row r="90" spans="1:105" customFormat="1" ht="26.1" customHeight="1" x14ac:dyDescent="0.2">
      <c r="A90" s="5" t="s">
        <v>2665</v>
      </c>
      <c r="B90" s="5" t="s">
        <v>152</v>
      </c>
      <c r="C90" s="46" t="s">
        <v>2666</v>
      </c>
      <c r="D90" s="118">
        <v>43727</v>
      </c>
      <c r="E90" s="65" t="s">
        <v>66</v>
      </c>
      <c r="F90" s="165" t="s">
        <v>2667</v>
      </c>
      <c r="G90" s="88"/>
      <c r="H90" s="9" t="s">
        <v>2181</v>
      </c>
      <c r="I90" s="280" t="s">
        <v>45</v>
      </c>
      <c r="J90" s="170"/>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123"/>
      <c r="AS90" s="49"/>
      <c r="AT90" s="49"/>
      <c r="AU90" s="49"/>
      <c r="AV90" s="49"/>
      <c r="AW90" s="129"/>
      <c r="AX90" s="49"/>
      <c r="AY90" s="137"/>
      <c r="AZ90" s="49"/>
      <c r="BA90" s="49"/>
      <c r="BB90" s="49"/>
      <c r="BC90" s="49"/>
      <c r="BD90" s="49"/>
      <c r="BE90" s="131"/>
      <c r="BF90" s="49"/>
      <c r="BG90" s="49"/>
      <c r="BH90" s="49"/>
      <c r="BI90" s="49"/>
      <c r="BJ90" s="49"/>
      <c r="BK90" s="132"/>
      <c r="BL90" s="49"/>
      <c r="BM90" s="49"/>
      <c r="BN90" s="49"/>
      <c r="BO90" s="49"/>
      <c r="BP90" s="49"/>
      <c r="BQ90" s="49"/>
      <c r="BR90" s="49"/>
      <c r="BS90" s="49"/>
      <c r="BT90" s="49"/>
      <c r="BU90" s="49"/>
      <c r="BV90" s="49"/>
      <c r="BW90" s="290"/>
      <c r="BX90" s="49"/>
      <c r="BY90" s="49"/>
      <c r="BZ90" s="49"/>
      <c r="CA90" s="49"/>
      <c r="CB90" s="49"/>
      <c r="CC90" s="49"/>
      <c r="CD90" s="51" t="s">
        <v>35</v>
      </c>
      <c r="CE90" s="51" t="s">
        <v>35</v>
      </c>
      <c r="CF90" s="51" t="s">
        <v>35</v>
      </c>
      <c r="CG90" s="51" t="s">
        <v>35</v>
      </c>
      <c r="CH90" s="51" t="s">
        <v>35</v>
      </c>
      <c r="CI90" s="51" t="s">
        <v>35</v>
      </c>
      <c r="CJ90" s="51" t="s">
        <v>35</v>
      </c>
      <c r="CK90" s="51" t="s">
        <v>35</v>
      </c>
      <c r="CL90" s="51" t="s">
        <v>35</v>
      </c>
      <c r="CM90" s="51" t="s">
        <v>35</v>
      </c>
      <c r="CN90" s="49" t="s">
        <v>443</v>
      </c>
      <c r="CO90" s="49" t="s">
        <v>443</v>
      </c>
      <c r="CP90" s="49" t="s">
        <v>443</v>
      </c>
      <c r="CQ90" s="49" t="s">
        <v>443</v>
      </c>
      <c r="CR90" s="49" t="s">
        <v>443</v>
      </c>
      <c r="CS90" s="290" t="s">
        <v>35</v>
      </c>
      <c r="CT90" s="51" t="s">
        <v>35</v>
      </c>
      <c r="CU90" s="51" t="s">
        <v>35</v>
      </c>
      <c r="CV90" s="51" t="s">
        <v>35</v>
      </c>
      <c r="CW90" s="51" t="s">
        <v>35</v>
      </c>
      <c r="CX90" s="51" t="s">
        <v>35</v>
      </c>
      <c r="CY90" s="51" t="s">
        <v>35</v>
      </c>
      <c r="CZ90" s="51" t="s">
        <v>35</v>
      </c>
      <c r="DA90" s="51" t="s">
        <v>35</v>
      </c>
    </row>
    <row r="91" spans="1:105" ht="45" customHeight="1" x14ac:dyDescent="0.25">
      <c r="A91" s="408" t="s">
        <v>251</v>
      </c>
      <c r="B91" s="444" t="s">
        <v>60</v>
      </c>
      <c r="C91" s="409" t="s">
        <v>2049</v>
      </c>
      <c r="D91" s="445"/>
      <c r="E91" s="385" t="s">
        <v>590</v>
      </c>
      <c r="F91" s="386" t="s">
        <v>252</v>
      </c>
      <c r="G91" s="88">
        <v>9</v>
      </c>
      <c r="H91" s="387" t="s">
        <v>2181</v>
      </c>
      <c r="I91" s="404" t="s">
        <v>40</v>
      </c>
      <c r="J91" s="170" t="s">
        <v>443</v>
      </c>
      <c r="K91" s="49" t="s">
        <v>21</v>
      </c>
      <c r="L91" s="49" t="s">
        <v>443</v>
      </c>
      <c r="M91" s="49" t="s">
        <v>443</v>
      </c>
      <c r="N91" s="49" t="s">
        <v>443</v>
      </c>
      <c r="O91" s="49" t="s">
        <v>443</v>
      </c>
      <c r="P91" s="49" t="s">
        <v>443</v>
      </c>
      <c r="Q91" s="49" t="s">
        <v>443</v>
      </c>
      <c r="R91" s="49" t="s">
        <v>443</v>
      </c>
      <c r="S91" s="49" t="s">
        <v>443</v>
      </c>
      <c r="T91" s="49" t="s">
        <v>443</v>
      </c>
      <c r="U91" s="49" t="s">
        <v>443</v>
      </c>
      <c r="V91" s="49" t="s">
        <v>443</v>
      </c>
      <c r="W91" s="49" t="s">
        <v>21</v>
      </c>
      <c r="X91" s="49" t="s">
        <v>443</v>
      </c>
      <c r="Y91" s="49" t="s">
        <v>443</v>
      </c>
      <c r="Z91" s="49" t="s">
        <v>443</v>
      </c>
      <c r="AA91" s="49" t="s">
        <v>443</v>
      </c>
      <c r="AB91" s="49" t="s">
        <v>443</v>
      </c>
      <c r="AC91" s="49" t="s">
        <v>443</v>
      </c>
      <c r="AD91" s="49" t="s">
        <v>443</v>
      </c>
      <c r="AE91" s="49" t="s">
        <v>443</v>
      </c>
      <c r="AF91" s="49" t="s">
        <v>443</v>
      </c>
      <c r="AG91" s="49" t="s">
        <v>443</v>
      </c>
      <c r="AH91" s="49" t="s">
        <v>443</v>
      </c>
      <c r="AI91" s="49" t="s">
        <v>21</v>
      </c>
      <c r="AJ91" s="49" t="s">
        <v>443</v>
      </c>
      <c r="AK91" s="49" t="s">
        <v>443</v>
      </c>
      <c r="AL91" s="49" t="s">
        <v>443</v>
      </c>
      <c r="AM91" s="49" t="s">
        <v>443</v>
      </c>
      <c r="AN91" s="49" t="s">
        <v>443</v>
      </c>
      <c r="AO91" s="49" t="s">
        <v>443</v>
      </c>
      <c r="AP91" s="49" t="s">
        <v>35</v>
      </c>
      <c r="AQ91" s="49" t="s">
        <v>443</v>
      </c>
      <c r="AR91" s="123" t="s">
        <v>443</v>
      </c>
      <c r="AS91" s="49" t="s">
        <v>443</v>
      </c>
      <c r="AT91" s="49" t="s">
        <v>443</v>
      </c>
      <c r="AU91" s="137" t="s">
        <v>21</v>
      </c>
      <c r="AV91" s="49" t="s">
        <v>443</v>
      </c>
      <c r="AW91" s="129" t="s">
        <v>2609</v>
      </c>
      <c r="AX91" s="49" t="s">
        <v>443</v>
      </c>
      <c r="AY91" s="49" t="s">
        <v>443</v>
      </c>
      <c r="AZ91" s="49" t="s">
        <v>443</v>
      </c>
      <c r="BA91" s="49" t="s">
        <v>443</v>
      </c>
      <c r="BB91" s="49" t="s">
        <v>443</v>
      </c>
      <c r="BC91" s="49" t="s">
        <v>443</v>
      </c>
      <c r="BD91" s="49" t="s">
        <v>443</v>
      </c>
      <c r="BE91" s="131" t="s">
        <v>443</v>
      </c>
      <c r="BF91" s="49" t="s">
        <v>443</v>
      </c>
      <c r="BG91" s="132" t="s">
        <v>21</v>
      </c>
      <c r="BH91" s="49" t="s">
        <v>443</v>
      </c>
      <c r="BI91" s="49" t="s">
        <v>443</v>
      </c>
      <c r="BJ91" s="49" t="s">
        <v>443</v>
      </c>
      <c r="BK91" s="49" t="s">
        <v>443</v>
      </c>
      <c r="BL91" s="49" t="s">
        <v>443</v>
      </c>
      <c r="BM91" s="49" t="s">
        <v>443</v>
      </c>
      <c r="BN91" s="49" t="s">
        <v>443</v>
      </c>
      <c r="BO91" s="49" t="s">
        <v>443</v>
      </c>
      <c r="BP91" s="49" t="s">
        <v>443</v>
      </c>
      <c r="BQ91" s="49" t="s">
        <v>443</v>
      </c>
      <c r="BR91" s="49" t="s">
        <v>443</v>
      </c>
      <c r="BS91" s="287" t="s">
        <v>4</v>
      </c>
      <c r="BT91" s="49" t="s">
        <v>443</v>
      </c>
      <c r="BU91" s="49" t="s">
        <v>443</v>
      </c>
      <c r="BV91" s="49" t="s">
        <v>443</v>
      </c>
      <c r="BW91" s="28" t="s">
        <v>443</v>
      </c>
      <c r="BX91" s="49" t="s">
        <v>443</v>
      </c>
      <c r="BY91" s="49" t="s">
        <v>443</v>
      </c>
      <c r="BZ91" s="49" t="s">
        <v>443</v>
      </c>
      <c r="CA91" s="49" t="s">
        <v>443</v>
      </c>
      <c r="CB91" s="49" t="s">
        <v>443</v>
      </c>
      <c r="CC91" s="49" t="s">
        <v>443</v>
      </c>
      <c r="CD91" s="49" t="s">
        <v>443</v>
      </c>
      <c r="CE91" s="49" t="s">
        <v>443</v>
      </c>
      <c r="CF91" s="296" t="s">
        <v>4</v>
      </c>
      <c r="CG91" s="49" t="s">
        <v>443</v>
      </c>
      <c r="CH91" s="49" t="s">
        <v>443</v>
      </c>
      <c r="CI91" s="49" t="s">
        <v>443</v>
      </c>
      <c r="CJ91" s="49" t="s">
        <v>443</v>
      </c>
      <c r="CK91" s="49" t="s">
        <v>443</v>
      </c>
      <c r="CL91" s="49" t="s">
        <v>443</v>
      </c>
      <c r="CM91" s="49" t="s">
        <v>443</v>
      </c>
      <c r="CN91" s="49" t="s">
        <v>443</v>
      </c>
      <c r="CO91" s="49" t="s">
        <v>443</v>
      </c>
      <c r="CP91" s="405" t="s">
        <v>443</v>
      </c>
      <c r="CQ91" s="379" t="s">
        <v>443</v>
      </c>
      <c r="CR91" s="379" t="s">
        <v>443</v>
      </c>
      <c r="CS91" s="379" t="s">
        <v>4</v>
      </c>
      <c r="CT91" s="379" t="s">
        <v>443</v>
      </c>
      <c r="CU91" s="380" t="s">
        <v>35</v>
      </c>
      <c r="CV91" s="379" t="s">
        <v>443</v>
      </c>
      <c r="CW91" s="379" t="s">
        <v>443</v>
      </c>
      <c r="CX91" s="379" t="s">
        <v>443</v>
      </c>
      <c r="CY91" s="379" t="s">
        <v>443</v>
      </c>
      <c r="CZ91" s="379" t="s">
        <v>443</v>
      </c>
      <c r="DA91" s="379" t="s">
        <v>443</v>
      </c>
    </row>
    <row r="92" spans="1:105" s="381" customFormat="1" ht="45" customHeight="1" x14ac:dyDescent="0.25">
      <c r="A92" s="408" t="s">
        <v>2668</v>
      </c>
      <c r="B92" s="382" t="s">
        <v>1179</v>
      </c>
      <c r="C92" s="409" t="s">
        <v>2669</v>
      </c>
      <c r="D92" s="434">
        <v>43709</v>
      </c>
      <c r="E92" s="385" t="s">
        <v>590</v>
      </c>
      <c r="F92" s="386" t="s">
        <v>1180</v>
      </c>
      <c r="G92" s="88"/>
      <c r="H92" s="387" t="s">
        <v>2383</v>
      </c>
      <c r="I92" s="388" t="s">
        <v>2040</v>
      </c>
      <c r="J92" s="170"/>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123"/>
      <c r="AS92" s="49"/>
      <c r="AT92" s="49"/>
      <c r="AU92" s="137"/>
      <c r="AV92" s="49"/>
      <c r="AW92" s="129"/>
      <c r="AX92" s="49"/>
      <c r="AY92" s="49"/>
      <c r="AZ92" s="49"/>
      <c r="BA92" s="49"/>
      <c r="BB92" s="49"/>
      <c r="BC92" s="49"/>
      <c r="BD92" s="49"/>
      <c r="BE92" s="131"/>
      <c r="BF92" s="49"/>
      <c r="BG92" s="132"/>
      <c r="BH92" s="49"/>
      <c r="BI92" s="49"/>
      <c r="BJ92" s="49"/>
      <c r="BK92" s="49"/>
      <c r="BL92" s="49"/>
      <c r="BM92" s="49"/>
      <c r="BN92" s="49"/>
      <c r="BO92" s="49"/>
      <c r="BP92" s="49"/>
      <c r="BQ92" s="49"/>
      <c r="BR92" s="49"/>
      <c r="BS92" s="287"/>
      <c r="BT92" s="49"/>
      <c r="BU92" s="49"/>
      <c r="BV92" s="49"/>
      <c r="BW92" s="28"/>
      <c r="BX92" s="49"/>
      <c r="BY92" s="49"/>
      <c r="BZ92" s="50" t="s">
        <v>35</v>
      </c>
      <c r="CA92" s="50" t="s">
        <v>35</v>
      </c>
      <c r="CB92" s="50" t="s">
        <v>35</v>
      </c>
      <c r="CC92" s="66" t="s">
        <v>34</v>
      </c>
      <c r="CD92" s="49"/>
      <c r="CE92" s="49"/>
      <c r="CF92" s="49"/>
      <c r="CG92" s="49"/>
      <c r="CH92" s="49"/>
      <c r="CI92" s="49" t="s">
        <v>35</v>
      </c>
      <c r="CJ92" s="49" t="s">
        <v>35</v>
      </c>
      <c r="CK92" s="49" t="s">
        <v>35</v>
      </c>
      <c r="CL92" s="49" t="s">
        <v>35</v>
      </c>
      <c r="CM92" s="49" t="s">
        <v>35</v>
      </c>
      <c r="CN92" s="49" t="s">
        <v>443</v>
      </c>
      <c r="CO92" s="49" t="s">
        <v>443</v>
      </c>
      <c r="CP92" s="452" t="s">
        <v>443</v>
      </c>
      <c r="CQ92" s="453" t="s">
        <v>443</v>
      </c>
      <c r="CR92" s="454" t="s">
        <v>1919</v>
      </c>
      <c r="CS92" s="453" t="s">
        <v>443</v>
      </c>
      <c r="CT92" s="380" t="s">
        <v>1919</v>
      </c>
      <c r="CU92" s="380" t="s">
        <v>1919</v>
      </c>
      <c r="CV92" s="379" t="s">
        <v>443</v>
      </c>
      <c r="CW92" s="379" t="s">
        <v>443</v>
      </c>
      <c r="CX92" s="379" t="s">
        <v>443</v>
      </c>
      <c r="CY92" s="379" t="s">
        <v>443</v>
      </c>
      <c r="CZ92" s="379" t="s">
        <v>443</v>
      </c>
      <c r="DA92" s="380" t="s">
        <v>35</v>
      </c>
    </row>
    <row r="93" spans="1:105" ht="45" customHeight="1" x14ac:dyDescent="0.25">
      <c r="A93" s="408" t="s">
        <v>70</v>
      </c>
      <c r="B93" s="382" t="s">
        <v>62</v>
      </c>
      <c r="C93" s="409" t="s">
        <v>2049</v>
      </c>
      <c r="D93" s="384"/>
      <c r="E93" s="385" t="s">
        <v>590</v>
      </c>
      <c r="F93" s="386" t="s">
        <v>278</v>
      </c>
      <c r="G93" s="88">
        <v>23</v>
      </c>
      <c r="H93" s="387" t="s">
        <v>2181</v>
      </c>
      <c r="I93" s="388" t="s">
        <v>72</v>
      </c>
      <c r="J93" s="170" t="s">
        <v>443</v>
      </c>
      <c r="K93" s="49" t="s">
        <v>443</v>
      </c>
      <c r="L93" s="49" t="s">
        <v>443</v>
      </c>
      <c r="M93" s="49" t="s">
        <v>443</v>
      </c>
      <c r="N93" s="49" t="s">
        <v>443</v>
      </c>
      <c r="O93" s="49" t="s">
        <v>443</v>
      </c>
      <c r="P93" s="49" t="s">
        <v>443</v>
      </c>
      <c r="Q93" s="49" t="s">
        <v>443</v>
      </c>
      <c r="R93" s="49" t="s">
        <v>443</v>
      </c>
      <c r="S93" s="49" t="s">
        <v>443</v>
      </c>
      <c r="T93" s="49" t="s">
        <v>443</v>
      </c>
      <c r="U93" s="49" t="s">
        <v>21</v>
      </c>
      <c r="V93" s="49" t="s">
        <v>443</v>
      </c>
      <c r="W93" s="49" t="s">
        <v>443</v>
      </c>
      <c r="X93" s="49" t="s">
        <v>443</v>
      </c>
      <c r="Y93" s="49" t="s">
        <v>443</v>
      </c>
      <c r="Z93" s="49" t="s">
        <v>443</v>
      </c>
      <c r="AA93" s="49" t="s">
        <v>443</v>
      </c>
      <c r="AB93" s="49" t="s">
        <v>443</v>
      </c>
      <c r="AC93" s="49" t="s">
        <v>443</v>
      </c>
      <c r="AD93" s="49" t="s">
        <v>443</v>
      </c>
      <c r="AE93" s="49" t="s">
        <v>443</v>
      </c>
      <c r="AF93" s="49" t="s">
        <v>443</v>
      </c>
      <c r="AG93" s="49" t="s">
        <v>21</v>
      </c>
      <c r="AH93" s="49" t="s">
        <v>21</v>
      </c>
      <c r="AI93" s="49" t="s">
        <v>443</v>
      </c>
      <c r="AJ93" s="49" t="s">
        <v>443</v>
      </c>
      <c r="AK93" s="49" t="s">
        <v>443</v>
      </c>
      <c r="AL93" s="49" t="s">
        <v>443</v>
      </c>
      <c r="AM93" s="49" t="s">
        <v>443</v>
      </c>
      <c r="AN93" s="49" t="s">
        <v>443</v>
      </c>
      <c r="AO93" s="49" t="s">
        <v>443</v>
      </c>
      <c r="AP93" s="49" t="s">
        <v>443</v>
      </c>
      <c r="AQ93" s="49" t="s">
        <v>443</v>
      </c>
      <c r="AR93" s="123" t="s">
        <v>443</v>
      </c>
      <c r="AS93" s="49" t="s">
        <v>443</v>
      </c>
      <c r="AT93" s="137" t="s">
        <v>21</v>
      </c>
      <c r="AU93" s="49" t="s">
        <v>443</v>
      </c>
      <c r="AV93" s="49" t="s">
        <v>443</v>
      </c>
      <c r="AW93" s="129" t="s">
        <v>2609</v>
      </c>
      <c r="AX93" s="49" t="s">
        <v>443</v>
      </c>
      <c r="AY93" s="49" t="s">
        <v>443</v>
      </c>
      <c r="AZ93" s="49" t="s">
        <v>443</v>
      </c>
      <c r="BA93" s="49" t="s">
        <v>443</v>
      </c>
      <c r="BB93" s="49" t="s">
        <v>443</v>
      </c>
      <c r="BC93" s="49" t="s">
        <v>443</v>
      </c>
      <c r="BD93" s="49" t="s">
        <v>443</v>
      </c>
      <c r="BE93" s="131" t="s">
        <v>443</v>
      </c>
      <c r="BF93" s="49" t="s">
        <v>443</v>
      </c>
      <c r="BG93" s="49" t="s">
        <v>443</v>
      </c>
      <c r="BH93" s="49" t="s">
        <v>443</v>
      </c>
      <c r="BI93" s="49" t="s">
        <v>443</v>
      </c>
      <c r="BJ93" s="49" t="s">
        <v>443</v>
      </c>
      <c r="BK93" s="49" t="s">
        <v>443</v>
      </c>
      <c r="BL93" s="49" t="s">
        <v>443</v>
      </c>
      <c r="BM93" s="49" t="s">
        <v>443</v>
      </c>
      <c r="BN93" s="49" t="s">
        <v>443</v>
      </c>
      <c r="BO93" s="49" t="s">
        <v>443</v>
      </c>
      <c r="BP93" s="49" t="s">
        <v>443</v>
      </c>
      <c r="BQ93" s="132" t="s">
        <v>21</v>
      </c>
      <c r="BR93" s="49" t="s">
        <v>443</v>
      </c>
      <c r="BS93" s="49" t="s">
        <v>443</v>
      </c>
      <c r="BT93" s="49" t="s">
        <v>443</v>
      </c>
      <c r="BU93" s="49" t="s">
        <v>443</v>
      </c>
      <c r="BV93" s="49" t="s">
        <v>443</v>
      </c>
      <c r="BW93" s="28" t="s">
        <v>443</v>
      </c>
      <c r="BX93" s="49" t="s">
        <v>443</v>
      </c>
      <c r="BY93" s="49" t="s">
        <v>443</v>
      </c>
      <c r="BZ93" s="49" t="s">
        <v>443</v>
      </c>
      <c r="CA93" s="49" t="s">
        <v>443</v>
      </c>
      <c r="CB93" s="49" t="s">
        <v>443</v>
      </c>
      <c r="CC93" s="287" t="s">
        <v>4</v>
      </c>
      <c r="CD93" s="49" t="s">
        <v>443</v>
      </c>
      <c r="CE93" s="49" t="s">
        <v>443</v>
      </c>
      <c r="CF93" s="49" t="s">
        <v>443</v>
      </c>
      <c r="CG93" s="49" t="s">
        <v>443</v>
      </c>
      <c r="CH93" s="49" t="s">
        <v>443</v>
      </c>
      <c r="CI93" s="49" t="s">
        <v>443</v>
      </c>
      <c r="CJ93" s="49" t="s">
        <v>443</v>
      </c>
      <c r="CK93" s="49" t="s">
        <v>443</v>
      </c>
      <c r="CL93" s="49" t="s">
        <v>443</v>
      </c>
      <c r="CM93" s="49" t="s">
        <v>443</v>
      </c>
      <c r="CN93" s="49" t="s">
        <v>443</v>
      </c>
      <c r="CO93" s="368" t="s">
        <v>443</v>
      </c>
      <c r="CP93" s="379" t="s">
        <v>443</v>
      </c>
      <c r="CQ93" s="379" t="s">
        <v>4</v>
      </c>
      <c r="CR93" s="379" t="s">
        <v>443</v>
      </c>
      <c r="CS93" s="379" t="s">
        <v>443</v>
      </c>
      <c r="CT93" s="379" t="s">
        <v>443</v>
      </c>
      <c r="CU93" s="380" t="s">
        <v>35</v>
      </c>
      <c r="CV93" s="379" t="s">
        <v>443</v>
      </c>
      <c r="CW93" s="379" t="s">
        <v>443</v>
      </c>
      <c r="CX93" s="379" t="s">
        <v>443</v>
      </c>
      <c r="CY93" s="379" t="s">
        <v>443</v>
      </c>
      <c r="CZ93" s="379" t="s">
        <v>443</v>
      </c>
      <c r="DA93" s="379" t="s">
        <v>443</v>
      </c>
    </row>
    <row r="94" spans="1:105" ht="45" customHeight="1" x14ac:dyDescent="0.25">
      <c r="A94" s="383" t="s">
        <v>1189</v>
      </c>
      <c r="B94" s="383" t="s">
        <v>297</v>
      </c>
      <c r="C94" s="383"/>
      <c r="D94" s="401">
        <v>42005</v>
      </c>
      <c r="E94" s="385" t="s">
        <v>590</v>
      </c>
      <c r="F94" s="386" t="s">
        <v>2441</v>
      </c>
      <c r="G94" s="140"/>
      <c r="H94" s="387" t="s">
        <v>2181</v>
      </c>
      <c r="I94" s="388" t="s">
        <v>72</v>
      </c>
      <c r="J94" s="103"/>
      <c r="K94" s="341"/>
      <c r="L94" s="103"/>
      <c r="M94" s="103"/>
      <c r="N94" s="103"/>
      <c r="O94" s="103"/>
      <c r="P94" s="103"/>
      <c r="Q94" s="103"/>
      <c r="R94" s="103"/>
      <c r="S94" s="103"/>
      <c r="T94" s="103"/>
      <c r="U94" s="49"/>
      <c r="V94" s="49"/>
      <c r="W94" s="49"/>
      <c r="X94" s="49"/>
      <c r="Y94" s="49"/>
      <c r="Z94" s="49"/>
      <c r="AA94" s="49"/>
      <c r="AB94" s="49"/>
      <c r="AC94" s="49"/>
      <c r="AD94" s="49"/>
      <c r="AE94" s="49"/>
      <c r="AF94" s="49"/>
      <c r="AG94" s="49"/>
      <c r="AH94" s="49" t="s">
        <v>35</v>
      </c>
      <c r="AI94" s="49" t="s">
        <v>35</v>
      </c>
      <c r="AJ94" s="49" t="s">
        <v>443</v>
      </c>
      <c r="AK94" s="49" t="s">
        <v>443</v>
      </c>
      <c r="AL94" s="49" t="s">
        <v>443</v>
      </c>
      <c r="AM94" s="49" t="s">
        <v>443</v>
      </c>
      <c r="AN94" s="49" t="s">
        <v>443</v>
      </c>
      <c r="AO94" s="49" t="s">
        <v>443</v>
      </c>
      <c r="AP94" s="49" t="s">
        <v>443</v>
      </c>
      <c r="AQ94" s="49" t="s">
        <v>443</v>
      </c>
      <c r="AR94" s="123" t="s">
        <v>443</v>
      </c>
      <c r="AS94" s="49" t="s">
        <v>21</v>
      </c>
      <c r="AT94" s="49" t="s">
        <v>443</v>
      </c>
      <c r="AU94" s="49" t="s">
        <v>443</v>
      </c>
      <c r="AV94" s="49" t="s">
        <v>443</v>
      </c>
      <c r="AW94" s="129" t="s">
        <v>2609</v>
      </c>
      <c r="AX94" s="49" t="s">
        <v>443</v>
      </c>
      <c r="AY94" s="49" t="s">
        <v>443</v>
      </c>
      <c r="AZ94" s="49" t="s">
        <v>443</v>
      </c>
      <c r="BA94" s="49" t="s">
        <v>443</v>
      </c>
      <c r="BB94" s="49" t="s">
        <v>443</v>
      </c>
      <c r="BC94" s="49" t="s">
        <v>443</v>
      </c>
      <c r="BD94" s="49" t="s">
        <v>443</v>
      </c>
      <c r="BE94" s="138" t="s">
        <v>21</v>
      </c>
      <c r="BF94" s="162" t="s">
        <v>443</v>
      </c>
      <c r="BG94" s="162" t="s">
        <v>443</v>
      </c>
      <c r="BH94" s="162" t="s">
        <v>443</v>
      </c>
      <c r="BI94" s="161" t="s">
        <v>443</v>
      </c>
      <c r="BJ94" s="161" t="s">
        <v>443</v>
      </c>
      <c r="BK94" s="162" t="s">
        <v>443</v>
      </c>
      <c r="BL94" s="162" t="s">
        <v>443</v>
      </c>
      <c r="BM94" s="162" t="s">
        <v>443</v>
      </c>
      <c r="BN94" s="162" t="s">
        <v>443</v>
      </c>
      <c r="BO94" s="49" t="s">
        <v>443</v>
      </c>
      <c r="BP94" s="49" t="s">
        <v>443</v>
      </c>
      <c r="BQ94" s="132" t="s">
        <v>21</v>
      </c>
      <c r="BR94" s="49" t="s">
        <v>443</v>
      </c>
      <c r="BS94" s="49" t="s">
        <v>443</v>
      </c>
      <c r="BT94" s="49" t="s">
        <v>443</v>
      </c>
      <c r="BU94" s="49" t="s">
        <v>443</v>
      </c>
      <c r="BV94" s="49" t="s">
        <v>443</v>
      </c>
      <c r="BW94" s="28" t="s">
        <v>443</v>
      </c>
      <c r="BX94" s="49" t="s">
        <v>443</v>
      </c>
      <c r="BY94" s="49" t="s">
        <v>443</v>
      </c>
      <c r="BZ94" s="49" t="s">
        <v>443</v>
      </c>
      <c r="CA94" s="49" t="s">
        <v>443</v>
      </c>
      <c r="CB94" s="49" t="s">
        <v>443</v>
      </c>
      <c r="CC94" s="287" t="s">
        <v>4</v>
      </c>
      <c r="CD94" s="49" t="s">
        <v>443</v>
      </c>
      <c r="CE94" s="49" t="s">
        <v>443</v>
      </c>
      <c r="CF94" s="49" t="s">
        <v>443</v>
      </c>
      <c r="CG94" s="49" t="s">
        <v>443</v>
      </c>
      <c r="CH94" s="49" t="s">
        <v>443</v>
      </c>
      <c r="CI94" s="49" t="s">
        <v>443</v>
      </c>
      <c r="CJ94" s="49" t="s">
        <v>443</v>
      </c>
      <c r="CK94" s="49" t="s">
        <v>443</v>
      </c>
      <c r="CL94" s="49" t="s">
        <v>443</v>
      </c>
      <c r="CM94" s="49" t="s">
        <v>443</v>
      </c>
      <c r="CN94" s="49" t="s">
        <v>443</v>
      </c>
      <c r="CO94" s="368" t="s">
        <v>443</v>
      </c>
      <c r="CP94" s="379" t="s">
        <v>443</v>
      </c>
      <c r="CQ94" s="379" t="s">
        <v>4</v>
      </c>
      <c r="CR94" s="379" t="s">
        <v>443</v>
      </c>
      <c r="CS94" s="379" t="s">
        <v>443</v>
      </c>
      <c r="CT94" s="379" t="s">
        <v>443</v>
      </c>
      <c r="CU94" s="380" t="s">
        <v>35</v>
      </c>
      <c r="CV94" s="379" t="s">
        <v>443</v>
      </c>
      <c r="CW94" s="379" t="s">
        <v>443</v>
      </c>
      <c r="CX94" s="379" t="s">
        <v>443</v>
      </c>
      <c r="CY94" s="379" t="s">
        <v>443</v>
      </c>
      <c r="CZ94" s="379" t="s">
        <v>443</v>
      </c>
      <c r="DA94" s="379" t="s">
        <v>443</v>
      </c>
    </row>
    <row r="95" spans="1:105" s="381" customFormat="1" ht="45" customHeight="1" x14ac:dyDescent="0.25">
      <c r="A95" s="383" t="s">
        <v>2670</v>
      </c>
      <c r="B95" s="383" t="s">
        <v>758</v>
      </c>
      <c r="C95" s="383" t="s">
        <v>2671</v>
      </c>
      <c r="D95" s="401">
        <v>44063</v>
      </c>
      <c r="E95" s="385" t="s">
        <v>590</v>
      </c>
      <c r="F95" s="386" t="s">
        <v>2672</v>
      </c>
      <c r="G95" s="140"/>
      <c r="H95" s="387" t="s">
        <v>2383</v>
      </c>
      <c r="I95" s="388" t="s">
        <v>72</v>
      </c>
      <c r="J95" s="188"/>
      <c r="K95" s="103"/>
      <c r="L95" s="103"/>
      <c r="M95" s="103"/>
      <c r="N95" s="103"/>
      <c r="O95" s="103"/>
      <c r="P95" s="103"/>
      <c r="Q95" s="103"/>
      <c r="R95" s="103"/>
      <c r="S95" s="103"/>
      <c r="T95" s="103"/>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123"/>
      <c r="AS95" s="49"/>
      <c r="AT95" s="49"/>
      <c r="AU95" s="49"/>
      <c r="AV95" s="49"/>
      <c r="AW95" s="129"/>
      <c r="AX95" s="49"/>
      <c r="AY95" s="49"/>
      <c r="AZ95" s="49"/>
      <c r="BA95" s="49"/>
      <c r="BB95" s="49"/>
      <c r="BC95" s="49"/>
      <c r="BD95" s="49"/>
      <c r="BE95" s="138"/>
      <c r="BF95" s="162"/>
      <c r="BG95" s="162"/>
      <c r="BH95" s="162"/>
      <c r="BI95" s="161"/>
      <c r="BJ95" s="161"/>
      <c r="BK95" s="162"/>
      <c r="BL95" s="162"/>
      <c r="BM95" s="162"/>
      <c r="BN95" s="162"/>
      <c r="BO95" s="49"/>
      <c r="BP95" s="49"/>
      <c r="BQ95" s="132"/>
      <c r="BR95" s="49"/>
      <c r="BS95" s="49"/>
      <c r="BT95" s="49"/>
      <c r="BU95" s="49"/>
      <c r="BV95" s="49"/>
      <c r="BW95" s="28"/>
      <c r="BX95" s="49"/>
      <c r="BY95" s="49"/>
      <c r="BZ95" s="49"/>
      <c r="CA95" s="49"/>
      <c r="CB95" s="49"/>
      <c r="CC95" s="287"/>
      <c r="CD95" s="49"/>
      <c r="CE95" s="49"/>
      <c r="CF95" s="49"/>
      <c r="CG95" s="49"/>
      <c r="CH95" s="49"/>
      <c r="CI95" s="49"/>
      <c r="CJ95" s="49"/>
      <c r="CK95" s="49"/>
      <c r="CL95" s="49"/>
      <c r="CM95" s="49"/>
      <c r="CN95" s="49"/>
      <c r="CO95" s="368"/>
      <c r="CP95" s="379"/>
      <c r="CQ95" s="379"/>
      <c r="CR95" s="379"/>
      <c r="CS95" s="379"/>
      <c r="CT95" s="379"/>
      <c r="CU95" s="379"/>
      <c r="CV95" s="379"/>
      <c r="CW95" s="379"/>
      <c r="CX95" s="379"/>
      <c r="CY95" s="379" t="s">
        <v>443</v>
      </c>
      <c r="CZ95" s="379" t="s">
        <v>443</v>
      </c>
      <c r="DA95" s="425" t="s">
        <v>4</v>
      </c>
    </row>
    <row r="96" spans="1:105" s="381" customFormat="1" ht="45" customHeight="1" x14ac:dyDescent="0.25">
      <c r="A96" s="383" t="s">
        <v>2673</v>
      </c>
      <c r="B96" s="383" t="s">
        <v>1396</v>
      </c>
      <c r="C96" s="451" t="s">
        <v>2674</v>
      </c>
      <c r="D96" s="401">
        <v>43983</v>
      </c>
      <c r="E96" s="385" t="s">
        <v>590</v>
      </c>
      <c r="F96" s="386" t="s">
        <v>1220</v>
      </c>
      <c r="G96" s="88"/>
      <c r="H96" s="387" t="s">
        <v>2383</v>
      </c>
      <c r="I96" s="388" t="s">
        <v>25</v>
      </c>
      <c r="J96" s="188"/>
      <c r="K96" s="103"/>
      <c r="L96" s="103"/>
      <c r="M96" s="103"/>
      <c r="N96" s="103"/>
      <c r="O96" s="103"/>
      <c r="P96" s="103"/>
      <c r="Q96" s="103"/>
      <c r="R96" s="103"/>
      <c r="S96" s="103"/>
      <c r="T96" s="103"/>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138"/>
      <c r="BF96" s="49"/>
      <c r="BG96" s="49"/>
      <c r="BH96" s="49"/>
      <c r="BI96" s="49"/>
      <c r="BJ96" s="49"/>
      <c r="BK96" s="49"/>
      <c r="BL96" s="49"/>
      <c r="BM96" s="49"/>
      <c r="BN96" s="49"/>
      <c r="BO96" s="49"/>
      <c r="BP96" s="49"/>
      <c r="BQ96" s="132"/>
      <c r="BR96" s="49"/>
      <c r="BS96" s="49"/>
      <c r="BT96" s="49"/>
      <c r="BU96" s="49"/>
      <c r="BV96" s="49"/>
      <c r="BW96" s="1"/>
      <c r="BX96" s="1"/>
      <c r="BY96" s="49"/>
      <c r="BZ96" s="49"/>
      <c r="CA96" s="103"/>
      <c r="CB96" s="103"/>
      <c r="CC96" s="49"/>
      <c r="CD96" s="49"/>
      <c r="CE96" s="49"/>
      <c r="CF96" s="49"/>
      <c r="CG96" s="49"/>
      <c r="CH96" s="49"/>
      <c r="CI96" s="295"/>
      <c r="CJ96" s="49"/>
      <c r="CK96" s="49"/>
      <c r="CL96" s="288"/>
      <c r="CM96" s="146"/>
      <c r="CN96" s="49"/>
      <c r="CO96" s="131"/>
      <c r="CP96" s="379"/>
      <c r="CQ96" s="379"/>
      <c r="CR96" s="379"/>
      <c r="CS96" s="379"/>
      <c r="CT96" s="379"/>
      <c r="CU96" s="379"/>
      <c r="CV96" s="379"/>
      <c r="CW96" s="379" t="s">
        <v>443</v>
      </c>
      <c r="CX96" s="379" t="s">
        <v>443</v>
      </c>
      <c r="CY96" s="448" t="s">
        <v>443</v>
      </c>
      <c r="CZ96" s="379" t="s">
        <v>443</v>
      </c>
      <c r="DA96" s="380" t="s">
        <v>35</v>
      </c>
    </row>
    <row r="97" spans="1:105" ht="45" customHeight="1" x14ac:dyDescent="0.25">
      <c r="A97" s="383" t="s">
        <v>1254</v>
      </c>
      <c r="B97" s="383" t="s">
        <v>948</v>
      </c>
      <c r="C97" s="409" t="s">
        <v>2612</v>
      </c>
      <c r="D97" s="401">
        <v>44002</v>
      </c>
      <c r="E97" s="385" t="s">
        <v>590</v>
      </c>
      <c r="F97" s="386" t="s">
        <v>2444</v>
      </c>
      <c r="G97" s="88"/>
      <c r="H97" s="387" t="s">
        <v>2181</v>
      </c>
      <c r="I97" s="388" t="s">
        <v>40</v>
      </c>
      <c r="J97" s="170"/>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123"/>
      <c r="AS97" s="49"/>
      <c r="AT97" s="49"/>
      <c r="AU97" s="49"/>
      <c r="AV97" s="137"/>
      <c r="AW97" s="129"/>
      <c r="AX97" s="49"/>
      <c r="AY97" s="49"/>
      <c r="AZ97" s="49"/>
      <c r="BA97" s="49"/>
      <c r="BB97" s="49"/>
      <c r="BC97" s="49"/>
      <c r="BD97" s="49"/>
      <c r="BE97" s="131"/>
      <c r="BF97" s="49"/>
      <c r="BG97" s="49"/>
      <c r="BH97" s="132"/>
      <c r="BI97" s="49"/>
      <c r="BJ97" s="49"/>
      <c r="BK97" s="49"/>
      <c r="BL97" s="49"/>
      <c r="BM97" s="49"/>
      <c r="BN97" s="80"/>
      <c r="BO97" s="49"/>
      <c r="BP97" s="49"/>
      <c r="BQ97" s="49"/>
      <c r="BR97" s="49"/>
      <c r="BS97" s="49"/>
      <c r="BT97" s="287"/>
      <c r="BU97" s="49"/>
      <c r="BV97" s="49"/>
      <c r="BW97" s="86"/>
      <c r="BX97" s="49"/>
      <c r="BY97" s="49"/>
      <c r="BZ97" s="49"/>
      <c r="CA97" s="49"/>
      <c r="CB97" s="49"/>
      <c r="CC97" s="49"/>
      <c r="CD97" s="49"/>
      <c r="CE97" s="49"/>
      <c r="CF97" s="295"/>
      <c r="CG97" s="49"/>
      <c r="CH97" s="49"/>
      <c r="CI97" s="49"/>
      <c r="CJ97" s="49"/>
      <c r="CK97" s="49"/>
      <c r="CL97" s="49"/>
      <c r="CM97" s="49"/>
      <c r="CN97" s="49"/>
      <c r="CO97" s="131"/>
      <c r="CP97" s="379"/>
      <c r="CQ97" s="379"/>
      <c r="CR97" s="389" t="s">
        <v>4</v>
      </c>
      <c r="CS97" s="379"/>
      <c r="CT97" s="379"/>
      <c r="CU97" s="379"/>
      <c r="CV97" s="379"/>
      <c r="CW97" s="379" t="s">
        <v>443</v>
      </c>
      <c r="CX97" s="379" t="s">
        <v>443</v>
      </c>
      <c r="CY97" s="379" t="s">
        <v>443</v>
      </c>
      <c r="CZ97" s="379" t="s">
        <v>443</v>
      </c>
      <c r="DA97" s="379" t="s">
        <v>443</v>
      </c>
    </row>
    <row r="98" spans="1:105" s="381" customFormat="1" ht="45" customHeight="1" x14ac:dyDescent="0.25">
      <c r="A98" s="383" t="s">
        <v>2221</v>
      </c>
      <c r="B98" s="383" t="s">
        <v>99</v>
      </c>
      <c r="C98" s="383"/>
      <c r="D98" s="401">
        <v>42353</v>
      </c>
      <c r="E98" s="385" t="s">
        <v>590</v>
      </c>
      <c r="F98" s="386" t="s">
        <v>321</v>
      </c>
      <c r="G98" s="88"/>
      <c r="H98" s="387" t="s">
        <v>24</v>
      </c>
      <c r="I98" s="388" t="s">
        <v>100</v>
      </c>
      <c r="J98" s="170"/>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50" t="s">
        <v>35</v>
      </c>
      <c r="AU98" s="49" t="s">
        <v>443</v>
      </c>
      <c r="AV98" s="49" t="s">
        <v>443</v>
      </c>
      <c r="AW98" s="49" t="s">
        <v>443</v>
      </c>
      <c r="AX98" s="49" t="s">
        <v>443</v>
      </c>
      <c r="AY98" s="49" t="s">
        <v>443</v>
      </c>
      <c r="AZ98" s="49" t="s">
        <v>443</v>
      </c>
      <c r="BA98" s="49" t="s">
        <v>443</v>
      </c>
      <c r="BB98" s="49" t="s">
        <v>443</v>
      </c>
      <c r="BC98" s="137" t="s">
        <v>21</v>
      </c>
      <c r="BD98" s="49" t="s">
        <v>443</v>
      </c>
      <c r="BE98" s="131" t="s">
        <v>443</v>
      </c>
      <c r="BF98" s="49" t="s">
        <v>443</v>
      </c>
      <c r="BG98" s="49" t="s">
        <v>443</v>
      </c>
      <c r="BH98" s="49" t="s">
        <v>443</v>
      </c>
      <c r="BI98" s="49" t="s">
        <v>443</v>
      </c>
      <c r="BJ98" s="49" t="s">
        <v>443</v>
      </c>
      <c r="BK98" s="49" t="s">
        <v>443</v>
      </c>
      <c r="BL98" s="49" t="s">
        <v>443</v>
      </c>
      <c r="BM98" s="49" t="s">
        <v>443</v>
      </c>
      <c r="BN98" s="80" t="s">
        <v>443</v>
      </c>
      <c r="BO98" s="132" t="s">
        <v>21</v>
      </c>
      <c r="BP98" s="49" t="s">
        <v>443</v>
      </c>
      <c r="BQ98" s="49" t="s">
        <v>443</v>
      </c>
      <c r="BR98" s="49" t="s">
        <v>443</v>
      </c>
      <c r="BS98" s="49" t="s">
        <v>443</v>
      </c>
      <c r="BT98" s="49" t="s">
        <v>443</v>
      </c>
      <c r="BU98" s="49" t="s">
        <v>443</v>
      </c>
      <c r="BV98" s="49" t="s">
        <v>443</v>
      </c>
      <c r="BW98" s="1" t="s">
        <v>443</v>
      </c>
      <c r="BX98" s="49" t="s">
        <v>443</v>
      </c>
      <c r="BY98" s="49" t="s">
        <v>443</v>
      </c>
      <c r="BZ98" s="49" t="s">
        <v>443</v>
      </c>
      <c r="CA98" s="287" t="s">
        <v>4</v>
      </c>
      <c r="CB98" s="49" t="s">
        <v>443</v>
      </c>
      <c r="CC98" s="49" t="s">
        <v>443</v>
      </c>
      <c r="CD98" s="49" t="s">
        <v>443</v>
      </c>
      <c r="CE98" s="49" t="s">
        <v>443</v>
      </c>
      <c r="CF98" s="49" t="s">
        <v>443</v>
      </c>
      <c r="CG98" s="49" t="s">
        <v>443</v>
      </c>
      <c r="CH98" s="49" t="s">
        <v>443</v>
      </c>
      <c r="CI98" s="49" t="s">
        <v>443</v>
      </c>
      <c r="CJ98" s="49" t="s">
        <v>443</v>
      </c>
      <c r="CK98" s="49" t="s">
        <v>443</v>
      </c>
      <c r="CL98" s="49" t="s">
        <v>443</v>
      </c>
      <c r="CM98" s="295" t="s">
        <v>4</v>
      </c>
      <c r="CN98" s="49" t="s">
        <v>443</v>
      </c>
      <c r="CO98" s="131" t="s">
        <v>443</v>
      </c>
      <c r="CP98" s="379" t="s">
        <v>443</v>
      </c>
      <c r="CQ98" s="379" t="s">
        <v>443</v>
      </c>
      <c r="CR98" s="379" t="s">
        <v>443</v>
      </c>
      <c r="CS98" s="379" t="s">
        <v>443</v>
      </c>
      <c r="CT98" s="380" t="s">
        <v>35</v>
      </c>
      <c r="CU98" s="380" t="s">
        <v>35</v>
      </c>
      <c r="CV98" s="379" t="s">
        <v>443</v>
      </c>
      <c r="CW98" s="379" t="s">
        <v>443</v>
      </c>
      <c r="CX98" s="379" t="s">
        <v>443</v>
      </c>
      <c r="CY98" s="405" t="s">
        <v>443</v>
      </c>
      <c r="CZ98" s="379" t="s">
        <v>443</v>
      </c>
      <c r="DA98" s="379" t="s">
        <v>443</v>
      </c>
    </row>
    <row r="99" spans="1:105" customFormat="1" ht="26.1" customHeight="1" x14ac:dyDescent="0.2">
      <c r="A99" s="21" t="s">
        <v>2221</v>
      </c>
      <c r="B99" s="6" t="s">
        <v>49</v>
      </c>
      <c r="C99" s="45" t="s">
        <v>2675</v>
      </c>
      <c r="D99" s="117"/>
      <c r="E99" s="53" t="s">
        <v>66</v>
      </c>
      <c r="F99" s="53"/>
      <c r="G99" s="203" t="s">
        <v>24</v>
      </c>
      <c r="H99" s="1"/>
      <c r="I99" s="23" t="s">
        <v>20</v>
      </c>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1"/>
      <c r="AU99" s="1"/>
      <c r="AV99" s="1"/>
      <c r="AW99" s="1"/>
      <c r="AX99" s="1"/>
      <c r="AY99" s="1"/>
      <c r="AZ99" s="1"/>
      <c r="BA99" s="1"/>
      <c r="BB99" s="1"/>
      <c r="BC99" s="1"/>
      <c r="BD99" s="1"/>
      <c r="BE99" s="143"/>
      <c r="BF99" s="17"/>
      <c r="BG99" s="17"/>
      <c r="BH99" s="17"/>
      <c r="BI99" s="17"/>
      <c r="BJ99" s="163"/>
      <c r="BK99" s="163"/>
      <c r="BL99" s="163"/>
      <c r="BM99" s="1"/>
      <c r="BN99" s="1"/>
      <c r="BO99" s="49"/>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5"/>
      <c r="CQ99" s="15"/>
      <c r="CR99" s="15"/>
      <c r="CS99" s="15"/>
      <c r="CT99" s="1"/>
      <c r="CU99" s="1"/>
      <c r="CV99" s="1"/>
      <c r="CW99" s="1"/>
      <c r="CX99" s="1"/>
      <c r="CY99" s="1"/>
      <c r="CZ99" s="1"/>
      <c r="DA99" s="1"/>
    </row>
    <row r="100" spans="1:105" customFormat="1" ht="26.1" customHeight="1" x14ac:dyDescent="0.2">
      <c r="A100" s="21" t="s">
        <v>2221</v>
      </c>
      <c r="B100" s="39" t="s">
        <v>99</v>
      </c>
      <c r="C100" s="45" t="s">
        <v>2676</v>
      </c>
      <c r="D100" s="241"/>
      <c r="E100" s="53" t="s">
        <v>66</v>
      </c>
      <c r="F100" s="53"/>
      <c r="G100" s="9" t="s">
        <v>24</v>
      </c>
      <c r="H100" s="1"/>
      <c r="I100" s="23" t="s">
        <v>20</v>
      </c>
      <c r="J100" s="173"/>
      <c r="K100" s="51"/>
      <c r="L100" s="51"/>
      <c r="M100" s="51"/>
      <c r="N100" s="51"/>
      <c r="O100" s="51"/>
      <c r="P100" s="51" t="s">
        <v>21</v>
      </c>
      <c r="Q100" s="51"/>
      <c r="R100" s="51"/>
      <c r="S100" s="51"/>
      <c r="T100" s="51"/>
      <c r="U100" s="51"/>
      <c r="V100" s="51"/>
      <c r="W100" s="51"/>
      <c r="X100" s="51"/>
      <c r="Y100" s="51"/>
      <c r="Z100" s="51"/>
      <c r="AA100" s="51"/>
      <c r="AB100" s="51" t="s">
        <v>21</v>
      </c>
      <c r="AC100" s="51"/>
      <c r="AD100" s="51"/>
      <c r="AE100" s="51"/>
      <c r="AF100" s="51"/>
      <c r="AG100" s="51"/>
      <c r="AH100" s="51"/>
      <c r="AI100" s="51"/>
      <c r="AJ100" s="51"/>
      <c r="AK100" s="51"/>
      <c r="AL100" s="51"/>
      <c r="AM100" s="51"/>
      <c r="AN100" s="51" t="s">
        <v>21</v>
      </c>
      <c r="AO100" s="51"/>
      <c r="AP100" s="51"/>
      <c r="AQ100" s="51"/>
      <c r="AR100" s="51"/>
      <c r="AS100" s="51"/>
      <c r="AT100" s="1"/>
      <c r="AU100" s="1"/>
      <c r="AV100" s="1"/>
      <c r="AW100" s="1"/>
      <c r="AX100" s="1"/>
      <c r="AY100" s="1"/>
      <c r="AZ100" s="1"/>
      <c r="BA100" s="1"/>
      <c r="BB100" s="1"/>
      <c r="BC100" s="1"/>
      <c r="BD100" s="1"/>
      <c r="BE100" s="143"/>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55"/>
      <c r="CQ100" s="155"/>
      <c r="CR100" s="155"/>
      <c r="CS100" s="155"/>
      <c r="CT100" s="1"/>
      <c r="CU100" s="1"/>
      <c r="CV100" s="1"/>
      <c r="CW100" s="1"/>
      <c r="CX100" s="1"/>
      <c r="CY100" s="1"/>
      <c r="CZ100" s="1"/>
      <c r="DA100" s="1"/>
    </row>
    <row r="101" spans="1:105" s="381" customFormat="1" ht="45" customHeight="1" x14ac:dyDescent="0.25">
      <c r="A101" s="408" t="s">
        <v>1264</v>
      </c>
      <c r="B101" s="383" t="s">
        <v>1265</v>
      </c>
      <c r="C101" s="383"/>
      <c r="D101" s="401">
        <v>43831</v>
      </c>
      <c r="E101" s="385" t="s">
        <v>590</v>
      </c>
      <c r="F101" s="386" t="s">
        <v>1266</v>
      </c>
      <c r="G101" s="88"/>
      <c r="H101" s="387" t="s">
        <v>24</v>
      </c>
      <c r="I101" s="388" t="s">
        <v>87</v>
      </c>
      <c r="J101" s="170"/>
      <c r="K101" s="49"/>
      <c r="L101" s="49"/>
      <c r="M101" s="49"/>
      <c r="N101" s="49"/>
      <c r="O101" s="49"/>
      <c r="P101" s="49"/>
      <c r="Q101" s="49"/>
      <c r="R101" s="66"/>
      <c r="S101" s="66"/>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50"/>
      <c r="AQ101" s="50"/>
      <c r="AR101" s="123"/>
      <c r="AS101" s="49"/>
      <c r="AT101" s="49"/>
      <c r="AU101" s="49"/>
      <c r="AV101" s="137"/>
      <c r="AW101" s="129"/>
      <c r="AX101" s="49"/>
      <c r="AY101" s="49"/>
      <c r="AZ101" s="49"/>
      <c r="BA101" s="49"/>
      <c r="BB101" s="50"/>
      <c r="BC101" s="50"/>
      <c r="BD101" s="50"/>
      <c r="BE101" s="131"/>
      <c r="BF101" s="49"/>
      <c r="BG101" s="49"/>
      <c r="BH101" s="132"/>
      <c r="BI101" s="49"/>
      <c r="BJ101" s="49"/>
      <c r="BK101" s="49"/>
      <c r="BL101" s="49"/>
      <c r="BM101" s="49"/>
      <c r="BN101" s="103"/>
      <c r="BO101" s="103"/>
      <c r="BP101" s="49"/>
      <c r="BQ101" s="49"/>
      <c r="BR101" s="49"/>
      <c r="BS101" s="49"/>
      <c r="BT101" s="287"/>
      <c r="BU101" s="49"/>
      <c r="BV101" s="49"/>
      <c r="BW101" s="28"/>
      <c r="BX101" s="49"/>
      <c r="BY101" s="49"/>
      <c r="BZ101" s="107"/>
      <c r="CA101" s="107"/>
      <c r="CB101" s="49"/>
      <c r="CC101" s="49"/>
      <c r="CD101" s="49"/>
      <c r="CE101" s="49"/>
      <c r="CF101" s="295"/>
      <c r="CG101" s="49"/>
      <c r="CH101" s="49"/>
      <c r="CI101" s="49"/>
      <c r="CJ101" s="49"/>
      <c r="CK101" s="49"/>
      <c r="CL101" s="107"/>
      <c r="CM101" s="107"/>
      <c r="CN101" s="49"/>
      <c r="CO101" s="131"/>
      <c r="CP101" s="389" t="s">
        <v>4</v>
      </c>
      <c r="CQ101" s="379"/>
      <c r="CR101" s="448" t="s">
        <v>443</v>
      </c>
      <c r="CS101" s="379" t="s">
        <v>443</v>
      </c>
      <c r="CT101" s="380" t="s">
        <v>35</v>
      </c>
      <c r="CU101" s="380" t="s">
        <v>35</v>
      </c>
      <c r="CV101" s="379" t="s">
        <v>443</v>
      </c>
      <c r="CW101" s="379" t="s">
        <v>443</v>
      </c>
      <c r="CX101" s="379" t="s">
        <v>443</v>
      </c>
      <c r="CY101" s="448" t="s">
        <v>443</v>
      </c>
      <c r="CZ101" s="379" t="s">
        <v>443</v>
      </c>
      <c r="DA101" s="379" t="s">
        <v>443</v>
      </c>
    </row>
    <row r="102" spans="1:105" s="381" customFormat="1" ht="45" customHeight="1" x14ac:dyDescent="0.25">
      <c r="A102" s="383" t="s">
        <v>1271</v>
      </c>
      <c r="B102" s="383" t="s">
        <v>758</v>
      </c>
      <c r="C102" s="383"/>
      <c r="D102" s="434">
        <v>43040</v>
      </c>
      <c r="E102" s="385" t="s">
        <v>590</v>
      </c>
      <c r="F102" s="386" t="s">
        <v>1272</v>
      </c>
      <c r="G102" s="88"/>
      <c r="H102" s="387" t="s">
        <v>24</v>
      </c>
      <c r="I102" s="388" t="s">
        <v>72</v>
      </c>
      <c r="J102" s="170"/>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137"/>
      <c r="AU102" s="49"/>
      <c r="AV102" s="49"/>
      <c r="AW102" s="49"/>
      <c r="AX102" s="49"/>
      <c r="AY102" s="49"/>
      <c r="AZ102" s="49"/>
      <c r="BA102" s="49"/>
      <c r="BB102" s="49"/>
      <c r="BC102" s="49"/>
      <c r="BD102" s="49"/>
      <c r="BE102" s="131"/>
      <c r="BF102" s="103" t="s">
        <v>35</v>
      </c>
      <c r="BG102" s="103" t="s">
        <v>35</v>
      </c>
      <c r="BH102" s="103" t="s">
        <v>35</v>
      </c>
      <c r="BI102" s="103" t="s">
        <v>35</v>
      </c>
      <c r="BJ102" s="103" t="s">
        <v>35</v>
      </c>
      <c r="BK102" s="103" t="s">
        <v>35</v>
      </c>
      <c r="BL102" s="103" t="s">
        <v>35</v>
      </c>
      <c r="BM102" s="103" t="s">
        <v>35</v>
      </c>
      <c r="BN102" s="103" t="s">
        <v>35</v>
      </c>
      <c r="BO102" s="103" t="s">
        <v>35</v>
      </c>
      <c r="BP102" s="103" t="s">
        <v>35</v>
      </c>
      <c r="BQ102" s="132" t="s">
        <v>21</v>
      </c>
      <c r="BR102" s="49" t="s">
        <v>443</v>
      </c>
      <c r="BS102" s="49" t="s">
        <v>443</v>
      </c>
      <c r="BT102" s="49" t="s">
        <v>443</v>
      </c>
      <c r="BU102" s="49" t="s">
        <v>443</v>
      </c>
      <c r="BV102" s="49" t="s">
        <v>443</v>
      </c>
      <c r="BW102" s="1" t="s">
        <v>443</v>
      </c>
      <c r="BX102" s="49" t="s">
        <v>443</v>
      </c>
      <c r="BY102" s="49" t="s">
        <v>443</v>
      </c>
      <c r="BZ102" s="49" t="s">
        <v>443</v>
      </c>
      <c r="CA102" s="104" t="s">
        <v>443</v>
      </c>
      <c r="CB102" s="49" t="s">
        <v>443</v>
      </c>
      <c r="CC102" s="287" t="s">
        <v>4</v>
      </c>
      <c r="CD102" s="49" t="s">
        <v>443</v>
      </c>
      <c r="CE102" s="49" t="s">
        <v>443</v>
      </c>
      <c r="CF102" s="49" t="s">
        <v>443</v>
      </c>
      <c r="CG102" s="49" t="s">
        <v>443</v>
      </c>
      <c r="CH102" s="49" t="s">
        <v>443</v>
      </c>
      <c r="CI102" s="49" t="s">
        <v>443</v>
      </c>
      <c r="CJ102" s="49" t="s">
        <v>443</v>
      </c>
      <c r="CK102" s="49" t="s">
        <v>443</v>
      </c>
      <c r="CL102" s="49" t="s">
        <v>443</v>
      </c>
      <c r="CM102" s="49" t="s">
        <v>443</v>
      </c>
      <c r="CN102" s="49" t="s">
        <v>443</v>
      </c>
      <c r="CO102" s="131" t="s">
        <v>443</v>
      </c>
      <c r="CP102" s="379" t="s">
        <v>443</v>
      </c>
      <c r="CQ102" s="379" t="s">
        <v>4</v>
      </c>
      <c r="CR102" s="379" t="s">
        <v>443</v>
      </c>
      <c r="CS102" s="379" t="s">
        <v>443</v>
      </c>
      <c r="CT102" s="380" t="s">
        <v>35</v>
      </c>
      <c r="CU102" s="380" t="s">
        <v>35</v>
      </c>
      <c r="CV102" s="379" t="s">
        <v>443</v>
      </c>
      <c r="CW102" s="379" t="s">
        <v>443</v>
      </c>
      <c r="CX102" s="379" t="s">
        <v>443</v>
      </c>
      <c r="CY102" s="379" t="s">
        <v>443</v>
      </c>
      <c r="CZ102" s="379" t="s">
        <v>443</v>
      </c>
      <c r="DA102" s="379" t="s">
        <v>443</v>
      </c>
    </row>
    <row r="103" spans="1:105" s="381" customFormat="1" ht="45" customHeight="1" x14ac:dyDescent="0.25">
      <c r="A103" s="383" t="s">
        <v>208</v>
      </c>
      <c r="B103" s="383" t="s">
        <v>119</v>
      </c>
      <c r="C103" s="383"/>
      <c r="D103" s="384"/>
      <c r="E103" s="385" t="s">
        <v>590</v>
      </c>
      <c r="F103" s="386" t="s">
        <v>2225</v>
      </c>
      <c r="G103" s="88"/>
      <c r="H103" s="387" t="s">
        <v>24</v>
      </c>
      <c r="I103" s="388" t="s">
        <v>45</v>
      </c>
      <c r="J103" s="170" t="s">
        <v>443</v>
      </c>
      <c r="K103" s="49" t="s">
        <v>443</v>
      </c>
      <c r="L103" s="49" t="s">
        <v>21</v>
      </c>
      <c r="M103" s="49" t="s">
        <v>443</v>
      </c>
      <c r="N103" s="49" t="s">
        <v>443</v>
      </c>
      <c r="O103" s="49" t="s">
        <v>443</v>
      </c>
      <c r="P103" s="49" t="s">
        <v>443</v>
      </c>
      <c r="Q103" s="49" t="s">
        <v>443</v>
      </c>
      <c r="R103" s="49" t="s">
        <v>443</v>
      </c>
      <c r="S103" s="49" t="s">
        <v>443</v>
      </c>
      <c r="T103" s="49" t="s">
        <v>443</v>
      </c>
      <c r="U103" s="49" t="s">
        <v>443</v>
      </c>
      <c r="V103" s="49" t="s">
        <v>443</v>
      </c>
      <c r="W103" s="49" t="s">
        <v>443</v>
      </c>
      <c r="X103" s="49" t="s">
        <v>21</v>
      </c>
      <c r="Y103" s="49" t="s">
        <v>443</v>
      </c>
      <c r="Z103" s="49" t="s">
        <v>443</v>
      </c>
      <c r="AA103" s="49" t="s">
        <v>443</v>
      </c>
      <c r="AB103" s="49" t="s">
        <v>443</v>
      </c>
      <c r="AC103" s="49" t="s">
        <v>443</v>
      </c>
      <c r="AD103" s="49" t="s">
        <v>443</v>
      </c>
      <c r="AE103" s="49" t="s">
        <v>443</v>
      </c>
      <c r="AF103" s="49" t="s">
        <v>443</v>
      </c>
      <c r="AG103" s="49" t="s">
        <v>443</v>
      </c>
      <c r="AH103" s="49" t="s">
        <v>443</v>
      </c>
      <c r="AI103" s="49" t="s">
        <v>443</v>
      </c>
      <c r="AJ103" s="49" t="s">
        <v>21</v>
      </c>
      <c r="AK103" s="49" t="s">
        <v>443</v>
      </c>
      <c r="AL103" s="49" t="s">
        <v>443</v>
      </c>
      <c r="AM103" s="49" t="s">
        <v>443</v>
      </c>
      <c r="AN103" s="49" t="s">
        <v>443</v>
      </c>
      <c r="AO103" s="49" t="s">
        <v>443</v>
      </c>
      <c r="AP103" s="49" t="s">
        <v>443</v>
      </c>
      <c r="AQ103" s="49" t="s">
        <v>443</v>
      </c>
      <c r="AR103" s="49" t="s">
        <v>443</v>
      </c>
      <c r="AS103" s="49" t="s">
        <v>443</v>
      </c>
      <c r="AT103" s="49" t="s">
        <v>443</v>
      </c>
      <c r="AU103" s="49" t="s">
        <v>443</v>
      </c>
      <c r="AV103" s="137" t="s">
        <v>21</v>
      </c>
      <c r="AW103" s="49" t="s">
        <v>443</v>
      </c>
      <c r="AX103" s="49" t="s">
        <v>443</v>
      </c>
      <c r="AY103" s="49" t="s">
        <v>443</v>
      </c>
      <c r="AZ103" s="49" t="s">
        <v>443</v>
      </c>
      <c r="BA103" s="49" t="s">
        <v>443</v>
      </c>
      <c r="BB103" s="49" t="s">
        <v>2595</v>
      </c>
      <c r="BC103" s="49" t="s">
        <v>443</v>
      </c>
      <c r="BD103" s="49" t="s">
        <v>443</v>
      </c>
      <c r="BE103" s="131" t="s">
        <v>443</v>
      </c>
      <c r="BF103" s="49" t="s">
        <v>443</v>
      </c>
      <c r="BG103" s="49" t="s">
        <v>443</v>
      </c>
      <c r="BH103" s="132" t="s">
        <v>21</v>
      </c>
      <c r="BI103" s="49" t="s">
        <v>443</v>
      </c>
      <c r="BJ103" s="49" t="s">
        <v>443</v>
      </c>
      <c r="BK103" s="49" t="s">
        <v>443</v>
      </c>
      <c r="BL103" s="49" t="s">
        <v>443</v>
      </c>
      <c r="BM103" s="49" t="s">
        <v>443</v>
      </c>
      <c r="BN103" s="49" t="s">
        <v>443</v>
      </c>
      <c r="BO103" s="49" t="s">
        <v>443</v>
      </c>
      <c r="BP103" s="49" t="s">
        <v>443</v>
      </c>
      <c r="BQ103" s="49" t="s">
        <v>443</v>
      </c>
      <c r="BR103" s="49" t="s">
        <v>443</v>
      </c>
      <c r="BS103" s="49" t="s">
        <v>443</v>
      </c>
      <c r="BT103" s="287" t="s">
        <v>4</v>
      </c>
      <c r="BU103" s="49" t="s">
        <v>443</v>
      </c>
      <c r="BV103" s="49" t="s">
        <v>443</v>
      </c>
      <c r="BW103" s="1" t="s">
        <v>443</v>
      </c>
      <c r="BX103" s="49" t="s">
        <v>443</v>
      </c>
      <c r="BY103" s="49" t="s">
        <v>443</v>
      </c>
      <c r="BZ103" s="49" t="s">
        <v>443</v>
      </c>
      <c r="CA103" s="104" t="s">
        <v>443</v>
      </c>
      <c r="CB103" s="49" t="s">
        <v>443</v>
      </c>
      <c r="CC103" s="49" t="s">
        <v>443</v>
      </c>
      <c r="CD103" s="49" t="s">
        <v>443</v>
      </c>
      <c r="CE103" s="49" t="s">
        <v>443</v>
      </c>
      <c r="CF103" s="49" t="s">
        <v>443</v>
      </c>
      <c r="CG103" s="49" t="s">
        <v>443</v>
      </c>
      <c r="CH103" s="49" t="s">
        <v>443</v>
      </c>
      <c r="CI103" s="49" t="s">
        <v>443</v>
      </c>
      <c r="CJ103" s="49" t="s">
        <v>443</v>
      </c>
      <c r="CK103" s="49" t="s">
        <v>443</v>
      </c>
      <c r="CL103" s="49" t="s">
        <v>443</v>
      </c>
      <c r="CM103" s="49" t="s">
        <v>443</v>
      </c>
      <c r="CN103" s="49" t="s">
        <v>443</v>
      </c>
      <c r="CO103" s="131" t="s">
        <v>443</v>
      </c>
      <c r="CP103" s="379" t="s">
        <v>443</v>
      </c>
      <c r="CQ103" s="379" t="s">
        <v>443</v>
      </c>
      <c r="CR103" s="379" t="s">
        <v>443</v>
      </c>
      <c r="CS103" s="405" t="s">
        <v>443</v>
      </c>
      <c r="CT103" s="380" t="s">
        <v>35</v>
      </c>
      <c r="CU103" s="380" t="s">
        <v>35</v>
      </c>
      <c r="CV103" s="379" t="s">
        <v>443</v>
      </c>
      <c r="CW103" s="379" t="s">
        <v>443</v>
      </c>
      <c r="CX103" s="379" t="s">
        <v>443</v>
      </c>
      <c r="CY103" s="379" t="s">
        <v>443</v>
      </c>
      <c r="CZ103" s="379" t="s">
        <v>443</v>
      </c>
      <c r="DA103" s="379" t="s">
        <v>443</v>
      </c>
    </row>
    <row r="104" spans="1:105" s="381" customFormat="1" ht="45" customHeight="1" x14ac:dyDescent="0.25">
      <c r="A104" s="383" t="s">
        <v>211</v>
      </c>
      <c r="B104" s="383" t="s">
        <v>55</v>
      </c>
      <c r="C104" s="383"/>
      <c r="D104" s="384"/>
      <c r="E104" s="385" t="s">
        <v>590</v>
      </c>
      <c r="F104" s="386" t="s">
        <v>2445</v>
      </c>
      <c r="G104" s="89">
        <v>6</v>
      </c>
      <c r="H104" s="387" t="s">
        <v>19</v>
      </c>
      <c r="I104" s="388" t="s">
        <v>72</v>
      </c>
      <c r="J104" s="49" t="s">
        <v>443</v>
      </c>
      <c r="K104" s="49" t="s">
        <v>443</v>
      </c>
      <c r="L104" s="49" t="s">
        <v>443</v>
      </c>
      <c r="M104" s="49" t="s">
        <v>443</v>
      </c>
      <c r="N104" s="49" t="s">
        <v>443</v>
      </c>
      <c r="O104" s="49" t="s">
        <v>35</v>
      </c>
      <c r="P104" s="49" t="s">
        <v>443</v>
      </c>
      <c r="Q104" s="49" t="s">
        <v>443</v>
      </c>
      <c r="R104" s="49" t="s">
        <v>443</v>
      </c>
      <c r="S104" s="49" t="s">
        <v>443</v>
      </c>
      <c r="T104" s="49" t="s">
        <v>443</v>
      </c>
      <c r="U104" s="49" t="s">
        <v>21</v>
      </c>
      <c r="V104" s="49" t="s">
        <v>443</v>
      </c>
      <c r="W104" s="49" t="s">
        <v>443</v>
      </c>
      <c r="X104" s="49" t="s">
        <v>443</v>
      </c>
      <c r="Y104" s="49" t="s">
        <v>443</v>
      </c>
      <c r="Z104" s="49" t="s">
        <v>443</v>
      </c>
      <c r="AA104" s="49" t="s">
        <v>443</v>
      </c>
      <c r="AB104" s="49" t="s">
        <v>443</v>
      </c>
      <c r="AC104" s="49" t="s">
        <v>443</v>
      </c>
      <c r="AD104" s="49" t="s">
        <v>443</v>
      </c>
      <c r="AE104" s="49" t="s">
        <v>443</v>
      </c>
      <c r="AF104" s="49" t="s">
        <v>443</v>
      </c>
      <c r="AG104" s="49" t="s">
        <v>21</v>
      </c>
      <c r="AH104" s="49" t="s">
        <v>443</v>
      </c>
      <c r="AI104" s="49" t="s">
        <v>443</v>
      </c>
      <c r="AJ104" s="49" t="s">
        <v>443</v>
      </c>
      <c r="AK104" s="49" t="s">
        <v>443</v>
      </c>
      <c r="AL104" s="49" t="s">
        <v>443</v>
      </c>
      <c r="AM104" s="49" t="s">
        <v>443</v>
      </c>
      <c r="AN104" s="49" t="s">
        <v>443</v>
      </c>
      <c r="AO104" s="49" t="s">
        <v>443</v>
      </c>
      <c r="AP104" s="49" t="s">
        <v>443</v>
      </c>
      <c r="AQ104" s="49" t="s">
        <v>443</v>
      </c>
      <c r="AR104" s="49" t="s">
        <v>443</v>
      </c>
      <c r="AS104" s="49" t="s">
        <v>21</v>
      </c>
      <c r="AT104" s="49" t="s">
        <v>443</v>
      </c>
      <c r="AU104" s="49" t="s">
        <v>443</v>
      </c>
      <c r="AV104" s="49" t="s">
        <v>443</v>
      </c>
      <c r="AW104" s="49" t="s">
        <v>443</v>
      </c>
      <c r="AX104" s="49" t="s">
        <v>443</v>
      </c>
      <c r="AY104" s="49" t="s">
        <v>443</v>
      </c>
      <c r="AZ104" s="49" t="s">
        <v>443</v>
      </c>
      <c r="BA104" s="49" t="s">
        <v>443</v>
      </c>
      <c r="BB104" s="49" t="s">
        <v>443</v>
      </c>
      <c r="BC104" s="49" t="s">
        <v>443</v>
      </c>
      <c r="BD104" s="49" t="s">
        <v>443</v>
      </c>
      <c r="BE104" s="138" t="s">
        <v>21</v>
      </c>
      <c r="BF104" s="266" t="s">
        <v>443</v>
      </c>
      <c r="BG104" s="266" t="s">
        <v>443</v>
      </c>
      <c r="BH104" s="266" t="s">
        <v>443</v>
      </c>
      <c r="BI104" s="80" t="s">
        <v>443</v>
      </c>
      <c r="BJ104" s="80" t="s">
        <v>443</v>
      </c>
      <c r="BK104" s="80" t="s">
        <v>443</v>
      </c>
      <c r="BL104" s="80" t="s">
        <v>443</v>
      </c>
      <c r="BM104" s="80" t="s">
        <v>443</v>
      </c>
      <c r="BN104" s="80" t="s">
        <v>443</v>
      </c>
      <c r="BO104" s="49" t="s">
        <v>443</v>
      </c>
      <c r="BP104" s="49" t="s">
        <v>443</v>
      </c>
      <c r="BQ104" s="132" t="s">
        <v>21</v>
      </c>
      <c r="BR104" s="49" t="s">
        <v>443</v>
      </c>
      <c r="BS104" s="49" t="s">
        <v>443</v>
      </c>
      <c r="BT104" s="49" t="s">
        <v>443</v>
      </c>
      <c r="BU104" s="49" t="s">
        <v>443</v>
      </c>
      <c r="BV104" s="49" t="s">
        <v>443</v>
      </c>
      <c r="BW104" s="49" t="s">
        <v>443</v>
      </c>
      <c r="BX104" s="49" t="s">
        <v>443</v>
      </c>
      <c r="BY104" s="49" t="s">
        <v>443</v>
      </c>
      <c r="BZ104" s="49" t="s">
        <v>443</v>
      </c>
      <c r="CA104" s="49" t="s">
        <v>443</v>
      </c>
      <c r="CB104" s="49" t="s">
        <v>443</v>
      </c>
      <c r="CC104" s="287" t="s">
        <v>4</v>
      </c>
      <c r="CD104" s="49" t="s">
        <v>443</v>
      </c>
      <c r="CE104" s="49" t="s">
        <v>443</v>
      </c>
      <c r="CF104" s="49" t="s">
        <v>443</v>
      </c>
      <c r="CG104" s="49" t="s">
        <v>443</v>
      </c>
      <c r="CH104" s="49" t="s">
        <v>443</v>
      </c>
      <c r="CI104" s="49" t="s">
        <v>443</v>
      </c>
      <c r="CJ104" s="49" t="s">
        <v>443</v>
      </c>
      <c r="CK104" s="49" t="s">
        <v>443</v>
      </c>
      <c r="CL104" s="49" t="s">
        <v>443</v>
      </c>
      <c r="CM104" s="49" t="s">
        <v>443</v>
      </c>
      <c r="CN104" s="49" t="s">
        <v>443</v>
      </c>
      <c r="CO104" s="368" t="s">
        <v>443</v>
      </c>
      <c r="CP104" s="416" t="s">
        <v>4</v>
      </c>
      <c r="CQ104" s="379" t="s">
        <v>443</v>
      </c>
      <c r="CR104" s="379" t="s">
        <v>443</v>
      </c>
      <c r="CS104" s="379" t="s">
        <v>443</v>
      </c>
      <c r="CT104" s="379" t="s">
        <v>443</v>
      </c>
      <c r="CU104" s="380" t="s">
        <v>35</v>
      </c>
      <c r="CV104" s="379" t="s">
        <v>443</v>
      </c>
      <c r="CW104" s="379" t="s">
        <v>443</v>
      </c>
      <c r="CX104" s="379" t="s">
        <v>443</v>
      </c>
      <c r="CY104" s="380" t="s">
        <v>35</v>
      </c>
      <c r="CZ104" s="379" t="s">
        <v>443</v>
      </c>
      <c r="DA104" s="379" t="s">
        <v>443</v>
      </c>
    </row>
    <row r="105" spans="1:105" s="381" customFormat="1" ht="45" customHeight="1" x14ac:dyDescent="0.25">
      <c r="A105" s="371" t="s">
        <v>1324</v>
      </c>
      <c r="B105" s="372" t="s">
        <v>1325</v>
      </c>
      <c r="C105" s="373" t="s">
        <v>2049</v>
      </c>
      <c r="D105" s="401">
        <v>42933</v>
      </c>
      <c r="E105" s="375" t="s">
        <v>590</v>
      </c>
      <c r="F105" s="376" t="s">
        <v>300</v>
      </c>
      <c r="G105" s="140"/>
      <c r="H105" s="377" t="s">
        <v>24</v>
      </c>
      <c r="I105" s="378" t="s">
        <v>87</v>
      </c>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137"/>
      <c r="BC105" s="49"/>
      <c r="BD105" s="49"/>
      <c r="BE105" s="133"/>
      <c r="BF105" s="300" t="s">
        <v>21</v>
      </c>
      <c r="BG105" s="300" t="s">
        <v>35</v>
      </c>
      <c r="BH105" s="300" t="s">
        <v>35</v>
      </c>
      <c r="BI105" s="297" t="s">
        <v>35</v>
      </c>
      <c r="BJ105" s="297" t="s">
        <v>35</v>
      </c>
      <c r="BK105" s="297" t="s">
        <v>35</v>
      </c>
      <c r="BL105" s="297" t="s">
        <v>35</v>
      </c>
      <c r="BM105" s="297" t="s">
        <v>35</v>
      </c>
      <c r="BN105" s="277" t="s">
        <v>443</v>
      </c>
      <c r="BO105" s="49" t="s">
        <v>443</v>
      </c>
      <c r="BP105" s="49" t="s">
        <v>443</v>
      </c>
      <c r="BQ105" s="49" t="s">
        <v>443</v>
      </c>
      <c r="BR105" s="287" t="s">
        <v>4</v>
      </c>
      <c r="BS105" s="289" t="s">
        <v>2677</v>
      </c>
      <c r="BT105" s="49" t="s">
        <v>443</v>
      </c>
      <c r="BU105" s="49" t="s">
        <v>443</v>
      </c>
      <c r="BV105" s="49" t="s">
        <v>443</v>
      </c>
      <c r="BW105" s="10" t="s">
        <v>443</v>
      </c>
      <c r="BX105" s="49" t="s">
        <v>443</v>
      </c>
      <c r="BY105" s="30" t="s">
        <v>443</v>
      </c>
      <c r="BZ105" s="104" t="s">
        <v>443</v>
      </c>
      <c r="CA105" s="104" t="s">
        <v>443</v>
      </c>
      <c r="CB105" s="49" t="s">
        <v>443</v>
      </c>
      <c r="CC105" s="49" t="s">
        <v>443</v>
      </c>
      <c r="CD105" s="294" t="s">
        <v>4</v>
      </c>
      <c r="CE105" s="50" t="s">
        <v>35</v>
      </c>
      <c r="CF105" s="49" t="s">
        <v>443</v>
      </c>
      <c r="CG105" s="49" t="s">
        <v>443</v>
      </c>
      <c r="CH105" s="49" t="s">
        <v>443</v>
      </c>
      <c r="CI105" s="49" t="s">
        <v>443</v>
      </c>
      <c r="CJ105" s="49" t="s">
        <v>443</v>
      </c>
      <c r="CK105" s="49" t="s">
        <v>443</v>
      </c>
      <c r="CL105" s="104" t="s">
        <v>443</v>
      </c>
      <c r="CM105" s="104" t="s">
        <v>443</v>
      </c>
      <c r="CN105" s="104" t="s">
        <v>443</v>
      </c>
      <c r="CO105" s="131" t="s">
        <v>443</v>
      </c>
      <c r="CP105" s="379" t="s">
        <v>443</v>
      </c>
      <c r="CQ105" s="379" t="s">
        <v>443</v>
      </c>
      <c r="CR105" s="379" t="s">
        <v>443</v>
      </c>
      <c r="CS105" s="379" t="s">
        <v>4</v>
      </c>
      <c r="CT105" s="380" t="s">
        <v>35</v>
      </c>
      <c r="CU105" s="380" t="s">
        <v>35</v>
      </c>
      <c r="CV105" s="379" t="s">
        <v>443</v>
      </c>
      <c r="CW105" s="379" t="s">
        <v>443</v>
      </c>
      <c r="CX105" s="379" t="s">
        <v>443</v>
      </c>
      <c r="CY105" s="441" t="s">
        <v>443</v>
      </c>
      <c r="CZ105" s="379" t="s">
        <v>443</v>
      </c>
      <c r="DA105" s="379" t="s">
        <v>443</v>
      </c>
    </row>
    <row r="106" spans="1:105" s="381" customFormat="1" ht="45" customHeight="1" x14ac:dyDescent="0.25">
      <c r="A106" s="399" t="s">
        <v>2452</v>
      </c>
      <c r="B106" s="399" t="s">
        <v>152</v>
      </c>
      <c r="C106" s="399"/>
      <c r="D106" s="468"/>
      <c r="E106" s="402" t="s">
        <v>590</v>
      </c>
      <c r="F106" s="403" t="s">
        <v>517</v>
      </c>
      <c r="G106" s="193"/>
      <c r="H106" s="431" t="s">
        <v>24</v>
      </c>
      <c r="I106" s="404" t="s">
        <v>42</v>
      </c>
      <c r="J106" s="49" t="s">
        <v>443</v>
      </c>
      <c r="K106" s="49" t="s">
        <v>21</v>
      </c>
      <c r="L106" s="49" t="s">
        <v>443</v>
      </c>
      <c r="M106" s="49" t="s">
        <v>443</v>
      </c>
      <c r="N106" s="49" t="s">
        <v>443</v>
      </c>
      <c r="O106" s="49" t="s">
        <v>443</v>
      </c>
      <c r="P106" s="49" t="s">
        <v>443</v>
      </c>
      <c r="Q106" s="49" t="s">
        <v>443</v>
      </c>
      <c r="R106" s="49" t="s">
        <v>443</v>
      </c>
      <c r="S106" s="49" t="s">
        <v>443</v>
      </c>
      <c r="T106" s="49" t="s">
        <v>443</v>
      </c>
      <c r="U106" s="49" t="s">
        <v>443</v>
      </c>
      <c r="V106" s="49" t="s">
        <v>443</v>
      </c>
      <c r="W106" s="49" t="s">
        <v>21</v>
      </c>
      <c r="X106" s="49" t="s">
        <v>443</v>
      </c>
      <c r="Y106" s="49" t="s">
        <v>443</v>
      </c>
      <c r="Z106" s="49" t="s">
        <v>443</v>
      </c>
      <c r="AA106" s="49" t="s">
        <v>443</v>
      </c>
      <c r="AB106" s="49" t="s">
        <v>443</v>
      </c>
      <c r="AC106" s="49" t="s">
        <v>443</v>
      </c>
      <c r="AD106" s="49" t="s">
        <v>443</v>
      </c>
      <c r="AE106" s="49" t="s">
        <v>443</v>
      </c>
      <c r="AF106" s="49" t="s">
        <v>443</v>
      </c>
      <c r="AG106" s="49" t="s">
        <v>443</v>
      </c>
      <c r="AH106" s="49" t="s">
        <v>443</v>
      </c>
      <c r="AI106" s="49" t="s">
        <v>21</v>
      </c>
      <c r="AJ106" s="49" t="s">
        <v>443</v>
      </c>
      <c r="AK106" s="49" t="s">
        <v>443</v>
      </c>
      <c r="AL106" s="49" t="s">
        <v>443</v>
      </c>
      <c r="AM106" s="49" t="s">
        <v>443</v>
      </c>
      <c r="AN106" s="49" t="s">
        <v>443</v>
      </c>
      <c r="AO106" s="49" t="s">
        <v>443</v>
      </c>
      <c r="AP106" s="49" t="s">
        <v>443</v>
      </c>
      <c r="AQ106" s="49" t="s">
        <v>443</v>
      </c>
      <c r="AR106" s="49" t="s">
        <v>443</v>
      </c>
      <c r="AS106" s="49" t="s">
        <v>443</v>
      </c>
      <c r="AT106" s="49" t="s">
        <v>443</v>
      </c>
      <c r="AU106" s="137" t="s">
        <v>21</v>
      </c>
      <c r="AV106" s="49" t="s">
        <v>443</v>
      </c>
      <c r="AW106" s="49" t="s">
        <v>443</v>
      </c>
      <c r="AX106" s="49" t="s">
        <v>443</v>
      </c>
      <c r="AY106" s="49" t="s">
        <v>443</v>
      </c>
      <c r="AZ106" s="49" t="s">
        <v>443</v>
      </c>
      <c r="BA106" s="49" t="s">
        <v>443</v>
      </c>
      <c r="BB106" s="49" t="s">
        <v>2595</v>
      </c>
      <c r="BC106" s="49" t="s">
        <v>443</v>
      </c>
      <c r="BD106" s="49" t="s">
        <v>443</v>
      </c>
      <c r="BE106" s="49" t="s">
        <v>443</v>
      </c>
      <c r="BF106" s="267" t="s">
        <v>443</v>
      </c>
      <c r="BG106" s="156" t="s">
        <v>21</v>
      </c>
      <c r="BH106" s="267" t="s">
        <v>443</v>
      </c>
      <c r="BI106" s="267" t="s">
        <v>443</v>
      </c>
      <c r="BJ106" s="267" t="s">
        <v>443</v>
      </c>
      <c r="BK106" s="267" t="s">
        <v>443</v>
      </c>
      <c r="BL106" s="267" t="s">
        <v>443</v>
      </c>
      <c r="BM106" s="267" t="s">
        <v>443</v>
      </c>
      <c r="BN106" s="267" t="s">
        <v>443</v>
      </c>
      <c r="BO106" s="49" t="s">
        <v>443</v>
      </c>
      <c r="BP106" s="49" t="s">
        <v>443</v>
      </c>
      <c r="BQ106" s="49" t="s">
        <v>443</v>
      </c>
      <c r="BR106" s="49" t="s">
        <v>443</v>
      </c>
      <c r="BS106" s="287" t="s">
        <v>4</v>
      </c>
      <c r="BT106" s="49" t="s">
        <v>443</v>
      </c>
      <c r="BU106" s="49" t="s">
        <v>443</v>
      </c>
      <c r="BV106" s="49" t="s">
        <v>443</v>
      </c>
      <c r="BW106" s="1" t="s">
        <v>443</v>
      </c>
      <c r="BX106" s="49" t="s">
        <v>443</v>
      </c>
      <c r="BY106" s="49" t="s">
        <v>443</v>
      </c>
      <c r="BZ106" s="49" t="s">
        <v>443</v>
      </c>
      <c r="CA106" s="291" t="s">
        <v>767</v>
      </c>
      <c r="CB106" s="49" t="s">
        <v>443</v>
      </c>
      <c r="CC106" s="49" t="s">
        <v>443</v>
      </c>
      <c r="CD106" s="49" t="s">
        <v>443</v>
      </c>
      <c r="CE106" s="296" t="s">
        <v>4</v>
      </c>
      <c r="CF106" s="49" t="s">
        <v>443</v>
      </c>
      <c r="CG106" s="49" t="s">
        <v>443</v>
      </c>
      <c r="CH106" s="49" t="s">
        <v>443</v>
      </c>
      <c r="CI106" s="49" t="s">
        <v>443</v>
      </c>
      <c r="CJ106" s="49" t="s">
        <v>443</v>
      </c>
      <c r="CK106" s="49" t="s">
        <v>443</v>
      </c>
      <c r="CL106" s="49" t="s">
        <v>443</v>
      </c>
      <c r="CM106" s="49" t="s">
        <v>443</v>
      </c>
      <c r="CN106" s="49" t="s">
        <v>443</v>
      </c>
      <c r="CO106" s="131" t="s">
        <v>443</v>
      </c>
      <c r="CP106" s="379" t="s">
        <v>443</v>
      </c>
      <c r="CQ106" s="447" t="s">
        <v>4</v>
      </c>
      <c r="CR106" s="379" t="s">
        <v>443</v>
      </c>
      <c r="CS106" s="379" t="s">
        <v>4</v>
      </c>
      <c r="CT106" s="380" t="s">
        <v>35</v>
      </c>
      <c r="CU106" s="380" t="s">
        <v>35</v>
      </c>
      <c r="CV106" s="379" t="s">
        <v>443</v>
      </c>
      <c r="CW106" s="379" t="s">
        <v>443</v>
      </c>
      <c r="CX106" s="379" t="s">
        <v>443</v>
      </c>
      <c r="CY106" s="379" t="s">
        <v>443</v>
      </c>
      <c r="CZ106" s="379" t="s">
        <v>443</v>
      </c>
      <c r="DA106" s="379" t="s">
        <v>443</v>
      </c>
    </row>
    <row r="107" spans="1:105" s="381" customFormat="1" ht="45" customHeight="1" x14ac:dyDescent="0.25">
      <c r="A107" s="399" t="s">
        <v>1337</v>
      </c>
      <c r="B107" s="399" t="s">
        <v>638</v>
      </c>
      <c r="C107" s="469" t="s">
        <v>2049</v>
      </c>
      <c r="D107" s="470"/>
      <c r="E107" s="385" t="s">
        <v>590</v>
      </c>
      <c r="F107" s="403" t="s">
        <v>382</v>
      </c>
      <c r="G107" s="193"/>
      <c r="H107" s="387" t="s">
        <v>24</v>
      </c>
      <c r="I107" s="404" t="s">
        <v>25</v>
      </c>
      <c r="J107" s="170" t="s">
        <v>443</v>
      </c>
      <c r="K107" s="49" t="s">
        <v>443</v>
      </c>
      <c r="L107" s="49" t="s">
        <v>443</v>
      </c>
      <c r="M107" s="49" t="s">
        <v>443</v>
      </c>
      <c r="N107" s="49" t="s">
        <v>443</v>
      </c>
      <c r="O107" s="49" t="s">
        <v>443</v>
      </c>
      <c r="P107" s="49" t="s">
        <v>21</v>
      </c>
      <c r="Q107" s="49" t="s">
        <v>443</v>
      </c>
      <c r="R107" s="49" t="s">
        <v>443</v>
      </c>
      <c r="S107" s="49" t="s">
        <v>443</v>
      </c>
      <c r="T107" s="49" t="s">
        <v>443</v>
      </c>
      <c r="U107" s="49" t="s">
        <v>443</v>
      </c>
      <c r="V107" s="49" t="s">
        <v>443</v>
      </c>
      <c r="W107" s="49" t="s">
        <v>443</v>
      </c>
      <c r="X107" s="49" t="s">
        <v>443</v>
      </c>
      <c r="Y107" s="49" t="s">
        <v>443</v>
      </c>
      <c r="Z107" s="49" t="s">
        <v>443</v>
      </c>
      <c r="AA107" s="49" t="s">
        <v>443</v>
      </c>
      <c r="AB107" s="49" t="s">
        <v>21</v>
      </c>
      <c r="AC107" s="49" t="s">
        <v>443</v>
      </c>
      <c r="AD107" s="49" t="s">
        <v>443</v>
      </c>
      <c r="AE107" s="49" t="s">
        <v>443</v>
      </c>
      <c r="AF107" s="49" t="s">
        <v>443</v>
      </c>
      <c r="AG107" s="49" t="s">
        <v>443</v>
      </c>
      <c r="AH107" s="49" t="s">
        <v>443</v>
      </c>
      <c r="AI107" s="49" t="s">
        <v>443</v>
      </c>
      <c r="AJ107" s="49" t="s">
        <v>443</v>
      </c>
      <c r="AK107" s="49" t="s">
        <v>443</v>
      </c>
      <c r="AL107" s="49" t="s">
        <v>443</v>
      </c>
      <c r="AM107" s="49" t="s">
        <v>443</v>
      </c>
      <c r="AN107" s="49" t="s">
        <v>21</v>
      </c>
      <c r="AO107" s="49" t="s">
        <v>443</v>
      </c>
      <c r="AP107" s="49" t="s">
        <v>443</v>
      </c>
      <c r="AQ107" s="49" t="s">
        <v>443</v>
      </c>
      <c r="AR107" s="49" t="s">
        <v>443</v>
      </c>
      <c r="AS107" s="49" t="s">
        <v>443</v>
      </c>
      <c r="AT107" s="49" t="s">
        <v>443</v>
      </c>
      <c r="AU107" s="49" t="s">
        <v>443</v>
      </c>
      <c r="AV107" s="49" t="s">
        <v>443</v>
      </c>
      <c r="AW107" s="49" t="s">
        <v>443</v>
      </c>
      <c r="AX107" s="49" t="s">
        <v>443</v>
      </c>
      <c r="AY107" s="49" t="s">
        <v>443</v>
      </c>
      <c r="AZ107" s="137" t="s">
        <v>21</v>
      </c>
      <c r="BA107" s="49" t="s">
        <v>443</v>
      </c>
      <c r="BB107" s="49" t="s">
        <v>2595</v>
      </c>
      <c r="BC107" s="49" t="s">
        <v>443</v>
      </c>
      <c r="BD107" s="49" t="s">
        <v>443</v>
      </c>
      <c r="BE107" s="131" t="s">
        <v>443</v>
      </c>
      <c r="BF107" s="267" t="s">
        <v>443</v>
      </c>
      <c r="BG107" s="267" t="s">
        <v>443</v>
      </c>
      <c r="BH107" s="267" t="s">
        <v>443</v>
      </c>
      <c r="BI107" s="267" t="s">
        <v>443</v>
      </c>
      <c r="BJ107" s="267" t="s">
        <v>443</v>
      </c>
      <c r="BK107" s="267" t="s">
        <v>443</v>
      </c>
      <c r="BL107" s="156" t="s">
        <v>21</v>
      </c>
      <c r="BM107" s="267" t="s">
        <v>443</v>
      </c>
      <c r="BN107" s="267" t="s">
        <v>443</v>
      </c>
      <c r="BO107" s="49" t="s">
        <v>443</v>
      </c>
      <c r="BP107" s="49" t="s">
        <v>443</v>
      </c>
      <c r="BQ107" s="49" t="s">
        <v>443</v>
      </c>
      <c r="BR107" s="49" t="s">
        <v>443</v>
      </c>
      <c r="BS107" s="49" t="s">
        <v>443</v>
      </c>
      <c r="BT107" s="49" t="s">
        <v>443</v>
      </c>
      <c r="BU107" s="49" t="s">
        <v>443</v>
      </c>
      <c r="BV107" s="49" t="s">
        <v>443</v>
      </c>
      <c r="BW107" s="1" t="s">
        <v>443</v>
      </c>
      <c r="BX107" s="287" t="s">
        <v>4</v>
      </c>
      <c r="BY107" s="49" t="s">
        <v>443</v>
      </c>
      <c r="BZ107" s="49" t="s">
        <v>443</v>
      </c>
      <c r="CA107" s="104" t="s">
        <v>443</v>
      </c>
      <c r="CB107" s="49" t="s">
        <v>443</v>
      </c>
      <c r="CC107" s="49" t="s">
        <v>443</v>
      </c>
      <c r="CD107" s="49" t="s">
        <v>443</v>
      </c>
      <c r="CE107" s="49" t="s">
        <v>443</v>
      </c>
      <c r="CF107" s="49" t="s">
        <v>443</v>
      </c>
      <c r="CG107" s="49" t="s">
        <v>443</v>
      </c>
      <c r="CH107" s="49" t="s">
        <v>443</v>
      </c>
      <c r="CI107" s="49" t="s">
        <v>443</v>
      </c>
      <c r="CJ107" s="295" t="s">
        <v>4</v>
      </c>
      <c r="CK107" s="49" t="s">
        <v>443</v>
      </c>
      <c r="CL107" s="49" t="s">
        <v>443</v>
      </c>
      <c r="CM107" s="49" t="s">
        <v>443</v>
      </c>
      <c r="CN107" s="49" t="s">
        <v>443</v>
      </c>
      <c r="CO107" s="131" t="s">
        <v>443</v>
      </c>
      <c r="CP107" s="379" t="s">
        <v>443</v>
      </c>
      <c r="CQ107" s="379" t="s">
        <v>443</v>
      </c>
      <c r="CR107" s="379" t="s">
        <v>443</v>
      </c>
      <c r="CS107" s="379" t="s">
        <v>443</v>
      </c>
      <c r="CT107" s="380" t="s">
        <v>35</v>
      </c>
      <c r="CU107" s="380" t="s">
        <v>35</v>
      </c>
      <c r="CV107" s="379" t="s">
        <v>443</v>
      </c>
      <c r="CW107" s="379" t="s">
        <v>443</v>
      </c>
      <c r="CX107" s="379" t="s">
        <v>443</v>
      </c>
      <c r="CY107" s="379" t="s">
        <v>443</v>
      </c>
      <c r="CZ107" s="379" t="s">
        <v>443</v>
      </c>
      <c r="DA107" s="379" t="s">
        <v>4</v>
      </c>
    </row>
    <row r="108" spans="1:105" customFormat="1" ht="26.1" customHeight="1" x14ac:dyDescent="0.2">
      <c r="A108" s="22" t="s">
        <v>108</v>
      </c>
      <c r="B108" s="6" t="s">
        <v>2678</v>
      </c>
      <c r="C108" s="56" t="s">
        <v>2049</v>
      </c>
      <c r="D108" s="117"/>
      <c r="E108" s="385" t="s">
        <v>2679</v>
      </c>
      <c r="F108" s="165" t="s">
        <v>2680</v>
      </c>
      <c r="G108" s="193">
        <v>3</v>
      </c>
      <c r="H108" s="9" t="s">
        <v>30</v>
      </c>
      <c r="I108" s="280" t="s">
        <v>45</v>
      </c>
      <c r="J108" s="170" t="s">
        <v>443</v>
      </c>
      <c r="K108" s="49" t="s">
        <v>443</v>
      </c>
      <c r="L108" s="49" t="s">
        <v>443</v>
      </c>
      <c r="M108" s="49" t="s">
        <v>443</v>
      </c>
      <c r="N108" s="49" t="s">
        <v>443</v>
      </c>
      <c r="O108" s="49" t="s">
        <v>443</v>
      </c>
      <c r="P108" s="49" t="s">
        <v>443</v>
      </c>
      <c r="Q108" s="49" t="s">
        <v>443</v>
      </c>
      <c r="R108" s="49" t="s">
        <v>21</v>
      </c>
      <c r="S108" s="49" t="s">
        <v>443</v>
      </c>
      <c r="T108" s="49" t="s">
        <v>443</v>
      </c>
      <c r="U108" s="49" t="s">
        <v>443</v>
      </c>
      <c r="V108" s="49" t="s">
        <v>443</v>
      </c>
      <c r="W108" s="49" t="s">
        <v>443</v>
      </c>
      <c r="X108" s="49" t="s">
        <v>443</v>
      </c>
      <c r="Y108" s="49" t="s">
        <v>443</v>
      </c>
      <c r="Z108" s="49" t="s">
        <v>443</v>
      </c>
      <c r="AA108" s="49" t="s">
        <v>443</v>
      </c>
      <c r="AB108" s="49" t="s">
        <v>443</v>
      </c>
      <c r="AC108" s="49" t="s">
        <v>443</v>
      </c>
      <c r="AD108" s="49" t="s">
        <v>21</v>
      </c>
      <c r="AE108" s="49" t="s">
        <v>443</v>
      </c>
      <c r="AF108" s="49" t="s">
        <v>443</v>
      </c>
      <c r="AG108" s="49" t="s">
        <v>443</v>
      </c>
      <c r="AH108" s="49" t="s">
        <v>443</v>
      </c>
      <c r="AI108" s="49" t="s">
        <v>443</v>
      </c>
      <c r="AJ108" s="49" t="s">
        <v>443</v>
      </c>
      <c r="AK108" s="49" t="s">
        <v>443</v>
      </c>
      <c r="AL108" s="49" t="s">
        <v>443</v>
      </c>
      <c r="AM108" s="49" t="s">
        <v>443</v>
      </c>
      <c r="AN108" s="49" t="s">
        <v>443</v>
      </c>
      <c r="AO108" s="49" t="s">
        <v>443</v>
      </c>
      <c r="AP108" s="49" t="s">
        <v>21</v>
      </c>
      <c r="AQ108" s="49" t="s">
        <v>443</v>
      </c>
      <c r="AR108" s="49" t="s">
        <v>443</v>
      </c>
      <c r="AS108" s="49" t="s">
        <v>443</v>
      </c>
      <c r="AT108" s="49" t="s">
        <v>443</v>
      </c>
      <c r="AU108" s="49" t="s">
        <v>443</v>
      </c>
      <c r="AV108" s="49" t="s">
        <v>443</v>
      </c>
      <c r="AW108" s="49" t="s">
        <v>443</v>
      </c>
      <c r="AX108" s="49" t="s">
        <v>443</v>
      </c>
      <c r="AY108" s="49" t="s">
        <v>443</v>
      </c>
      <c r="AZ108" s="49" t="s">
        <v>443</v>
      </c>
      <c r="BA108" s="49" t="s">
        <v>443</v>
      </c>
      <c r="BB108" s="137" t="s">
        <v>21</v>
      </c>
      <c r="BC108" s="49" t="s">
        <v>443</v>
      </c>
      <c r="BD108" s="50" t="s">
        <v>35</v>
      </c>
      <c r="BE108" s="133" t="s">
        <v>2610</v>
      </c>
      <c r="BF108" s="345" t="s">
        <v>2611</v>
      </c>
      <c r="BG108" s="267" t="s">
        <v>443</v>
      </c>
      <c r="BH108" s="267" t="s">
        <v>443</v>
      </c>
      <c r="BI108" s="267" t="s">
        <v>443</v>
      </c>
      <c r="BJ108" s="267" t="s">
        <v>443</v>
      </c>
      <c r="BK108" s="267" t="s">
        <v>443</v>
      </c>
      <c r="BL108" s="267" t="s">
        <v>767</v>
      </c>
      <c r="BM108" s="267" t="s">
        <v>443</v>
      </c>
      <c r="BN108" s="267" t="s">
        <v>35</v>
      </c>
      <c r="BO108" s="49" t="s">
        <v>443</v>
      </c>
      <c r="BP108" s="49" t="s">
        <v>443</v>
      </c>
      <c r="BQ108" s="49" t="s">
        <v>443</v>
      </c>
      <c r="BR108" s="49" t="s">
        <v>443</v>
      </c>
      <c r="BS108" s="49" t="s">
        <v>443</v>
      </c>
      <c r="BT108" s="49" t="s">
        <v>443</v>
      </c>
      <c r="BU108" s="287" t="s">
        <v>4</v>
      </c>
      <c r="BV108" s="49" t="s">
        <v>443</v>
      </c>
      <c r="BW108" s="49" t="s">
        <v>443</v>
      </c>
      <c r="BX108" s="49" t="s">
        <v>443</v>
      </c>
      <c r="BY108" s="49" t="s">
        <v>443</v>
      </c>
      <c r="BZ108" s="49" t="s">
        <v>443</v>
      </c>
      <c r="CA108" s="49" t="s">
        <v>443</v>
      </c>
      <c r="CB108" s="49" t="s">
        <v>443</v>
      </c>
      <c r="CC108" s="49" t="s">
        <v>443</v>
      </c>
      <c r="CD108" s="49" t="s">
        <v>443</v>
      </c>
      <c r="CE108" s="49" t="s">
        <v>443</v>
      </c>
      <c r="CF108" s="49" t="s">
        <v>443</v>
      </c>
      <c r="CG108" s="295" t="s">
        <v>4</v>
      </c>
      <c r="CH108" s="49" t="s">
        <v>443</v>
      </c>
      <c r="CI108" s="49" t="s">
        <v>443</v>
      </c>
      <c r="CJ108" s="49" t="s">
        <v>443</v>
      </c>
      <c r="CK108" s="49" t="s">
        <v>443</v>
      </c>
      <c r="CL108" s="288" t="s">
        <v>443</v>
      </c>
      <c r="CM108" s="146" t="s">
        <v>2600</v>
      </c>
      <c r="CN108" s="49" t="s">
        <v>443</v>
      </c>
      <c r="CO108" s="49" t="s">
        <v>443</v>
      </c>
      <c r="CP108" s="162" t="s">
        <v>443</v>
      </c>
      <c r="CQ108" s="162" t="s">
        <v>443</v>
      </c>
      <c r="CR108" s="162" t="s">
        <v>443</v>
      </c>
      <c r="CS108" s="358" t="s">
        <v>443</v>
      </c>
      <c r="CT108" s="49" t="s">
        <v>35</v>
      </c>
      <c r="CU108" s="49" t="s">
        <v>35</v>
      </c>
      <c r="CV108" s="49" t="s">
        <v>35</v>
      </c>
      <c r="CW108" s="49" t="s">
        <v>35</v>
      </c>
      <c r="CX108" s="49" t="s">
        <v>35</v>
      </c>
      <c r="CY108" s="49" t="s">
        <v>35</v>
      </c>
      <c r="CZ108" s="49" t="s">
        <v>35</v>
      </c>
      <c r="DA108" s="49" t="s">
        <v>35</v>
      </c>
    </row>
    <row r="109" spans="1:105" s="381" customFormat="1" ht="45" customHeight="1" x14ac:dyDescent="0.25">
      <c r="A109" s="383" t="s">
        <v>2453</v>
      </c>
      <c r="B109" s="383" t="s">
        <v>1348</v>
      </c>
      <c r="C109" s="383"/>
      <c r="D109" s="401">
        <v>43831</v>
      </c>
      <c r="E109" s="385" t="s">
        <v>590</v>
      </c>
      <c r="F109" s="386" t="s">
        <v>1349</v>
      </c>
      <c r="G109" s="193"/>
      <c r="H109" s="387" t="s">
        <v>24</v>
      </c>
      <c r="I109" s="388" t="s">
        <v>50</v>
      </c>
      <c r="J109" s="170"/>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138"/>
      <c r="BF109" s="267"/>
      <c r="BG109" s="267"/>
      <c r="BH109" s="267"/>
      <c r="BI109" s="267"/>
      <c r="BJ109" s="267"/>
      <c r="BK109" s="267"/>
      <c r="BL109" s="267"/>
      <c r="BM109" s="267"/>
      <c r="BN109" s="267"/>
      <c r="BO109" s="49"/>
      <c r="BP109" s="49"/>
      <c r="BQ109" s="132"/>
      <c r="BR109" s="49"/>
      <c r="BS109" s="49"/>
      <c r="BT109" s="49"/>
      <c r="BU109" s="49"/>
      <c r="BV109" s="49"/>
      <c r="BW109" s="49"/>
      <c r="BX109" s="49"/>
      <c r="BY109" s="49"/>
      <c r="BZ109" s="49"/>
      <c r="CA109" s="49"/>
      <c r="CB109" s="49"/>
      <c r="CC109" s="287"/>
      <c r="CD109" s="49"/>
      <c r="CE109" s="49"/>
      <c r="CF109" s="49"/>
      <c r="CG109" s="49"/>
      <c r="CH109" s="49"/>
      <c r="CI109" s="49"/>
      <c r="CJ109" s="49"/>
      <c r="CK109" s="49"/>
      <c r="CL109" s="49"/>
      <c r="CM109" s="49"/>
      <c r="CN109" s="49"/>
      <c r="CO109" s="368"/>
      <c r="CP109" s="379"/>
      <c r="CQ109" s="379"/>
      <c r="CR109" s="379" t="s">
        <v>443</v>
      </c>
      <c r="CS109" s="379" t="s">
        <v>443</v>
      </c>
      <c r="CT109" s="380" t="s">
        <v>35</v>
      </c>
      <c r="CU109" s="380" t="s">
        <v>35</v>
      </c>
      <c r="CV109" s="379" t="s">
        <v>443</v>
      </c>
      <c r="CW109" s="379" t="s">
        <v>443</v>
      </c>
      <c r="CX109" s="389" t="s">
        <v>4</v>
      </c>
      <c r="CY109" s="379" t="s">
        <v>443</v>
      </c>
      <c r="CZ109" s="379" t="s">
        <v>443</v>
      </c>
      <c r="DA109" s="379" t="s">
        <v>443</v>
      </c>
    </row>
    <row r="110" spans="1:105" customFormat="1" ht="26.1" customHeight="1" x14ac:dyDescent="0.2">
      <c r="A110" s="197" t="s">
        <v>167</v>
      </c>
      <c r="B110" s="197" t="s">
        <v>165</v>
      </c>
      <c r="C110" s="198" t="s">
        <v>2681</v>
      </c>
      <c r="D110" s="191"/>
      <c r="E110" s="53" t="s">
        <v>66</v>
      </c>
      <c r="F110" s="192"/>
      <c r="G110" s="194" t="s">
        <v>24</v>
      </c>
      <c r="H110" s="1"/>
      <c r="I110" s="157" t="s">
        <v>25</v>
      </c>
      <c r="J110" s="173"/>
      <c r="K110" s="51"/>
      <c r="L110" s="51"/>
      <c r="M110" s="51"/>
      <c r="N110" s="51"/>
      <c r="O110" s="51"/>
      <c r="P110" s="51" t="s">
        <v>21</v>
      </c>
      <c r="Q110" s="51"/>
      <c r="R110" s="51"/>
      <c r="S110" s="51"/>
      <c r="T110" s="51"/>
      <c r="U110" s="51"/>
      <c r="V110" s="51"/>
      <c r="W110" s="51"/>
      <c r="X110" s="51"/>
      <c r="Y110" s="51"/>
      <c r="Z110" s="51"/>
      <c r="AA110" s="51"/>
      <c r="AB110" s="51" t="s">
        <v>21</v>
      </c>
      <c r="AC110" s="51"/>
      <c r="AD110" s="51"/>
      <c r="AE110" s="51"/>
      <c r="AF110" s="51"/>
      <c r="AG110" s="51"/>
      <c r="AH110" s="51"/>
      <c r="AI110" s="51"/>
      <c r="AJ110" s="51"/>
      <c r="AK110" s="51"/>
      <c r="AL110" s="51"/>
      <c r="AM110" s="51"/>
      <c r="AN110" s="51" t="s">
        <v>21</v>
      </c>
      <c r="AO110" s="51"/>
      <c r="AP110" s="51"/>
      <c r="AQ110" s="51"/>
      <c r="AR110" s="51"/>
      <c r="AS110" s="51"/>
      <c r="AT110" s="1"/>
      <c r="AU110" s="1"/>
      <c r="AV110" s="1"/>
      <c r="AW110" s="1"/>
      <c r="AX110" s="1"/>
      <c r="AY110" s="1"/>
      <c r="AZ110" s="1"/>
      <c r="BA110" s="1"/>
      <c r="BB110" s="1"/>
      <c r="BC110" s="1"/>
      <c r="BD110" s="1"/>
      <c r="BE110" s="143"/>
      <c r="BF110" s="155"/>
      <c r="BG110" s="155"/>
      <c r="BH110" s="155"/>
      <c r="BI110" s="155"/>
      <c r="BJ110" s="155"/>
      <c r="BK110" s="155"/>
      <c r="BL110" s="155"/>
      <c r="BM110" s="155"/>
      <c r="BN110" s="155"/>
      <c r="BO110" s="1"/>
      <c r="BP110" s="49"/>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63"/>
      <c r="CQ110" s="163"/>
      <c r="CR110" s="163"/>
      <c r="CS110" s="163"/>
      <c r="CT110" s="1"/>
      <c r="CU110" s="1"/>
      <c r="CV110" s="1"/>
      <c r="CW110" s="1"/>
      <c r="CX110" s="1"/>
      <c r="CY110" s="1"/>
      <c r="CZ110" s="1"/>
      <c r="DA110" s="1"/>
    </row>
    <row r="111" spans="1:105" s="381" customFormat="1" ht="45" customHeight="1" x14ac:dyDescent="0.25">
      <c r="A111" s="383" t="s">
        <v>2682</v>
      </c>
      <c r="B111" s="383" t="s">
        <v>2683</v>
      </c>
      <c r="C111" s="451" t="s">
        <v>2684</v>
      </c>
      <c r="D111" s="401">
        <v>44002</v>
      </c>
      <c r="E111" s="525" t="s">
        <v>66</v>
      </c>
      <c r="F111" s="386" t="s">
        <v>2568</v>
      </c>
      <c r="G111" s="9" t="s">
        <v>2383</v>
      </c>
      <c r="H111" s="387" t="s">
        <v>2383</v>
      </c>
      <c r="I111" s="388" t="s">
        <v>45</v>
      </c>
      <c r="J111" s="174"/>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1"/>
      <c r="AU111" s="1"/>
      <c r="AV111" s="1"/>
      <c r="AW111" s="1"/>
      <c r="AX111" s="1"/>
      <c r="AY111" s="1"/>
      <c r="AZ111" s="1"/>
      <c r="BA111" s="1"/>
      <c r="BB111" s="1"/>
      <c r="BC111" s="1"/>
      <c r="BD111" s="1"/>
      <c r="BE111" s="143"/>
      <c r="BF111" s="1"/>
      <c r="BG111" s="1"/>
      <c r="BH111" s="1"/>
      <c r="BI111" s="1"/>
      <c r="BJ111" s="1"/>
      <c r="BK111" s="49"/>
      <c r="BL111" s="49"/>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43"/>
      <c r="CP111" s="379"/>
      <c r="CQ111" s="379"/>
      <c r="CR111" s="379"/>
      <c r="CS111" s="425" t="s">
        <v>4</v>
      </c>
      <c r="CT111" s="379"/>
      <c r="CU111" s="379"/>
      <c r="CV111" s="379"/>
      <c r="CW111" s="379" t="s">
        <v>443</v>
      </c>
      <c r="CX111" s="379" t="s">
        <v>443</v>
      </c>
      <c r="CY111" s="379" t="s">
        <v>443</v>
      </c>
      <c r="CZ111" s="379" t="s">
        <v>443</v>
      </c>
      <c r="DA111" s="380" t="s">
        <v>35</v>
      </c>
    </row>
    <row r="112" spans="1:105" customFormat="1" ht="26.1" customHeight="1" x14ac:dyDescent="0.2">
      <c r="A112" s="22" t="s">
        <v>2685</v>
      </c>
      <c r="B112" s="3" t="s">
        <v>173</v>
      </c>
      <c r="C112" s="55" t="s">
        <v>2686</v>
      </c>
      <c r="D112" s="119"/>
      <c r="E112" s="53" t="s">
        <v>66</v>
      </c>
      <c r="F112" s="88" t="s">
        <v>385</v>
      </c>
      <c r="G112" s="9" t="s">
        <v>24</v>
      </c>
      <c r="H112" s="1"/>
      <c r="I112" s="10" t="s">
        <v>45</v>
      </c>
      <c r="J112" s="170" t="s">
        <v>443</v>
      </c>
      <c r="K112" s="49" t="s">
        <v>443</v>
      </c>
      <c r="L112" s="49" t="s">
        <v>443</v>
      </c>
      <c r="M112" s="49" t="s">
        <v>21</v>
      </c>
      <c r="N112" s="49" t="s">
        <v>443</v>
      </c>
      <c r="O112" s="49" t="s">
        <v>443</v>
      </c>
      <c r="P112" s="49" t="s">
        <v>443</v>
      </c>
      <c r="Q112" s="49" t="s">
        <v>443</v>
      </c>
      <c r="R112" s="49" t="s">
        <v>443</v>
      </c>
      <c r="S112" s="49" t="s">
        <v>443</v>
      </c>
      <c r="T112" s="49" t="s">
        <v>443</v>
      </c>
      <c r="U112" s="49" t="s">
        <v>443</v>
      </c>
      <c r="V112" s="109" t="s">
        <v>1919</v>
      </c>
      <c r="W112" s="109" t="s">
        <v>1919</v>
      </c>
      <c r="X112" s="109" t="s">
        <v>1919</v>
      </c>
      <c r="Y112" s="109" t="s">
        <v>1919</v>
      </c>
      <c r="Z112" s="109" t="s">
        <v>1919</v>
      </c>
      <c r="AA112" s="109" t="s">
        <v>1919</v>
      </c>
      <c r="AB112" s="109" t="s">
        <v>1919</v>
      </c>
      <c r="AC112" s="109" t="s">
        <v>1919</v>
      </c>
      <c r="AD112" s="109" t="s">
        <v>1919</v>
      </c>
      <c r="AE112" s="109" t="s">
        <v>1919</v>
      </c>
      <c r="AF112" s="109" t="s">
        <v>1919</v>
      </c>
      <c r="AG112" s="109" t="s">
        <v>1919</v>
      </c>
      <c r="AH112" s="109" t="s">
        <v>1919</v>
      </c>
      <c r="AI112" s="109" t="s">
        <v>1919</v>
      </c>
      <c r="AJ112" s="109" t="s">
        <v>1919</v>
      </c>
      <c r="AK112" s="109" t="s">
        <v>1919</v>
      </c>
      <c r="AL112" s="109" t="s">
        <v>1919</v>
      </c>
      <c r="AM112" s="109" t="s">
        <v>1919</v>
      </c>
      <c r="AN112" s="109" t="s">
        <v>1919</v>
      </c>
      <c r="AO112" s="109" t="s">
        <v>1919</v>
      </c>
      <c r="AP112" s="109" t="s">
        <v>1919</v>
      </c>
      <c r="AQ112" s="109" t="s">
        <v>1919</v>
      </c>
      <c r="AR112" s="109" t="s">
        <v>1919</v>
      </c>
      <c r="AS112" s="109" t="s">
        <v>1919</v>
      </c>
      <c r="AT112" s="1"/>
      <c r="AU112" s="1"/>
      <c r="AV112" s="1"/>
      <c r="AW112" s="1"/>
      <c r="AX112" s="1"/>
      <c r="AY112" s="1"/>
      <c r="AZ112" s="1"/>
      <c r="BA112" s="1"/>
      <c r="BB112" s="1"/>
      <c r="BC112" s="1"/>
      <c r="BD112" s="1"/>
      <c r="BE112" s="143"/>
      <c r="BF112" s="1"/>
      <c r="BG112" s="1"/>
      <c r="BH112" s="1"/>
      <c r="BI112" s="1"/>
      <c r="BJ112" s="1"/>
      <c r="BK112" s="1"/>
      <c r="BL112" s="1"/>
      <c r="BM112" s="49"/>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63"/>
      <c r="CQ112" s="163"/>
      <c r="CR112" s="163"/>
      <c r="CS112" s="163"/>
      <c r="CT112" s="1"/>
      <c r="CU112" s="1"/>
      <c r="CV112" s="1"/>
      <c r="CW112" s="1"/>
      <c r="CX112" s="1"/>
      <c r="CY112" s="1"/>
      <c r="CZ112" s="1"/>
      <c r="DA112" s="1"/>
    </row>
    <row r="113" spans="1:105" s="381" customFormat="1" ht="45" customHeight="1" x14ac:dyDescent="0.25">
      <c r="A113" s="383" t="s">
        <v>2456</v>
      </c>
      <c r="B113" s="383" t="s">
        <v>89</v>
      </c>
      <c r="C113" s="409"/>
      <c r="D113" s="446">
        <v>43831</v>
      </c>
      <c r="E113" s="385" t="s">
        <v>590</v>
      </c>
      <c r="F113" s="386" t="s">
        <v>2460</v>
      </c>
      <c r="G113" s="88"/>
      <c r="H113" s="387" t="s">
        <v>24</v>
      </c>
      <c r="I113" s="388" t="s">
        <v>87</v>
      </c>
      <c r="J113" s="170"/>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123"/>
      <c r="AS113" s="49"/>
      <c r="AT113" s="50"/>
      <c r="AU113" s="49"/>
      <c r="AV113" s="49"/>
      <c r="AW113" s="137"/>
      <c r="AX113" s="49"/>
      <c r="AY113" s="49"/>
      <c r="AZ113" s="49"/>
      <c r="BA113" s="49"/>
      <c r="BB113" s="49"/>
      <c r="BC113" s="49"/>
      <c r="BD113" s="49"/>
      <c r="BE113" s="131"/>
      <c r="BF113" s="49"/>
      <c r="BG113" s="49"/>
      <c r="BH113" s="49"/>
      <c r="BI113" s="49"/>
      <c r="BJ113" s="49"/>
      <c r="BK113" s="49"/>
      <c r="BL113" s="132"/>
      <c r="BM113" s="49"/>
      <c r="BN113" s="49"/>
      <c r="BO113" s="49"/>
      <c r="BP113" s="49"/>
      <c r="BQ113" s="49"/>
      <c r="BR113" s="49"/>
      <c r="BS113" s="49"/>
      <c r="BT113" s="49"/>
      <c r="BU113" s="287"/>
      <c r="BV113" s="49"/>
      <c r="BW113" s="28"/>
      <c r="BX113" s="290"/>
      <c r="BY113" s="49"/>
      <c r="BZ113" s="49"/>
      <c r="CA113" s="49"/>
      <c r="CB113" s="49"/>
      <c r="CC113" s="49"/>
      <c r="CD113" s="49"/>
      <c r="CE113" s="49"/>
      <c r="CF113" s="49"/>
      <c r="CG113" s="295"/>
      <c r="CH113" s="49"/>
      <c r="CI113" s="49"/>
      <c r="CJ113" s="49"/>
      <c r="CK113" s="49"/>
      <c r="CL113" s="49"/>
      <c r="CM113" s="49"/>
      <c r="CN113" s="49"/>
      <c r="CO113" s="131"/>
      <c r="CP113" s="379"/>
      <c r="CQ113" s="379"/>
      <c r="CR113" s="379" t="s">
        <v>443</v>
      </c>
      <c r="CS113" s="389" t="s">
        <v>4</v>
      </c>
      <c r="CT113" s="380" t="s">
        <v>35</v>
      </c>
      <c r="CU113" s="380" t="s">
        <v>35</v>
      </c>
      <c r="CV113" s="379" t="s">
        <v>443</v>
      </c>
      <c r="CW113" s="379" t="s">
        <v>443</v>
      </c>
      <c r="CX113" s="379" t="s">
        <v>443</v>
      </c>
      <c r="CY113" s="379" t="s">
        <v>443</v>
      </c>
      <c r="CZ113" s="379" t="s">
        <v>443</v>
      </c>
      <c r="DA113" s="379" t="s">
        <v>443</v>
      </c>
    </row>
    <row r="114" spans="1:105" s="381" customFormat="1" ht="45" customHeight="1" x14ac:dyDescent="0.25">
      <c r="A114" s="383" t="s">
        <v>2239</v>
      </c>
      <c r="B114" s="383" t="s">
        <v>60</v>
      </c>
      <c r="C114" s="409" t="s">
        <v>2049</v>
      </c>
      <c r="D114" s="384"/>
      <c r="E114" s="385" t="s">
        <v>590</v>
      </c>
      <c r="F114" s="386" t="s">
        <v>1370</v>
      </c>
      <c r="G114" s="88"/>
      <c r="H114" s="387" t="s">
        <v>24</v>
      </c>
      <c r="I114" s="388" t="s">
        <v>69</v>
      </c>
      <c r="J114" s="170" t="s">
        <v>443</v>
      </c>
      <c r="K114" s="49" t="s">
        <v>443</v>
      </c>
      <c r="L114" s="49" t="s">
        <v>443</v>
      </c>
      <c r="M114" s="49" t="s">
        <v>443</v>
      </c>
      <c r="N114" s="49" t="s">
        <v>21</v>
      </c>
      <c r="O114" s="49" t="s">
        <v>443</v>
      </c>
      <c r="P114" s="49" t="s">
        <v>443</v>
      </c>
      <c r="Q114" s="49" t="s">
        <v>443</v>
      </c>
      <c r="R114" s="49" t="s">
        <v>443</v>
      </c>
      <c r="S114" s="49" t="s">
        <v>443</v>
      </c>
      <c r="T114" s="49" t="s">
        <v>443</v>
      </c>
      <c r="U114" s="49" t="s">
        <v>443</v>
      </c>
      <c r="V114" s="49" t="s">
        <v>443</v>
      </c>
      <c r="W114" s="49" t="s">
        <v>443</v>
      </c>
      <c r="X114" s="49" t="s">
        <v>443</v>
      </c>
      <c r="Y114" s="49" t="s">
        <v>443</v>
      </c>
      <c r="Z114" s="49" t="s">
        <v>21</v>
      </c>
      <c r="AA114" s="49" t="s">
        <v>443</v>
      </c>
      <c r="AB114" s="49" t="s">
        <v>443</v>
      </c>
      <c r="AC114" s="49" t="s">
        <v>443</v>
      </c>
      <c r="AD114" s="49" t="s">
        <v>443</v>
      </c>
      <c r="AE114" s="49" t="s">
        <v>443</v>
      </c>
      <c r="AF114" s="49" t="s">
        <v>443</v>
      </c>
      <c r="AG114" s="49" t="s">
        <v>443</v>
      </c>
      <c r="AH114" s="49" t="s">
        <v>443</v>
      </c>
      <c r="AI114" s="49" t="s">
        <v>443</v>
      </c>
      <c r="AJ114" s="49" t="s">
        <v>443</v>
      </c>
      <c r="AK114" s="49" t="s">
        <v>443</v>
      </c>
      <c r="AL114" s="49" t="s">
        <v>21</v>
      </c>
      <c r="AM114" s="49" t="s">
        <v>443</v>
      </c>
      <c r="AN114" s="49" t="s">
        <v>443</v>
      </c>
      <c r="AO114" s="49" t="s">
        <v>443</v>
      </c>
      <c r="AP114" s="49" t="s">
        <v>443</v>
      </c>
      <c r="AQ114" s="49" t="s">
        <v>443</v>
      </c>
      <c r="AR114" s="49" t="s">
        <v>443</v>
      </c>
      <c r="AS114" s="49" t="s">
        <v>443</v>
      </c>
      <c r="AT114" s="49" t="s">
        <v>443</v>
      </c>
      <c r="AU114" s="49" t="s">
        <v>443</v>
      </c>
      <c r="AV114" s="49" t="s">
        <v>443</v>
      </c>
      <c r="AW114" s="49" t="s">
        <v>443</v>
      </c>
      <c r="AX114" s="137" t="s">
        <v>21</v>
      </c>
      <c r="AY114" s="49" t="s">
        <v>443</v>
      </c>
      <c r="AZ114" s="49" t="s">
        <v>443</v>
      </c>
      <c r="BA114" s="49" t="s">
        <v>443</v>
      </c>
      <c r="BB114" s="49" t="s">
        <v>2595</v>
      </c>
      <c r="BC114" s="49" t="s">
        <v>443</v>
      </c>
      <c r="BD114" s="49" t="s">
        <v>443</v>
      </c>
      <c r="BE114" s="131" t="s">
        <v>443</v>
      </c>
      <c r="BF114" s="49" t="s">
        <v>443</v>
      </c>
      <c r="BG114" s="49" t="s">
        <v>443</v>
      </c>
      <c r="BH114" s="49" t="s">
        <v>443</v>
      </c>
      <c r="BI114" s="49" t="s">
        <v>443</v>
      </c>
      <c r="BJ114" s="132" t="s">
        <v>21</v>
      </c>
      <c r="BK114" s="51" t="s">
        <v>35</v>
      </c>
      <c r="BL114" s="49" t="s">
        <v>443</v>
      </c>
      <c r="BM114" s="49" t="s">
        <v>443</v>
      </c>
      <c r="BN114" s="49" t="s">
        <v>443</v>
      </c>
      <c r="BO114" s="49" t="s">
        <v>443</v>
      </c>
      <c r="BP114" s="49" t="s">
        <v>443</v>
      </c>
      <c r="BQ114" s="49" t="s">
        <v>443</v>
      </c>
      <c r="BR114" s="49" t="s">
        <v>443</v>
      </c>
      <c r="BS114" s="49" t="s">
        <v>443</v>
      </c>
      <c r="BT114" s="49" t="s">
        <v>443</v>
      </c>
      <c r="BU114" s="49" t="s">
        <v>443</v>
      </c>
      <c r="BV114" s="287" t="s">
        <v>4</v>
      </c>
      <c r="BW114" s="1" t="s">
        <v>443</v>
      </c>
      <c r="BX114" s="49" t="s">
        <v>443</v>
      </c>
      <c r="BY114" s="288" t="s">
        <v>443</v>
      </c>
      <c r="BZ114" s="49" t="s">
        <v>443</v>
      </c>
      <c r="CA114" s="104" t="s">
        <v>443</v>
      </c>
      <c r="CB114" s="49" t="s">
        <v>443</v>
      </c>
      <c r="CC114" s="49" t="s">
        <v>443</v>
      </c>
      <c r="CD114" s="49" t="s">
        <v>443</v>
      </c>
      <c r="CE114" s="49" t="s">
        <v>443</v>
      </c>
      <c r="CF114" s="49" t="s">
        <v>443</v>
      </c>
      <c r="CG114" s="49" t="s">
        <v>443</v>
      </c>
      <c r="CH114" s="295" t="s">
        <v>4</v>
      </c>
      <c r="CI114" s="49" t="s">
        <v>443</v>
      </c>
      <c r="CJ114" s="49" t="s">
        <v>443</v>
      </c>
      <c r="CK114" s="49" t="s">
        <v>443</v>
      </c>
      <c r="CL114" s="49" t="s">
        <v>443</v>
      </c>
      <c r="CM114" s="49" t="s">
        <v>443</v>
      </c>
      <c r="CN114" s="49" t="s">
        <v>443</v>
      </c>
      <c r="CO114" s="131" t="s">
        <v>443</v>
      </c>
      <c r="CP114" s="405" t="s">
        <v>443</v>
      </c>
      <c r="CQ114" s="379" t="s">
        <v>443</v>
      </c>
      <c r="CR114" s="379" t="s">
        <v>443</v>
      </c>
      <c r="CS114" s="379" t="s">
        <v>443</v>
      </c>
      <c r="CT114" s="380" t="s">
        <v>35</v>
      </c>
      <c r="CU114" s="380" t="s">
        <v>35</v>
      </c>
      <c r="CV114" s="379" t="s">
        <v>443</v>
      </c>
      <c r="CW114" s="379" t="s">
        <v>4</v>
      </c>
      <c r="CX114" s="379" t="s">
        <v>443</v>
      </c>
      <c r="CY114" s="379" t="s">
        <v>443</v>
      </c>
      <c r="CZ114" s="379" t="s">
        <v>443</v>
      </c>
      <c r="DA114" s="379" t="s">
        <v>443</v>
      </c>
    </row>
    <row r="115" spans="1:105" ht="45" customHeight="1" x14ac:dyDescent="0.25">
      <c r="A115" s="383" t="s">
        <v>284</v>
      </c>
      <c r="B115" s="408" t="s">
        <v>662</v>
      </c>
      <c r="C115" s="409"/>
      <c r="D115" s="446">
        <v>42353</v>
      </c>
      <c r="E115" s="385" t="s">
        <v>590</v>
      </c>
      <c r="F115" s="386" t="s">
        <v>285</v>
      </c>
      <c r="G115" s="88">
        <v>28</v>
      </c>
      <c r="H115" s="387" t="s">
        <v>2181</v>
      </c>
      <c r="I115" s="388" t="s">
        <v>20</v>
      </c>
      <c r="J115" s="170"/>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123"/>
      <c r="AS115" s="49"/>
      <c r="AT115" s="50" t="s">
        <v>35</v>
      </c>
      <c r="AU115" s="49" t="s">
        <v>2687</v>
      </c>
      <c r="AV115" s="49" t="s">
        <v>443</v>
      </c>
      <c r="AW115" s="129" t="s">
        <v>2609</v>
      </c>
      <c r="AX115" s="49" t="s">
        <v>443</v>
      </c>
      <c r="AY115" s="137" t="s">
        <v>21</v>
      </c>
      <c r="AZ115" s="49" t="s">
        <v>443</v>
      </c>
      <c r="BA115" s="49" t="s">
        <v>443</v>
      </c>
      <c r="BB115" s="49" t="s">
        <v>443</v>
      </c>
      <c r="BC115" s="130" t="s">
        <v>2688</v>
      </c>
      <c r="BD115" s="49" t="s">
        <v>443</v>
      </c>
      <c r="BE115" s="131" t="s">
        <v>443</v>
      </c>
      <c r="BF115" s="49" t="s">
        <v>443</v>
      </c>
      <c r="BG115" s="49" t="s">
        <v>443</v>
      </c>
      <c r="BH115" s="49" t="s">
        <v>443</v>
      </c>
      <c r="BI115" s="49" t="s">
        <v>443</v>
      </c>
      <c r="BJ115" s="49" t="s">
        <v>443</v>
      </c>
      <c r="BK115" s="49" t="s">
        <v>443</v>
      </c>
      <c r="BL115" s="132" t="s">
        <v>21</v>
      </c>
      <c r="BM115" s="49" t="s">
        <v>443</v>
      </c>
      <c r="BN115" s="49" t="s">
        <v>443</v>
      </c>
      <c r="BO115" s="49" t="s">
        <v>443</v>
      </c>
      <c r="BP115" s="49" t="s">
        <v>443</v>
      </c>
      <c r="BQ115" s="49" t="s">
        <v>443</v>
      </c>
      <c r="BR115" s="49" t="s">
        <v>443</v>
      </c>
      <c r="BS115" s="49" t="s">
        <v>443</v>
      </c>
      <c r="BT115" s="49" t="s">
        <v>443</v>
      </c>
      <c r="BU115" s="49" t="s">
        <v>443</v>
      </c>
      <c r="BV115" s="49" t="s">
        <v>443</v>
      </c>
      <c r="BW115" s="28" t="s">
        <v>443</v>
      </c>
      <c r="BX115" s="287" t="s">
        <v>4</v>
      </c>
      <c r="BY115" s="49" t="s">
        <v>443</v>
      </c>
      <c r="BZ115" s="49" t="s">
        <v>443</v>
      </c>
      <c r="CA115" s="49" t="s">
        <v>443</v>
      </c>
      <c r="CB115" s="49" t="s">
        <v>443</v>
      </c>
      <c r="CC115" s="49" t="s">
        <v>443</v>
      </c>
      <c r="CD115" s="49" t="s">
        <v>443</v>
      </c>
      <c r="CE115" s="49" t="s">
        <v>443</v>
      </c>
      <c r="CF115" s="49" t="s">
        <v>443</v>
      </c>
      <c r="CG115" s="49" t="s">
        <v>443</v>
      </c>
      <c r="CH115" s="49" t="s">
        <v>443</v>
      </c>
      <c r="CI115" s="295" t="s">
        <v>4</v>
      </c>
      <c r="CJ115" s="49" t="s">
        <v>443</v>
      </c>
      <c r="CK115" s="49" t="s">
        <v>443</v>
      </c>
      <c r="CL115" s="49" t="s">
        <v>443</v>
      </c>
      <c r="CM115" s="49" t="s">
        <v>443</v>
      </c>
      <c r="CN115" s="49" t="s">
        <v>443</v>
      </c>
      <c r="CO115" s="131" t="s">
        <v>443</v>
      </c>
      <c r="CP115" s="379" t="s">
        <v>443</v>
      </c>
      <c r="CQ115" s="379" t="s">
        <v>443</v>
      </c>
      <c r="CR115" s="379" t="s">
        <v>443</v>
      </c>
      <c r="CS115" s="379" t="s">
        <v>443</v>
      </c>
      <c r="CT115" s="379" t="s">
        <v>443</v>
      </c>
      <c r="CU115" s="380" t="s">
        <v>35</v>
      </c>
      <c r="CV115" s="379" t="s">
        <v>443</v>
      </c>
      <c r="CW115" s="379" t="s">
        <v>443</v>
      </c>
      <c r="CX115" s="379" t="s">
        <v>443</v>
      </c>
      <c r="CY115" s="379" t="s">
        <v>4</v>
      </c>
      <c r="CZ115" s="379" t="s">
        <v>443</v>
      </c>
      <c r="DA115" s="379" t="s">
        <v>443</v>
      </c>
    </row>
    <row r="116" spans="1:105" customFormat="1" ht="26.1" customHeight="1" x14ac:dyDescent="0.2">
      <c r="A116" s="6" t="s">
        <v>284</v>
      </c>
      <c r="B116" s="6" t="s">
        <v>165</v>
      </c>
      <c r="C116" s="56" t="s">
        <v>2689</v>
      </c>
      <c r="D116" s="117"/>
      <c r="E116" s="53" t="s">
        <v>66</v>
      </c>
      <c r="F116" s="88" t="s">
        <v>285</v>
      </c>
      <c r="G116" s="88">
        <v>28</v>
      </c>
      <c r="H116" s="9" t="s">
        <v>39</v>
      </c>
      <c r="I116" s="10" t="s">
        <v>20</v>
      </c>
      <c r="J116" s="170" t="s">
        <v>443</v>
      </c>
      <c r="K116" s="49" t="s">
        <v>443</v>
      </c>
      <c r="L116" s="49" t="s">
        <v>443</v>
      </c>
      <c r="M116" s="49" t="s">
        <v>443</v>
      </c>
      <c r="N116" s="49" t="s">
        <v>443</v>
      </c>
      <c r="O116" s="49" t="s">
        <v>21</v>
      </c>
      <c r="P116" s="49" t="s">
        <v>443</v>
      </c>
      <c r="Q116" s="49" t="s">
        <v>443</v>
      </c>
      <c r="R116" s="49" t="s">
        <v>443</v>
      </c>
      <c r="S116" s="49" t="s">
        <v>443</v>
      </c>
      <c r="T116" s="49" t="s">
        <v>443</v>
      </c>
      <c r="U116" s="49" t="s">
        <v>443</v>
      </c>
      <c r="V116" s="49" t="s">
        <v>443</v>
      </c>
      <c r="W116" s="49" t="s">
        <v>443</v>
      </c>
      <c r="X116" s="49" t="s">
        <v>443</v>
      </c>
      <c r="Y116" s="49" t="s">
        <v>443</v>
      </c>
      <c r="Z116" s="49" t="s">
        <v>443</v>
      </c>
      <c r="AA116" s="49" t="s">
        <v>21</v>
      </c>
      <c r="AB116" s="49" t="s">
        <v>35</v>
      </c>
      <c r="AC116" s="49" t="s">
        <v>443</v>
      </c>
      <c r="AD116" s="49" t="s">
        <v>443</v>
      </c>
      <c r="AE116" s="49" t="s">
        <v>443</v>
      </c>
      <c r="AF116" s="49" t="s">
        <v>443</v>
      </c>
      <c r="AG116" s="49" t="s">
        <v>443</v>
      </c>
      <c r="AH116" s="49" t="s">
        <v>443</v>
      </c>
      <c r="AI116" s="49" t="s">
        <v>443</v>
      </c>
      <c r="AJ116" s="49" t="s">
        <v>443</v>
      </c>
      <c r="AK116" s="49" t="s">
        <v>443</v>
      </c>
      <c r="AL116" s="49" t="s">
        <v>443</v>
      </c>
      <c r="AM116" s="49" t="s">
        <v>21</v>
      </c>
      <c r="AN116" s="49" t="s">
        <v>443</v>
      </c>
      <c r="AO116" s="49" t="s">
        <v>443</v>
      </c>
      <c r="AP116" s="49" t="s">
        <v>443</v>
      </c>
      <c r="AQ116" s="49" t="s">
        <v>443</v>
      </c>
      <c r="AR116" s="123" t="s">
        <v>443</v>
      </c>
      <c r="AS116" s="49" t="s">
        <v>443</v>
      </c>
      <c r="AT116" s="49" t="s">
        <v>443</v>
      </c>
      <c r="AU116" s="50" t="s">
        <v>35</v>
      </c>
      <c r="AV116" s="50" t="s">
        <v>35</v>
      </c>
      <c r="AW116" s="50" t="s">
        <v>35</v>
      </c>
      <c r="AX116" s="50" t="s">
        <v>35</v>
      </c>
      <c r="AY116" s="50" t="s">
        <v>35</v>
      </c>
      <c r="AZ116" s="50" t="s">
        <v>35</v>
      </c>
      <c r="BA116" s="50" t="s">
        <v>35</v>
      </c>
      <c r="BB116" s="50" t="s">
        <v>35</v>
      </c>
      <c r="BC116" s="50" t="s">
        <v>35</v>
      </c>
      <c r="BD116" s="50" t="s">
        <v>35</v>
      </c>
      <c r="BE116" s="147" t="s">
        <v>35</v>
      </c>
      <c r="BF116" s="1"/>
      <c r="BG116" s="1"/>
      <c r="BH116" s="1"/>
      <c r="BI116" s="1"/>
      <c r="BJ116" s="1"/>
      <c r="BK116" s="1"/>
      <c r="BL116" s="1"/>
      <c r="BM116" s="49"/>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63"/>
      <c r="CQ116" s="163"/>
      <c r="CR116" s="163"/>
      <c r="CS116" s="163"/>
      <c r="CT116" s="1"/>
      <c r="CU116" s="1"/>
      <c r="CV116" s="1"/>
      <c r="CW116" s="1"/>
      <c r="CX116" s="1"/>
      <c r="CY116" s="1"/>
      <c r="CZ116" s="1"/>
      <c r="DA116" s="1"/>
    </row>
    <row r="117" spans="1:105" s="381" customFormat="1" ht="45" customHeight="1" x14ac:dyDescent="0.25">
      <c r="A117" s="383" t="s">
        <v>1393</v>
      </c>
      <c r="B117" s="383" t="s">
        <v>99</v>
      </c>
      <c r="C117" s="383" t="s">
        <v>2690</v>
      </c>
      <c r="D117" s="471">
        <v>43971</v>
      </c>
      <c r="E117" s="385" t="s">
        <v>590</v>
      </c>
      <c r="F117" s="386" t="s">
        <v>2570</v>
      </c>
      <c r="G117" s="88"/>
      <c r="H117" s="387" t="s">
        <v>24</v>
      </c>
      <c r="I117" s="388" t="s">
        <v>31</v>
      </c>
      <c r="J117" s="170"/>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131"/>
      <c r="BF117" s="49"/>
      <c r="BG117" s="49"/>
      <c r="BH117" s="49"/>
      <c r="BI117" s="132"/>
      <c r="BJ117" s="49"/>
      <c r="BK117" s="49"/>
      <c r="BL117" s="49"/>
      <c r="BM117" s="49"/>
      <c r="BN117" s="80"/>
      <c r="BO117" s="49"/>
      <c r="BP117" s="49"/>
      <c r="BQ117" s="49"/>
      <c r="BR117" s="49"/>
      <c r="BS117" s="103"/>
      <c r="BT117" s="287"/>
      <c r="BU117" s="49"/>
      <c r="BV117" s="49"/>
      <c r="BW117" s="49"/>
      <c r="BX117" s="49"/>
      <c r="BY117" s="49"/>
      <c r="BZ117" s="49"/>
      <c r="CA117" s="49"/>
      <c r="CB117" s="49"/>
      <c r="CC117" s="49"/>
      <c r="CD117" s="49"/>
      <c r="CE117" s="49"/>
      <c r="CF117" s="295"/>
      <c r="CG117" s="49"/>
      <c r="CH117" s="49"/>
      <c r="CI117" s="49"/>
      <c r="CJ117" s="49"/>
      <c r="CK117" s="49"/>
      <c r="CL117" s="49"/>
      <c r="CM117" s="49"/>
      <c r="CN117" s="49"/>
      <c r="CO117" s="131"/>
      <c r="CP117" s="379"/>
      <c r="CQ117" s="379"/>
      <c r="CR117" s="379"/>
      <c r="CS117" s="379"/>
      <c r="CT117" s="380" t="s">
        <v>35</v>
      </c>
      <c r="CU117" s="380" t="s">
        <v>35</v>
      </c>
      <c r="CV117" s="379" t="s">
        <v>443</v>
      </c>
      <c r="CW117" s="379" t="s">
        <v>443</v>
      </c>
      <c r="CX117" s="379" t="s">
        <v>443</v>
      </c>
      <c r="CY117" s="379" t="s">
        <v>443</v>
      </c>
      <c r="CZ117" s="379" t="s">
        <v>443</v>
      </c>
      <c r="DA117" s="379" t="s">
        <v>443</v>
      </c>
    </row>
    <row r="118" spans="1:105" customFormat="1" ht="26.1" customHeight="1" x14ac:dyDescent="0.2">
      <c r="A118" s="6" t="s">
        <v>2691</v>
      </c>
      <c r="B118" s="6" t="s">
        <v>119</v>
      </c>
      <c r="C118" s="45" t="s">
        <v>2692</v>
      </c>
      <c r="D118" s="117"/>
      <c r="E118" s="65" t="s">
        <v>66</v>
      </c>
      <c r="F118" s="165" t="s">
        <v>520</v>
      </c>
      <c r="G118" s="88"/>
      <c r="H118" s="9" t="s">
        <v>24</v>
      </c>
      <c r="I118" s="10" t="s">
        <v>69</v>
      </c>
      <c r="J118" s="170" t="s">
        <v>443</v>
      </c>
      <c r="K118" s="49" t="s">
        <v>443</v>
      </c>
      <c r="L118" s="49" t="s">
        <v>443</v>
      </c>
      <c r="M118" s="49" t="s">
        <v>443</v>
      </c>
      <c r="N118" s="49" t="s">
        <v>443</v>
      </c>
      <c r="O118" s="49" t="s">
        <v>443</v>
      </c>
      <c r="P118" s="49" t="s">
        <v>443</v>
      </c>
      <c r="Q118" s="49" t="s">
        <v>443</v>
      </c>
      <c r="R118" s="49" t="s">
        <v>21</v>
      </c>
      <c r="S118" s="49" t="s">
        <v>443</v>
      </c>
      <c r="T118" s="49" t="s">
        <v>443</v>
      </c>
      <c r="U118" s="49" t="s">
        <v>443</v>
      </c>
      <c r="V118" s="49" t="s">
        <v>443</v>
      </c>
      <c r="W118" s="49" t="s">
        <v>443</v>
      </c>
      <c r="X118" s="49" t="s">
        <v>443</v>
      </c>
      <c r="Y118" s="49" t="s">
        <v>443</v>
      </c>
      <c r="Z118" s="49" t="s">
        <v>443</v>
      </c>
      <c r="AA118" s="49" t="s">
        <v>443</v>
      </c>
      <c r="AB118" s="49" t="s">
        <v>443</v>
      </c>
      <c r="AC118" s="49" t="s">
        <v>21</v>
      </c>
      <c r="AD118" s="49" t="s">
        <v>443</v>
      </c>
      <c r="AE118" s="49" t="s">
        <v>443</v>
      </c>
      <c r="AF118" s="49" t="s">
        <v>443</v>
      </c>
      <c r="AG118" s="49" t="s">
        <v>443</v>
      </c>
      <c r="AH118" s="49" t="s">
        <v>443</v>
      </c>
      <c r="AI118" s="49" t="s">
        <v>443</v>
      </c>
      <c r="AJ118" s="49" t="s">
        <v>443</v>
      </c>
      <c r="AK118" s="49" t="s">
        <v>443</v>
      </c>
      <c r="AL118" s="49" t="s">
        <v>443</v>
      </c>
      <c r="AM118" s="49" t="s">
        <v>443</v>
      </c>
      <c r="AN118" s="49" t="s">
        <v>443</v>
      </c>
      <c r="AO118" s="49" t="s">
        <v>21</v>
      </c>
      <c r="AP118" s="49" t="s">
        <v>443</v>
      </c>
      <c r="AQ118" s="49" t="s">
        <v>443</v>
      </c>
      <c r="AR118" s="49" t="s">
        <v>443</v>
      </c>
      <c r="AS118" s="49" t="s">
        <v>443</v>
      </c>
      <c r="AT118" s="49" t="s">
        <v>443</v>
      </c>
      <c r="AU118" s="49" t="s">
        <v>443</v>
      </c>
      <c r="AV118" s="49" t="s">
        <v>443</v>
      </c>
      <c r="AW118" s="49" t="s">
        <v>443</v>
      </c>
      <c r="AX118" s="49" t="s">
        <v>443</v>
      </c>
      <c r="AY118" s="49" t="s">
        <v>443</v>
      </c>
      <c r="AZ118" s="49" t="s">
        <v>443</v>
      </c>
      <c r="BA118" s="137" t="s">
        <v>21</v>
      </c>
      <c r="BB118" s="49" t="s">
        <v>2595</v>
      </c>
      <c r="BC118" s="49" t="s">
        <v>443</v>
      </c>
      <c r="BD118" s="49" t="s">
        <v>443</v>
      </c>
      <c r="BE118" s="131" t="s">
        <v>443</v>
      </c>
      <c r="BF118" s="49" t="s">
        <v>443</v>
      </c>
      <c r="BG118" s="49" t="s">
        <v>443</v>
      </c>
      <c r="BH118" s="49" t="s">
        <v>443</v>
      </c>
      <c r="BI118" s="49" t="s">
        <v>443</v>
      </c>
      <c r="BJ118" s="49" t="s">
        <v>443</v>
      </c>
      <c r="BK118" s="49" t="s">
        <v>443</v>
      </c>
      <c r="BL118" s="49" t="s">
        <v>443</v>
      </c>
      <c r="BM118" s="49" t="s">
        <v>35</v>
      </c>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63"/>
      <c r="CQ118" s="163"/>
      <c r="CR118" s="163"/>
      <c r="CS118" s="163"/>
      <c r="CT118" s="1"/>
      <c r="CU118" s="1"/>
      <c r="CV118" s="1"/>
      <c r="CW118" s="49" t="s">
        <v>443</v>
      </c>
      <c r="CX118" s="1"/>
      <c r="CY118" s="1"/>
      <c r="CZ118" s="1"/>
      <c r="DA118" s="1"/>
    </row>
    <row r="119" spans="1:105" s="381" customFormat="1" ht="45" customHeight="1" x14ac:dyDescent="0.25">
      <c r="A119" s="472" t="s">
        <v>1401</v>
      </c>
      <c r="B119" s="390" t="s">
        <v>758</v>
      </c>
      <c r="C119" s="417"/>
      <c r="D119" s="473">
        <v>42522</v>
      </c>
      <c r="E119" s="411" t="s">
        <v>590</v>
      </c>
      <c r="F119" s="394" t="s">
        <v>1402</v>
      </c>
      <c r="G119" s="89"/>
      <c r="H119" s="474" t="s">
        <v>24</v>
      </c>
      <c r="I119" s="396" t="s">
        <v>100</v>
      </c>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103"/>
      <c r="AU119" s="103"/>
      <c r="AV119" s="103"/>
      <c r="AW119" s="103"/>
      <c r="AX119" s="103"/>
      <c r="AY119" s="103"/>
      <c r="AZ119" s="103"/>
      <c r="BA119" s="49" t="s">
        <v>443</v>
      </c>
      <c r="BB119" s="49" t="s">
        <v>2595</v>
      </c>
      <c r="BC119" s="137" t="s">
        <v>21</v>
      </c>
      <c r="BD119" s="49" t="s">
        <v>443</v>
      </c>
      <c r="BE119" s="131" t="s">
        <v>443</v>
      </c>
      <c r="BF119" s="266" t="s">
        <v>443</v>
      </c>
      <c r="BG119" s="266" t="s">
        <v>443</v>
      </c>
      <c r="BH119" s="266" t="s">
        <v>443</v>
      </c>
      <c r="BI119" s="266" t="s">
        <v>443</v>
      </c>
      <c r="BJ119" s="266" t="s">
        <v>443</v>
      </c>
      <c r="BK119" s="80" t="s">
        <v>443</v>
      </c>
      <c r="BL119" s="80" t="s">
        <v>443</v>
      </c>
      <c r="BM119" s="80" t="s">
        <v>443</v>
      </c>
      <c r="BN119" s="49" t="s">
        <v>443</v>
      </c>
      <c r="BO119" s="132" t="s">
        <v>21</v>
      </c>
      <c r="BP119" s="49" t="s">
        <v>443</v>
      </c>
      <c r="BQ119" s="49" t="s">
        <v>443</v>
      </c>
      <c r="BR119" s="49" t="s">
        <v>443</v>
      </c>
      <c r="BS119" s="49" t="s">
        <v>443</v>
      </c>
      <c r="BT119" s="49" t="s">
        <v>443</v>
      </c>
      <c r="BU119" s="49" t="s">
        <v>443</v>
      </c>
      <c r="BV119" s="49" t="s">
        <v>443</v>
      </c>
      <c r="BW119" s="1" t="s">
        <v>443</v>
      </c>
      <c r="BX119" s="49" t="s">
        <v>443</v>
      </c>
      <c r="BY119" s="49" t="s">
        <v>443</v>
      </c>
      <c r="BZ119" s="49" t="s">
        <v>443</v>
      </c>
      <c r="CA119" s="287" t="s">
        <v>4</v>
      </c>
      <c r="CB119" s="49" t="s">
        <v>443</v>
      </c>
      <c r="CC119" s="49" t="s">
        <v>443</v>
      </c>
      <c r="CD119" s="49" t="s">
        <v>443</v>
      </c>
      <c r="CE119" s="49" t="s">
        <v>443</v>
      </c>
      <c r="CF119" s="49" t="s">
        <v>443</v>
      </c>
      <c r="CG119" s="49" t="s">
        <v>443</v>
      </c>
      <c r="CH119" s="49" t="s">
        <v>443</v>
      </c>
      <c r="CI119" s="49" t="s">
        <v>443</v>
      </c>
      <c r="CJ119" s="49" t="s">
        <v>443</v>
      </c>
      <c r="CK119" s="49" t="s">
        <v>443</v>
      </c>
      <c r="CL119" s="49" t="s">
        <v>443</v>
      </c>
      <c r="CM119" s="290" t="s">
        <v>443</v>
      </c>
      <c r="CN119" s="311" t="s">
        <v>4</v>
      </c>
      <c r="CO119" s="131" t="s">
        <v>443</v>
      </c>
      <c r="CP119" s="379" t="s">
        <v>443</v>
      </c>
      <c r="CQ119" s="379" t="s">
        <v>443</v>
      </c>
      <c r="CR119" s="379" t="s">
        <v>443</v>
      </c>
      <c r="CS119" s="379" t="s">
        <v>443</v>
      </c>
      <c r="CT119" s="380" t="s">
        <v>35</v>
      </c>
      <c r="CU119" s="380" t="s">
        <v>35</v>
      </c>
      <c r="CV119" s="379" t="s">
        <v>443</v>
      </c>
      <c r="CW119" s="379" t="s">
        <v>443</v>
      </c>
      <c r="CX119" s="379" t="s">
        <v>443</v>
      </c>
      <c r="CY119" s="405" t="s">
        <v>443</v>
      </c>
      <c r="CZ119" s="379" t="s">
        <v>443</v>
      </c>
      <c r="DA119" s="379" t="s">
        <v>443</v>
      </c>
    </row>
    <row r="120" spans="1:105" s="381" customFormat="1" ht="45" customHeight="1" x14ac:dyDescent="0.25">
      <c r="A120" s="408" t="s">
        <v>2693</v>
      </c>
      <c r="B120" s="383" t="s">
        <v>2694</v>
      </c>
      <c r="C120" s="444"/>
      <c r="D120" s="445"/>
      <c r="E120" s="525" t="s">
        <v>66</v>
      </c>
      <c r="F120" s="386" t="s">
        <v>490</v>
      </c>
      <c r="G120" s="315"/>
      <c r="H120" s="387" t="s">
        <v>24</v>
      </c>
      <c r="I120" s="388" t="s">
        <v>2040</v>
      </c>
      <c r="J120" s="77" t="s">
        <v>443</v>
      </c>
      <c r="K120" s="77" t="s">
        <v>443</v>
      </c>
      <c r="L120" s="77" t="s">
        <v>443</v>
      </c>
      <c r="M120" s="77" t="s">
        <v>443</v>
      </c>
      <c r="N120" s="77" t="s">
        <v>443</v>
      </c>
      <c r="O120" s="77" t="s">
        <v>443</v>
      </c>
      <c r="P120" s="77" t="s">
        <v>443</v>
      </c>
      <c r="Q120" s="77" t="s">
        <v>443</v>
      </c>
      <c r="R120" s="77" t="s">
        <v>21</v>
      </c>
      <c r="S120" s="77" t="s">
        <v>443</v>
      </c>
      <c r="T120" s="77" t="s">
        <v>443</v>
      </c>
      <c r="U120" s="77" t="s">
        <v>443</v>
      </c>
      <c r="V120" s="77" t="s">
        <v>443</v>
      </c>
      <c r="W120" s="77" t="s">
        <v>35</v>
      </c>
      <c r="X120" s="77" t="s">
        <v>443</v>
      </c>
      <c r="Y120" s="77" t="s">
        <v>443</v>
      </c>
      <c r="Z120" s="77" t="s">
        <v>443</v>
      </c>
      <c r="AA120" s="77" t="s">
        <v>443</v>
      </c>
      <c r="AB120" s="77" t="s">
        <v>443</v>
      </c>
      <c r="AC120" s="77" t="s">
        <v>443</v>
      </c>
      <c r="AD120" s="77" t="s">
        <v>21</v>
      </c>
      <c r="AE120" s="77" t="s">
        <v>443</v>
      </c>
      <c r="AF120" s="77" t="s">
        <v>443</v>
      </c>
      <c r="AG120" s="77" t="s">
        <v>443</v>
      </c>
      <c r="AH120" s="77" t="s">
        <v>443</v>
      </c>
      <c r="AI120" s="77" t="s">
        <v>443</v>
      </c>
      <c r="AJ120" s="77" t="s">
        <v>443</v>
      </c>
      <c r="AK120" s="77" t="s">
        <v>443</v>
      </c>
      <c r="AL120" s="77" t="s">
        <v>443</v>
      </c>
      <c r="AM120" s="77" t="s">
        <v>443</v>
      </c>
      <c r="AN120" s="77" t="s">
        <v>443</v>
      </c>
      <c r="AO120" s="77" t="s">
        <v>443</v>
      </c>
      <c r="AP120" s="77" t="s">
        <v>21</v>
      </c>
      <c r="AQ120" s="77" t="s">
        <v>443</v>
      </c>
      <c r="AR120" s="77" t="s">
        <v>443</v>
      </c>
      <c r="AS120" s="77" t="s">
        <v>443</v>
      </c>
      <c r="AT120" s="77" t="s">
        <v>443</v>
      </c>
      <c r="AU120" s="77" t="s">
        <v>443</v>
      </c>
      <c r="AV120" s="77" t="s">
        <v>443</v>
      </c>
      <c r="AW120" s="77" t="s">
        <v>443</v>
      </c>
      <c r="AX120" s="77" t="s">
        <v>443</v>
      </c>
      <c r="AY120" s="77" t="s">
        <v>443</v>
      </c>
      <c r="AZ120" s="77" t="s">
        <v>443</v>
      </c>
      <c r="BA120" s="77" t="s">
        <v>443</v>
      </c>
      <c r="BB120" s="149" t="s">
        <v>21</v>
      </c>
      <c r="BC120" s="77" t="s">
        <v>443</v>
      </c>
      <c r="BD120" s="77" t="s">
        <v>443</v>
      </c>
      <c r="BE120" s="77" t="s">
        <v>443</v>
      </c>
      <c r="BF120" s="77" t="s">
        <v>443</v>
      </c>
      <c r="BG120" s="77" t="s">
        <v>443</v>
      </c>
      <c r="BH120" s="77" t="s">
        <v>443</v>
      </c>
      <c r="BI120" s="77" t="s">
        <v>443</v>
      </c>
      <c r="BJ120" s="77" t="s">
        <v>443</v>
      </c>
      <c r="BK120" s="77" t="s">
        <v>443</v>
      </c>
      <c r="BL120" s="77" t="s">
        <v>443</v>
      </c>
      <c r="BM120" s="77" t="s">
        <v>443</v>
      </c>
      <c r="BN120" s="144" t="s">
        <v>21</v>
      </c>
      <c r="BO120" s="77" t="s">
        <v>443</v>
      </c>
      <c r="BP120" s="77" t="s">
        <v>443</v>
      </c>
      <c r="BQ120" s="77" t="s">
        <v>443</v>
      </c>
      <c r="BR120" s="77" t="s">
        <v>443</v>
      </c>
      <c r="BS120" s="77" t="s">
        <v>443</v>
      </c>
      <c r="BT120" s="77" t="s">
        <v>443</v>
      </c>
      <c r="BU120" s="49" t="s">
        <v>443</v>
      </c>
      <c r="BV120" s="49" t="s">
        <v>443</v>
      </c>
      <c r="BW120" s="1" t="s">
        <v>443</v>
      </c>
      <c r="BX120" s="49" t="s">
        <v>443</v>
      </c>
      <c r="BY120" s="77" t="s">
        <v>443</v>
      </c>
      <c r="BZ120" s="287" t="s">
        <v>4</v>
      </c>
      <c r="CA120" s="104" t="s">
        <v>443</v>
      </c>
      <c r="CB120" s="49" t="s">
        <v>443</v>
      </c>
      <c r="CC120" s="49" t="s">
        <v>443</v>
      </c>
      <c r="CD120" s="49" t="s">
        <v>443</v>
      </c>
      <c r="CE120" s="50" t="s">
        <v>35</v>
      </c>
      <c r="CF120" s="49" t="s">
        <v>443</v>
      </c>
      <c r="CG120" s="49" t="s">
        <v>443</v>
      </c>
      <c r="CH120" s="49" t="s">
        <v>443</v>
      </c>
      <c r="CI120" s="49" t="s">
        <v>443</v>
      </c>
      <c r="CJ120" s="49" t="s">
        <v>443</v>
      </c>
      <c r="CK120" s="49" t="s">
        <v>443</v>
      </c>
      <c r="CL120" s="290" t="s">
        <v>443</v>
      </c>
      <c r="CM120" s="295" t="s">
        <v>4</v>
      </c>
      <c r="CN120" s="49" t="s">
        <v>443</v>
      </c>
      <c r="CO120" s="131" t="s">
        <v>443</v>
      </c>
      <c r="CP120" s="379" t="s">
        <v>443</v>
      </c>
      <c r="CQ120" s="379" t="s">
        <v>443</v>
      </c>
      <c r="CR120" s="379" t="s">
        <v>443</v>
      </c>
      <c r="CS120" s="379" t="s">
        <v>443</v>
      </c>
      <c r="CT120" s="380" t="s">
        <v>35</v>
      </c>
      <c r="CU120" s="380" t="s">
        <v>35</v>
      </c>
      <c r="CV120" s="379" t="s">
        <v>443</v>
      </c>
      <c r="CW120" s="379" t="s">
        <v>443</v>
      </c>
      <c r="CX120" s="379" t="s">
        <v>443</v>
      </c>
      <c r="CY120" s="379" t="s">
        <v>443</v>
      </c>
      <c r="CZ120" s="379" t="s">
        <v>443</v>
      </c>
      <c r="DA120" s="379" t="s">
        <v>443</v>
      </c>
    </row>
    <row r="121" spans="1:105" customFormat="1" ht="26.1" customHeight="1" x14ac:dyDescent="0.2">
      <c r="A121" s="197" t="s">
        <v>2695</v>
      </c>
      <c r="B121" s="197" t="s">
        <v>99</v>
      </c>
      <c r="C121" s="332" t="s">
        <v>2696</v>
      </c>
      <c r="D121" s="245">
        <v>42933</v>
      </c>
      <c r="E121" s="195" t="s">
        <v>66</v>
      </c>
      <c r="F121" s="251"/>
      <c r="G121" s="193"/>
      <c r="H121" s="194" t="s">
        <v>39</v>
      </c>
      <c r="I121" s="281" t="s">
        <v>40</v>
      </c>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50"/>
      <c r="AU121" s="49"/>
      <c r="AV121" s="49"/>
      <c r="AW121" s="49"/>
      <c r="AX121" s="49"/>
      <c r="AY121" s="49"/>
      <c r="AZ121" s="49"/>
      <c r="BA121" s="49"/>
      <c r="BB121" s="49"/>
      <c r="BC121" s="137"/>
      <c r="BD121" s="49"/>
      <c r="BE121" s="131"/>
      <c r="BF121" s="347" t="s">
        <v>35</v>
      </c>
      <c r="BG121" s="347" t="s">
        <v>35</v>
      </c>
      <c r="BH121" s="347" t="s">
        <v>21</v>
      </c>
      <c r="BI121" s="320" t="s">
        <v>35</v>
      </c>
      <c r="BJ121" s="320" t="s">
        <v>35</v>
      </c>
      <c r="BK121" s="320" t="s">
        <v>35</v>
      </c>
      <c r="BL121" s="320" t="s">
        <v>35</v>
      </c>
      <c r="BM121" s="50" t="s">
        <v>35</v>
      </c>
      <c r="BN121" s="267" t="s">
        <v>443</v>
      </c>
      <c r="BO121" s="49" t="s">
        <v>443</v>
      </c>
      <c r="BP121" s="50" t="s">
        <v>35</v>
      </c>
      <c r="BQ121" s="50" t="s">
        <v>35</v>
      </c>
      <c r="BR121" s="1"/>
      <c r="BS121" s="1"/>
      <c r="BT121" s="1"/>
      <c r="BU121" s="1"/>
      <c r="BV121" s="1"/>
      <c r="BW121" s="1"/>
      <c r="BX121" s="49"/>
      <c r="BY121" s="1"/>
      <c r="BZ121" s="1"/>
      <c r="CA121" s="1"/>
      <c r="CB121" s="1"/>
      <c r="CC121" s="1"/>
      <c r="CD121" s="1"/>
      <c r="CE121" s="1"/>
      <c r="CF121" s="1"/>
      <c r="CG121" s="1"/>
      <c r="CH121" s="1"/>
      <c r="CI121" s="1"/>
      <c r="CJ121" s="1"/>
      <c r="CK121" s="1"/>
      <c r="CL121" s="1"/>
      <c r="CM121" s="1"/>
      <c r="CN121" s="1"/>
      <c r="CO121" s="1"/>
      <c r="CP121" s="80" t="s">
        <v>443</v>
      </c>
      <c r="CQ121" s="15"/>
      <c r="CR121" s="15"/>
      <c r="CS121" s="15"/>
      <c r="CT121" s="1"/>
      <c r="CU121" s="1"/>
      <c r="CV121" s="1"/>
      <c r="CW121" s="1"/>
      <c r="CX121" s="1"/>
      <c r="CY121" s="1"/>
      <c r="CZ121" s="1"/>
      <c r="DA121" s="1"/>
    </row>
    <row r="122" spans="1:105" customFormat="1" x14ac:dyDescent="0.2">
      <c r="A122" s="21" t="s">
        <v>2697</v>
      </c>
      <c r="B122" s="6" t="s">
        <v>116</v>
      </c>
      <c r="C122" s="45" t="s">
        <v>2681</v>
      </c>
      <c r="D122" s="117"/>
      <c r="E122" s="53" t="s">
        <v>66</v>
      </c>
      <c r="F122" s="88" t="s">
        <v>416</v>
      </c>
      <c r="G122" s="9" t="s">
        <v>24</v>
      </c>
      <c r="H122" s="1"/>
      <c r="I122" s="23" t="s">
        <v>87</v>
      </c>
      <c r="J122" s="170" t="s">
        <v>21</v>
      </c>
      <c r="K122" s="51"/>
      <c r="L122" s="51"/>
      <c r="M122" s="51"/>
      <c r="N122" s="51"/>
      <c r="O122" s="51"/>
      <c r="P122" s="51"/>
      <c r="Q122" s="51"/>
      <c r="R122" s="51"/>
      <c r="S122" s="51"/>
      <c r="T122" s="51"/>
      <c r="U122" s="51"/>
      <c r="V122" s="49" t="s">
        <v>21</v>
      </c>
      <c r="W122" s="51"/>
      <c r="X122" s="51"/>
      <c r="Y122" s="51"/>
      <c r="Z122" s="51"/>
      <c r="AA122" s="51"/>
      <c r="AB122" s="51"/>
      <c r="AC122" s="51"/>
      <c r="AD122" s="51"/>
      <c r="AE122" s="51"/>
      <c r="AF122" s="51"/>
      <c r="AG122" s="51"/>
      <c r="AH122" s="49" t="s">
        <v>21</v>
      </c>
      <c r="AI122" s="51"/>
      <c r="AJ122" s="51"/>
      <c r="AK122" s="51"/>
      <c r="AL122" s="51"/>
      <c r="AM122" s="51"/>
      <c r="AN122" s="51"/>
      <c r="AO122" s="51"/>
      <c r="AP122" s="51"/>
      <c r="AQ122" s="51"/>
      <c r="AR122" s="51"/>
      <c r="AS122" s="51"/>
      <c r="AT122" s="1"/>
      <c r="AU122" s="1"/>
      <c r="AV122" s="1"/>
      <c r="AW122" s="1"/>
      <c r="AX122" s="1"/>
      <c r="AY122" s="1"/>
      <c r="AZ122" s="1"/>
      <c r="BA122" s="1"/>
      <c r="BB122" s="1"/>
      <c r="BC122" s="1"/>
      <c r="BD122" s="1"/>
      <c r="BE122" s="143"/>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row>
    <row r="123" spans="1:105" customFormat="1" ht="56.25" x14ac:dyDescent="0.2">
      <c r="A123" s="21" t="s">
        <v>2697</v>
      </c>
      <c r="B123" s="6" t="s">
        <v>173</v>
      </c>
      <c r="C123" s="45" t="s">
        <v>2698</v>
      </c>
      <c r="D123" s="117"/>
      <c r="E123" s="53" t="s">
        <v>66</v>
      </c>
      <c r="F123" s="27" t="s">
        <v>2699</v>
      </c>
      <c r="G123" s="9" t="s">
        <v>24</v>
      </c>
      <c r="H123" s="1"/>
      <c r="I123" s="23" t="s">
        <v>87</v>
      </c>
      <c r="J123" s="170" t="s">
        <v>21</v>
      </c>
      <c r="K123" s="49" t="s">
        <v>443</v>
      </c>
      <c r="L123" s="49" t="s">
        <v>34</v>
      </c>
      <c r="M123" s="49" t="s">
        <v>443</v>
      </c>
      <c r="N123" s="49" t="s">
        <v>443</v>
      </c>
      <c r="O123" s="49" t="s">
        <v>443</v>
      </c>
      <c r="P123" s="49" t="s">
        <v>443</v>
      </c>
      <c r="Q123" s="49" t="s">
        <v>443</v>
      </c>
      <c r="R123" s="49" t="s">
        <v>443</v>
      </c>
      <c r="S123" s="49" t="s">
        <v>443</v>
      </c>
      <c r="T123" s="49" t="s">
        <v>443</v>
      </c>
      <c r="U123" s="49" t="s">
        <v>443</v>
      </c>
      <c r="V123" s="49" t="s">
        <v>21</v>
      </c>
      <c r="W123" s="109" t="s">
        <v>35</v>
      </c>
      <c r="X123" s="109" t="s">
        <v>35</v>
      </c>
      <c r="Y123" s="109" t="s">
        <v>35</v>
      </c>
      <c r="Z123" s="109" t="s">
        <v>35</v>
      </c>
      <c r="AA123" s="109" t="s">
        <v>35</v>
      </c>
      <c r="AB123" s="109" t="s">
        <v>35</v>
      </c>
      <c r="AC123" s="109" t="s">
        <v>35</v>
      </c>
      <c r="AD123" s="109" t="s">
        <v>35</v>
      </c>
      <c r="AE123" s="109" t="s">
        <v>35</v>
      </c>
      <c r="AF123" s="109" t="s">
        <v>35</v>
      </c>
      <c r="AG123" s="109" t="s">
        <v>35</v>
      </c>
      <c r="AH123" s="49" t="s">
        <v>21</v>
      </c>
      <c r="AI123" s="109" t="s">
        <v>35</v>
      </c>
      <c r="AJ123" s="109" t="s">
        <v>35</v>
      </c>
      <c r="AK123" s="109" t="s">
        <v>35</v>
      </c>
      <c r="AL123" s="109" t="s">
        <v>35</v>
      </c>
      <c r="AM123" s="109" t="s">
        <v>35</v>
      </c>
      <c r="AN123" s="109" t="s">
        <v>35</v>
      </c>
      <c r="AO123" s="109" t="s">
        <v>35</v>
      </c>
      <c r="AP123" s="109" t="s">
        <v>35</v>
      </c>
      <c r="AQ123" s="109" t="s">
        <v>35</v>
      </c>
      <c r="AR123" s="109" t="s">
        <v>35</v>
      </c>
      <c r="AS123" s="109" t="s">
        <v>35</v>
      </c>
      <c r="AT123" s="1"/>
      <c r="AU123" s="1"/>
      <c r="AV123" s="1"/>
      <c r="AW123" s="1"/>
      <c r="AX123" s="1"/>
      <c r="AY123" s="1"/>
      <c r="AZ123" s="1"/>
      <c r="BA123" s="1"/>
      <c r="BB123" s="1"/>
      <c r="BC123" s="1"/>
      <c r="BD123" s="1"/>
      <c r="BE123" s="143"/>
      <c r="BF123" s="1"/>
      <c r="BG123" s="1"/>
      <c r="BH123" s="1"/>
      <c r="BI123" s="1"/>
      <c r="BJ123" s="1"/>
      <c r="BK123" s="1"/>
      <c r="BL123" s="1"/>
      <c r="BM123" s="49"/>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55"/>
      <c r="CQ123" s="155"/>
      <c r="CR123" s="155"/>
      <c r="CS123" s="155"/>
      <c r="CT123" s="1"/>
      <c r="CU123" s="1"/>
      <c r="CV123" s="1"/>
      <c r="CW123" s="1"/>
      <c r="CX123" s="1"/>
      <c r="CY123" s="1"/>
      <c r="CZ123" s="1"/>
      <c r="DA123" s="1"/>
    </row>
    <row r="124" spans="1:105" s="381" customFormat="1" ht="45" customHeight="1" x14ac:dyDescent="0.25">
      <c r="A124" s="419" t="s">
        <v>1428</v>
      </c>
      <c r="B124" s="383" t="s">
        <v>638</v>
      </c>
      <c r="C124" s="373"/>
      <c r="D124" s="374">
        <v>42370</v>
      </c>
      <c r="E124" s="375" t="s">
        <v>590</v>
      </c>
      <c r="F124" s="376" t="s">
        <v>416</v>
      </c>
      <c r="G124" s="140"/>
      <c r="H124" s="377" t="s">
        <v>24</v>
      </c>
      <c r="I124" s="378" t="s">
        <v>87</v>
      </c>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137" t="s">
        <v>21</v>
      </c>
      <c r="AU124" s="50" t="s">
        <v>35</v>
      </c>
      <c r="AV124" s="49" t="s">
        <v>443</v>
      </c>
      <c r="AW124" s="49" t="s">
        <v>443</v>
      </c>
      <c r="AX124" s="49" t="s">
        <v>443</v>
      </c>
      <c r="AY124" s="49" t="s">
        <v>443</v>
      </c>
      <c r="AZ124" s="49" t="s">
        <v>443</v>
      </c>
      <c r="BA124" s="49" t="s">
        <v>443</v>
      </c>
      <c r="BB124" s="49" t="s">
        <v>2595</v>
      </c>
      <c r="BC124" s="49" t="s">
        <v>443</v>
      </c>
      <c r="BD124" s="49" t="s">
        <v>443</v>
      </c>
      <c r="BE124" s="131" t="s">
        <v>443</v>
      </c>
      <c r="BF124" s="164" t="s">
        <v>21</v>
      </c>
      <c r="BG124" s="162" t="s">
        <v>443</v>
      </c>
      <c r="BH124" s="162" t="s">
        <v>443</v>
      </c>
      <c r="BI124" s="161" t="s">
        <v>443</v>
      </c>
      <c r="BJ124" s="161" t="s">
        <v>443</v>
      </c>
      <c r="BK124" s="162" t="s">
        <v>443</v>
      </c>
      <c r="BL124" s="162" t="s">
        <v>443</v>
      </c>
      <c r="BM124" s="49" t="s">
        <v>443</v>
      </c>
      <c r="BN124" s="162" t="s">
        <v>443</v>
      </c>
      <c r="BO124" s="49" t="s">
        <v>443</v>
      </c>
      <c r="BP124" s="49" t="s">
        <v>443</v>
      </c>
      <c r="BQ124" s="49" t="s">
        <v>443</v>
      </c>
      <c r="BR124" s="287" t="s">
        <v>4</v>
      </c>
      <c r="BS124" s="49" t="s">
        <v>443</v>
      </c>
      <c r="BT124" s="49" t="s">
        <v>443</v>
      </c>
      <c r="BU124" s="49" t="s">
        <v>443</v>
      </c>
      <c r="BV124" s="49" t="s">
        <v>443</v>
      </c>
      <c r="BW124" s="1" t="s">
        <v>443</v>
      </c>
      <c r="BX124" s="49" t="s">
        <v>443</v>
      </c>
      <c r="BY124" s="49" t="s">
        <v>443</v>
      </c>
      <c r="BZ124" s="49" t="s">
        <v>443</v>
      </c>
      <c r="CA124" s="104" t="s">
        <v>443</v>
      </c>
      <c r="CB124" s="49" t="s">
        <v>443</v>
      </c>
      <c r="CC124" s="131" t="s">
        <v>443</v>
      </c>
      <c r="CD124" s="294" t="s">
        <v>4</v>
      </c>
      <c r="CE124" s="49" t="s">
        <v>443</v>
      </c>
      <c r="CF124" s="49" t="s">
        <v>443</v>
      </c>
      <c r="CG124" s="49" t="s">
        <v>443</v>
      </c>
      <c r="CH124" s="49" t="s">
        <v>443</v>
      </c>
      <c r="CI124" s="49" t="s">
        <v>443</v>
      </c>
      <c r="CJ124" s="49" t="s">
        <v>443</v>
      </c>
      <c r="CK124" s="49" t="s">
        <v>443</v>
      </c>
      <c r="CL124" s="49" t="s">
        <v>443</v>
      </c>
      <c r="CM124" s="49" t="s">
        <v>443</v>
      </c>
      <c r="CN124" s="49" t="s">
        <v>443</v>
      </c>
      <c r="CO124" s="131" t="s">
        <v>443</v>
      </c>
      <c r="CP124" s="379" t="s">
        <v>443</v>
      </c>
      <c r="CQ124" s="379" t="s">
        <v>443</v>
      </c>
      <c r="CR124" s="379" t="s">
        <v>4</v>
      </c>
      <c r="CS124" s="379" t="s">
        <v>443</v>
      </c>
      <c r="CT124" s="380" t="s">
        <v>35</v>
      </c>
      <c r="CU124" s="380" t="s">
        <v>35</v>
      </c>
      <c r="CV124" s="379" t="s">
        <v>443</v>
      </c>
      <c r="CW124" s="379" t="s">
        <v>443</v>
      </c>
      <c r="CX124" s="379" t="s">
        <v>443</v>
      </c>
      <c r="CY124" s="379" t="s">
        <v>443</v>
      </c>
      <c r="CZ124" s="379" t="s">
        <v>443</v>
      </c>
      <c r="DA124" s="379" t="s">
        <v>443</v>
      </c>
    </row>
    <row r="125" spans="1:105" customFormat="1" ht="26.1" customHeight="1" x14ac:dyDescent="0.2">
      <c r="A125" s="6" t="s">
        <v>2700</v>
      </c>
      <c r="B125" s="6" t="s">
        <v>116</v>
      </c>
      <c r="C125" s="45" t="s">
        <v>2681</v>
      </c>
      <c r="D125" s="117"/>
      <c r="E125" s="53" t="s">
        <v>66</v>
      </c>
      <c r="F125" s="88" t="s">
        <v>395</v>
      </c>
      <c r="G125" s="9" t="s">
        <v>24</v>
      </c>
      <c r="H125" s="1"/>
      <c r="I125" s="10" t="s">
        <v>87</v>
      </c>
      <c r="J125" s="170" t="s">
        <v>21</v>
      </c>
      <c r="K125" s="51"/>
      <c r="L125" s="51"/>
      <c r="M125" s="51"/>
      <c r="N125" s="51"/>
      <c r="O125" s="51"/>
      <c r="P125" s="51"/>
      <c r="Q125" s="51"/>
      <c r="R125" s="51"/>
      <c r="S125" s="51"/>
      <c r="T125" s="51"/>
      <c r="U125" s="51"/>
      <c r="V125" s="49" t="s">
        <v>21</v>
      </c>
      <c r="W125" s="51"/>
      <c r="X125" s="51"/>
      <c r="Y125" s="51"/>
      <c r="Z125" s="51"/>
      <c r="AA125" s="51"/>
      <c r="AB125" s="51"/>
      <c r="AC125" s="51"/>
      <c r="AD125" s="51"/>
      <c r="AE125" s="51"/>
      <c r="AF125" s="51"/>
      <c r="AG125" s="51"/>
      <c r="AH125" s="49" t="s">
        <v>21</v>
      </c>
      <c r="AI125" s="51"/>
      <c r="AJ125" s="51"/>
      <c r="AK125" s="51"/>
      <c r="AL125" s="51"/>
      <c r="AM125" s="51"/>
      <c r="AN125" s="51"/>
      <c r="AO125" s="51"/>
      <c r="AP125" s="51"/>
      <c r="AQ125" s="51"/>
      <c r="AR125" s="51"/>
      <c r="AS125" s="51"/>
      <c r="AT125" s="1"/>
      <c r="AU125" s="1"/>
      <c r="AV125" s="1"/>
      <c r="AW125" s="1"/>
      <c r="AX125" s="1"/>
      <c r="AY125" s="1"/>
      <c r="AZ125" s="1"/>
      <c r="BA125" s="1"/>
      <c r="BB125" s="1"/>
      <c r="BC125" s="1"/>
      <c r="BD125" s="1"/>
      <c r="BE125" s="143"/>
      <c r="BF125" s="1"/>
      <c r="BG125" s="1"/>
      <c r="BH125" s="1"/>
      <c r="BI125" s="1"/>
      <c r="BJ125" s="1"/>
      <c r="BK125" s="1"/>
      <c r="BL125" s="1"/>
      <c r="BM125" s="1"/>
      <c r="BN125" s="1"/>
      <c r="BO125" s="1"/>
      <c r="BP125" s="1"/>
      <c r="BQ125" s="143"/>
      <c r="BR125" s="1"/>
      <c r="BS125" s="1"/>
      <c r="BT125" s="1"/>
      <c r="BU125" s="1"/>
      <c r="BV125" s="1"/>
      <c r="BW125" s="1"/>
      <c r="BX125" s="1"/>
      <c r="BY125" s="1"/>
      <c r="BZ125" s="1"/>
      <c r="CA125" s="1"/>
      <c r="CB125" s="1"/>
      <c r="CC125" s="143"/>
      <c r="CD125" s="1"/>
      <c r="CE125" s="1"/>
      <c r="CF125" s="1"/>
      <c r="CG125" s="1"/>
      <c r="CH125" s="1"/>
      <c r="CI125" s="1"/>
      <c r="CJ125" s="1"/>
      <c r="CK125" s="1"/>
      <c r="CL125" s="1"/>
      <c r="CM125" s="1"/>
      <c r="CN125" s="1"/>
      <c r="CO125" s="1"/>
      <c r="CP125" s="15"/>
      <c r="CQ125" s="15"/>
      <c r="CR125" s="15"/>
      <c r="CS125" s="15"/>
      <c r="CT125" s="1"/>
      <c r="CU125" s="1"/>
      <c r="CV125" s="1"/>
      <c r="CW125" s="1"/>
      <c r="CX125" s="1"/>
      <c r="CY125" s="1"/>
      <c r="CZ125" s="1"/>
      <c r="DA125" s="1"/>
    </row>
    <row r="126" spans="1:105" customFormat="1" ht="26.1" customHeight="1" x14ac:dyDescent="0.2">
      <c r="A126" s="6" t="s">
        <v>2700</v>
      </c>
      <c r="B126" s="6" t="s">
        <v>173</v>
      </c>
      <c r="C126" s="45" t="s">
        <v>2701</v>
      </c>
      <c r="D126" s="117"/>
      <c r="E126" s="53" t="s">
        <v>66</v>
      </c>
      <c r="F126" s="27" t="s">
        <v>2699</v>
      </c>
      <c r="G126" s="9" t="s">
        <v>24</v>
      </c>
      <c r="H126" s="1"/>
      <c r="I126" s="10" t="s">
        <v>87</v>
      </c>
      <c r="J126" s="170" t="s">
        <v>21</v>
      </c>
      <c r="K126" s="49" t="s">
        <v>443</v>
      </c>
      <c r="L126" s="49" t="s">
        <v>34</v>
      </c>
      <c r="M126" s="49" t="s">
        <v>443</v>
      </c>
      <c r="N126" s="49" t="s">
        <v>443</v>
      </c>
      <c r="O126" s="49" t="s">
        <v>443</v>
      </c>
      <c r="P126" s="49" t="s">
        <v>443</v>
      </c>
      <c r="Q126" s="49" t="s">
        <v>443</v>
      </c>
      <c r="R126" s="49" t="s">
        <v>443</v>
      </c>
      <c r="S126" s="49" t="s">
        <v>443</v>
      </c>
      <c r="T126" s="49" t="s">
        <v>443</v>
      </c>
      <c r="U126" s="49" t="s">
        <v>443</v>
      </c>
      <c r="V126" s="49" t="s">
        <v>21</v>
      </c>
      <c r="W126" s="109" t="s">
        <v>35</v>
      </c>
      <c r="X126" s="109" t="s">
        <v>35</v>
      </c>
      <c r="Y126" s="109" t="s">
        <v>35</v>
      </c>
      <c r="Z126" s="109" t="s">
        <v>35</v>
      </c>
      <c r="AA126" s="109" t="s">
        <v>35</v>
      </c>
      <c r="AB126" s="109" t="s">
        <v>35</v>
      </c>
      <c r="AC126" s="109" t="s">
        <v>35</v>
      </c>
      <c r="AD126" s="109" t="s">
        <v>35</v>
      </c>
      <c r="AE126" s="109" t="s">
        <v>35</v>
      </c>
      <c r="AF126" s="109" t="s">
        <v>35</v>
      </c>
      <c r="AG126" s="109" t="s">
        <v>35</v>
      </c>
      <c r="AH126" s="49" t="s">
        <v>21</v>
      </c>
      <c r="AI126" s="109" t="s">
        <v>35</v>
      </c>
      <c r="AJ126" s="109" t="s">
        <v>35</v>
      </c>
      <c r="AK126" s="109" t="s">
        <v>35</v>
      </c>
      <c r="AL126" s="109" t="s">
        <v>35</v>
      </c>
      <c r="AM126" s="109" t="s">
        <v>35</v>
      </c>
      <c r="AN126" s="109" t="s">
        <v>35</v>
      </c>
      <c r="AO126" s="109" t="s">
        <v>35</v>
      </c>
      <c r="AP126" s="109" t="s">
        <v>35</v>
      </c>
      <c r="AQ126" s="109" t="s">
        <v>35</v>
      </c>
      <c r="AR126" s="109" t="s">
        <v>35</v>
      </c>
      <c r="AS126" s="109" t="s">
        <v>35</v>
      </c>
      <c r="AT126" s="1"/>
      <c r="AU126" s="1"/>
      <c r="AV126" s="1"/>
      <c r="AW126" s="1"/>
      <c r="AX126" s="1"/>
      <c r="AY126" s="1"/>
      <c r="AZ126" s="1"/>
      <c r="BA126" s="1"/>
      <c r="BB126" s="1"/>
      <c r="BC126" s="1"/>
      <c r="BD126" s="1"/>
      <c r="BE126" s="143"/>
      <c r="BF126" s="1"/>
      <c r="BG126" s="1"/>
      <c r="BH126" s="1"/>
      <c r="BI126" s="1"/>
      <c r="BJ126" s="1"/>
      <c r="BK126" s="1"/>
      <c r="BL126" s="1"/>
      <c r="BM126" s="49"/>
      <c r="BN126" s="1"/>
      <c r="BO126" s="1"/>
      <c r="BP126" s="1"/>
      <c r="BQ126" s="143"/>
      <c r="BR126" s="1"/>
      <c r="BS126" s="1"/>
      <c r="BT126" s="1"/>
      <c r="BU126" s="1"/>
      <c r="BV126" s="1"/>
      <c r="BW126" s="1"/>
      <c r="BX126" s="1"/>
      <c r="BY126" s="1"/>
      <c r="BZ126" s="1"/>
      <c r="CA126" s="1"/>
      <c r="CB126" s="1"/>
      <c r="CC126" s="143"/>
      <c r="CD126" s="1"/>
      <c r="CE126" s="1"/>
      <c r="CF126" s="1"/>
      <c r="CG126" s="1"/>
      <c r="CH126" s="1"/>
      <c r="CI126" s="1"/>
      <c r="CJ126" s="1"/>
      <c r="CK126" s="1"/>
      <c r="CL126" s="1"/>
      <c r="CM126" s="1"/>
      <c r="CN126" s="1"/>
      <c r="CO126" s="1"/>
      <c r="CP126" s="155"/>
      <c r="CQ126" s="155"/>
      <c r="CR126" s="155"/>
      <c r="CS126" s="155"/>
      <c r="CT126" s="1"/>
      <c r="CU126" s="1"/>
      <c r="CV126" s="1"/>
      <c r="CW126" s="1"/>
      <c r="CX126" s="1"/>
      <c r="CY126" s="1"/>
      <c r="CZ126" s="1"/>
      <c r="DA126" s="1"/>
    </row>
    <row r="127" spans="1:105" s="381" customFormat="1" ht="45" customHeight="1" x14ac:dyDescent="0.25">
      <c r="A127" s="408" t="s">
        <v>1431</v>
      </c>
      <c r="B127" s="383" t="s">
        <v>638</v>
      </c>
      <c r="C127" s="409"/>
      <c r="D127" s="401">
        <v>42370</v>
      </c>
      <c r="E127" s="385" t="s">
        <v>590</v>
      </c>
      <c r="F127" s="386" t="s">
        <v>416</v>
      </c>
      <c r="G127" s="88"/>
      <c r="H127" s="387" t="s">
        <v>24</v>
      </c>
      <c r="I127" s="388" t="s">
        <v>87</v>
      </c>
      <c r="J127" s="170"/>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137" t="s">
        <v>21</v>
      </c>
      <c r="AU127" s="50" t="s">
        <v>35</v>
      </c>
      <c r="AV127" s="49" t="s">
        <v>443</v>
      </c>
      <c r="AW127" s="49" t="s">
        <v>443</v>
      </c>
      <c r="AX127" s="49" t="s">
        <v>443</v>
      </c>
      <c r="AY127" s="49" t="s">
        <v>443</v>
      </c>
      <c r="AZ127" s="49" t="s">
        <v>443</v>
      </c>
      <c r="BA127" s="49" t="s">
        <v>443</v>
      </c>
      <c r="BB127" s="49" t="s">
        <v>2595</v>
      </c>
      <c r="BC127" s="49" t="s">
        <v>443</v>
      </c>
      <c r="BD127" s="49" t="s">
        <v>443</v>
      </c>
      <c r="BE127" s="131" t="s">
        <v>443</v>
      </c>
      <c r="BF127" s="132" t="s">
        <v>21</v>
      </c>
      <c r="BG127" s="49" t="s">
        <v>443</v>
      </c>
      <c r="BH127" s="49" t="s">
        <v>443</v>
      </c>
      <c r="BI127" s="49" t="s">
        <v>443</v>
      </c>
      <c r="BJ127" s="49" t="s">
        <v>443</v>
      </c>
      <c r="BK127" s="49" t="s">
        <v>443</v>
      </c>
      <c r="BL127" s="49" t="s">
        <v>443</v>
      </c>
      <c r="BM127" s="49" t="s">
        <v>443</v>
      </c>
      <c r="BN127" s="49" t="s">
        <v>443</v>
      </c>
      <c r="BO127" s="107" t="s">
        <v>2702</v>
      </c>
      <c r="BP127" s="49" t="s">
        <v>443</v>
      </c>
      <c r="BQ127" s="131" t="s">
        <v>443</v>
      </c>
      <c r="BR127" s="287" t="s">
        <v>4</v>
      </c>
      <c r="BS127" s="49" t="s">
        <v>443</v>
      </c>
      <c r="BT127" s="49" t="s">
        <v>443</v>
      </c>
      <c r="BU127" s="49" t="s">
        <v>443</v>
      </c>
      <c r="BV127" s="49" t="s">
        <v>443</v>
      </c>
      <c r="BW127" s="1" t="s">
        <v>443</v>
      </c>
      <c r="BX127" s="49" t="s">
        <v>443</v>
      </c>
      <c r="BY127" s="49" t="s">
        <v>443</v>
      </c>
      <c r="BZ127" s="49" t="s">
        <v>443</v>
      </c>
      <c r="CA127" s="104" t="s">
        <v>443</v>
      </c>
      <c r="CB127" s="49" t="s">
        <v>443</v>
      </c>
      <c r="CC127" s="49" t="s">
        <v>443</v>
      </c>
      <c r="CD127" s="294" t="s">
        <v>4</v>
      </c>
      <c r="CE127" s="49" t="s">
        <v>443</v>
      </c>
      <c r="CF127" s="49" t="s">
        <v>443</v>
      </c>
      <c r="CG127" s="49" t="s">
        <v>443</v>
      </c>
      <c r="CH127" s="49" t="s">
        <v>443</v>
      </c>
      <c r="CI127" s="49" t="s">
        <v>443</v>
      </c>
      <c r="CJ127" s="49" t="s">
        <v>443</v>
      </c>
      <c r="CK127" s="49" t="s">
        <v>443</v>
      </c>
      <c r="CL127" s="49" t="s">
        <v>443</v>
      </c>
      <c r="CM127" s="49" t="s">
        <v>443</v>
      </c>
      <c r="CN127" s="49" t="s">
        <v>443</v>
      </c>
      <c r="CO127" s="131" t="s">
        <v>443</v>
      </c>
      <c r="CP127" s="379" t="s">
        <v>443</v>
      </c>
      <c r="CQ127" s="379" t="s">
        <v>443</v>
      </c>
      <c r="CR127" s="379" t="s">
        <v>4</v>
      </c>
      <c r="CS127" s="379" t="s">
        <v>443</v>
      </c>
      <c r="CT127" s="380" t="s">
        <v>35</v>
      </c>
      <c r="CU127" s="380" t="s">
        <v>35</v>
      </c>
      <c r="CV127" s="379" t="s">
        <v>443</v>
      </c>
      <c r="CW127" s="379" t="s">
        <v>443</v>
      </c>
      <c r="CX127" s="379" t="s">
        <v>443</v>
      </c>
      <c r="CY127" s="379" t="s">
        <v>443</v>
      </c>
      <c r="CZ127" s="379" t="s">
        <v>443</v>
      </c>
      <c r="DA127" s="379" t="s">
        <v>443</v>
      </c>
    </row>
    <row r="128" spans="1:105" ht="45" customHeight="1" x14ac:dyDescent="0.25">
      <c r="A128" s="383" t="s">
        <v>102</v>
      </c>
      <c r="B128" s="383" t="s">
        <v>1396</v>
      </c>
      <c r="C128" s="383"/>
      <c r="D128" s="384"/>
      <c r="E128" s="385" t="s">
        <v>590</v>
      </c>
      <c r="F128" s="386" t="s">
        <v>273</v>
      </c>
      <c r="G128" s="88">
        <v>22</v>
      </c>
      <c r="H128" s="387" t="s">
        <v>2181</v>
      </c>
      <c r="I128" s="388" t="s">
        <v>25</v>
      </c>
      <c r="J128" s="170" t="s">
        <v>443</v>
      </c>
      <c r="K128" s="49" t="s">
        <v>443</v>
      </c>
      <c r="L128" s="49" t="s">
        <v>443</v>
      </c>
      <c r="M128" s="49" t="s">
        <v>443</v>
      </c>
      <c r="N128" s="49" t="s">
        <v>443</v>
      </c>
      <c r="O128" s="49" t="s">
        <v>443</v>
      </c>
      <c r="P128" s="49" t="s">
        <v>21</v>
      </c>
      <c r="Q128" s="49" t="s">
        <v>443</v>
      </c>
      <c r="R128" s="49" t="s">
        <v>443</v>
      </c>
      <c r="S128" s="49" t="s">
        <v>443</v>
      </c>
      <c r="T128" s="49" t="s">
        <v>443</v>
      </c>
      <c r="U128" s="49" t="s">
        <v>443</v>
      </c>
      <c r="V128" s="49" t="s">
        <v>443</v>
      </c>
      <c r="W128" s="49" t="s">
        <v>443</v>
      </c>
      <c r="X128" s="49" t="s">
        <v>443</v>
      </c>
      <c r="Y128" s="49" t="s">
        <v>443</v>
      </c>
      <c r="Z128" s="49" t="s">
        <v>443</v>
      </c>
      <c r="AA128" s="49" t="s">
        <v>443</v>
      </c>
      <c r="AB128" s="49" t="s">
        <v>21</v>
      </c>
      <c r="AC128" s="49" t="s">
        <v>443</v>
      </c>
      <c r="AD128" s="49" t="s">
        <v>443</v>
      </c>
      <c r="AE128" s="49" t="s">
        <v>443</v>
      </c>
      <c r="AF128" s="49" t="s">
        <v>443</v>
      </c>
      <c r="AG128" s="49" t="s">
        <v>443</v>
      </c>
      <c r="AH128" s="49" t="s">
        <v>443</v>
      </c>
      <c r="AI128" s="49" t="s">
        <v>443</v>
      </c>
      <c r="AJ128" s="49" t="s">
        <v>443</v>
      </c>
      <c r="AK128" s="49" t="s">
        <v>443</v>
      </c>
      <c r="AL128" s="49" t="s">
        <v>443</v>
      </c>
      <c r="AM128" s="49" t="s">
        <v>443</v>
      </c>
      <c r="AN128" s="49" t="s">
        <v>21</v>
      </c>
      <c r="AO128" s="49" t="s">
        <v>443</v>
      </c>
      <c r="AP128" s="49" t="s">
        <v>443</v>
      </c>
      <c r="AQ128" s="49" t="s">
        <v>443</v>
      </c>
      <c r="AR128" s="123" t="s">
        <v>443</v>
      </c>
      <c r="AS128" s="49" t="s">
        <v>443</v>
      </c>
      <c r="AT128" s="49" t="s">
        <v>443</v>
      </c>
      <c r="AU128" s="49" t="s">
        <v>443</v>
      </c>
      <c r="AV128" s="49" t="s">
        <v>443</v>
      </c>
      <c r="AW128" s="129" t="s">
        <v>2609</v>
      </c>
      <c r="AX128" s="49" t="s">
        <v>443</v>
      </c>
      <c r="AY128" s="49" t="s">
        <v>443</v>
      </c>
      <c r="AZ128" s="137" t="s">
        <v>21</v>
      </c>
      <c r="BA128" s="49" t="s">
        <v>443</v>
      </c>
      <c r="BB128" s="49" t="s">
        <v>443</v>
      </c>
      <c r="BC128" s="49" t="s">
        <v>443</v>
      </c>
      <c r="BD128" s="49" t="s">
        <v>443</v>
      </c>
      <c r="BE128" s="131" t="s">
        <v>443</v>
      </c>
      <c r="BF128" s="49" t="s">
        <v>443</v>
      </c>
      <c r="BG128" s="49" t="s">
        <v>443</v>
      </c>
      <c r="BH128" s="49" t="s">
        <v>443</v>
      </c>
      <c r="BI128" s="49" t="s">
        <v>443</v>
      </c>
      <c r="BJ128" s="49" t="s">
        <v>443</v>
      </c>
      <c r="BK128" s="49" t="s">
        <v>443</v>
      </c>
      <c r="BL128" s="132" t="s">
        <v>21</v>
      </c>
      <c r="BM128" s="49" t="s">
        <v>443</v>
      </c>
      <c r="BN128" s="49" t="s">
        <v>443</v>
      </c>
      <c r="BO128" s="49" t="s">
        <v>443</v>
      </c>
      <c r="BP128" s="49" t="s">
        <v>443</v>
      </c>
      <c r="BQ128" s="131" t="s">
        <v>443</v>
      </c>
      <c r="BR128" s="49" t="s">
        <v>443</v>
      </c>
      <c r="BS128" s="49" t="s">
        <v>443</v>
      </c>
      <c r="BT128" s="49" t="s">
        <v>443</v>
      </c>
      <c r="BU128" s="49" t="s">
        <v>443</v>
      </c>
      <c r="BV128" s="49" t="s">
        <v>443</v>
      </c>
      <c r="BW128" s="28" t="s">
        <v>443</v>
      </c>
      <c r="BX128" s="49" t="s">
        <v>4</v>
      </c>
      <c r="BY128" s="49" t="s">
        <v>443</v>
      </c>
      <c r="BZ128" s="49" t="s">
        <v>443</v>
      </c>
      <c r="CA128" s="49" t="s">
        <v>443</v>
      </c>
      <c r="CB128" s="49" t="s">
        <v>443</v>
      </c>
      <c r="CC128" s="49" t="s">
        <v>443</v>
      </c>
      <c r="CD128" s="49" t="s">
        <v>443</v>
      </c>
      <c r="CE128" s="49" t="s">
        <v>443</v>
      </c>
      <c r="CF128" s="49" t="s">
        <v>443</v>
      </c>
      <c r="CG128" s="49" t="s">
        <v>443</v>
      </c>
      <c r="CH128" s="49" t="s">
        <v>443</v>
      </c>
      <c r="CI128" s="49" t="s">
        <v>443</v>
      </c>
      <c r="CJ128" s="295" t="s">
        <v>4</v>
      </c>
      <c r="CK128" s="49" t="s">
        <v>443</v>
      </c>
      <c r="CL128" s="49" t="s">
        <v>443</v>
      </c>
      <c r="CM128" s="49" t="s">
        <v>443</v>
      </c>
      <c r="CN128" s="49" t="s">
        <v>443</v>
      </c>
      <c r="CO128" s="131" t="s">
        <v>443</v>
      </c>
      <c r="CP128" s="379" t="s">
        <v>443</v>
      </c>
      <c r="CQ128" s="379" t="s">
        <v>443</v>
      </c>
      <c r="CR128" s="379" t="s">
        <v>443</v>
      </c>
      <c r="CS128" s="379" t="s">
        <v>443</v>
      </c>
      <c r="CT128" s="379" t="s">
        <v>443</v>
      </c>
      <c r="CU128" s="380" t="s">
        <v>35</v>
      </c>
      <c r="CV128" s="379" t="s">
        <v>443</v>
      </c>
      <c r="CW128" s="379" t="s">
        <v>443</v>
      </c>
      <c r="CX128" s="379" t="s">
        <v>443</v>
      </c>
      <c r="CY128" s="379" t="s">
        <v>443</v>
      </c>
      <c r="CZ128" s="379" t="s">
        <v>443</v>
      </c>
      <c r="DA128" s="379" t="s">
        <v>443</v>
      </c>
    </row>
    <row r="129" spans="1:105" ht="45" customHeight="1" x14ac:dyDescent="0.25">
      <c r="A129" s="390" t="s">
        <v>291</v>
      </c>
      <c r="B129" s="408" t="s">
        <v>662</v>
      </c>
      <c r="C129" s="409"/>
      <c r="D129" s="446">
        <v>42353</v>
      </c>
      <c r="E129" s="385" t="s">
        <v>590</v>
      </c>
      <c r="F129" s="386" t="s">
        <v>292</v>
      </c>
      <c r="G129" s="89">
        <v>33</v>
      </c>
      <c r="H129" s="387" t="s">
        <v>2181</v>
      </c>
      <c r="I129" s="396" t="s">
        <v>69</v>
      </c>
      <c r="J129" s="170"/>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123"/>
      <c r="AS129" s="49"/>
      <c r="AT129" s="50" t="s">
        <v>35</v>
      </c>
      <c r="AU129" s="49" t="s">
        <v>2687</v>
      </c>
      <c r="AV129" s="49" t="s">
        <v>443</v>
      </c>
      <c r="AW129" s="137" t="s">
        <v>21</v>
      </c>
      <c r="AX129" s="49" t="s">
        <v>443</v>
      </c>
      <c r="AY129" s="49" t="s">
        <v>443</v>
      </c>
      <c r="AZ129" s="49" t="s">
        <v>443</v>
      </c>
      <c r="BA129" s="49" t="s">
        <v>443</v>
      </c>
      <c r="BB129" s="49" t="s">
        <v>443</v>
      </c>
      <c r="BC129" s="49" t="s">
        <v>443</v>
      </c>
      <c r="BD129" s="49" t="s">
        <v>443</v>
      </c>
      <c r="BE129" s="131" t="s">
        <v>443</v>
      </c>
      <c r="BF129" s="266" t="s">
        <v>443</v>
      </c>
      <c r="BG129" s="266" t="s">
        <v>443</v>
      </c>
      <c r="BH129" s="266" t="s">
        <v>443</v>
      </c>
      <c r="BI129" s="275" t="s">
        <v>21</v>
      </c>
      <c r="BJ129" s="266" t="s">
        <v>443</v>
      </c>
      <c r="BK129" s="80" t="s">
        <v>34</v>
      </c>
      <c r="BL129" s="80" t="s">
        <v>443</v>
      </c>
      <c r="BM129" s="51" t="s">
        <v>35</v>
      </c>
      <c r="BN129" s="49" t="s">
        <v>443</v>
      </c>
      <c r="BO129" s="49" t="s">
        <v>443</v>
      </c>
      <c r="BP129" s="49" t="s">
        <v>443</v>
      </c>
      <c r="BQ129" s="131" t="s">
        <v>443</v>
      </c>
      <c r="BR129" s="49" t="s">
        <v>443</v>
      </c>
      <c r="BS129" s="49" t="s">
        <v>443</v>
      </c>
      <c r="BT129" s="49" t="s">
        <v>443</v>
      </c>
      <c r="BU129" s="287" t="s">
        <v>4</v>
      </c>
      <c r="BV129" s="49" t="s">
        <v>443</v>
      </c>
      <c r="BW129" s="28" t="s">
        <v>443</v>
      </c>
      <c r="BX129" s="28" t="s">
        <v>443</v>
      </c>
      <c r="BY129" s="49" t="s">
        <v>443</v>
      </c>
      <c r="BZ129" s="49" t="s">
        <v>443</v>
      </c>
      <c r="CA129" s="49" t="s">
        <v>443</v>
      </c>
      <c r="CB129" s="49" t="s">
        <v>443</v>
      </c>
      <c r="CC129" s="49" t="s">
        <v>443</v>
      </c>
      <c r="CD129" s="49" t="s">
        <v>443</v>
      </c>
      <c r="CE129" s="49" t="s">
        <v>443</v>
      </c>
      <c r="CF129" s="49" t="s">
        <v>443</v>
      </c>
      <c r="CG129" s="295" t="s">
        <v>4</v>
      </c>
      <c r="CH129" s="49" t="s">
        <v>443</v>
      </c>
      <c r="CI129" s="49" t="s">
        <v>443</v>
      </c>
      <c r="CJ129" s="49" t="s">
        <v>443</v>
      </c>
      <c r="CK129" s="49" t="s">
        <v>443</v>
      </c>
      <c r="CL129" s="49" t="s">
        <v>443</v>
      </c>
      <c r="CM129" s="49" t="s">
        <v>443</v>
      </c>
      <c r="CN129" s="49" t="s">
        <v>443</v>
      </c>
      <c r="CO129" s="131" t="s">
        <v>443</v>
      </c>
      <c r="CP129" s="379" t="s">
        <v>443</v>
      </c>
      <c r="CQ129" s="379" t="s">
        <v>443</v>
      </c>
      <c r="CR129" s="379" t="s">
        <v>443</v>
      </c>
      <c r="CS129" s="405" t="s">
        <v>443</v>
      </c>
      <c r="CT129" s="379" t="s">
        <v>4</v>
      </c>
      <c r="CU129" s="380" t="s">
        <v>35</v>
      </c>
      <c r="CV129" s="379" t="s">
        <v>443</v>
      </c>
      <c r="CW129" s="379" t="s">
        <v>4</v>
      </c>
      <c r="CX129" s="379" t="s">
        <v>443</v>
      </c>
      <c r="CY129" s="379" t="s">
        <v>443</v>
      </c>
      <c r="CZ129" s="379" t="s">
        <v>443</v>
      </c>
      <c r="DA129" s="379" t="s">
        <v>443</v>
      </c>
    </row>
    <row r="130" spans="1:105" customFormat="1" ht="26.1" customHeight="1" x14ac:dyDescent="0.2">
      <c r="A130" s="41" t="s">
        <v>291</v>
      </c>
      <c r="B130" s="41" t="s">
        <v>165</v>
      </c>
      <c r="C130" s="220" t="s">
        <v>2703</v>
      </c>
      <c r="D130" s="80"/>
      <c r="E130" s="176" t="s">
        <v>66</v>
      </c>
      <c r="F130" s="89" t="s">
        <v>292</v>
      </c>
      <c r="G130" s="89">
        <v>33</v>
      </c>
      <c r="H130" s="9" t="s">
        <v>39</v>
      </c>
      <c r="I130" s="90" t="s">
        <v>45</v>
      </c>
      <c r="J130" s="49" t="s">
        <v>443</v>
      </c>
      <c r="K130" s="49" t="s">
        <v>443</v>
      </c>
      <c r="L130" s="49" t="s">
        <v>443</v>
      </c>
      <c r="M130" s="49" t="s">
        <v>21</v>
      </c>
      <c r="N130" s="49" t="s">
        <v>443</v>
      </c>
      <c r="O130" s="49" t="s">
        <v>443</v>
      </c>
      <c r="P130" s="49" t="s">
        <v>443</v>
      </c>
      <c r="Q130" s="49" t="s">
        <v>443</v>
      </c>
      <c r="R130" s="49" t="s">
        <v>443</v>
      </c>
      <c r="S130" s="49" t="s">
        <v>443</v>
      </c>
      <c r="T130" s="49" t="s">
        <v>443</v>
      </c>
      <c r="U130" s="49" t="s">
        <v>443</v>
      </c>
      <c r="V130" s="49" t="s">
        <v>443</v>
      </c>
      <c r="W130" s="49" t="s">
        <v>443</v>
      </c>
      <c r="X130" s="49" t="s">
        <v>443</v>
      </c>
      <c r="Y130" s="49" t="s">
        <v>21</v>
      </c>
      <c r="Z130" s="49" t="s">
        <v>443</v>
      </c>
      <c r="AA130" s="49" t="s">
        <v>443</v>
      </c>
      <c r="AB130" s="49" t="s">
        <v>443</v>
      </c>
      <c r="AC130" s="49" t="s">
        <v>443</v>
      </c>
      <c r="AD130" s="49" t="s">
        <v>443</v>
      </c>
      <c r="AE130" s="49" t="s">
        <v>443</v>
      </c>
      <c r="AF130" s="49" t="s">
        <v>443</v>
      </c>
      <c r="AG130" s="49" t="s">
        <v>443</v>
      </c>
      <c r="AH130" s="49" t="s">
        <v>443</v>
      </c>
      <c r="AI130" s="49" t="s">
        <v>443</v>
      </c>
      <c r="AJ130" s="49" t="s">
        <v>443</v>
      </c>
      <c r="AK130" s="49" t="s">
        <v>21</v>
      </c>
      <c r="AL130" s="49" t="s">
        <v>443</v>
      </c>
      <c r="AM130" s="49" t="s">
        <v>443</v>
      </c>
      <c r="AN130" s="49" t="s">
        <v>443</v>
      </c>
      <c r="AO130" s="49" t="s">
        <v>443</v>
      </c>
      <c r="AP130" s="49" t="s">
        <v>443</v>
      </c>
      <c r="AQ130" s="49" t="s">
        <v>443</v>
      </c>
      <c r="AR130" s="123" t="s">
        <v>443</v>
      </c>
      <c r="AS130" s="49" t="s">
        <v>443</v>
      </c>
      <c r="AT130" s="49" t="s">
        <v>443</v>
      </c>
      <c r="AU130" s="50" t="s">
        <v>35</v>
      </c>
      <c r="AV130" s="50" t="s">
        <v>35</v>
      </c>
      <c r="AW130" s="50" t="s">
        <v>35</v>
      </c>
      <c r="AX130" s="50" t="s">
        <v>35</v>
      </c>
      <c r="AY130" s="50" t="s">
        <v>35</v>
      </c>
      <c r="AZ130" s="50" t="s">
        <v>35</v>
      </c>
      <c r="BA130" s="50" t="s">
        <v>35</v>
      </c>
      <c r="BB130" s="50" t="s">
        <v>35</v>
      </c>
      <c r="BC130" s="50" t="s">
        <v>35</v>
      </c>
      <c r="BD130" s="50" t="s">
        <v>35</v>
      </c>
      <c r="BE130" s="147" t="s">
        <v>35</v>
      </c>
      <c r="BF130" s="159"/>
      <c r="BG130" s="159"/>
      <c r="BH130" s="159"/>
      <c r="BI130" s="159"/>
      <c r="BJ130" s="159"/>
      <c r="BK130" s="15"/>
      <c r="BL130" s="15"/>
      <c r="BM130" s="1"/>
      <c r="BN130" s="1"/>
      <c r="BO130" s="1"/>
      <c r="BP130" s="1"/>
      <c r="BQ130" s="49"/>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63"/>
      <c r="CQ130" s="163"/>
      <c r="CR130" s="163"/>
      <c r="CS130" s="163"/>
      <c r="CT130" s="155"/>
      <c r="CU130" s="155"/>
      <c r="CV130" s="155"/>
      <c r="CW130" s="155"/>
      <c r="CX130" s="155"/>
      <c r="CY130" s="155"/>
      <c r="CZ130" s="155"/>
      <c r="DA130" s="155"/>
    </row>
    <row r="131" spans="1:105" ht="45" customHeight="1" x14ac:dyDescent="0.25">
      <c r="A131" s="383" t="s">
        <v>214</v>
      </c>
      <c r="B131" s="383" t="s">
        <v>99</v>
      </c>
      <c r="C131" s="383"/>
      <c r="D131" s="384"/>
      <c r="E131" s="385" t="s">
        <v>590</v>
      </c>
      <c r="F131" s="386" t="s">
        <v>288</v>
      </c>
      <c r="G131" s="193">
        <v>32</v>
      </c>
      <c r="H131" s="387" t="s">
        <v>2181</v>
      </c>
      <c r="I131" s="388" t="s">
        <v>25</v>
      </c>
      <c r="J131" s="49" t="s">
        <v>443</v>
      </c>
      <c r="K131" s="49" t="s">
        <v>443</v>
      </c>
      <c r="L131" s="49" t="s">
        <v>443</v>
      </c>
      <c r="M131" s="49" t="s">
        <v>21</v>
      </c>
      <c r="N131" s="49" t="s">
        <v>443</v>
      </c>
      <c r="O131" s="49" t="s">
        <v>443</v>
      </c>
      <c r="P131" s="49" t="s">
        <v>443</v>
      </c>
      <c r="Q131" s="49" t="s">
        <v>443</v>
      </c>
      <c r="R131" s="49" t="s">
        <v>443</v>
      </c>
      <c r="S131" s="49" t="s">
        <v>443</v>
      </c>
      <c r="T131" s="49" t="s">
        <v>443</v>
      </c>
      <c r="U131" s="49" t="s">
        <v>443</v>
      </c>
      <c r="V131" s="49" t="s">
        <v>443</v>
      </c>
      <c r="W131" s="49" t="s">
        <v>443</v>
      </c>
      <c r="X131" s="49" t="s">
        <v>443</v>
      </c>
      <c r="Y131" s="49" t="s">
        <v>21</v>
      </c>
      <c r="Z131" s="49" t="s">
        <v>443</v>
      </c>
      <c r="AA131" s="49" t="s">
        <v>443</v>
      </c>
      <c r="AB131" s="49" t="s">
        <v>443</v>
      </c>
      <c r="AC131" s="49" t="s">
        <v>443</v>
      </c>
      <c r="AD131" s="49" t="s">
        <v>443</v>
      </c>
      <c r="AE131" s="49" t="s">
        <v>443</v>
      </c>
      <c r="AF131" s="49" t="s">
        <v>443</v>
      </c>
      <c r="AG131" s="49" t="s">
        <v>443</v>
      </c>
      <c r="AH131" s="49" t="s">
        <v>443</v>
      </c>
      <c r="AI131" s="49" t="s">
        <v>443</v>
      </c>
      <c r="AJ131" s="49" t="s">
        <v>21</v>
      </c>
      <c r="AK131" s="49" t="s">
        <v>443</v>
      </c>
      <c r="AL131" s="49" t="s">
        <v>443</v>
      </c>
      <c r="AM131" s="49" t="s">
        <v>443</v>
      </c>
      <c r="AN131" s="49" t="s">
        <v>443</v>
      </c>
      <c r="AO131" s="49" t="s">
        <v>443</v>
      </c>
      <c r="AP131" s="49" t="s">
        <v>443</v>
      </c>
      <c r="AQ131" s="49" t="s">
        <v>443</v>
      </c>
      <c r="AR131" s="123" t="s">
        <v>443</v>
      </c>
      <c r="AS131" s="49" t="s">
        <v>443</v>
      </c>
      <c r="AT131" s="49" t="s">
        <v>443</v>
      </c>
      <c r="AU131" s="49" t="s">
        <v>443</v>
      </c>
      <c r="AV131" s="49" t="s">
        <v>443</v>
      </c>
      <c r="AW131" s="137" t="s">
        <v>21</v>
      </c>
      <c r="AX131" s="49" t="s">
        <v>443</v>
      </c>
      <c r="AY131" s="49" t="s">
        <v>443</v>
      </c>
      <c r="AZ131" s="49" t="s">
        <v>443</v>
      </c>
      <c r="BA131" s="49" t="s">
        <v>443</v>
      </c>
      <c r="BB131" s="49" t="s">
        <v>443</v>
      </c>
      <c r="BC131" s="49" t="s">
        <v>443</v>
      </c>
      <c r="BD131" s="49" t="s">
        <v>443</v>
      </c>
      <c r="BE131" s="131" t="s">
        <v>443</v>
      </c>
      <c r="BF131" s="273" t="s">
        <v>443</v>
      </c>
      <c r="BG131" s="273" t="s">
        <v>443</v>
      </c>
      <c r="BH131" s="273" t="s">
        <v>443</v>
      </c>
      <c r="BI131" s="272" t="s">
        <v>21</v>
      </c>
      <c r="BJ131" s="267" t="s">
        <v>443</v>
      </c>
      <c r="BK131" s="267" t="s">
        <v>443</v>
      </c>
      <c r="BL131" s="267" t="s">
        <v>443</v>
      </c>
      <c r="BM131" s="267" t="s">
        <v>443</v>
      </c>
      <c r="BN131" s="267" t="s">
        <v>443</v>
      </c>
      <c r="BO131" s="49" t="s">
        <v>443</v>
      </c>
      <c r="BP131" s="49" t="s">
        <v>443</v>
      </c>
      <c r="BQ131" s="49" t="s">
        <v>443</v>
      </c>
      <c r="BR131" s="49" t="s">
        <v>443</v>
      </c>
      <c r="BS131" s="49" t="s">
        <v>443</v>
      </c>
      <c r="BT131" s="49" t="s">
        <v>443</v>
      </c>
      <c r="BU131" s="287" t="s">
        <v>4</v>
      </c>
      <c r="BV131" s="49" t="s">
        <v>443</v>
      </c>
      <c r="BW131" s="28" t="s">
        <v>443</v>
      </c>
      <c r="BX131" s="49" t="s">
        <v>443</v>
      </c>
      <c r="BY131" s="49" t="s">
        <v>443</v>
      </c>
      <c r="BZ131" s="49" t="s">
        <v>443</v>
      </c>
      <c r="CA131" s="49" t="s">
        <v>443</v>
      </c>
      <c r="CB131" s="49" t="s">
        <v>443</v>
      </c>
      <c r="CC131" s="49" t="s">
        <v>443</v>
      </c>
      <c r="CD131" s="49" t="s">
        <v>443</v>
      </c>
      <c r="CE131" s="49" t="s">
        <v>443</v>
      </c>
      <c r="CF131" s="49" t="s">
        <v>443</v>
      </c>
      <c r="CG131" s="295" t="s">
        <v>4</v>
      </c>
      <c r="CH131" s="49" t="s">
        <v>443</v>
      </c>
      <c r="CI131" s="49" t="s">
        <v>443</v>
      </c>
      <c r="CJ131" s="49" t="s">
        <v>443</v>
      </c>
      <c r="CK131" s="49" t="s">
        <v>443</v>
      </c>
      <c r="CL131" s="49" t="s">
        <v>443</v>
      </c>
      <c r="CM131" s="49" t="s">
        <v>443</v>
      </c>
      <c r="CN131" s="49" t="s">
        <v>443</v>
      </c>
      <c r="CO131" s="131" t="s">
        <v>443</v>
      </c>
      <c r="CP131" s="379" t="s">
        <v>443</v>
      </c>
      <c r="CQ131" s="379" t="s">
        <v>443</v>
      </c>
      <c r="CR131" s="379" t="s">
        <v>443</v>
      </c>
      <c r="CS131" s="405" t="s">
        <v>443</v>
      </c>
      <c r="CT131" s="379" t="s">
        <v>4</v>
      </c>
      <c r="CU131" s="380" t="s">
        <v>35</v>
      </c>
      <c r="CV131" s="379" t="s">
        <v>4</v>
      </c>
      <c r="CW131" s="379" t="s">
        <v>443</v>
      </c>
      <c r="CX131" s="379" t="s">
        <v>443</v>
      </c>
      <c r="CY131" s="379" t="s">
        <v>443</v>
      </c>
      <c r="CZ131" s="379" t="s">
        <v>443</v>
      </c>
      <c r="DA131" s="379" t="s">
        <v>443</v>
      </c>
    </row>
    <row r="132" spans="1:105" customFormat="1" ht="26.1" customHeight="1" x14ac:dyDescent="0.2">
      <c r="A132" s="139" t="s">
        <v>110</v>
      </c>
      <c r="B132" s="41" t="s">
        <v>109</v>
      </c>
      <c r="C132" s="59" t="s">
        <v>2704</v>
      </c>
      <c r="D132" s="122"/>
      <c r="E132" s="176" t="s">
        <v>66</v>
      </c>
      <c r="F132" s="89" t="s">
        <v>295</v>
      </c>
      <c r="G132" s="9"/>
      <c r="H132" s="15"/>
      <c r="I132" s="90" t="s">
        <v>45</v>
      </c>
      <c r="J132" s="170" t="s">
        <v>443</v>
      </c>
      <c r="K132" s="49" t="s">
        <v>443</v>
      </c>
      <c r="L132" s="49" t="s">
        <v>443</v>
      </c>
      <c r="M132" s="49" t="s">
        <v>21</v>
      </c>
      <c r="N132" s="49" t="s">
        <v>443</v>
      </c>
      <c r="O132" s="49" t="s">
        <v>443</v>
      </c>
      <c r="P132" s="49" t="s">
        <v>443</v>
      </c>
      <c r="Q132" s="49" t="s">
        <v>443</v>
      </c>
      <c r="R132" s="49" t="s">
        <v>443</v>
      </c>
      <c r="S132" s="49" t="s">
        <v>443</v>
      </c>
      <c r="T132" s="49" t="s">
        <v>443</v>
      </c>
      <c r="U132" s="49" t="s">
        <v>443</v>
      </c>
      <c r="V132" s="49"/>
      <c r="W132" s="49"/>
      <c r="X132" s="49"/>
      <c r="Y132" s="49" t="s">
        <v>21</v>
      </c>
      <c r="Z132" s="49"/>
      <c r="AA132" s="49"/>
      <c r="AB132" s="49"/>
      <c r="AC132" s="49"/>
      <c r="AD132" s="49"/>
      <c r="AE132" s="49"/>
      <c r="AF132" s="49"/>
      <c r="AG132" s="49"/>
      <c r="AH132" s="49"/>
      <c r="AI132" s="49"/>
      <c r="AJ132" s="49"/>
      <c r="AK132" s="49" t="s">
        <v>21</v>
      </c>
      <c r="AL132" s="49"/>
      <c r="AM132" s="49"/>
      <c r="AN132" s="49"/>
      <c r="AO132" s="49"/>
      <c r="AP132" s="49"/>
      <c r="AQ132" s="49"/>
      <c r="AR132" s="49"/>
      <c r="AS132" s="49"/>
      <c r="AT132" s="10"/>
      <c r="AU132" s="1"/>
      <c r="AV132" s="1"/>
      <c r="AW132" s="1"/>
      <c r="AX132" s="1"/>
      <c r="AY132" s="1"/>
      <c r="AZ132" s="1"/>
      <c r="BA132" s="1"/>
      <c r="BB132" s="1"/>
      <c r="BC132" s="1"/>
      <c r="BD132" s="1"/>
      <c r="BE132" s="143"/>
      <c r="BF132" s="1"/>
      <c r="BG132" s="1"/>
      <c r="BH132" s="1"/>
      <c r="BI132" s="1"/>
      <c r="BJ132" s="1"/>
      <c r="BK132" s="1"/>
      <c r="BL132" s="1"/>
      <c r="BM132" s="1"/>
      <c r="BN132" s="1"/>
      <c r="BO132" s="1"/>
      <c r="BP132" s="155"/>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63"/>
      <c r="CQ132" s="163"/>
      <c r="CR132" s="163"/>
      <c r="CS132" s="163"/>
      <c r="CT132" s="163"/>
      <c r="CU132" s="163"/>
      <c r="CV132" s="163"/>
      <c r="CW132" s="163"/>
      <c r="CX132" s="163"/>
      <c r="CY132" s="163"/>
      <c r="CZ132" s="163"/>
      <c r="DA132" s="163"/>
    </row>
    <row r="133" spans="1:105" ht="45" customHeight="1" x14ac:dyDescent="0.25">
      <c r="A133" s="383" t="s">
        <v>289</v>
      </c>
      <c r="B133" s="390" t="s">
        <v>662</v>
      </c>
      <c r="C133" s="409"/>
      <c r="D133" s="446">
        <v>42353</v>
      </c>
      <c r="E133" s="385" t="s">
        <v>590</v>
      </c>
      <c r="F133" s="386" t="s">
        <v>290</v>
      </c>
      <c r="G133" s="88">
        <v>34</v>
      </c>
      <c r="H133" s="387" t="s">
        <v>2181</v>
      </c>
      <c r="I133" s="388" t="s">
        <v>69</v>
      </c>
      <c r="J133" s="170"/>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123"/>
      <c r="AS133" s="49"/>
      <c r="AT133" s="50" t="s">
        <v>35</v>
      </c>
      <c r="AU133" s="49" t="s">
        <v>2687</v>
      </c>
      <c r="AV133" s="49" t="s">
        <v>443</v>
      </c>
      <c r="AW133" s="137" t="s">
        <v>21</v>
      </c>
      <c r="AX133" s="49" t="s">
        <v>443</v>
      </c>
      <c r="AY133" s="49" t="s">
        <v>443</v>
      </c>
      <c r="AZ133" s="49" t="s">
        <v>443</v>
      </c>
      <c r="BA133" s="49" t="s">
        <v>443</v>
      </c>
      <c r="BB133" s="49" t="s">
        <v>443</v>
      </c>
      <c r="BC133" s="49" t="s">
        <v>443</v>
      </c>
      <c r="BD133" s="49" t="s">
        <v>443</v>
      </c>
      <c r="BE133" s="131" t="s">
        <v>443</v>
      </c>
      <c r="BF133" s="49" t="s">
        <v>443</v>
      </c>
      <c r="BG133" s="49" t="s">
        <v>443</v>
      </c>
      <c r="BH133" s="49" t="s">
        <v>443</v>
      </c>
      <c r="BI133" s="49" t="s">
        <v>34</v>
      </c>
      <c r="BJ133" s="49" t="s">
        <v>34</v>
      </c>
      <c r="BK133" s="49" t="s">
        <v>34</v>
      </c>
      <c r="BL133" s="132" t="s">
        <v>21</v>
      </c>
      <c r="BM133" s="49" t="s">
        <v>443</v>
      </c>
      <c r="BN133" s="49" t="s">
        <v>443</v>
      </c>
      <c r="BO133" s="49" t="s">
        <v>443</v>
      </c>
      <c r="BP133" s="49" t="s">
        <v>443</v>
      </c>
      <c r="BQ133" s="49" t="s">
        <v>443</v>
      </c>
      <c r="BR133" s="49" t="s">
        <v>443</v>
      </c>
      <c r="BS133" s="49" t="s">
        <v>443</v>
      </c>
      <c r="BT133" s="49" t="s">
        <v>443</v>
      </c>
      <c r="BU133" s="287" t="s">
        <v>4</v>
      </c>
      <c r="BV133" s="49" t="s">
        <v>443</v>
      </c>
      <c r="BW133" s="28" t="s">
        <v>443</v>
      </c>
      <c r="BX133" s="290" t="s">
        <v>443</v>
      </c>
      <c r="BY133" s="49" t="s">
        <v>443</v>
      </c>
      <c r="BZ133" s="49" t="s">
        <v>443</v>
      </c>
      <c r="CA133" s="49" t="s">
        <v>443</v>
      </c>
      <c r="CB133" s="49" t="s">
        <v>443</v>
      </c>
      <c r="CC133" s="49" t="s">
        <v>443</v>
      </c>
      <c r="CD133" s="49" t="s">
        <v>443</v>
      </c>
      <c r="CE133" s="49" t="s">
        <v>443</v>
      </c>
      <c r="CF133" s="49" t="s">
        <v>443</v>
      </c>
      <c r="CG133" s="295" t="s">
        <v>4</v>
      </c>
      <c r="CH133" s="49" t="s">
        <v>443</v>
      </c>
      <c r="CI133" s="49" t="s">
        <v>443</v>
      </c>
      <c r="CJ133" s="49" t="s">
        <v>443</v>
      </c>
      <c r="CK133" s="49" t="s">
        <v>443</v>
      </c>
      <c r="CL133" s="49" t="s">
        <v>443</v>
      </c>
      <c r="CM133" s="49" t="s">
        <v>443</v>
      </c>
      <c r="CN133" s="49" t="s">
        <v>443</v>
      </c>
      <c r="CO133" s="131" t="s">
        <v>443</v>
      </c>
      <c r="CP133" s="379" t="s">
        <v>443</v>
      </c>
      <c r="CQ133" s="379" t="s">
        <v>443</v>
      </c>
      <c r="CR133" s="379" t="s">
        <v>443</v>
      </c>
      <c r="CS133" s="405" t="s">
        <v>443</v>
      </c>
      <c r="CT133" s="379" t="s">
        <v>4</v>
      </c>
      <c r="CU133" s="380" t="s">
        <v>35</v>
      </c>
      <c r="CV133" s="379" t="s">
        <v>443</v>
      </c>
      <c r="CW133" s="379" t="s">
        <v>4</v>
      </c>
      <c r="CX133" s="379" t="s">
        <v>443</v>
      </c>
      <c r="CY133" s="379" t="s">
        <v>443</v>
      </c>
      <c r="CZ133" s="379" t="s">
        <v>443</v>
      </c>
      <c r="DA133" s="379" t="s">
        <v>443</v>
      </c>
    </row>
    <row r="134" spans="1:105" customFormat="1" ht="26.1" customHeight="1" x14ac:dyDescent="0.2">
      <c r="A134" s="41" t="s">
        <v>289</v>
      </c>
      <c r="B134" s="41" t="s">
        <v>165</v>
      </c>
      <c r="C134" s="220" t="s">
        <v>2705</v>
      </c>
      <c r="D134" s="122"/>
      <c r="E134" s="176" t="s">
        <v>66</v>
      </c>
      <c r="F134" s="89" t="s">
        <v>290</v>
      </c>
      <c r="G134" s="89">
        <v>34</v>
      </c>
      <c r="H134" s="43" t="s">
        <v>39</v>
      </c>
      <c r="I134" s="44" t="s">
        <v>45</v>
      </c>
      <c r="J134" s="49" t="s">
        <v>443</v>
      </c>
      <c r="K134" s="49" t="s">
        <v>443</v>
      </c>
      <c r="L134" s="49" t="s">
        <v>443</v>
      </c>
      <c r="M134" s="49" t="s">
        <v>21</v>
      </c>
      <c r="N134" s="49" t="s">
        <v>443</v>
      </c>
      <c r="O134" s="49" t="s">
        <v>443</v>
      </c>
      <c r="P134" s="49" t="s">
        <v>443</v>
      </c>
      <c r="Q134" s="49" t="s">
        <v>443</v>
      </c>
      <c r="R134" s="49" t="s">
        <v>443</v>
      </c>
      <c r="S134" s="49" t="s">
        <v>443</v>
      </c>
      <c r="T134" s="49" t="s">
        <v>443</v>
      </c>
      <c r="U134" s="49" t="s">
        <v>443</v>
      </c>
      <c r="V134" s="49" t="s">
        <v>443</v>
      </c>
      <c r="W134" s="49" t="s">
        <v>443</v>
      </c>
      <c r="X134" s="49" t="s">
        <v>443</v>
      </c>
      <c r="Y134" s="49" t="s">
        <v>21</v>
      </c>
      <c r="Z134" s="49" t="s">
        <v>443</v>
      </c>
      <c r="AA134" s="49" t="s">
        <v>443</v>
      </c>
      <c r="AB134" s="49" t="s">
        <v>443</v>
      </c>
      <c r="AC134" s="49" t="s">
        <v>443</v>
      </c>
      <c r="AD134" s="49" t="s">
        <v>443</v>
      </c>
      <c r="AE134" s="49" t="s">
        <v>443</v>
      </c>
      <c r="AF134" s="49" t="s">
        <v>443</v>
      </c>
      <c r="AG134" s="49" t="s">
        <v>443</v>
      </c>
      <c r="AH134" s="49" t="s">
        <v>443</v>
      </c>
      <c r="AI134" s="49" t="s">
        <v>443</v>
      </c>
      <c r="AJ134" s="49" t="s">
        <v>443</v>
      </c>
      <c r="AK134" s="49" t="s">
        <v>21</v>
      </c>
      <c r="AL134" s="49" t="s">
        <v>443</v>
      </c>
      <c r="AM134" s="49" t="s">
        <v>443</v>
      </c>
      <c r="AN134" s="49" t="s">
        <v>443</v>
      </c>
      <c r="AO134" s="49" t="s">
        <v>443</v>
      </c>
      <c r="AP134" s="49" t="s">
        <v>443</v>
      </c>
      <c r="AQ134" s="49" t="s">
        <v>443</v>
      </c>
      <c r="AR134" s="123" t="s">
        <v>443</v>
      </c>
      <c r="AS134" s="49" t="s">
        <v>443</v>
      </c>
      <c r="AT134" s="49" t="s">
        <v>443</v>
      </c>
      <c r="AU134" s="50" t="s">
        <v>35</v>
      </c>
      <c r="AV134" s="50" t="s">
        <v>35</v>
      </c>
      <c r="AW134" s="50" t="s">
        <v>35</v>
      </c>
      <c r="AX134" s="50" t="s">
        <v>35</v>
      </c>
      <c r="AY134" s="50" t="s">
        <v>35</v>
      </c>
      <c r="AZ134" s="50" t="s">
        <v>35</v>
      </c>
      <c r="BA134" s="50" t="s">
        <v>35</v>
      </c>
      <c r="BB134" s="50" t="s">
        <v>35</v>
      </c>
      <c r="BC134" s="50" t="s">
        <v>35</v>
      </c>
      <c r="BD134" s="50" t="s">
        <v>35</v>
      </c>
      <c r="BE134" s="147" t="s">
        <v>35</v>
      </c>
      <c r="BF134" s="159"/>
      <c r="BG134" s="159"/>
      <c r="BH134" s="159"/>
      <c r="BI134" s="159"/>
      <c r="BJ134" s="15"/>
      <c r="BK134" s="15"/>
      <c r="BL134" s="15"/>
      <c r="BM134" s="1"/>
      <c r="BN134" s="80"/>
      <c r="BO134" s="1"/>
      <c r="BP134" s="155"/>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63"/>
      <c r="CQ134" s="163"/>
      <c r="CR134" s="163"/>
      <c r="CS134" s="163"/>
      <c r="CT134" s="163"/>
      <c r="CU134" s="163"/>
      <c r="CV134" s="163"/>
      <c r="CW134" s="163"/>
      <c r="CX134" s="163"/>
      <c r="CY134" s="163"/>
      <c r="CZ134" s="163"/>
      <c r="DA134" s="163"/>
    </row>
    <row r="135" spans="1:105" s="381" customFormat="1" ht="45" customHeight="1" x14ac:dyDescent="0.25">
      <c r="A135" s="408" t="s">
        <v>2706</v>
      </c>
      <c r="B135" s="382" t="s">
        <v>60</v>
      </c>
      <c r="C135" s="409" t="s">
        <v>2049</v>
      </c>
      <c r="D135" s="401">
        <v>43617</v>
      </c>
      <c r="E135" s="385" t="s">
        <v>590</v>
      </c>
      <c r="F135" s="386" t="s">
        <v>1460</v>
      </c>
      <c r="G135" s="193"/>
      <c r="H135" s="387" t="s">
        <v>2383</v>
      </c>
      <c r="I135" s="388" t="s">
        <v>87</v>
      </c>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123"/>
      <c r="AS135" s="49"/>
      <c r="AT135" s="137"/>
      <c r="AU135" s="49"/>
      <c r="AV135" s="49"/>
      <c r="AW135" s="129"/>
      <c r="AX135" s="49"/>
      <c r="AY135" s="49"/>
      <c r="AZ135" s="49"/>
      <c r="BA135" s="49"/>
      <c r="BB135" s="49"/>
      <c r="BC135" s="49"/>
      <c r="BD135" s="49"/>
      <c r="BE135" s="49"/>
      <c r="BF135" s="267"/>
      <c r="BG135" s="267"/>
      <c r="BH135" s="267"/>
      <c r="BI135" s="267"/>
      <c r="BJ135" s="267"/>
      <c r="BK135" s="267"/>
      <c r="BL135" s="267"/>
      <c r="BM135" s="49"/>
      <c r="BN135" s="49"/>
      <c r="BO135" s="49"/>
      <c r="BP135" s="49"/>
      <c r="BQ135" s="132"/>
      <c r="BR135" s="49"/>
      <c r="BS135" s="49"/>
      <c r="BT135" s="49"/>
      <c r="BU135" s="49"/>
      <c r="BV135" s="49"/>
      <c r="BW135" s="28"/>
      <c r="BX135" s="49"/>
      <c r="BY135" s="49"/>
      <c r="BZ135" s="49"/>
      <c r="CA135" s="49"/>
      <c r="CB135" s="49"/>
      <c r="CC135" s="287"/>
      <c r="CD135" s="49"/>
      <c r="CE135" s="49"/>
      <c r="CF135" s="49"/>
      <c r="CG135" s="49"/>
      <c r="CH135" s="49"/>
      <c r="CI135" s="49"/>
      <c r="CJ135" s="49"/>
      <c r="CK135" s="49" t="s">
        <v>443</v>
      </c>
      <c r="CL135" s="49" t="s">
        <v>443</v>
      </c>
      <c r="CM135" s="49" t="s">
        <v>443</v>
      </c>
      <c r="CN135" s="49" t="s">
        <v>443</v>
      </c>
      <c r="CO135" s="131" t="s">
        <v>443</v>
      </c>
      <c r="CP135" s="379" t="s">
        <v>443</v>
      </c>
      <c r="CQ135" s="379" t="s">
        <v>443</v>
      </c>
      <c r="CR135" s="450" t="s">
        <v>4</v>
      </c>
      <c r="CS135" s="379" t="s">
        <v>443</v>
      </c>
      <c r="CT135" s="380" t="s">
        <v>1919</v>
      </c>
      <c r="CU135" s="380" t="s">
        <v>35</v>
      </c>
      <c r="CV135" s="379" t="s">
        <v>443</v>
      </c>
      <c r="CW135" s="379" t="s">
        <v>443</v>
      </c>
      <c r="CX135" s="379" t="s">
        <v>443</v>
      </c>
      <c r="CY135" s="379" t="s">
        <v>443</v>
      </c>
      <c r="CZ135" s="379" t="s">
        <v>443</v>
      </c>
      <c r="DA135" s="380" t="s">
        <v>35</v>
      </c>
    </row>
    <row r="136" spans="1:105" s="381" customFormat="1" ht="45" customHeight="1" x14ac:dyDescent="0.25">
      <c r="A136" s="383" t="s">
        <v>1461</v>
      </c>
      <c r="B136" s="383" t="s">
        <v>1462</v>
      </c>
      <c r="C136" s="451"/>
      <c r="D136" s="393">
        <v>43971</v>
      </c>
      <c r="E136" s="385" t="s">
        <v>590</v>
      </c>
      <c r="F136" s="394" t="s">
        <v>2500</v>
      </c>
      <c r="G136" s="337"/>
      <c r="H136" s="387" t="s">
        <v>2383</v>
      </c>
      <c r="I136" s="396" t="s">
        <v>40</v>
      </c>
      <c r="J136" s="174"/>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1"/>
      <c r="AU136" s="1"/>
      <c r="AV136" s="1"/>
      <c r="AW136" s="1"/>
      <c r="AX136" s="1"/>
      <c r="AY136" s="1"/>
      <c r="AZ136" s="1"/>
      <c r="BA136" s="1"/>
      <c r="BB136" s="1"/>
      <c r="BC136" s="1"/>
      <c r="BD136" s="1"/>
      <c r="BE136" s="143"/>
      <c r="BF136" s="155"/>
      <c r="BG136" s="155"/>
      <c r="BH136" s="155"/>
      <c r="BI136" s="155"/>
      <c r="BJ136" s="155"/>
      <c r="BK136" s="267"/>
      <c r="BL136" s="267"/>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43"/>
      <c r="CP136" s="379"/>
      <c r="CQ136" s="379"/>
      <c r="CR136" s="425" t="s">
        <v>4</v>
      </c>
      <c r="CS136" s="379"/>
      <c r="CT136" s="379"/>
      <c r="CU136" s="379"/>
      <c r="CV136" s="379" t="s">
        <v>443</v>
      </c>
      <c r="CW136" s="379" t="s">
        <v>443</v>
      </c>
      <c r="CX136" s="379" t="s">
        <v>443</v>
      </c>
      <c r="CY136" s="379" t="s">
        <v>443</v>
      </c>
      <c r="CZ136" s="379" t="s">
        <v>443</v>
      </c>
      <c r="DA136" s="380" t="s">
        <v>35</v>
      </c>
    </row>
    <row r="137" spans="1:105" customFormat="1" ht="26.1" customHeight="1" x14ac:dyDescent="0.2">
      <c r="A137" s="5" t="s">
        <v>193</v>
      </c>
      <c r="B137" s="23" t="s">
        <v>109</v>
      </c>
      <c r="C137" s="54" t="s">
        <v>2707</v>
      </c>
      <c r="D137" s="104"/>
      <c r="E137" s="53" t="s">
        <v>66</v>
      </c>
      <c r="F137" s="88" t="s">
        <v>2708</v>
      </c>
      <c r="G137" s="9" t="s">
        <v>30</v>
      </c>
      <c r="H137" s="10"/>
      <c r="I137" s="23" t="s">
        <v>72</v>
      </c>
      <c r="J137" s="261" t="s">
        <v>443</v>
      </c>
      <c r="K137" s="104" t="s">
        <v>443</v>
      </c>
      <c r="L137" s="104" t="s">
        <v>443</v>
      </c>
      <c r="M137" s="104" t="s">
        <v>443</v>
      </c>
      <c r="N137" s="104" t="s">
        <v>443</v>
      </c>
      <c r="O137" s="104" t="s">
        <v>443</v>
      </c>
      <c r="P137" s="104" t="s">
        <v>443</v>
      </c>
      <c r="Q137" s="104" t="s">
        <v>443</v>
      </c>
      <c r="R137" s="104" t="s">
        <v>443</v>
      </c>
      <c r="S137" s="104" t="s">
        <v>443</v>
      </c>
      <c r="T137" s="104" t="s">
        <v>443</v>
      </c>
      <c r="U137" s="104" t="s">
        <v>21</v>
      </c>
      <c r="V137" s="104"/>
      <c r="W137" s="104"/>
      <c r="X137" s="104"/>
      <c r="Y137" s="104"/>
      <c r="Z137" s="104"/>
      <c r="AA137" s="104"/>
      <c r="AB137" s="104"/>
      <c r="AC137" s="104"/>
      <c r="AD137" s="104"/>
      <c r="AE137" s="104"/>
      <c r="AF137" s="104"/>
      <c r="AG137" s="104" t="s">
        <v>21</v>
      </c>
      <c r="AH137" s="104"/>
      <c r="AI137" s="104"/>
      <c r="AJ137" s="104"/>
      <c r="AK137" s="104"/>
      <c r="AL137" s="104"/>
      <c r="AM137" s="104"/>
      <c r="AN137" s="104"/>
      <c r="AO137" s="104"/>
      <c r="AP137" s="104"/>
      <c r="AQ137" s="104"/>
      <c r="AR137" s="104"/>
      <c r="AS137" s="104" t="s">
        <v>21</v>
      </c>
      <c r="AT137" s="1"/>
      <c r="AU137" s="1"/>
      <c r="AV137" s="1"/>
      <c r="AW137" s="1"/>
      <c r="AX137" s="1"/>
      <c r="AY137" s="1"/>
      <c r="AZ137" s="1"/>
      <c r="BA137" s="1"/>
      <c r="BB137" s="1"/>
      <c r="BC137" s="1"/>
      <c r="BD137" s="1"/>
      <c r="BE137" s="143"/>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5"/>
      <c r="CQ137" s="15"/>
      <c r="CR137" s="15"/>
      <c r="CS137" s="15"/>
      <c r="CT137" s="15"/>
      <c r="CU137" s="15"/>
      <c r="CV137" s="15"/>
      <c r="CW137" s="15"/>
      <c r="CX137" s="15"/>
      <c r="CY137" s="15"/>
      <c r="CZ137" s="15"/>
      <c r="DA137" s="15"/>
    </row>
    <row r="138" spans="1:105" customFormat="1" ht="26.1" customHeight="1" x14ac:dyDescent="0.2">
      <c r="A138" s="5" t="s">
        <v>193</v>
      </c>
      <c r="B138" s="23" t="s">
        <v>194</v>
      </c>
      <c r="C138" s="58"/>
      <c r="D138" s="104"/>
      <c r="E138" s="53" t="s">
        <v>66</v>
      </c>
      <c r="F138" s="88" t="s">
        <v>2708</v>
      </c>
      <c r="G138" s="10"/>
      <c r="H138" s="9" t="s">
        <v>30</v>
      </c>
      <c r="I138" s="23" t="s">
        <v>72</v>
      </c>
      <c r="J138" s="170" t="s">
        <v>443</v>
      </c>
      <c r="K138" s="51"/>
      <c r="L138" s="51"/>
      <c r="M138" s="51"/>
      <c r="N138" s="51"/>
      <c r="O138" s="51"/>
      <c r="P138" s="51"/>
      <c r="Q138" s="51"/>
      <c r="R138" s="51"/>
      <c r="S138" s="51"/>
      <c r="T138" s="51"/>
      <c r="U138" s="51"/>
      <c r="V138" s="104"/>
      <c r="W138" s="114"/>
      <c r="X138" s="114"/>
      <c r="Y138" s="114"/>
      <c r="Z138" s="114"/>
      <c r="AA138" s="114"/>
      <c r="AB138" s="114"/>
      <c r="AC138" s="114"/>
      <c r="AD138" s="114"/>
      <c r="AE138" s="114"/>
      <c r="AF138" s="114"/>
      <c r="AG138" s="114"/>
      <c r="AH138" s="104"/>
      <c r="AI138" s="114"/>
      <c r="AJ138" s="114"/>
      <c r="AK138" s="114"/>
      <c r="AL138" s="114"/>
      <c r="AM138" s="114"/>
      <c r="AN138" s="114"/>
      <c r="AO138" s="114"/>
      <c r="AP138" s="114"/>
      <c r="AQ138" s="114"/>
      <c r="AR138" s="114"/>
      <c r="AS138" s="114"/>
      <c r="AT138" s="1"/>
      <c r="AU138" s="1"/>
      <c r="AV138" s="1"/>
      <c r="AW138" s="1"/>
      <c r="AX138" s="1"/>
      <c r="AY138" s="1"/>
      <c r="AZ138" s="1"/>
      <c r="BA138" s="1"/>
      <c r="BB138" s="1"/>
      <c r="BC138" s="1"/>
      <c r="BD138" s="1"/>
      <c r="BE138" s="143"/>
      <c r="BF138" s="1"/>
      <c r="BG138" s="1"/>
      <c r="BH138" s="1"/>
      <c r="BI138" s="1"/>
      <c r="BJ138" s="1"/>
      <c r="BK138" s="1"/>
      <c r="BL138" s="1"/>
      <c r="BM138" s="49"/>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row>
    <row r="139" spans="1:105" customFormat="1" ht="26.1" customHeight="1" x14ac:dyDescent="0.2">
      <c r="A139" s="21" t="s">
        <v>2709</v>
      </c>
      <c r="B139" s="6" t="s">
        <v>156</v>
      </c>
      <c r="C139" s="60" t="s">
        <v>2710</v>
      </c>
      <c r="D139" s="117"/>
      <c r="E139" s="53" t="s">
        <v>66</v>
      </c>
      <c r="F139" s="52"/>
      <c r="G139" s="9" t="s">
        <v>30</v>
      </c>
      <c r="H139" s="1"/>
      <c r="I139" s="10" t="s">
        <v>42</v>
      </c>
      <c r="J139" s="173"/>
      <c r="K139" s="49" t="s">
        <v>21</v>
      </c>
      <c r="L139" s="49" t="s">
        <v>443</v>
      </c>
      <c r="M139" s="49"/>
      <c r="N139" s="49"/>
      <c r="O139" s="49"/>
      <c r="P139" s="49"/>
      <c r="Q139" s="49"/>
      <c r="R139" s="49"/>
      <c r="S139" s="49"/>
      <c r="T139" s="49"/>
      <c r="U139" s="49"/>
      <c r="V139" s="51"/>
      <c r="W139" s="49" t="s">
        <v>21</v>
      </c>
      <c r="X139" s="49" t="s">
        <v>443</v>
      </c>
      <c r="Y139" s="49"/>
      <c r="Z139" s="49"/>
      <c r="AA139" s="49"/>
      <c r="AB139" s="49"/>
      <c r="AC139" s="49"/>
      <c r="AD139" s="49"/>
      <c r="AE139" s="49"/>
      <c r="AF139" s="49"/>
      <c r="AG139" s="49"/>
      <c r="AH139" s="51"/>
      <c r="AI139" s="49" t="s">
        <v>21</v>
      </c>
      <c r="AJ139" s="49" t="s">
        <v>443</v>
      </c>
      <c r="AK139" s="49"/>
      <c r="AL139" s="49"/>
      <c r="AM139" s="49"/>
      <c r="AN139" s="49"/>
      <c r="AO139" s="49"/>
      <c r="AP139" s="49"/>
      <c r="AQ139" s="49"/>
      <c r="AR139" s="49"/>
      <c r="AS139" s="49"/>
      <c r="AT139" s="1"/>
      <c r="AU139" s="1"/>
      <c r="AV139" s="1"/>
      <c r="AW139" s="1"/>
      <c r="AX139" s="1"/>
      <c r="AY139" s="1"/>
      <c r="AZ139" s="1"/>
      <c r="BA139" s="1"/>
      <c r="BB139" s="1"/>
      <c r="BC139" s="1"/>
      <c r="BD139" s="1"/>
      <c r="BE139" s="143"/>
      <c r="BF139" s="1"/>
      <c r="BG139" s="1"/>
      <c r="BH139" s="1"/>
      <c r="BI139" s="1"/>
      <c r="BJ139" s="1"/>
      <c r="BK139" s="1"/>
      <c r="BL139" s="1"/>
      <c r="BM139" s="49"/>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55"/>
      <c r="CQ139" s="155"/>
      <c r="CR139" s="155"/>
      <c r="CS139" s="155"/>
      <c r="CT139" s="155"/>
      <c r="CU139" s="155"/>
      <c r="CV139" s="155"/>
      <c r="CW139" s="155"/>
      <c r="CX139" s="155"/>
      <c r="CY139" s="155"/>
      <c r="CZ139" s="155"/>
      <c r="DA139" s="155"/>
    </row>
    <row r="140" spans="1:105" s="381" customFormat="1" ht="45" customHeight="1" x14ac:dyDescent="0.25">
      <c r="A140" s="414" t="s">
        <v>2257</v>
      </c>
      <c r="B140" s="383" t="s">
        <v>638</v>
      </c>
      <c r="C140" s="400"/>
      <c r="D140" s="401">
        <v>41214</v>
      </c>
      <c r="E140" s="385" t="s">
        <v>590</v>
      </c>
      <c r="F140" s="386" t="s">
        <v>2466</v>
      </c>
      <c r="G140" s="88">
        <v>5</v>
      </c>
      <c r="H140" s="387" t="s">
        <v>30</v>
      </c>
      <c r="I140" s="388" t="s">
        <v>40</v>
      </c>
      <c r="J140" s="170" t="s">
        <v>443</v>
      </c>
      <c r="K140" s="49" t="s">
        <v>21</v>
      </c>
      <c r="L140" s="49" t="s">
        <v>443</v>
      </c>
      <c r="M140" s="49" t="s">
        <v>443</v>
      </c>
      <c r="N140" s="49" t="s">
        <v>443</v>
      </c>
      <c r="O140" s="49" t="s">
        <v>443</v>
      </c>
      <c r="P140" s="49" t="s">
        <v>443</v>
      </c>
      <c r="Q140" s="49" t="s">
        <v>767</v>
      </c>
      <c r="R140" s="49" t="s">
        <v>443</v>
      </c>
      <c r="S140" s="66" t="s">
        <v>767</v>
      </c>
      <c r="T140" s="49" t="s">
        <v>443</v>
      </c>
      <c r="U140" s="49" t="s">
        <v>443</v>
      </c>
      <c r="V140" s="49" t="s">
        <v>21</v>
      </c>
      <c r="W140" s="49" t="s">
        <v>443</v>
      </c>
      <c r="X140" s="49" t="s">
        <v>443</v>
      </c>
      <c r="Y140" s="49" t="s">
        <v>443</v>
      </c>
      <c r="Z140" s="49" t="s">
        <v>443</v>
      </c>
      <c r="AA140" s="49" t="s">
        <v>443</v>
      </c>
      <c r="AB140" s="49" t="s">
        <v>443</v>
      </c>
      <c r="AC140" s="49" t="s">
        <v>443</v>
      </c>
      <c r="AD140" s="49" t="s">
        <v>443</v>
      </c>
      <c r="AE140" s="49" t="s">
        <v>443</v>
      </c>
      <c r="AF140" s="49" t="s">
        <v>443</v>
      </c>
      <c r="AG140" s="49" t="s">
        <v>443</v>
      </c>
      <c r="AH140" s="49" t="s">
        <v>21</v>
      </c>
      <c r="AI140" s="49" t="s">
        <v>443</v>
      </c>
      <c r="AJ140" s="49" t="s">
        <v>443</v>
      </c>
      <c r="AK140" s="49" t="s">
        <v>443</v>
      </c>
      <c r="AL140" s="49" t="s">
        <v>443</v>
      </c>
      <c r="AM140" s="49" t="s">
        <v>443</v>
      </c>
      <c r="AN140" s="49" t="s">
        <v>443</v>
      </c>
      <c r="AO140" s="49" t="s">
        <v>443</v>
      </c>
      <c r="AP140" s="49" t="s">
        <v>443</v>
      </c>
      <c r="AQ140" s="49" t="s">
        <v>443</v>
      </c>
      <c r="AR140" s="49" t="s">
        <v>443</v>
      </c>
      <c r="AS140" s="49" t="s">
        <v>443</v>
      </c>
      <c r="AT140" s="137" t="s">
        <v>21</v>
      </c>
      <c r="AU140" s="49" t="s">
        <v>443</v>
      </c>
      <c r="AV140" s="49" t="s">
        <v>443</v>
      </c>
      <c r="AW140" s="49" t="s">
        <v>443</v>
      </c>
      <c r="AX140" s="49" t="s">
        <v>443</v>
      </c>
      <c r="AY140" s="49" t="s">
        <v>443</v>
      </c>
      <c r="AZ140" s="49" t="s">
        <v>443</v>
      </c>
      <c r="BA140" s="49" t="s">
        <v>443</v>
      </c>
      <c r="BB140" s="49" t="s">
        <v>443</v>
      </c>
      <c r="BC140" s="49" t="s">
        <v>443</v>
      </c>
      <c r="BD140" s="49" t="s">
        <v>443</v>
      </c>
      <c r="BE140" s="133" t="s">
        <v>2610</v>
      </c>
      <c r="BF140" s="132" t="s">
        <v>21</v>
      </c>
      <c r="BG140" s="49" t="s">
        <v>443</v>
      </c>
      <c r="BH140" s="49" t="s">
        <v>443</v>
      </c>
      <c r="BI140" s="49" t="s">
        <v>443</v>
      </c>
      <c r="BJ140" s="49" t="s">
        <v>443</v>
      </c>
      <c r="BK140" s="49" t="s">
        <v>443</v>
      </c>
      <c r="BL140" s="49" t="s">
        <v>443</v>
      </c>
      <c r="BM140" s="49" t="s">
        <v>443</v>
      </c>
      <c r="BN140" s="49" t="s">
        <v>443</v>
      </c>
      <c r="BO140" s="49" t="s">
        <v>443</v>
      </c>
      <c r="BP140" s="49" t="s">
        <v>443</v>
      </c>
      <c r="BQ140" s="49" t="s">
        <v>443</v>
      </c>
      <c r="BR140" s="287" t="s">
        <v>4</v>
      </c>
      <c r="BS140" s="49" t="s">
        <v>443</v>
      </c>
      <c r="BT140" s="49" t="s">
        <v>443</v>
      </c>
      <c r="BU140" s="49" t="s">
        <v>443</v>
      </c>
      <c r="BV140" s="49" t="s">
        <v>443</v>
      </c>
      <c r="BW140" s="49" t="s">
        <v>443</v>
      </c>
      <c r="BX140" s="49" t="s">
        <v>443</v>
      </c>
      <c r="BY140" s="49" t="s">
        <v>443</v>
      </c>
      <c r="BZ140" s="49" t="s">
        <v>443</v>
      </c>
      <c r="CA140" s="49" t="s">
        <v>443</v>
      </c>
      <c r="CB140" s="49" t="s">
        <v>443</v>
      </c>
      <c r="CC140" s="49" t="s">
        <v>443</v>
      </c>
      <c r="CD140" s="294" t="s">
        <v>4</v>
      </c>
      <c r="CE140" s="49" t="s">
        <v>443</v>
      </c>
      <c r="CF140" s="49" t="s">
        <v>443</v>
      </c>
      <c r="CG140" s="49" t="s">
        <v>443</v>
      </c>
      <c r="CH140" s="49" t="s">
        <v>443</v>
      </c>
      <c r="CI140" s="49" t="s">
        <v>443</v>
      </c>
      <c r="CJ140" s="103" t="s">
        <v>1919</v>
      </c>
      <c r="CK140" s="49" t="s">
        <v>443</v>
      </c>
      <c r="CL140" s="288" t="s">
        <v>443</v>
      </c>
      <c r="CM140" s="146" t="s">
        <v>2600</v>
      </c>
      <c r="CN140" s="49" t="s">
        <v>443</v>
      </c>
      <c r="CO140" s="369" t="s">
        <v>2711</v>
      </c>
      <c r="CP140" s="379" t="s">
        <v>443</v>
      </c>
      <c r="CQ140" s="379" t="s">
        <v>443</v>
      </c>
      <c r="CR140" s="389" t="s">
        <v>4</v>
      </c>
      <c r="CS140" s="379" t="s">
        <v>443</v>
      </c>
      <c r="CT140" s="379" t="s">
        <v>443</v>
      </c>
      <c r="CU140" s="380" t="s">
        <v>35</v>
      </c>
      <c r="CV140" s="379" t="s">
        <v>443</v>
      </c>
      <c r="CW140" s="379" t="s">
        <v>443</v>
      </c>
      <c r="CX140" s="379" t="s">
        <v>443</v>
      </c>
      <c r="CY140" s="379" t="s">
        <v>443</v>
      </c>
      <c r="CZ140" s="448" t="s">
        <v>443</v>
      </c>
      <c r="DA140" s="379" t="s">
        <v>443</v>
      </c>
    </row>
    <row r="141" spans="1:105" customFormat="1" ht="26.1" customHeight="1" x14ac:dyDescent="0.2">
      <c r="A141" s="21" t="s">
        <v>2712</v>
      </c>
      <c r="B141" s="5" t="s">
        <v>1813</v>
      </c>
      <c r="C141" s="46"/>
      <c r="D141" s="119"/>
      <c r="E141" s="65" t="s">
        <v>66</v>
      </c>
      <c r="F141" s="165" t="s">
        <v>433</v>
      </c>
      <c r="G141" s="88">
        <v>4</v>
      </c>
      <c r="H141" s="9" t="s">
        <v>30</v>
      </c>
      <c r="I141" s="280" t="s">
        <v>40</v>
      </c>
      <c r="J141" s="170" t="s">
        <v>443</v>
      </c>
      <c r="K141" s="49" t="s">
        <v>443</v>
      </c>
      <c r="L141" s="49" t="s">
        <v>21</v>
      </c>
      <c r="M141" s="49" t="s">
        <v>443</v>
      </c>
      <c r="N141" s="49" t="s">
        <v>443</v>
      </c>
      <c r="O141" s="49" t="s">
        <v>443</v>
      </c>
      <c r="P141" s="49" t="s">
        <v>443</v>
      </c>
      <c r="Q141" s="49" t="s">
        <v>443</v>
      </c>
      <c r="R141" s="49" t="s">
        <v>443</v>
      </c>
      <c r="S141" s="49" t="s">
        <v>443</v>
      </c>
      <c r="T141" s="49" t="s">
        <v>443</v>
      </c>
      <c r="U141" s="49" t="s">
        <v>443</v>
      </c>
      <c r="V141" s="49" t="s">
        <v>443</v>
      </c>
      <c r="W141" s="49" t="s">
        <v>443</v>
      </c>
      <c r="X141" s="49" t="s">
        <v>21</v>
      </c>
      <c r="Y141" s="49" t="s">
        <v>443</v>
      </c>
      <c r="Z141" s="49" t="s">
        <v>443</v>
      </c>
      <c r="AA141" s="49" t="s">
        <v>443</v>
      </c>
      <c r="AB141" s="49" t="s">
        <v>443</v>
      </c>
      <c r="AC141" s="49" t="s">
        <v>443</v>
      </c>
      <c r="AD141" s="49" t="s">
        <v>443</v>
      </c>
      <c r="AE141" s="49" t="s">
        <v>443</v>
      </c>
      <c r="AF141" s="49" t="s">
        <v>443</v>
      </c>
      <c r="AG141" s="49" t="s">
        <v>443</v>
      </c>
      <c r="AH141" s="49" t="s">
        <v>443</v>
      </c>
      <c r="AI141" s="49" t="s">
        <v>443</v>
      </c>
      <c r="AJ141" s="49" t="s">
        <v>21</v>
      </c>
      <c r="AK141" s="49" t="s">
        <v>443</v>
      </c>
      <c r="AL141" s="49" t="s">
        <v>443</v>
      </c>
      <c r="AM141" s="49" t="s">
        <v>443</v>
      </c>
      <c r="AN141" s="49" t="s">
        <v>443</v>
      </c>
      <c r="AO141" s="49" t="s">
        <v>443</v>
      </c>
      <c r="AP141" s="49" t="s">
        <v>443</v>
      </c>
      <c r="AQ141" s="49" t="s">
        <v>443</v>
      </c>
      <c r="AR141" s="49" t="s">
        <v>443</v>
      </c>
      <c r="AS141" s="49" t="s">
        <v>443</v>
      </c>
      <c r="AT141" s="49" t="s">
        <v>443</v>
      </c>
      <c r="AU141" s="49" t="s">
        <v>443</v>
      </c>
      <c r="AV141" s="137" t="s">
        <v>21</v>
      </c>
      <c r="AW141" s="49" t="s">
        <v>443</v>
      </c>
      <c r="AX141" s="49" t="s">
        <v>443</v>
      </c>
      <c r="AY141" s="49" t="s">
        <v>443</v>
      </c>
      <c r="AZ141" s="49" t="s">
        <v>443</v>
      </c>
      <c r="BA141" s="49" t="s">
        <v>443</v>
      </c>
      <c r="BB141" s="49" t="s">
        <v>443</v>
      </c>
      <c r="BC141" s="49" t="s">
        <v>443</v>
      </c>
      <c r="BD141" s="49" t="s">
        <v>443</v>
      </c>
      <c r="BE141" s="133" t="s">
        <v>2610</v>
      </c>
      <c r="BF141" s="135" t="s">
        <v>2611</v>
      </c>
      <c r="BG141" s="49" t="s">
        <v>443</v>
      </c>
      <c r="BH141" s="132" t="s">
        <v>21</v>
      </c>
      <c r="BI141" s="49" t="s">
        <v>443</v>
      </c>
      <c r="BJ141" s="49" t="s">
        <v>443</v>
      </c>
      <c r="BK141" s="49" t="s">
        <v>443</v>
      </c>
      <c r="BL141" s="49" t="s">
        <v>443</v>
      </c>
      <c r="BM141" s="49" t="s">
        <v>443</v>
      </c>
      <c r="BN141" s="49" t="s">
        <v>443</v>
      </c>
      <c r="BO141" s="49" t="s">
        <v>443</v>
      </c>
      <c r="BP141" s="49" t="s">
        <v>443</v>
      </c>
      <c r="BQ141" s="49" t="s">
        <v>443</v>
      </c>
      <c r="BR141" s="49" t="s">
        <v>443</v>
      </c>
      <c r="BS141" s="49" t="s">
        <v>443</v>
      </c>
      <c r="BT141" s="287" t="s">
        <v>4</v>
      </c>
      <c r="BU141" s="49" t="s">
        <v>443</v>
      </c>
      <c r="BV141" s="49" t="s">
        <v>443</v>
      </c>
      <c r="BW141" s="49" t="s">
        <v>443</v>
      </c>
      <c r="BX141" s="49" t="s">
        <v>443</v>
      </c>
      <c r="BY141" s="49" t="s">
        <v>443</v>
      </c>
      <c r="BZ141" s="49" t="s">
        <v>443</v>
      </c>
      <c r="CA141" s="49" t="s">
        <v>443</v>
      </c>
      <c r="CB141" s="49" t="s">
        <v>443</v>
      </c>
      <c r="CC141" s="49" t="s">
        <v>443</v>
      </c>
      <c r="CD141" s="49" t="s">
        <v>443</v>
      </c>
      <c r="CE141" s="49" t="s">
        <v>443</v>
      </c>
      <c r="CF141" s="295" t="s">
        <v>4</v>
      </c>
      <c r="CG141" s="49" t="s">
        <v>443</v>
      </c>
      <c r="CH141" s="49" t="s">
        <v>443</v>
      </c>
      <c r="CI141" s="49" t="s">
        <v>443</v>
      </c>
      <c r="CJ141" s="49" t="s">
        <v>443</v>
      </c>
      <c r="CK141" s="49" t="s">
        <v>443</v>
      </c>
      <c r="CL141" s="288" t="s">
        <v>443</v>
      </c>
      <c r="CM141" s="146" t="s">
        <v>2600</v>
      </c>
      <c r="CN141" s="49" t="s">
        <v>443</v>
      </c>
      <c r="CO141" s="49" t="s">
        <v>443</v>
      </c>
      <c r="CP141" s="162" t="s">
        <v>66</v>
      </c>
      <c r="CQ141" s="163"/>
      <c r="CR141" s="163"/>
      <c r="CS141" s="163"/>
      <c r="CT141" s="163"/>
      <c r="CU141" s="163"/>
      <c r="CV141" s="163"/>
      <c r="CW141" s="163"/>
      <c r="CX141" s="163"/>
      <c r="CY141" s="163"/>
      <c r="CZ141" s="163"/>
      <c r="DA141" s="163"/>
    </row>
    <row r="142" spans="1:105" ht="45" customHeight="1" x14ac:dyDescent="0.25">
      <c r="A142" s="383" t="s">
        <v>210</v>
      </c>
      <c r="B142" s="383" t="s">
        <v>49</v>
      </c>
      <c r="C142" s="383"/>
      <c r="D142" s="384"/>
      <c r="E142" s="385" t="s">
        <v>590</v>
      </c>
      <c r="F142" s="386" t="s">
        <v>282</v>
      </c>
      <c r="G142" s="88">
        <v>24</v>
      </c>
      <c r="H142" s="387" t="s">
        <v>2181</v>
      </c>
      <c r="I142" s="388" t="s">
        <v>31</v>
      </c>
      <c r="J142" s="170" t="s">
        <v>443</v>
      </c>
      <c r="K142" s="49" t="s">
        <v>443</v>
      </c>
      <c r="L142" s="49" t="s">
        <v>443</v>
      </c>
      <c r="M142" s="49" t="s">
        <v>443</v>
      </c>
      <c r="N142" s="49" t="s">
        <v>443</v>
      </c>
      <c r="O142" s="49" t="s">
        <v>443</v>
      </c>
      <c r="P142" s="49" t="s">
        <v>443</v>
      </c>
      <c r="Q142" s="49" t="s">
        <v>443</v>
      </c>
      <c r="R142" s="49" t="s">
        <v>443</v>
      </c>
      <c r="S142" s="49" t="s">
        <v>443</v>
      </c>
      <c r="T142" s="49" t="s">
        <v>21</v>
      </c>
      <c r="U142" s="49" t="s">
        <v>443</v>
      </c>
      <c r="V142" s="49" t="s">
        <v>443</v>
      </c>
      <c r="W142" s="49" t="s">
        <v>443</v>
      </c>
      <c r="X142" s="49" t="s">
        <v>443</v>
      </c>
      <c r="Y142" s="49" t="s">
        <v>443</v>
      </c>
      <c r="Z142" s="49" t="s">
        <v>443</v>
      </c>
      <c r="AA142" s="49" t="s">
        <v>443</v>
      </c>
      <c r="AB142" s="49" t="s">
        <v>443</v>
      </c>
      <c r="AC142" s="49" t="s">
        <v>443</v>
      </c>
      <c r="AD142" s="49" t="s">
        <v>443</v>
      </c>
      <c r="AE142" s="49" t="s">
        <v>443</v>
      </c>
      <c r="AF142" s="49" t="s">
        <v>21</v>
      </c>
      <c r="AG142" s="49" t="s">
        <v>443</v>
      </c>
      <c r="AH142" s="49" t="s">
        <v>443</v>
      </c>
      <c r="AI142" s="49" t="s">
        <v>443</v>
      </c>
      <c r="AJ142" s="49" t="s">
        <v>443</v>
      </c>
      <c r="AK142" s="49" t="s">
        <v>443</v>
      </c>
      <c r="AL142" s="49" t="s">
        <v>443</v>
      </c>
      <c r="AM142" s="49" t="s">
        <v>443</v>
      </c>
      <c r="AN142" s="49" t="s">
        <v>443</v>
      </c>
      <c r="AO142" s="49" t="s">
        <v>443</v>
      </c>
      <c r="AP142" s="49" t="s">
        <v>443</v>
      </c>
      <c r="AQ142" s="49" t="s">
        <v>443</v>
      </c>
      <c r="AR142" s="49" t="s">
        <v>21</v>
      </c>
      <c r="AS142" s="49" t="s">
        <v>443</v>
      </c>
      <c r="AT142" s="49" t="s">
        <v>443</v>
      </c>
      <c r="AU142" s="49" t="s">
        <v>443</v>
      </c>
      <c r="AV142" s="49" t="s">
        <v>443</v>
      </c>
      <c r="AW142" s="129" t="s">
        <v>2609</v>
      </c>
      <c r="AX142" s="49" t="s">
        <v>443</v>
      </c>
      <c r="AY142" s="49" t="s">
        <v>443</v>
      </c>
      <c r="AZ142" s="49" t="s">
        <v>443</v>
      </c>
      <c r="BA142" s="49" t="s">
        <v>443</v>
      </c>
      <c r="BB142" s="49" t="s">
        <v>443</v>
      </c>
      <c r="BC142" s="49" t="s">
        <v>443</v>
      </c>
      <c r="BD142" s="137" t="s">
        <v>21</v>
      </c>
      <c r="BE142" s="131" t="s">
        <v>443</v>
      </c>
      <c r="BF142" s="49" t="s">
        <v>443</v>
      </c>
      <c r="BG142" s="49" t="s">
        <v>443</v>
      </c>
      <c r="BH142" s="49" t="s">
        <v>443</v>
      </c>
      <c r="BI142" s="49" t="s">
        <v>443</v>
      </c>
      <c r="BJ142" s="49" t="s">
        <v>443</v>
      </c>
      <c r="BK142" s="49" t="s">
        <v>443</v>
      </c>
      <c r="BL142" s="49" t="s">
        <v>443</v>
      </c>
      <c r="BM142" s="49" t="s">
        <v>443</v>
      </c>
      <c r="BN142" s="49" t="s">
        <v>443</v>
      </c>
      <c r="BO142" s="49" t="s">
        <v>443</v>
      </c>
      <c r="BP142" s="49" t="s">
        <v>443</v>
      </c>
      <c r="BQ142" s="49" t="s">
        <v>443</v>
      </c>
      <c r="BR142" s="49" t="s">
        <v>443</v>
      </c>
      <c r="BS142" s="49" t="s">
        <v>443</v>
      </c>
      <c r="BT142" s="49" t="s">
        <v>443</v>
      </c>
      <c r="BU142" s="49" t="s">
        <v>443</v>
      </c>
      <c r="BV142" s="49" t="s">
        <v>443</v>
      </c>
      <c r="BW142" s="28" t="s">
        <v>443</v>
      </c>
      <c r="BX142" s="49" t="s">
        <v>443</v>
      </c>
      <c r="BY142" s="49" t="s">
        <v>443</v>
      </c>
      <c r="BZ142" s="49" t="s">
        <v>443</v>
      </c>
      <c r="CA142" s="49" t="s">
        <v>443</v>
      </c>
      <c r="CB142" s="287" t="s">
        <v>4</v>
      </c>
      <c r="CC142" s="49" t="s">
        <v>443</v>
      </c>
      <c r="CD142" s="49" t="s">
        <v>443</v>
      </c>
      <c r="CE142" s="49" t="s">
        <v>443</v>
      </c>
      <c r="CF142" s="49" t="s">
        <v>443</v>
      </c>
      <c r="CG142" s="49" t="s">
        <v>443</v>
      </c>
      <c r="CH142" s="49" t="s">
        <v>443</v>
      </c>
      <c r="CI142" s="49" t="s">
        <v>443</v>
      </c>
      <c r="CJ142" s="49" t="s">
        <v>443</v>
      </c>
      <c r="CK142" s="49" t="s">
        <v>443</v>
      </c>
      <c r="CL142" s="49" t="s">
        <v>443</v>
      </c>
      <c r="CM142" s="49" t="s">
        <v>443</v>
      </c>
      <c r="CN142" s="290" t="s">
        <v>443</v>
      </c>
      <c r="CO142" s="370" t="s">
        <v>4</v>
      </c>
      <c r="CP142" s="379" t="s">
        <v>443</v>
      </c>
      <c r="CQ142" s="379" t="s">
        <v>443</v>
      </c>
      <c r="CR142" s="379" t="s">
        <v>443</v>
      </c>
      <c r="CS142" s="379" t="s">
        <v>443</v>
      </c>
      <c r="CT142" s="379" t="s">
        <v>443</v>
      </c>
      <c r="CU142" s="380" t="s">
        <v>35</v>
      </c>
      <c r="CV142" s="379" t="s">
        <v>443</v>
      </c>
      <c r="CW142" s="379" t="s">
        <v>443</v>
      </c>
      <c r="CX142" s="379" t="s">
        <v>443</v>
      </c>
      <c r="CY142" s="379" t="s">
        <v>443</v>
      </c>
      <c r="CZ142" s="405" t="s">
        <v>443</v>
      </c>
      <c r="DA142" s="379" t="s">
        <v>443</v>
      </c>
    </row>
    <row r="143" spans="1:105" customFormat="1" ht="26.1" customHeight="1" x14ac:dyDescent="0.2">
      <c r="A143" s="5" t="s">
        <v>144</v>
      </c>
      <c r="B143" s="5" t="s">
        <v>140</v>
      </c>
      <c r="C143" s="56" t="s">
        <v>2713</v>
      </c>
      <c r="D143" s="117"/>
      <c r="E143" s="53" t="s">
        <v>66</v>
      </c>
      <c r="F143" s="88" t="s">
        <v>2714</v>
      </c>
      <c r="G143" s="140"/>
      <c r="H143" s="9" t="s">
        <v>24</v>
      </c>
      <c r="I143" s="21" t="s">
        <v>2715</v>
      </c>
      <c r="J143" s="170" t="s">
        <v>443</v>
      </c>
      <c r="K143" s="49" t="s">
        <v>443</v>
      </c>
      <c r="L143" s="49" t="s">
        <v>443</v>
      </c>
      <c r="M143" s="49" t="s">
        <v>443</v>
      </c>
      <c r="N143" s="49" t="s">
        <v>21</v>
      </c>
      <c r="O143" s="49" t="s">
        <v>443</v>
      </c>
      <c r="P143" s="49" t="s">
        <v>443</v>
      </c>
      <c r="Q143" s="49" t="s">
        <v>443</v>
      </c>
      <c r="R143" s="49" t="s">
        <v>443</v>
      </c>
      <c r="S143" s="49" t="s">
        <v>443</v>
      </c>
      <c r="T143" s="49" t="s">
        <v>443</v>
      </c>
      <c r="U143" s="49" t="s">
        <v>443</v>
      </c>
      <c r="V143" s="49" t="s">
        <v>443</v>
      </c>
      <c r="W143" s="49" t="s">
        <v>443</v>
      </c>
      <c r="X143" s="49" t="s">
        <v>443</v>
      </c>
      <c r="Y143" s="49" t="s">
        <v>443</v>
      </c>
      <c r="Z143" s="49" t="s">
        <v>21</v>
      </c>
      <c r="AA143" s="49" t="s">
        <v>443</v>
      </c>
      <c r="AB143" s="49" t="s">
        <v>443</v>
      </c>
      <c r="AC143" s="49" t="s">
        <v>443</v>
      </c>
      <c r="AD143" s="49" t="s">
        <v>443</v>
      </c>
      <c r="AE143" s="49" t="s">
        <v>443</v>
      </c>
      <c r="AF143" s="49" t="s">
        <v>443</v>
      </c>
      <c r="AG143" s="49" t="s">
        <v>443</v>
      </c>
      <c r="AH143" s="112" t="s">
        <v>66</v>
      </c>
      <c r="AI143" s="50"/>
      <c r="AJ143" s="50"/>
      <c r="AK143" s="50"/>
      <c r="AL143" s="50" t="s">
        <v>21</v>
      </c>
      <c r="AM143" s="50"/>
      <c r="AN143" s="50"/>
      <c r="AO143" s="50"/>
      <c r="AP143" s="50"/>
      <c r="AQ143" s="50"/>
      <c r="AR143" s="50"/>
      <c r="AS143" s="50"/>
      <c r="AT143" s="1"/>
      <c r="AU143" s="1"/>
      <c r="AV143" s="1"/>
      <c r="AW143" s="1"/>
      <c r="AX143" s="1"/>
      <c r="AY143" s="1"/>
      <c r="AZ143" s="1"/>
      <c r="BA143" s="1"/>
      <c r="BB143" s="1"/>
      <c r="BC143" s="1"/>
      <c r="BD143" s="1"/>
      <c r="BE143" s="143"/>
      <c r="BF143" s="1"/>
      <c r="BG143" s="1"/>
      <c r="BH143" s="1"/>
      <c r="BI143" s="1"/>
      <c r="BJ143" s="1"/>
      <c r="BK143" s="1"/>
      <c r="BL143" s="1"/>
      <c r="BM143" s="49"/>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5"/>
      <c r="CQ143" s="15"/>
      <c r="CR143" s="15"/>
      <c r="CS143" s="15"/>
      <c r="CT143" s="15"/>
      <c r="CU143" s="15"/>
      <c r="CV143" s="15"/>
      <c r="CW143" s="80" t="s">
        <v>443</v>
      </c>
      <c r="CX143" s="15"/>
      <c r="CY143" s="15"/>
      <c r="CZ143" s="15"/>
      <c r="DA143" s="15"/>
    </row>
    <row r="144" spans="1:105" customFormat="1" ht="26.1" customHeight="1" x14ac:dyDescent="0.2">
      <c r="A144" s="6" t="s">
        <v>46</v>
      </c>
      <c r="B144" s="6" t="s">
        <v>2716</v>
      </c>
      <c r="C144" s="54" t="s">
        <v>2717</v>
      </c>
      <c r="D144" s="117"/>
      <c r="E144" s="53" t="s">
        <v>66</v>
      </c>
      <c r="F144" s="88" t="s">
        <v>2718</v>
      </c>
      <c r="G144" s="140">
        <v>26</v>
      </c>
      <c r="H144" s="9" t="s">
        <v>19</v>
      </c>
      <c r="I144" s="23" t="s">
        <v>20</v>
      </c>
      <c r="J144" s="49" t="s">
        <v>443</v>
      </c>
      <c r="K144" s="49" t="s">
        <v>443</v>
      </c>
      <c r="L144" s="49" t="s">
        <v>443</v>
      </c>
      <c r="M144" s="49" t="s">
        <v>443</v>
      </c>
      <c r="N144" s="49" t="s">
        <v>443</v>
      </c>
      <c r="O144" s="49" t="s">
        <v>21</v>
      </c>
      <c r="P144" s="49" t="s">
        <v>443</v>
      </c>
      <c r="Q144" s="49" t="s">
        <v>443</v>
      </c>
      <c r="R144" s="49" t="s">
        <v>443</v>
      </c>
      <c r="S144" s="49" t="s">
        <v>443</v>
      </c>
      <c r="T144" s="49" t="s">
        <v>443</v>
      </c>
      <c r="U144" s="49" t="s">
        <v>443</v>
      </c>
      <c r="V144" s="49" t="s">
        <v>443</v>
      </c>
      <c r="W144" s="49" t="s">
        <v>443</v>
      </c>
      <c r="X144" s="49" t="s">
        <v>443</v>
      </c>
      <c r="Y144" s="49" t="s">
        <v>443</v>
      </c>
      <c r="Z144" s="49" t="s">
        <v>443</v>
      </c>
      <c r="AA144" s="61" t="s">
        <v>66</v>
      </c>
      <c r="AB144" s="51"/>
      <c r="AC144" s="51"/>
      <c r="AD144" s="51"/>
      <c r="AE144" s="51"/>
      <c r="AF144" s="51"/>
      <c r="AG144" s="51"/>
      <c r="AH144" s="49"/>
      <c r="AI144" s="49"/>
      <c r="AJ144" s="49"/>
      <c r="AK144" s="49"/>
      <c r="AL144" s="49"/>
      <c r="AM144" s="61" t="s">
        <v>66</v>
      </c>
      <c r="AN144" s="51"/>
      <c r="AO144" s="51"/>
      <c r="AP144" s="51"/>
      <c r="AQ144" s="51"/>
      <c r="AR144" s="51"/>
      <c r="AS144" s="51"/>
      <c r="AT144" s="1"/>
      <c r="AU144" s="1"/>
      <c r="AV144" s="1"/>
      <c r="AW144" s="1"/>
      <c r="AX144" s="1"/>
      <c r="AY144" s="1"/>
      <c r="AZ144" s="1"/>
      <c r="BA144" s="1"/>
      <c r="BB144" s="1"/>
      <c r="BC144" s="1"/>
      <c r="BD144" s="1"/>
      <c r="BE144" s="1"/>
      <c r="BF144" s="1"/>
      <c r="BG144" s="1"/>
      <c r="BH144" s="1"/>
      <c r="BI144" s="1"/>
      <c r="BJ144" s="1"/>
      <c r="BK144" s="1"/>
      <c r="BL144" s="1"/>
      <c r="BM144" s="1"/>
      <c r="BN144" s="49"/>
      <c r="BO144" s="1"/>
      <c r="BP144" s="1"/>
      <c r="BQ144" s="1"/>
      <c r="BR144" s="1"/>
      <c r="BS144" s="1"/>
      <c r="BT144" s="1"/>
      <c r="BU144" s="1"/>
      <c r="BV144" s="1"/>
      <c r="BW144" s="1"/>
      <c r="BX144" s="1"/>
      <c r="BY144" s="1"/>
      <c r="BZ144" s="15"/>
      <c r="CA144" s="15"/>
      <c r="CB144" s="15"/>
      <c r="CC144" s="1"/>
      <c r="CD144" s="15"/>
      <c r="CE144" s="1"/>
      <c r="CF144" s="1"/>
      <c r="CG144" s="1"/>
      <c r="CH144" s="1"/>
      <c r="CI144" s="1"/>
      <c r="CJ144" s="1"/>
      <c r="CK144" s="1"/>
      <c r="CL144" s="1"/>
      <c r="CM144" s="1"/>
      <c r="CN144" s="1"/>
      <c r="CO144" s="1"/>
      <c r="CP144" s="155"/>
      <c r="CQ144" s="155"/>
      <c r="CR144" s="155"/>
      <c r="CS144" s="155"/>
      <c r="CT144" s="155"/>
      <c r="CU144" s="155"/>
      <c r="CV144" s="155"/>
      <c r="CW144" s="155"/>
      <c r="CX144" s="155"/>
      <c r="CY144" s="155"/>
      <c r="CZ144" s="155"/>
      <c r="DA144" s="155"/>
    </row>
    <row r="145" spans="1:105" s="381" customFormat="1" ht="45" customHeight="1" x14ac:dyDescent="0.25">
      <c r="A145" s="382" t="s">
        <v>2264</v>
      </c>
      <c r="B145" s="383" t="s">
        <v>1766</v>
      </c>
      <c r="C145" s="383" t="s">
        <v>1921</v>
      </c>
      <c r="D145" s="401">
        <v>43361</v>
      </c>
      <c r="E145" s="385" t="s">
        <v>590</v>
      </c>
      <c r="F145" s="386" t="s">
        <v>1514</v>
      </c>
      <c r="G145" s="299"/>
      <c r="H145" s="387" t="s">
        <v>24</v>
      </c>
      <c r="I145" s="388" t="s">
        <v>100</v>
      </c>
      <c r="J145" s="174"/>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1"/>
      <c r="AU145" s="1"/>
      <c r="AV145" s="1"/>
      <c r="AW145" s="1"/>
      <c r="AX145" s="1"/>
      <c r="AY145" s="1"/>
      <c r="AZ145" s="1"/>
      <c r="BA145" s="1"/>
      <c r="BB145" s="1"/>
      <c r="BC145" s="1"/>
      <c r="BD145" s="1"/>
      <c r="BE145" s="143"/>
      <c r="BF145" s="1"/>
      <c r="BG145" s="1"/>
      <c r="BH145" s="1"/>
      <c r="BI145" s="1"/>
      <c r="BJ145" s="1"/>
      <c r="BK145" s="49"/>
      <c r="BL145" s="49"/>
      <c r="BM145" s="49"/>
      <c r="BN145" s="1"/>
      <c r="BO145" s="1"/>
      <c r="BP145" s="1"/>
      <c r="BQ145" s="1"/>
      <c r="BR145" s="1"/>
      <c r="BS145" s="1"/>
      <c r="BT145" s="1"/>
      <c r="BU145" s="1"/>
      <c r="BV145" s="1"/>
      <c r="BW145" s="1"/>
      <c r="BX145" s="49"/>
      <c r="BY145" s="1"/>
      <c r="BZ145" s="103" t="s">
        <v>35</v>
      </c>
      <c r="CA145" s="50" t="s">
        <v>35</v>
      </c>
      <c r="CB145" s="49" t="s">
        <v>443</v>
      </c>
      <c r="CC145" s="131" t="s">
        <v>443</v>
      </c>
      <c r="CD145" s="49" t="s">
        <v>443</v>
      </c>
      <c r="CE145" s="49" t="s">
        <v>443</v>
      </c>
      <c r="CF145" s="49" t="s">
        <v>443</v>
      </c>
      <c r="CG145" s="49" t="s">
        <v>443</v>
      </c>
      <c r="CH145" s="49" t="s">
        <v>443</v>
      </c>
      <c r="CI145" s="49" t="s">
        <v>443</v>
      </c>
      <c r="CJ145" s="49" t="s">
        <v>443</v>
      </c>
      <c r="CK145" s="49" t="s">
        <v>443</v>
      </c>
      <c r="CL145" s="49" t="s">
        <v>443</v>
      </c>
      <c r="CM145" s="290" t="s">
        <v>443</v>
      </c>
      <c r="CN145" s="311" t="s">
        <v>4</v>
      </c>
      <c r="CO145" s="131" t="s">
        <v>443</v>
      </c>
      <c r="CP145" s="379" t="s">
        <v>443</v>
      </c>
      <c r="CQ145" s="379" t="s">
        <v>443</v>
      </c>
      <c r="CR145" s="379" t="s">
        <v>443</v>
      </c>
      <c r="CS145" s="379" t="s">
        <v>443</v>
      </c>
      <c r="CT145" s="380" t="s">
        <v>35</v>
      </c>
      <c r="CU145" s="380" t="s">
        <v>35</v>
      </c>
      <c r="CV145" s="379" t="s">
        <v>443</v>
      </c>
      <c r="CW145" s="379" t="s">
        <v>443</v>
      </c>
      <c r="CX145" s="379" t="s">
        <v>443</v>
      </c>
      <c r="CY145" s="405" t="s">
        <v>443</v>
      </c>
      <c r="CZ145" s="379" t="s">
        <v>4</v>
      </c>
      <c r="DA145" s="379" t="s">
        <v>443</v>
      </c>
    </row>
    <row r="146" spans="1:105" s="134" customFormat="1" ht="26.1" customHeight="1" x14ac:dyDescent="0.2">
      <c r="A146" s="201" t="s">
        <v>2719</v>
      </c>
      <c r="B146" s="201" t="s">
        <v>201</v>
      </c>
      <c r="C146" s="276" t="s">
        <v>2720</v>
      </c>
      <c r="D146" s="210"/>
      <c r="E146" s="314" t="s">
        <v>66</v>
      </c>
      <c r="F146" s="252" t="s">
        <v>300</v>
      </c>
      <c r="G146" s="140"/>
      <c r="H146" s="203" t="s">
        <v>24</v>
      </c>
      <c r="I146" s="282" t="s">
        <v>53</v>
      </c>
      <c r="J146" s="49" t="s">
        <v>443</v>
      </c>
      <c r="K146" s="49" t="s">
        <v>443</v>
      </c>
      <c r="L146" s="49" t="s">
        <v>21</v>
      </c>
      <c r="M146" s="49" t="s">
        <v>443</v>
      </c>
      <c r="N146" s="49" t="s">
        <v>443</v>
      </c>
      <c r="O146" s="49" t="s">
        <v>443</v>
      </c>
      <c r="P146" s="49" t="s">
        <v>443</v>
      </c>
      <c r="Q146" s="49" t="s">
        <v>443</v>
      </c>
      <c r="R146" s="49" t="s">
        <v>443</v>
      </c>
      <c r="S146" s="49" t="s">
        <v>443</v>
      </c>
      <c r="T146" s="49" t="s">
        <v>443</v>
      </c>
      <c r="U146" s="49" t="s">
        <v>443</v>
      </c>
      <c r="V146" s="49" t="s">
        <v>443</v>
      </c>
      <c r="W146" s="49" t="s">
        <v>443</v>
      </c>
      <c r="X146" s="49" t="s">
        <v>443</v>
      </c>
      <c r="Y146" s="49" t="s">
        <v>21</v>
      </c>
      <c r="Z146" s="49" t="s">
        <v>443</v>
      </c>
      <c r="AA146" s="49" t="s">
        <v>443</v>
      </c>
      <c r="AB146" s="49" t="s">
        <v>443</v>
      </c>
      <c r="AC146" s="49" t="s">
        <v>443</v>
      </c>
      <c r="AD146" s="49" t="s">
        <v>443</v>
      </c>
      <c r="AE146" s="49" t="s">
        <v>443</v>
      </c>
      <c r="AF146" s="49" t="s">
        <v>443</v>
      </c>
      <c r="AG146" s="49" t="s">
        <v>443</v>
      </c>
      <c r="AH146" s="49" t="s">
        <v>443</v>
      </c>
      <c r="AI146" s="49" t="s">
        <v>443</v>
      </c>
      <c r="AJ146" s="49" t="s">
        <v>21</v>
      </c>
      <c r="AK146" s="49" t="s">
        <v>443</v>
      </c>
      <c r="AL146" s="49" t="s">
        <v>443</v>
      </c>
      <c r="AM146" s="49" t="s">
        <v>443</v>
      </c>
      <c r="AN146" s="49" t="s">
        <v>443</v>
      </c>
      <c r="AO146" s="49" t="s">
        <v>443</v>
      </c>
      <c r="AP146" s="49" t="s">
        <v>443</v>
      </c>
      <c r="AQ146" s="49" t="s">
        <v>443</v>
      </c>
      <c r="AR146" s="49" t="s">
        <v>443</v>
      </c>
      <c r="AS146" s="49" t="s">
        <v>443</v>
      </c>
      <c r="AT146" s="49" t="s">
        <v>443</v>
      </c>
      <c r="AU146" s="49" t="s">
        <v>443</v>
      </c>
      <c r="AV146" s="137" t="s">
        <v>21</v>
      </c>
      <c r="AW146" s="49" t="s">
        <v>443</v>
      </c>
      <c r="AX146" s="49" t="s">
        <v>443</v>
      </c>
      <c r="AY146" s="49" t="s">
        <v>443</v>
      </c>
      <c r="AZ146" s="49" t="s">
        <v>443</v>
      </c>
      <c r="BA146" s="49" t="s">
        <v>443</v>
      </c>
      <c r="BB146" s="49" t="s">
        <v>2595</v>
      </c>
      <c r="BC146" s="49" t="s">
        <v>443</v>
      </c>
      <c r="BD146" s="49" t="s">
        <v>443</v>
      </c>
      <c r="BE146" s="131" t="s">
        <v>443</v>
      </c>
      <c r="BF146" s="162" t="s">
        <v>443</v>
      </c>
      <c r="BG146" s="162" t="s">
        <v>443</v>
      </c>
      <c r="BH146" s="228" t="s">
        <v>35</v>
      </c>
      <c r="BI146" s="162" t="s">
        <v>443</v>
      </c>
      <c r="BJ146" s="162" t="s">
        <v>443</v>
      </c>
      <c r="BK146" s="164" t="s">
        <v>21</v>
      </c>
      <c r="BL146" s="162" t="s">
        <v>443</v>
      </c>
      <c r="BM146" s="322" t="s">
        <v>35</v>
      </c>
      <c r="BN146" s="322" t="s">
        <v>35</v>
      </c>
      <c r="BO146" s="279" t="s">
        <v>35</v>
      </c>
      <c r="BP146" s="279" t="s">
        <v>35</v>
      </c>
      <c r="BQ146" s="357" t="s">
        <v>35</v>
      </c>
      <c r="BR146" s="103" t="s">
        <v>35</v>
      </c>
      <c r="BS146" s="103" t="s">
        <v>35</v>
      </c>
      <c r="BT146" s="103" t="s">
        <v>35</v>
      </c>
      <c r="BU146" s="103" t="s">
        <v>35</v>
      </c>
      <c r="BV146" s="287" t="s">
        <v>4</v>
      </c>
      <c r="BW146" s="1"/>
      <c r="BX146" s="1"/>
      <c r="BY146" s="1"/>
      <c r="BZ146" s="1"/>
      <c r="CA146" s="1"/>
      <c r="CB146" s="1"/>
      <c r="CC146" s="1"/>
      <c r="CD146" s="1"/>
      <c r="CE146" s="1"/>
      <c r="CF146" s="1"/>
      <c r="CG146" s="1"/>
      <c r="CH146" s="1"/>
      <c r="CI146" s="1"/>
      <c r="CJ146" s="1"/>
      <c r="CK146" s="1"/>
      <c r="CL146" s="1"/>
      <c r="CM146" s="1"/>
      <c r="CN146" s="1"/>
      <c r="CO146" s="1"/>
      <c r="CP146"/>
      <c r="CQ146"/>
      <c r="CR146"/>
      <c r="CS146"/>
      <c r="CT146"/>
      <c r="CU146" s="15"/>
      <c r="CV146" s="15"/>
      <c r="CW146" s="80" t="s">
        <v>443</v>
      </c>
      <c r="CX146" s="15"/>
      <c r="CY146" s="15"/>
      <c r="CZ146" s="15"/>
      <c r="DA146" s="15"/>
    </row>
    <row r="147" spans="1:105" customFormat="1" ht="26.1" customHeight="1" x14ac:dyDescent="0.2">
      <c r="A147" s="5" t="s">
        <v>2721</v>
      </c>
      <c r="B147" s="6" t="s">
        <v>2722</v>
      </c>
      <c r="C147" s="54" t="s">
        <v>2723</v>
      </c>
      <c r="D147" s="118">
        <v>42064</v>
      </c>
      <c r="E147" s="65" t="s">
        <v>66</v>
      </c>
      <c r="F147" s="88" t="s">
        <v>2724</v>
      </c>
      <c r="G147" s="88"/>
      <c r="H147" s="9" t="s">
        <v>30</v>
      </c>
      <c r="I147" s="278" t="s">
        <v>40</v>
      </c>
      <c r="J147" s="170"/>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t="s">
        <v>35</v>
      </c>
      <c r="AI147" s="49" t="s">
        <v>35</v>
      </c>
      <c r="AJ147" s="49" t="s">
        <v>21</v>
      </c>
      <c r="AK147" s="49" t="s">
        <v>35</v>
      </c>
      <c r="AL147" s="49" t="s">
        <v>443</v>
      </c>
      <c r="AM147" s="49" t="s">
        <v>443</v>
      </c>
      <c r="AN147" s="49" t="s">
        <v>443</v>
      </c>
      <c r="AO147" s="49" t="s">
        <v>443</v>
      </c>
      <c r="AP147" s="49" t="s">
        <v>443</v>
      </c>
      <c r="AQ147" s="49" t="s">
        <v>443</v>
      </c>
      <c r="AR147" s="49" t="s">
        <v>443</v>
      </c>
      <c r="AS147" s="49" t="s">
        <v>443</v>
      </c>
      <c r="AT147" s="49" t="s">
        <v>443</v>
      </c>
      <c r="AU147" s="49" t="s">
        <v>443</v>
      </c>
      <c r="AV147" s="137" t="s">
        <v>21</v>
      </c>
      <c r="AW147" s="49" t="s">
        <v>443</v>
      </c>
      <c r="AX147" s="49" t="s">
        <v>443</v>
      </c>
      <c r="AY147" s="49" t="s">
        <v>443</v>
      </c>
      <c r="AZ147" s="49" t="s">
        <v>443</v>
      </c>
      <c r="BA147" s="49" t="s">
        <v>443</v>
      </c>
      <c r="BB147" s="49" t="s">
        <v>443</v>
      </c>
      <c r="BC147" s="111" t="s">
        <v>443</v>
      </c>
      <c r="BD147" s="49" t="s">
        <v>443</v>
      </c>
      <c r="BE147" s="133" t="s">
        <v>2610</v>
      </c>
      <c r="BF147" s="135" t="s">
        <v>2611</v>
      </c>
      <c r="BG147" s="49" t="s">
        <v>443</v>
      </c>
      <c r="BH147" s="132" t="s">
        <v>21</v>
      </c>
      <c r="BI147" s="49" t="s">
        <v>443</v>
      </c>
      <c r="BJ147" s="49" t="s">
        <v>443</v>
      </c>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row>
    <row r="148" spans="1:105" customFormat="1" ht="26.1" customHeight="1" x14ac:dyDescent="0.2">
      <c r="A148" s="41" t="s">
        <v>2721</v>
      </c>
      <c r="B148" s="41"/>
      <c r="C148" s="59" t="s">
        <v>2725</v>
      </c>
      <c r="D148" s="121">
        <v>42872</v>
      </c>
      <c r="E148" s="178" t="s">
        <v>66</v>
      </c>
      <c r="F148" s="250" t="s">
        <v>2724</v>
      </c>
      <c r="G148" s="89">
        <v>6</v>
      </c>
      <c r="H148" s="43" t="s">
        <v>30</v>
      </c>
      <c r="I148" s="44" t="s">
        <v>40</v>
      </c>
      <c r="J148" s="103"/>
      <c r="K148" s="103"/>
      <c r="L148" s="103"/>
      <c r="M148" s="103"/>
      <c r="N148" s="103"/>
      <c r="O148" s="103"/>
      <c r="P148" s="103"/>
      <c r="Q148" s="103"/>
      <c r="R148" s="103"/>
      <c r="S148" s="103"/>
      <c r="T148" s="103"/>
      <c r="U148" s="49"/>
      <c r="V148" s="49"/>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103"/>
      <c r="AU148" s="103"/>
      <c r="AV148" s="103"/>
      <c r="AW148" s="111"/>
      <c r="AX148" s="49"/>
      <c r="AY148" s="137"/>
      <c r="AZ148" s="49"/>
      <c r="BA148" s="49"/>
      <c r="BB148" s="49"/>
      <c r="BC148" s="49"/>
      <c r="BD148" s="49"/>
      <c r="BE148" s="131"/>
      <c r="BF148" s="266"/>
      <c r="BG148" s="266"/>
      <c r="BH148" s="275"/>
      <c r="BI148" s="266" t="s">
        <v>1919</v>
      </c>
      <c r="BJ148" s="266"/>
      <c r="BK148" s="80"/>
      <c r="BL148" s="80"/>
      <c r="BM148" s="49"/>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55"/>
    </row>
    <row r="149" spans="1:105" s="381" customFormat="1" ht="45" customHeight="1" x14ac:dyDescent="0.25">
      <c r="A149" s="382" t="s">
        <v>32</v>
      </c>
      <c r="B149" s="383" t="s">
        <v>1845</v>
      </c>
      <c r="C149" s="383"/>
      <c r="D149" s="384"/>
      <c r="E149" s="385" t="s">
        <v>590</v>
      </c>
      <c r="F149" s="386" t="s">
        <v>468</v>
      </c>
      <c r="G149" s="88">
        <v>25</v>
      </c>
      <c r="H149" s="387" t="s">
        <v>30</v>
      </c>
      <c r="I149" s="388" t="s">
        <v>87</v>
      </c>
      <c r="J149" s="49" t="s">
        <v>443</v>
      </c>
      <c r="K149" s="49" t="s">
        <v>443</v>
      </c>
      <c r="L149" s="49" t="s">
        <v>443</v>
      </c>
      <c r="M149" s="49" t="s">
        <v>443</v>
      </c>
      <c r="N149" s="49" t="s">
        <v>443</v>
      </c>
      <c r="O149" s="49" t="s">
        <v>443</v>
      </c>
      <c r="P149" s="49" t="s">
        <v>443</v>
      </c>
      <c r="Q149" s="49" t="s">
        <v>21</v>
      </c>
      <c r="R149" s="49" t="s">
        <v>443</v>
      </c>
      <c r="S149" s="49" t="s">
        <v>443</v>
      </c>
      <c r="T149" s="49" t="s">
        <v>443</v>
      </c>
      <c r="U149" s="49" t="s">
        <v>443</v>
      </c>
      <c r="V149" s="49" t="s">
        <v>443</v>
      </c>
      <c r="W149" s="49" t="s">
        <v>443</v>
      </c>
      <c r="X149" s="49" t="s">
        <v>443</v>
      </c>
      <c r="Y149" s="49" t="s">
        <v>34</v>
      </c>
      <c r="Z149" s="49" t="s">
        <v>443</v>
      </c>
      <c r="AA149" s="49" t="s">
        <v>443</v>
      </c>
      <c r="AB149" s="49" t="s">
        <v>443</v>
      </c>
      <c r="AC149" s="49" t="s">
        <v>21</v>
      </c>
      <c r="AD149" s="49" t="s">
        <v>443</v>
      </c>
      <c r="AE149" s="49" t="s">
        <v>443</v>
      </c>
      <c r="AF149" s="49" t="s">
        <v>443</v>
      </c>
      <c r="AG149" s="49" t="s">
        <v>443</v>
      </c>
      <c r="AH149" s="49" t="s">
        <v>443</v>
      </c>
      <c r="AI149" s="49" t="s">
        <v>443</v>
      </c>
      <c r="AJ149" s="49" t="s">
        <v>443</v>
      </c>
      <c r="AK149" s="49" t="s">
        <v>443</v>
      </c>
      <c r="AL149" s="49" t="s">
        <v>443</v>
      </c>
      <c r="AM149" s="49" t="s">
        <v>443</v>
      </c>
      <c r="AN149" s="49" t="s">
        <v>443</v>
      </c>
      <c r="AO149" s="49" t="s">
        <v>21</v>
      </c>
      <c r="AP149" s="49" t="s">
        <v>443</v>
      </c>
      <c r="AQ149" s="49" t="s">
        <v>443</v>
      </c>
      <c r="AR149" s="49" t="s">
        <v>443</v>
      </c>
      <c r="AS149" s="49" t="s">
        <v>443</v>
      </c>
      <c r="AT149" s="49" t="s">
        <v>443</v>
      </c>
      <c r="AU149" s="49" t="s">
        <v>443</v>
      </c>
      <c r="AV149" s="49" t="s">
        <v>443</v>
      </c>
      <c r="AW149" s="49" t="s">
        <v>443</v>
      </c>
      <c r="AX149" s="49" t="s">
        <v>443</v>
      </c>
      <c r="AY149" s="49" t="s">
        <v>443</v>
      </c>
      <c r="AZ149" s="49" t="s">
        <v>443</v>
      </c>
      <c r="BA149" s="49" t="s">
        <v>443</v>
      </c>
      <c r="BB149" s="137" t="s">
        <v>21</v>
      </c>
      <c r="BC149" s="49" t="s">
        <v>443</v>
      </c>
      <c r="BD149" s="49" t="s">
        <v>443</v>
      </c>
      <c r="BE149" s="133" t="s">
        <v>2610</v>
      </c>
      <c r="BF149" s="346" t="s">
        <v>2611</v>
      </c>
      <c r="BG149" s="351" t="s">
        <v>443</v>
      </c>
      <c r="BH149" s="351" t="s">
        <v>443</v>
      </c>
      <c r="BI149" s="351" t="s">
        <v>443</v>
      </c>
      <c r="BJ149" s="104" t="s">
        <v>443</v>
      </c>
      <c r="BK149" s="104" t="s">
        <v>767</v>
      </c>
      <c r="BL149" s="104" t="s">
        <v>34</v>
      </c>
      <c r="BM149" s="104" t="s">
        <v>34</v>
      </c>
      <c r="BN149" s="104" t="s">
        <v>34</v>
      </c>
      <c r="BO149" s="292" t="s">
        <v>21</v>
      </c>
      <c r="BP149" s="49" t="s">
        <v>443</v>
      </c>
      <c r="BQ149" s="49" t="s">
        <v>443</v>
      </c>
      <c r="BR149" s="49" t="s">
        <v>443</v>
      </c>
      <c r="BS149" s="49" t="s">
        <v>443</v>
      </c>
      <c r="BT149" s="49" t="s">
        <v>443</v>
      </c>
      <c r="BU149" s="49" t="s">
        <v>443</v>
      </c>
      <c r="BV149" s="49" t="s">
        <v>443</v>
      </c>
      <c r="BW149" s="49" t="s">
        <v>443</v>
      </c>
      <c r="BX149" s="49" t="s">
        <v>443</v>
      </c>
      <c r="BY149" s="104" t="s">
        <v>443</v>
      </c>
      <c r="BZ149" s="287" t="s">
        <v>4</v>
      </c>
      <c r="CA149" s="49" t="s">
        <v>35</v>
      </c>
      <c r="CB149" s="49" t="s">
        <v>443</v>
      </c>
      <c r="CC149" s="49" t="s">
        <v>443</v>
      </c>
      <c r="CD149" s="49" t="s">
        <v>443</v>
      </c>
      <c r="CE149" s="49" t="s">
        <v>443</v>
      </c>
      <c r="CF149" s="49" t="s">
        <v>443</v>
      </c>
      <c r="CG149" s="103" t="s">
        <v>1919</v>
      </c>
      <c r="CH149" s="49" t="s">
        <v>443</v>
      </c>
      <c r="CI149" s="49" t="s">
        <v>443</v>
      </c>
      <c r="CJ149" s="49" t="s">
        <v>443</v>
      </c>
      <c r="CK149" s="49" t="s">
        <v>443</v>
      </c>
      <c r="CL149" s="288" t="s">
        <v>443</v>
      </c>
      <c r="CM149" s="146" t="s">
        <v>2600</v>
      </c>
      <c r="CN149" s="49" t="s">
        <v>443</v>
      </c>
      <c r="CO149" s="131" t="s">
        <v>443</v>
      </c>
      <c r="CP149" s="379" t="s">
        <v>443</v>
      </c>
      <c r="CQ149" s="379" t="s">
        <v>443</v>
      </c>
      <c r="CR149" s="379" t="s">
        <v>443</v>
      </c>
      <c r="CS149" s="379" t="s">
        <v>443</v>
      </c>
      <c r="CT149" s="380" t="s">
        <v>35</v>
      </c>
      <c r="CU149" s="380" t="s">
        <v>35</v>
      </c>
      <c r="CV149" s="380" t="s">
        <v>35</v>
      </c>
      <c r="CW149" s="379" t="s">
        <v>443</v>
      </c>
      <c r="CX149" s="379" t="s">
        <v>443</v>
      </c>
      <c r="CY149" s="448" t="s">
        <v>443</v>
      </c>
      <c r="CZ149" s="448" t="s">
        <v>443</v>
      </c>
      <c r="DA149" s="379" t="s">
        <v>443</v>
      </c>
    </row>
    <row r="150" spans="1:105" customFormat="1" ht="26.1" customHeight="1" x14ac:dyDescent="0.2">
      <c r="A150" s="6" t="s">
        <v>2726</v>
      </c>
      <c r="B150" s="6" t="s">
        <v>1529</v>
      </c>
      <c r="C150" s="45" t="s">
        <v>2727</v>
      </c>
      <c r="D150" s="117"/>
      <c r="E150" s="65" t="s">
        <v>66</v>
      </c>
      <c r="F150" s="165" t="s">
        <v>2728</v>
      </c>
      <c r="G150" s="88"/>
      <c r="H150" s="9" t="s">
        <v>24</v>
      </c>
      <c r="I150" s="280" t="s">
        <v>20</v>
      </c>
      <c r="J150" s="49" t="s">
        <v>443</v>
      </c>
      <c r="K150" s="49" t="s">
        <v>35</v>
      </c>
      <c r="L150" s="49" t="s">
        <v>443</v>
      </c>
      <c r="M150" s="49" t="s">
        <v>443</v>
      </c>
      <c r="N150" s="49" t="s">
        <v>443</v>
      </c>
      <c r="O150" s="49" t="s">
        <v>21</v>
      </c>
      <c r="P150" s="49" t="s">
        <v>443</v>
      </c>
      <c r="Q150" s="49" t="s">
        <v>443</v>
      </c>
      <c r="R150" s="49" t="s">
        <v>443</v>
      </c>
      <c r="S150" s="49" t="s">
        <v>443</v>
      </c>
      <c r="T150" s="49" t="s">
        <v>443</v>
      </c>
      <c r="U150" s="49" t="s">
        <v>443</v>
      </c>
      <c r="V150" s="49" t="s">
        <v>443</v>
      </c>
      <c r="W150" s="49" t="s">
        <v>443</v>
      </c>
      <c r="X150" s="49" t="s">
        <v>443</v>
      </c>
      <c r="Y150" s="49" t="s">
        <v>443</v>
      </c>
      <c r="Z150" s="49" t="s">
        <v>443</v>
      </c>
      <c r="AA150" s="49" t="s">
        <v>21</v>
      </c>
      <c r="AB150" s="49" t="s">
        <v>443</v>
      </c>
      <c r="AC150" s="49" t="s">
        <v>443</v>
      </c>
      <c r="AD150" s="49" t="s">
        <v>443</v>
      </c>
      <c r="AE150" s="49" t="s">
        <v>443</v>
      </c>
      <c r="AF150" s="49" t="s">
        <v>443</v>
      </c>
      <c r="AG150" s="49" t="s">
        <v>443</v>
      </c>
      <c r="AH150" s="49" t="s">
        <v>443</v>
      </c>
      <c r="AI150" s="49" t="s">
        <v>443</v>
      </c>
      <c r="AJ150" s="49" t="s">
        <v>443</v>
      </c>
      <c r="AK150" s="49" t="s">
        <v>443</v>
      </c>
      <c r="AL150" s="49" t="s">
        <v>443</v>
      </c>
      <c r="AM150" s="49" t="s">
        <v>21</v>
      </c>
      <c r="AN150" s="49" t="s">
        <v>443</v>
      </c>
      <c r="AO150" s="49" t="s">
        <v>443</v>
      </c>
      <c r="AP150" s="49" t="s">
        <v>443</v>
      </c>
      <c r="AQ150" s="49" t="s">
        <v>443</v>
      </c>
      <c r="AR150" s="49" t="s">
        <v>443</v>
      </c>
      <c r="AS150" s="49" t="s">
        <v>443</v>
      </c>
      <c r="AT150" s="49" t="s">
        <v>443</v>
      </c>
      <c r="AU150" s="49" t="s">
        <v>443</v>
      </c>
      <c r="AV150" s="49" t="s">
        <v>443</v>
      </c>
      <c r="AW150" s="49" t="s">
        <v>443</v>
      </c>
      <c r="AX150" s="49" t="s">
        <v>443</v>
      </c>
      <c r="AY150" s="137" t="s">
        <v>21</v>
      </c>
      <c r="AZ150" s="49" t="s">
        <v>443</v>
      </c>
      <c r="BA150" s="49" t="s">
        <v>443</v>
      </c>
      <c r="BB150" s="49" t="s">
        <v>2595</v>
      </c>
      <c r="BC150" s="49" t="s">
        <v>443</v>
      </c>
      <c r="BD150" s="49" t="s">
        <v>443</v>
      </c>
      <c r="BE150" s="131" t="s">
        <v>443</v>
      </c>
      <c r="BF150" s="131" t="s">
        <v>443</v>
      </c>
      <c r="BG150" s="131" t="s">
        <v>443</v>
      </c>
      <c r="BH150" s="131" t="s">
        <v>443</v>
      </c>
      <c r="BI150" s="131" t="s">
        <v>443</v>
      </c>
      <c r="BJ150" s="49" t="s">
        <v>443</v>
      </c>
      <c r="BK150" s="132" t="s">
        <v>21</v>
      </c>
      <c r="BL150" s="49" t="s">
        <v>443</v>
      </c>
      <c r="BM150" s="49" t="s">
        <v>443</v>
      </c>
      <c r="BN150" s="49" t="s">
        <v>443</v>
      </c>
      <c r="BO150" s="49" t="s">
        <v>443</v>
      </c>
      <c r="BP150" s="49" t="s">
        <v>443</v>
      </c>
      <c r="BQ150" s="49" t="s">
        <v>443</v>
      </c>
      <c r="BR150" s="49" t="s">
        <v>443</v>
      </c>
      <c r="BS150" s="49" t="s">
        <v>443</v>
      </c>
      <c r="BT150" s="49" t="s">
        <v>443</v>
      </c>
      <c r="BU150" s="49" t="s">
        <v>443</v>
      </c>
      <c r="BV150" s="49" t="s">
        <v>443</v>
      </c>
      <c r="BW150" s="287" t="s">
        <v>4</v>
      </c>
      <c r="BX150" s="49" t="s">
        <v>443</v>
      </c>
      <c r="BY150" s="49" t="s">
        <v>443</v>
      </c>
      <c r="BZ150" s="49" t="s">
        <v>443</v>
      </c>
      <c r="CA150" s="104" t="s">
        <v>443</v>
      </c>
      <c r="CB150" s="49" t="s">
        <v>443</v>
      </c>
      <c r="CC150" s="49" t="s">
        <v>443</v>
      </c>
      <c r="CD150" s="359"/>
      <c r="CE150" s="359"/>
      <c r="CF150" s="359"/>
      <c r="CG150" s="359"/>
      <c r="CH150" s="359"/>
      <c r="CI150" s="362"/>
      <c r="CJ150" s="359"/>
      <c r="CK150" s="359"/>
      <c r="CL150" s="359"/>
      <c r="CM150" s="359"/>
      <c r="CN150" s="1"/>
      <c r="CO150" s="1"/>
      <c r="CP150" s="163"/>
      <c r="CU150" s="163"/>
      <c r="CV150" s="163"/>
      <c r="CW150" s="162" t="s">
        <v>443</v>
      </c>
      <c r="CX150" s="163"/>
      <c r="CY150" s="163"/>
      <c r="CZ150" s="163"/>
      <c r="DA150" s="163"/>
    </row>
    <row r="151" spans="1:105" s="381" customFormat="1" ht="45" customHeight="1" x14ac:dyDescent="0.25">
      <c r="A151" s="399" t="s">
        <v>54</v>
      </c>
      <c r="B151" s="399" t="s">
        <v>55</v>
      </c>
      <c r="C151" s="399"/>
      <c r="D151" s="468"/>
      <c r="E151" s="402" t="s">
        <v>590</v>
      </c>
      <c r="F151" s="403" t="s">
        <v>509</v>
      </c>
      <c r="G151" s="193"/>
      <c r="H151" s="431" t="s">
        <v>24</v>
      </c>
      <c r="I151" s="404" t="s">
        <v>40</v>
      </c>
      <c r="J151" s="49" t="s">
        <v>443</v>
      </c>
      <c r="K151" s="49" t="s">
        <v>443</v>
      </c>
      <c r="L151" s="49" t="s">
        <v>21</v>
      </c>
      <c r="M151" s="49" t="s">
        <v>443</v>
      </c>
      <c r="N151" s="49" t="s">
        <v>443</v>
      </c>
      <c r="O151" s="49" t="s">
        <v>443</v>
      </c>
      <c r="P151" s="49" t="s">
        <v>443</v>
      </c>
      <c r="Q151" s="49" t="s">
        <v>443</v>
      </c>
      <c r="R151" s="49" t="s">
        <v>443</v>
      </c>
      <c r="S151" s="49" t="s">
        <v>443</v>
      </c>
      <c r="T151" s="49" t="s">
        <v>443</v>
      </c>
      <c r="U151" s="49" t="s">
        <v>443</v>
      </c>
      <c r="V151" s="49" t="s">
        <v>443</v>
      </c>
      <c r="W151" s="49" t="s">
        <v>443</v>
      </c>
      <c r="X151" s="49" t="s">
        <v>21</v>
      </c>
      <c r="Y151" s="49" t="s">
        <v>443</v>
      </c>
      <c r="Z151" s="49" t="s">
        <v>443</v>
      </c>
      <c r="AA151" s="49" t="s">
        <v>443</v>
      </c>
      <c r="AB151" s="49" t="s">
        <v>443</v>
      </c>
      <c r="AC151" s="49" t="s">
        <v>443</v>
      </c>
      <c r="AD151" s="49" t="s">
        <v>443</v>
      </c>
      <c r="AE151" s="49" t="s">
        <v>443</v>
      </c>
      <c r="AF151" s="49" t="s">
        <v>443</v>
      </c>
      <c r="AG151" s="49" t="s">
        <v>443</v>
      </c>
      <c r="AH151" s="49" t="s">
        <v>443</v>
      </c>
      <c r="AI151" s="49" t="s">
        <v>443</v>
      </c>
      <c r="AJ151" s="49" t="s">
        <v>21</v>
      </c>
      <c r="AK151" s="49" t="s">
        <v>443</v>
      </c>
      <c r="AL151" s="49" t="s">
        <v>443</v>
      </c>
      <c r="AM151" s="49" t="s">
        <v>443</v>
      </c>
      <c r="AN151" s="49" t="s">
        <v>443</v>
      </c>
      <c r="AO151" s="49" t="s">
        <v>443</v>
      </c>
      <c r="AP151" s="49" t="s">
        <v>443</v>
      </c>
      <c r="AQ151" s="49" t="s">
        <v>443</v>
      </c>
      <c r="AR151" s="49" t="s">
        <v>443</v>
      </c>
      <c r="AS151" s="49" t="s">
        <v>443</v>
      </c>
      <c r="AT151" s="49" t="s">
        <v>443</v>
      </c>
      <c r="AU151" s="49" t="s">
        <v>443</v>
      </c>
      <c r="AV151" s="137" t="s">
        <v>21</v>
      </c>
      <c r="AW151" s="49" t="s">
        <v>443</v>
      </c>
      <c r="AX151" s="49" t="s">
        <v>443</v>
      </c>
      <c r="AY151" s="49" t="s">
        <v>443</v>
      </c>
      <c r="AZ151" s="49" t="s">
        <v>443</v>
      </c>
      <c r="BA151" s="49" t="s">
        <v>443</v>
      </c>
      <c r="BB151" s="49" t="s">
        <v>2595</v>
      </c>
      <c r="BC151" s="49" t="s">
        <v>443</v>
      </c>
      <c r="BD151" s="49" t="s">
        <v>443</v>
      </c>
      <c r="BE151" s="131" t="s">
        <v>443</v>
      </c>
      <c r="BF151" s="267" t="s">
        <v>443</v>
      </c>
      <c r="BG151" s="267" t="s">
        <v>443</v>
      </c>
      <c r="BH151" s="156" t="s">
        <v>21</v>
      </c>
      <c r="BI151" s="267" t="s">
        <v>443</v>
      </c>
      <c r="BJ151" s="273" t="s">
        <v>443</v>
      </c>
      <c r="BK151" s="267" t="s">
        <v>443</v>
      </c>
      <c r="BL151" s="267" t="s">
        <v>443</v>
      </c>
      <c r="BM151" s="267" t="s">
        <v>443</v>
      </c>
      <c r="BN151" s="49" t="s">
        <v>443</v>
      </c>
      <c r="BO151" s="49" t="s">
        <v>443</v>
      </c>
      <c r="BP151" s="49" t="s">
        <v>443</v>
      </c>
      <c r="BQ151" s="49" t="s">
        <v>443</v>
      </c>
      <c r="BR151" s="49" t="s">
        <v>443</v>
      </c>
      <c r="BS151" s="49" t="s">
        <v>443</v>
      </c>
      <c r="BT151" s="287" t="s">
        <v>4</v>
      </c>
      <c r="BU151" s="49" t="s">
        <v>443</v>
      </c>
      <c r="BV151" s="49" t="s">
        <v>443</v>
      </c>
      <c r="BW151" s="1" t="s">
        <v>443</v>
      </c>
      <c r="BX151" s="49" t="s">
        <v>443</v>
      </c>
      <c r="BY151" s="49" t="s">
        <v>443</v>
      </c>
      <c r="BZ151" s="49" t="s">
        <v>443</v>
      </c>
      <c r="CA151" s="104" t="s">
        <v>443</v>
      </c>
      <c r="CB151" s="49" t="s">
        <v>443</v>
      </c>
      <c r="CC151" s="49" t="s">
        <v>443</v>
      </c>
      <c r="CD151" s="49" t="s">
        <v>443</v>
      </c>
      <c r="CE151" s="49" t="s">
        <v>443</v>
      </c>
      <c r="CF151" s="295" t="s">
        <v>4</v>
      </c>
      <c r="CG151" s="49" t="s">
        <v>443</v>
      </c>
      <c r="CH151" s="49" t="s">
        <v>443</v>
      </c>
      <c r="CI151" s="49" t="s">
        <v>443</v>
      </c>
      <c r="CJ151" s="49" t="s">
        <v>443</v>
      </c>
      <c r="CK151" s="49" t="s">
        <v>443</v>
      </c>
      <c r="CL151" s="49" t="s">
        <v>443</v>
      </c>
      <c r="CM151" s="49" t="s">
        <v>443</v>
      </c>
      <c r="CN151" s="49" t="s">
        <v>443</v>
      </c>
      <c r="CO151" s="131" t="s">
        <v>443</v>
      </c>
      <c r="CP151" s="379" t="s">
        <v>443</v>
      </c>
      <c r="CQ151" s="379" t="s">
        <v>443</v>
      </c>
      <c r="CR151" s="379" t="s">
        <v>443</v>
      </c>
      <c r="CS151" s="379" t="s">
        <v>4</v>
      </c>
      <c r="CT151" s="380" t="s">
        <v>35</v>
      </c>
      <c r="CU151" s="380" t="s">
        <v>35</v>
      </c>
      <c r="CV151" s="379" t="s">
        <v>443</v>
      </c>
      <c r="CW151" s="379" t="s">
        <v>443</v>
      </c>
      <c r="CX151" s="379" t="s">
        <v>443</v>
      </c>
      <c r="CY151" s="379" t="s">
        <v>443</v>
      </c>
      <c r="CZ151" s="379" t="s">
        <v>443</v>
      </c>
      <c r="DA151" s="379" t="s">
        <v>443</v>
      </c>
    </row>
    <row r="152" spans="1:105" customFormat="1" ht="26.1" customHeight="1" x14ac:dyDescent="0.2">
      <c r="A152" s="22" t="s">
        <v>2729</v>
      </c>
      <c r="B152" s="6" t="s">
        <v>173</v>
      </c>
      <c r="C152" s="46" t="s">
        <v>2730</v>
      </c>
      <c r="D152" s="117"/>
      <c r="E152" s="53" t="s">
        <v>66</v>
      </c>
      <c r="F152" s="88" t="s">
        <v>478</v>
      </c>
      <c r="G152" s="9" t="s">
        <v>30</v>
      </c>
      <c r="H152" s="1"/>
      <c r="I152" s="23" t="s">
        <v>72</v>
      </c>
      <c r="J152" s="340" t="s">
        <v>443</v>
      </c>
      <c r="K152" s="106" t="s">
        <v>443</v>
      </c>
      <c r="L152" s="106" t="s">
        <v>443</v>
      </c>
      <c r="M152" s="106" t="s">
        <v>443</v>
      </c>
      <c r="N152" s="106" t="s">
        <v>443</v>
      </c>
      <c r="O152" s="106" t="s">
        <v>443</v>
      </c>
      <c r="P152" s="106" t="s">
        <v>21</v>
      </c>
      <c r="Q152" s="106" t="s">
        <v>443</v>
      </c>
      <c r="R152" s="106" t="s">
        <v>443</v>
      </c>
      <c r="S152" s="106" t="s">
        <v>443</v>
      </c>
      <c r="T152" s="106" t="s">
        <v>443</v>
      </c>
      <c r="U152" s="106" t="s">
        <v>21</v>
      </c>
      <c r="V152" s="109" t="s">
        <v>35</v>
      </c>
      <c r="W152" s="109" t="s">
        <v>35</v>
      </c>
      <c r="X152" s="109" t="s">
        <v>35</v>
      </c>
      <c r="Y152" s="109" t="s">
        <v>35</v>
      </c>
      <c r="Z152" s="109" t="s">
        <v>35</v>
      </c>
      <c r="AA152" s="109" t="s">
        <v>35</v>
      </c>
      <c r="AB152" s="109" t="s">
        <v>35</v>
      </c>
      <c r="AC152" s="109" t="s">
        <v>35</v>
      </c>
      <c r="AD152" s="109" t="s">
        <v>35</v>
      </c>
      <c r="AE152" s="109" t="s">
        <v>35</v>
      </c>
      <c r="AF152" s="109" t="s">
        <v>35</v>
      </c>
      <c r="AG152" s="49" t="s">
        <v>21</v>
      </c>
      <c r="AH152" s="109" t="s">
        <v>35</v>
      </c>
      <c r="AI152" s="109" t="s">
        <v>35</v>
      </c>
      <c r="AJ152" s="109" t="s">
        <v>35</v>
      </c>
      <c r="AK152" s="109" t="s">
        <v>35</v>
      </c>
      <c r="AL152" s="109" t="s">
        <v>35</v>
      </c>
      <c r="AM152" s="109" t="s">
        <v>35</v>
      </c>
      <c r="AN152" s="109" t="s">
        <v>35</v>
      </c>
      <c r="AO152" s="109" t="s">
        <v>35</v>
      </c>
      <c r="AP152" s="109" t="s">
        <v>35</v>
      </c>
      <c r="AQ152" s="109" t="s">
        <v>35</v>
      </c>
      <c r="AR152" s="109" t="s">
        <v>35</v>
      </c>
      <c r="AS152" s="49" t="s">
        <v>21</v>
      </c>
      <c r="AT152" s="1"/>
      <c r="AU152" s="1"/>
      <c r="AV152" s="1"/>
      <c r="AW152" s="1"/>
      <c r="AX152" s="1"/>
      <c r="AY152" s="1"/>
      <c r="AZ152" s="1"/>
      <c r="BA152" s="1"/>
      <c r="BB152" s="1"/>
      <c r="BC152" s="1"/>
      <c r="BD152" s="1"/>
      <c r="BE152" s="143"/>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row>
    <row r="153" spans="1:105" ht="45" customHeight="1" x14ac:dyDescent="0.25">
      <c r="A153" s="383" t="s">
        <v>293</v>
      </c>
      <c r="B153" s="383" t="s">
        <v>948</v>
      </c>
      <c r="C153" s="383"/>
      <c r="D153" s="401">
        <v>41334</v>
      </c>
      <c r="E153" s="385" t="s">
        <v>590</v>
      </c>
      <c r="F153" s="386" t="s">
        <v>294</v>
      </c>
      <c r="G153" s="88">
        <v>35</v>
      </c>
      <c r="H153" s="387" t="s">
        <v>2181</v>
      </c>
      <c r="I153" s="388" t="s">
        <v>31</v>
      </c>
      <c r="J153" s="170" t="s">
        <v>35</v>
      </c>
      <c r="K153" s="49" t="s">
        <v>35</v>
      </c>
      <c r="L153" s="49" t="s">
        <v>35</v>
      </c>
      <c r="M153" s="49" t="s">
        <v>35</v>
      </c>
      <c r="N153" s="49" t="s">
        <v>443</v>
      </c>
      <c r="O153" s="49" t="s">
        <v>443</v>
      </c>
      <c r="P153" s="49" t="s">
        <v>443</v>
      </c>
      <c r="Q153" s="49" t="s">
        <v>443</v>
      </c>
      <c r="R153" s="49" t="s">
        <v>443</v>
      </c>
      <c r="S153" s="49" t="s">
        <v>443</v>
      </c>
      <c r="T153" s="49" t="s">
        <v>443</v>
      </c>
      <c r="U153" s="49" t="s">
        <v>21</v>
      </c>
      <c r="V153" s="49" t="s">
        <v>35</v>
      </c>
      <c r="W153" s="49" t="s">
        <v>443</v>
      </c>
      <c r="X153" s="49" t="s">
        <v>443</v>
      </c>
      <c r="Y153" s="49" t="s">
        <v>443</v>
      </c>
      <c r="Z153" s="49" t="s">
        <v>443</v>
      </c>
      <c r="AA153" s="49" t="s">
        <v>443</v>
      </c>
      <c r="AB153" s="49" t="s">
        <v>443</v>
      </c>
      <c r="AC153" s="49" t="s">
        <v>443</v>
      </c>
      <c r="AD153" s="49" t="s">
        <v>443</v>
      </c>
      <c r="AE153" s="49" t="s">
        <v>35</v>
      </c>
      <c r="AF153" s="49" t="s">
        <v>443</v>
      </c>
      <c r="AG153" s="49" t="s">
        <v>21</v>
      </c>
      <c r="AH153" s="49" t="s">
        <v>443</v>
      </c>
      <c r="AI153" s="49" t="s">
        <v>443</v>
      </c>
      <c r="AJ153" s="49" t="s">
        <v>443</v>
      </c>
      <c r="AK153" s="49" t="s">
        <v>443</v>
      </c>
      <c r="AL153" s="49" t="s">
        <v>443</v>
      </c>
      <c r="AM153" s="49" t="s">
        <v>443</v>
      </c>
      <c r="AN153" s="49" t="s">
        <v>443</v>
      </c>
      <c r="AO153" s="49" t="s">
        <v>443</v>
      </c>
      <c r="AP153" s="49" t="s">
        <v>443</v>
      </c>
      <c r="AQ153" s="49" t="s">
        <v>443</v>
      </c>
      <c r="AR153" s="123" t="s">
        <v>443</v>
      </c>
      <c r="AS153" s="49" t="s">
        <v>21</v>
      </c>
      <c r="AT153" s="49" t="s">
        <v>443</v>
      </c>
      <c r="AU153" s="49" t="s">
        <v>443</v>
      </c>
      <c r="AV153" s="49" t="s">
        <v>443</v>
      </c>
      <c r="AW153" s="129" t="s">
        <v>2609</v>
      </c>
      <c r="AX153" s="49" t="s">
        <v>443</v>
      </c>
      <c r="AY153" s="49" t="s">
        <v>443</v>
      </c>
      <c r="AZ153" s="49" t="s">
        <v>443</v>
      </c>
      <c r="BA153" s="49" t="s">
        <v>443</v>
      </c>
      <c r="BB153" s="49" t="s">
        <v>443</v>
      </c>
      <c r="BC153" s="49" t="s">
        <v>443</v>
      </c>
      <c r="BD153" s="137" t="s">
        <v>21</v>
      </c>
      <c r="BE153" s="131" t="s">
        <v>443</v>
      </c>
      <c r="BF153" s="49" t="s">
        <v>443</v>
      </c>
      <c r="BG153" s="49" t="s">
        <v>443</v>
      </c>
      <c r="BH153" s="49" t="s">
        <v>443</v>
      </c>
      <c r="BI153" s="49" t="s">
        <v>443</v>
      </c>
      <c r="BJ153" s="49" t="s">
        <v>443</v>
      </c>
      <c r="BK153" s="49" t="s">
        <v>443</v>
      </c>
      <c r="BL153" s="49" t="s">
        <v>443</v>
      </c>
      <c r="BM153" s="49" t="s">
        <v>443</v>
      </c>
      <c r="BN153" s="49" t="s">
        <v>443</v>
      </c>
      <c r="BO153" s="267" t="s">
        <v>443</v>
      </c>
      <c r="BP153" s="132" t="s">
        <v>21</v>
      </c>
      <c r="BQ153" s="49" t="s">
        <v>443</v>
      </c>
      <c r="BR153" s="49" t="s">
        <v>443</v>
      </c>
      <c r="BS153" s="49" t="s">
        <v>443</v>
      </c>
      <c r="BT153" s="49" t="s">
        <v>443</v>
      </c>
      <c r="BU153" s="49" t="s">
        <v>443</v>
      </c>
      <c r="BV153" s="49" t="s">
        <v>443</v>
      </c>
      <c r="BW153" s="86" t="s">
        <v>443</v>
      </c>
      <c r="BX153" s="49" t="s">
        <v>443</v>
      </c>
      <c r="BY153" s="49" t="s">
        <v>443</v>
      </c>
      <c r="BZ153" s="49" t="s">
        <v>443</v>
      </c>
      <c r="CA153" s="49" t="s">
        <v>443</v>
      </c>
      <c r="CB153" s="287" t="s">
        <v>4</v>
      </c>
      <c r="CC153" s="49" t="s">
        <v>443</v>
      </c>
      <c r="CD153" s="49" t="s">
        <v>443</v>
      </c>
      <c r="CE153" s="49" t="s">
        <v>443</v>
      </c>
      <c r="CF153" s="49" t="s">
        <v>443</v>
      </c>
      <c r="CG153" s="49" t="s">
        <v>443</v>
      </c>
      <c r="CH153" s="49" t="s">
        <v>443</v>
      </c>
      <c r="CI153" s="49" t="s">
        <v>443</v>
      </c>
      <c r="CJ153" s="49" t="s">
        <v>443</v>
      </c>
      <c r="CK153" s="49" t="s">
        <v>443</v>
      </c>
      <c r="CL153" s="49" t="s">
        <v>443</v>
      </c>
      <c r="CM153" s="49" t="s">
        <v>443</v>
      </c>
      <c r="CN153" s="290" t="s">
        <v>443</v>
      </c>
      <c r="CO153" s="370" t="s">
        <v>4</v>
      </c>
      <c r="CP153" s="379" t="s">
        <v>443</v>
      </c>
      <c r="CQ153" s="379" t="s">
        <v>443</v>
      </c>
      <c r="CR153" s="379" t="s">
        <v>443</v>
      </c>
      <c r="CS153" s="379" t="s">
        <v>443</v>
      </c>
      <c r="CT153" s="379" t="s">
        <v>443</v>
      </c>
      <c r="CU153" s="380" t="s">
        <v>35</v>
      </c>
      <c r="CV153" s="379" t="s">
        <v>443</v>
      </c>
      <c r="CW153" s="379" t="s">
        <v>443</v>
      </c>
      <c r="CX153" s="379" t="s">
        <v>443</v>
      </c>
      <c r="CY153" s="379" t="s">
        <v>443</v>
      </c>
      <c r="CZ153" s="405" t="s">
        <v>443</v>
      </c>
      <c r="DA153" s="379" t="s">
        <v>443</v>
      </c>
    </row>
    <row r="154" spans="1:105" ht="45" customHeight="1" x14ac:dyDescent="0.25">
      <c r="A154" s="383" t="s">
        <v>271</v>
      </c>
      <c r="B154" s="383" t="s">
        <v>49</v>
      </c>
      <c r="C154" s="383"/>
      <c r="D154" s="384"/>
      <c r="E154" s="385" t="s">
        <v>590</v>
      </c>
      <c r="F154" s="386" t="s">
        <v>272</v>
      </c>
      <c r="G154" s="88">
        <v>20</v>
      </c>
      <c r="H154" s="387" t="s">
        <v>2181</v>
      </c>
      <c r="I154" s="388" t="s">
        <v>53</v>
      </c>
      <c r="J154" s="170" t="s">
        <v>443</v>
      </c>
      <c r="K154" s="49" t="s">
        <v>443</v>
      </c>
      <c r="L154" s="49" t="s">
        <v>443</v>
      </c>
      <c r="M154" s="49" t="s">
        <v>21</v>
      </c>
      <c r="N154" s="49" t="s">
        <v>443</v>
      </c>
      <c r="O154" s="49" t="s">
        <v>443</v>
      </c>
      <c r="P154" s="49" t="s">
        <v>443</v>
      </c>
      <c r="Q154" s="49" t="s">
        <v>443</v>
      </c>
      <c r="R154" s="49" t="s">
        <v>443</v>
      </c>
      <c r="S154" s="49" t="s">
        <v>443</v>
      </c>
      <c r="T154" s="49" t="s">
        <v>443</v>
      </c>
      <c r="U154" s="49" t="s">
        <v>443</v>
      </c>
      <c r="V154" s="49" t="s">
        <v>443</v>
      </c>
      <c r="W154" s="49" t="s">
        <v>443</v>
      </c>
      <c r="X154" s="49" t="s">
        <v>443</v>
      </c>
      <c r="Y154" s="49" t="s">
        <v>21</v>
      </c>
      <c r="Z154" s="49" t="s">
        <v>443</v>
      </c>
      <c r="AA154" s="49" t="s">
        <v>443</v>
      </c>
      <c r="AB154" s="49" t="s">
        <v>443</v>
      </c>
      <c r="AC154" s="49" t="s">
        <v>443</v>
      </c>
      <c r="AD154" s="49" t="s">
        <v>443</v>
      </c>
      <c r="AE154" s="49" t="s">
        <v>443</v>
      </c>
      <c r="AF154" s="49" t="s">
        <v>443</v>
      </c>
      <c r="AG154" s="49" t="s">
        <v>443</v>
      </c>
      <c r="AH154" s="49" t="s">
        <v>443</v>
      </c>
      <c r="AI154" s="49" t="s">
        <v>443</v>
      </c>
      <c r="AJ154" s="49" t="s">
        <v>443</v>
      </c>
      <c r="AK154" s="49" t="s">
        <v>21</v>
      </c>
      <c r="AL154" s="49" t="s">
        <v>443</v>
      </c>
      <c r="AM154" s="49" t="s">
        <v>443</v>
      </c>
      <c r="AN154" s="49" t="s">
        <v>443</v>
      </c>
      <c r="AO154" s="49" t="s">
        <v>443</v>
      </c>
      <c r="AP154" s="49" t="s">
        <v>443</v>
      </c>
      <c r="AQ154" s="49" t="s">
        <v>443</v>
      </c>
      <c r="AR154" s="123" t="s">
        <v>443</v>
      </c>
      <c r="AS154" s="49" t="s">
        <v>443</v>
      </c>
      <c r="AT154" s="49" t="s">
        <v>443</v>
      </c>
      <c r="AU154" s="49" t="s">
        <v>443</v>
      </c>
      <c r="AV154" s="49" t="s">
        <v>443</v>
      </c>
      <c r="AW154" s="137" t="s">
        <v>21</v>
      </c>
      <c r="AX154" s="49" t="s">
        <v>443</v>
      </c>
      <c r="AY154" s="49" t="s">
        <v>443</v>
      </c>
      <c r="AZ154" s="49" t="s">
        <v>443</v>
      </c>
      <c r="BA154" s="49" t="s">
        <v>443</v>
      </c>
      <c r="BB154" s="49" t="s">
        <v>443</v>
      </c>
      <c r="BC154" s="49" t="s">
        <v>443</v>
      </c>
      <c r="BD154" s="49" t="s">
        <v>443</v>
      </c>
      <c r="BE154" s="131" t="s">
        <v>443</v>
      </c>
      <c r="BF154" s="49" t="s">
        <v>443</v>
      </c>
      <c r="BG154" s="49" t="s">
        <v>443</v>
      </c>
      <c r="BH154" s="49" t="s">
        <v>443</v>
      </c>
      <c r="BI154" s="132" t="s">
        <v>21</v>
      </c>
      <c r="BJ154" s="49" t="s">
        <v>443</v>
      </c>
      <c r="BK154" s="49" t="s">
        <v>443</v>
      </c>
      <c r="BL154" s="49" t="s">
        <v>443</v>
      </c>
      <c r="BM154" s="49" t="s">
        <v>443</v>
      </c>
      <c r="BN154" s="49" t="s">
        <v>443</v>
      </c>
      <c r="BO154" s="49" t="s">
        <v>443</v>
      </c>
      <c r="BP154" s="49" t="s">
        <v>443</v>
      </c>
      <c r="BQ154" s="49" t="s">
        <v>443</v>
      </c>
      <c r="BR154" s="49" t="s">
        <v>443</v>
      </c>
      <c r="BS154" s="49" t="s">
        <v>443</v>
      </c>
      <c r="BT154" s="49" t="s">
        <v>443</v>
      </c>
      <c r="BU154" s="287" t="s">
        <v>4</v>
      </c>
      <c r="BV154" s="49" t="s">
        <v>443</v>
      </c>
      <c r="BW154" s="28" t="s">
        <v>443</v>
      </c>
      <c r="BX154" s="49" t="s">
        <v>443</v>
      </c>
      <c r="BY154" s="49" t="s">
        <v>443</v>
      </c>
      <c r="BZ154" s="49" t="s">
        <v>443</v>
      </c>
      <c r="CA154" s="49" t="s">
        <v>443</v>
      </c>
      <c r="CB154" s="49" t="s">
        <v>443</v>
      </c>
      <c r="CC154" s="49" t="s">
        <v>443</v>
      </c>
      <c r="CD154" s="49" t="s">
        <v>443</v>
      </c>
      <c r="CE154" s="49" t="s">
        <v>443</v>
      </c>
      <c r="CF154" s="49" t="s">
        <v>443</v>
      </c>
      <c r="CG154" s="295" t="s">
        <v>4</v>
      </c>
      <c r="CH154" s="49" t="s">
        <v>443</v>
      </c>
      <c r="CI154" s="49" t="s">
        <v>443</v>
      </c>
      <c r="CJ154" s="49" t="s">
        <v>443</v>
      </c>
      <c r="CK154" s="49" t="s">
        <v>443</v>
      </c>
      <c r="CL154" s="49" t="s">
        <v>443</v>
      </c>
      <c r="CM154" s="49" t="s">
        <v>443</v>
      </c>
      <c r="CN154" s="49" t="s">
        <v>443</v>
      </c>
      <c r="CO154" s="131" t="s">
        <v>443</v>
      </c>
      <c r="CP154" s="379" t="s">
        <v>443</v>
      </c>
      <c r="CQ154" s="379" t="s">
        <v>443</v>
      </c>
      <c r="CR154" s="379" t="s">
        <v>443</v>
      </c>
      <c r="CS154" s="405" t="s">
        <v>443</v>
      </c>
      <c r="CT154" s="379" t="s">
        <v>4</v>
      </c>
      <c r="CU154" s="380" t="s">
        <v>35</v>
      </c>
      <c r="CV154" s="379" t="s">
        <v>443</v>
      </c>
      <c r="CW154" s="379" t="s">
        <v>443</v>
      </c>
      <c r="CX154" s="379" t="s">
        <v>443</v>
      </c>
      <c r="CY154" s="379" t="s">
        <v>443</v>
      </c>
      <c r="CZ154" s="379" t="s">
        <v>443</v>
      </c>
      <c r="DA154" s="379" t="s">
        <v>443</v>
      </c>
    </row>
    <row r="155" spans="1:105" s="381" customFormat="1" ht="45" customHeight="1" x14ac:dyDescent="0.25">
      <c r="A155" s="417" t="s">
        <v>2572</v>
      </c>
      <c r="B155" s="391" t="s">
        <v>2543</v>
      </c>
      <c r="C155" s="418" t="s">
        <v>2631</v>
      </c>
      <c r="D155" s="410"/>
      <c r="E155" s="411" t="s">
        <v>590</v>
      </c>
      <c r="F155" s="394" t="s">
        <v>343</v>
      </c>
      <c r="G155" s="89">
        <v>14</v>
      </c>
      <c r="H155" s="395" t="s">
        <v>19</v>
      </c>
      <c r="I155" s="396" t="s">
        <v>53</v>
      </c>
      <c r="J155" s="49" t="s">
        <v>443</v>
      </c>
      <c r="K155" s="49" t="s">
        <v>443</v>
      </c>
      <c r="L155" s="49" t="s">
        <v>443</v>
      </c>
      <c r="M155" s="49" t="s">
        <v>443</v>
      </c>
      <c r="N155" s="49" t="s">
        <v>21</v>
      </c>
      <c r="O155" s="49" t="s">
        <v>443</v>
      </c>
      <c r="P155" s="49" t="s">
        <v>443</v>
      </c>
      <c r="Q155" s="49" t="s">
        <v>443</v>
      </c>
      <c r="R155" s="49" t="s">
        <v>443</v>
      </c>
      <c r="S155" s="49" t="s">
        <v>443</v>
      </c>
      <c r="T155" s="49" t="s">
        <v>443</v>
      </c>
      <c r="U155" s="49" t="s">
        <v>443</v>
      </c>
      <c r="V155" s="49" t="s">
        <v>443</v>
      </c>
      <c r="W155" s="49" t="s">
        <v>443</v>
      </c>
      <c r="X155" s="49" t="s">
        <v>443</v>
      </c>
      <c r="Y155" s="49" t="s">
        <v>443</v>
      </c>
      <c r="Z155" s="49" t="s">
        <v>21</v>
      </c>
      <c r="AA155" s="49" t="s">
        <v>443</v>
      </c>
      <c r="AB155" s="49" t="s">
        <v>443</v>
      </c>
      <c r="AC155" s="49" t="s">
        <v>443</v>
      </c>
      <c r="AD155" s="49" t="s">
        <v>443</v>
      </c>
      <c r="AE155" s="49" t="s">
        <v>443</v>
      </c>
      <c r="AF155" s="49" t="s">
        <v>443</v>
      </c>
      <c r="AG155" s="49" t="s">
        <v>443</v>
      </c>
      <c r="AH155" s="49" t="s">
        <v>443</v>
      </c>
      <c r="AI155" s="49" t="s">
        <v>443</v>
      </c>
      <c r="AJ155" s="49" t="s">
        <v>443</v>
      </c>
      <c r="AK155" s="49" t="s">
        <v>443</v>
      </c>
      <c r="AL155" s="49" t="s">
        <v>21</v>
      </c>
      <c r="AM155" s="49" t="s">
        <v>443</v>
      </c>
      <c r="AN155" s="49" t="s">
        <v>443</v>
      </c>
      <c r="AO155" s="49" t="s">
        <v>443</v>
      </c>
      <c r="AP155" s="49" t="s">
        <v>443</v>
      </c>
      <c r="AQ155" s="49" t="s">
        <v>443</v>
      </c>
      <c r="AR155" s="49" t="s">
        <v>443</v>
      </c>
      <c r="AS155" s="49" t="s">
        <v>443</v>
      </c>
      <c r="AT155" s="49" t="s">
        <v>443</v>
      </c>
      <c r="AU155" s="49" t="s">
        <v>443</v>
      </c>
      <c r="AV155" s="49" t="s">
        <v>443</v>
      </c>
      <c r="AW155" s="49" t="s">
        <v>443</v>
      </c>
      <c r="AX155" s="49" t="s">
        <v>21</v>
      </c>
      <c r="AY155" s="49" t="s">
        <v>443</v>
      </c>
      <c r="AZ155" s="49" t="s">
        <v>443</v>
      </c>
      <c r="BA155" s="49" t="s">
        <v>443</v>
      </c>
      <c r="BB155" s="49" t="s">
        <v>443</v>
      </c>
      <c r="BC155" s="49" t="s">
        <v>443</v>
      </c>
      <c r="BD155" s="49" t="s">
        <v>443</v>
      </c>
      <c r="BE155" s="49" t="s">
        <v>443</v>
      </c>
      <c r="BF155" s="80" t="s">
        <v>443</v>
      </c>
      <c r="BG155" s="80" t="s">
        <v>443</v>
      </c>
      <c r="BH155" s="80" t="s">
        <v>443</v>
      </c>
      <c r="BI155" s="80" t="s">
        <v>443</v>
      </c>
      <c r="BJ155" s="160" t="s">
        <v>21</v>
      </c>
      <c r="BK155" s="80" t="s">
        <v>443</v>
      </c>
      <c r="BL155" s="80" t="s">
        <v>443</v>
      </c>
      <c r="BM155" s="80" t="s">
        <v>443</v>
      </c>
      <c r="BN155" s="80" t="s">
        <v>443</v>
      </c>
      <c r="BO155" s="49" t="s">
        <v>443</v>
      </c>
      <c r="BP155" s="162" t="s">
        <v>443</v>
      </c>
      <c r="BQ155" s="49" t="s">
        <v>443</v>
      </c>
      <c r="BR155" s="49" t="s">
        <v>443</v>
      </c>
      <c r="BS155" s="49" t="s">
        <v>443</v>
      </c>
      <c r="BT155" s="49" t="s">
        <v>443</v>
      </c>
      <c r="BU155" s="49" t="s">
        <v>443</v>
      </c>
      <c r="BV155" s="287" t="s">
        <v>4</v>
      </c>
      <c r="BW155" s="49" t="s">
        <v>443</v>
      </c>
      <c r="BX155" s="49" t="s">
        <v>443</v>
      </c>
      <c r="BY155" s="49" t="s">
        <v>443</v>
      </c>
      <c r="BZ155" s="49" t="s">
        <v>443</v>
      </c>
      <c r="CA155" s="49" t="s">
        <v>443</v>
      </c>
      <c r="CB155" s="49" t="s">
        <v>443</v>
      </c>
      <c r="CC155" s="49" t="s">
        <v>443</v>
      </c>
      <c r="CD155" s="49" t="s">
        <v>443</v>
      </c>
      <c r="CE155" s="49" t="s">
        <v>443</v>
      </c>
      <c r="CF155" s="49" t="s">
        <v>443</v>
      </c>
      <c r="CG155" s="49" t="s">
        <v>443</v>
      </c>
      <c r="CH155" s="295" t="s">
        <v>4</v>
      </c>
      <c r="CI155" s="49" t="s">
        <v>443</v>
      </c>
      <c r="CJ155" s="49" t="s">
        <v>443</v>
      </c>
      <c r="CK155" s="49" t="s">
        <v>443</v>
      </c>
      <c r="CL155" s="49" t="s">
        <v>443</v>
      </c>
      <c r="CM155" s="49" t="s">
        <v>443</v>
      </c>
      <c r="CN155" s="49" t="s">
        <v>443</v>
      </c>
      <c r="CO155" s="131" t="s">
        <v>443</v>
      </c>
      <c r="CP155" s="379" t="s">
        <v>443</v>
      </c>
      <c r="CQ155" s="379" t="s">
        <v>443</v>
      </c>
      <c r="CR155" s="379" t="s">
        <v>443</v>
      </c>
      <c r="CS155" s="379" t="s">
        <v>443</v>
      </c>
      <c r="CT155" s="405" t="s">
        <v>443</v>
      </c>
      <c r="CU155" s="380" t="s">
        <v>35</v>
      </c>
      <c r="CV155" s="379" t="s">
        <v>443</v>
      </c>
      <c r="CW155" s="379" t="s">
        <v>4</v>
      </c>
      <c r="CX155" s="379" t="s">
        <v>443</v>
      </c>
      <c r="CY155" s="379" t="s">
        <v>443</v>
      </c>
      <c r="CZ155" s="379" t="s">
        <v>443</v>
      </c>
      <c r="DA155" s="379" t="s">
        <v>443</v>
      </c>
    </row>
    <row r="156" spans="1:105" customFormat="1" ht="26.1" customHeight="1" x14ac:dyDescent="0.2">
      <c r="A156" s="6" t="s">
        <v>2731</v>
      </c>
      <c r="B156" s="6" t="s">
        <v>156</v>
      </c>
      <c r="C156" s="45" t="s">
        <v>2732</v>
      </c>
      <c r="D156" s="117"/>
      <c r="E156" s="53" t="s">
        <v>66</v>
      </c>
      <c r="F156" s="88" t="s">
        <v>300</v>
      </c>
      <c r="G156" s="88">
        <v>11</v>
      </c>
      <c r="H156" s="9" t="s">
        <v>30</v>
      </c>
      <c r="I156" s="23" t="s">
        <v>53</v>
      </c>
      <c r="J156" s="49" t="s">
        <v>443</v>
      </c>
      <c r="K156" s="49" t="s">
        <v>443</v>
      </c>
      <c r="L156" s="49" t="s">
        <v>443</v>
      </c>
      <c r="M156" s="49" t="s">
        <v>443</v>
      </c>
      <c r="N156" s="49" t="s">
        <v>21</v>
      </c>
      <c r="O156" s="49" t="s">
        <v>443</v>
      </c>
      <c r="P156" s="49" t="s">
        <v>443</v>
      </c>
      <c r="Q156" s="49" t="s">
        <v>443</v>
      </c>
      <c r="R156" s="49" t="s">
        <v>443</v>
      </c>
      <c r="S156" s="49" t="s">
        <v>443</v>
      </c>
      <c r="T156" s="49" t="s">
        <v>443</v>
      </c>
      <c r="U156" s="49" t="s">
        <v>443</v>
      </c>
      <c r="V156" s="49" t="s">
        <v>443</v>
      </c>
      <c r="W156" s="49" t="s">
        <v>443</v>
      </c>
      <c r="X156" s="49" t="s">
        <v>443</v>
      </c>
      <c r="Y156" s="49" t="s">
        <v>443</v>
      </c>
      <c r="Z156" s="49" t="s">
        <v>21</v>
      </c>
      <c r="AA156" s="61" t="s">
        <v>58</v>
      </c>
      <c r="AB156" s="51"/>
      <c r="AC156" s="51"/>
      <c r="AD156" s="51"/>
      <c r="AE156" s="51"/>
      <c r="AF156" s="51"/>
      <c r="AG156" s="51"/>
      <c r="AH156" s="49" t="s">
        <v>443</v>
      </c>
      <c r="AI156" s="49" t="s">
        <v>443</v>
      </c>
      <c r="AJ156" s="49" t="s">
        <v>443</v>
      </c>
      <c r="AK156" s="49" t="s">
        <v>443</v>
      </c>
      <c r="AL156" s="49" t="s">
        <v>21</v>
      </c>
      <c r="AM156" s="61" t="s">
        <v>58</v>
      </c>
      <c r="AN156" s="51"/>
      <c r="AO156" s="51"/>
      <c r="AP156" s="51"/>
      <c r="AQ156" s="51"/>
      <c r="AR156" s="51"/>
      <c r="AS156" s="51"/>
      <c r="AT156" s="1"/>
      <c r="AU156" s="1"/>
      <c r="AV156" s="1"/>
      <c r="AW156" s="1"/>
      <c r="AX156" s="1"/>
      <c r="AY156" s="1"/>
      <c r="AZ156" s="1"/>
      <c r="BA156" s="1"/>
      <c r="BB156" s="1"/>
      <c r="BC156" s="1"/>
      <c r="BD156" s="1"/>
      <c r="BE156" s="143"/>
      <c r="BF156" s="17"/>
      <c r="BG156" s="17"/>
      <c r="BH156" s="17"/>
      <c r="BI156" s="163"/>
      <c r="BJ156" s="17"/>
      <c r="BK156" s="163"/>
      <c r="BL156" s="163"/>
      <c r="BM156" s="15"/>
      <c r="BN156" s="15"/>
      <c r="BO156" s="1"/>
      <c r="BP156" s="163"/>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5"/>
    </row>
    <row r="157" spans="1:105" customFormat="1" ht="38.25" x14ac:dyDescent="0.2">
      <c r="A157" s="197" t="s">
        <v>205</v>
      </c>
      <c r="B157" s="197" t="s">
        <v>201</v>
      </c>
      <c r="C157" s="238" t="s">
        <v>2733</v>
      </c>
      <c r="D157" s="191"/>
      <c r="E157" s="336" t="s">
        <v>66</v>
      </c>
      <c r="F157" s="251" t="s">
        <v>300</v>
      </c>
      <c r="G157" s="193">
        <v>2</v>
      </c>
      <c r="H157" s="194" t="s">
        <v>39</v>
      </c>
      <c r="I157" s="339" t="s">
        <v>299</v>
      </c>
      <c r="J157" s="49" t="s">
        <v>443</v>
      </c>
      <c r="K157" s="49" t="s">
        <v>443</v>
      </c>
      <c r="L157" s="49" t="s">
        <v>443</v>
      </c>
      <c r="M157" s="49" t="s">
        <v>443</v>
      </c>
      <c r="N157" s="49" t="s">
        <v>443</v>
      </c>
      <c r="O157" s="49" t="s">
        <v>443</v>
      </c>
      <c r="P157" s="49" t="s">
        <v>443</v>
      </c>
      <c r="Q157" s="49" t="s">
        <v>443</v>
      </c>
      <c r="R157" s="49" t="s">
        <v>443</v>
      </c>
      <c r="S157" s="49" t="s">
        <v>443</v>
      </c>
      <c r="T157" s="49" t="s">
        <v>443</v>
      </c>
      <c r="U157" s="49" t="s">
        <v>21</v>
      </c>
      <c r="V157" s="49" t="s">
        <v>443</v>
      </c>
      <c r="W157" s="49" t="s">
        <v>443</v>
      </c>
      <c r="X157" s="49" t="s">
        <v>443</v>
      </c>
      <c r="Y157" s="49" t="s">
        <v>443</v>
      </c>
      <c r="Z157" s="49" t="s">
        <v>443</v>
      </c>
      <c r="AA157" s="49" t="s">
        <v>443</v>
      </c>
      <c r="AB157" s="49" t="s">
        <v>443</v>
      </c>
      <c r="AC157" s="49" t="s">
        <v>443</v>
      </c>
      <c r="AD157" s="49" t="s">
        <v>443</v>
      </c>
      <c r="AE157" s="49" t="s">
        <v>35</v>
      </c>
      <c r="AF157" s="49" t="s">
        <v>443</v>
      </c>
      <c r="AG157" s="49" t="s">
        <v>21</v>
      </c>
      <c r="AH157" s="49" t="s">
        <v>443</v>
      </c>
      <c r="AI157" s="49" t="s">
        <v>443</v>
      </c>
      <c r="AJ157" s="49" t="s">
        <v>443</v>
      </c>
      <c r="AK157" s="49" t="s">
        <v>443</v>
      </c>
      <c r="AL157" s="49" t="s">
        <v>443</v>
      </c>
      <c r="AM157" s="49" t="s">
        <v>443</v>
      </c>
      <c r="AN157" s="49" t="s">
        <v>443</v>
      </c>
      <c r="AO157" s="49" t="s">
        <v>443</v>
      </c>
      <c r="AP157" s="49" t="s">
        <v>443</v>
      </c>
      <c r="AQ157" s="49" t="s">
        <v>443</v>
      </c>
      <c r="AR157" s="123" t="s">
        <v>443</v>
      </c>
      <c r="AS157" s="49" t="s">
        <v>21</v>
      </c>
      <c r="AT157" s="49" t="s">
        <v>443</v>
      </c>
      <c r="AU157" s="49" t="s">
        <v>443</v>
      </c>
      <c r="AV157" s="49" t="s">
        <v>443</v>
      </c>
      <c r="AW157" s="129" t="s">
        <v>2609</v>
      </c>
      <c r="AX157" s="49" t="s">
        <v>443</v>
      </c>
      <c r="AY157" s="49" t="s">
        <v>443</v>
      </c>
      <c r="AZ157" s="49" t="s">
        <v>443</v>
      </c>
      <c r="BA157" s="49" t="s">
        <v>443</v>
      </c>
      <c r="BB157" s="49" t="s">
        <v>443</v>
      </c>
      <c r="BC157" s="49" t="s">
        <v>443</v>
      </c>
      <c r="BD157" s="49" t="s">
        <v>443</v>
      </c>
      <c r="BE157" s="138" t="s">
        <v>21</v>
      </c>
      <c r="BF157" s="273" t="s">
        <v>443</v>
      </c>
      <c r="BG157" s="273" t="s">
        <v>443</v>
      </c>
      <c r="BH157" s="273" t="s">
        <v>443</v>
      </c>
      <c r="BI157" s="267" t="s">
        <v>443</v>
      </c>
      <c r="BJ157" s="273" t="s">
        <v>443</v>
      </c>
      <c r="BK157" s="267" t="s">
        <v>443</v>
      </c>
      <c r="BL157" s="267" t="s">
        <v>443</v>
      </c>
      <c r="BM157" s="279" t="s">
        <v>35</v>
      </c>
      <c r="BN157" s="279" t="s">
        <v>35</v>
      </c>
      <c r="BO157" s="279" t="s">
        <v>35</v>
      </c>
      <c r="BP157" s="279" t="s">
        <v>35</v>
      </c>
      <c r="BQ157" s="132" t="s">
        <v>21</v>
      </c>
      <c r="BR157" s="279" t="s">
        <v>35</v>
      </c>
      <c r="BS157" s="103" t="s">
        <v>35</v>
      </c>
      <c r="BT157" s="103" t="s">
        <v>35</v>
      </c>
      <c r="BU157" s="103" t="s">
        <v>35</v>
      </c>
      <c r="BV157" s="103" t="s">
        <v>35</v>
      </c>
      <c r="BW157" s="1"/>
      <c r="BX157" s="1"/>
      <c r="BY157" s="1"/>
      <c r="BZ157" s="1"/>
      <c r="CA157" s="1"/>
      <c r="CB157" s="1"/>
      <c r="CC157" s="287" t="s">
        <v>4</v>
      </c>
      <c r="CD157" s="1"/>
      <c r="CE157" s="1"/>
      <c r="CF157" s="1"/>
      <c r="CG157" s="1"/>
      <c r="CH157" s="1"/>
      <c r="CI157" s="1"/>
      <c r="CJ157" s="1"/>
      <c r="CK157" s="1"/>
      <c r="CL157" s="1"/>
      <c r="CM157" s="1"/>
      <c r="CN157" s="1"/>
      <c r="CO157" s="1"/>
      <c r="CP157" s="1"/>
    </row>
    <row r="158" spans="1:105" customFormat="1" ht="26.1" customHeight="1" x14ac:dyDescent="0.2">
      <c r="A158" s="5" t="s">
        <v>145</v>
      </c>
      <c r="B158" s="5" t="s">
        <v>140</v>
      </c>
      <c r="C158" s="56" t="s">
        <v>2734</v>
      </c>
      <c r="D158" s="117"/>
      <c r="E158" s="53" t="s">
        <v>66</v>
      </c>
      <c r="F158" s="88" t="s">
        <v>228</v>
      </c>
      <c r="G158" s="88">
        <v>1</v>
      </c>
      <c r="H158" s="9" t="s">
        <v>39</v>
      </c>
      <c r="I158" s="10" t="s">
        <v>40</v>
      </c>
      <c r="J158" s="170" t="s">
        <v>443</v>
      </c>
      <c r="K158" s="49" t="s">
        <v>443</v>
      </c>
      <c r="L158" s="49" t="s">
        <v>21</v>
      </c>
      <c r="M158" s="49" t="s">
        <v>443</v>
      </c>
      <c r="N158" s="49" t="s">
        <v>443</v>
      </c>
      <c r="O158" s="49" t="s">
        <v>443</v>
      </c>
      <c r="P158" s="49" t="s">
        <v>443</v>
      </c>
      <c r="Q158" s="49" t="s">
        <v>443</v>
      </c>
      <c r="R158" s="49" t="s">
        <v>443</v>
      </c>
      <c r="S158" s="49" t="s">
        <v>443</v>
      </c>
      <c r="T158" s="49" t="s">
        <v>443</v>
      </c>
      <c r="U158" s="49" t="s">
        <v>443</v>
      </c>
      <c r="V158" s="49" t="s">
        <v>443</v>
      </c>
      <c r="W158" s="49" t="s">
        <v>443</v>
      </c>
      <c r="X158" s="49" t="s">
        <v>21</v>
      </c>
      <c r="Y158" s="49" t="s">
        <v>35</v>
      </c>
      <c r="Z158" s="49" t="s">
        <v>443</v>
      </c>
      <c r="AA158" s="49" t="s">
        <v>443</v>
      </c>
      <c r="AB158" s="49" t="s">
        <v>443</v>
      </c>
      <c r="AC158" s="49" t="s">
        <v>443</v>
      </c>
      <c r="AD158" s="49" t="s">
        <v>443</v>
      </c>
      <c r="AE158" s="49" t="s">
        <v>443</v>
      </c>
      <c r="AF158" s="49" t="s">
        <v>443</v>
      </c>
      <c r="AG158" s="49" t="s">
        <v>443</v>
      </c>
      <c r="AH158" s="49"/>
      <c r="AI158" s="49"/>
      <c r="AJ158" s="49"/>
      <c r="AK158" s="49"/>
      <c r="AL158" s="49"/>
      <c r="AM158" s="49"/>
      <c r="AN158" s="49"/>
      <c r="AO158" s="49"/>
      <c r="AP158" s="49"/>
      <c r="AQ158" s="49"/>
      <c r="AR158" s="49"/>
      <c r="AS158" s="49"/>
      <c r="AT158" s="1"/>
      <c r="AU158" s="1"/>
      <c r="AV158" s="1"/>
      <c r="AW158" s="1"/>
      <c r="AX158" s="1"/>
      <c r="AY158" s="1"/>
      <c r="AZ158" s="1"/>
      <c r="BA158" s="1"/>
      <c r="BB158" s="1"/>
      <c r="BC158" s="1"/>
      <c r="BD158" s="1"/>
      <c r="BE158" s="143"/>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row>
    <row r="159" spans="1:105" ht="45" customHeight="1" x14ac:dyDescent="0.25">
      <c r="A159" s="408" t="s">
        <v>301</v>
      </c>
      <c r="B159" s="383" t="s">
        <v>1580</v>
      </c>
      <c r="C159" s="383" t="s">
        <v>2474</v>
      </c>
      <c r="D159" s="384"/>
      <c r="E159" s="385" t="s">
        <v>590</v>
      </c>
      <c r="F159" s="386" t="s">
        <v>300</v>
      </c>
      <c r="G159" s="88">
        <v>36</v>
      </c>
      <c r="H159" s="387" t="s">
        <v>2181</v>
      </c>
      <c r="I159" s="388" t="s">
        <v>40</v>
      </c>
      <c r="J159" s="170" t="s">
        <v>443</v>
      </c>
      <c r="K159" s="49" t="s">
        <v>443</v>
      </c>
      <c r="L159" s="49" t="s">
        <v>21</v>
      </c>
      <c r="M159" s="49" t="s">
        <v>443</v>
      </c>
      <c r="N159" s="49" t="s">
        <v>443</v>
      </c>
      <c r="O159" s="49" t="s">
        <v>443</v>
      </c>
      <c r="P159" s="49" t="s">
        <v>443</v>
      </c>
      <c r="Q159" s="49" t="s">
        <v>443</v>
      </c>
      <c r="R159" s="66" t="s">
        <v>767</v>
      </c>
      <c r="S159" s="66" t="s">
        <v>767</v>
      </c>
      <c r="T159" s="49" t="s">
        <v>443</v>
      </c>
      <c r="U159" s="49" t="s">
        <v>443</v>
      </c>
      <c r="V159" s="49" t="s">
        <v>443</v>
      </c>
      <c r="W159" s="49" t="s">
        <v>443</v>
      </c>
      <c r="X159" s="49" t="s">
        <v>21</v>
      </c>
      <c r="Y159" s="49" t="s">
        <v>35</v>
      </c>
      <c r="Z159" s="49" t="s">
        <v>443</v>
      </c>
      <c r="AA159" s="49" t="s">
        <v>443</v>
      </c>
      <c r="AB159" s="49" t="s">
        <v>443</v>
      </c>
      <c r="AC159" s="49" t="s">
        <v>443</v>
      </c>
      <c r="AD159" s="49" t="s">
        <v>34</v>
      </c>
      <c r="AE159" s="49" t="s">
        <v>35</v>
      </c>
      <c r="AF159" s="49" t="s">
        <v>443</v>
      </c>
      <c r="AG159" s="49" t="s">
        <v>443</v>
      </c>
      <c r="AH159" s="49" t="s">
        <v>443</v>
      </c>
      <c r="AI159" s="49" t="s">
        <v>443</v>
      </c>
      <c r="AJ159" s="49" t="s">
        <v>21</v>
      </c>
      <c r="AK159" s="49" t="s">
        <v>443</v>
      </c>
      <c r="AL159" s="49" t="s">
        <v>443</v>
      </c>
      <c r="AM159" s="49" t="s">
        <v>443</v>
      </c>
      <c r="AN159" s="49" t="s">
        <v>443</v>
      </c>
      <c r="AO159" s="49" t="s">
        <v>443</v>
      </c>
      <c r="AP159" s="50" t="s">
        <v>35</v>
      </c>
      <c r="AQ159" s="50" t="s">
        <v>35</v>
      </c>
      <c r="AR159" s="123" t="s">
        <v>443</v>
      </c>
      <c r="AS159" s="49" t="s">
        <v>443</v>
      </c>
      <c r="AT159" s="49" t="s">
        <v>443</v>
      </c>
      <c r="AU159" s="49" t="s">
        <v>443</v>
      </c>
      <c r="AV159" s="137" t="s">
        <v>21</v>
      </c>
      <c r="AW159" s="129" t="s">
        <v>2609</v>
      </c>
      <c r="AX159" s="49" t="s">
        <v>443</v>
      </c>
      <c r="AY159" s="49" t="s">
        <v>443</v>
      </c>
      <c r="AZ159" s="49" t="s">
        <v>443</v>
      </c>
      <c r="BA159" s="49" t="s">
        <v>443</v>
      </c>
      <c r="BB159" s="50" t="s">
        <v>35</v>
      </c>
      <c r="BC159" s="50" t="s">
        <v>35</v>
      </c>
      <c r="BD159" s="50" t="s">
        <v>35</v>
      </c>
      <c r="BE159" s="131" t="s">
        <v>443</v>
      </c>
      <c r="BF159" s="49" t="s">
        <v>443</v>
      </c>
      <c r="BG159" s="49" t="s">
        <v>443</v>
      </c>
      <c r="BH159" s="132" t="s">
        <v>21</v>
      </c>
      <c r="BI159" s="49" t="s">
        <v>443</v>
      </c>
      <c r="BJ159" s="49" t="s">
        <v>443</v>
      </c>
      <c r="BK159" s="49" t="s">
        <v>443</v>
      </c>
      <c r="BL159" s="49" t="s">
        <v>443</v>
      </c>
      <c r="BM159" s="49" t="s">
        <v>443</v>
      </c>
      <c r="BN159" s="103" t="s">
        <v>35</v>
      </c>
      <c r="BO159" s="103" t="s">
        <v>35</v>
      </c>
      <c r="BP159" s="49" t="s">
        <v>443</v>
      </c>
      <c r="BQ159" s="49" t="s">
        <v>443</v>
      </c>
      <c r="BR159" s="77" t="s">
        <v>443</v>
      </c>
      <c r="BS159" s="77" t="s">
        <v>443</v>
      </c>
      <c r="BT159" s="323" t="s">
        <v>4</v>
      </c>
      <c r="BU159" s="77" t="s">
        <v>443</v>
      </c>
      <c r="BV159" s="77" t="s">
        <v>443</v>
      </c>
      <c r="BW159" s="48" t="s">
        <v>443</v>
      </c>
      <c r="BX159" s="77" t="s">
        <v>443</v>
      </c>
      <c r="BY159" s="77" t="s">
        <v>443</v>
      </c>
      <c r="BZ159" s="150" t="s">
        <v>2735</v>
      </c>
      <c r="CA159" s="150" t="s">
        <v>2735</v>
      </c>
      <c r="CB159" s="77" t="s">
        <v>443</v>
      </c>
      <c r="CC159" s="77" t="s">
        <v>443</v>
      </c>
      <c r="CD159" s="77" t="s">
        <v>443</v>
      </c>
      <c r="CE159" s="77" t="s">
        <v>443</v>
      </c>
      <c r="CF159" s="326" t="s">
        <v>4</v>
      </c>
      <c r="CG159" s="77" t="s">
        <v>443</v>
      </c>
      <c r="CH159" s="77" t="s">
        <v>443</v>
      </c>
      <c r="CI159" s="77" t="s">
        <v>443</v>
      </c>
      <c r="CJ159" s="77" t="s">
        <v>443</v>
      </c>
      <c r="CK159" s="77" t="s">
        <v>443</v>
      </c>
      <c r="CL159" s="150" t="s">
        <v>2735</v>
      </c>
      <c r="CM159" s="150" t="s">
        <v>2735</v>
      </c>
      <c r="CN159" s="77" t="s">
        <v>443</v>
      </c>
      <c r="CO159" s="77" t="s">
        <v>443</v>
      </c>
      <c r="CP159" s="379" t="s">
        <v>443</v>
      </c>
      <c r="CQ159" s="379" t="s">
        <v>443</v>
      </c>
      <c r="CR159" s="448" t="s">
        <v>2736</v>
      </c>
      <c r="CS159" s="379" t="s">
        <v>4</v>
      </c>
      <c r="CT159" s="379" t="s">
        <v>443</v>
      </c>
      <c r="CU159" s="380" t="s">
        <v>35</v>
      </c>
      <c r="CV159" s="380" t="s">
        <v>35</v>
      </c>
      <c r="CW159" s="380" t="s">
        <v>35</v>
      </c>
      <c r="CX159" s="448" t="s">
        <v>2736</v>
      </c>
      <c r="CY159" s="448" t="s">
        <v>2736</v>
      </c>
      <c r="CZ159" s="448" t="s">
        <v>2736</v>
      </c>
      <c r="DA159" s="379" t="s">
        <v>443</v>
      </c>
    </row>
    <row r="160" spans="1:105" customFormat="1" ht="7.5" customHeight="1" x14ac:dyDescent="0.2">
      <c r="A160" s="197" t="s">
        <v>2737</v>
      </c>
      <c r="B160" s="197" t="s">
        <v>2738</v>
      </c>
      <c r="C160" s="198" t="s">
        <v>2739</v>
      </c>
      <c r="D160" s="245">
        <v>42186</v>
      </c>
      <c r="E160" s="195" t="s">
        <v>66</v>
      </c>
      <c r="F160" s="193" t="s">
        <v>2740</v>
      </c>
      <c r="G160" s="88"/>
      <c r="H160" s="194" t="s">
        <v>39</v>
      </c>
      <c r="I160" s="157" t="s">
        <v>69</v>
      </c>
      <c r="J160" s="170"/>
      <c r="K160" s="49"/>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50" t="s">
        <v>35</v>
      </c>
      <c r="AI160" s="50" t="s">
        <v>35</v>
      </c>
      <c r="AJ160" s="50" t="s">
        <v>35</v>
      </c>
      <c r="AK160" s="50" t="s">
        <v>35</v>
      </c>
      <c r="AL160" s="50" t="s">
        <v>35</v>
      </c>
      <c r="AM160" s="50" t="s">
        <v>35</v>
      </c>
      <c r="AN160" s="50" t="s">
        <v>35</v>
      </c>
      <c r="AO160" s="49" t="s">
        <v>21</v>
      </c>
      <c r="AP160" s="49" t="s">
        <v>443</v>
      </c>
      <c r="AQ160" s="49" t="s">
        <v>443</v>
      </c>
      <c r="AR160" s="123" t="s">
        <v>443</v>
      </c>
      <c r="AS160" s="49" t="s">
        <v>443</v>
      </c>
      <c r="AT160" s="49" t="s">
        <v>443</v>
      </c>
      <c r="AU160" s="49" t="s">
        <v>443</v>
      </c>
      <c r="AV160" s="49" t="s">
        <v>443</v>
      </c>
      <c r="AW160" s="66" t="s">
        <v>1919</v>
      </c>
      <c r="AX160" s="49" t="s">
        <v>443</v>
      </c>
      <c r="AY160" s="49" t="s">
        <v>35</v>
      </c>
      <c r="AZ160" s="103" t="s">
        <v>35</v>
      </c>
      <c r="BA160" s="103" t="s">
        <v>35</v>
      </c>
      <c r="BB160" s="103" t="s">
        <v>35</v>
      </c>
      <c r="BC160" s="103" t="s">
        <v>35</v>
      </c>
      <c r="BD160" s="103" t="s">
        <v>35</v>
      </c>
      <c r="BE160" s="145" t="s">
        <v>35</v>
      </c>
      <c r="BF160" s="1"/>
      <c r="BG160" s="1"/>
      <c r="BH160" s="1"/>
      <c r="BI160" s="1"/>
      <c r="BJ160" s="1"/>
      <c r="BK160" s="1"/>
      <c r="BL160" s="1"/>
      <c r="BM160" s="1"/>
      <c r="BN160" s="1"/>
      <c r="BO160" s="1"/>
      <c r="BP160" s="1"/>
      <c r="BQ160" s="1"/>
    </row>
    <row r="161" spans="1:105" ht="42" customHeight="1" x14ac:dyDescent="0.25">
      <c r="A161" s="408" t="s">
        <v>2277</v>
      </c>
      <c r="B161" s="383" t="s">
        <v>1529</v>
      </c>
      <c r="C161" s="498"/>
      <c r="D161" s="499">
        <v>44136</v>
      </c>
      <c r="E161" s="385" t="s">
        <v>590</v>
      </c>
      <c r="F161" s="386" t="s">
        <v>2475</v>
      </c>
      <c r="G161" s="387"/>
      <c r="H161" s="413" t="s">
        <v>30</v>
      </c>
      <c r="I161" s="500" t="s">
        <v>25</v>
      </c>
      <c r="J161" s="170"/>
      <c r="K161" s="49"/>
      <c r="L161" s="49"/>
      <c r="M161" s="49"/>
      <c r="N161" s="162"/>
      <c r="O161" s="49"/>
      <c r="P161" s="49"/>
      <c r="Q161" s="49"/>
      <c r="R161" s="49"/>
      <c r="S161" s="49"/>
      <c r="T161" s="49"/>
      <c r="U161" s="49"/>
      <c r="V161" s="49"/>
      <c r="W161" s="49"/>
      <c r="X161" s="49"/>
      <c r="Y161" s="49"/>
      <c r="Z161" s="49"/>
      <c r="AA161" s="49"/>
      <c r="AB161" s="49"/>
      <c r="AC161" s="49"/>
      <c r="AD161" s="49"/>
      <c r="AE161" s="49"/>
      <c r="AF161" s="49"/>
      <c r="AG161" s="49"/>
      <c r="AH161" s="50"/>
      <c r="AI161" s="50"/>
      <c r="AJ161" s="50"/>
      <c r="AK161" s="50"/>
      <c r="AL161" s="50"/>
      <c r="AM161" s="50"/>
      <c r="AN161" s="50"/>
      <c r="AO161" s="49"/>
      <c r="AP161" s="49"/>
      <c r="AQ161" s="49"/>
      <c r="AR161" s="123"/>
      <c r="AS161" s="49"/>
      <c r="AT161" s="49"/>
      <c r="AU161" s="49"/>
      <c r="AV161" s="49"/>
      <c r="AW161" s="66"/>
      <c r="AX161" s="49"/>
      <c r="AY161" s="49"/>
      <c r="AZ161" s="103"/>
      <c r="BA161" s="103"/>
      <c r="BB161" s="103"/>
      <c r="BC161" s="103"/>
      <c r="BD161" s="103"/>
      <c r="BE161" s="145"/>
      <c r="BF161" s="163"/>
      <c r="BG161" s="163"/>
      <c r="BH161" s="163"/>
      <c r="BI161" s="17"/>
      <c r="BJ161" s="17"/>
      <c r="BK161" s="163"/>
      <c r="BL161" s="1"/>
      <c r="BM161" s="1"/>
      <c r="BN161" s="163"/>
      <c r="BO161" s="163"/>
      <c r="BP161" s="163"/>
      <c r="BQ161" s="163"/>
      <c r="CP161" s="380" t="s">
        <v>35</v>
      </c>
      <c r="CQ161" s="380" t="s">
        <v>35</v>
      </c>
      <c r="CR161" s="380" t="s">
        <v>35</v>
      </c>
      <c r="CS161" s="380" t="s">
        <v>35</v>
      </c>
      <c r="CT161" s="380" t="s">
        <v>35</v>
      </c>
      <c r="CU161" s="380" t="s">
        <v>35</v>
      </c>
      <c r="CV161" s="380" t="s">
        <v>35</v>
      </c>
      <c r="CW161" s="380" t="s">
        <v>35</v>
      </c>
      <c r="CX161" s="380" t="s">
        <v>35</v>
      </c>
      <c r="CY161" s="380" t="s">
        <v>35</v>
      </c>
      <c r="CZ161" s="380" t="s">
        <v>35</v>
      </c>
      <c r="DA161" s="380" t="s">
        <v>35</v>
      </c>
    </row>
    <row r="162" spans="1:105" ht="42" customHeight="1" x14ac:dyDescent="0.25">
      <c r="A162" s="408" t="s">
        <v>1593</v>
      </c>
      <c r="B162" s="383" t="s">
        <v>89</v>
      </c>
      <c r="C162" s="383" t="s">
        <v>2741</v>
      </c>
      <c r="D162" s="499">
        <v>44094</v>
      </c>
      <c r="E162" s="385" t="s">
        <v>590</v>
      </c>
      <c r="F162" s="386" t="s">
        <v>1594</v>
      </c>
      <c r="G162" s="377"/>
      <c r="H162" s="413" t="s">
        <v>2383</v>
      </c>
      <c r="I162" s="500" t="s">
        <v>1908</v>
      </c>
      <c r="J162" s="170"/>
      <c r="K162" s="49"/>
      <c r="L162" s="49"/>
      <c r="M162" s="49"/>
      <c r="N162" s="162"/>
      <c r="O162" s="49"/>
      <c r="P162" s="49"/>
      <c r="Q162" s="49"/>
      <c r="R162" s="49"/>
      <c r="S162" s="49"/>
      <c r="T162" s="49"/>
      <c r="U162" s="49"/>
      <c r="V162" s="49"/>
      <c r="W162" s="49"/>
      <c r="X162" s="49"/>
      <c r="Y162" s="49"/>
      <c r="Z162" s="49"/>
      <c r="AA162" s="49"/>
      <c r="AB162" s="49"/>
      <c r="AC162" s="49"/>
      <c r="AD162" s="49"/>
      <c r="AE162" s="49"/>
      <c r="AF162" s="49"/>
      <c r="AG162" s="49"/>
      <c r="AH162" s="50"/>
      <c r="AI162" s="50"/>
      <c r="AJ162" s="50"/>
      <c r="AK162" s="50"/>
      <c r="AL162" s="50"/>
      <c r="AM162" s="50"/>
      <c r="AN162" s="50"/>
      <c r="AO162" s="49"/>
      <c r="AP162" s="49"/>
      <c r="AQ162" s="49"/>
      <c r="AR162" s="123"/>
      <c r="AS162" s="49"/>
      <c r="AT162" s="49"/>
      <c r="AU162" s="49"/>
      <c r="AV162" s="49"/>
      <c r="AW162" s="66"/>
      <c r="AX162" s="49"/>
      <c r="AY162" s="49"/>
      <c r="AZ162" s="103"/>
      <c r="BA162" s="103"/>
      <c r="BB162" s="103"/>
      <c r="BC162" s="103"/>
      <c r="BD162" s="103"/>
      <c r="BE162" s="145"/>
      <c r="BF162" s="163"/>
      <c r="BG162" s="163"/>
      <c r="BH162" s="163"/>
      <c r="BI162" s="17"/>
      <c r="BJ162" s="17"/>
      <c r="BK162" s="163"/>
      <c r="BL162" s="1"/>
      <c r="BM162" s="1"/>
      <c r="BN162" s="163"/>
      <c r="BO162" s="163"/>
      <c r="BP162" s="163"/>
      <c r="BQ162" s="163"/>
      <c r="CP162" s="380" t="s">
        <v>35</v>
      </c>
      <c r="CQ162" s="380" t="s">
        <v>35</v>
      </c>
      <c r="CR162" s="380" t="s">
        <v>35</v>
      </c>
      <c r="CS162" s="380" t="s">
        <v>35</v>
      </c>
      <c r="CT162" s="380" t="s">
        <v>35</v>
      </c>
      <c r="CU162" s="380" t="s">
        <v>35</v>
      </c>
      <c r="CV162" s="380" t="s">
        <v>35</v>
      </c>
      <c r="CW162" s="379" t="s">
        <v>443</v>
      </c>
      <c r="CX162" s="379" t="s">
        <v>443</v>
      </c>
      <c r="CY162" s="379" t="s">
        <v>443</v>
      </c>
      <c r="CZ162" s="379" t="s">
        <v>443</v>
      </c>
      <c r="DA162" s="379" t="s">
        <v>443</v>
      </c>
    </row>
    <row r="163" spans="1:105" s="381" customFormat="1" ht="42" customHeight="1" x14ac:dyDescent="0.25">
      <c r="A163" s="408" t="s">
        <v>2573</v>
      </c>
      <c r="B163" s="383" t="s">
        <v>2574</v>
      </c>
      <c r="C163" s="383"/>
      <c r="D163" s="471">
        <v>44002</v>
      </c>
      <c r="E163" s="385" t="s">
        <v>590</v>
      </c>
      <c r="F163" s="386" t="s">
        <v>2576</v>
      </c>
      <c r="G163" s="140"/>
      <c r="H163" s="387" t="s">
        <v>19</v>
      </c>
      <c r="I163" s="388" t="s">
        <v>25</v>
      </c>
      <c r="J163" s="49"/>
      <c r="K163" s="49"/>
      <c r="L163" s="49"/>
      <c r="M163" s="49"/>
      <c r="N163" s="162"/>
      <c r="O163" s="49"/>
      <c r="P163" s="49"/>
      <c r="Q163" s="49"/>
      <c r="R163" s="49"/>
      <c r="S163" s="49"/>
      <c r="T163" s="49"/>
      <c r="U163" s="49"/>
      <c r="V163" s="49"/>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c r="BC163" s="137"/>
      <c r="BD163" s="49"/>
      <c r="BE163" s="133"/>
      <c r="BF163" s="269"/>
      <c r="BG163" s="162"/>
      <c r="BH163" s="162"/>
      <c r="BI163" s="161"/>
      <c r="BJ163" s="161"/>
      <c r="BK163" s="162"/>
      <c r="BL163" s="49"/>
      <c r="BM163" s="49"/>
      <c r="BN163" s="162"/>
      <c r="BO163" s="353"/>
      <c r="BP163" s="162"/>
      <c r="BQ163" s="162"/>
      <c r="BR163" s="77"/>
      <c r="BS163" s="77"/>
      <c r="BT163" s="77"/>
      <c r="BU163" s="77"/>
      <c r="BV163" s="77"/>
      <c r="BW163" s="77"/>
      <c r="BX163" s="77"/>
      <c r="BY163" s="77"/>
      <c r="BZ163" s="77"/>
      <c r="CA163" s="323"/>
      <c r="CB163" s="77"/>
      <c r="CC163" s="77"/>
      <c r="CD163" s="77"/>
      <c r="CE163" s="77"/>
      <c r="CF163" s="77"/>
      <c r="CG163" s="77"/>
      <c r="CH163" s="77"/>
      <c r="CI163" s="77"/>
      <c r="CJ163" s="77"/>
      <c r="CK163" s="77"/>
      <c r="CL163" s="76"/>
      <c r="CM163" s="326"/>
      <c r="CN163" s="77"/>
      <c r="CO163" s="77"/>
      <c r="CP163" s="380" t="s">
        <v>35</v>
      </c>
      <c r="CQ163" s="380" t="s">
        <v>35</v>
      </c>
      <c r="CR163" s="380" t="s">
        <v>35</v>
      </c>
      <c r="CS163" s="380" t="s">
        <v>35</v>
      </c>
      <c r="CT163" s="380" t="s">
        <v>35</v>
      </c>
      <c r="CU163" s="380" t="s">
        <v>35</v>
      </c>
      <c r="CV163" s="518" t="s">
        <v>4</v>
      </c>
      <c r="CW163" s="379" t="s">
        <v>443</v>
      </c>
      <c r="CX163" s="379" t="s">
        <v>443</v>
      </c>
      <c r="CY163" s="380" t="s">
        <v>35</v>
      </c>
      <c r="CZ163" s="379" t="s">
        <v>443</v>
      </c>
      <c r="DA163" s="379" t="s">
        <v>443</v>
      </c>
    </row>
    <row r="164" spans="1:105" s="381" customFormat="1" ht="45" customHeight="1" x14ac:dyDescent="0.25">
      <c r="A164" s="414" t="s">
        <v>2278</v>
      </c>
      <c r="B164" s="383" t="s">
        <v>49</v>
      </c>
      <c r="C164" s="383"/>
      <c r="D164" s="384"/>
      <c r="E164" s="385" t="s">
        <v>590</v>
      </c>
      <c r="F164" s="386" t="s">
        <v>440</v>
      </c>
      <c r="G164" s="88">
        <v>24</v>
      </c>
      <c r="H164" s="387" t="s">
        <v>30</v>
      </c>
      <c r="I164" s="388" t="s">
        <v>69</v>
      </c>
      <c r="J164" s="170" t="s">
        <v>443</v>
      </c>
      <c r="K164" s="49" t="s">
        <v>443</v>
      </c>
      <c r="L164" s="49" t="s">
        <v>443</v>
      </c>
      <c r="M164" s="49" t="s">
        <v>443</v>
      </c>
      <c r="N164" s="49" t="s">
        <v>21</v>
      </c>
      <c r="O164" s="49" t="s">
        <v>443</v>
      </c>
      <c r="P164" s="49" t="s">
        <v>443</v>
      </c>
      <c r="Q164" s="49" t="s">
        <v>443</v>
      </c>
      <c r="R164" s="49" t="s">
        <v>443</v>
      </c>
      <c r="S164" s="49" t="s">
        <v>443</v>
      </c>
      <c r="T164" s="49" t="s">
        <v>443</v>
      </c>
      <c r="U164" s="49" t="s">
        <v>443</v>
      </c>
      <c r="V164" s="49" t="s">
        <v>443</v>
      </c>
      <c r="W164" s="49" t="s">
        <v>443</v>
      </c>
      <c r="X164" s="49" t="s">
        <v>443</v>
      </c>
      <c r="Y164" s="49" t="s">
        <v>443</v>
      </c>
      <c r="Z164" s="49" t="s">
        <v>21</v>
      </c>
      <c r="AA164" s="49" t="s">
        <v>443</v>
      </c>
      <c r="AB164" s="49" t="s">
        <v>443</v>
      </c>
      <c r="AC164" s="49" t="s">
        <v>443</v>
      </c>
      <c r="AD164" s="49" t="s">
        <v>443</v>
      </c>
      <c r="AE164" s="49" t="s">
        <v>443</v>
      </c>
      <c r="AF164" s="49" t="s">
        <v>443</v>
      </c>
      <c r="AG164" s="49" t="s">
        <v>443</v>
      </c>
      <c r="AH164" s="49" t="s">
        <v>443</v>
      </c>
      <c r="AI164" s="49" t="s">
        <v>443</v>
      </c>
      <c r="AJ164" s="49" t="s">
        <v>443</v>
      </c>
      <c r="AK164" s="49" t="s">
        <v>443</v>
      </c>
      <c r="AL164" s="49" t="s">
        <v>21</v>
      </c>
      <c r="AM164" s="49" t="s">
        <v>443</v>
      </c>
      <c r="AN164" s="49" t="s">
        <v>443</v>
      </c>
      <c r="AO164" s="49" t="s">
        <v>443</v>
      </c>
      <c r="AP164" s="49" t="s">
        <v>443</v>
      </c>
      <c r="AQ164" s="49" t="s">
        <v>443</v>
      </c>
      <c r="AR164" s="49" t="s">
        <v>443</v>
      </c>
      <c r="AS164" s="49" t="s">
        <v>443</v>
      </c>
      <c r="AT164" s="49" t="s">
        <v>443</v>
      </c>
      <c r="AU164" s="49" t="s">
        <v>443</v>
      </c>
      <c r="AV164" s="49" t="s">
        <v>443</v>
      </c>
      <c r="AW164" s="49" t="s">
        <v>443</v>
      </c>
      <c r="AX164" s="137" t="s">
        <v>21</v>
      </c>
      <c r="AY164" s="49" t="s">
        <v>443</v>
      </c>
      <c r="AZ164" s="49" t="s">
        <v>443</v>
      </c>
      <c r="BA164" s="49" t="s">
        <v>443</v>
      </c>
      <c r="BB164" s="49" t="s">
        <v>443</v>
      </c>
      <c r="BC164" s="49" t="s">
        <v>443</v>
      </c>
      <c r="BD164" s="49" t="s">
        <v>443</v>
      </c>
      <c r="BE164" s="133" t="s">
        <v>2610</v>
      </c>
      <c r="BF164" s="135" t="s">
        <v>2611</v>
      </c>
      <c r="BG164" s="49" t="s">
        <v>443</v>
      </c>
      <c r="BH164" s="49" t="s">
        <v>443</v>
      </c>
      <c r="BI164" s="49" t="s">
        <v>443</v>
      </c>
      <c r="BJ164" s="132" t="s">
        <v>21</v>
      </c>
      <c r="BK164" s="49" t="s">
        <v>767</v>
      </c>
      <c r="BL164" s="49" t="s">
        <v>443</v>
      </c>
      <c r="BM164" s="49" t="s">
        <v>443</v>
      </c>
      <c r="BN164" s="49" t="s">
        <v>443</v>
      </c>
      <c r="BO164" s="49" t="s">
        <v>443</v>
      </c>
      <c r="BP164" s="49" t="s">
        <v>443</v>
      </c>
      <c r="BQ164" s="49" t="s">
        <v>443</v>
      </c>
      <c r="BR164" s="77" t="s">
        <v>443</v>
      </c>
      <c r="BS164" s="77" t="s">
        <v>443</v>
      </c>
      <c r="BT164" s="77" t="s">
        <v>443</v>
      </c>
      <c r="BU164" s="77" t="s">
        <v>443</v>
      </c>
      <c r="BV164" s="323" t="s">
        <v>4</v>
      </c>
      <c r="BW164" s="77" t="s">
        <v>443</v>
      </c>
      <c r="BX164" s="77" t="s">
        <v>443</v>
      </c>
      <c r="BY164" s="77" t="s">
        <v>443</v>
      </c>
      <c r="BZ164" s="77" t="s">
        <v>443</v>
      </c>
      <c r="CA164" s="77" t="s">
        <v>443</v>
      </c>
      <c r="CB164" s="77" t="s">
        <v>443</v>
      </c>
      <c r="CC164" s="77" t="s">
        <v>443</v>
      </c>
      <c r="CD164" s="77" t="s">
        <v>443</v>
      </c>
      <c r="CE164" s="77" t="s">
        <v>443</v>
      </c>
      <c r="CF164" s="77" t="s">
        <v>443</v>
      </c>
      <c r="CG164" s="77" t="s">
        <v>443</v>
      </c>
      <c r="CH164" s="326" t="s">
        <v>4</v>
      </c>
      <c r="CI164" s="77" t="s">
        <v>443</v>
      </c>
      <c r="CJ164" s="77" t="s">
        <v>443</v>
      </c>
      <c r="CK164" s="77" t="s">
        <v>443</v>
      </c>
      <c r="CL164" s="76" t="s">
        <v>443</v>
      </c>
      <c r="CM164" s="328" t="s">
        <v>2600</v>
      </c>
      <c r="CN164" s="77" t="s">
        <v>443</v>
      </c>
      <c r="CO164" s="77" t="s">
        <v>443</v>
      </c>
      <c r="CP164" s="379" t="s">
        <v>443</v>
      </c>
      <c r="CQ164" s="379" t="s">
        <v>443</v>
      </c>
      <c r="CR164" s="379" t="s">
        <v>443</v>
      </c>
      <c r="CS164" s="379" t="s">
        <v>443</v>
      </c>
      <c r="CT164" s="380" t="s">
        <v>35</v>
      </c>
      <c r="CU164" s="380" t="s">
        <v>35</v>
      </c>
      <c r="CV164" s="379" t="s">
        <v>443</v>
      </c>
      <c r="CW164" s="389" t="s">
        <v>4</v>
      </c>
      <c r="CX164" s="379" t="s">
        <v>443</v>
      </c>
      <c r="CY164" s="448" t="s">
        <v>443</v>
      </c>
      <c r="CZ164" s="448" t="s">
        <v>443</v>
      </c>
      <c r="DA164" s="379" t="s">
        <v>443</v>
      </c>
    </row>
    <row r="165" spans="1:105" ht="45" customHeight="1" x14ac:dyDescent="0.25">
      <c r="A165" s="383" t="s">
        <v>130</v>
      </c>
      <c r="B165" s="383" t="s">
        <v>1766</v>
      </c>
      <c r="C165" s="383"/>
      <c r="D165" s="384"/>
      <c r="E165" s="385" t="s">
        <v>590</v>
      </c>
      <c r="F165" s="386" t="s">
        <v>281</v>
      </c>
      <c r="G165" s="88">
        <v>23</v>
      </c>
      <c r="H165" s="387" t="s">
        <v>2181</v>
      </c>
      <c r="I165" s="388" t="s">
        <v>31</v>
      </c>
      <c r="J165" s="170" t="s">
        <v>443</v>
      </c>
      <c r="K165" s="49" t="s">
        <v>443</v>
      </c>
      <c r="L165" s="49" t="s">
        <v>443</v>
      </c>
      <c r="M165" s="49" t="s">
        <v>443</v>
      </c>
      <c r="N165" s="49" t="s">
        <v>443</v>
      </c>
      <c r="O165" s="49" t="s">
        <v>443</v>
      </c>
      <c r="P165" s="49" t="s">
        <v>443</v>
      </c>
      <c r="Q165" s="49" t="s">
        <v>443</v>
      </c>
      <c r="R165" s="49" t="s">
        <v>443</v>
      </c>
      <c r="S165" s="49" t="s">
        <v>443</v>
      </c>
      <c r="T165" s="49" t="s">
        <v>21</v>
      </c>
      <c r="U165" s="49" t="s">
        <v>443</v>
      </c>
      <c r="V165" s="49" t="s">
        <v>443</v>
      </c>
      <c r="W165" s="49" t="s">
        <v>443</v>
      </c>
      <c r="X165" s="49" t="s">
        <v>443</v>
      </c>
      <c r="Y165" s="49" t="s">
        <v>443</v>
      </c>
      <c r="Z165" s="49" t="s">
        <v>443</v>
      </c>
      <c r="AA165" s="49" t="s">
        <v>443</v>
      </c>
      <c r="AB165" s="49" t="s">
        <v>443</v>
      </c>
      <c r="AC165" s="49" t="s">
        <v>443</v>
      </c>
      <c r="AD165" s="49" t="s">
        <v>443</v>
      </c>
      <c r="AE165" s="49" t="s">
        <v>443</v>
      </c>
      <c r="AF165" s="49" t="s">
        <v>21</v>
      </c>
      <c r="AG165" s="49" t="s">
        <v>443</v>
      </c>
      <c r="AH165" s="49" t="s">
        <v>443</v>
      </c>
      <c r="AI165" s="49" t="s">
        <v>443</v>
      </c>
      <c r="AJ165" s="49" t="s">
        <v>443</v>
      </c>
      <c r="AK165" s="49" t="s">
        <v>443</v>
      </c>
      <c r="AL165" s="49" t="s">
        <v>443</v>
      </c>
      <c r="AM165" s="49" t="s">
        <v>443</v>
      </c>
      <c r="AN165" s="49" t="s">
        <v>443</v>
      </c>
      <c r="AO165" s="49" t="s">
        <v>443</v>
      </c>
      <c r="AP165" s="49" t="s">
        <v>443</v>
      </c>
      <c r="AQ165" s="49" t="s">
        <v>443</v>
      </c>
      <c r="AR165" s="49" t="s">
        <v>21</v>
      </c>
      <c r="AS165" s="49" t="s">
        <v>443</v>
      </c>
      <c r="AT165" s="49" t="s">
        <v>443</v>
      </c>
      <c r="AU165" s="49" t="s">
        <v>443</v>
      </c>
      <c r="AV165" s="49" t="s">
        <v>443</v>
      </c>
      <c r="AW165" s="129" t="s">
        <v>2609</v>
      </c>
      <c r="AX165" s="49" t="s">
        <v>443</v>
      </c>
      <c r="AY165" s="49" t="s">
        <v>443</v>
      </c>
      <c r="AZ165" s="49" t="s">
        <v>443</v>
      </c>
      <c r="BA165" s="49" t="s">
        <v>443</v>
      </c>
      <c r="BB165" s="49" t="s">
        <v>443</v>
      </c>
      <c r="BC165" s="49" t="s">
        <v>443</v>
      </c>
      <c r="BD165" s="137" t="s">
        <v>21</v>
      </c>
      <c r="BE165" s="131" t="s">
        <v>443</v>
      </c>
      <c r="BF165" s="49" t="s">
        <v>443</v>
      </c>
      <c r="BG165" s="49" t="s">
        <v>443</v>
      </c>
      <c r="BH165" s="49" t="s">
        <v>443</v>
      </c>
      <c r="BI165" s="49" t="s">
        <v>443</v>
      </c>
      <c r="BJ165" s="49" t="s">
        <v>443</v>
      </c>
      <c r="BK165" s="49" t="s">
        <v>443</v>
      </c>
      <c r="BL165" s="49" t="s">
        <v>443</v>
      </c>
      <c r="BM165" s="49" t="s">
        <v>443</v>
      </c>
      <c r="BN165" s="49" t="s">
        <v>443</v>
      </c>
      <c r="BO165" s="49" t="s">
        <v>443</v>
      </c>
      <c r="BP165" s="132" t="s">
        <v>21</v>
      </c>
      <c r="BQ165" s="49" t="s">
        <v>443</v>
      </c>
      <c r="BR165" s="77" t="s">
        <v>443</v>
      </c>
      <c r="BS165" s="77" t="s">
        <v>443</v>
      </c>
      <c r="BT165" s="77" t="s">
        <v>443</v>
      </c>
      <c r="BU165" s="77" t="s">
        <v>443</v>
      </c>
      <c r="BV165" s="77" t="s">
        <v>443</v>
      </c>
      <c r="BW165" s="48" t="s">
        <v>443</v>
      </c>
      <c r="BX165" s="77" t="s">
        <v>443</v>
      </c>
      <c r="BY165" s="77" t="s">
        <v>443</v>
      </c>
      <c r="BZ165" s="77" t="s">
        <v>443</v>
      </c>
      <c r="CA165" s="77" t="s">
        <v>443</v>
      </c>
      <c r="CB165" s="323" t="s">
        <v>4</v>
      </c>
      <c r="CC165" s="77" t="s">
        <v>443</v>
      </c>
      <c r="CD165" s="77" t="s">
        <v>443</v>
      </c>
      <c r="CE165" s="77" t="s">
        <v>443</v>
      </c>
      <c r="CF165" s="77" t="s">
        <v>443</v>
      </c>
      <c r="CG165" s="77" t="s">
        <v>443</v>
      </c>
      <c r="CH165" s="77" t="s">
        <v>443</v>
      </c>
      <c r="CI165" s="77" t="s">
        <v>443</v>
      </c>
      <c r="CJ165" s="77" t="s">
        <v>443</v>
      </c>
      <c r="CK165" s="77" t="s">
        <v>443</v>
      </c>
      <c r="CL165" s="77" t="s">
        <v>443</v>
      </c>
      <c r="CM165" s="77" t="s">
        <v>443</v>
      </c>
      <c r="CN165" s="324" t="s">
        <v>443</v>
      </c>
      <c r="CO165" s="329" t="s">
        <v>4</v>
      </c>
      <c r="CP165" s="379" t="s">
        <v>443</v>
      </c>
      <c r="CQ165" s="379" t="s">
        <v>443</v>
      </c>
      <c r="CR165" s="379" t="s">
        <v>443</v>
      </c>
      <c r="CS165" s="379" t="s">
        <v>443</v>
      </c>
      <c r="CT165" s="379" t="s">
        <v>443</v>
      </c>
      <c r="CU165" s="380" t="s">
        <v>35</v>
      </c>
      <c r="CV165" s="379" t="s">
        <v>443</v>
      </c>
      <c r="CW165" s="379" t="s">
        <v>443</v>
      </c>
      <c r="CX165" s="379" t="s">
        <v>443</v>
      </c>
      <c r="CY165" s="379" t="s">
        <v>443</v>
      </c>
      <c r="CZ165" s="405" t="s">
        <v>443</v>
      </c>
      <c r="DA165" s="379" t="s">
        <v>443</v>
      </c>
    </row>
    <row r="166" spans="1:105" s="381" customFormat="1" ht="45" customHeight="1" x14ac:dyDescent="0.25">
      <c r="A166" s="408" t="s">
        <v>2281</v>
      </c>
      <c r="B166" s="383" t="s">
        <v>777</v>
      </c>
      <c r="C166" s="383"/>
      <c r="D166" s="401">
        <v>41153</v>
      </c>
      <c r="E166" s="385" t="s">
        <v>590</v>
      </c>
      <c r="F166" s="386" t="s">
        <v>779</v>
      </c>
      <c r="G166" s="88">
        <v>8</v>
      </c>
      <c r="H166" s="387" t="s">
        <v>19</v>
      </c>
      <c r="I166" s="388" t="s">
        <v>72</v>
      </c>
      <c r="J166" s="170" t="s">
        <v>443</v>
      </c>
      <c r="K166" s="49" t="s">
        <v>443</v>
      </c>
      <c r="L166" s="49" t="s">
        <v>443</v>
      </c>
      <c r="M166" s="49" t="s">
        <v>443</v>
      </c>
      <c r="N166" s="49" t="s">
        <v>443</v>
      </c>
      <c r="O166" s="49" t="s">
        <v>443</v>
      </c>
      <c r="P166" s="49" t="s">
        <v>443</v>
      </c>
      <c r="Q166" s="49" t="s">
        <v>443</v>
      </c>
      <c r="R166" s="49" t="s">
        <v>443</v>
      </c>
      <c r="S166" s="49" t="s">
        <v>443</v>
      </c>
      <c r="T166" s="49" t="s">
        <v>443</v>
      </c>
      <c r="U166" s="49" t="s">
        <v>21</v>
      </c>
      <c r="V166" s="49" t="s">
        <v>35</v>
      </c>
      <c r="W166" s="49" t="s">
        <v>443</v>
      </c>
      <c r="X166" s="49" t="s">
        <v>443</v>
      </c>
      <c r="Y166" s="49" t="s">
        <v>443</v>
      </c>
      <c r="Z166" s="49" t="s">
        <v>443</v>
      </c>
      <c r="AA166" s="49" t="s">
        <v>443</v>
      </c>
      <c r="AB166" s="49" t="s">
        <v>443</v>
      </c>
      <c r="AC166" s="49" t="s">
        <v>443</v>
      </c>
      <c r="AD166" s="49" t="s">
        <v>443</v>
      </c>
      <c r="AE166" s="49" t="s">
        <v>443</v>
      </c>
      <c r="AF166" s="49" t="s">
        <v>443</v>
      </c>
      <c r="AG166" s="49" t="s">
        <v>443</v>
      </c>
      <c r="AH166" s="49" t="s">
        <v>21</v>
      </c>
      <c r="AI166" s="49" t="s">
        <v>443</v>
      </c>
      <c r="AJ166" s="49" t="s">
        <v>443</v>
      </c>
      <c r="AK166" s="49" t="s">
        <v>443</v>
      </c>
      <c r="AL166" s="49" t="s">
        <v>443</v>
      </c>
      <c r="AM166" s="49" t="s">
        <v>443</v>
      </c>
      <c r="AN166" s="49" t="s">
        <v>443</v>
      </c>
      <c r="AO166" s="49" t="s">
        <v>443</v>
      </c>
      <c r="AP166" s="49" t="s">
        <v>443</v>
      </c>
      <c r="AQ166" s="49" t="s">
        <v>443</v>
      </c>
      <c r="AR166" s="49" t="s">
        <v>443</v>
      </c>
      <c r="AS166" s="49" t="s">
        <v>21</v>
      </c>
      <c r="AT166" s="49" t="s">
        <v>443</v>
      </c>
      <c r="AU166" s="49" t="s">
        <v>443</v>
      </c>
      <c r="AV166" s="49" t="s">
        <v>443</v>
      </c>
      <c r="AW166" s="49" t="s">
        <v>443</v>
      </c>
      <c r="AX166" s="49" t="s">
        <v>443</v>
      </c>
      <c r="AY166" s="49" t="s">
        <v>443</v>
      </c>
      <c r="AZ166" s="49" t="s">
        <v>443</v>
      </c>
      <c r="BA166" s="49" t="s">
        <v>443</v>
      </c>
      <c r="BB166" s="49" t="s">
        <v>443</v>
      </c>
      <c r="BC166" s="49" t="s">
        <v>443</v>
      </c>
      <c r="BD166" s="131" t="s">
        <v>443</v>
      </c>
      <c r="BE166" s="138" t="s">
        <v>21</v>
      </c>
      <c r="BF166" s="49" t="s">
        <v>443</v>
      </c>
      <c r="BG166" s="49" t="s">
        <v>443</v>
      </c>
      <c r="BH166" s="49" t="s">
        <v>443</v>
      </c>
      <c r="BI166" s="49" t="s">
        <v>443</v>
      </c>
      <c r="BJ166" s="49" t="s">
        <v>443</v>
      </c>
      <c r="BK166" s="49" t="s">
        <v>443</v>
      </c>
      <c r="BL166" s="49" t="s">
        <v>443</v>
      </c>
      <c r="BM166" s="49" t="s">
        <v>443</v>
      </c>
      <c r="BN166" s="49" t="s">
        <v>443</v>
      </c>
      <c r="BO166" s="49" t="s">
        <v>443</v>
      </c>
      <c r="BP166" s="49" t="s">
        <v>443</v>
      </c>
      <c r="BQ166" s="132" t="s">
        <v>21</v>
      </c>
      <c r="BR166" s="77" t="s">
        <v>443</v>
      </c>
      <c r="BS166" s="77" t="s">
        <v>443</v>
      </c>
      <c r="BT166" s="77" t="s">
        <v>443</v>
      </c>
      <c r="BU166" s="77" t="s">
        <v>443</v>
      </c>
      <c r="BV166" s="77" t="s">
        <v>443</v>
      </c>
      <c r="BW166" s="77" t="s">
        <v>443</v>
      </c>
      <c r="BX166" s="77" t="s">
        <v>443</v>
      </c>
      <c r="BY166" s="77" t="s">
        <v>443</v>
      </c>
      <c r="BZ166" s="77" t="s">
        <v>443</v>
      </c>
      <c r="CA166" s="77" t="s">
        <v>443</v>
      </c>
      <c r="CB166" s="77" t="s">
        <v>443</v>
      </c>
      <c r="CC166" s="323" t="s">
        <v>4</v>
      </c>
      <c r="CD166" s="142" t="s">
        <v>1919</v>
      </c>
      <c r="CE166" s="77" t="s">
        <v>443</v>
      </c>
      <c r="CF166" s="77" t="s">
        <v>443</v>
      </c>
      <c r="CG166" s="77" t="s">
        <v>443</v>
      </c>
      <c r="CH166" s="77" t="s">
        <v>443</v>
      </c>
      <c r="CI166" s="77" t="s">
        <v>443</v>
      </c>
      <c r="CJ166" s="77" t="s">
        <v>443</v>
      </c>
      <c r="CK166" s="77" t="s">
        <v>443</v>
      </c>
      <c r="CL166" s="77" t="s">
        <v>443</v>
      </c>
      <c r="CM166" s="77" t="s">
        <v>443</v>
      </c>
      <c r="CN166" s="77" t="s">
        <v>443</v>
      </c>
      <c r="CO166" s="324" t="s">
        <v>443</v>
      </c>
      <c r="CP166" s="379" t="s">
        <v>443</v>
      </c>
      <c r="CQ166" s="379" t="s">
        <v>4</v>
      </c>
      <c r="CR166" s="379" t="s">
        <v>443</v>
      </c>
      <c r="CS166" s="379" t="s">
        <v>443</v>
      </c>
      <c r="CT166" s="379" t="s">
        <v>443</v>
      </c>
      <c r="CU166" s="380" t="s">
        <v>35</v>
      </c>
      <c r="CV166" s="379" t="s">
        <v>443</v>
      </c>
      <c r="CW166" s="379" t="s">
        <v>443</v>
      </c>
      <c r="CX166" s="379" t="s">
        <v>443</v>
      </c>
      <c r="CY166" s="380" t="s">
        <v>35</v>
      </c>
      <c r="CZ166" s="379" t="s">
        <v>443</v>
      </c>
      <c r="DA166" s="379" t="s">
        <v>443</v>
      </c>
    </row>
    <row r="167" spans="1:105" s="381" customFormat="1" ht="45" customHeight="1" x14ac:dyDescent="0.25">
      <c r="A167" s="371" t="s">
        <v>2480</v>
      </c>
      <c r="B167" s="372" t="s">
        <v>1942</v>
      </c>
      <c r="C167" s="421"/>
      <c r="D167" s="422"/>
      <c r="E167" s="375" t="s">
        <v>590</v>
      </c>
      <c r="F167" s="376" t="s">
        <v>347</v>
      </c>
      <c r="G167" s="140">
        <v>3</v>
      </c>
      <c r="H167" s="377" t="s">
        <v>19</v>
      </c>
      <c r="I167" s="378" t="s">
        <v>20</v>
      </c>
      <c r="J167" s="49" t="s">
        <v>443</v>
      </c>
      <c r="K167" s="49" t="s">
        <v>443</v>
      </c>
      <c r="L167" s="49" t="s">
        <v>443</v>
      </c>
      <c r="M167" s="49" t="s">
        <v>443</v>
      </c>
      <c r="N167" s="49" t="s">
        <v>443</v>
      </c>
      <c r="O167" s="49" t="s">
        <v>21</v>
      </c>
      <c r="P167" s="49" t="s">
        <v>443</v>
      </c>
      <c r="Q167" s="49" t="s">
        <v>443</v>
      </c>
      <c r="R167" s="49" t="s">
        <v>443</v>
      </c>
      <c r="S167" s="49" t="s">
        <v>443</v>
      </c>
      <c r="T167" s="49" t="s">
        <v>443</v>
      </c>
      <c r="U167" s="49" t="s">
        <v>443</v>
      </c>
      <c r="V167" s="49" t="s">
        <v>443</v>
      </c>
      <c r="W167" s="49" t="s">
        <v>443</v>
      </c>
      <c r="X167" s="49" t="s">
        <v>443</v>
      </c>
      <c r="Y167" s="49" t="s">
        <v>443</v>
      </c>
      <c r="Z167" s="49" t="s">
        <v>443</v>
      </c>
      <c r="AA167" s="49" t="s">
        <v>21</v>
      </c>
      <c r="AB167" s="49" t="s">
        <v>443</v>
      </c>
      <c r="AC167" s="49" t="s">
        <v>443</v>
      </c>
      <c r="AD167" s="49" t="s">
        <v>443</v>
      </c>
      <c r="AE167" s="49" t="s">
        <v>443</v>
      </c>
      <c r="AF167" s="49" t="s">
        <v>443</v>
      </c>
      <c r="AG167" s="49" t="s">
        <v>443</v>
      </c>
      <c r="AH167" s="49" t="s">
        <v>443</v>
      </c>
      <c r="AI167" s="49" t="s">
        <v>443</v>
      </c>
      <c r="AJ167" s="49" t="s">
        <v>443</v>
      </c>
      <c r="AK167" s="49" t="s">
        <v>443</v>
      </c>
      <c r="AL167" s="49" t="s">
        <v>443</v>
      </c>
      <c r="AM167" s="49" t="s">
        <v>21</v>
      </c>
      <c r="AN167" s="49" t="s">
        <v>443</v>
      </c>
      <c r="AO167" s="49" t="s">
        <v>443</v>
      </c>
      <c r="AP167" s="49" t="s">
        <v>443</v>
      </c>
      <c r="AQ167" s="49" t="s">
        <v>443</v>
      </c>
      <c r="AR167" s="49" t="s">
        <v>443</v>
      </c>
      <c r="AS167" s="49" t="s">
        <v>443</v>
      </c>
      <c r="AT167" s="49" t="s">
        <v>443</v>
      </c>
      <c r="AU167" s="49" t="s">
        <v>443</v>
      </c>
      <c r="AV167" s="49" t="s">
        <v>443</v>
      </c>
      <c r="AW167" s="49" t="s">
        <v>443</v>
      </c>
      <c r="AX167" s="49" t="s">
        <v>443</v>
      </c>
      <c r="AY167" s="137" t="s">
        <v>21</v>
      </c>
      <c r="AZ167" s="49" t="s">
        <v>443</v>
      </c>
      <c r="BA167" s="49" t="s">
        <v>443</v>
      </c>
      <c r="BB167" s="49" t="s">
        <v>443</v>
      </c>
      <c r="BC167" s="49" t="s">
        <v>443</v>
      </c>
      <c r="BD167" s="49" t="s">
        <v>443</v>
      </c>
      <c r="BE167" s="131" t="s">
        <v>443</v>
      </c>
      <c r="BF167" s="161" t="s">
        <v>443</v>
      </c>
      <c r="BG167" s="162" t="s">
        <v>443</v>
      </c>
      <c r="BH167" s="161" t="s">
        <v>443</v>
      </c>
      <c r="BI167" s="161" t="s">
        <v>443</v>
      </c>
      <c r="BJ167" s="161" t="s">
        <v>443</v>
      </c>
      <c r="BK167" s="164" t="s">
        <v>21</v>
      </c>
      <c r="BL167" s="162" t="s">
        <v>443</v>
      </c>
      <c r="BM167" s="162" t="s">
        <v>443</v>
      </c>
      <c r="BN167" s="162" t="s">
        <v>443</v>
      </c>
      <c r="BO167" s="162" t="s">
        <v>443</v>
      </c>
      <c r="BP167" s="162" t="s">
        <v>443</v>
      </c>
      <c r="BQ167" s="162" t="s">
        <v>443</v>
      </c>
      <c r="BR167" s="77" t="s">
        <v>443</v>
      </c>
      <c r="BS167" s="77" t="s">
        <v>443</v>
      </c>
      <c r="BT167" s="77" t="s">
        <v>443</v>
      </c>
      <c r="BU167" s="77" t="s">
        <v>443</v>
      </c>
      <c r="BV167" s="77" t="s">
        <v>443</v>
      </c>
      <c r="BW167" s="323" t="s">
        <v>4</v>
      </c>
      <c r="BX167" s="77" t="s">
        <v>443</v>
      </c>
      <c r="BY167" s="77" t="s">
        <v>443</v>
      </c>
      <c r="BZ167" s="77" t="s">
        <v>443</v>
      </c>
      <c r="CA167" s="77" t="s">
        <v>443</v>
      </c>
      <c r="CB167" s="77" t="s">
        <v>443</v>
      </c>
      <c r="CC167" s="77" t="s">
        <v>443</v>
      </c>
      <c r="CD167" s="77" t="s">
        <v>443</v>
      </c>
      <c r="CE167" s="77" t="s">
        <v>443</v>
      </c>
      <c r="CF167" s="77" t="s">
        <v>443</v>
      </c>
      <c r="CG167" s="77" t="s">
        <v>443</v>
      </c>
      <c r="CH167" s="77" t="s">
        <v>443</v>
      </c>
      <c r="CI167" s="326" t="s">
        <v>4</v>
      </c>
      <c r="CJ167" s="77" t="s">
        <v>443</v>
      </c>
      <c r="CK167" s="77" t="s">
        <v>443</v>
      </c>
      <c r="CL167" s="77" t="s">
        <v>443</v>
      </c>
      <c r="CM167" s="77" t="s">
        <v>443</v>
      </c>
      <c r="CN167" s="77" t="s">
        <v>443</v>
      </c>
      <c r="CO167" s="77" t="s">
        <v>443</v>
      </c>
      <c r="CP167" s="423" t="s">
        <v>443</v>
      </c>
      <c r="CQ167" s="423" t="s">
        <v>443</v>
      </c>
      <c r="CR167" s="423" t="s">
        <v>443</v>
      </c>
      <c r="CS167" s="423" t="s">
        <v>443</v>
      </c>
      <c r="CT167" s="424" t="s">
        <v>443</v>
      </c>
      <c r="CU167" s="425" t="s">
        <v>4</v>
      </c>
      <c r="CV167" s="379" t="s">
        <v>443</v>
      </c>
      <c r="CW167" s="379" t="s">
        <v>443</v>
      </c>
      <c r="CX167" s="379" t="s">
        <v>443</v>
      </c>
      <c r="CY167" s="379" t="s">
        <v>443</v>
      </c>
      <c r="CZ167" s="379" t="s">
        <v>443</v>
      </c>
      <c r="DA167" s="379" t="s">
        <v>443</v>
      </c>
    </row>
    <row r="168" spans="1:105" customFormat="1" x14ac:dyDescent="0.2">
      <c r="A168" s="4" t="s">
        <v>2742</v>
      </c>
      <c r="B168" s="6" t="s">
        <v>27</v>
      </c>
      <c r="C168" s="54" t="s">
        <v>2743</v>
      </c>
      <c r="D168" s="117"/>
      <c r="E168" s="65" t="s">
        <v>66</v>
      </c>
      <c r="F168" s="165" t="s">
        <v>373</v>
      </c>
      <c r="G168" s="88">
        <v>7</v>
      </c>
      <c r="H168" s="9" t="s">
        <v>19</v>
      </c>
      <c r="I168" s="286" t="s">
        <v>69</v>
      </c>
      <c r="J168" s="170" t="s">
        <v>443</v>
      </c>
      <c r="K168" s="49" t="s">
        <v>443</v>
      </c>
      <c r="L168" s="49" t="s">
        <v>443</v>
      </c>
      <c r="M168" s="49" t="s">
        <v>443</v>
      </c>
      <c r="N168" s="49" t="s">
        <v>443</v>
      </c>
      <c r="O168" s="49" t="s">
        <v>443</v>
      </c>
      <c r="P168" s="49" t="s">
        <v>443</v>
      </c>
      <c r="Q168" s="49" t="s">
        <v>21</v>
      </c>
      <c r="R168" s="49" t="s">
        <v>443</v>
      </c>
      <c r="S168" s="49" t="s">
        <v>443</v>
      </c>
      <c r="T168" s="49" t="s">
        <v>443</v>
      </c>
      <c r="U168" s="49" t="s">
        <v>443</v>
      </c>
      <c r="V168" s="49" t="s">
        <v>443</v>
      </c>
      <c r="W168" s="49" t="s">
        <v>443</v>
      </c>
      <c r="X168" s="49" t="s">
        <v>443</v>
      </c>
      <c r="Y168" s="49" t="s">
        <v>443</v>
      </c>
      <c r="Z168" s="49" t="s">
        <v>443</v>
      </c>
      <c r="AA168" s="49" t="s">
        <v>443</v>
      </c>
      <c r="AB168" s="49" t="s">
        <v>443</v>
      </c>
      <c r="AC168" s="49" t="s">
        <v>21</v>
      </c>
      <c r="AD168" s="49" t="s">
        <v>443</v>
      </c>
      <c r="AE168" s="49" t="s">
        <v>443</v>
      </c>
      <c r="AF168" s="49" t="s">
        <v>443</v>
      </c>
      <c r="AG168" s="49" t="s">
        <v>443</v>
      </c>
      <c r="AH168" s="49" t="s">
        <v>443</v>
      </c>
      <c r="AI168" s="49" t="s">
        <v>443</v>
      </c>
      <c r="AJ168" s="49" t="s">
        <v>443</v>
      </c>
      <c r="AK168" s="49" t="s">
        <v>443</v>
      </c>
      <c r="AL168" s="49" t="s">
        <v>443</v>
      </c>
      <c r="AM168" s="49" t="s">
        <v>443</v>
      </c>
      <c r="AN168" s="49" t="s">
        <v>443</v>
      </c>
      <c r="AO168" s="49" t="s">
        <v>21</v>
      </c>
      <c r="AP168" s="49" t="s">
        <v>443</v>
      </c>
      <c r="AQ168" s="49" t="s">
        <v>443</v>
      </c>
      <c r="AR168" s="49" t="s">
        <v>443</v>
      </c>
      <c r="AS168" s="49" t="s">
        <v>443</v>
      </c>
      <c r="AT168" s="49" t="s">
        <v>443</v>
      </c>
      <c r="AU168" s="49" t="s">
        <v>443</v>
      </c>
      <c r="AV168" s="49" t="s">
        <v>443</v>
      </c>
      <c r="AW168" s="49" t="s">
        <v>443</v>
      </c>
      <c r="AX168" s="49" t="s">
        <v>443</v>
      </c>
      <c r="AY168" s="49" t="s">
        <v>443</v>
      </c>
      <c r="AZ168" s="49" t="s">
        <v>443</v>
      </c>
      <c r="BA168" s="137" t="s">
        <v>21</v>
      </c>
      <c r="BB168" s="49" t="s">
        <v>443</v>
      </c>
      <c r="BC168" s="49" t="s">
        <v>443</v>
      </c>
      <c r="BD168" s="49" t="s">
        <v>443</v>
      </c>
      <c r="BE168" s="131" t="s">
        <v>443</v>
      </c>
      <c r="BF168" s="49" t="s">
        <v>443</v>
      </c>
      <c r="BG168" s="49" t="s">
        <v>443</v>
      </c>
      <c r="BH168" s="49" t="s">
        <v>443</v>
      </c>
      <c r="BI168" s="49" t="s">
        <v>443</v>
      </c>
      <c r="BJ168" s="49" t="s">
        <v>443</v>
      </c>
      <c r="BK168" s="49" t="s">
        <v>443</v>
      </c>
      <c r="BL168" s="49" t="s">
        <v>443</v>
      </c>
      <c r="BM168" s="132" t="s">
        <v>21</v>
      </c>
      <c r="BN168" s="49" t="s">
        <v>443</v>
      </c>
      <c r="BO168" s="49" t="s">
        <v>443</v>
      </c>
      <c r="BP168" s="49" t="s">
        <v>443</v>
      </c>
      <c r="BQ168" s="49" t="s">
        <v>443</v>
      </c>
      <c r="BR168" s="77" t="s">
        <v>443</v>
      </c>
      <c r="BS168" s="77" t="s">
        <v>443</v>
      </c>
      <c r="BT168" s="77" t="s">
        <v>443</v>
      </c>
      <c r="BU168" s="77" t="s">
        <v>443</v>
      </c>
      <c r="BV168" s="77" t="s">
        <v>443</v>
      </c>
      <c r="BW168" s="77" t="s">
        <v>443</v>
      </c>
      <c r="BX168" s="77" t="s">
        <v>443</v>
      </c>
      <c r="BY168" s="323" t="s">
        <v>4</v>
      </c>
      <c r="CP168" s="77"/>
    </row>
    <row r="169" spans="1:105" customFormat="1" ht="25.5" x14ac:dyDescent="0.2">
      <c r="A169" s="201" t="s">
        <v>96</v>
      </c>
      <c r="B169" s="201" t="s">
        <v>2744</v>
      </c>
      <c r="C169" s="202" t="s">
        <v>2745</v>
      </c>
      <c r="D169" s="210"/>
      <c r="E169" s="211" t="s">
        <v>66</v>
      </c>
      <c r="F169" s="140" t="s">
        <v>300</v>
      </c>
      <c r="G169" s="140">
        <v>10</v>
      </c>
      <c r="H169" s="203" t="s">
        <v>30</v>
      </c>
      <c r="I169" s="204" t="s">
        <v>42</v>
      </c>
      <c r="J169" s="49" t="s">
        <v>35</v>
      </c>
      <c r="K169" s="111" t="s">
        <v>21</v>
      </c>
      <c r="L169" s="49" t="s">
        <v>35</v>
      </c>
      <c r="M169" s="49" t="s">
        <v>35</v>
      </c>
      <c r="N169" s="49" t="s">
        <v>35</v>
      </c>
      <c r="O169" s="49" t="s">
        <v>443</v>
      </c>
      <c r="P169" s="49" t="s">
        <v>443</v>
      </c>
      <c r="Q169" s="49" t="s">
        <v>443</v>
      </c>
      <c r="R169" s="49" t="s">
        <v>443</v>
      </c>
      <c r="S169" s="49" t="s">
        <v>443</v>
      </c>
      <c r="T169" s="49" t="s">
        <v>443</v>
      </c>
      <c r="U169" s="49" t="s">
        <v>443</v>
      </c>
      <c r="V169" s="49" t="s">
        <v>443</v>
      </c>
      <c r="W169" s="49" t="s">
        <v>21</v>
      </c>
      <c r="X169" s="49" t="s">
        <v>443</v>
      </c>
      <c r="Y169" s="49" t="s">
        <v>443</v>
      </c>
      <c r="Z169" s="49" t="s">
        <v>443</v>
      </c>
      <c r="AA169" s="49" t="s">
        <v>443</v>
      </c>
      <c r="AB169" s="49" t="s">
        <v>443</v>
      </c>
      <c r="AC169" s="49" t="s">
        <v>443</v>
      </c>
      <c r="AD169" s="49" t="s">
        <v>443</v>
      </c>
      <c r="AE169" s="49" t="s">
        <v>443</v>
      </c>
      <c r="AF169" s="49" t="s">
        <v>443</v>
      </c>
      <c r="AG169" s="49" t="s">
        <v>443</v>
      </c>
      <c r="AH169" s="49"/>
      <c r="AI169" s="49" t="s">
        <v>21</v>
      </c>
      <c r="AJ169" s="49"/>
      <c r="AK169" s="49"/>
      <c r="AL169" s="49"/>
      <c r="AM169" s="49"/>
      <c r="AN169" s="49"/>
      <c r="AO169" s="49"/>
      <c r="AP169" s="49"/>
      <c r="AQ169" s="49"/>
      <c r="AR169" s="49"/>
      <c r="AS169" s="49"/>
      <c r="AT169" s="1"/>
      <c r="AU169" s="1"/>
      <c r="AV169" s="1"/>
      <c r="AW169" s="1"/>
      <c r="AX169" s="1"/>
      <c r="AY169" s="1"/>
      <c r="AZ169" s="1"/>
      <c r="BA169" s="1"/>
      <c r="BB169" s="1"/>
      <c r="BC169" s="1"/>
      <c r="BD169" s="1"/>
      <c r="BE169" s="143"/>
      <c r="BF169" s="17"/>
      <c r="BG169" s="17"/>
      <c r="BH169" s="17"/>
      <c r="BI169" s="17"/>
      <c r="BJ169" s="17"/>
      <c r="BK169" s="163"/>
      <c r="BL169" s="163"/>
      <c r="BM169" s="163"/>
      <c r="BN169" s="163"/>
      <c r="BO169" s="163"/>
      <c r="BP169" s="163"/>
      <c r="BQ169" s="163"/>
    </row>
    <row r="170" spans="1:105" s="381" customFormat="1" ht="45" customHeight="1" x14ac:dyDescent="0.25">
      <c r="A170" s="406" t="s">
        <v>2577</v>
      </c>
      <c r="B170" s="426" t="s">
        <v>1622</v>
      </c>
      <c r="C170" s="387"/>
      <c r="D170" s="401">
        <v>42614</v>
      </c>
      <c r="E170" s="385" t="s">
        <v>590</v>
      </c>
      <c r="F170" s="386" t="s">
        <v>2481</v>
      </c>
      <c r="G170" s="28">
        <v>22</v>
      </c>
      <c r="H170" s="387" t="s">
        <v>19</v>
      </c>
      <c r="I170" s="388" t="s">
        <v>69</v>
      </c>
      <c r="J170" s="174"/>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103" t="s">
        <v>35</v>
      </c>
      <c r="AO170" s="103" t="s">
        <v>35</v>
      </c>
      <c r="AP170" s="103" t="s">
        <v>35</v>
      </c>
      <c r="AQ170" s="103" t="s">
        <v>35</v>
      </c>
      <c r="AR170" s="103" t="s">
        <v>35</v>
      </c>
      <c r="AS170" s="103" t="s">
        <v>35</v>
      </c>
      <c r="AT170" s="103" t="s">
        <v>35</v>
      </c>
      <c r="AU170" s="103" t="s">
        <v>35</v>
      </c>
      <c r="AV170" s="103" t="s">
        <v>35</v>
      </c>
      <c r="AW170" s="103" t="s">
        <v>35</v>
      </c>
      <c r="AX170" s="103" t="s">
        <v>35</v>
      </c>
      <c r="AY170" s="103" t="s">
        <v>35</v>
      </c>
      <c r="AZ170" s="103" t="s">
        <v>35</v>
      </c>
      <c r="BA170" s="103" t="s">
        <v>35</v>
      </c>
      <c r="BB170" s="103" t="s">
        <v>35</v>
      </c>
      <c r="BC170" s="103" t="s">
        <v>35</v>
      </c>
      <c r="BD170" s="49" t="s">
        <v>443</v>
      </c>
      <c r="BE170" s="131" t="s">
        <v>443</v>
      </c>
      <c r="BF170" s="49" t="s">
        <v>443</v>
      </c>
      <c r="BG170" s="49" t="s">
        <v>443</v>
      </c>
      <c r="BH170" s="49" t="s">
        <v>443</v>
      </c>
      <c r="BI170" s="49" t="s">
        <v>443</v>
      </c>
      <c r="BJ170" s="49" t="s">
        <v>443</v>
      </c>
      <c r="BK170" s="49" t="s">
        <v>443</v>
      </c>
      <c r="BL170" s="49" t="s">
        <v>443</v>
      </c>
      <c r="BM170" s="132" t="s">
        <v>21</v>
      </c>
      <c r="BN170" s="49" t="s">
        <v>443</v>
      </c>
      <c r="BO170" s="49" t="s">
        <v>443</v>
      </c>
      <c r="BP170" s="49" t="s">
        <v>443</v>
      </c>
      <c r="BQ170" s="354" t="s">
        <v>2746</v>
      </c>
      <c r="BR170" s="77" t="s">
        <v>443</v>
      </c>
      <c r="BS170" s="77" t="s">
        <v>443</v>
      </c>
      <c r="BT170" s="77" t="s">
        <v>443</v>
      </c>
      <c r="BU170" s="77" t="s">
        <v>443</v>
      </c>
      <c r="BV170" s="77" t="s">
        <v>443</v>
      </c>
      <c r="BW170" s="77" t="s">
        <v>443</v>
      </c>
      <c r="BX170" s="77" t="s">
        <v>443</v>
      </c>
      <c r="BY170" s="323" t="s">
        <v>4</v>
      </c>
      <c r="BZ170" s="77" t="s">
        <v>443</v>
      </c>
      <c r="CA170" s="77" t="s">
        <v>443</v>
      </c>
      <c r="CB170" s="77" t="s">
        <v>443</v>
      </c>
      <c r="CC170" s="77" t="s">
        <v>443</v>
      </c>
      <c r="CD170" s="77" t="s">
        <v>443</v>
      </c>
      <c r="CE170" s="77" t="s">
        <v>443</v>
      </c>
      <c r="CF170" s="77" t="s">
        <v>443</v>
      </c>
      <c r="CG170" s="77" t="s">
        <v>443</v>
      </c>
      <c r="CH170" s="77" t="s">
        <v>443</v>
      </c>
      <c r="CI170" s="77" t="s">
        <v>443</v>
      </c>
      <c r="CJ170" s="77" t="s">
        <v>443</v>
      </c>
      <c r="CK170" s="326" t="s">
        <v>4</v>
      </c>
      <c r="CL170" s="77" t="s">
        <v>443</v>
      </c>
      <c r="CM170" s="77" t="s">
        <v>443</v>
      </c>
      <c r="CN170" s="77" t="s">
        <v>443</v>
      </c>
      <c r="CO170" s="77" t="s">
        <v>443</v>
      </c>
      <c r="CP170" s="379" t="s">
        <v>443</v>
      </c>
      <c r="CQ170" s="379" t="s">
        <v>443</v>
      </c>
      <c r="CR170" s="379" t="s">
        <v>443</v>
      </c>
      <c r="CS170" s="379" t="s">
        <v>443</v>
      </c>
      <c r="CT170" s="424" t="s">
        <v>443</v>
      </c>
      <c r="CU170" s="380" t="s">
        <v>35</v>
      </c>
      <c r="CV170" s="379" t="s">
        <v>443</v>
      </c>
      <c r="CW170" s="379" t="s">
        <v>443</v>
      </c>
      <c r="CX170" s="379" t="s">
        <v>443</v>
      </c>
      <c r="CY170" s="379" t="s">
        <v>443</v>
      </c>
      <c r="CZ170" s="379" t="s">
        <v>443</v>
      </c>
      <c r="DA170" s="379" t="s">
        <v>4</v>
      </c>
    </row>
    <row r="171" spans="1:105" s="381" customFormat="1" ht="45" customHeight="1" x14ac:dyDescent="0.25">
      <c r="A171" s="419" t="s">
        <v>177</v>
      </c>
      <c r="B171" s="372" t="s">
        <v>178</v>
      </c>
      <c r="C171" s="372"/>
      <c r="D171" s="374">
        <v>41061</v>
      </c>
      <c r="E171" s="375" t="s">
        <v>590</v>
      </c>
      <c r="F171" s="376" t="s">
        <v>779</v>
      </c>
      <c r="G171" s="140">
        <v>9</v>
      </c>
      <c r="H171" s="377" t="s">
        <v>19</v>
      </c>
      <c r="I171" s="378" t="s">
        <v>50</v>
      </c>
      <c r="J171" s="49" t="s">
        <v>443</v>
      </c>
      <c r="K171" s="49" t="s">
        <v>443</v>
      </c>
      <c r="L171" s="49" t="s">
        <v>443</v>
      </c>
      <c r="M171" s="49" t="s">
        <v>443</v>
      </c>
      <c r="N171" s="49" t="s">
        <v>443</v>
      </c>
      <c r="O171" s="49" t="s">
        <v>443</v>
      </c>
      <c r="P171" s="49" t="s">
        <v>443</v>
      </c>
      <c r="Q171" s="49" t="s">
        <v>443</v>
      </c>
      <c r="R171" s="49" t="s">
        <v>21</v>
      </c>
      <c r="S171" s="49" t="s">
        <v>443</v>
      </c>
      <c r="T171" s="49" t="s">
        <v>443</v>
      </c>
      <c r="U171" s="49" t="s">
        <v>443</v>
      </c>
      <c r="V171" s="49" t="s">
        <v>443</v>
      </c>
      <c r="W171" s="49" t="s">
        <v>443</v>
      </c>
      <c r="X171" s="49" t="s">
        <v>443</v>
      </c>
      <c r="Y171" s="49" t="s">
        <v>443</v>
      </c>
      <c r="Z171" s="49" t="s">
        <v>443</v>
      </c>
      <c r="AA171" s="49" t="s">
        <v>443</v>
      </c>
      <c r="AB171" s="49" t="s">
        <v>443</v>
      </c>
      <c r="AC171" s="49" t="s">
        <v>443</v>
      </c>
      <c r="AD171" s="49" t="s">
        <v>21</v>
      </c>
      <c r="AE171" s="49" t="s">
        <v>35</v>
      </c>
      <c r="AF171" s="49" t="s">
        <v>443</v>
      </c>
      <c r="AG171" s="49" t="s">
        <v>443</v>
      </c>
      <c r="AH171" s="49" t="s">
        <v>443</v>
      </c>
      <c r="AI171" s="49" t="s">
        <v>443</v>
      </c>
      <c r="AJ171" s="49" t="s">
        <v>443</v>
      </c>
      <c r="AK171" s="49" t="s">
        <v>443</v>
      </c>
      <c r="AL171" s="49" t="s">
        <v>443</v>
      </c>
      <c r="AM171" s="49" t="s">
        <v>443</v>
      </c>
      <c r="AN171" s="49" t="s">
        <v>443</v>
      </c>
      <c r="AO171" s="49" t="s">
        <v>443</v>
      </c>
      <c r="AP171" s="49" t="s">
        <v>21</v>
      </c>
      <c r="AQ171" s="49" t="s">
        <v>443</v>
      </c>
      <c r="AR171" s="49" t="s">
        <v>443</v>
      </c>
      <c r="AS171" s="49" t="s">
        <v>443</v>
      </c>
      <c r="AT171" s="49" t="s">
        <v>443</v>
      </c>
      <c r="AU171" s="49" t="s">
        <v>443</v>
      </c>
      <c r="AV171" s="49" t="s">
        <v>443</v>
      </c>
      <c r="AW171" s="49" t="s">
        <v>443</v>
      </c>
      <c r="AX171" s="49" t="s">
        <v>443</v>
      </c>
      <c r="AY171" s="49" t="s">
        <v>443</v>
      </c>
      <c r="AZ171" s="49" t="s">
        <v>443</v>
      </c>
      <c r="BA171" s="49" t="s">
        <v>443</v>
      </c>
      <c r="BB171" s="137" t="s">
        <v>21</v>
      </c>
      <c r="BC171" s="49" t="s">
        <v>443</v>
      </c>
      <c r="BD171" s="49" t="s">
        <v>443</v>
      </c>
      <c r="BE171" s="131" t="s">
        <v>443</v>
      </c>
      <c r="BF171" s="161" t="s">
        <v>443</v>
      </c>
      <c r="BG171" s="161" t="s">
        <v>443</v>
      </c>
      <c r="BH171" s="161" t="s">
        <v>443</v>
      </c>
      <c r="BI171" s="162" t="s">
        <v>443</v>
      </c>
      <c r="BJ171" s="162" t="s">
        <v>443</v>
      </c>
      <c r="BK171" s="162" t="s">
        <v>443</v>
      </c>
      <c r="BL171" s="162" t="s">
        <v>443</v>
      </c>
      <c r="BM171" s="162" t="s">
        <v>443</v>
      </c>
      <c r="BN171" s="164" t="s">
        <v>21</v>
      </c>
      <c r="BO171" s="162" t="s">
        <v>443</v>
      </c>
      <c r="BP171" s="162" t="s">
        <v>443</v>
      </c>
      <c r="BQ171" s="162" t="s">
        <v>443</v>
      </c>
      <c r="BR171" s="77" t="s">
        <v>443</v>
      </c>
      <c r="BS171" s="77" t="s">
        <v>443</v>
      </c>
      <c r="BT171" s="77" t="s">
        <v>443</v>
      </c>
      <c r="BU171" s="77" t="s">
        <v>443</v>
      </c>
      <c r="BV171" s="77" t="s">
        <v>443</v>
      </c>
      <c r="BW171" s="77" t="s">
        <v>443</v>
      </c>
      <c r="BX171" s="77" t="s">
        <v>443</v>
      </c>
      <c r="BY171" s="77" t="s">
        <v>443</v>
      </c>
      <c r="BZ171" s="323" t="s">
        <v>4</v>
      </c>
      <c r="CA171" s="77" t="s">
        <v>443</v>
      </c>
      <c r="CB171" s="77" t="s">
        <v>443</v>
      </c>
      <c r="CC171" s="77" t="s">
        <v>443</v>
      </c>
      <c r="CD171" s="77" t="s">
        <v>443</v>
      </c>
      <c r="CE171" s="77" t="s">
        <v>443</v>
      </c>
      <c r="CF171" s="77" t="s">
        <v>443</v>
      </c>
      <c r="CG171" s="77" t="s">
        <v>443</v>
      </c>
      <c r="CH171" s="77" t="s">
        <v>443</v>
      </c>
      <c r="CI171" s="77" t="s">
        <v>443</v>
      </c>
      <c r="CJ171" s="77" t="s">
        <v>443</v>
      </c>
      <c r="CK171" s="77" t="s">
        <v>443</v>
      </c>
      <c r="CL171" s="77" t="s">
        <v>443</v>
      </c>
      <c r="CM171" s="142" t="s">
        <v>35</v>
      </c>
      <c r="CN171" s="77" t="s">
        <v>443</v>
      </c>
      <c r="CO171" s="326" t="s">
        <v>4</v>
      </c>
      <c r="CP171" s="379" t="s">
        <v>443</v>
      </c>
      <c r="CQ171" s="379" t="s">
        <v>443</v>
      </c>
      <c r="CR171" s="379" t="s">
        <v>443</v>
      </c>
      <c r="CS171" s="379" t="s">
        <v>443</v>
      </c>
      <c r="CT171" s="424" t="s">
        <v>443</v>
      </c>
      <c r="CU171" s="380" t="s">
        <v>35</v>
      </c>
      <c r="CV171" s="379" t="s">
        <v>443</v>
      </c>
      <c r="CW171" s="379" t="s">
        <v>443</v>
      </c>
      <c r="CX171" s="379" t="s">
        <v>443</v>
      </c>
      <c r="CY171" s="380" t="s">
        <v>35</v>
      </c>
      <c r="CZ171" s="379" t="s">
        <v>443</v>
      </c>
      <c r="DA171" s="379" t="s">
        <v>443</v>
      </c>
    </row>
    <row r="172" spans="1:105" s="381" customFormat="1" ht="45" customHeight="1" x14ac:dyDescent="0.25">
      <c r="A172" s="382" t="s">
        <v>2747</v>
      </c>
      <c r="B172" s="475" t="s">
        <v>2748</v>
      </c>
      <c r="C172" s="383" t="s">
        <v>2749</v>
      </c>
      <c r="D172" s="401">
        <v>43432</v>
      </c>
      <c r="E172" s="385" t="s">
        <v>590</v>
      </c>
      <c r="F172" s="386" t="s">
        <v>2750</v>
      </c>
      <c r="G172" s="88"/>
      <c r="H172" s="387" t="s">
        <v>24</v>
      </c>
      <c r="I172" s="388" t="s">
        <v>45</v>
      </c>
      <c r="J172" s="170"/>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137"/>
      <c r="AZ172" s="49"/>
      <c r="BA172" s="49"/>
      <c r="BB172" s="49"/>
      <c r="BC172" s="49"/>
      <c r="BD172" s="49"/>
      <c r="BE172" s="131"/>
      <c r="BF172" s="49"/>
      <c r="BG172" s="49"/>
      <c r="BH172" s="49"/>
      <c r="BI172" s="49"/>
      <c r="BJ172" s="49"/>
      <c r="BK172" s="132"/>
      <c r="BL172" s="49"/>
      <c r="BM172" s="162"/>
      <c r="BN172" s="49"/>
      <c r="BO172" s="49"/>
      <c r="BP172" s="49"/>
      <c r="BQ172" s="49"/>
      <c r="BR172" s="77"/>
      <c r="BS172" s="77"/>
      <c r="BT172" s="77"/>
      <c r="BU172" s="77"/>
      <c r="BV172" s="77"/>
      <c r="BW172" s="323"/>
      <c r="BX172" s="77"/>
      <c r="BY172" s="77"/>
      <c r="BZ172" s="77"/>
      <c r="CA172" s="141" t="s">
        <v>35</v>
      </c>
      <c r="CB172" s="141" t="s">
        <v>35</v>
      </c>
      <c r="CC172" s="141" t="s">
        <v>35</v>
      </c>
      <c r="CD172" s="77" t="s">
        <v>443</v>
      </c>
      <c r="CE172" s="77" t="s">
        <v>443</v>
      </c>
      <c r="CF172" s="77" t="s">
        <v>443</v>
      </c>
      <c r="CG172" s="77" t="s">
        <v>443</v>
      </c>
      <c r="CH172" s="326" t="s">
        <v>4</v>
      </c>
      <c r="CI172" s="77" t="s">
        <v>443</v>
      </c>
      <c r="CJ172" s="77" t="s">
        <v>443</v>
      </c>
      <c r="CK172" s="77" t="s">
        <v>443</v>
      </c>
      <c r="CL172" s="77" t="s">
        <v>443</v>
      </c>
      <c r="CM172" s="77" t="s">
        <v>443</v>
      </c>
      <c r="CN172" s="77" t="s">
        <v>443</v>
      </c>
      <c r="CO172" s="77" t="s">
        <v>443</v>
      </c>
      <c r="CP172" s="379" t="s">
        <v>443</v>
      </c>
      <c r="CQ172" s="379" t="s">
        <v>443</v>
      </c>
      <c r="CR172" s="379" t="s">
        <v>443</v>
      </c>
      <c r="CS172" s="405" t="s">
        <v>443</v>
      </c>
      <c r="CT172" s="433" t="s">
        <v>35</v>
      </c>
      <c r="CU172" s="380" t="s">
        <v>35</v>
      </c>
      <c r="CV172" s="379" t="s">
        <v>443</v>
      </c>
      <c r="CW172" s="379" t="s">
        <v>443</v>
      </c>
      <c r="CX172" s="379" t="s">
        <v>443</v>
      </c>
      <c r="CY172" s="379" t="s">
        <v>443</v>
      </c>
      <c r="CZ172" s="379" t="s">
        <v>443</v>
      </c>
      <c r="DA172" s="379" t="s">
        <v>443</v>
      </c>
    </row>
    <row r="173" spans="1:105" s="381" customFormat="1" ht="45" customHeight="1" x14ac:dyDescent="0.25">
      <c r="A173" s="382" t="s">
        <v>2284</v>
      </c>
      <c r="B173" s="383" t="s">
        <v>1627</v>
      </c>
      <c r="C173" s="383"/>
      <c r="D173" s="401">
        <v>42237</v>
      </c>
      <c r="E173" s="385" t="s">
        <v>590</v>
      </c>
      <c r="F173" s="386" t="s">
        <v>495</v>
      </c>
      <c r="G173" s="88"/>
      <c r="H173" s="387" t="s">
        <v>24</v>
      </c>
      <c r="I173" s="388" t="s">
        <v>50</v>
      </c>
      <c r="J173" s="170"/>
      <c r="K173" s="49"/>
      <c r="L173" s="49"/>
      <c r="M173" s="49"/>
      <c r="N173" s="49"/>
      <c r="O173" s="49"/>
      <c r="P173" s="49"/>
      <c r="Q173" s="49"/>
      <c r="R173" s="49"/>
      <c r="S173" s="49"/>
      <c r="T173" s="49"/>
      <c r="U173" s="49"/>
      <c r="V173" s="50"/>
      <c r="W173" s="50"/>
      <c r="X173" s="50"/>
      <c r="Y173" s="50"/>
      <c r="Z173" s="50"/>
      <c r="AA173" s="50"/>
      <c r="AB173" s="50"/>
      <c r="AC173" s="50"/>
      <c r="AD173" s="49"/>
      <c r="AE173" s="49"/>
      <c r="AF173" s="49"/>
      <c r="AG173" s="49"/>
      <c r="AH173" s="50" t="s">
        <v>35</v>
      </c>
      <c r="AI173" s="50" t="s">
        <v>35</v>
      </c>
      <c r="AJ173" s="50" t="s">
        <v>35</v>
      </c>
      <c r="AK173" s="50" t="s">
        <v>35</v>
      </c>
      <c r="AL173" s="50" t="s">
        <v>21</v>
      </c>
      <c r="AM173" s="50" t="s">
        <v>35</v>
      </c>
      <c r="AN173" s="50" t="s">
        <v>35</v>
      </c>
      <c r="AO173" s="50" t="s">
        <v>35</v>
      </c>
      <c r="AP173" s="50" t="s">
        <v>35</v>
      </c>
      <c r="AQ173" s="49" t="s">
        <v>443</v>
      </c>
      <c r="AR173" s="49" t="s">
        <v>443</v>
      </c>
      <c r="AS173" s="49" t="s">
        <v>443</v>
      </c>
      <c r="AT173" s="50" t="s">
        <v>35</v>
      </c>
      <c r="AU173" s="50" t="s">
        <v>35</v>
      </c>
      <c r="AV173" s="50" t="s">
        <v>35</v>
      </c>
      <c r="AW173" s="49" t="s">
        <v>443</v>
      </c>
      <c r="AX173" s="137" t="s">
        <v>21</v>
      </c>
      <c r="AY173" s="49" t="s">
        <v>443</v>
      </c>
      <c r="AZ173" s="49" t="s">
        <v>443</v>
      </c>
      <c r="BA173" s="49" t="s">
        <v>443</v>
      </c>
      <c r="BB173" s="49" t="s">
        <v>2595</v>
      </c>
      <c r="BC173" s="49" t="s">
        <v>443</v>
      </c>
      <c r="BD173" s="49" t="s">
        <v>443</v>
      </c>
      <c r="BE173" s="136" t="s">
        <v>2751</v>
      </c>
      <c r="BF173" s="49" t="s">
        <v>443</v>
      </c>
      <c r="BG173" s="49" t="s">
        <v>443</v>
      </c>
      <c r="BH173" s="49" t="s">
        <v>443</v>
      </c>
      <c r="BI173" s="49" t="s">
        <v>443</v>
      </c>
      <c r="BJ173" s="132" t="s">
        <v>21</v>
      </c>
      <c r="BK173" s="49" t="s">
        <v>443</v>
      </c>
      <c r="BL173" s="49" t="s">
        <v>443</v>
      </c>
      <c r="BM173" s="49" t="s">
        <v>443</v>
      </c>
      <c r="BN173" s="49" t="s">
        <v>443</v>
      </c>
      <c r="BO173" s="49" t="s">
        <v>443</v>
      </c>
      <c r="BP173" s="49" t="s">
        <v>443</v>
      </c>
      <c r="BQ173" s="49" t="s">
        <v>443</v>
      </c>
      <c r="BR173" s="77" t="s">
        <v>443</v>
      </c>
      <c r="BS173" s="77" t="s">
        <v>443</v>
      </c>
      <c r="BT173" s="77" t="s">
        <v>443</v>
      </c>
      <c r="BU173" s="77" t="s">
        <v>443</v>
      </c>
      <c r="BV173" s="323" t="s">
        <v>4</v>
      </c>
      <c r="BW173" t="s">
        <v>443</v>
      </c>
      <c r="BX173" s="77" t="s">
        <v>443</v>
      </c>
      <c r="BY173" s="77" t="s">
        <v>443</v>
      </c>
      <c r="BZ173" s="77" t="s">
        <v>443</v>
      </c>
      <c r="CA173" s="313" t="s">
        <v>443</v>
      </c>
      <c r="CB173" s="77" t="s">
        <v>443</v>
      </c>
      <c r="CC173" s="77" t="s">
        <v>443</v>
      </c>
      <c r="CD173" s="77" t="s">
        <v>443</v>
      </c>
      <c r="CE173" s="141" t="s">
        <v>35</v>
      </c>
      <c r="CF173" s="77" t="s">
        <v>443</v>
      </c>
      <c r="CG173" s="77" t="s">
        <v>443</v>
      </c>
      <c r="CH173" s="326" t="s">
        <v>4</v>
      </c>
      <c r="CI173" s="77" t="s">
        <v>443</v>
      </c>
      <c r="CJ173" s="77" t="s">
        <v>443</v>
      </c>
      <c r="CK173" s="77" t="s">
        <v>443</v>
      </c>
      <c r="CL173" s="77" t="s">
        <v>443</v>
      </c>
      <c r="CM173" s="77" t="s">
        <v>443</v>
      </c>
      <c r="CN173" s="77" t="s">
        <v>443</v>
      </c>
      <c r="CO173" s="77" t="s">
        <v>443</v>
      </c>
      <c r="CP173" s="379" t="s">
        <v>443</v>
      </c>
      <c r="CQ173" s="379" t="s">
        <v>443</v>
      </c>
      <c r="CR173" s="379" t="s">
        <v>443</v>
      </c>
      <c r="CS173" s="379" t="s">
        <v>443</v>
      </c>
      <c r="CT173" s="433" t="s">
        <v>35</v>
      </c>
      <c r="CU173" s="380" t="s">
        <v>35</v>
      </c>
      <c r="CV173" s="379" t="s">
        <v>443</v>
      </c>
      <c r="CW173" s="379" t="s">
        <v>443</v>
      </c>
      <c r="CX173" s="447" t="s">
        <v>4</v>
      </c>
      <c r="CY173" s="379" t="s">
        <v>443</v>
      </c>
      <c r="CZ173" s="379" t="s">
        <v>443</v>
      </c>
      <c r="DA173" s="379" t="s">
        <v>443</v>
      </c>
    </row>
    <row r="174" spans="1:105" customFormat="1" ht="45" x14ac:dyDescent="0.2">
      <c r="A174" s="5" t="s">
        <v>2284</v>
      </c>
      <c r="B174" s="6" t="s">
        <v>2752</v>
      </c>
      <c r="C174" s="60" t="s">
        <v>2753</v>
      </c>
      <c r="D174" s="118">
        <v>41579</v>
      </c>
      <c r="E174" s="53" t="s">
        <v>66</v>
      </c>
      <c r="F174" s="88" t="s">
        <v>495</v>
      </c>
      <c r="G174" s="88"/>
      <c r="H174" s="9" t="s">
        <v>24</v>
      </c>
      <c r="I174" s="23" t="s">
        <v>53</v>
      </c>
      <c r="J174" s="170" t="s">
        <v>443</v>
      </c>
      <c r="K174" s="49" t="s">
        <v>443</v>
      </c>
      <c r="L174" s="49" t="s">
        <v>443</v>
      </c>
      <c r="M174" s="49" t="s">
        <v>443</v>
      </c>
      <c r="N174" s="49" t="s">
        <v>21</v>
      </c>
      <c r="O174" s="49" t="s">
        <v>443</v>
      </c>
      <c r="P174" s="49" t="s">
        <v>443</v>
      </c>
      <c r="Q174" s="49" t="s">
        <v>443</v>
      </c>
      <c r="R174" s="49" t="s">
        <v>443</v>
      </c>
      <c r="S174" s="49" t="s">
        <v>443</v>
      </c>
      <c r="T174" s="49" t="s">
        <v>443</v>
      </c>
      <c r="U174" s="49" t="s">
        <v>443</v>
      </c>
      <c r="V174" s="49" t="s">
        <v>443</v>
      </c>
      <c r="W174" s="49" t="s">
        <v>443</v>
      </c>
      <c r="X174" s="49" t="s">
        <v>443</v>
      </c>
      <c r="Y174" s="49" t="s">
        <v>443</v>
      </c>
      <c r="Z174" s="49" t="s">
        <v>21</v>
      </c>
      <c r="AA174" s="49" t="s">
        <v>443</v>
      </c>
      <c r="AB174" s="49" t="s">
        <v>443</v>
      </c>
      <c r="AC174" s="49" t="s">
        <v>443</v>
      </c>
      <c r="AD174" s="49" t="s">
        <v>443</v>
      </c>
      <c r="AE174" s="49" t="s">
        <v>443</v>
      </c>
      <c r="AF174" s="49" t="s">
        <v>443</v>
      </c>
      <c r="AG174" s="49" t="s">
        <v>443</v>
      </c>
      <c r="AH174" s="49" t="s">
        <v>443</v>
      </c>
      <c r="AI174" s="49" t="s">
        <v>443</v>
      </c>
      <c r="AJ174" s="49" t="s">
        <v>443</v>
      </c>
      <c r="AK174" s="49" t="s">
        <v>443</v>
      </c>
      <c r="AL174" s="49" t="s">
        <v>21</v>
      </c>
      <c r="AM174" s="49" t="s">
        <v>443</v>
      </c>
      <c r="AN174" s="49" t="s">
        <v>443</v>
      </c>
      <c r="AO174" s="49" t="s">
        <v>443</v>
      </c>
      <c r="AP174" s="49" t="s">
        <v>443</v>
      </c>
      <c r="AQ174" s="50" t="s">
        <v>35</v>
      </c>
      <c r="AR174" s="50" t="s">
        <v>35</v>
      </c>
      <c r="AS174" s="50" t="s">
        <v>35</v>
      </c>
      <c r="AT174" s="1"/>
      <c r="AU174" s="10"/>
      <c r="AV174" s="10"/>
      <c r="AW174" s="10"/>
      <c r="AX174" s="10"/>
      <c r="AY174" s="10"/>
      <c r="AZ174" s="10"/>
      <c r="BA174" s="10"/>
      <c r="BB174" s="10"/>
      <c r="BC174" s="10"/>
      <c r="BD174" s="10"/>
      <c r="BE174" s="154"/>
      <c r="BF174" s="10"/>
      <c r="BG174" s="10"/>
      <c r="BH174" s="10"/>
      <c r="BI174" s="10"/>
      <c r="BJ174" s="10"/>
      <c r="BK174" s="10"/>
      <c r="BL174" s="10"/>
      <c r="BM174" s="49"/>
      <c r="BN174" s="1"/>
      <c r="BO174" s="1"/>
      <c r="BP174" s="1"/>
      <c r="BQ174" s="1"/>
      <c r="CU174" s="15"/>
      <c r="CV174" s="15"/>
      <c r="CW174" s="80" t="s">
        <v>443</v>
      </c>
      <c r="CX174" s="15"/>
      <c r="CY174" s="15"/>
      <c r="CZ174" s="15"/>
      <c r="DA174" s="15"/>
    </row>
    <row r="175" spans="1:105" customFormat="1" ht="31.5" x14ac:dyDescent="0.2">
      <c r="A175" s="6" t="s">
        <v>2754</v>
      </c>
      <c r="B175" s="6" t="s">
        <v>2755</v>
      </c>
      <c r="C175" s="45"/>
      <c r="D175" s="118">
        <v>42535</v>
      </c>
      <c r="E175" s="65" t="s">
        <v>66</v>
      </c>
      <c r="F175" s="165" t="s">
        <v>2756</v>
      </c>
      <c r="G175" s="88">
        <v>16</v>
      </c>
      <c r="H175" s="9" t="s">
        <v>30</v>
      </c>
      <c r="I175" s="280" t="s">
        <v>31</v>
      </c>
      <c r="J175" s="170"/>
      <c r="K175" s="49"/>
      <c r="L175" s="49"/>
      <c r="M175" s="49"/>
      <c r="N175" s="49"/>
      <c r="O175" s="49"/>
      <c r="P175" s="49"/>
      <c r="Q175" s="49"/>
      <c r="R175" s="49"/>
      <c r="S175" s="49"/>
      <c r="T175" s="49"/>
      <c r="U175" s="49"/>
      <c r="V175" s="51" t="s">
        <v>35</v>
      </c>
      <c r="W175" s="51" t="s">
        <v>35</v>
      </c>
      <c r="X175" s="51" t="s">
        <v>35</v>
      </c>
      <c r="Y175" s="51" t="s">
        <v>35</v>
      </c>
      <c r="Z175" s="51" t="s">
        <v>35</v>
      </c>
      <c r="AA175" s="51" t="s">
        <v>35</v>
      </c>
      <c r="AB175" s="51" t="s">
        <v>35</v>
      </c>
      <c r="AC175" s="49" t="s">
        <v>443</v>
      </c>
      <c r="AD175" s="49" t="s">
        <v>443</v>
      </c>
      <c r="AE175" s="49" t="s">
        <v>443</v>
      </c>
      <c r="AF175" s="49" t="s">
        <v>21</v>
      </c>
      <c r="AG175" s="49" t="s">
        <v>443</v>
      </c>
      <c r="AH175" s="49" t="s">
        <v>443</v>
      </c>
      <c r="AI175" s="49" t="s">
        <v>443</v>
      </c>
      <c r="AJ175" s="49" t="s">
        <v>443</v>
      </c>
      <c r="AK175" s="49" t="s">
        <v>443</v>
      </c>
      <c r="AL175" s="49" t="s">
        <v>443</v>
      </c>
      <c r="AM175" s="49" t="s">
        <v>443</v>
      </c>
      <c r="AN175" s="49" t="s">
        <v>443</v>
      </c>
      <c r="AO175" s="49" t="s">
        <v>443</v>
      </c>
      <c r="AP175" s="49" t="s">
        <v>443</v>
      </c>
      <c r="AQ175" s="49" t="s">
        <v>443</v>
      </c>
      <c r="AR175" s="49" t="s">
        <v>21</v>
      </c>
      <c r="AS175" s="49" t="s">
        <v>443</v>
      </c>
      <c r="AT175" s="49" t="s">
        <v>443</v>
      </c>
      <c r="AU175" s="49" t="s">
        <v>443</v>
      </c>
      <c r="AV175" s="49" t="s">
        <v>443</v>
      </c>
      <c r="AW175" s="49" t="s">
        <v>443</v>
      </c>
      <c r="AX175" s="49" t="s">
        <v>443</v>
      </c>
      <c r="AY175" s="49" t="s">
        <v>443</v>
      </c>
      <c r="AZ175" s="49" t="s">
        <v>443</v>
      </c>
      <c r="BA175" s="49" t="s">
        <v>443</v>
      </c>
      <c r="BB175" s="49" t="s">
        <v>443</v>
      </c>
      <c r="BC175" s="49" t="s">
        <v>443</v>
      </c>
      <c r="BD175" s="137" t="s">
        <v>21</v>
      </c>
      <c r="BE175" s="133" t="s">
        <v>2610</v>
      </c>
      <c r="BF175" s="135" t="s">
        <v>2611</v>
      </c>
      <c r="BG175" s="49" t="s">
        <v>443</v>
      </c>
      <c r="BH175" s="49" t="s">
        <v>443</v>
      </c>
      <c r="BI175" s="49" t="s">
        <v>443</v>
      </c>
      <c r="BJ175" s="49" t="s">
        <v>443</v>
      </c>
      <c r="BK175" s="49" t="s">
        <v>443</v>
      </c>
      <c r="BL175" s="49" t="s">
        <v>443</v>
      </c>
      <c r="BM175" s="49" t="s">
        <v>443</v>
      </c>
      <c r="BN175" s="49" t="s">
        <v>443</v>
      </c>
      <c r="BO175" s="49" t="s">
        <v>443</v>
      </c>
      <c r="BP175" s="132" t="s">
        <v>21</v>
      </c>
      <c r="BQ175" s="49" t="s">
        <v>443</v>
      </c>
      <c r="BR175" s="77" t="s">
        <v>443</v>
      </c>
      <c r="BS175" s="77" t="s">
        <v>443</v>
      </c>
      <c r="BT175" s="77" t="s">
        <v>443</v>
      </c>
      <c r="BU175" s="77" t="s">
        <v>443</v>
      </c>
      <c r="BV175" s="77" t="s">
        <v>443</v>
      </c>
      <c r="BW175" s="77" t="s">
        <v>443</v>
      </c>
      <c r="BX175" s="77" t="s">
        <v>443</v>
      </c>
      <c r="BY175" s="77" t="s">
        <v>443</v>
      </c>
      <c r="BZ175" s="77" t="s">
        <v>443</v>
      </c>
      <c r="CA175" s="77" t="s">
        <v>443</v>
      </c>
      <c r="CB175" s="323" t="s">
        <v>4</v>
      </c>
      <c r="CC175" s="77" t="s">
        <v>443</v>
      </c>
      <c r="CD175" s="77" t="s">
        <v>443</v>
      </c>
      <c r="CE175" s="77" t="s">
        <v>443</v>
      </c>
      <c r="CF175" s="77" t="s">
        <v>443</v>
      </c>
      <c r="CG175" s="77" t="s">
        <v>443</v>
      </c>
      <c r="CH175" s="77" t="s">
        <v>443</v>
      </c>
      <c r="CI175" s="77" t="s">
        <v>443</v>
      </c>
      <c r="CJ175" s="77" t="s">
        <v>443</v>
      </c>
      <c r="CK175" s="77" t="s">
        <v>443</v>
      </c>
      <c r="CM175" s="328" t="s">
        <v>2600</v>
      </c>
      <c r="CN175" s="313" t="s">
        <v>443</v>
      </c>
      <c r="CO175" s="77" t="s">
        <v>443</v>
      </c>
      <c r="CP175" s="77" t="s">
        <v>4</v>
      </c>
      <c r="CQ175" s="77" t="s">
        <v>443</v>
      </c>
      <c r="CR175" s="141" t="s">
        <v>35</v>
      </c>
      <c r="CS175" s="141" t="s">
        <v>35</v>
      </c>
      <c r="CT175" s="141" t="s">
        <v>35</v>
      </c>
      <c r="CU175" s="141" t="s">
        <v>35</v>
      </c>
      <c r="CV175" s="141" t="s">
        <v>35</v>
      </c>
      <c r="CW175" s="141" t="s">
        <v>35</v>
      </c>
      <c r="CX175" s="141" t="s">
        <v>35</v>
      </c>
      <c r="CY175" s="141" t="s">
        <v>35</v>
      </c>
      <c r="CZ175" s="141" t="s">
        <v>35</v>
      </c>
      <c r="DA175" s="141" t="s">
        <v>35</v>
      </c>
    </row>
    <row r="176" spans="1:105" s="381" customFormat="1" ht="45" customHeight="1" x14ac:dyDescent="0.25">
      <c r="A176" s="382" t="s">
        <v>2285</v>
      </c>
      <c r="B176" s="382" t="s">
        <v>1631</v>
      </c>
      <c r="C176" s="409" t="s">
        <v>2049</v>
      </c>
      <c r="D176" s="401">
        <v>41654</v>
      </c>
      <c r="E176" s="385" t="s">
        <v>590</v>
      </c>
      <c r="F176" s="386" t="s">
        <v>2482</v>
      </c>
      <c r="G176" s="88">
        <v>20</v>
      </c>
      <c r="H176" s="387" t="s">
        <v>19</v>
      </c>
      <c r="I176" s="388" t="s">
        <v>69</v>
      </c>
      <c r="J176" s="174"/>
      <c r="K176" s="28"/>
      <c r="L176" s="28"/>
      <c r="M176" s="28"/>
      <c r="N176" s="28"/>
      <c r="O176" s="28"/>
      <c r="P176" s="28"/>
      <c r="Q176" s="28"/>
      <c r="R176" s="28"/>
      <c r="S176" s="28"/>
      <c r="T176" s="28"/>
      <c r="U176" s="28"/>
      <c r="V176" s="49"/>
      <c r="W176" s="49"/>
      <c r="X176" s="49"/>
      <c r="Y176" s="49"/>
      <c r="Z176" s="110"/>
      <c r="AA176" s="51"/>
      <c r="AB176" s="51"/>
      <c r="AC176" s="51"/>
      <c r="AD176" s="51"/>
      <c r="AE176" s="51"/>
      <c r="AF176" s="51"/>
      <c r="AG176" s="51"/>
      <c r="AH176" s="49" t="s">
        <v>35</v>
      </c>
      <c r="AI176" s="49" t="s">
        <v>35</v>
      </c>
      <c r="AJ176" s="49" t="s">
        <v>35</v>
      </c>
      <c r="AK176" s="49" t="s">
        <v>443</v>
      </c>
      <c r="AL176" s="49" t="s">
        <v>21</v>
      </c>
      <c r="AM176" s="49" t="s">
        <v>443</v>
      </c>
      <c r="AN176" s="49" t="s">
        <v>443</v>
      </c>
      <c r="AO176" s="49" t="s">
        <v>443</v>
      </c>
      <c r="AP176" s="49" t="s">
        <v>443</v>
      </c>
      <c r="AQ176" s="49" t="s">
        <v>443</v>
      </c>
      <c r="AR176" s="49" t="s">
        <v>443</v>
      </c>
      <c r="AS176" s="49" t="s">
        <v>443</v>
      </c>
      <c r="AT176" s="77" t="s">
        <v>443</v>
      </c>
      <c r="AU176" s="77" t="s">
        <v>443</v>
      </c>
      <c r="AV176" s="77" t="s">
        <v>443</v>
      </c>
      <c r="AW176" s="77" t="s">
        <v>443</v>
      </c>
      <c r="AX176" s="149" t="s">
        <v>21</v>
      </c>
      <c r="AY176" s="77" t="s">
        <v>443</v>
      </c>
      <c r="AZ176" s="77" t="s">
        <v>443</v>
      </c>
      <c r="BA176" s="77" t="s">
        <v>443</v>
      </c>
      <c r="BB176" s="77" t="s">
        <v>443</v>
      </c>
      <c r="BC176" s="77" t="s">
        <v>443</v>
      </c>
      <c r="BD176" s="77" t="s">
        <v>443</v>
      </c>
      <c r="BE176" s="77" t="s">
        <v>443</v>
      </c>
      <c r="BF176" s="49" t="s">
        <v>443</v>
      </c>
      <c r="BG176" s="49" t="s">
        <v>443</v>
      </c>
      <c r="BH176" s="49" t="s">
        <v>443</v>
      </c>
      <c r="BI176" s="49" t="s">
        <v>443</v>
      </c>
      <c r="BJ176" s="132" t="s">
        <v>21</v>
      </c>
      <c r="BK176" s="49" t="s">
        <v>443</v>
      </c>
      <c r="BL176" s="49" t="s">
        <v>443</v>
      </c>
      <c r="BM176" s="49" t="s">
        <v>443</v>
      </c>
      <c r="BN176" s="49" t="s">
        <v>443</v>
      </c>
      <c r="BO176" s="49" t="s">
        <v>443</v>
      </c>
      <c r="BP176" s="283" t="s">
        <v>2757</v>
      </c>
      <c r="BQ176" s="49" t="s">
        <v>443</v>
      </c>
      <c r="BR176" s="77" t="s">
        <v>443</v>
      </c>
      <c r="BS176" s="142" t="s">
        <v>35</v>
      </c>
      <c r="BT176" s="77" t="s">
        <v>443</v>
      </c>
      <c r="BU176" s="77" t="s">
        <v>443</v>
      </c>
      <c r="BV176" s="323" t="s">
        <v>4</v>
      </c>
      <c r="BW176" s="77" t="s">
        <v>443</v>
      </c>
      <c r="BX176" s="77" t="s">
        <v>443</v>
      </c>
      <c r="BY176" s="77" t="s">
        <v>443</v>
      </c>
      <c r="BZ176" s="77" t="s">
        <v>443</v>
      </c>
      <c r="CA176" s="77" t="s">
        <v>443</v>
      </c>
      <c r="CB176" s="77" t="s">
        <v>443</v>
      </c>
      <c r="CC176" s="77" t="s">
        <v>443</v>
      </c>
      <c r="CD176" s="77" t="s">
        <v>443</v>
      </c>
      <c r="CE176" s="77" t="s">
        <v>443</v>
      </c>
      <c r="CF176" s="77" t="s">
        <v>443</v>
      </c>
      <c r="CG176" s="77" t="s">
        <v>443</v>
      </c>
      <c r="CH176" s="326" t="s">
        <v>4</v>
      </c>
      <c r="CI176" s="77" t="s">
        <v>443</v>
      </c>
      <c r="CJ176" s="77" t="s">
        <v>443</v>
      </c>
      <c r="CK176" s="77" t="s">
        <v>443</v>
      </c>
      <c r="CL176" s="77" t="s">
        <v>443</v>
      </c>
      <c r="CM176" s="77" t="s">
        <v>443</v>
      </c>
      <c r="CN176" s="77" t="s">
        <v>443</v>
      </c>
      <c r="CO176" s="77" t="s">
        <v>443</v>
      </c>
      <c r="CP176" s="379" t="s">
        <v>443</v>
      </c>
      <c r="CQ176" s="379" t="s">
        <v>443</v>
      </c>
      <c r="CR176" s="379" t="s">
        <v>443</v>
      </c>
      <c r="CS176" s="379" t="s">
        <v>443</v>
      </c>
      <c r="CT176" s="427" t="s">
        <v>443</v>
      </c>
      <c r="CU176" s="380" t="s">
        <v>35</v>
      </c>
      <c r="CV176" s="379" t="s">
        <v>443</v>
      </c>
      <c r="CW176" s="379" t="s">
        <v>443</v>
      </c>
      <c r="CX176" s="379" t="s">
        <v>443</v>
      </c>
      <c r="CY176" s="379" t="s">
        <v>443</v>
      </c>
      <c r="CZ176" s="379" t="s">
        <v>443</v>
      </c>
      <c r="DA176" s="379" t="s">
        <v>443</v>
      </c>
    </row>
    <row r="177" spans="1:105" customFormat="1" ht="45" x14ac:dyDescent="0.2">
      <c r="A177" s="201" t="s">
        <v>161</v>
      </c>
      <c r="B177" s="201" t="s">
        <v>156</v>
      </c>
      <c r="C177" s="202" t="s">
        <v>2758</v>
      </c>
      <c r="D177" s="210"/>
      <c r="E177" s="211" t="s">
        <v>66</v>
      </c>
      <c r="F177" s="246" t="s">
        <v>300</v>
      </c>
      <c r="G177" s="203" t="s">
        <v>30</v>
      </c>
      <c r="H177" s="163"/>
      <c r="I177" s="225" t="s">
        <v>163</v>
      </c>
      <c r="J177" s="51"/>
      <c r="K177" s="51"/>
      <c r="L177" s="51"/>
      <c r="M177" s="51"/>
      <c r="N177" s="51"/>
      <c r="O177" s="61" t="s">
        <v>58</v>
      </c>
      <c r="P177" s="51"/>
      <c r="Q177" s="51"/>
      <c r="R177" s="51"/>
      <c r="S177" s="51"/>
      <c r="T177" s="51" t="s">
        <v>21</v>
      </c>
      <c r="U177" s="51"/>
      <c r="V177" s="51"/>
      <c r="W177" s="51"/>
      <c r="X177" s="51"/>
      <c r="Y177" s="51"/>
      <c r="Z177" s="51"/>
      <c r="AA177" s="61" t="s">
        <v>58</v>
      </c>
      <c r="AB177" s="51"/>
      <c r="AC177" s="51"/>
      <c r="AD177" s="51"/>
      <c r="AE177" s="51"/>
      <c r="AF177" s="51" t="s">
        <v>21</v>
      </c>
      <c r="AG177" s="51"/>
      <c r="AH177" s="51"/>
      <c r="AI177" s="51"/>
      <c r="AJ177" s="51"/>
      <c r="AK177" s="51"/>
      <c r="AL177" s="51"/>
      <c r="AM177" s="61" t="s">
        <v>58</v>
      </c>
      <c r="AN177" s="51"/>
      <c r="AO177" s="51"/>
      <c r="AP177" s="51"/>
      <c r="AQ177" s="51"/>
      <c r="AR177" s="51" t="s">
        <v>21</v>
      </c>
      <c r="AS177" s="51"/>
    </row>
    <row r="178" spans="1:105" customFormat="1" ht="112.5" x14ac:dyDescent="0.2">
      <c r="A178" s="6" t="s">
        <v>161</v>
      </c>
      <c r="B178" s="21" t="s">
        <v>2759</v>
      </c>
      <c r="C178" s="234" t="s">
        <v>2760</v>
      </c>
      <c r="D178" s="120"/>
      <c r="E178" s="53" t="s">
        <v>66</v>
      </c>
      <c r="F178" s="88" t="s">
        <v>300</v>
      </c>
      <c r="G178" s="88">
        <v>5</v>
      </c>
      <c r="H178" s="9" t="s">
        <v>30</v>
      </c>
      <c r="I178" s="21" t="s">
        <v>163</v>
      </c>
      <c r="J178" s="186" t="s">
        <v>767</v>
      </c>
      <c r="K178" s="49" t="s">
        <v>443</v>
      </c>
      <c r="L178" s="49" t="s">
        <v>443</v>
      </c>
      <c r="M178" s="49" t="s">
        <v>443</v>
      </c>
      <c r="N178" s="66" t="s">
        <v>767</v>
      </c>
      <c r="O178" s="49" t="s">
        <v>443</v>
      </c>
      <c r="P178" s="49" t="s">
        <v>443</v>
      </c>
      <c r="Q178" s="49" t="s">
        <v>443</v>
      </c>
      <c r="R178" s="49" t="s">
        <v>443</v>
      </c>
      <c r="S178" s="66" t="s">
        <v>767</v>
      </c>
      <c r="T178" s="49" t="s">
        <v>21</v>
      </c>
      <c r="U178" s="107" t="s">
        <v>2761</v>
      </c>
      <c r="V178" s="66" t="s">
        <v>767</v>
      </c>
      <c r="W178" s="107" t="s">
        <v>2762</v>
      </c>
      <c r="X178" s="49" t="s">
        <v>767</v>
      </c>
      <c r="Y178" s="49" t="s">
        <v>34</v>
      </c>
      <c r="Z178" s="49" t="s">
        <v>34</v>
      </c>
      <c r="AA178" s="61" t="s">
        <v>58</v>
      </c>
      <c r="AB178" s="61"/>
      <c r="AC178" s="51"/>
      <c r="AD178" s="51"/>
      <c r="AE178" s="51"/>
      <c r="AF178" s="51"/>
      <c r="AG178" s="51"/>
      <c r="AH178" s="66" t="s">
        <v>767</v>
      </c>
      <c r="AI178" s="107" t="s">
        <v>2762</v>
      </c>
      <c r="AJ178" s="49" t="s">
        <v>767</v>
      </c>
      <c r="AK178" s="49" t="s">
        <v>34</v>
      </c>
      <c r="AL178" s="49" t="s">
        <v>34</v>
      </c>
      <c r="AM178" s="61" t="s">
        <v>58</v>
      </c>
      <c r="AN178" s="61"/>
      <c r="AO178" s="51"/>
      <c r="AP178" s="51"/>
      <c r="AQ178" s="51"/>
      <c r="AR178" s="51"/>
      <c r="AS178" s="51"/>
      <c r="BF178" s="1"/>
      <c r="BG178" s="1"/>
      <c r="BH178" s="1"/>
      <c r="BI178" s="1"/>
      <c r="BJ178" s="1"/>
      <c r="BK178" s="1"/>
      <c r="BL178" s="1"/>
      <c r="BM178" s="1"/>
      <c r="BN178" s="1"/>
      <c r="BO178" s="1"/>
      <c r="BP178" s="1"/>
      <c r="BQ178" s="1"/>
      <c r="CK178" s="105"/>
      <c r="CL178" s="105"/>
      <c r="CM178" s="105"/>
      <c r="CN178" s="105"/>
      <c r="CO178" s="105"/>
      <c r="CP178" s="105"/>
      <c r="CQ178" s="105"/>
      <c r="CR178" s="105"/>
      <c r="CS178" s="105"/>
      <c r="CT178" s="105"/>
      <c r="CU178" s="105"/>
      <c r="CV178" s="105"/>
      <c r="CW178" s="105"/>
      <c r="CX178" s="105"/>
      <c r="CY178" s="105"/>
      <c r="CZ178" s="105"/>
      <c r="DA178" s="105"/>
    </row>
    <row r="179" spans="1:105" s="381" customFormat="1" ht="45" customHeight="1" x14ac:dyDescent="0.25">
      <c r="A179" s="382" t="s">
        <v>2287</v>
      </c>
      <c r="B179" s="382" t="s">
        <v>1636</v>
      </c>
      <c r="C179" s="409"/>
      <c r="D179" s="384"/>
      <c r="E179" s="385" t="s">
        <v>590</v>
      </c>
      <c r="F179" s="386" t="s">
        <v>2481</v>
      </c>
      <c r="G179" s="88">
        <v>17</v>
      </c>
      <c r="H179" s="387" t="s">
        <v>19</v>
      </c>
      <c r="I179" s="388" t="s">
        <v>25</v>
      </c>
      <c r="J179" s="170" t="s">
        <v>443</v>
      </c>
      <c r="K179" s="49" t="s">
        <v>443</v>
      </c>
      <c r="L179" s="49" t="s">
        <v>443</v>
      </c>
      <c r="M179" s="49" t="s">
        <v>443</v>
      </c>
      <c r="N179" s="49" t="s">
        <v>443</v>
      </c>
      <c r="O179" s="49" t="s">
        <v>443</v>
      </c>
      <c r="P179" s="49" t="s">
        <v>21</v>
      </c>
      <c r="Q179" s="49" t="s">
        <v>443</v>
      </c>
      <c r="R179" s="49" t="s">
        <v>443</v>
      </c>
      <c r="S179" s="49" t="s">
        <v>443</v>
      </c>
      <c r="T179" s="49" t="s">
        <v>443</v>
      </c>
      <c r="U179" s="49" t="s">
        <v>443</v>
      </c>
      <c r="V179" s="49" t="s">
        <v>443</v>
      </c>
      <c r="W179" s="49" t="s">
        <v>443</v>
      </c>
      <c r="X179" s="49" t="s">
        <v>443</v>
      </c>
      <c r="Y179" s="49" t="s">
        <v>443</v>
      </c>
      <c r="Z179" s="49" t="s">
        <v>443</v>
      </c>
      <c r="AA179" s="49" t="s">
        <v>443</v>
      </c>
      <c r="AB179" s="49" t="s">
        <v>21</v>
      </c>
      <c r="AC179" s="49" t="s">
        <v>443</v>
      </c>
      <c r="AD179" s="49" t="s">
        <v>443</v>
      </c>
      <c r="AE179" s="49" t="s">
        <v>443</v>
      </c>
      <c r="AF179" s="49" t="s">
        <v>443</v>
      </c>
      <c r="AG179" s="49" t="s">
        <v>443</v>
      </c>
      <c r="AH179" s="49" t="s">
        <v>443</v>
      </c>
      <c r="AI179" s="49" t="s">
        <v>443</v>
      </c>
      <c r="AJ179" s="49" t="s">
        <v>443</v>
      </c>
      <c r="AK179" s="49" t="s">
        <v>443</v>
      </c>
      <c r="AL179" s="49" t="s">
        <v>443</v>
      </c>
      <c r="AM179" s="49" t="s">
        <v>443</v>
      </c>
      <c r="AN179" s="49" t="s">
        <v>21</v>
      </c>
      <c r="AO179" s="49" t="s">
        <v>443</v>
      </c>
      <c r="AP179" s="49" t="s">
        <v>443</v>
      </c>
      <c r="AQ179" s="49" t="s">
        <v>443</v>
      </c>
      <c r="AR179" s="49" t="s">
        <v>443</v>
      </c>
      <c r="AS179" s="49" t="s">
        <v>443</v>
      </c>
      <c r="AT179" s="77" t="s">
        <v>443</v>
      </c>
      <c r="AU179" s="77" t="s">
        <v>443</v>
      </c>
      <c r="AV179" s="77" t="s">
        <v>443</v>
      </c>
      <c r="AW179" s="77" t="s">
        <v>443</v>
      </c>
      <c r="AX179" s="77" t="s">
        <v>443</v>
      </c>
      <c r="AY179" s="77" t="s">
        <v>443</v>
      </c>
      <c r="AZ179" s="149" t="s">
        <v>21</v>
      </c>
      <c r="BA179" s="77" t="s">
        <v>443</v>
      </c>
      <c r="BB179" s="77" t="s">
        <v>443</v>
      </c>
      <c r="BC179" s="77" t="s">
        <v>443</v>
      </c>
      <c r="BD179" s="77" t="s">
        <v>443</v>
      </c>
      <c r="BE179" s="77" t="s">
        <v>443</v>
      </c>
      <c r="BF179" s="49" t="s">
        <v>443</v>
      </c>
      <c r="BG179" s="49" t="s">
        <v>443</v>
      </c>
      <c r="BH179" s="49" t="s">
        <v>443</v>
      </c>
      <c r="BI179" s="49" t="s">
        <v>443</v>
      </c>
      <c r="BJ179" s="49" t="s">
        <v>443</v>
      </c>
      <c r="BK179" s="49" t="s">
        <v>443</v>
      </c>
      <c r="BL179" s="132" t="s">
        <v>21</v>
      </c>
      <c r="BM179" s="49" t="s">
        <v>443</v>
      </c>
      <c r="BN179" s="49" t="s">
        <v>443</v>
      </c>
      <c r="BO179" s="49" t="s">
        <v>443</v>
      </c>
      <c r="BP179" s="49" t="s">
        <v>443</v>
      </c>
      <c r="BQ179" s="49" t="s">
        <v>443</v>
      </c>
      <c r="BR179" s="77" t="s">
        <v>443</v>
      </c>
      <c r="BS179" s="77" t="s">
        <v>443</v>
      </c>
      <c r="BT179" s="77" t="s">
        <v>443</v>
      </c>
      <c r="BU179" s="77" t="s">
        <v>443</v>
      </c>
      <c r="BV179" s="77" t="s">
        <v>443</v>
      </c>
      <c r="BW179" s="77" t="s">
        <v>443</v>
      </c>
      <c r="BX179" s="77" t="s">
        <v>4</v>
      </c>
      <c r="BY179" s="77" t="s">
        <v>443</v>
      </c>
      <c r="BZ179" s="77" t="s">
        <v>443</v>
      </c>
      <c r="CA179" s="77" t="s">
        <v>443</v>
      </c>
      <c r="CB179" s="77" t="s">
        <v>443</v>
      </c>
      <c r="CC179" s="77" t="s">
        <v>443</v>
      </c>
      <c r="CD179" s="77" t="s">
        <v>443</v>
      </c>
      <c r="CE179" s="77" t="s">
        <v>443</v>
      </c>
      <c r="CF179" s="77" t="s">
        <v>443</v>
      </c>
      <c r="CG179" s="77" t="s">
        <v>443</v>
      </c>
      <c r="CH179" s="77" t="s">
        <v>443</v>
      </c>
      <c r="CI179" s="77" t="s">
        <v>443</v>
      </c>
      <c r="CJ179" s="326" t="s">
        <v>4</v>
      </c>
      <c r="CK179" s="77" t="s">
        <v>443</v>
      </c>
      <c r="CL179" s="77" t="s">
        <v>443</v>
      </c>
      <c r="CM179" s="77" t="s">
        <v>443</v>
      </c>
      <c r="CN179" s="77" t="s">
        <v>443</v>
      </c>
      <c r="CO179" s="77" t="s">
        <v>443</v>
      </c>
      <c r="CP179" s="379" t="s">
        <v>443</v>
      </c>
      <c r="CQ179" s="379" t="s">
        <v>443</v>
      </c>
      <c r="CR179" s="379" t="s">
        <v>443</v>
      </c>
      <c r="CS179" s="379" t="s">
        <v>443</v>
      </c>
      <c r="CT179" s="424" t="s">
        <v>443</v>
      </c>
      <c r="CU179" s="380" t="s">
        <v>35</v>
      </c>
      <c r="CV179" s="389" t="s">
        <v>4</v>
      </c>
      <c r="CW179" s="379" t="s">
        <v>443</v>
      </c>
      <c r="CX179" s="379" t="s">
        <v>443</v>
      </c>
      <c r="CY179" s="379" t="s">
        <v>443</v>
      </c>
      <c r="CZ179" s="379" t="s">
        <v>443</v>
      </c>
      <c r="DA179" s="379" t="s">
        <v>4</v>
      </c>
    </row>
    <row r="180" spans="1:105" customFormat="1" ht="33.75" x14ac:dyDescent="0.2">
      <c r="A180" s="21" t="s">
        <v>2287</v>
      </c>
      <c r="B180" s="5" t="s">
        <v>60</v>
      </c>
      <c r="C180" s="56" t="s">
        <v>2763</v>
      </c>
      <c r="D180" s="117"/>
      <c r="E180" s="53" t="s">
        <v>66</v>
      </c>
      <c r="F180" s="65" t="s">
        <v>34</v>
      </c>
      <c r="G180" s="9"/>
      <c r="H180" s="1"/>
      <c r="I180" s="23" t="s">
        <v>25</v>
      </c>
      <c r="J180" s="173"/>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BF180" s="1"/>
      <c r="BG180" s="1"/>
      <c r="BH180" s="1"/>
      <c r="BI180" s="1"/>
      <c r="BJ180" s="1"/>
      <c r="BK180" s="1"/>
      <c r="BL180" s="1"/>
      <c r="BM180" s="1"/>
      <c r="BN180" s="1"/>
      <c r="BO180" s="1"/>
      <c r="BP180" s="1"/>
      <c r="BQ180" s="1"/>
    </row>
    <row r="181" spans="1:105" s="381" customFormat="1" ht="45" customHeight="1" x14ac:dyDescent="0.25">
      <c r="A181" s="371" t="s">
        <v>2289</v>
      </c>
      <c r="B181" s="459" t="s">
        <v>60</v>
      </c>
      <c r="C181" s="373" t="s">
        <v>2049</v>
      </c>
      <c r="D181" s="460"/>
      <c r="E181" s="375" t="s">
        <v>590</v>
      </c>
      <c r="F181" s="376" t="s">
        <v>2578</v>
      </c>
      <c r="G181" s="140">
        <v>1</v>
      </c>
      <c r="H181" s="377" t="s">
        <v>30</v>
      </c>
      <c r="I181" s="378" t="s">
        <v>31</v>
      </c>
      <c r="J181" s="49" t="s">
        <v>443</v>
      </c>
      <c r="K181" s="49" t="s">
        <v>443</v>
      </c>
      <c r="L181" s="49" t="s">
        <v>443</v>
      </c>
      <c r="M181" s="49" t="s">
        <v>443</v>
      </c>
      <c r="N181" s="49" t="s">
        <v>443</v>
      </c>
      <c r="O181" s="49" t="s">
        <v>443</v>
      </c>
      <c r="P181" s="49" t="s">
        <v>443</v>
      </c>
      <c r="Q181" s="49" t="s">
        <v>443</v>
      </c>
      <c r="R181" s="49" t="s">
        <v>443</v>
      </c>
      <c r="S181" s="49" t="s">
        <v>21</v>
      </c>
      <c r="T181" s="49" t="s">
        <v>443</v>
      </c>
      <c r="U181" s="49" t="s">
        <v>443</v>
      </c>
      <c r="V181" s="104" t="s">
        <v>443</v>
      </c>
      <c r="W181" s="104" t="s">
        <v>443</v>
      </c>
      <c r="X181" s="104" t="s">
        <v>443</v>
      </c>
      <c r="Y181" s="104" t="s">
        <v>443</v>
      </c>
      <c r="Z181" s="104" t="s">
        <v>443</v>
      </c>
      <c r="AA181" s="104" t="s">
        <v>443</v>
      </c>
      <c r="AB181" s="104" t="s">
        <v>443</v>
      </c>
      <c r="AC181" s="49" t="s">
        <v>443</v>
      </c>
      <c r="AD181" s="49" t="s">
        <v>443</v>
      </c>
      <c r="AE181" s="104" t="s">
        <v>21</v>
      </c>
      <c r="AF181" s="49" t="s">
        <v>443</v>
      </c>
      <c r="AG181" s="104" t="s">
        <v>443</v>
      </c>
      <c r="AH181" s="49" t="s">
        <v>443</v>
      </c>
      <c r="AI181" s="49" t="s">
        <v>443</v>
      </c>
      <c r="AJ181" s="104" t="s">
        <v>443</v>
      </c>
      <c r="AK181" s="49" t="s">
        <v>443</v>
      </c>
      <c r="AL181" s="49" t="s">
        <v>443</v>
      </c>
      <c r="AM181" s="49" t="s">
        <v>443</v>
      </c>
      <c r="AN181" s="49" t="s">
        <v>443</v>
      </c>
      <c r="AO181" s="49" t="s">
        <v>443</v>
      </c>
      <c r="AP181" s="49" t="s">
        <v>443</v>
      </c>
      <c r="AQ181" s="104" t="s">
        <v>21</v>
      </c>
      <c r="AR181" s="49" t="s">
        <v>443</v>
      </c>
      <c r="AS181" s="49" t="s">
        <v>443</v>
      </c>
      <c r="AT181" s="77" t="s">
        <v>443</v>
      </c>
      <c r="AU181" s="77" t="s">
        <v>443</v>
      </c>
      <c r="AV181" s="77" t="s">
        <v>443</v>
      </c>
      <c r="AW181" s="77" t="s">
        <v>443</v>
      </c>
      <c r="AX181" s="77" t="s">
        <v>443</v>
      </c>
      <c r="AY181" s="77" t="s">
        <v>443</v>
      </c>
      <c r="AZ181" s="77" t="s">
        <v>443</v>
      </c>
      <c r="BA181" s="77" t="s">
        <v>443</v>
      </c>
      <c r="BB181" s="77" t="s">
        <v>443</v>
      </c>
      <c r="BC181" s="149" t="s">
        <v>21</v>
      </c>
      <c r="BD181" s="77" t="s">
        <v>443</v>
      </c>
      <c r="BE181" s="153" t="s">
        <v>2610</v>
      </c>
      <c r="BF181" s="270" t="s">
        <v>2611</v>
      </c>
      <c r="BG181" s="77" t="s">
        <v>443</v>
      </c>
      <c r="BH181" s="77" t="s">
        <v>443</v>
      </c>
      <c r="BI181" s="77" t="s">
        <v>443</v>
      </c>
      <c r="BJ181" s="77" t="s">
        <v>443</v>
      </c>
      <c r="BK181" s="77" t="s">
        <v>443</v>
      </c>
      <c r="BL181" s="77" t="s">
        <v>443</v>
      </c>
      <c r="BM181" s="77" t="s">
        <v>443</v>
      </c>
      <c r="BN181" s="77" t="s">
        <v>443</v>
      </c>
      <c r="BO181" s="77" t="s">
        <v>443</v>
      </c>
      <c r="BP181" s="141" t="s">
        <v>35</v>
      </c>
      <c r="BQ181" s="77" t="s">
        <v>443</v>
      </c>
      <c r="BR181" s="77" t="s">
        <v>443</v>
      </c>
      <c r="BS181" s="77" t="s">
        <v>443</v>
      </c>
      <c r="BT181" s="77" t="s">
        <v>443</v>
      </c>
      <c r="BU181" s="77" t="s">
        <v>443</v>
      </c>
      <c r="BV181" s="77" t="s">
        <v>443</v>
      </c>
      <c r="BW181" s="77" t="s">
        <v>443</v>
      </c>
      <c r="BX181" s="77" t="s">
        <v>443</v>
      </c>
      <c r="BY181" s="77" t="s">
        <v>443</v>
      </c>
      <c r="BZ181" s="77" t="s">
        <v>443</v>
      </c>
      <c r="CA181" s="323" t="s">
        <v>4</v>
      </c>
      <c r="CB181" s="77" t="s">
        <v>443</v>
      </c>
      <c r="CC181" s="77" t="s">
        <v>443</v>
      </c>
      <c r="CD181" s="77" t="s">
        <v>443</v>
      </c>
      <c r="CE181" s="142" t="s">
        <v>1919</v>
      </c>
      <c r="CF181" s="77" t="s">
        <v>443</v>
      </c>
      <c r="CG181" s="77" t="s">
        <v>443</v>
      </c>
      <c r="CH181" s="77" t="s">
        <v>443</v>
      </c>
      <c r="CI181" s="77" t="s">
        <v>443</v>
      </c>
      <c r="CJ181" s="77" t="s">
        <v>443</v>
      </c>
      <c r="CK181" s="77" t="s">
        <v>443</v>
      </c>
      <c r="CL181" s="76" t="s">
        <v>443</v>
      </c>
      <c r="CM181" s="328" t="s">
        <v>2600</v>
      </c>
      <c r="CN181" s="326" t="s">
        <v>4</v>
      </c>
      <c r="CO181" s="77" t="s">
        <v>443</v>
      </c>
      <c r="CP181" s="379" t="s">
        <v>443</v>
      </c>
      <c r="CQ181" s="379" t="s">
        <v>443</v>
      </c>
      <c r="CR181" s="379" t="s">
        <v>443</v>
      </c>
      <c r="CS181" s="379" t="s">
        <v>443</v>
      </c>
      <c r="CT181" s="424" t="s">
        <v>443</v>
      </c>
      <c r="CU181" s="380" t="s">
        <v>35</v>
      </c>
      <c r="CV181" s="379" t="s">
        <v>443</v>
      </c>
      <c r="CW181" s="379" t="s">
        <v>443</v>
      </c>
      <c r="CX181" s="379" t="s">
        <v>443</v>
      </c>
      <c r="CY181" s="448" t="s">
        <v>443</v>
      </c>
      <c r="CZ181" s="448" t="s">
        <v>443</v>
      </c>
      <c r="DA181" s="379" t="s">
        <v>443</v>
      </c>
    </row>
    <row r="182" spans="1:105" s="381" customFormat="1" ht="45" customHeight="1" x14ac:dyDescent="0.25">
      <c r="A182" s="408" t="s">
        <v>1650</v>
      </c>
      <c r="B182" s="382" t="s">
        <v>2484</v>
      </c>
      <c r="C182" s="409" t="s">
        <v>2485</v>
      </c>
      <c r="D182" s="401">
        <v>41821</v>
      </c>
      <c r="E182" s="385" t="s">
        <v>590</v>
      </c>
      <c r="F182" s="386" t="s">
        <v>2486</v>
      </c>
      <c r="G182" s="88"/>
      <c r="H182" s="387" t="s">
        <v>19</v>
      </c>
      <c r="I182" s="388" t="s">
        <v>45</v>
      </c>
      <c r="J182" s="170"/>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123"/>
      <c r="AS182" s="49"/>
      <c r="AT182" s="77"/>
      <c r="AU182" s="77"/>
      <c r="AV182" s="77"/>
      <c r="AW182" s="151"/>
      <c r="AX182" s="77"/>
      <c r="AY182" s="77"/>
      <c r="AZ182" s="77"/>
      <c r="BA182" s="149"/>
      <c r="BB182" s="77"/>
      <c r="BC182" s="77"/>
      <c r="BD182" s="77"/>
      <c r="BE182" s="77"/>
      <c r="BF182" s="50"/>
      <c r="BG182" s="50"/>
      <c r="BH182" s="50"/>
      <c r="BI182" s="50"/>
      <c r="BJ182" s="50"/>
      <c r="BK182" s="50"/>
      <c r="BL182" s="50"/>
      <c r="BM182" s="50"/>
      <c r="BN182" s="50"/>
      <c r="BO182" s="50"/>
      <c r="BP182" s="50"/>
      <c r="BQ182" s="50"/>
      <c r="BR182" s="142"/>
      <c r="BS182" s="142"/>
      <c r="BT182" s="142"/>
      <c r="BU182" s="77"/>
      <c r="BV182" s="77"/>
      <c r="BW182" s="77"/>
      <c r="BX182" s="77"/>
      <c r="BY182" s="324"/>
      <c r="BZ182" s="77"/>
      <c r="CA182" s="77"/>
      <c r="CB182" s="77"/>
      <c r="CC182" s="77"/>
      <c r="CD182" s="360"/>
      <c r="CE182" s="77"/>
      <c r="CF182" s="77"/>
      <c r="CG182" s="77"/>
      <c r="CH182" s="77"/>
      <c r="CI182" s="77"/>
      <c r="CJ182" s="77"/>
      <c r="CK182" s="77"/>
      <c r="CL182" s="76"/>
      <c r="CM182" s="328"/>
      <c r="CN182" s="77"/>
      <c r="CO182" s="77"/>
      <c r="CP182" s="379" t="s">
        <v>443</v>
      </c>
      <c r="CQ182" s="379" t="s">
        <v>443</v>
      </c>
      <c r="CR182" s="379" t="s">
        <v>443</v>
      </c>
      <c r="CS182" s="405" t="s">
        <v>443</v>
      </c>
      <c r="CT182" s="424" t="s">
        <v>4</v>
      </c>
      <c r="CU182" s="380" t="s">
        <v>35</v>
      </c>
      <c r="CV182" s="379" t="s">
        <v>443</v>
      </c>
      <c r="CW182" s="379" t="s">
        <v>443</v>
      </c>
      <c r="CX182" s="379" t="s">
        <v>443</v>
      </c>
      <c r="CY182" s="439" t="s">
        <v>35</v>
      </c>
      <c r="CZ182" s="379" t="s">
        <v>443</v>
      </c>
      <c r="DA182" s="379" t="s">
        <v>443</v>
      </c>
    </row>
    <row r="183" spans="1:105" customFormat="1" x14ac:dyDescent="0.2">
      <c r="A183" s="5" t="s">
        <v>2764</v>
      </c>
      <c r="B183" s="6" t="s">
        <v>2765</v>
      </c>
      <c r="C183" s="45" t="s">
        <v>2766</v>
      </c>
      <c r="D183" s="118">
        <v>41821</v>
      </c>
      <c r="E183" s="53" t="s">
        <v>66</v>
      </c>
      <c r="F183" s="165" t="s">
        <v>2486</v>
      </c>
      <c r="G183" s="88">
        <v>15</v>
      </c>
      <c r="H183" s="9" t="s">
        <v>19</v>
      </c>
      <c r="I183" s="280" t="s">
        <v>45</v>
      </c>
      <c r="J183" s="170"/>
      <c r="K183" s="49"/>
      <c r="L183" s="49"/>
      <c r="M183" s="49"/>
      <c r="N183" s="49"/>
      <c r="O183" s="49"/>
      <c r="P183" s="49"/>
      <c r="Q183" s="49"/>
      <c r="R183" s="49"/>
      <c r="S183" s="49"/>
      <c r="T183" s="49"/>
      <c r="U183" s="49"/>
      <c r="V183" s="50"/>
      <c r="W183" s="50"/>
      <c r="X183" s="50"/>
      <c r="Y183" s="50" t="s">
        <v>21</v>
      </c>
      <c r="Z183" s="50"/>
      <c r="AA183" s="50"/>
      <c r="AB183" s="50"/>
      <c r="AC183" s="50"/>
      <c r="AD183" s="49" t="s">
        <v>443</v>
      </c>
      <c r="AE183" s="49" t="s">
        <v>443</v>
      </c>
      <c r="AF183" s="49" t="s">
        <v>443</v>
      </c>
      <c r="AG183" s="49" t="s">
        <v>443</v>
      </c>
      <c r="AH183" s="49" t="s">
        <v>443</v>
      </c>
      <c r="AI183" s="49" t="s">
        <v>443</v>
      </c>
      <c r="AJ183" s="49" t="s">
        <v>443</v>
      </c>
      <c r="AK183" s="49" t="s">
        <v>21</v>
      </c>
      <c r="AL183" s="49" t="s">
        <v>443</v>
      </c>
      <c r="AM183" s="49" t="s">
        <v>443</v>
      </c>
      <c r="AN183" s="49" t="s">
        <v>443</v>
      </c>
      <c r="AO183" s="49" t="s">
        <v>443</v>
      </c>
      <c r="AP183" s="49" t="s">
        <v>443</v>
      </c>
      <c r="AQ183" s="49" t="s">
        <v>443</v>
      </c>
      <c r="AR183" s="49" t="s">
        <v>443</v>
      </c>
      <c r="AS183" s="49" t="s">
        <v>443</v>
      </c>
      <c r="AT183" s="77" t="s">
        <v>443</v>
      </c>
      <c r="AU183" s="77" t="s">
        <v>443</v>
      </c>
      <c r="AV183" s="77" t="s">
        <v>443</v>
      </c>
      <c r="AW183" s="149" t="s">
        <v>21</v>
      </c>
      <c r="AX183" s="77" t="s">
        <v>443</v>
      </c>
      <c r="AY183" s="77" t="s">
        <v>443</v>
      </c>
      <c r="AZ183" s="77" t="s">
        <v>443</v>
      </c>
      <c r="BA183" s="77" t="s">
        <v>443</v>
      </c>
      <c r="BB183" s="77" t="s">
        <v>443</v>
      </c>
      <c r="BC183" s="77" t="s">
        <v>443</v>
      </c>
      <c r="BD183" s="77" t="s">
        <v>443</v>
      </c>
      <c r="BE183" s="77" t="s">
        <v>443</v>
      </c>
      <c r="BF183" s="49" t="s">
        <v>443</v>
      </c>
      <c r="BG183" s="49" t="s">
        <v>443</v>
      </c>
      <c r="BH183" s="49" t="s">
        <v>443</v>
      </c>
      <c r="BI183" s="132" t="s">
        <v>21</v>
      </c>
      <c r="BJ183" s="132" t="s">
        <v>21</v>
      </c>
      <c r="BK183" s="49" t="s">
        <v>443</v>
      </c>
      <c r="BL183" s="49" t="s">
        <v>443</v>
      </c>
      <c r="BM183" s="49" t="s">
        <v>443</v>
      </c>
      <c r="BN183" s="49" t="s">
        <v>443</v>
      </c>
      <c r="BO183" s="49" t="s">
        <v>443</v>
      </c>
      <c r="BP183" s="49" t="s">
        <v>443</v>
      </c>
      <c r="BQ183" s="49" t="s">
        <v>443</v>
      </c>
      <c r="BR183" s="77" t="s">
        <v>443</v>
      </c>
      <c r="BS183" s="77" t="s">
        <v>443</v>
      </c>
      <c r="BT183" s="77" t="s">
        <v>443</v>
      </c>
      <c r="BU183" s="323" t="s">
        <v>4</v>
      </c>
      <c r="BV183" s="77" t="s">
        <v>443</v>
      </c>
      <c r="BW183" s="77" t="s">
        <v>443</v>
      </c>
      <c r="BX183" s="77" t="s">
        <v>443</v>
      </c>
      <c r="BY183" s="77" t="s">
        <v>443</v>
      </c>
      <c r="BZ183" s="77" t="s">
        <v>443</v>
      </c>
      <c r="CA183" s="77" t="s">
        <v>443</v>
      </c>
      <c r="CB183" s="77" t="s">
        <v>443</v>
      </c>
      <c r="CC183" s="77" t="s">
        <v>443</v>
      </c>
      <c r="CD183" s="77" t="s">
        <v>443</v>
      </c>
      <c r="CE183" s="77" t="s">
        <v>443</v>
      </c>
      <c r="CF183" s="77" t="s">
        <v>443</v>
      </c>
      <c r="CG183" s="142" t="s">
        <v>1919</v>
      </c>
      <c r="CH183" s="326" t="s">
        <v>4</v>
      </c>
      <c r="CI183" s="77" t="s">
        <v>443</v>
      </c>
      <c r="CJ183" s="77" t="s">
        <v>443</v>
      </c>
      <c r="CK183" s="77" t="s">
        <v>443</v>
      </c>
      <c r="CL183" s="77" t="s">
        <v>443</v>
      </c>
      <c r="CM183" s="77" t="s">
        <v>443</v>
      </c>
      <c r="CN183" s="77" t="s">
        <v>443</v>
      </c>
      <c r="CO183" s="77" t="s">
        <v>443</v>
      </c>
      <c r="CP183" s="77" t="s">
        <v>443</v>
      </c>
      <c r="CQ183" s="77" t="s">
        <v>443</v>
      </c>
      <c r="CR183" s="77" t="s">
        <v>443</v>
      </c>
      <c r="CS183" s="324" t="s">
        <v>443</v>
      </c>
      <c r="CT183" s="77" t="s">
        <v>4</v>
      </c>
      <c r="CU183" s="77"/>
      <c r="CV183" s="77"/>
      <c r="CW183" s="77"/>
      <c r="CX183" s="77"/>
      <c r="CY183" s="77"/>
      <c r="CZ183" s="77"/>
      <c r="DA183" s="77"/>
    </row>
    <row r="184" spans="1:105" customFormat="1" ht="56.25" x14ac:dyDescent="0.2">
      <c r="A184" s="139" t="s">
        <v>2764</v>
      </c>
      <c r="B184" s="41" t="s">
        <v>2767</v>
      </c>
      <c r="C184" s="59" t="s">
        <v>2768</v>
      </c>
      <c r="D184" s="122"/>
      <c r="E184" s="176" t="s">
        <v>66</v>
      </c>
      <c r="F184" s="89" t="s">
        <v>2486</v>
      </c>
      <c r="G184" s="89"/>
      <c r="H184" s="43" t="s">
        <v>19</v>
      </c>
      <c r="I184" s="90" t="s">
        <v>45</v>
      </c>
      <c r="J184" s="49"/>
      <c r="K184" s="49"/>
      <c r="L184" s="49"/>
      <c r="M184" s="49"/>
      <c r="N184" s="49"/>
      <c r="O184" s="49"/>
      <c r="P184" s="49"/>
      <c r="Q184" s="49"/>
      <c r="R184" s="49"/>
      <c r="S184" s="49"/>
      <c r="T184" s="49"/>
      <c r="U184" s="49"/>
      <c r="V184" s="50"/>
      <c r="W184" s="50"/>
      <c r="X184" s="50"/>
      <c r="Y184" s="49" t="s">
        <v>21</v>
      </c>
      <c r="Z184" s="50"/>
      <c r="AA184" s="49" t="s">
        <v>443</v>
      </c>
      <c r="AB184" s="49" t="s">
        <v>443</v>
      </c>
      <c r="AC184" s="49" t="s">
        <v>443</v>
      </c>
      <c r="AD184" s="112" t="s">
        <v>66</v>
      </c>
      <c r="AE184" s="112"/>
      <c r="AF184" s="112"/>
      <c r="AG184" s="112"/>
      <c r="AH184" s="50"/>
      <c r="AI184" s="50"/>
      <c r="AJ184" s="50"/>
      <c r="AK184" s="49" t="s">
        <v>21</v>
      </c>
      <c r="AL184" s="50"/>
      <c r="AM184" s="49" t="s">
        <v>443</v>
      </c>
      <c r="AN184" s="49" t="s">
        <v>443</v>
      </c>
      <c r="AO184" s="49" t="s">
        <v>443</v>
      </c>
      <c r="AP184" s="112" t="s">
        <v>66</v>
      </c>
      <c r="AQ184" s="112"/>
      <c r="AR184" s="112"/>
      <c r="AS184" s="112"/>
      <c r="BM184" s="77"/>
    </row>
    <row r="185" spans="1:105" s="381" customFormat="1" ht="45" customHeight="1" x14ac:dyDescent="0.25">
      <c r="A185" s="429" t="s">
        <v>1654</v>
      </c>
      <c r="B185" s="399" t="s">
        <v>2769</v>
      </c>
      <c r="C185" s="399" t="s">
        <v>2770</v>
      </c>
      <c r="D185" s="430">
        <v>44075</v>
      </c>
      <c r="E185" s="522" t="s">
        <v>66</v>
      </c>
      <c r="F185" s="403" t="s">
        <v>2771</v>
      </c>
      <c r="G185" s="193"/>
      <c r="H185" s="431" t="s">
        <v>19</v>
      </c>
      <c r="I185" s="404" t="s">
        <v>25</v>
      </c>
      <c r="J185" s="49"/>
      <c r="K185" s="49"/>
      <c r="L185" s="49"/>
      <c r="M185" s="49"/>
      <c r="N185" s="49"/>
      <c r="O185" s="49"/>
      <c r="P185" s="49"/>
      <c r="Q185" s="49"/>
      <c r="R185" s="49"/>
      <c r="S185" s="49"/>
      <c r="T185" s="49"/>
      <c r="U185" s="49"/>
      <c r="V185" s="50"/>
      <c r="W185" s="50"/>
      <c r="X185" s="50"/>
      <c r="Y185" s="50"/>
      <c r="Z185" s="50"/>
      <c r="AA185" s="50"/>
      <c r="AB185" s="50"/>
      <c r="AC185" s="50"/>
      <c r="AD185" s="49"/>
      <c r="AE185" s="49"/>
      <c r="AF185" s="49"/>
      <c r="AG185" s="49"/>
      <c r="AH185" s="49"/>
      <c r="AI185" s="49"/>
      <c r="AJ185" s="49"/>
      <c r="AK185" s="49"/>
      <c r="AL185" s="49"/>
      <c r="AM185" s="49"/>
      <c r="AN185" s="49"/>
      <c r="AO185" s="49"/>
      <c r="AP185" s="49"/>
      <c r="AQ185" s="49"/>
      <c r="AR185" s="49"/>
      <c r="AS185" s="49"/>
      <c r="AT185" s="77"/>
      <c r="AU185" s="77"/>
      <c r="AV185" s="77"/>
      <c r="AW185" s="149"/>
      <c r="AX185" s="77"/>
      <c r="AY185" s="77"/>
      <c r="AZ185" s="77"/>
      <c r="BA185" s="77"/>
      <c r="BB185" s="77"/>
      <c r="BC185" s="77"/>
      <c r="BD185" s="77"/>
      <c r="BE185" s="77"/>
      <c r="BF185" s="77"/>
      <c r="BG185" s="77"/>
      <c r="BH185" s="77"/>
      <c r="BI185" s="144"/>
      <c r="BJ185" s="144"/>
      <c r="BK185" s="77"/>
      <c r="BL185" s="77"/>
      <c r="BM185" s="49"/>
      <c r="BN185" s="77"/>
      <c r="BO185" s="77"/>
      <c r="BP185" s="77"/>
      <c r="BQ185" s="77"/>
      <c r="BR185" s="77"/>
      <c r="BS185" s="77"/>
      <c r="BT185" s="77"/>
      <c r="BU185" s="323"/>
      <c r="BV185" s="77"/>
      <c r="BW185" s="77"/>
      <c r="BX185" s="77"/>
      <c r="BY185" s="77"/>
      <c r="BZ185" s="77"/>
      <c r="CA185" s="77"/>
      <c r="CB185" s="77"/>
      <c r="CC185" s="77"/>
      <c r="CD185" s="77"/>
      <c r="CE185" s="77"/>
      <c r="CF185" s="77"/>
      <c r="CG185" s="142"/>
      <c r="CH185" s="326"/>
      <c r="CI185" s="77"/>
      <c r="CJ185" s="77"/>
      <c r="CK185" s="77"/>
      <c r="CL185" s="77"/>
      <c r="CM185" s="77"/>
      <c r="CN185" s="77"/>
      <c r="CO185" s="77"/>
      <c r="CP185" s="379"/>
      <c r="CQ185" s="379"/>
      <c r="CR185" s="379"/>
      <c r="CS185" s="379"/>
      <c r="CT185" s="379"/>
      <c r="CU185" s="379"/>
      <c r="CV185" s="507" t="s">
        <v>4</v>
      </c>
      <c r="CW185" s="379"/>
      <c r="CX185" s="379"/>
      <c r="CY185" s="379"/>
      <c r="CZ185" s="379" t="s">
        <v>35</v>
      </c>
      <c r="DA185" s="379" t="s">
        <v>4</v>
      </c>
    </row>
    <row r="186" spans="1:105" s="381" customFormat="1" ht="45" customHeight="1" x14ac:dyDescent="0.25">
      <c r="A186" s="383" t="s">
        <v>2292</v>
      </c>
      <c r="B186" s="383" t="s">
        <v>1159</v>
      </c>
      <c r="C186" s="383"/>
      <c r="D186" s="401">
        <v>42248</v>
      </c>
      <c r="E186" s="385" t="s">
        <v>590</v>
      </c>
      <c r="F186" s="386" t="s">
        <v>2487</v>
      </c>
      <c r="G186" s="88"/>
      <c r="H186" s="387" t="s">
        <v>19</v>
      </c>
      <c r="I186" s="388" t="s">
        <v>20</v>
      </c>
      <c r="J186" s="170"/>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50" t="s">
        <v>1919</v>
      </c>
      <c r="AI186" s="50" t="s">
        <v>1919</v>
      </c>
      <c r="AJ186" s="50" t="s">
        <v>1919</v>
      </c>
      <c r="AK186" s="50" t="s">
        <v>1919</v>
      </c>
      <c r="AL186" s="50" t="s">
        <v>1919</v>
      </c>
      <c r="AM186" s="50" t="s">
        <v>1919</v>
      </c>
      <c r="AN186" s="50" t="s">
        <v>1919</v>
      </c>
      <c r="AO186" s="50" t="s">
        <v>1919</v>
      </c>
      <c r="AP186" s="50" t="s">
        <v>1919</v>
      </c>
      <c r="AQ186" s="50" t="s">
        <v>1919</v>
      </c>
      <c r="AR186" s="49" t="s">
        <v>443</v>
      </c>
      <c r="AS186" s="49" t="s">
        <v>443</v>
      </c>
      <c r="AT186" s="77" t="s">
        <v>443</v>
      </c>
      <c r="AU186" s="77" t="s">
        <v>443</v>
      </c>
      <c r="AV186" s="77" t="s">
        <v>443</v>
      </c>
      <c r="AW186" s="77" t="s">
        <v>443</v>
      </c>
      <c r="AX186" s="77" t="s">
        <v>443</v>
      </c>
      <c r="AY186" s="149" t="s">
        <v>21</v>
      </c>
      <c r="AZ186" s="77" t="s">
        <v>443</v>
      </c>
      <c r="BA186" s="77" t="s">
        <v>443</v>
      </c>
      <c r="BB186" s="77" t="s">
        <v>443</v>
      </c>
      <c r="BC186" s="77" t="s">
        <v>443</v>
      </c>
      <c r="BD186" s="77" t="s">
        <v>443</v>
      </c>
      <c r="BE186" s="77" t="s">
        <v>443</v>
      </c>
      <c r="BF186" s="49" t="s">
        <v>443</v>
      </c>
      <c r="BG186" s="49" t="s">
        <v>443</v>
      </c>
      <c r="BH186" s="49" t="s">
        <v>443</v>
      </c>
      <c r="BI186" s="49" t="s">
        <v>443</v>
      </c>
      <c r="BJ186" s="49" t="s">
        <v>443</v>
      </c>
      <c r="BK186" s="132" t="s">
        <v>21</v>
      </c>
      <c r="BL186" s="49" t="s">
        <v>443</v>
      </c>
      <c r="BM186" s="49" t="s">
        <v>443</v>
      </c>
      <c r="BN186" s="49" t="s">
        <v>443</v>
      </c>
      <c r="BO186" s="49" t="s">
        <v>443</v>
      </c>
      <c r="BP186" s="49" t="s">
        <v>443</v>
      </c>
      <c r="BQ186" s="49" t="s">
        <v>443</v>
      </c>
      <c r="BR186" s="77" t="s">
        <v>443</v>
      </c>
      <c r="BS186" s="77" t="s">
        <v>443</v>
      </c>
      <c r="BT186" s="77" t="s">
        <v>443</v>
      </c>
      <c r="BU186" s="77" t="s">
        <v>443</v>
      </c>
      <c r="BV186" s="77" t="s">
        <v>443</v>
      </c>
      <c r="BW186" s="323" t="s">
        <v>4</v>
      </c>
      <c r="BX186" s="77" t="s">
        <v>443</v>
      </c>
      <c r="BY186" s="77" t="s">
        <v>443</v>
      </c>
      <c r="BZ186" s="77" t="s">
        <v>443</v>
      </c>
      <c r="CA186" s="77" t="s">
        <v>443</v>
      </c>
      <c r="CB186" s="77" t="s">
        <v>443</v>
      </c>
      <c r="CC186" s="77" t="s">
        <v>443</v>
      </c>
      <c r="CD186" s="77" t="s">
        <v>443</v>
      </c>
      <c r="CE186" s="77" t="s">
        <v>443</v>
      </c>
      <c r="CF186" s="77" t="s">
        <v>443</v>
      </c>
      <c r="CG186" s="77" t="s">
        <v>443</v>
      </c>
      <c r="CH186" s="77" t="s">
        <v>443</v>
      </c>
      <c r="CI186" s="326" t="s">
        <v>4</v>
      </c>
      <c r="CJ186" s="77" t="s">
        <v>443</v>
      </c>
      <c r="CK186" s="77" t="s">
        <v>443</v>
      </c>
      <c r="CL186" s="77" t="s">
        <v>443</v>
      </c>
      <c r="CM186" s="77" t="s">
        <v>443</v>
      </c>
      <c r="CN186" s="77" t="s">
        <v>443</v>
      </c>
      <c r="CO186" s="77" t="s">
        <v>443</v>
      </c>
      <c r="CP186" s="379" t="s">
        <v>443</v>
      </c>
      <c r="CQ186" s="379" t="s">
        <v>443</v>
      </c>
      <c r="CR186" s="379" t="s">
        <v>443</v>
      </c>
      <c r="CS186" s="379" t="s">
        <v>443</v>
      </c>
      <c r="CT186" s="424" t="s">
        <v>443</v>
      </c>
      <c r="CU186" s="432" t="s">
        <v>35</v>
      </c>
      <c r="CV186" s="379" t="s">
        <v>443</v>
      </c>
      <c r="CW186" s="379" t="s">
        <v>443</v>
      </c>
      <c r="CX186" s="379" t="s">
        <v>4</v>
      </c>
      <c r="CY186" s="380" t="s">
        <v>35</v>
      </c>
      <c r="CZ186" s="379" t="s">
        <v>443</v>
      </c>
      <c r="DA186" s="379" t="s">
        <v>443</v>
      </c>
    </row>
    <row r="187" spans="1:105" customFormat="1" x14ac:dyDescent="0.2">
      <c r="A187" s="201" t="s">
        <v>2292</v>
      </c>
      <c r="B187" s="201" t="s">
        <v>44</v>
      </c>
      <c r="C187" s="202"/>
      <c r="D187" s="217">
        <v>41944</v>
      </c>
      <c r="E187" s="211" t="s">
        <v>66</v>
      </c>
      <c r="F187" s="140" t="s">
        <v>2487</v>
      </c>
      <c r="G187" s="140"/>
      <c r="H187" s="203" t="s">
        <v>19</v>
      </c>
      <c r="I187" s="204" t="s">
        <v>20</v>
      </c>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49" t="s">
        <v>443</v>
      </c>
      <c r="AI187" s="49" t="s">
        <v>443</v>
      </c>
      <c r="AJ187" s="49" t="s">
        <v>443</v>
      </c>
      <c r="AK187" s="49" t="s">
        <v>443</v>
      </c>
      <c r="AL187" s="49" t="s">
        <v>443</v>
      </c>
      <c r="AM187" s="49" t="s">
        <v>21</v>
      </c>
      <c r="AN187" s="49" t="s">
        <v>443</v>
      </c>
      <c r="AO187" s="49" t="s">
        <v>443</v>
      </c>
      <c r="AP187" s="49" t="s">
        <v>443</v>
      </c>
      <c r="AQ187" s="49" t="s">
        <v>443</v>
      </c>
      <c r="AR187" s="50" t="s">
        <v>1919</v>
      </c>
      <c r="AS187" s="50" t="s">
        <v>1919</v>
      </c>
      <c r="BO187" s="77"/>
    </row>
    <row r="188" spans="1:105" customFormat="1" ht="78.75" x14ac:dyDescent="0.2">
      <c r="A188" s="6" t="s">
        <v>2772</v>
      </c>
      <c r="B188" s="5" t="s">
        <v>2773</v>
      </c>
      <c r="C188" s="56" t="s">
        <v>2774</v>
      </c>
      <c r="D188" s="118">
        <v>41579</v>
      </c>
      <c r="E188" s="65" t="s">
        <v>66</v>
      </c>
      <c r="F188" s="88" t="s">
        <v>410</v>
      </c>
      <c r="G188" s="88"/>
      <c r="H188" s="9" t="s">
        <v>19</v>
      </c>
      <c r="I188" s="10" t="s">
        <v>40</v>
      </c>
      <c r="J188" s="170"/>
      <c r="K188" s="49"/>
      <c r="L188" s="49" t="s">
        <v>21</v>
      </c>
      <c r="M188" s="49"/>
      <c r="N188" s="49"/>
      <c r="O188" s="49"/>
      <c r="P188" s="49"/>
      <c r="Q188" s="49"/>
      <c r="R188" s="49"/>
      <c r="S188" s="49"/>
      <c r="T188" s="49"/>
      <c r="U188" s="49"/>
      <c r="V188" s="49" t="s">
        <v>443</v>
      </c>
      <c r="W188" s="49" t="s">
        <v>443</v>
      </c>
      <c r="X188" s="49" t="s">
        <v>21</v>
      </c>
      <c r="Y188" s="49" t="s">
        <v>443</v>
      </c>
      <c r="Z188" s="49" t="s">
        <v>443</v>
      </c>
      <c r="AA188" s="49" t="s">
        <v>443</v>
      </c>
      <c r="AB188" s="49" t="s">
        <v>443</v>
      </c>
      <c r="AC188" s="49" t="s">
        <v>443</v>
      </c>
      <c r="AD188" s="49" t="s">
        <v>443</v>
      </c>
      <c r="AE188" s="49" t="s">
        <v>443</v>
      </c>
      <c r="AF188" s="49" t="s">
        <v>443</v>
      </c>
      <c r="AG188" s="49" t="s">
        <v>443</v>
      </c>
      <c r="AH188" s="49" t="s">
        <v>443</v>
      </c>
      <c r="AI188" s="49" t="s">
        <v>443</v>
      </c>
      <c r="AJ188" s="49" t="s">
        <v>21</v>
      </c>
      <c r="AK188" s="49" t="s">
        <v>443</v>
      </c>
      <c r="AL188" s="49" t="s">
        <v>443</v>
      </c>
      <c r="AM188" s="49" t="s">
        <v>443</v>
      </c>
      <c r="AN188" s="49" t="s">
        <v>443</v>
      </c>
      <c r="AO188" s="49" t="s">
        <v>443</v>
      </c>
      <c r="AP188" s="49" t="s">
        <v>443</v>
      </c>
      <c r="AQ188" s="49" t="s">
        <v>443</v>
      </c>
      <c r="AR188" s="49" t="s">
        <v>443</v>
      </c>
      <c r="AS188" s="49" t="s">
        <v>443</v>
      </c>
      <c r="AT188" s="77" t="s">
        <v>443</v>
      </c>
      <c r="AU188" s="77" t="s">
        <v>443</v>
      </c>
      <c r="AV188" s="149" t="s">
        <v>21</v>
      </c>
      <c r="AW188" s="77" t="s">
        <v>443</v>
      </c>
      <c r="AX188" s="77" t="s">
        <v>443</v>
      </c>
      <c r="AY188" s="77" t="s">
        <v>443</v>
      </c>
      <c r="AZ188" s="77" t="s">
        <v>443</v>
      </c>
      <c r="BA188" s="77" t="s">
        <v>443</v>
      </c>
      <c r="BB188" s="77" t="s">
        <v>443</v>
      </c>
      <c r="BC188" s="77" t="s">
        <v>443</v>
      </c>
      <c r="BD188" s="77" t="s">
        <v>443</v>
      </c>
      <c r="BE188" s="77" t="s">
        <v>443</v>
      </c>
      <c r="BF188" s="49" t="s">
        <v>443</v>
      </c>
      <c r="BG188" s="49" t="s">
        <v>443</v>
      </c>
      <c r="BH188" s="132" t="s">
        <v>21</v>
      </c>
      <c r="BI188" s="49" t="s">
        <v>443</v>
      </c>
      <c r="BJ188" s="49" t="s">
        <v>35</v>
      </c>
      <c r="BK188" s="49" t="s">
        <v>35</v>
      </c>
      <c r="BL188" s="49" t="s">
        <v>35</v>
      </c>
      <c r="BM188" s="49" t="s">
        <v>443</v>
      </c>
      <c r="BN188" s="1"/>
      <c r="BO188" s="1"/>
      <c r="BP188" s="1"/>
      <c r="BQ188" s="1"/>
    </row>
    <row r="189" spans="1:105" customFormat="1" ht="22.5" x14ac:dyDescent="0.2">
      <c r="A189" s="6" t="s">
        <v>2772</v>
      </c>
      <c r="B189" s="5" t="s">
        <v>173</v>
      </c>
      <c r="C189" s="46" t="s">
        <v>2775</v>
      </c>
      <c r="D189" s="117"/>
      <c r="E189" s="53" t="s">
        <v>66</v>
      </c>
      <c r="F189" s="88" t="s">
        <v>410</v>
      </c>
      <c r="G189" s="9"/>
      <c r="H189" s="1"/>
      <c r="I189" s="10" t="s">
        <v>40</v>
      </c>
      <c r="J189" s="170" t="s">
        <v>443</v>
      </c>
      <c r="K189" s="49" t="s">
        <v>443</v>
      </c>
      <c r="L189" s="49" t="s">
        <v>21</v>
      </c>
      <c r="M189" s="49" t="s">
        <v>443</v>
      </c>
      <c r="N189" s="49" t="s">
        <v>443</v>
      </c>
      <c r="O189" s="49" t="s">
        <v>443</v>
      </c>
      <c r="P189" s="51" t="s">
        <v>35</v>
      </c>
      <c r="Q189" s="51" t="s">
        <v>35</v>
      </c>
      <c r="R189" s="51" t="s">
        <v>35</v>
      </c>
      <c r="S189" s="51" t="s">
        <v>35</v>
      </c>
      <c r="T189" s="51" t="s">
        <v>35</v>
      </c>
      <c r="U189" s="51" t="s">
        <v>35</v>
      </c>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BF189" s="1"/>
      <c r="BG189" s="1"/>
      <c r="BH189" s="1"/>
      <c r="BI189" s="1"/>
      <c r="BJ189" s="1"/>
      <c r="BK189" s="1"/>
      <c r="BL189" s="1"/>
      <c r="BM189" s="1"/>
      <c r="BN189" s="1"/>
      <c r="BO189" s="1"/>
      <c r="BP189" s="1"/>
      <c r="BQ189" s="1"/>
    </row>
    <row r="190" spans="1:105" s="381" customFormat="1" ht="45" customHeight="1" x14ac:dyDescent="0.25">
      <c r="A190" s="372" t="s">
        <v>2579</v>
      </c>
      <c r="B190" s="372" t="s">
        <v>638</v>
      </c>
      <c r="C190" s="373" t="s">
        <v>2776</v>
      </c>
      <c r="D190" s="374">
        <v>42384</v>
      </c>
      <c r="E190" s="375" t="s">
        <v>590</v>
      </c>
      <c r="F190" s="376" t="s">
        <v>2581</v>
      </c>
      <c r="G190" s="140">
        <v>13</v>
      </c>
      <c r="H190" s="377" t="s">
        <v>19</v>
      </c>
      <c r="I190" s="378" t="s">
        <v>31</v>
      </c>
      <c r="J190" s="49" t="s">
        <v>443</v>
      </c>
      <c r="K190" s="49" t="s">
        <v>443</v>
      </c>
      <c r="L190" s="49" t="s">
        <v>443</v>
      </c>
      <c r="M190" s="49" t="s">
        <v>443</v>
      </c>
      <c r="N190" s="49" t="s">
        <v>443</v>
      </c>
      <c r="O190" s="49" t="s">
        <v>443</v>
      </c>
      <c r="P190" s="49" t="s">
        <v>443</v>
      </c>
      <c r="Q190" s="49" t="s">
        <v>443</v>
      </c>
      <c r="R190" s="49" t="s">
        <v>443</v>
      </c>
      <c r="S190" s="49" t="s">
        <v>443</v>
      </c>
      <c r="T190" s="49" t="s">
        <v>21</v>
      </c>
      <c r="U190" s="49" t="s">
        <v>443</v>
      </c>
      <c r="V190" s="49" t="s">
        <v>443</v>
      </c>
      <c r="W190" s="49" t="s">
        <v>443</v>
      </c>
      <c r="X190" s="49" t="s">
        <v>443</v>
      </c>
      <c r="Y190" s="49" t="s">
        <v>443</v>
      </c>
      <c r="Z190" s="49" t="s">
        <v>443</v>
      </c>
      <c r="AA190" s="49" t="s">
        <v>443</v>
      </c>
      <c r="AB190" s="49" t="s">
        <v>443</v>
      </c>
      <c r="AC190" s="49" t="s">
        <v>443</v>
      </c>
      <c r="AD190" s="49" t="s">
        <v>443</v>
      </c>
      <c r="AE190" s="49" t="s">
        <v>443</v>
      </c>
      <c r="AF190" s="49" t="s">
        <v>21</v>
      </c>
      <c r="AG190" s="49" t="s">
        <v>21</v>
      </c>
      <c r="AH190" s="49" t="s">
        <v>443</v>
      </c>
      <c r="AI190" s="49" t="s">
        <v>443</v>
      </c>
      <c r="AJ190" s="49" t="s">
        <v>443</v>
      </c>
      <c r="AK190" s="49" t="s">
        <v>443</v>
      </c>
      <c r="AL190" s="49" t="s">
        <v>443</v>
      </c>
      <c r="AM190" s="49" t="s">
        <v>443</v>
      </c>
      <c r="AN190" s="49" t="s">
        <v>443</v>
      </c>
      <c r="AO190" s="49" t="s">
        <v>443</v>
      </c>
      <c r="AP190" s="49" t="s">
        <v>443</v>
      </c>
      <c r="AQ190" s="49" t="s">
        <v>443</v>
      </c>
      <c r="AR190" s="49" t="s">
        <v>21</v>
      </c>
      <c r="AS190" s="49" t="s">
        <v>443</v>
      </c>
      <c r="AT190" s="77" t="s">
        <v>443</v>
      </c>
      <c r="AU190" s="77" t="s">
        <v>443</v>
      </c>
      <c r="AV190" s="150" t="s">
        <v>443</v>
      </c>
      <c r="AW190" s="77" t="s">
        <v>443</v>
      </c>
      <c r="AX190" s="77" t="s">
        <v>443</v>
      </c>
      <c r="AY190" s="77" t="s">
        <v>443</v>
      </c>
      <c r="AZ190" s="77" t="s">
        <v>443</v>
      </c>
      <c r="BA190" s="77" t="s">
        <v>443</v>
      </c>
      <c r="BB190" s="77" t="s">
        <v>443</v>
      </c>
      <c r="BC190" s="77" t="s">
        <v>443</v>
      </c>
      <c r="BD190" s="149" t="s">
        <v>21</v>
      </c>
      <c r="BE190" s="77" t="s">
        <v>443</v>
      </c>
      <c r="BF190" s="77" t="s">
        <v>443</v>
      </c>
      <c r="BG190" s="77" t="s">
        <v>443</v>
      </c>
      <c r="BH190" s="77" t="s">
        <v>443</v>
      </c>
      <c r="BI190" s="77" t="s">
        <v>443</v>
      </c>
      <c r="BJ190" s="77" t="s">
        <v>443</v>
      </c>
      <c r="BK190" s="77" t="s">
        <v>443</v>
      </c>
      <c r="BL190" s="77" t="s">
        <v>443</v>
      </c>
      <c r="BM190" s="77" t="s">
        <v>443</v>
      </c>
      <c r="BN190" s="77" t="s">
        <v>443</v>
      </c>
      <c r="BO190" s="77" t="s">
        <v>443</v>
      </c>
      <c r="BP190" s="144" t="s">
        <v>21</v>
      </c>
      <c r="BQ190" s="77" t="s">
        <v>443</v>
      </c>
      <c r="BR190" s="323" t="s">
        <v>4</v>
      </c>
      <c r="BS190" s="77" t="s">
        <v>443</v>
      </c>
      <c r="BT190" s="77" t="s">
        <v>443</v>
      </c>
      <c r="BU190" s="77" t="s">
        <v>443</v>
      </c>
      <c r="BV190" s="77" t="s">
        <v>443</v>
      </c>
      <c r="BW190" s="77" t="s">
        <v>443</v>
      </c>
      <c r="BX190" s="77" t="s">
        <v>443</v>
      </c>
      <c r="BY190" s="77" t="s">
        <v>443</v>
      </c>
      <c r="BZ190" s="77" t="s">
        <v>443</v>
      </c>
      <c r="CA190" s="77" t="s">
        <v>443</v>
      </c>
      <c r="CB190" s="323" t="s">
        <v>4</v>
      </c>
      <c r="CC190" s="77" t="s">
        <v>443</v>
      </c>
      <c r="CD190" s="142" t="s">
        <v>1919</v>
      </c>
      <c r="CE190" s="77" t="s">
        <v>443</v>
      </c>
      <c r="CF190" s="77" t="s">
        <v>443</v>
      </c>
      <c r="CG190" s="77" t="s">
        <v>443</v>
      </c>
      <c r="CH190" s="77" t="s">
        <v>443</v>
      </c>
      <c r="CI190" s="77" t="s">
        <v>443</v>
      </c>
      <c r="CJ190" s="77" t="s">
        <v>443</v>
      </c>
      <c r="CK190" s="77" t="s">
        <v>443</v>
      </c>
      <c r="CL190" s="142" t="s">
        <v>35</v>
      </c>
      <c r="CM190" s="77" t="s">
        <v>443</v>
      </c>
      <c r="CN190" s="77" t="s">
        <v>443</v>
      </c>
      <c r="CO190" s="142" t="s">
        <v>35</v>
      </c>
      <c r="CP190" s="379" t="s">
        <v>443</v>
      </c>
      <c r="CQ190" s="379" t="s">
        <v>443</v>
      </c>
      <c r="CR190" s="379" t="s">
        <v>443</v>
      </c>
      <c r="CS190" s="379" t="s">
        <v>443</v>
      </c>
      <c r="CT190" s="433" t="s">
        <v>35</v>
      </c>
      <c r="CU190" s="380" t="s">
        <v>35</v>
      </c>
      <c r="CV190" s="380" t="s">
        <v>35</v>
      </c>
      <c r="CW190" s="380" t="s">
        <v>35</v>
      </c>
      <c r="CX190" s="380" t="s">
        <v>35</v>
      </c>
      <c r="CY190" s="380" t="s">
        <v>35</v>
      </c>
      <c r="CZ190" s="379" t="s">
        <v>443</v>
      </c>
      <c r="DA190" s="379" t="s">
        <v>443</v>
      </c>
    </row>
    <row r="191" spans="1:105" s="381" customFormat="1" ht="45" customHeight="1" x14ac:dyDescent="0.25">
      <c r="A191" s="383" t="s">
        <v>2296</v>
      </c>
      <c r="B191" s="383" t="s">
        <v>99</v>
      </c>
      <c r="C191" s="383"/>
      <c r="D191" s="401"/>
      <c r="E191" s="385" t="s">
        <v>590</v>
      </c>
      <c r="F191" s="386" t="s">
        <v>2582</v>
      </c>
      <c r="G191" s="88">
        <v>24</v>
      </c>
      <c r="H191" s="387" t="s">
        <v>30</v>
      </c>
      <c r="I191" s="388" t="s">
        <v>87</v>
      </c>
      <c r="J191" s="170" t="s">
        <v>443</v>
      </c>
      <c r="K191" s="49" t="s">
        <v>443</v>
      </c>
      <c r="L191" s="49" t="s">
        <v>443</v>
      </c>
      <c r="M191" s="49" t="s">
        <v>443</v>
      </c>
      <c r="N191" s="49" t="s">
        <v>443</v>
      </c>
      <c r="O191" s="49" t="s">
        <v>443</v>
      </c>
      <c r="P191" s="49" t="s">
        <v>443</v>
      </c>
      <c r="Q191" s="49" t="s">
        <v>21</v>
      </c>
      <c r="R191" s="49" t="s">
        <v>443</v>
      </c>
      <c r="S191" s="49" t="s">
        <v>443</v>
      </c>
      <c r="T191" s="49" t="s">
        <v>443</v>
      </c>
      <c r="U191" s="49" t="s">
        <v>443</v>
      </c>
      <c r="V191" s="49" t="s">
        <v>443</v>
      </c>
      <c r="W191" s="49" t="s">
        <v>443</v>
      </c>
      <c r="X191" s="49" t="s">
        <v>443</v>
      </c>
      <c r="Y191" s="49" t="s">
        <v>443</v>
      </c>
      <c r="Z191" s="49" t="s">
        <v>443</v>
      </c>
      <c r="AA191" s="49" t="s">
        <v>443</v>
      </c>
      <c r="AB191" s="49" t="s">
        <v>443</v>
      </c>
      <c r="AC191" s="49" t="s">
        <v>21</v>
      </c>
      <c r="AD191" s="49" t="s">
        <v>443</v>
      </c>
      <c r="AE191" s="49" t="s">
        <v>443</v>
      </c>
      <c r="AF191" s="49" t="s">
        <v>443</v>
      </c>
      <c r="AG191" s="49" t="s">
        <v>443</v>
      </c>
      <c r="AH191" s="49" t="s">
        <v>443</v>
      </c>
      <c r="AI191" s="49" t="s">
        <v>443</v>
      </c>
      <c r="AJ191" s="49" t="s">
        <v>443</v>
      </c>
      <c r="AK191" s="49" t="s">
        <v>443</v>
      </c>
      <c r="AL191" s="49" t="s">
        <v>443</v>
      </c>
      <c r="AM191" s="49" t="s">
        <v>443</v>
      </c>
      <c r="AN191" s="49" t="s">
        <v>443</v>
      </c>
      <c r="AO191" s="49" t="s">
        <v>21</v>
      </c>
      <c r="AP191" s="49" t="s">
        <v>443</v>
      </c>
      <c r="AQ191" s="49" t="s">
        <v>443</v>
      </c>
      <c r="AR191" s="49" t="s">
        <v>443</v>
      </c>
      <c r="AS191" s="49" t="s">
        <v>443</v>
      </c>
      <c r="AT191" s="77" t="s">
        <v>443</v>
      </c>
      <c r="AU191" s="77" t="s">
        <v>443</v>
      </c>
      <c r="AV191" s="77" t="s">
        <v>443</v>
      </c>
      <c r="AW191" s="77" t="s">
        <v>443</v>
      </c>
      <c r="AX191" s="77" t="s">
        <v>443</v>
      </c>
      <c r="AY191" s="77" t="s">
        <v>443</v>
      </c>
      <c r="AZ191" s="77" t="s">
        <v>443</v>
      </c>
      <c r="BA191" s="149" t="s">
        <v>21</v>
      </c>
      <c r="BB191" s="77" t="s">
        <v>443</v>
      </c>
      <c r="BC191" s="77" t="s">
        <v>443</v>
      </c>
      <c r="BD191" s="77" t="s">
        <v>443</v>
      </c>
      <c r="BE191" s="153" t="s">
        <v>2610</v>
      </c>
      <c r="BF191" s="135" t="s">
        <v>2611</v>
      </c>
      <c r="BG191" s="49" t="s">
        <v>443</v>
      </c>
      <c r="BH191" s="49" t="s">
        <v>443</v>
      </c>
      <c r="BI191" s="49" t="s">
        <v>443</v>
      </c>
      <c r="BJ191" s="49" t="s">
        <v>443</v>
      </c>
      <c r="BK191" s="49" t="s">
        <v>767</v>
      </c>
      <c r="BL191" s="49" t="s">
        <v>443</v>
      </c>
      <c r="BM191" s="132" t="s">
        <v>21</v>
      </c>
      <c r="BN191" s="49" t="s">
        <v>443</v>
      </c>
      <c r="BO191" s="49" t="s">
        <v>443</v>
      </c>
      <c r="BP191" s="49" t="s">
        <v>443</v>
      </c>
      <c r="BQ191" s="49" t="s">
        <v>443</v>
      </c>
      <c r="BR191" s="77" t="s">
        <v>443</v>
      </c>
      <c r="BS191" s="77" t="s">
        <v>443</v>
      </c>
      <c r="BT191" s="77" t="s">
        <v>443</v>
      </c>
      <c r="BU191" s="77" t="s">
        <v>443</v>
      </c>
      <c r="BV191" s="77" t="s">
        <v>443</v>
      </c>
      <c r="BW191" s="77" t="s">
        <v>443</v>
      </c>
      <c r="BX191" s="77" t="s">
        <v>443</v>
      </c>
      <c r="BY191" s="323" t="s">
        <v>4</v>
      </c>
      <c r="BZ191" s="77" t="s">
        <v>443</v>
      </c>
      <c r="CA191" s="77" t="s">
        <v>35</v>
      </c>
      <c r="CB191" s="77" t="s">
        <v>443</v>
      </c>
      <c r="CC191" s="77" t="s">
        <v>443</v>
      </c>
      <c r="CD191" s="77" t="s">
        <v>443</v>
      </c>
      <c r="CE191" s="77" t="s">
        <v>443</v>
      </c>
      <c r="CF191" s="77" t="s">
        <v>443</v>
      </c>
      <c r="CG191" s="77" t="s">
        <v>443</v>
      </c>
      <c r="CH191" s="77" t="s">
        <v>443</v>
      </c>
      <c r="CI191" s="77" t="s">
        <v>443</v>
      </c>
      <c r="CJ191" s="77" t="s">
        <v>443</v>
      </c>
      <c r="CK191" s="326" t="s">
        <v>4</v>
      </c>
      <c r="CL191" s="76" t="s">
        <v>443</v>
      </c>
      <c r="CM191" s="328" t="s">
        <v>2600</v>
      </c>
      <c r="CN191" s="77" t="s">
        <v>443</v>
      </c>
      <c r="CO191" s="77" t="s">
        <v>443</v>
      </c>
      <c r="CP191" s="379" t="s">
        <v>443</v>
      </c>
      <c r="CQ191" s="379" t="s">
        <v>443</v>
      </c>
      <c r="CR191" s="379" t="s">
        <v>443</v>
      </c>
      <c r="CS191" s="379" t="s">
        <v>443</v>
      </c>
      <c r="CT191" s="424" t="s">
        <v>443</v>
      </c>
      <c r="CU191" s="380" t="s">
        <v>35</v>
      </c>
      <c r="CV191" s="379" t="s">
        <v>443</v>
      </c>
      <c r="CW191" s="379" t="s">
        <v>443</v>
      </c>
      <c r="CX191" s="379" t="s">
        <v>443</v>
      </c>
      <c r="CY191" s="448" t="s">
        <v>443</v>
      </c>
      <c r="CZ191" s="448" t="s">
        <v>443</v>
      </c>
      <c r="DA191" s="379" t="s">
        <v>443</v>
      </c>
    </row>
    <row r="192" spans="1:105" s="381" customFormat="1" ht="45" customHeight="1" x14ac:dyDescent="0.25">
      <c r="A192" s="391" t="s">
        <v>29</v>
      </c>
      <c r="B192" s="390" t="s">
        <v>49</v>
      </c>
      <c r="C192" s="390"/>
      <c r="D192" s="410"/>
      <c r="E192" s="411" t="s">
        <v>590</v>
      </c>
      <c r="F192" s="394" t="s">
        <v>400</v>
      </c>
      <c r="G192" s="89">
        <v>2</v>
      </c>
      <c r="H192" s="395" t="s">
        <v>30</v>
      </c>
      <c r="I192" s="396" t="s">
        <v>87</v>
      </c>
      <c r="J192" s="49" t="s">
        <v>35</v>
      </c>
      <c r="K192" s="49" t="s">
        <v>443</v>
      </c>
      <c r="L192" s="49" t="s">
        <v>443</v>
      </c>
      <c r="M192" s="49" t="s">
        <v>443</v>
      </c>
      <c r="N192" s="49" t="s">
        <v>443</v>
      </c>
      <c r="O192" s="49" t="s">
        <v>443</v>
      </c>
      <c r="P192" s="49" t="s">
        <v>443</v>
      </c>
      <c r="Q192" s="49" t="s">
        <v>443</v>
      </c>
      <c r="R192" s="49" t="s">
        <v>443</v>
      </c>
      <c r="S192" s="49" t="s">
        <v>443</v>
      </c>
      <c r="T192" s="49" t="s">
        <v>443</v>
      </c>
      <c r="U192" s="49" t="s">
        <v>21</v>
      </c>
      <c r="V192" s="49" t="s">
        <v>443</v>
      </c>
      <c r="W192" s="49" t="s">
        <v>443</v>
      </c>
      <c r="X192" s="49" t="s">
        <v>443</v>
      </c>
      <c r="Y192" s="49" t="s">
        <v>443</v>
      </c>
      <c r="Z192" s="49" t="s">
        <v>443</v>
      </c>
      <c r="AA192" s="49" t="s">
        <v>443</v>
      </c>
      <c r="AB192" s="49" t="s">
        <v>443</v>
      </c>
      <c r="AC192" s="49" t="s">
        <v>443</v>
      </c>
      <c r="AD192" s="49" t="s">
        <v>443</v>
      </c>
      <c r="AE192" s="49" t="s">
        <v>443</v>
      </c>
      <c r="AF192" s="49" t="s">
        <v>443</v>
      </c>
      <c r="AG192" s="49" t="s">
        <v>21</v>
      </c>
      <c r="AH192" s="49" t="s">
        <v>443</v>
      </c>
      <c r="AI192" s="49" t="s">
        <v>443</v>
      </c>
      <c r="AJ192" s="49" t="s">
        <v>443</v>
      </c>
      <c r="AK192" s="49" t="s">
        <v>443</v>
      </c>
      <c r="AL192" s="49" t="s">
        <v>443</v>
      </c>
      <c r="AM192" s="49" t="s">
        <v>443</v>
      </c>
      <c r="AN192" s="49" t="s">
        <v>443</v>
      </c>
      <c r="AO192" s="49" t="s">
        <v>443</v>
      </c>
      <c r="AP192" s="49" t="s">
        <v>443</v>
      </c>
      <c r="AQ192" s="49" t="s">
        <v>443</v>
      </c>
      <c r="AR192" s="49" t="s">
        <v>443</v>
      </c>
      <c r="AS192" s="49" t="s">
        <v>21</v>
      </c>
      <c r="AT192" s="77" t="s">
        <v>443</v>
      </c>
      <c r="AU192" s="77" t="s">
        <v>443</v>
      </c>
      <c r="AV192" s="77" t="s">
        <v>443</v>
      </c>
      <c r="AW192" s="77" t="s">
        <v>443</v>
      </c>
      <c r="AX192" s="77" t="s">
        <v>443</v>
      </c>
      <c r="AY192" s="77" t="s">
        <v>443</v>
      </c>
      <c r="AZ192" s="77" t="s">
        <v>443</v>
      </c>
      <c r="BA192" s="77" t="s">
        <v>443</v>
      </c>
      <c r="BB192" s="77" t="s">
        <v>443</v>
      </c>
      <c r="BC192" s="77" t="s">
        <v>443</v>
      </c>
      <c r="BD192" s="77" t="s">
        <v>443</v>
      </c>
      <c r="BE192" s="149" t="s">
        <v>21</v>
      </c>
      <c r="BF192" s="348" t="s">
        <v>2611</v>
      </c>
      <c r="BG192" s="313" t="s">
        <v>443</v>
      </c>
      <c r="BH192" s="313" t="s">
        <v>443</v>
      </c>
      <c r="BI192" s="313" t="s">
        <v>443</v>
      </c>
      <c r="BJ192" s="313" t="s">
        <v>443</v>
      </c>
      <c r="BK192" s="313" t="s">
        <v>443</v>
      </c>
      <c r="BL192" s="313" t="s">
        <v>443</v>
      </c>
      <c r="BM192" s="313" t="s">
        <v>443</v>
      </c>
      <c r="BN192" s="313" t="s">
        <v>443</v>
      </c>
      <c r="BO192" s="77" t="s">
        <v>443</v>
      </c>
      <c r="BP192" s="77" t="s">
        <v>443</v>
      </c>
      <c r="BQ192" s="355" t="s">
        <v>21</v>
      </c>
      <c r="BR192" s="77" t="s">
        <v>443</v>
      </c>
      <c r="BS192" s="77" t="s">
        <v>443</v>
      </c>
      <c r="BT192" s="77" t="s">
        <v>443</v>
      </c>
      <c r="BU192" s="77" t="s">
        <v>443</v>
      </c>
      <c r="BV192" s="77" t="s">
        <v>443</v>
      </c>
      <c r="BW192" s="77" t="s">
        <v>443</v>
      </c>
      <c r="BX192" s="77" t="s">
        <v>443</v>
      </c>
      <c r="BY192" s="77" t="s">
        <v>443</v>
      </c>
      <c r="BZ192" s="77" t="s">
        <v>443</v>
      </c>
      <c r="CA192" s="77" t="s">
        <v>443</v>
      </c>
      <c r="CB192" s="77" t="s">
        <v>443</v>
      </c>
      <c r="CC192" s="323" t="s">
        <v>4</v>
      </c>
      <c r="CD192" s="77" t="s">
        <v>443</v>
      </c>
      <c r="CE192" s="77" t="s">
        <v>443</v>
      </c>
      <c r="CF192" s="77" t="s">
        <v>443</v>
      </c>
      <c r="CG192" s="77" t="s">
        <v>443</v>
      </c>
      <c r="CH192" s="77" t="s">
        <v>443</v>
      </c>
      <c r="CI192" s="77" t="s">
        <v>443</v>
      </c>
      <c r="CJ192" s="77" t="s">
        <v>443</v>
      </c>
      <c r="CK192" s="313" t="s">
        <v>443</v>
      </c>
      <c r="CL192" s="105"/>
      <c r="CM192" s="328" t="s">
        <v>2600</v>
      </c>
      <c r="CN192" s="313" t="s">
        <v>443</v>
      </c>
      <c r="CO192" s="324" t="s">
        <v>443</v>
      </c>
      <c r="CP192" s="389" t="s">
        <v>4</v>
      </c>
      <c r="CQ192" s="379" t="s">
        <v>443</v>
      </c>
      <c r="CR192" s="379" t="s">
        <v>443</v>
      </c>
      <c r="CS192" s="379" t="s">
        <v>443</v>
      </c>
      <c r="CT192" s="424" t="s">
        <v>443</v>
      </c>
      <c r="CU192" s="380" t="s">
        <v>35</v>
      </c>
      <c r="CV192" s="379" t="s">
        <v>443</v>
      </c>
      <c r="CW192" s="441" t="s">
        <v>443</v>
      </c>
      <c r="CX192" s="441" t="s">
        <v>443</v>
      </c>
      <c r="CY192" s="448" t="s">
        <v>443</v>
      </c>
      <c r="CZ192" s="448" t="s">
        <v>443</v>
      </c>
      <c r="DA192" s="379" t="s">
        <v>443</v>
      </c>
    </row>
    <row r="193" spans="1:105" ht="45" customHeight="1" x14ac:dyDescent="0.25">
      <c r="A193" s="383" t="s">
        <v>2299</v>
      </c>
      <c r="B193" s="383" t="s">
        <v>152</v>
      </c>
      <c r="C193" s="383"/>
      <c r="D193" s="401">
        <v>41609</v>
      </c>
      <c r="E193" s="385" t="s">
        <v>590</v>
      </c>
      <c r="F193" s="386" t="s">
        <v>2491</v>
      </c>
      <c r="G193" s="88">
        <v>31</v>
      </c>
      <c r="H193" s="387" t="s">
        <v>2181</v>
      </c>
      <c r="I193" s="388" t="s">
        <v>42</v>
      </c>
      <c r="J193" s="49"/>
      <c r="K193" s="49"/>
      <c r="L193" s="49"/>
      <c r="M193" s="49"/>
      <c r="N193" s="49"/>
      <c r="O193" s="49"/>
      <c r="P193" s="49"/>
      <c r="Q193" s="49"/>
      <c r="R193" s="49"/>
      <c r="S193" s="49"/>
      <c r="T193" s="49"/>
      <c r="U193" s="49"/>
      <c r="V193" s="109" t="s">
        <v>35</v>
      </c>
      <c r="W193" s="49" t="s">
        <v>21</v>
      </c>
      <c r="X193" s="49" t="s">
        <v>443</v>
      </c>
      <c r="Y193" s="49" t="s">
        <v>443</v>
      </c>
      <c r="Z193" s="49" t="s">
        <v>443</v>
      </c>
      <c r="AA193" s="49" t="s">
        <v>443</v>
      </c>
      <c r="AB193" s="49" t="s">
        <v>443</v>
      </c>
      <c r="AC193" s="49" t="s">
        <v>443</v>
      </c>
      <c r="AD193" s="49" t="s">
        <v>443</v>
      </c>
      <c r="AE193" s="49" t="s">
        <v>443</v>
      </c>
      <c r="AF193" s="49" t="s">
        <v>443</v>
      </c>
      <c r="AG193" s="49" t="s">
        <v>443</v>
      </c>
      <c r="AH193" s="49" t="s">
        <v>443</v>
      </c>
      <c r="AI193" s="49" t="s">
        <v>21</v>
      </c>
      <c r="AJ193" s="49" t="s">
        <v>443</v>
      </c>
      <c r="AK193" s="49" t="s">
        <v>443</v>
      </c>
      <c r="AL193" s="49" t="s">
        <v>443</v>
      </c>
      <c r="AM193" s="49" t="s">
        <v>443</v>
      </c>
      <c r="AN193" s="49" t="s">
        <v>443</v>
      </c>
      <c r="AO193" s="49" t="s">
        <v>443</v>
      </c>
      <c r="AP193" s="49" t="s">
        <v>443</v>
      </c>
      <c r="AQ193" s="49" t="s">
        <v>443</v>
      </c>
      <c r="AR193" s="123" t="s">
        <v>443</v>
      </c>
      <c r="AS193" s="49" t="s">
        <v>443</v>
      </c>
      <c r="AT193" s="77" t="s">
        <v>443</v>
      </c>
      <c r="AU193" s="149" t="s">
        <v>21</v>
      </c>
      <c r="AV193" s="77" t="s">
        <v>443</v>
      </c>
      <c r="AW193" s="151" t="s">
        <v>2609</v>
      </c>
      <c r="AX193" s="77" t="s">
        <v>443</v>
      </c>
      <c r="AY193" s="77" t="s">
        <v>443</v>
      </c>
      <c r="AZ193" s="77" t="s">
        <v>443</v>
      </c>
      <c r="BA193" s="77" t="s">
        <v>443</v>
      </c>
      <c r="BB193" s="77" t="s">
        <v>443</v>
      </c>
      <c r="BC193" s="77" t="s">
        <v>443</v>
      </c>
      <c r="BD193" s="77" t="s">
        <v>443</v>
      </c>
      <c r="BE193" s="77" t="s">
        <v>443</v>
      </c>
      <c r="BF193" s="77" t="s">
        <v>443</v>
      </c>
      <c r="BG193" s="144" t="s">
        <v>21</v>
      </c>
      <c r="BH193" s="77" t="s">
        <v>443</v>
      </c>
      <c r="BI193" s="77" t="s">
        <v>443</v>
      </c>
      <c r="BJ193" s="77" t="s">
        <v>443</v>
      </c>
      <c r="BK193" s="77" t="s">
        <v>443</v>
      </c>
      <c r="BL193" s="77" t="s">
        <v>443</v>
      </c>
      <c r="BM193" s="77" t="s">
        <v>443</v>
      </c>
      <c r="BN193" s="77" t="s">
        <v>443</v>
      </c>
      <c r="BO193" s="77" t="s">
        <v>443</v>
      </c>
      <c r="BP193" s="77" t="s">
        <v>443</v>
      </c>
      <c r="BQ193" s="77" t="s">
        <v>443</v>
      </c>
      <c r="BR193" s="77" t="s">
        <v>443</v>
      </c>
      <c r="BS193" s="323" t="s">
        <v>4</v>
      </c>
      <c r="BT193" s="77" t="s">
        <v>443</v>
      </c>
      <c r="BU193" s="77" t="s">
        <v>443</v>
      </c>
      <c r="BV193" s="77" t="s">
        <v>443</v>
      </c>
      <c r="BW193" s="96" t="s">
        <v>443</v>
      </c>
      <c r="BX193" s="77" t="s">
        <v>443</v>
      </c>
      <c r="BY193" s="77" t="s">
        <v>443</v>
      </c>
      <c r="BZ193" s="77" t="s">
        <v>443</v>
      </c>
      <c r="CA193" s="77" t="s">
        <v>443</v>
      </c>
      <c r="CB193" s="77" t="s">
        <v>443</v>
      </c>
      <c r="CC193" s="77" t="s">
        <v>443</v>
      </c>
      <c r="CD193" s="77" t="s">
        <v>443</v>
      </c>
      <c r="CE193" s="327" t="s">
        <v>4</v>
      </c>
      <c r="CF193" s="77" t="s">
        <v>443</v>
      </c>
      <c r="CG193" s="77" t="s">
        <v>443</v>
      </c>
      <c r="CH193" s="77" t="s">
        <v>443</v>
      </c>
      <c r="CI193" s="77" t="s">
        <v>443</v>
      </c>
      <c r="CJ193" s="77" t="s">
        <v>443</v>
      </c>
      <c r="CK193" s="77" t="s">
        <v>443</v>
      </c>
      <c r="CL193" s="77" t="s">
        <v>443</v>
      </c>
      <c r="CM193" s="77" t="s">
        <v>443</v>
      </c>
      <c r="CN193" s="77" t="s">
        <v>443</v>
      </c>
      <c r="CO193" s="77" t="s">
        <v>443</v>
      </c>
      <c r="CP193" s="379" t="s">
        <v>443</v>
      </c>
      <c r="CQ193" s="405" t="s">
        <v>443</v>
      </c>
      <c r="CR193" s="379" t="s">
        <v>4</v>
      </c>
      <c r="CS193" s="379" t="s">
        <v>443</v>
      </c>
      <c r="CT193" s="424" t="s">
        <v>443</v>
      </c>
      <c r="CU193" s="380" t="s">
        <v>35</v>
      </c>
      <c r="CV193" s="379" t="s">
        <v>443</v>
      </c>
      <c r="CW193" s="379" t="s">
        <v>443</v>
      </c>
      <c r="CX193" s="379" t="s">
        <v>443</v>
      </c>
      <c r="CY193" s="379" t="s">
        <v>443</v>
      </c>
      <c r="CZ193" s="379" t="s">
        <v>443</v>
      </c>
      <c r="DA193" s="379" t="s">
        <v>443</v>
      </c>
    </row>
    <row r="194" spans="1:105" customFormat="1" x14ac:dyDescent="0.2">
      <c r="A194" s="197" t="s">
        <v>2777</v>
      </c>
      <c r="B194" s="189" t="s">
        <v>2778</v>
      </c>
      <c r="C194" s="190"/>
      <c r="D194" s="191"/>
      <c r="E194" s="192" t="s">
        <v>66</v>
      </c>
      <c r="F194" s="193" t="s">
        <v>413</v>
      </c>
      <c r="G194" s="193">
        <v>10</v>
      </c>
      <c r="H194" s="194" t="s">
        <v>19</v>
      </c>
      <c r="I194" s="157" t="s">
        <v>50</v>
      </c>
      <c r="J194" s="49" t="s">
        <v>443</v>
      </c>
      <c r="K194" s="49" t="s">
        <v>443</v>
      </c>
      <c r="L194" s="49" t="s">
        <v>443</v>
      </c>
      <c r="M194" s="49" t="s">
        <v>443</v>
      </c>
      <c r="N194" s="49" t="s">
        <v>443</v>
      </c>
      <c r="O194" s="49" t="s">
        <v>443</v>
      </c>
      <c r="P194" s="49" t="s">
        <v>443</v>
      </c>
      <c r="Q194" s="49" t="s">
        <v>443</v>
      </c>
      <c r="R194" s="49" t="s">
        <v>21</v>
      </c>
      <c r="S194" s="49" t="s">
        <v>443</v>
      </c>
      <c r="T194" s="49" t="s">
        <v>443</v>
      </c>
      <c r="U194" s="49" t="s">
        <v>443</v>
      </c>
      <c r="V194" s="49" t="s">
        <v>443</v>
      </c>
      <c r="W194" s="49" t="s">
        <v>443</v>
      </c>
      <c r="X194" s="49" t="s">
        <v>443</v>
      </c>
      <c r="Y194" s="49" t="s">
        <v>443</v>
      </c>
      <c r="Z194" s="49" t="s">
        <v>443</v>
      </c>
      <c r="AA194" s="49" t="s">
        <v>443</v>
      </c>
      <c r="AB194" s="49" t="s">
        <v>767</v>
      </c>
      <c r="AC194" s="49" t="s">
        <v>35</v>
      </c>
      <c r="AD194" s="49" t="s">
        <v>35</v>
      </c>
      <c r="AE194" s="49" t="s">
        <v>35</v>
      </c>
      <c r="AF194" s="49" t="s">
        <v>35</v>
      </c>
      <c r="AG194" s="49"/>
      <c r="AH194" s="49"/>
      <c r="AI194" s="49"/>
      <c r="AJ194" s="49"/>
      <c r="AK194" s="49"/>
      <c r="AL194" s="49"/>
      <c r="AM194" s="49"/>
      <c r="AN194" s="49"/>
      <c r="AO194" s="49"/>
      <c r="AP194" s="49"/>
      <c r="AQ194" s="49"/>
      <c r="AR194" s="49"/>
      <c r="AS194" s="49"/>
    </row>
    <row r="195" spans="1:105" s="381" customFormat="1" ht="45" customHeight="1" x14ac:dyDescent="0.25">
      <c r="A195" s="382" t="s">
        <v>1689</v>
      </c>
      <c r="B195" s="382" t="s">
        <v>638</v>
      </c>
      <c r="C195" s="383"/>
      <c r="D195" s="401">
        <v>42312</v>
      </c>
      <c r="E195" s="385" t="s">
        <v>590</v>
      </c>
      <c r="F195" s="386" t="s">
        <v>2494</v>
      </c>
      <c r="G195" s="88"/>
      <c r="H195" s="387" t="s">
        <v>19</v>
      </c>
      <c r="I195" s="388" t="s">
        <v>40</v>
      </c>
      <c r="J195" s="170"/>
      <c r="K195" s="49"/>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50"/>
      <c r="AI195" s="50"/>
      <c r="AJ195" s="50"/>
      <c r="AK195" s="50"/>
      <c r="AL195" s="50"/>
      <c r="AM195" s="50"/>
      <c r="AN195" s="50"/>
      <c r="AO195" s="50"/>
      <c r="AP195" s="50"/>
      <c r="AQ195" s="50"/>
      <c r="AR195" s="50"/>
      <c r="AS195" s="50"/>
      <c r="AT195" s="77" t="s">
        <v>443</v>
      </c>
      <c r="AU195" s="77" t="s">
        <v>443</v>
      </c>
      <c r="AV195" s="149" t="s">
        <v>21</v>
      </c>
      <c r="AW195" s="77" t="s">
        <v>443</v>
      </c>
      <c r="AX195" s="77" t="s">
        <v>443</v>
      </c>
      <c r="AY195" s="77" t="s">
        <v>443</v>
      </c>
      <c r="AZ195" s="77" t="s">
        <v>443</v>
      </c>
      <c r="BA195" s="77" t="s">
        <v>443</v>
      </c>
      <c r="BB195" s="77" t="s">
        <v>443</v>
      </c>
      <c r="BC195" s="77" t="s">
        <v>443</v>
      </c>
      <c r="BD195" s="77" t="s">
        <v>443</v>
      </c>
      <c r="BE195" s="77" t="s">
        <v>443</v>
      </c>
      <c r="BF195" s="49" t="s">
        <v>443</v>
      </c>
      <c r="BG195" s="49" t="s">
        <v>443</v>
      </c>
      <c r="BH195" s="132" t="s">
        <v>21</v>
      </c>
      <c r="BI195" s="49" t="s">
        <v>35</v>
      </c>
      <c r="BJ195" s="49" t="s">
        <v>443</v>
      </c>
      <c r="BK195" s="49" t="s">
        <v>443</v>
      </c>
      <c r="BL195" s="49" t="s">
        <v>443</v>
      </c>
      <c r="BM195" s="49" t="s">
        <v>443</v>
      </c>
      <c r="BN195" s="49" t="s">
        <v>443</v>
      </c>
      <c r="BO195" s="49" t="s">
        <v>443</v>
      </c>
      <c r="BP195" s="49" t="s">
        <v>443</v>
      </c>
      <c r="BQ195" s="49" t="s">
        <v>443</v>
      </c>
      <c r="BR195" s="77" t="s">
        <v>443</v>
      </c>
      <c r="BS195" s="77" t="s">
        <v>443</v>
      </c>
      <c r="BT195" s="323" t="s">
        <v>4</v>
      </c>
      <c r="BU195" s="77" t="s">
        <v>443</v>
      </c>
      <c r="BV195" s="77" t="s">
        <v>443</v>
      </c>
      <c r="BW195" s="77" t="s">
        <v>443</v>
      </c>
      <c r="BX195" s="77" t="s">
        <v>443</v>
      </c>
      <c r="BY195" s="77" t="s">
        <v>443</v>
      </c>
      <c r="BZ195" s="77" t="s">
        <v>443</v>
      </c>
      <c r="CA195" s="77" t="s">
        <v>443</v>
      </c>
      <c r="CB195" s="77" t="s">
        <v>443</v>
      </c>
      <c r="CC195" s="77" t="s">
        <v>443</v>
      </c>
      <c r="CD195" s="77" t="s">
        <v>443</v>
      </c>
      <c r="CE195" s="77" t="s">
        <v>443</v>
      </c>
      <c r="CF195" s="326" t="s">
        <v>4</v>
      </c>
      <c r="CG195" s="77" t="s">
        <v>443</v>
      </c>
      <c r="CH195" s="77" t="s">
        <v>443</v>
      </c>
      <c r="CI195" s="77" t="s">
        <v>443</v>
      </c>
      <c r="CJ195" s="77" t="s">
        <v>443</v>
      </c>
      <c r="CK195" s="77" t="s">
        <v>443</v>
      </c>
      <c r="CL195" s="77" t="s">
        <v>443</v>
      </c>
      <c r="CM195" s="77" t="s">
        <v>443</v>
      </c>
      <c r="CN195" s="77" t="s">
        <v>443</v>
      </c>
      <c r="CO195" s="77" t="s">
        <v>443</v>
      </c>
      <c r="CP195" s="379" t="s">
        <v>443</v>
      </c>
      <c r="CQ195" s="379" t="s">
        <v>443</v>
      </c>
      <c r="CR195" s="379" t="s">
        <v>443</v>
      </c>
      <c r="CS195" s="379" t="s">
        <v>4</v>
      </c>
      <c r="CT195" s="424" t="s">
        <v>443</v>
      </c>
      <c r="CU195" s="380" t="s">
        <v>35</v>
      </c>
      <c r="CV195" s="379" t="s">
        <v>443</v>
      </c>
      <c r="CW195" s="379" t="s">
        <v>443</v>
      </c>
      <c r="CX195" s="379" t="s">
        <v>443</v>
      </c>
      <c r="CY195" s="380" t="s">
        <v>35</v>
      </c>
      <c r="CZ195" s="379" t="s">
        <v>443</v>
      </c>
      <c r="DA195" s="379" t="s">
        <v>443</v>
      </c>
    </row>
    <row r="196" spans="1:105" customFormat="1" x14ac:dyDescent="0.2">
      <c r="A196" s="4" t="s">
        <v>1689</v>
      </c>
      <c r="B196" s="6" t="s">
        <v>2779</v>
      </c>
      <c r="C196" s="54" t="s">
        <v>2780</v>
      </c>
      <c r="D196" s="118">
        <v>42064</v>
      </c>
      <c r="E196" s="53" t="s">
        <v>66</v>
      </c>
      <c r="F196" s="88" t="s">
        <v>2494</v>
      </c>
      <c r="G196" s="88"/>
      <c r="H196" s="9" t="s">
        <v>19</v>
      </c>
      <c r="I196" s="1" t="s">
        <v>40</v>
      </c>
      <c r="J196" s="170"/>
      <c r="K196" s="49"/>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t="s">
        <v>35</v>
      </c>
      <c r="AI196" s="49" t="s">
        <v>35</v>
      </c>
      <c r="AJ196" s="49" t="s">
        <v>21</v>
      </c>
      <c r="AK196" s="49" t="s">
        <v>35</v>
      </c>
      <c r="AL196" s="49" t="s">
        <v>443</v>
      </c>
      <c r="AM196" s="49" t="s">
        <v>443</v>
      </c>
      <c r="AN196" s="49" t="s">
        <v>443</v>
      </c>
      <c r="AO196" s="49" t="s">
        <v>443</v>
      </c>
      <c r="AP196" s="49" t="s">
        <v>443</v>
      </c>
      <c r="AQ196" s="49" t="s">
        <v>443</v>
      </c>
      <c r="AR196" s="49" t="s">
        <v>443</v>
      </c>
      <c r="AS196" s="49" t="s">
        <v>443</v>
      </c>
      <c r="AV196" s="77" t="s">
        <v>21</v>
      </c>
      <c r="BF196" s="1"/>
      <c r="BG196" s="1"/>
      <c r="BH196" s="1"/>
      <c r="BI196" s="1"/>
      <c r="BJ196" s="1"/>
      <c r="BK196" s="1"/>
      <c r="BL196" s="1"/>
      <c r="BM196" s="1"/>
      <c r="BN196" s="1"/>
      <c r="BO196" s="1"/>
      <c r="BP196" s="1"/>
      <c r="BQ196" s="1"/>
    </row>
    <row r="197" spans="1:105" s="381" customFormat="1" ht="45" customHeight="1" x14ac:dyDescent="0.25">
      <c r="A197" s="383" t="s">
        <v>2312</v>
      </c>
      <c r="B197" s="383" t="s">
        <v>1694</v>
      </c>
      <c r="C197" s="383"/>
      <c r="D197" s="384"/>
      <c r="E197" s="385" t="s">
        <v>590</v>
      </c>
      <c r="F197" s="386" t="s">
        <v>452</v>
      </c>
      <c r="G197" s="88">
        <v>15</v>
      </c>
      <c r="H197" s="387" t="s">
        <v>30</v>
      </c>
      <c r="I197" s="388" t="s">
        <v>20</v>
      </c>
      <c r="J197" s="170" t="s">
        <v>443</v>
      </c>
      <c r="K197" s="49" t="s">
        <v>443</v>
      </c>
      <c r="L197" s="49" t="s">
        <v>443</v>
      </c>
      <c r="M197" s="49" t="s">
        <v>443</v>
      </c>
      <c r="N197" s="49" t="s">
        <v>21</v>
      </c>
      <c r="O197" s="49" t="s">
        <v>443</v>
      </c>
      <c r="P197" s="49" t="s">
        <v>443</v>
      </c>
      <c r="Q197" s="49" t="s">
        <v>443</v>
      </c>
      <c r="R197" s="49" t="s">
        <v>443</v>
      </c>
      <c r="S197" s="49" t="s">
        <v>443</v>
      </c>
      <c r="T197" s="49" t="s">
        <v>443</v>
      </c>
      <c r="U197" s="49" t="s">
        <v>443</v>
      </c>
      <c r="V197" s="49" t="s">
        <v>443</v>
      </c>
      <c r="W197" s="49" t="s">
        <v>443</v>
      </c>
      <c r="X197" s="49" t="s">
        <v>443</v>
      </c>
      <c r="Y197" s="49" t="s">
        <v>443</v>
      </c>
      <c r="Z197" s="49" t="s">
        <v>21</v>
      </c>
      <c r="AA197" s="49" t="s">
        <v>443</v>
      </c>
      <c r="AB197" s="49" t="s">
        <v>443</v>
      </c>
      <c r="AC197" s="49" t="s">
        <v>443</v>
      </c>
      <c r="AD197" s="49" t="s">
        <v>443</v>
      </c>
      <c r="AE197" s="49" t="s">
        <v>443</v>
      </c>
      <c r="AF197" s="49" t="s">
        <v>443</v>
      </c>
      <c r="AG197" s="49" t="s">
        <v>443</v>
      </c>
      <c r="AH197" s="49" t="s">
        <v>443</v>
      </c>
      <c r="AI197" s="49" t="s">
        <v>443</v>
      </c>
      <c r="AJ197" s="49" t="s">
        <v>443</v>
      </c>
      <c r="AK197" s="49" t="s">
        <v>443</v>
      </c>
      <c r="AL197" s="49" t="s">
        <v>21</v>
      </c>
      <c r="AM197" s="49" t="s">
        <v>443</v>
      </c>
      <c r="AN197" s="49" t="s">
        <v>443</v>
      </c>
      <c r="AO197" s="49" t="s">
        <v>443</v>
      </c>
      <c r="AP197" s="49" t="s">
        <v>443</v>
      </c>
      <c r="AQ197" s="49" t="s">
        <v>443</v>
      </c>
      <c r="AR197" s="49" t="s">
        <v>443</v>
      </c>
      <c r="AS197" s="49" t="s">
        <v>443</v>
      </c>
      <c r="AT197" s="77" t="s">
        <v>443</v>
      </c>
      <c r="AU197" s="77" t="s">
        <v>443</v>
      </c>
      <c r="AV197" s="77" t="s">
        <v>443</v>
      </c>
      <c r="AW197" s="77" t="s">
        <v>443</v>
      </c>
      <c r="AX197" s="149" t="s">
        <v>21</v>
      </c>
      <c r="AY197" s="77" t="s">
        <v>443</v>
      </c>
      <c r="AZ197" s="77" t="s">
        <v>443</v>
      </c>
      <c r="BA197" s="77" t="s">
        <v>443</v>
      </c>
      <c r="BB197" s="77" t="s">
        <v>443</v>
      </c>
      <c r="BC197" s="77" t="s">
        <v>443</v>
      </c>
      <c r="BD197" s="77" t="s">
        <v>443</v>
      </c>
      <c r="BE197" s="153" t="s">
        <v>2610</v>
      </c>
      <c r="BF197" s="135" t="s">
        <v>2611</v>
      </c>
      <c r="BG197" s="49" t="s">
        <v>443</v>
      </c>
      <c r="BH197" s="49" t="s">
        <v>443</v>
      </c>
      <c r="BI197" s="49" t="s">
        <v>443</v>
      </c>
      <c r="BJ197" s="132" t="s">
        <v>21</v>
      </c>
      <c r="BK197" s="49" t="s">
        <v>443</v>
      </c>
      <c r="BL197" s="49" t="s">
        <v>443</v>
      </c>
      <c r="BM197" s="49" t="s">
        <v>443</v>
      </c>
      <c r="BN197" s="49" t="s">
        <v>443</v>
      </c>
      <c r="BO197" s="49" t="s">
        <v>443</v>
      </c>
      <c r="BP197" s="49" t="s">
        <v>443</v>
      </c>
      <c r="BQ197" s="49" t="s">
        <v>443</v>
      </c>
      <c r="BR197" s="77" t="s">
        <v>443</v>
      </c>
      <c r="BS197" s="77" t="s">
        <v>443</v>
      </c>
      <c r="BT197" s="77" t="s">
        <v>443</v>
      </c>
      <c r="BU197" s="77" t="s">
        <v>443</v>
      </c>
      <c r="BV197" s="323" t="s">
        <v>4</v>
      </c>
      <c r="BW197" s="77" t="s">
        <v>443</v>
      </c>
      <c r="BX197" s="77" t="s">
        <v>443</v>
      </c>
      <c r="BY197" s="77" t="s">
        <v>443</v>
      </c>
      <c r="BZ197" s="77" t="s">
        <v>443</v>
      </c>
      <c r="CA197" s="77" t="s">
        <v>443</v>
      </c>
      <c r="CB197" s="77" t="s">
        <v>443</v>
      </c>
      <c r="CC197" s="77" t="s">
        <v>443</v>
      </c>
      <c r="CD197" s="77" t="s">
        <v>443</v>
      </c>
      <c r="CE197" s="77" t="s">
        <v>443</v>
      </c>
      <c r="CF197" s="77" t="s">
        <v>443</v>
      </c>
      <c r="CG197" s="77" t="s">
        <v>443</v>
      </c>
      <c r="CH197" s="326" t="s">
        <v>4</v>
      </c>
      <c r="CI197" s="77" t="s">
        <v>443</v>
      </c>
      <c r="CJ197" s="77" t="s">
        <v>443</v>
      </c>
      <c r="CK197" s="77" t="s">
        <v>443</v>
      </c>
      <c r="CL197" s="76" t="s">
        <v>443</v>
      </c>
      <c r="CM197" s="328" t="s">
        <v>2600</v>
      </c>
      <c r="CN197" s="77" t="s">
        <v>443</v>
      </c>
      <c r="CO197" s="77" t="s">
        <v>443</v>
      </c>
      <c r="CP197" s="379" t="s">
        <v>443</v>
      </c>
      <c r="CQ197" s="379" t="s">
        <v>443</v>
      </c>
      <c r="CR197" s="379" t="s">
        <v>443</v>
      </c>
      <c r="CS197" s="379" t="s">
        <v>443</v>
      </c>
      <c r="CT197" s="427" t="s">
        <v>443</v>
      </c>
      <c r="CU197" s="425" t="s">
        <v>4</v>
      </c>
      <c r="CV197" s="379" t="s">
        <v>443</v>
      </c>
      <c r="CW197" s="379" t="s">
        <v>443</v>
      </c>
      <c r="CX197" s="379" t="s">
        <v>443</v>
      </c>
      <c r="CY197" s="448" t="s">
        <v>443</v>
      </c>
      <c r="CZ197" s="448" t="s">
        <v>443</v>
      </c>
      <c r="DA197" s="379" t="s">
        <v>443</v>
      </c>
    </row>
    <row r="198" spans="1:105" s="381" customFormat="1" ht="45" customHeight="1" x14ac:dyDescent="0.25">
      <c r="A198" s="414" t="s">
        <v>2314</v>
      </c>
      <c r="B198" s="383" t="s">
        <v>60</v>
      </c>
      <c r="C198" s="409" t="s">
        <v>2049</v>
      </c>
      <c r="D198" s="434">
        <v>43221</v>
      </c>
      <c r="E198" s="385" t="s">
        <v>590</v>
      </c>
      <c r="F198" s="386" t="s">
        <v>2496</v>
      </c>
      <c r="G198" s="88"/>
      <c r="H198" s="387" t="s">
        <v>19</v>
      </c>
      <c r="I198" s="388" t="s">
        <v>72</v>
      </c>
      <c r="J198" s="170"/>
      <c r="K198" s="49"/>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77"/>
      <c r="AU198" s="77"/>
      <c r="AV198" s="77"/>
      <c r="AW198" s="77"/>
      <c r="AX198" s="77"/>
      <c r="AY198" s="77"/>
      <c r="AZ198" s="77"/>
      <c r="BA198" s="77"/>
      <c r="BB198" s="77"/>
      <c r="BC198" s="77"/>
      <c r="BD198" s="77"/>
      <c r="BE198" s="77"/>
      <c r="BF198" s="49"/>
      <c r="BG198" s="49"/>
      <c r="BH198" s="49"/>
      <c r="BI198" s="49"/>
      <c r="BJ198" s="132"/>
      <c r="BK198" s="49"/>
      <c r="BL198" s="49"/>
      <c r="BM198" s="49"/>
      <c r="BN198" s="49"/>
      <c r="BO198" s="49"/>
      <c r="BP198" s="49"/>
      <c r="BQ198" s="49"/>
      <c r="BR198" s="142"/>
      <c r="BS198" s="142"/>
      <c r="BT198" s="142"/>
      <c r="BU198" s="142"/>
      <c r="BV198" s="142"/>
      <c r="BW198" s="142"/>
      <c r="BX198" s="77" t="s">
        <v>443</v>
      </c>
      <c r="BY198" s="77" t="s">
        <v>443</v>
      </c>
      <c r="BZ198" s="77" t="s">
        <v>443</v>
      </c>
      <c r="CA198" s="77" t="s">
        <v>443</v>
      </c>
      <c r="CB198" s="77" t="s">
        <v>443</v>
      </c>
      <c r="CC198" s="323" t="s">
        <v>4</v>
      </c>
      <c r="CD198" s="77" t="s">
        <v>443</v>
      </c>
      <c r="CE198" s="77" t="s">
        <v>443</v>
      </c>
      <c r="CF198" s="77" t="s">
        <v>443</v>
      </c>
      <c r="CG198" s="77" t="s">
        <v>443</v>
      </c>
      <c r="CH198" s="77" t="s">
        <v>443</v>
      </c>
      <c r="CI198" s="77" t="s">
        <v>443</v>
      </c>
      <c r="CJ198" s="77" t="s">
        <v>443</v>
      </c>
      <c r="CK198" s="77" t="s">
        <v>443</v>
      </c>
      <c r="CL198" s="142" t="s">
        <v>35</v>
      </c>
      <c r="CM198" s="77" t="s">
        <v>443</v>
      </c>
      <c r="CN198" s="77" t="s">
        <v>443</v>
      </c>
      <c r="CO198" s="324" t="s">
        <v>443</v>
      </c>
      <c r="CP198" s="379" t="s">
        <v>443</v>
      </c>
      <c r="CQ198" s="379" t="s">
        <v>4</v>
      </c>
      <c r="CR198" s="379" t="s">
        <v>443</v>
      </c>
      <c r="CS198" s="379" t="s">
        <v>443</v>
      </c>
      <c r="CT198" s="424" t="s">
        <v>443</v>
      </c>
      <c r="CU198" s="380" t="s">
        <v>35</v>
      </c>
      <c r="CV198" s="379" t="s">
        <v>443</v>
      </c>
      <c r="CW198" s="379" t="s">
        <v>443</v>
      </c>
      <c r="CX198" s="379" t="s">
        <v>443</v>
      </c>
      <c r="CY198" s="380" t="s">
        <v>35</v>
      </c>
      <c r="CZ198" s="379" t="s">
        <v>443</v>
      </c>
      <c r="DA198" s="379" t="s">
        <v>443</v>
      </c>
    </row>
    <row r="199" spans="1:105" customFormat="1" ht="101.25" x14ac:dyDescent="0.2">
      <c r="A199" s="201" t="s">
        <v>2781</v>
      </c>
      <c r="B199" s="225" t="s">
        <v>2759</v>
      </c>
      <c r="C199" s="333" t="s">
        <v>2782</v>
      </c>
      <c r="D199" s="334"/>
      <c r="E199" s="211" t="s">
        <v>66</v>
      </c>
      <c r="F199" s="140" t="s">
        <v>525</v>
      </c>
      <c r="G199" s="140">
        <v>13</v>
      </c>
      <c r="H199" s="203" t="s">
        <v>30</v>
      </c>
      <c r="I199" s="204" t="s">
        <v>53</v>
      </c>
      <c r="J199" s="49" t="s">
        <v>443</v>
      </c>
      <c r="K199" s="49" t="s">
        <v>443</v>
      </c>
      <c r="L199" s="49" t="s">
        <v>443</v>
      </c>
      <c r="M199" s="49" t="s">
        <v>443</v>
      </c>
      <c r="N199" s="49" t="s">
        <v>21</v>
      </c>
      <c r="O199" s="49" t="s">
        <v>443</v>
      </c>
      <c r="P199" s="49" t="s">
        <v>443</v>
      </c>
      <c r="Q199" s="49" t="s">
        <v>443</v>
      </c>
      <c r="R199" s="49" t="s">
        <v>443</v>
      </c>
      <c r="S199" s="49" t="s">
        <v>443</v>
      </c>
      <c r="T199" s="49" t="s">
        <v>443</v>
      </c>
      <c r="U199" s="49" t="s">
        <v>443</v>
      </c>
      <c r="V199" s="49" t="s">
        <v>443</v>
      </c>
      <c r="W199" s="49" t="s">
        <v>443</v>
      </c>
      <c r="X199" s="49" t="s">
        <v>443</v>
      </c>
      <c r="Y199" s="49" t="s">
        <v>443</v>
      </c>
      <c r="Z199" s="49" t="s">
        <v>21</v>
      </c>
      <c r="AA199" s="61" t="s">
        <v>58</v>
      </c>
      <c r="AB199" s="61"/>
      <c r="AC199" s="51"/>
      <c r="AD199" s="51"/>
      <c r="AE199" s="51"/>
      <c r="AF199" s="51"/>
      <c r="AG199" s="51"/>
      <c r="AH199" s="49" t="s">
        <v>443</v>
      </c>
      <c r="AI199" s="49" t="s">
        <v>443</v>
      </c>
      <c r="AJ199" s="49" t="s">
        <v>443</v>
      </c>
      <c r="AK199" s="49" t="s">
        <v>443</v>
      </c>
      <c r="AL199" s="49" t="s">
        <v>21</v>
      </c>
      <c r="AM199" s="61" t="s">
        <v>58</v>
      </c>
      <c r="AN199" s="61"/>
      <c r="AO199" s="51"/>
      <c r="AP199" s="51"/>
      <c r="AQ199" s="51"/>
      <c r="AR199" s="51"/>
      <c r="AS199" s="51"/>
      <c r="BM199" s="77"/>
      <c r="CK199" s="105"/>
      <c r="CL199" s="105"/>
      <c r="CM199" s="105"/>
      <c r="CN199" s="105"/>
      <c r="CO199" s="105"/>
      <c r="CP199" s="105"/>
      <c r="CQ199" s="105"/>
      <c r="CR199" s="105"/>
      <c r="CS199" s="105"/>
      <c r="CT199" s="105"/>
      <c r="CU199" s="105"/>
      <c r="CV199" s="105"/>
      <c r="CW199" s="105"/>
      <c r="CX199" s="105"/>
      <c r="CY199" s="105"/>
      <c r="CZ199" s="105"/>
      <c r="DA199" s="105"/>
    </row>
    <row r="200" spans="1:105" customFormat="1" ht="45" x14ac:dyDescent="0.2">
      <c r="A200" s="6" t="s">
        <v>158</v>
      </c>
      <c r="B200" s="6" t="s">
        <v>156</v>
      </c>
      <c r="C200" s="45" t="s">
        <v>2758</v>
      </c>
      <c r="D200" s="117"/>
      <c r="E200" s="53" t="s">
        <v>66</v>
      </c>
      <c r="F200" s="53"/>
      <c r="G200" s="9" t="s">
        <v>30</v>
      </c>
      <c r="H200" s="1"/>
      <c r="I200" s="10" t="s">
        <v>20</v>
      </c>
      <c r="J200" s="173"/>
      <c r="K200" s="51"/>
      <c r="L200" s="51"/>
      <c r="M200" s="51"/>
      <c r="N200" s="51" t="s">
        <v>21</v>
      </c>
      <c r="O200" s="61" t="s">
        <v>58</v>
      </c>
      <c r="P200" s="61"/>
      <c r="Q200" s="51"/>
      <c r="R200" s="51"/>
      <c r="S200" s="51"/>
      <c r="T200" s="51"/>
      <c r="U200" s="51"/>
      <c r="V200" s="51"/>
      <c r="W200" s="51"/>
      <c r="X200" s="51"/>
      <c r="Y200" s="51"/>
      <c r="Z200" s="51" t="s">
        <v>21</v>
      </c>
      <c r="AA200" s="61" t="s">
        <v>58</v>
      </c>
      <c r="AB200" s="61"/>
      <c r="AC200" s="51"/>
      <c r="AD200" s="51"/>
      <c r="AE200" s="51"/>
      <c r="AF200" s="51"/>
      <c r="AG200" s="51"/>
      <c r="AH200" s="51"/>
      <c r="AI200" s="51"/>
      <c r="AJ200" s="51"/>
      <c r="AK200" s="51"/>
      <c r="AL200" s="51" t="s">
        <v>21</v>
      </c>
      <c r="AM200" s="61" t="s">
        <v>58</v>
      </c>
      <c r="AN200" s="61"/>
      <c r="AO200" s="51"/>
      <c r="AP200" s="51"/>
      <c r="AQ200" s="51"/>
      <c r="AR200" s="51"/>
      <c r="AS200" s="51"/>
      <c r="BF200" s="1"/>
      <c r="BG200" s="1"/>
      <c r="BH200" s="1"/>
      <c r="BI200" s="1"/>
      <c r="BJ200" s="1"/>
      <c r="BK200" s="1"/>
      <c r="BL200" s="1"/>
      <c r="BM200" s="49"/>
      <c r="BN200" s="1"/>
      <c r="BO200" s="1"/>
      <c r="BP200" s="1"/>
      <c r="BQ200" s="1"/>
    </row>
    <row r="201" spans="1:105" customFormat="1" ht="33.75" x14ac:dyDescent="0.2">
      <c r="A201" s="201" t="s">
        <v>2783</v>
      </c>
      <c r="B201" s="201" t="s">
        <v>2784</v>
      </c>
      <c r="C201" s="213" t="s">
        <v>2785</v>
      </c>
      <c r="D201" s="217">
        <v>41487</v>
      </c>
      <c r="E201" s="214" t="s">
        <v>66</v>
      </c>
      <c r="F201" s="252" t="s">
        <v>2786</v>
      </c>
      <c r="G201" s="140"/>
      <c r="H201" s="203" t="s">
        <v>24</v>
      </c>
      <c r="I201" s="282" t="s">
        <v>50</v>
      </c>
      <c r="J201" s="50" t="s">
        <v>35</v>
      </c>
      <c r="K201" s="50" t="s">
        <v>35</v>
      </c>
      <c r="L201" s="50" t="s">
        <v>35</v>
      </c>
      <c r="M201" s="50" t="s">
        <v>35</v>
      </c>
      <c r="N201" s="50" t="s">
        <v>35</v>
      </c>
      <c r="O201" s="50" t="s">
        <v>35</v>
      </c>
      <c r="P201" s="50" t="s">
        <v>21</v>
      </c>
      <c r="Q201" s="50" t="s">
        <v>35</v>
      </c>
      <c r="R201" s="50" t="s">
        <v>35</v>
      </c>
      <c r="S201" s="49" t="s">
        <v>443</v>
      </c>
      <c r="T201" s="49" t="s">
        <v>443</v>
      </c>
      <c r="U201" s="49" t="s">
        <v>443</v>
      </c>
      <c r="V201" s="49" t="s">
        <v>443</v>
      </c>
      <c r="W201" s="49" t="s">
        <v>443</v>
      </c>
      <c r="X201" s="49" t="s">
        <v>443</v>
      </c>
      <c r="Y201" s="49" t="s">
        <v>443</v>
      </c>
      <c r="Z201" s="49" t="s">
        <v>443</v>
      </c>
      <c r="AA201" s="49" t="s">
        <v>443</v>
      </c>
      <c r="AB201" s="49" t="s">
        <v>21</v>
      </c>
      <c r="AC201" s="49" t="s">
        <v>443</v>
      </c>
      <c r="AD201" s="49" t="s">
        <v>443</v>
      </c>
      <c r="AE201" s="49" t="s">
        <v>443</v>
      </c>
      <c r="AF201" s="49" t="s">
        <v>443</v>
      </c>
      <c r="AG201" s="49" t="s">
        <v>443</v>
      </c>
      <c r="AH201" s="49" t="s">
        <v>443</v>
      </c>
      <c r="AI201" s="49" t="s">
        <v>443</v>
      </c>
      <c r="AJ201" s="49" t="s">
        <v>443</v>
      </c>
      <c r="AK201" s="49" t="s">
        <v>443</v>
      </c>
      <c r="AL201" s="49" t="s">
        <v>443</v>
      </c>
      <c r="AM201" s="49" t="s">
        <v>443</v>
      </c>
      <c r="AN201" s="49" t="s">
        <v>21</v>
      </c>
      <c r="AO201" s="49" t="s">
        <v>443</v>
      </c>
      <c r="AP201" s="49" t="s">
        <v>443</v>
      </c>
      <c r="AQ201" s="49" t="s">
        <v>443</v>
      </c>
      <c r="AR201" s="49" t="s">
        <v>443</v>
      </c>
      <c r="AS201" s="49" t="s">
        <v>443</v>
      </c>
      <c r="AT201" s="77" t="s">
        <v>443</v>
      </c>
      <c r="AU201" s="77" t="s">
        <v>443</v>
      </c>
      <c r="AV201" s="77" t="s">
        <v>443</v>
      </c>
      <c r="AW201" s="77" t="s">
        <v>443</v>
      </c>
      <c r="AX201" s="77" t="s">
        <v>443</v>
      </c>
      <c r="AY201" s="149" t="s">
        <v>21</v>
      </c>
      <c r="AZ201" s="77" t="s">
        <v>443</v>
      </c>
      <c r="BA201" s="77" t="s">
        <v>443</v>
      </c>
      <c r="BB201" s="77" t="s">
        <v>2595</v>
      </c>
      <c r="BC201" s="77" t="s">
        <v>443</v>
      </c>
      <c r="BD201" s="77" t="s">
        <v>443</v>
      </c>
      <c r="BE201" s="77" t="s">
        <v>443</v>
      </c>
      <c r="BF201" s="77" t="s">
        <v>443</v>
      </c>
      <c r="BG201" s="77" t="s">
        <v>443</v>
      </c>
      <c r="BH201" s="77" t="s">
        <v>443</v>
      </c>
      <c r="BI201" s="77" t="s">
        <v>443</v>
      </c>
      <c r="BJ201" s="77" t="s">
        <v>443</v>
      </c>
      <c r="BK201" s="144" t="s">
        <v>21</v>
      </c>
      <c r="BL201" s="77" t="s">
        <v>443</v>
      </c>
      <c r="BM201" s="77" t="s">
        <v>443</v>
      </c>
      <c r="BN201" s="77" t="s">
        <v>443</v>
      </c>
      <c r="BO201" s="77" t="s">
        <v>443</v>
      </c>
      <c r="BP201" s="77" t="s">
        <v>443</v>
      </c>
      <c r="BQ201" s="77" t="s">
        <v>443</v>
      </c>
      <c r="BR201" s="313" t="s">
        <v>443</v>
      </c>
      <c r="BS201" s="77" t="s">
        <v>443</v>
      </c>
      <c r="BT201" s="77" t="s">
        <v>443</v>
      </c>
      <c r="BU201" s="77" t="s">
        <v>443</v>
      </c>
      <c r="BV201" s="77" t="s">
        <v>443</v>
      </c>
      <c r="BW201" s="323" t="s">
        <v>4</v>
      </c>
      <c r="BX201" s="77" t="s">
        <v>443</v>
      </c>
      <c r="BY201" s="313" t="s">
        <v>443</v>
      </c>
      <c r="BZ201" s="313" t="s">
        <v>443</v>
      </c>
      <c r="CA201" s="313" t="s">
        <v>443</v>
      </c>
      <c r="CB201" s="77" t="s">
        <v>443</v>
      </c>
      <c r="CC201" s="77" t="s">
        <v>443</v>
      </c>
      <c r="CD201" s="77" t="s">
        <v>443</v>
      </c>
      <c r="CE201" s="77" t="s">
        <v>443</v>
      </c>
      <c r="CF201" s="77" t="s">
        <v>443</v>
      </c>
      <c r="CG201" s="77" t="s">
        <v>443</v>
      </c>
      <c r="CH201" s="77" t="s">
        <v>443</v>
      </c>
      <c r="CI201" s="77" t="s">
        <v>443</v>
      </c>
      <c r="CJ201" s="326" t="s">
        <v>4</v>
      </c>
      <c r="CK201" s="77" t="s">
        <v>443</v>
      </c>
      <c r="CL201" s="329" t="s">
        <v>4</v>
      </c>
      <c r="CM201" s="77" t="s">
        <v>443</v>
      </c>
      <c r="CN201" s="77" t="s">
        <v>443</v>
      </c>
      <c r="CO201" s="77" t="s">
        <v>443</v>
      </c>
      <c r="CP201" s="77" t="s">
        <v>443</v>
      </c>
      <c r="CQ201" s="77" t="s">
        <v>443</v>
      </c>
      <c r="CR201" s="77" t="s">
        <v>443</v>
      </c>
      <c r="CS201" s="77" t="s">
        <v>35</v>
      </c>
      <c r="CT201" s="77" t="s">
        <v>35</v>
      </c>
      <c r="CU201" s="267" t="s">
        <v>35</v>
      </c>
      <c r="CV201" s="267" t="s">
        <v>35</v>
      </c>
      <c r="CW201" s="267" t="s">
        <v>35</v>
      </c>
      <c r="CX201" s="367" t="s">
        <v>4</v>
      </c>
      <c r="CY201" s="267" t="s">
        <v>35</v>
      </c>
      <c r="CZ201" s="267" t="s">
        <v>35</v>
      </c>
      <c r="DA201" s="267" t="s">
        <v>35</v>
      </c>
    </row>
    <row r="202" spans="1:105" s="381" customFormat="1" ht="45" customHeight="1" x14ac:dyDescent="0.25">
      <c r="A202" s="372" t="s">
        <v>1707</v>
      </c>
      <c r="B202" s="435" t="s">
        <v>1708</v>
      </c>
      <c r="C202" s="436"/>
      <c r="D202" s="374">
        <v>44094</v>
      </c>
      <c r="E202" s="385" t="s">
        <v>590</v>
      </c>
      <c r="F202" s="376" t="s">
        <v>2787</v>
      </c>
      <c r="G202" s="140"/>
      <c r="H202" s="377" t="s">
        <v>19</v>
      </c>
      <c r="I202" s="378" t="s">
        <v>40</v>
      </c>
      <c r="J202" s="187"/>
      <c r="K202" s="50"/>
      <c r="L202" s="50"/>
      <c r="M202" s="50"/>
      <c r="N202" s="50"/>
      <c r="O202" s="50"/>
      <c r="P202" s="50"/>
      <c r="Q202" s="50"/>
      <c r="R202" s="50"/>
      <c r="S202" s="49"/>
      <c r="T202" s="49"/>
      <c r="U202" s="49"/>
      <c r="V202" s="49"/>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77"/>
      <c r="AU202" s="77"/>
      <c r="AV202" s="77"/>
      <c r="AW202" s="77"/>
      <c r="AX202" s="77"/>
      <c r="AY202" s="149"/>
      <c r="AZ202" s="77"/>
      <c r="BA202" s="77"/>
      <c r="BB202" s="77"/>
      <c r="BC202" s="77"/>
      <c r="BD202" s="77"/>
      <c r="BE202" s="77"/>
      <c r="BF202" s="77"/>
      <c r="BG202" s="77"/>
      <c r="BH202" s="77"/>
      <c r="BI202" s="77"/>
      <c r="BJ202" s="77"/>
      <c r="BK202" s="144"/>
      <c r="BL202" s="77"/>
      <c r="BM202" s="77"/>
      <c r="BN202" s="77"/>
      <c r="BO202" s="77"/>
      <c r="BP202" s="77"/>
      <c r="BQ202" s="77"/>
      <c r="BR202" s="313"/>
      <c r="BS202" s="77"/>
      <c r="BT202" s="77"/>
      <c r="BU202" s="77"/>
      <c r="BV202" s="77"/>
      <c r="BW202" s="323"/>
      <c r="BX202" s="77"/>
      <c r="BY202" s="313"/>
      <c r="BZ202" s="313"/>
      <c r="CA202" s="313"/>
      <c r="CB202" s="77"/>
      <c r="CC202" s="77"/>
      <c r="CD202" s="77"/>
      <c r="CE202" s="77"/>
      <c r="CF202" s="77"/>
      <c r="CG202" s="77"/>
      <c r="CH202" s="77"/>
      <c r="CI202" s="77"/>
      <c r="CJ202" s="326"/>
      <c r="CK202" s="77"/>
      <c r="CL202" s="329"/>
      <c r="CM202" s="77"/>
      <c r="CN202" s="77"/>
      <c r="CO202" s="77"/>
      <c r="CP202" s="379"/>
      <c r="CQ202" s="379"/>
      <c r="CR202" s="389" t="s">
        <v>4</v>
      </c>
      <c r="CS202" s="379"/>
      <c r="CT202" s="424"/>
      <c r="CU202" s="379"/>
      <c r="CV202" s="379"/>
      <c r="CW202" s="379"/>
      <c r="CX202" s="379"/>
      <c r="CY202" s="379"/>
      <c r="CZ202" s="379" t="s">
        <v>443</v>
      </c>
      <c r="DA202" s="379" t="s">
        <v>443</v>
      </c>
    </row>
    <row r="203" spans="1:105" s="381" customFormat="1" ht="45" customHeight="1" x14ac:dyDescent="0.25">
      <c r="A203" s="383" t="s">
        <v>2584</v>
      </c>
      <c r="B203" s="382" t="s">
        <v>2585</v>
      </c>
      <c r="C203" s="437"/>
      <c r="D203" s="384"/>
      <c r="E203" s="385" t="s">
        <v>590</v>
      </c>
      <c r="F203" s="386" t="s">
        <v>406</v>
      </c>
      <c r="G203" s="88">
        <v>11</v>
      </c>
      <c r="H203" s="387" t="s">
        <v>19</v>
      </c>
      <c r="I203" s="388" t="s">
        <v>20</v>
      </c>
      <c r="J203" s="170" t="s">
        <v>443</v>
      </c>
      <c r="K203" s="49" t="s">
        <v>443</v>
      </c>
      <c r="L203" s="49" t="s">
        <v>443</v>
      </c>
      <c r="M203" s="49" t="s">
        <v>443</v>
      </c>
      <c r="N203" s="49" t="s">
        <v>443</v>
      </c>
      <c r="O203" s="49" t="s">
        <v>443</v>
      </c>
      <c r="P203" s="49" t="s">
        <v>21</v>
      </c>
      <c r="Q203" s="49" t="s">
        <v>443</v>
      </c>
      <c r="R203" s="49" t="s">
        <v>443</v>
      </c>
      <c r="S203" s="49" t="s">
        <v>443</v>
      </c>
      <c r="T203" s="49" t="s">
        <v>443</v>
      </c>
      <c r="U203" s="49" t="s">
        <v>443</v>
      </c>
      <c r="V203" s="49" t="s">
        <v>443</v>
      </c>
      <c r="W203" s="49" t="s">
        <v>443</v>
      </c>
      <c r="X203" s="49" t="s">
        <v>443</v>
      </c>
      <c r="Y203" s="49" t="s">
        <v>443</v>
      </c>
      <c r="Z203" s="49" t="s">
        <v>443</v>
      </c>
      <c r="AA203" s="49" t="s">
        <v>443</v>
      </c>
      <c r="AB203" s="49" t="s">
        <v>21</v>
      </c>
      <c r="AC203" s="49" t="s">
        <v>443</v>
      </c>
      <c r="AD203" s="49" t="s">
        <v>443</v>
      </c>
      <c r="AE203" s="49" t="s">
        <v>443</v>
      </c>
      <c r="AF203" s="49" t="s">
        <v>443</v>
      </c>
      <c r="AG203" s="49" t="s">
        <v>443</v>
      </c>
      <c r="AH203" s="49" t="s">
        <v>443</v>
      </c>
      <c r="AI203" s="49" t="s">
        <v>443</v>
      </c>
      <c r="AJ203" s="49" t="s">
        <v>443</v>
      </c>
      <c r="AK203" s="49" t="s">
        <v>443</v>
      </c>
      <c r="AL203" s="49" t="s">
        <v>443</v>
      </c>
      <c r="AM203" s="49" t="s">
        <v>21</v>
      </c>
      <c r="AN203" s="49" t="s">
        <v>443</v>
      </c>
      <c r="AO203" s="49" t="s">
        <v>443</v>
      </c>
      <c r="AP203" s="49" t="s">
        <v>443</v>
      </c>
      <c r="AQ203" s="49" t="s">
        <v>443</v>
      </c>
      <c r="AR203" s="49" t="s">
        <v>443</v>
      </c>
      <c r="AS203" s="49" t="s">
        <v>443</v>
      </c>
      <c r="AT203" s="77" t="s">
        <v>443</v>
      </c>
      <c r="AU203" s="77" t="s">
        <v>443</v>
      </c>
      <c r="AV203" s="77" t="s">
        <v>443</v>
      </c>
      <c r="AW203" s="77" t="s">
        <v>443</v>
      </c>
      <c r="AX203" s="77" t="s">
        <v>443</v>
      </c>
      <c r="AY203" s="77" t="s">
        <v>21</v>
      </c>
      <c r="AZ203" s="77" t="s">
        <v>443</v>
      </c>
      <c r="BA203" s="77" t="s">
        <v>443</v>
      </c>
      <c r="BB203" s="77" t="s">
        <v>443</v>
      </c>
      <c r="BC203" s="77" t="s">
        <v>443</v>
      </c>
      <c r="BD203" s="77" t="s">
        <v>443</v>
      </c>
      <c r="BE203" s="77" t="s">
        <v>443</v>
      </c>
      <c r="BF203" s="49" t="s">
        <v>443</v>
      </c>
      <c r="BG203" s="49" t="s">
        <v>443</v>
      </c>
      <c r="BH203" s="49" t="s">
        <v>443</v>
      </c>
      <c r="BI203" s="49" t="s">
        <v>443</v>
      </c>
      <c r="BJ203" s="49" t="s">
        <v>443</v>
      </c>
      <c r="BK203" s="132" t="s">
        <v>21</v>
      </c>
      <c r="BL203" s="49" t="s">
        <v>443</v>
      </c>
      <c r="BM203" s="49" t="s">
        <v>443</v>
      </c>
      <c r="BN203" s="49" t="s">
        <v>443</v>
      </c>
      <c r="BO203" s="49" t="s">
        <v>443</v>
      </c>
      <c r="BP203" s="49" t="s">
        <v>443</v>
      </c>
      <c r="BQ203" s="49" t="s">
        <v>443</v>
      </c>
      <c r="BR203" s="77" t="s">
        <v>443</v>
      </c>
      <c r="BS203" s="77" t="s">
        <v>443</v>
      </c>
      <c r="BT203" s="77" t="s">
        <v>443</v>
      </c>
      <c r="BU203" s="77" t="s">
        <v>443</v>
      </c>
      <c r="BV203" s="77" t="s">
        <v>443</v>
      </c>
      <c r="BW203" s="323" t="s">
        <v>4</v>
      </c>
      <c r="BX203" s="77" t="s">
        <v>443</v>
      </c>
      <c r="BY203" s="77" t="s">
        <v>443</v>
      </c>
      <c r="BZ203" s="77" t="s">
        <v>443</v>
      </c>
      <c r="CA203" s="77" t="s">
        <v>443</v>
      </c>
      <c r="CB203" s="77" t="s">
        <v>443</v>
      </c>
      <c r="CC203" s="77" t="s">
        <v>443</v>
      </c>
      <c r="CD203" s="77" t="s">
        <v>443</v>
      </c>
      <c r="CE203" s="77" t="s">
        <v>443</v>
      </c>
      <c r="CF203" s="77" t="s">
        <v>443</v>
      </c>
      <c r="CG203" s="77" t="s">
        <v>443</v>
      </c>
      <c r="CH203" s="77" t="s">
        <v>443</v>
      </c>
      <c r="CI203" s="142" t="s">
        <v>1919</v>
      </c>
      <c r="CJ203" s="77" t="s">
        <v>443</v>
      </c>
      <c r="CK203" s="324" t="s">
        <v>443</v>
      </c>
      <c r="CL203" s="77" t="s">
        <v>443</v>
      </c>
      <c r="CM203" s="77" t="s">
        <v>443</v>
      </c>
      <c r="CN203" s="77" t="s">
        <v>443</v>
      </c>
      <c r="CO203" s="77" t="s">
        <v>443</v>
      </c>
      <c r="CP203" s="379" t="s">
        <v>443</v>
      </c>
      <c r="CQ203" s="379" t="s">
        <v>443</v>
      </c>
      <c r="CR203" s="379" t="s">
        <v>443</v>
      </c>
      <c r="CS203" s="379" t="s">
        <v>443</v>
      </c>
      <c r="CT203" s="424" t="s">
        <v>443</v>
      </c>
      <c r="CU203" s="405" t="s">
        <v>35</v>
      </c>
      <c r="CV203" s="379" t="s">
        <v>443</v>
      </c>
      <c r="CW203" s="405" t="s">
        <v>443</v>
      </c>
      <c r="CX203" s="379" t="s">
        <v>4</v>
      </c>
      <c r="CY203" s="380" t="s">
        <v>35</v>
      </c>
      <c r="CZ203" s="379" t="s">
        <v>443</v>
      </c>
      <c r="DA203" s="379" t="s">
        <v>443</v>
      </c>
    </row>
    <row r="204" spans="1:105" s="381" customFormat="1" ht="45" customHeight="1" x14ac:dyDescent="0.25">
      <c r="A204" s="417" t="s">
        <v>2320</v>
      </c>
      <c r="B204" s="417" t="s">
        <v>94</v>
      </c>
      <c r="C204" s="417"/>
      <c r="D204" s="394"/>
      <c r="E204" s="411" t="s">
        <v>590</v>
      </c>
      <c r="F204" s="394" t="s">
        <v>531</v>
      </c>
      <c r="G204" s="89">
        <v>14</v>
      </c>
      <c r="H204" s="395" t="s">
        <v>30</v>
      </c>
      <c r="I204" s="461" t="s">
        <v>25</v>
      </c>
      <c r="J204" s="49" t="s">
        <v>443</v>
      </c>
      <c r="K204" s="49" t="s">
        <v>443</v>
      </c>
      <c r="L204" s="49" t="s">
        <v>443</v>
      </c>
      <c r="M204" s="49" t="s">
        <v>443</v>
      </c>
      <c r="N204" s="49" t="s">
        <v>21</v>
      </c>
      <c r="O204" s="49" t="s">
        <v>443</v>
      </c>
      <c r="P204" s="49" t="s">
        <v>443</v>
      </c>
      <c r="Q204" s="49" t="s">
        <v>443</v>
      </c>
      <c r="R204" s="49" t="s">
        <v>443</v>
      </c>
      <c r="S204" s="49" t="s">
        <v>443</v>
      </c>
      <c r="T204" s="49" t="s">
        <v>443</v>
      </c>
      <c r="U204" s="49" t="s">
        <v>443</v>
      </c>
      <c r="V204" s="49" t="s">
        <v>443</v>
      </c>
      <c r="W204" s="49" t="s">
        <v>443</v>
      </c>
      <c r="X204" s="49" t="s">
        <v>443</v>
      </c>
      <c r="Y204" s="49" t="s">
        <v>443</v>
      </c>
      <c r="Z204" s="49" t="s">
        <v>21</v>
      </c>
      <c r="AA204" s="49" t="s">
        <v>443</v>
      </c>
      <c r="AB204" s="49" t="s">
        <v>443</v>
      </c>
      <c r="AC204" s="49" t="s">
        <v>443</v>
      </c>
      <c r="AD204" s="49" t="s">
        <v>443</v>
      </c>
      <c r="AE204" s="49" t="s">
        <v>443</v>
      </c>
      <c r="AF204" s="49" t="s">
        <v>443</v>
      </c>
      <c r="AG204" s="49" t="s">
        <v>443</v>
      </c>
      <c r="AH204" s="49" t="s">
        <v>443</v>
      </c>
      <c r="AI204" s="49" t="s">
        <v>443</v>
      </c>
      <c r="AJ204" s="49" t="s">
        <v>443</v>
      </c>
      <c r="AK204" s="49" t="s">
        <v>443</v>
      </c>
      <c r="AL204" s="49" t="s">
        <v>21</v>
      </c>
      <c r="AM204" s="49" t="s">
        <v>443</v>
      </c>
      <c r="AN204" s="49" t="s">
        <v>443</v>
      </c>
      <c r="AO204" s="49" t="s">
        <v>443</v>
      </c>
      <c r="AP204" s="49" t="s">
        <v>443</v>
      </c>
      <c r="AQ204" s="49" t="s">
        <v>443</v>
      </c>
      <c r="AR204" s="49" t="s">
        <v>443</v>
      </c>
      <c r="AS204" s="49" t="s">
        <v>443</v>
      </c>
      <c r="AT204" s="77" t="s">
        <v>443</v>
      </c>
      <c r="AU204" s="77" t="s">
        <v>443</v>
      </c>
      <c r="AV204" s="77" t="s">
        <v>443</v>
      </c>
      <c r="AW204" s="77" t="s">
        <v>443</v>
      </c>
      <c r="AX204" s="149" t="s">
        <v>21</v>
      </c>
      <c r="AY204" s="77" t="s">
        <v>443</v>
      </c>
      <c r="AZ204" s="77" t="s">
        <v>443</v>
      </c>
      <c r="BA204" s="77" t="s">
        <v>443</v>
      </c>
      <c r="BB204" s="77" t="s">
        <v>443</v>
      </c>
      <c r="BC204" s="77" t="s">
        <v>443</v>
      </c>
      <c r="BD204" s="77" t="s">
        <v>443</v>
      </c>
      <c r="BE204" s="153" t="s">
        <v>2610</v>
      </c>
      <c r="BF204" s="270" t="s">
        <v>2611</v>
      </c>
      <c r="BG204" s="77" t="s">
        <v>443</v>
      </c>
      <c r="BH204" s="77" t="s">
        <v>443</v>
      </c>
      <c r="BI204" s="77" t="s">
        <v>443</v>
      </c>
      <c r="BJ204" s="144" t="s">
        <v>21</v>
      </c>
      <c r="BK204" s="77" t="s">
        <v>443</v>
      </c>
      <c r="BL204" s="77" t="s">
        <v>443</v>
      </c>
      <c r="BM204" s="77" t="s">
        <v>443</v>
      </c>
      <c r="BN204" s="77" t="s">
        <v>443</v>
      </c>
      <c r="BO204" s="77" t="s">
        <v>443</v>
      </c>
      <c r="BP204" s="77" t="s">
        <v>443</v>
      </c>
      <c r="BQ204" s="77" t="s">
        <v>443</v>
      </c>
      <c r="BR204" s="77" t="s">
        <v>443</v>
      </c>
      <c r="BS204" s="77" t="s">
        <v>443</v>
      </c>
      <c r="BT204" s="77" t="s">
        <v>443</v>
      </c>
      <c r="BU204" s="77" t="s">
        <v>443</v>
      </c>
      <c r="BV204" s="323" t="s">
        <v>4</v>
      </c>
      <c r="BW204" s="77" t="s">
        <v>443</v>
      </c>
      <c r="BX204" s="77" t="s">
        <v>443</v>
      </c>
      <c r="BY204" s="77" t="s">
        <v>443</v>
      </c>
      <c r="BZ204" s="77" t="s">
        <v>443</v>
      </c>
      <c r="CA204" s="77" t="s">
        <v>443</v>
      </c>
      <c r="CB204" s="77" t="s">
        <v>443</v>
      </c>
      <c r="CC204" s="77" t="s">
        <v>443</v>
      </c>
      <c r="CD204" s="77" t="s">
        <v>443</v>
      </c>
      <c r="CE204" s="77" t="s">
        <v>443</v>
      </c>
      <c r="CF204" s="77" t="s">
        <v>443</v>
      </c>
      <c r="CG204" s="77" t="s">
        <v>443</v>
      </c>
      <c r="CH204" s="326" t="s">
        <v>4</v>
      </c>
      <c r="CI204" s="77" t="s">
        <v>443</v>
      </c>
      <c r="CJ204" s="77" t="s">
        <v>443</v>
      </c>
      <c r="CK204" s="77" t="s">
        <v>443</v>
      </c>
      <c r="CL204" s="76" t="s">
        <v>443</v>
      </c>
      <c r="CM204" s="328" t="s">
        <v>2600</v>
      </c>
      <c r="CN204" s="77" t="s">
        <v>443</v>
      </c>
      <c r="CO204" s="77" t="s">
        <v>443</v>
      </c>
      <c r="CP204" s="379" t="s">
        <v>443</v>
      </c>
      <c r="CQ204" s="379" t="s">
        <v>443</v>
      </c>
      <c r="CR204" s="379" t="s">
        <v>443</v>
      </c>
      <c r="CS204" s="379" t="s">
        <v>443</v>
      </c>
      <c r="CT204" s="427" t="s">
        <v>443</v>
      </c>
      <c r="CU204" s="380" t="s">
        <v>35</v>
      </c>
      <c r="CV204" s="389" t="s">
        <v>4</v>
      </c>
      <c r="CW204" s="379" t="s">
        <v>443</v>
      </c>
      <c r="CX204" s="379" t="s">
        <v>443</v>
      </c>
      <c r="CY204" s="448" t="s">
        <v>443</v>
      </c>
      <c r="CZ204" s="448" t="s">
        <v>443</v>
      </c>
      <c r="DA204" s="379" t="s">
        <v>443</v>
      </c>
    </row>
    <row r="205" spans="1:105" s="381" customFormat="1" ht="45" customHeight="1" x14ac:dyDescent="0.25">
      <c r="A205" s="399" t="s">
        <v>2504</v>
      </c>
      <c r="B205" s="429" t="s">
        <v>1725</v>
      </c>
      <c r="C205" s="438" t="s">
        <v>2788</v>
      </c>
      <c r="D205" s="430">
        <v>43604</v>
      </c>
      <c r="E205" s="402" t="s">
        <v>590</v>
      </c>
      <c r="F205" s="403" t="s">
        <v>408</v>
      </c>
      <c r="G205" s="194" t="s">
        <v>19</v>
      </c>
      <c r="H205" s="431" t="s">
        <v>19</v>
      </c>
      <c r="I205" s="404" t="s">
        <v>20</v>
      </c>
      <c r="J205" s="49"/>
      <c r="K205" s="49"/>
      <c r="L205" s="49"/>
      <c r="M205" s="49"/>
      <c r="N205" s="49"/>
      <c r="O205" s="49"/>
      <c r="P205" s="49"/>
      <c r="Q205" s="49"/>
      <c r="R205" s="49"/>
      <c r="S205" s="49"/>
      <c r="T205" s="49"/>
      <c r="U205" s="49"/>
      <c r="V205" s="50"/>
      <c r="W205" s="50"/>
      <c r="X205" s="50"/>
      <c r="Y205" s="50"/>
      <c r="Z205" s="50"/>
      <c r="AA205" s="50"/>
      <c r="AB205" s="50"/>
      <c r="AC205" s="50"/>
      <c r="AD205" s="49"/>
      <c r="AE205" s="49"/>
      <c r="AF205" s="49"/>
      <c r="AG205" s="49"/>
      <c r="AH205" s="50"/>
      <c r="AI205" s="50"/>
      <c r="AJ205" s="50"/>
      <c r="AK205" s="50"/>
      <c r="AL205" s="50"/>
      <c r="AM205" s="50"/>
      <c r="AN205" s="50"/>
      <c r="AO205" s="50"/>
      <c r="AP205" s="50"/>
      <c r="AQ205" s="49"/>
      <c r="AR205" s="49"/>
      <c r="AS205" s="49"/>
      <c r="AT205" s="141"/>
      <c r="AU205" s="141"/>
      <c r="AV205" s="141"/>
      <c r="AW205" s="77"/>
      <c r="AX205" s="149"/>
      <c r="AY205" s="77"/>
      <c r="AZ205" s="77"/>
      <c r="BA205" s="77"/>
      <c r="BB205" s="77"/>
      <c r="BC205" s="77"/>
      <c r="BD205" s="77"/>
      <c r="BE205" s="150"/>
      <c r="BF205" s="77"/>
      <c r="BG205" s="77"/>
      <c r="BH205" s="77"/>
      <c r="BI205" s="77"/>
      <c r="BJ205" s="144"/>
      <c r="BK205" s="77"/>
      <c r="BL205" s="77"/>
      <c r="BM205" s="77"/>
      <c r="BN205" s="77"/>
      <c r="BO205" s="77"/>
      <c r="BP205" s="77"/>
      <c r="BQ205" s="77"/>
      <c r="BR205" s="77"/>
      <c r="BS205" s="77"/>
      <c r="BT205" s="77"/>
      <c r="BU205" s="77"/>
      <c r="BV205" s="323"/>
      <c r="BW205"/>
      <c r="BX205" s="77"/>
      <c r="BY205" s="77"/>
      <c r="BZ205" s="77"/>
      <c r="CA205" s="313"/>
      <c r="CB205" s="77"/>
      <c r="CC205" s="77"/>
      <c r="CD205" s="77"/>
      <c r="CE205" s="77"/>
      <c r="CF205" s="77"/>
      <c r="CG205" s="77"/>
      <c r="CH205" s="77"/>
      <c r="CI205" s="326" t="s">
        <v>4</v>
      </c>
      <c r="CJ205" s="77" t="s">
        <v>443</v>
      </c>
      <c r="CK205" s="77" t="s">
        <v>443</v>
      </c>
      <c r="CL205" s="77" t="s">
        <v>443</v>
      </c>
      <c r="CM205" s="77" t="s">
        <v>443</v>
      </c>
      <c r="CN205" s="77" t="s">
        <v>443</v>
      </c>
      <c r="CO205" s="77" t="s">
        <v>443</v>
      </c>
      <c r="CP205" s="405" t="s">
        <v>443</v>
      </c>
      <c r="CQ205" s="379" t="s">
        <v>443</v>
      </c>
      <c r="CR205" s="379" t="s">
        <v>443</v>
      </c>
      <c r="CS205" s="379" t="s">
        <v>443</v>
      </c>
      <c r="CT205" s="424" t="s">
        <v>443</v>
      </c>
      <c r="CU205" s="405" t="s">
        <v>35</v>
      </c>
      <c r="CV205" s="379" t="s">
        <v>443</v>
      </c>
      <c r="CW205" s="379" t="s">
        <v>443</v>
      </c>
      <c r="CX205" s="379" t="s">
        <v>4</v>
      </c>
      <c r="CY205" s="380" t="s">
        <v>35</v>
      </c>
      <c r="CZ205" s="379" t="s">
        <v>443</v>
      </c>
      <c r="DA205" s="379" t="s">
        <v>443</v>
      </c>
    </row>
    <row r="206" spans="1:105" customFormat="1" ht="33.75" x14ac:dyDescent="0.2">
      <c r="A206" s="6" t="s">
        <v>2504</v>
      </c>
      <c r="B206" s="5" t="s">
        <v>2789</v>
      </c>
      <c r="C206" s="102" t="s">
        <v>2790</v>
      </c>
      <c r="D206" s="118">
        <v>41548</v>
      </c>
      <c r="E206" s="65" t="s">
        <v>66</v>
      </c>
      <c r="F206" s="165" t="s">
        <v>408</v>
      </c>
      <c r="G206" s="88">
        <v>12</v>
      </c>
      <c r="H206" s="9" t="s">
        <v>19</v>
      </c>
      <c r="I206" s="23" t="s">
        <v>31</v>
      </c>
      <c r="J206" s="170" t="s">
        <v>443</v>
      </c>
      <c r="K206" s="49" t="s">
        <v>443</v>
      </c>
      <c r="L206" s="49" t="s">
        <v>443</v>
      </c>
      <c r="M206" s="49" t="s">
        <v>443</v>
      </c>
      <c r="N206" s="49" t="s">
        <v>443</v>
      </c>
      <c r="O206" s="49" t="s">
        <v>443</v>
      </c>
      <c r="P206" s="49" t="s">
        <v>443</v>
      </c>
      <c r="Q206" s="49" t="s">
        <v>443</v>
      </c>
      <c r="R206" s="49" t="s">
        <v>21</v>
      </c>
      <c r="S206" s="49" t="s">
        <v>35</v>
      </c>
      <c r="T206" s="49" t="s">
        <v>443</v>
      </c>
      <c r="U206" s="49" t="s">
        <v>443</v>
      </c>
      <c r="V206" s="49" t="s">
        <v>443</v>
      </c>
      <c r="W206" s="49" t="s">
        <v>443</v>
      </c>
      <c r="X206" s="49" t="s">
        <v>443</v>
      </c>
      <c r="Y206" s="49" t="s">
        <v>443</v>
      </c>
      <c r="Z206" s="49" t="s">
        <v>443</v>
      </c>
      <c r="AA206" s="49" t="s">
        <v>443</v>
      </c>
      <c r="AB206" s="49" t="s">
        <v>443</v>
      </c>
      <c r="AC206" s="49" t="s">
        <v>443</v>
      </c>
      <c r="AD206" s="49" t="s">
        <v>21</v>
      </c>
      <c r="AE206" s="49" t="s">
        <v>443</v>
      </c>
      <c r="AF206" s="49" t="s">
        <v>443</v>
      </c>
      <c r="AG206" s="49" t="s">
        <v>443</v>
      </c>
      <c r="AH206" s="49" t="s">
        <v>443</v>
      </c>
      <c r="AI206" s="49" t="s">
        <v>443</v>
      </c>
      <c r="AJ206" s="49" t="s">
        <v>443</v>
      </c>
      <c r="AK206" s="49" t="s">
        <v>443</v>
      </c>
      <c r="AL206" s="49" t="s">
        <v>443</v>
      </c>
      <c r="AM206" s="66" t="s">
        <v>767</v>
      </c>
      <c r="AN206" s="66" t="s">
        <v>767</v>
      </c>
      <c r="AO206" s="66" t="s">
        <v>767</v>
      </c>
      <c r="AP206" s="66" t="s">
        <v>767</v>
      </c>
      <c r="AQ206" s="66" t="s">
        <v>767</v>
      </c>
      <c r="AR206" s="49" t="s">
        <v>21</v>
      </c>
      <c r="AS206" s="49" t="s">
        <v>443</v>
      </c>
      <c r="AT206" s="77" t="s">
        <v>443</v>
      </c>
      <c r="AU206" s="77" t="s">
        <v>443</v>
      </c>
      <c r="AV206" s="77" t="s">
        <v>443</v>
      </c>
      <c r="AW206" s="77" t="s">
        <v>443</v>
      </c>
      <c r="AX206" s="77" t="s">
        <v>443</v>
      </c>
      <c r="AY206" s="77" t="s">
        <v>443</v>
      </c>
      <c r="AZ206" s="77" t="s">
        <v>443</v>
      </c>
      <c r="BA206" s="77" t="s">
        <v>443</v>
      </c>
      <c r="BB206" s="77" t="s">
        <v>443</v>
      </c>
      <c r="BC206" s="77" t="s">
        <v>443</v>
      </c>
      <c r="BD206" s="149" t="s">
        <v>21</v>
      </c>
      <c r="BE206" s="77" t="s">
        <v>443</v>
      </c>
      <c r="BF206" s="49" t="s">
        <v>443</v>
      </c>
      <c r="BG206" s="49" t="s">
        <v>443</v>
      </c>
      <c r="BH206" s="49" t="s">
        <v>443</v>
      </c>
      <c r="BI206" s="49" t="s">
        <v>443</v>
      </c>
      <c r="BJ206" s="49" t="s">
        <v>443</v>
      </c>
      <c r="BK206" s="49" t="s">
        <v>443</v>
      </c>
      <c r="BL206" s="49" t="s">
        <v>443</v>
      </c>
      <c r="BM206" s="49" t="s">
        <v>443</v>
      </c>
      <c r="BN206" s="49" t="s">
        <v>443</v>
      </c>
      <c r="BO206" s="49" t="s">
        <v>443</v>
      </c>
      <c r="BP206" s="132" t="s">
        <v>21</v>
      </c>
      <c r="BQ206" s="49" t="s">
        <v>443</v>
      </c>
      <c r="BR206" s="77" t="s">
        <v>443</v>
      </c>
      <c r="BS206" s="77" t="s">
        <v>443</v>
      </c>
      <c r="BT206" s="77" t="s">
        <v>443</v>
      </c>
      <c r="BU206" s="77" t="s">
        <v>443</v>
      </c>
      <c r="BV206" s="77" t="s">
        <v>443</v>
      </c>
      <c r="BW206" s="77" t="s">
        <v>443</v>
      </c>
      <c r="BX206" s="77" t="s">
        <v>443</v>
      </c>
      <c r="BY206" s="77" t="s">
        <v>443</v>
      </c>
      <c r="BZ206" s="77" t="s">
        <v>443</v>
      </c>
      <c r="CA206" s="77" t="s">
        <v>443</v>
      </c>
      <c r="CB206" s="323" t="s">
        <v>4</v>
      </c>
      <c r="CC206" s="77" t="s">
        <v>443</v>
      </c>
      <c r="CD206" s="77" t="s">
        <v>443</v>
      </c>
      <c r="CE206" s="77" t="s">
        <v>443</v>
      </c>
      <c r="CF206" s="77" t="s">
        <v>443</v>
      </c>
      <c r="CG206" s="77" t="s">
        <v>443</v>
      </c>
      <c r="CH206" s="77" t="s">
        <v>443</v>
      </c>
      <c r="CI206" s="77" t="s">
        <v>443</v>
      </c>
      <c r="CN206" s="326" t="s">
        <v>4</v>
      </c>
      <c r="CP206" s="313" t="s">
        <v>443</v>
      </c>
    </row>
    <row r="207" spans="1:105" s="381" customFormat="1" ht="45" customHeight="1" x14ac:dyDescent="0.25">
      <c r="A207" s="382" t="s">
        <v>2505</v>
      </c>
      <c r="B207" s="383" t="s">
        <v>638</v>
      </c>
      <c r="C207" s="383" t="s">
        <v>1921</v>
      </c>
      <c r="D207" s="401">
        <v>43378</v>
      </c>
      <c r="E207" s="385" t="s">
        <v>590</v>
      </c>
      <c r="F207" s="386" t="s">
        <v>2506</v>
      </c>
      <c r="G207" s="9"/>
      <c r="H207" s="413" t="s">
        <v>19</v>
      </c>
      <c r="I207" s="388" t="s">
        <v>20</v>
      </c>
      <c r="J207" s="170"/>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123"/>
      <c r="AS207" s="49"/>
      <c r="AT207" s="149"/>
      <c r="AU207" s="77"/>
      <c r="AV207" s="77"/>
      <c r="AW207" s="151"/>
      <c r="AX207" s="77"/>
      <c r="AY207" s="77"/>
      <c r="AZ207" s="77"/>
      <c r="BA207" s="77"/>
      <c r="BB207" s="77"/>
      <c r="BC207" s="77"/>
      <c r="BD207" s="77"/>
      <c r="BE207" s="77"/>
      <c r="BF207" s="49"/>
      <c r="BG207" s="49"/>
      <c r="BH207" s="49"/>
      <c r="BI207" s="49"/>
      <c r="BJ207" s="49"/>
      <c r="BK207" s="49"/>
      <c r="BL207" s="49"/>
      <c r="BM207" s="49"/>
      <c r="BN207" s="49"/>
      <c r="BO207" s="49"/>
      <c r="BP207" s="49"/>
      <c r="BQ207" s="132"/>
      <c r="BR207" s="77"/>
      <c r="BS207" s="77"/>
      <c r="BT207" s="77"/>
      <c r="BU207" s="77"/>
      <c r="BV207" s="77"/>
      <c r="BW207" s="48"/>
      <c r="BX207" s="77"/>
      <c r="BY207" s="77"/>
      <c r="BZ207" s="77" t="s">
        <v>35</v>
      </c>
      <c r="CA207" s="142" t="s">
        <v>1919</v>
      </c>
      <c r="CB207" s="142" t="s">
        <v>1919</v>
      </c>
      <c r="CC207" s="77" t="s">
        <v>443</v>
      </c>
      <c r="CD207" s="77" t="s">
        <v>443</v>
      </c>
      <c r="CE207" s="77" t="s">
        <v>443</v>
      </c>
      <c r="CF207" s="77" t="s">
        <v>443</v>
      </c>
      <c r="CG207" s="77" t="s">
        <v>443</v>
      </c>
      <c r="CH207" s="77" t="s">
        <v>443</v>
      </c>
      <c r="CI207" s="326" t="s">
        <v>4</v>
      </c>
      <c r="CJ207" s="77" t="s">
        <v>443</v>
      </c>
      <c r="CK207" s="77" t="s">
        <v>443</v>
      </c>
      <c r="CL207" s="77" t="s">
        <v>443</v>
      </c>
      <c r="CM207" s="77" t="s">
        <v>443</v>
      </c>
      <c r="CN207" s="77" t="s">
        <v>443</v>
      </c>
      <c r="CO207" s="77" t="s">
        <v>443</v>
      </c>
      <c r="CP207" s="379" t="s">
        <v>443</v>
      </c>
      <c r="CQ207" s="379" t="s">
        <v>443</v>
      </c>
      <c r="CR207" s="379" t="s">
        <v>35</v>
      </c>
      <c r="CS207" s="379" t="s">
        <v>443</v>
      </c>
      <c r="CT207" s="424" t="s">
        <v>443</v>
      </c>
      <c r="CU207" s="425" t="s">
        <v>4</v>
      </c>
      <c r="CV207" s="379" t="s">
        <v>443</v>
      </c>
      <c r="CW207" s="379" t="s">
        <v>443</v>
      </c>
      <c r="CX207" s="379" t="s">
        <v>443</v>
      </c>
      <c r="CY207" s="380" t="s">
        <v>35</v>
      </c>
      <c r="CZ207" s="379" t="s">
        <v>443</v>
      </c>
      <c r="DA207" s="379" t="s">
        <v>443</v>
      </c>
    </row>
    <row r="208" spans="1:105" s="381" customFormat="1" ht="45" customHeight="1" x14ac:dyDescent="0.25">
      <c r="A208" s="414" t="s">
        <v>88</v>
      </c>
      <c r="B208" s="383" t="s">
        <v>89</v>
      </c>
      <c r="C208" s="383"/>
      <c r="D208" s="384"/>
      <c r="E208" s="385" t="s">
        <v>590</v>
      </c>
      <c r="F208" s="386" t="s">
        <v>533</v>
      </c>
      <c r="G208" s="88">
        <v>13</v>
      </c>
      <c r="H208" s="387" t="s">
        <v>30</v>
      </c>
      <c r="I208" s="388" t="s">
        <v>2588</v>
      </c>
      <c r="J208" s="170" t="s">
        <v>443</v>
      </c>
      <c r="K208" s="49" t="s">
        <v>443</v>
      </c>
      <c r="L208" s="49" t="s">
        <v>21</v>
      </c>
      <c r="M208" s="49" t="s">
        <v>443</v>
      </c>
      <c r="N208" s="49" t="s">
        <v>443</v>
      </c>
      <c r="O208" s="49" t="s">
        <v>443</v>
      </c>
      <c r="P208" s="49" t="s">
        <v>443</v>
      </c>
      <c r="Q208" s="49" t="s">
        <v>443</v>
      </c>
      <c r="R208" s="49" t="s">
        <v>443</v>
      </c>
      <c r="S208" s="49" t="s">
        <v>443</v>
      </c>
      <c r="T208" s="49" t="s">
        <v>443</v>
      </c>
      <c r="U208" s="49" t="s">
        <v>443</v>
      </c>
      <c r="V208" s="49" t="s">
        <v>443</v>
      </c>
      <c r="W208" s="49" t="s">
        <v>443</v>
      </c>
      <c r="X208" s="49" t="s">
        <v>21</v>
      </c>
      <c r="Y208" s="49" t="s">
        <v>443</v>
      </c>
      <c r="Z208" s="49" t="s">
        <v>443</v>
      </c>
      <c r="AA208" s="49" t="s">
        <v>443</v>
      </c>
      <c r="AB208" s="49" t="s">
        <v>443</v>
      </c>
      <c r="AC208" s="49" t="s">
        <v>443</v>
      </c>
      <c r="AD208" s="49" t="s">
        <v>443</v>
      </c>
      <c r="AE208" s="49" t="s">
        <v>443</v>
      </c>
      <c r="AF208" s="49" t="s">
        <v>443</v>
      </c>
      <c r="AG208" s="49" t="s">
        <v>443</v>
      </c>
      <c r="AH208" s="49" t="s">
        <v>443</v>
      </c>
      <c r="AI208" s="49" t="s">
        <v>443</v>
      </c>
      <c r="AJ208" s="49" t="s">
        <v>21</v>
      </c>
      <c r="AK208" s="49" t="s">
        <v>443</v>
      </c>
      <c r="AL208" s="49" t="s">
        <v>443</v>
      </c>
      <c r="AM208" s="49" t="s">
        <v>443</v>
      </c>
      <c r="AN208" s="49" t="s">
        <v>443</v>
      </c>
      <c r="AO208" s="49" t="s">
        <v>443</v>
      </c>
      <c r="AP208" s="49" t="s">
        <v>443</v>
      </c>
      <c r="AQ208" s="49" t="s">
        <v>443</v>
      </c>
      <c r="AR208" s="49" t="s">
        <v>443</v>
      </c>
      <c r="AS208" s="49" t="s">
        <v>443</v>
      </c>
      <c r="AT208" s="77" t="s">
        <v>443</v>
      </c>
      <c r="AU208" s="77" t="s">
        <v>443</v>
      </c>
      <c r="AV208" s="149" t="s">
        <v>21</v>
      </c>
      <c r="AW208" s="77" t="s">
        <v>443</v>
      </c>
      <c r="AX208" s="77" t="s">
        <v>443</v>
      </c>
      <c r="AY208" s="77" t="s">
        <v>443</v>
      </c>
      <c r="AZ208" s="77" t="s">
        <v>443</v>
      </c>
      <c r="BA208" s="77" t="s">
        <v>443</v>
      </c>
      <c r="BB208" s="77" t="s">
        <v>443</v>
      </c>
      <c r="BC208" s="77" t="s">
        <v>443</v>
      </c>
      <c r="BD208" s="77" t="s">
        <v>443</v>
      </c>
      <c r="BE208" s="153" t="s">
        <v>2610</v>
      </c>
      <c r="BF208" s="135" t="s">
        <v>2611</v>
      </c>
      <c r="BG208" s="49" t="s">
        <v>443</v>
      </c>
      <c r="BH208" s="132" t="s">
        <v>21</v>
      </c>
      <c r="BI208" s="49" t="s">
        <v>443</v>
      </c>
      <c r="BJ208" s="49" t="s">
        <v>443</v>
      </c>
      <c r="BK208" s="49" t="s">
        <v>443</v>
      </c>
      <c r="BL208" s="49" t="s">
        <v>443</v>
      </c>
      <c r="BM208" s="49" t="s">
        <v>443</v>
      </c>
      <c r="BN208" s="49" t="s">
        <v>443</v>
      </c>
      <c r="BO208" s="49" t="s">
        <v>443</v>
      </c>
      <c r="BP208" s="49" t="s">
        <v>443</v>
      </c>
      <c r="BQ208" s="49" t="s">
        <v>443</v>
      </c>
      <c r="BR208" s="77" t="s">
        <v>443</v>
      </c>
      <c r="BS208" s="77" t="s">
        <v>443</v>
      </c>
      <c r="BT208" s="323" t="s">
        <v>4</v>
      </c>
      <c r="BU208" s="77" t="s">
        <v>443</v>
      </c>
      <c r="BV208" s="77" t="s">
        <v>443</v>
      </c>
      <c r="BW208" s="77" t="s">
        <v>443</v>
      </c>
      <c r="BX208" s="77" t="s">
        <v>443</v>
      </c>
      <c r="BY208" s="77" t="s">
        <v>443</v>
      </c>
      <c r="BZ208" s="77" t="s">
        <v>443</v>
      </c>
      <c r="CA208" s="77" t="s">
        <v>443</v>
      </c>
      <c r="CB208" s="77" t="s">
        <v>443</v>
      </c>
      <c r="CC208" s="77" t="s">
        <v>443</v>
      </c>
      <c r="CD208" s="77" t="s">
        <v>443</v>
      </c>
      <c r="CE208" s="77" t="s">
        <v>443</v>
      </c>
      <c r="CF208" s="361" t="s">
        <v>2654</v>
      </c>
      <c r="CG208" s="77" t="s">
        <v>443</v>
      </c>
      <c r="CH208" s="77" t="s">
        <v>443</v>
      </c>
      <c r="CI208" s="77" t="s">
        <v>443</v>
      </c>
      <c r="CJ208" s="77" t="s">
        <v>443</v>
      </c>
      <c r="CK208" s="77" t="s">
        <v>443</v>
      </c>
      <c r="CL208" s="76" t="s">
        <v>443</v>
      </c>
      <c r="CM208" s="328" t="s">
        <v>2600</v>
      </c>
      <c r="CN208" s="77" t="s">
        <v>443</v>
      </c>
      <c r="CO208" s="77" t="s">
        <v>443</v>
      </c>
      <c r="CP208" s="379" t="s">
        <v>443</v>
      </c>
      <c r="CQ208" s="379" t="s">
        <v>443</v>
      </c>
      <c r="CR208" s="462" t="s">
        <v>443</v>
      </c>
      <c r="CS208" s="379" t="s">
        <v>443</v>
      </c>
      <c r="CT208" s="424" t="s">
        <v>443</v>
      </c>
      <c r="CU208" s="380" t="s">
        <v>35</v>
      </c>
      <c r="CV208" s="379" t="s">
        <v>443</v>
      </c>
      <c r="CW208" s="379" t="s">
        <v>443</v>
      </c>
      <c r="CX208" s="379" t="s">
        <v>443</v>
      </c>
      <c r="CY208" s="448" t="s">
        <v>443</v>
      </c>
      <c r="CZ208" s="448" t="s">
        <v>443</v>
      </c>
      <c r="DA208" s="379" t="s">
        <v>443</v>
      </c>
    </row>
    <row r="209" spans="1:105" customFormat="1" ht="56.25" x14ac:dyDescent="0.2">
      <c r="A209" s="22" t="s">
        <v>135</v>
      </c>
      <c r="B209" s="3" t="s">
        <v>65</v>
      </c>
      <c r="C209" s="45" t="s">
        <v>2791</v>
      </c>
      <c r="D209" s="119"/>
      <c r="E209" s="53" t="s">
        <v>66</v>
      </c>
      <c r="F209" s="88" t="s">
        <v>300</v>
      </c>
      <c r="G209" s="9" t="s">
        <v>30</v>
      </c>
      <c r="H209" s="1"/>
      <c r="I209" s="23" t="s">
        <v>40</v>
      </c>
      <c r="J209" s="170" t="s">
        <v>443</v>
      </c>
      <c r="K209" s="49" t="s">
        <v>443</v>
      </c>
      <c r="L209" s="49" t="s">
        <v>21</v>
      </c>
      <c r="M209" s="49" t="s">
        <v>443</v>
      </c>
      <c r="N209" s="49" t="s">
        <v>35</v>
      </c>
      <c r="O209" s="49" t="s">
        <v>35</v>
      </c>
      <c r="P209" s="50" t="s">
        <v>35</v>
      </c>
      <c r="Q209" s="50" t="s">
        <v>35</v>
      </c>
      <c r="R209" s="50" t="s">
        <v>35</v>
      </c>
      <c r="S209" s="50" t="s">
        <v>35</v>
      </c>
      <c r="T209" s="50" t="s">
        <v>35</v>
      </c>
      <c r="U209" s="50" t="s">
        <v>35</v>
      </c>
      <c r="V209" s="49" t="s">
        <v>443</v>
      </c>
      <c r="W209" s="49" t="s">
        <v>443</v>
      </c>
      <c r="X209" s="49" t="s">
        <v>21</v>
      </c>
      <c r="Y209" s="49" t="s">
        <v>443</v>
      </c>
      <c r="Z209" s="49" t="s">
        <v>35</v>
      </c>
      <c r="AA209" s="49" t="s">
        <v>35</v>
      </c>
      <c r="AB209" s="50" t="s">
        <v>35</v>
      </c>
      <c r="AC209" s="50" t="s">
        <v>35</v>
      </c>
      <c r="AD209" s="50" t="s">
        <v>35</v>
      </c>
      <c r="AE209" s="50" t="s">
        <v>35</v>
      </c>
      <c r="AF209" s="50" t="s">
        <v>35</v>
      </c>
      <c r="AG209" s="50" t="s">
        <v>35</v>
      </c>
      <c r="AH209" s="49" t="s">
        <v>443</v>
      </c>
      <c r="AI209" s="49" t="s">
        <v>443</v>
      </c>
      <c r="AJ209" s="49" t="s">
        <v>21</v>
      </c>
      <c r="AK209" s="49" t="s">
        <v>443</v>
      </c>
      <c r="AL209" s="49" t="s">
        <v>35</v>
      </c>
      <c r="AM209" s="49" t="s">
        <v>35</v>
      </c>
      <c r="AN209" s="50" t="s">
        <v>35</v>
      </c>
      <c r="AO209" s="50" t="s">
        <v>35</v>
      </c>
      <c r="AP209" s="50" t="s">
        <v>35</v>
      </c>
      <c r="AQ209" s="50" t="s">
        <v>35</v>
      </c>
      <c r="AR209" s="50" t="s">
        <v>35</v>
      </c>
      <c r="AS209" s="50" t="s">
        <v>35</v>
      </c>
      <c r="BF209" s="1"/>
      <c r="BG209" s="1"/>
      <c r="BH209" s="1"/>
      <c r="BI209" s="1"/>
      <c r="BJ209" s="1"/>
      <c r="BK209" s="1"/>
      <c r="BL209" s="1"/>
      <c r="BM209" s="1"/>
      <c r="BN209" s="1"/>
      <c r="BO209" s="1"/>
      <c r="BP209" s="49"/>
      <c r="BQ209" s="1"/>
    </row>
    <row r="210" spans="1:105" s="381" customFormat="1" ht="45" customHeight="1" x14ac:dyDescent="0.25">
      <c r="A210" s="383" t="s">
        <v>2792</v>
      </c>
      <c r="B210" s="383" t="s">
        <v>505</v>
      </c>
      <c r="C210" s="451" t="s">
        <v>2674</v>
      </c>
      <c r="D210" s="401">
        <v>44002</v>
      </c>
      <c r="E210" s="385" t="s">
        <v>590</v>
      </c>
      <c r="F210" s="386" t="s">
        <v>2508</v>
      </c>
      <c r="G210" s="88"/>
      <c r="H210" s="387" t="s">
        <v>2383</v>
      </c>
      <c r="I210" s="388" t="s">
        <v>25</v>
      </c>
      <c r="J210" s="188"/>
      <c r="K210" s="103"/>
      <c r="L210" s="103"/>
      <c r="M210" s="103"/>
      <c r="N210" s="103"/>
      <c r="O210" s="103"/>
      <c r="P210" s="103"/>
      <c r="Q210" s="103"/>
      <c r="R210" s="103"/>
      <c r="S210" s="103"/>
      <c r="T210" s="103"/>
      <c r="U210" s="49"/>
      <c r="V210" s="49"/>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77"/>
      <c r="AU210" s="77"/>
      <c r="AV210" s="77"/>
      <c r="AW210" s="77"/>
      <c r="AX210" s="77"/>
      <c r="AY210" s="77"/>
      <c r="AZ210" s="77"/>
      <c r="BA210" s="77"/>
      <c r="BB210" s="77"/>
      <c r="BC210" s="77"/>
      <c r="BD210" s="77"/>
      <c r="BE210" s="149"/>
      <c r="BF210" s="49"/>
      <c r="BG210" s="49"/>
      <c r="BH210" s="49"/>
      <c r="BI210" s="49"/>
      <c r="BJ210" s="49"/>
      <c r="BK210" s="49"/>
      <c r="BL210" s="49"/>
      <c r="BM210" s="49"/>
      <c r="BN210" s="49"/>
      <c r="BO210" s="49"/>
      <c r="BP210" s="49"/>
      <c r="BQ210" s="132"/>
      <c r="BR210" s="77"/>
      <c r="BS210" s="77"/>
      <c r="BT210" s="77"/>
      <c r="BU210" s="77"/>
      <c r="BV210" s="77"/>
      <c r="BW210"/>
      <c r="BX210"/>
      <c r="BY210" s="77"/>
      <c r="BZ210" s="77"/>
      <c r="CA210" s="142"/>
      <c r="CB210" s="142"/>
      <c r="CC210" s="77"/>
      <c r="CD210" s="77"/>
      <c r="CE210" s="77"/>
      <c r="CF210" s="77"/>
      <c r="CG210" s="77"/>
      <c r="CH210" s="77"/>
      <c r="CI210" s="326"/>
      <c r="CJ210" s="77"/>
      <c r="CK210" s="77"/>
      <c r="CL210" s="76"/>
      <c r="CM210" s="328"/>
      <c r="CN210" s="77"/>
      <c r="CO210" s="77"/>
      <c r="CP210" s="379"/>
      <c r="CQ210" s="379"/>
      <c r="CR210" s="379"/>
      <c r="CS210" s="379"/>
      <c r="CT210" s="379"/>
      <c r="CU210" s="379"/>
      <c r="CV210" s="379"/>
      <c r="CW210" s="453" t="s">
        <v>443</v>
      </c>
      <c r="CX210" s="453" t="s">
        <v>443</v>
      </c>
      <c r="CY210" s="497" t="s">
        <v>443</v>
      </c>
      <c r="CZ210" s="379" t="s">
        <v>443</v>
      </c>
      <c r="DA210" s="380" t="s">
        <v>35</v>
      </c>
    </row>
    <row r="211" spans="1:105" ht="45" customHeight="1" x14ac:dyDescent="0.25">
      <c r="A211" s="372" t="s">
        <v>1755</v>
      </c>
      <c r="B211" s="372" t="s">
        <v>1756</v>
      </c>
      <c r="C211" s="373" t="s">
        <v>2049</v>
      </c>
      <c r="D211" s="440"/>
      <c r="E211" s="375" t="s">
        <v>590</v>
      </c>
      <c r="F211" s="376" t="s">
        <v>287</v>
      </c>
      <c r="G211" s="140">
        <v>29</v>
      </c>
      <c r="H211" s="377" t="s">
        <v>2181</v>
      </c>
      <c r="I211" s="378" t="s">
        <v>25</v>
      </c>
      <c r="J211" s="49" t="s">
        <v>443</v>
      </c>
      <c r="K211" s="49" t="s">
        <v>443</v>
      </c>
      <c r="L211" s="49" t="s">
        <v>443</v>
      </c>
      <c r="M211" s="49" t="s">
        <v>443</v>
      </c>
      <c r="N211" s="49" t="s">
        <v>443</v>
      </c>
      <c r="O211" s="49" t="s">
        <v>443</v>
      </c>
      <c r="P211" s="49" t="s">
        <v>21</v>
      </c>
      <c r="Q211" s="49" t="s">
        <v>443</v>
      </c>
      <c r="R211" s="49" t="s">
        <v>443</v>
      </c>
      <c r="S211" s="49" t="s">
        <v>443</v>
      </c>
      <c r="T211" s="49" t="s">
        <v>443</v>
      </c>
      <c r="U211" s="49" t="s">
        <v>443</v>
      </c>
      <c r="V211" s="49" t="s">
        <v>443</v>
      </c>
      <c r="W211" s="49" t="s">
        <v>443</v>
      </c>
      <c r="X211" s="49" t="s">
        <v>443</v>
      </c>
      <c r="Y211" s="49" t="s">
        <v>443</v>
      </c>
      <c r="Z211" s="49" t="s">
        <v>443</v>
      </c>
      <c r="AA211" s="49" t="s">
        <v>443</v>
      </c>
      <c r="AB211" s="49" t="s">
        <v>21</v>
      </c>
      <c r="AC211" s="49" t="s">
        <v>443</v>
      </c>
      <c r="AD211" s="49" t="s">
        <v>443</v>
      </c>
      <c r="AE211" s="49" t="s">
        <v>443</v>
      </c>
      <c r="AF211" s="49" t="s">
        <v>443</v>
      </c>
      <c r="AG211" s="49" t="s">
        <v>443</v>
      </c>
      <c r="AH211" s="49" t="s">
        <v>443</v>
      </c>
      <c r="AI211" s="49" t="s">
        <v>443</v>
      </c>
      <c r="AJ211" s="49" t="s">
        <v>443</v>
      </c>
      <c r="AK211" s="49" t="s">
        <v>443</v>
      </c>
      <c r="AL211" s="49" t="s">
        <v>443</v>
      </c>
      <c r="AM211" s="49" t="s">
        <v>443</v>
      </c>
      <c r="AN211" s="49" t="s">
        <v>21</v>
      </c>
      <c r="AO211" s="49" t="s">
        <v>443</v>
      </c>
      <c r="AP211" s="49" t="s">
        <v>443</v>
      </c>
      <c r="AQ211" s="49" t="s">
        <v>443</v>
      </c>
      <c r="AR211" s="123" t="s">
        <v>443</v>
      </c>
      <c r="AS211" s="49" t="s">
        <v>443</v>
      </c>
      <c r="AT211" s="77" t="s">
        <v>443</v>
      </c>
      <c r="AU211" s="77" t="s">
        <v>443</v>
      </c>
      <c r="AV211" s="77" t="s">
        <v>443</v>
      </c>
      <c r="AW211" s="151" t="s">
        <v>2609</v>
      </c>
      <c r="AX211" s="77" t="s">
        <v>443</v>
      </c>
      <c r="AY211" s="77" t="s">
        <v>443</v>
      </c>
      <c r="AZ211" s="149" t="s">
        <v>21</v>
      </c>
      <c r="BA211" s="77" t="s">
        <v>443</v>
      </c>
      <c r="BB211" s="77" t="s">
        <v>443</v>
      </c>
      <c r="BC211" s="77" t="s">
        <v>443</v>
      </c>
      <c r="BD211" s="77" t="s">
        <v>443</v>
      </c>
      <c r="BE211" s="77" t="s">
        <v>443</v>
      </c>
      <c r="BF211" s="77" t="s">
        <v>443</v>
      </c>
      <c r="BG211" s="77" t="s">
        <v>443</v>
      </c>
      <c r="BH211" s="77" t="s">
        <v>443</v>
      </c>
      <c r="BI211" s="77" t="s">
        <v>443</v>
      </c>
      <c r="BJ211" s="77" t="s">
        <v>443</v>
      </c>
      <c r="BK211" s="77" t="s">
        <v>443</v>
      </c>
      <c r="BL211" s="144" t="s">
        <v>21</v>
      </c>
      <c r="BM211" s="77" t="s">
        <v>443</v>
      </c>
      <c r="BN211" s="77" t="s">
        <v>443</v>
      </c>
      <c r="BO211" s="77" t="s">
        <v>443</v>
      </c>
      <c r="BP211" s="77" t="s">
        <v>443</v>
      </c>
      <c r="BQ211" s="49" t="s">
        <v>443</v>
      </c>
      <c r="BR211" s="77" t="s">
        <v>443</v>
      </c>
      <c r="BS211" s="77" t="s">
        <v>443</v>
      </c>
      <c r="BT211" s="77" t="s">
        <v>443</v>
      </c>
      <c r="BU211" s="77" t="s">
        <v>443</v>
      </c>
      <c r="BV211" s="77" t="s">
        <v>443</v>
      </c>
      <c r="BW211" s="48" t="s">
        <v>443</v>
      </c>
      <c r="BX211" s="77" t="s">
        <v>4</v>
      </c>
      <c r="BY211" s="77" t="s">
        <v>443</v>
      </c>
      <c r="BZ211" s="77" t="s">
        <v>443</v>
      </c>
      <c r="CA211" s="77" t="s">
        <v>443</v>
      </c>
      <c r="CB211" s="77" t="s">
        <v>443</v>
      </c>
      <c r="CC211" s="77" t="s">
        <v>443</v>
      </c>
      <c r="CD211" s="77" t="s">
        <v>443</v>
      </c>
      <c r="CE211" s="77" t="s">
        <v>443</v>
      </c>
      <c r="CF211" s="77" t="s">
        <v>443</v>
      </c>
      <c r="CG211" s="77" t="s">
        <v>443</v>
      </c>
      <c r="CH211" s="77" t="s">
        <v>443</v>
      </c>
      <c r="CI211" s="77" t="s">
        <v>443</v>
      </c>
      <c r="CJ211" s="326" t="s">
        <v>4</v>
      </c>
      <c r="CK211" s="313" t="s">
        <v>443</v>
      </c>
      <c r="CL211" s="313" t="s">
        <v>443</v>
      </c>
      <c r="CM211" s="77" t="s">
        <v>443</v>
      </c>
      <c r="CN211" s="313" t="s">
        <v>443</v>
      </c>
      <c r="CO211" s="313" t="s">
        <v>443</v>
      </c>
      <c r="CP211" s="379" t="s">
        <v>443</v>
      </c>
      <c r="CQ211" s="379" t="s">
        <v>443</v>
      </c>
      <c r="CR211" s="379" t="s">
        <v>443</v>
      </c>
      <c r="CS211" s="379" t="s">
        <v>443</v>
      </c>
      <c r="CT211" s="424" t="s">
        <v>443</v>
      </c>
      <c r="CU211" s="380" t="s">
        <v>35</v>
      </c>
      <c r="CV211" s="379" t="s">
        <v>443</v>
      </c>
      <c r="CW211" s="379" t="s">
        <v>443</v>
      </c>
      <c r="CX211" s="379" t="s">
        <v>443</v>
      </c>
      <c r="CY211" s="379" t="s">
        <v>443</v>
      </c>
      <c r="CZ211" s="379" t="s">
        <v>4</v>
      </c>
      <c r="DA211" s="379" t="s">
        <v>443</v>
      </c>
    </row>
    <row r="212" spans="1:105" ht="45" customHeight="1" x14ac:dyDescent="0.25">
      <c r="A212" s="408" t="s">
        <v>274</v>
      </c>
      <c r="B212" s="383" t="s">
        <v>1767</v>
      </c>
      <c r="C212" s="383"/>
      <c r="D212" s="401">
        <v>41456</v>
      </c>
      <c r="E212" s="385" t="s">
        <v>590</v>
      </c>
      <c r="F212" s="386" t="s">
        <v>276</v>
      </c>
      <c r="G212" s="88">
        <v>30</v>
      </c>
      <c r="H212" s="387" t="s">
        <v>2181</v>
      </c>
      <c r="I212" s="415" t="s">
        <v>20</v>
      </c>
      <c r="J212" s="173" t="s">
        <v>35</v>
      </c>
      <c r="K212" s="51" t="s">
        <v>35</v>
      </c>
      <c r="L212" s="51" t="s">
        <v>35</v>
      </c>
      <c r="M212" s="51" t="s">
        <v>35</v>
      </c>
      <c r="N212" s="51" t="s">
        <v>35</v>
      </c>
      <c r="O212" s="51" t="s">
        <v>21</v>
      </c>
      <c r="P212" s="51" t="s">
        <v>35</v>
      </c>
      <c r="Q212" s="51" t="s">
        <v>35</v>
      </c>
      <c r="R212" s="49" t="s">
        <v>443</v>
      </c>
      <c r="S212" s="49" t="s">
        <v>443</v>
      </c>
      <c r="T212" s="49" t="s">
        <v>443</v>
      </c>
      <c r="U212" s="49" t="s">
        <v>443</v>
      </c>
      <c r="V212" s="49" t="s">
        <v>443</v>
      </c>
      <c r="W212" s="49" t="s">
        <v>443</v>
      </c>
      <c r="X212" s="49" t="s">
        <v>443</v>
      </c>
      <c r="Y212" s="49" t="s">
        <v>443</v>
      </c>
      <c r="Z212" s="49" t="s">
        <v>443</v>
      </c>
      <c r="AA212" s="49" t="s">
        <v>21</v>
      </c>
      <c r="AB212" s="49" t="s">
        <v>443</v>
      </c>
      <c r="AC212" s="49" t="s">
        <v>443</v>
      </c>
      <c r="AD212" s="49" t="s">
        <v>443</v>
      </c>
      <c r="AE212" s="49" t="s">
        <v>443</v>
      </c>
      <c r="AF212" s="49" t="s">
        <v>443</v>
      </c>
      <c r="AG212" s="49" t="s">
        <v>443</v>
      </c>
      <c r="AH212" s="49" t="s">
        <v>443</v>
      </c>
      <c r="AI212" s="49" t="s">
        <v>443</v>
      </c>
      <c r="AJ212" s="49" t="s">
        <v>443</v>
      </c>
      <c r="AK212" s="49" t="s">
        <v>443</v>
      </c>
      <c r="AL212" s="49" t="s">
        <v>443</v>
      </c>
      <c r="AM212" s="49" t="s">
        <v>21</v>
      </c>
      <c r="AN212" s="49" t="s">
        <v>443</v>
      </c>
      <c r="AO212" s="49" t="s">
        <v>443</v>
      </c>
      <c r="AP212" s="49" t="s">
        <v>443</v>
      </c>
      <c r="AQ212" s="49" t="s">
        <v>443</v>
      </c>
      <c r="AR212" s="123" t="s">
        <v>443</v>
      </c>
      <c r="AS212" s="49" t="s">
        <v>443</v>
      </c>
      <c r="AT212" s="77" t="s">
        <v>443</v>
      </c>
      <c r="AU212" s="77" t="s">
        <v>443</v>
      </c>
      <c r="AV212" s="77" t="s">
        <v>443</v>
      </c>
      <c r="AW212" s="151" t="s">
        <v>2609</v>
      </c>
      <c r="AX212" s="77" t="s">
        <v>443</v>
      </c>
      <c r="AY212" s="149" t="s">
        <v>21</v>
      </c>
      <c r="AZ212" s="77" t="s">
        <v>443</v>
      </c>
      <c r="BA212" s="77" t="s">
        <v>443</v>
      </c>
      <c r="BB212" s="77" t="s">
        <v>443</v>
      </c>
      <c r="BC212" s="77" t="s">
        <v>443</v>
      </c>
      <c r="BD212" s="77" t="s">
        <v>443</v>
      </c>
      <c r="BE212" s="77" t="s">
        <v>443</v>
      </c>
      <c r="BF212" s="49" t="s">
        <v>443</v>
      </c>
      <c r="BG212" s="49" t="s">
        <v>443</v>
      </c>
      <c r="BH212" s="49" t="s">
        <v>443</v>
      </c>
      <c r="BI212" s="49" t="s">
        <v>443</v>
      </c>
      <c r="BJ212" s="49" t="s">
        <v>443</v>
      </c>
      <c r="BK212" s="132" t="s">
        <v>21</v>
      </c>
      <c r="BL212" s="49" t="s">
        <v>443</v>
      </c>
      <c r="BM212" s="49" t="s">
        <v>443</v>
      </c>
      <c r="BN212" s="49" t="s">
        <v>443</v>
      </c>
      <c r="BO212" s="49" t="s">
        <v>443</v>
      </c>
      <c r="BP212" s="49" t="s">
        <v>443</v>
      </c>
      <c r="BQ212" s="49" t="s">
        <v>443</v>
      </c>
      <c r="BR212" s="77" t="s">
        <v>443</v>
      </c>
      <c r="BS212" s="77" t="s">
        <v>443</v>
      </c>
      <c r="BT212" s="77" t="s">
        <v>443</v>
      </c>
      <c r="BU212" s="77" t="s">
        <v>443</v>
      </c>
      <c r="BV212" s="77" t="s">
        <v>443</v>
      </c>
      <c r="BW212" s="323" t="s">
        <v>4</v>
      </c>
      <c r="BX212" s="77" t="s">
        <v>443</v>
      </c>
      <c r="BY212" s="77" t="s">
        <v>443</v>
      </c>
      <c r="BZ212" s="77" t="s">
        <v>443</v>
      </c>
      <c r="CA212" s="77" t="s">
        <v>443</v>
      </c>
      <c r="CB212" s="77" t="s">
        <v>443</v>
      </c>
      <c r="CC212" s="77" t="s">
        <v>443</v>
      </c>
      <c r="CD212" s="77" t="s">
        <v>443</v>
      </c>
      <c r="CE212" s="77" t="s">
        <v>443</v>
      </c>
      <c r="CF212" s="77" t="s">
        <v>443</v>
      </c>
      <c r="CG212" s="77" t="s">
        <v>443</v>
      </c>
      <c r="CH212" s="77" t="s">
        <v>443</v>
      </c>
      <c r="CI212" s="326" t="s">
        <v>4</v>
      </c>
      <c r="CJ212" s="77" t="s">
        <v>443</v>
      </c>
      <c r="CK212" s="77" t="s">
        <v>443</v>
      </c>
      <c r="CL212" s="77" t="s">
        <v>443</v>
      </c>
      <c r="CM212" s="77" t="s">
        <v>443</v>
      </c>
      <c r="CN212" s="77" t="s">
        <v>443</v>
      </c>
      <c r="CO212" s="77" t="s">
        <v>443</v>
      </c>
      <c r="CP212" s="379" t="s">
        <v>443</v>
      </c>
      <c r="CQ212" s="379" t="s">
        <v>443</v>
      </c>
      <c r="CR212" s="379" t="s">
        <v>443</v>
      </c>
      <c r="CS212" s="379" t="s">
        <v>443</v>
      </c>
      <c r="CT212" s="424" t="s">
        <v>443</v>
      </c>
      <c r="CU212" s="380" t="s">
        <v>35</v>
      </c>
      <c r="CV212" s="379" t="s">
        <v>443</v>
      </c>
      <c r="CW212" s="379" t="s">
        <v>443</v>
      </c>
      <c r="CX212" s="379" t="s">
        <v>4</v>
      </c>
      <c r="CY212" s="379" t="s">
        <v>443</v>
      </c>
      <c r="CZ212" s="379" t="s">
        <v>443</v>
      </c>
      <c r="DA212" s="379" t="s">
        <v>443</v>
      </c>
    </row>
    <row r="213" spans="1:105" ht="45" customHeight="1" x14ac:dyDescent="0.25">
      <c r="A213" s="383" t="s">
        <v>2329</v>
      </c>
      <c r="B213" s="383" t="s">
        <v>1775</v>
      </c>
      <c r="C213" s="383"/>
      <c r="D213" s="401">
        <v>42401</v>
      </c>
      <c r="E213" s="385" t="s">
        <v>590</v>
      </c>
      <c r="F213" s="386" t="s">
        <v>300</v>
      </c>
      <c r="G213" s="88"/>
      <c r="H213" s="387" t="s">
        <v>2181</v>
      </c>
      <c r="I213" s="388" t="s">
        <v>20</v>
      </c>
      <c r="J213" s="188"/>
      <c r="K213" s="103"/>
      <c r="L213" s="103"/>
      <c r="M213" s="103"/>
      <c r="N213" s="103"/>
      <c r="O213" s="103"/>
      <c r="P213" s="103"/>
      <c r="Q213" s="103"/>
      <c r="R213" s="103"/>
      <c r="S213" s="103"/>
      <c r="T213" s="103"/>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c r="AS213" s="49"/>
      <c r="AT213" s="142" t="s">
        <v>35</v>
      </c>
      <c r="AU213" s="142" t="s">
        <v>35</v>
      </c>
      <c r="AV213" s="142" t="s">
        <v>35</v>
      </c>
      <c r="AW213" s="152" t="s">
        <v>2607</v>
      </c>
      <c r="AX213" s="77" t="s">
        <v>443</v>
      </c>
      <c r="AY213" s="149" t="s">
        <v>21</v>
      </c>
      <c r="AZ213" s="77" t="s">
        <v>443</v>
      </c>
      <c r="BA213" s="77" t="s">
        <v>443</v>
      </c>
      <c r="BB213" s="77" t="s">
        <v>443</v>
      </c>
      <c r="BC213" s="77" t="s">
        <v>443</v>
      </c>
      <c r="BD213" s="77" t="s">
        <v>443</v>
      </c>
      <c r="BE213" s="77" t="s">
        <v>443</v>
      </c>
      <c r="BF213" s="49" t="s">
        <v>443</v>
      </c>
      <c r="BG213" s="49" t="s">
        <v>443</v>
      </c>
      <c r="BH213" s="49" t="s">
        <v>443</v>
      </c>
      <c r="BI213" s="49" t="s">
        <v>443</v>
      </c>
      <c r="BJ213" s="49" t="s">
        <v>443</v>
      </c>
      <c r="BK213" s="132" t="s">
        <v>21</v>
      </c>
      <c r="BL213" s="49" t="s">
        <v>443</v>
      </c>
      <c r="BM213" s="49" t="s">
        <v>443</v>
      </c>
      <c r="BN213" s="49" t="s">
        <v>443</v>
      </c>
      <c r="BO213" s="49" t="s">
        <v>443</v>
      </c>
      <c r="BP213" s="49" t="s">
        <v>443</v>
      </c>
      <c r="BQ213" s="49" t="s">
        <v>443</v>
      </c>
      <c r="BR213" s="77" t="s">
        <v>443</v>
      </c>
      <c r="BS213" s="77" t="s">
        <v>443</v>
      </c>
      <c r="BT213" s="77" t="s">
        <v>443</v>
      </c>
      <c r="BU213" s="77" t="s">
        <v>443</v>
      </c>
      <c r="BV213" s="77" t="s">
        <v>443</v>
      </c>
      <c r="BW213" s="323" t="s">
        <v>4</v>
      </c>
      <c r="BX213" s="48" t="s">
        <v>443</v>
      </c>
      <c r="BY213" s="77" t="s">
        <v>443</v>
      </c>
      <c r="BZ213" s="77" t="s">
        <v>443</v>
      </c>
      <c r="CA213" s="77" t="s">
        <v>443</v>
      </c>
      <c r="CB213" s="77" t="s">
        <v>443</v>
      </c>
      <c r="CC213" s="77" t="s">
        <v>443</v>
      </c>
      <c r="CD213" s="77" t="s">
        <v>443</v>
      </c>
      <c r="CE213" s="77" t="s">
        <v>443</v>
      </c>
      <c r="CF213" s="77" t="s">
        <v>443</v>
      </c>
      <c r="CG213" s="77" t="s">
        <v>443</v>
      </c>
      <c r="CH213" s="77" t="s">
        <v>443</v>
      </c>
      <c r="CI213" s="326" t="s">
        <v>4</v>
      </c>
      <c r="CJ213" s="77" t="s">
        <v>443</v>
      </c>
      <c r="CK213" s="77" t="s">
        <v>443</v>
      </c>
      <c r="CL213" s="77" t="s">
        <v>443</v>
      </c>
      <c r="CM213" s="77" t="s">
        <v>443</v>
      </c>
      <c r="CN213" s="77" t="s">
        <v>443</v>
      </c>
      <c r="CO213" s="77" t="s">
        <v>443</v>
      </c>
      <c r="CP213" s="379" t="s">
        <v>443</v>
      </c>
      <c r="CQ213" s="379" t="s">
        <v>443</v>
      </c>
      <c r="CR213" s="379" t="s">
        <v>443</v>
      </c>
      <c r="CS213" s="379" t="s">
        <v>443</v>
      </c>
      <c r="CT213" s="424" t="s">
        <v>443</v>
      </c>
      <c r="CU213" s="380" t="s">
        <v>35</v>
      </c>
      <c r="CV213" s="379" t="s">
        <v>443</v>
      </c>
      <c r="CW213" s="379" t="s">
        <v>443</v>
      </c>
      <c r="CX213" s="379" t="s">
        <v>443</v>
      </c>
      <c r="CY213" s="379" t="s">
        <v>443</v>
      </c>
      <c r="CZ213" s="379" t="s">
        <v>443</v>
      </c>
      <c r="DA213" s="379" t="s">
        <v>443</v>
      </c>
    </row>
    <row r="214" spans="1:105" s="381" customFormat="1" ht="45" customHeight="1" x14ac:dyDescent="0.25">
      <c r="A214" s="383" t="s">
        <v>2509</v>
      </c>
      <c r="B214" s="383" t="s">
        <v>152</v>
      </c>
      <c r="C214" s="383"/>
      <c r="D214" s="384"/>
      <c r="E214" s="385" t="s">
        <v>590</v>
      </c>
      <c r="F214" s="386" t="s">
        <v>484</v>
      </c>
      <c r="G214" s="88">
        <v>23</v>
      </c>
      <c r="H214" s="387" t="s">
        <v>19</v>
      </c>
      <c r="I214" s="388" t="s">
        <v>40</v>
      </c>
      <c r="J214" s="170" t="s">
        <v>443</v>
      </c>
      <c r="K214" s="49" t="s">
        <v>443</v>
      </c>
      <c r="L214" s="49" t="s">
        <v>21</v>
      </c>
      <c r="M214" s="49" t="s">
        <v>443</v>
      </c>
      <c r="N214" s="49" t="s">
        <v>443</v>
      </c>
      <c r="O214" s="49" t="s">
        <v>443</v>
      </c>
      <c r="P214" s="49" t="s">
        <v>443</v>
      </c>
      <c r="Q214" s="49" t="s">
        <v>443</v>
      </c>
      <c r="R214" s="49" t="s">
        <v>443</v>
      </c>
      <c r="S214" s="49" t="s">
        <v>443</v>
      </c>
      <c r="T214" s="49" t="s">
        <v>443</v>
      </c>
      <c r="U214" s="49" t="s">
        <v>443</v>
      </c>
      <c r="V214" s="49" t="s">
        <v>443</v>
      </c>
      <c r="W214" s="49" t="s">
        <v>443</v>
      </c>
      <c r="X214" s="49" t="s">
        <v>21</v>
      </c>
      <c r="Y214" s="49" t="s">
        <v>443</v>
      </c>
      <c r="Z214" s="49" t="s">
        <v>443</v>
      </c>
      <c r="AA214" s="49" t="s">
        <v>443</v>
      </c>
      <c r="AB214" s="49" t="s">
        <v>443</v>
      </c>
      <c r="AC214" s="49" t="s">
        <v>443</v>
      </c>
      <c r="AD214" s="49" t="s">
        <v>443</v>
      </c>
      <c r="AE214" s="49" t="s">
        <v>443</v>
      </c>
      <c r="AF214" s="49" t="s">
        <v>443</v>
      </c>
      <c r="AG214" s="49" t="s">
        <v>443</v>
      </c>
      <c r="AH214" s="49" t="s">
        <v>443</v>
      </c>
      <c r="AI214" s="49" t="s">
        <v>443</v>
      </c>
      <c r="AJ214" s="49" t="s">
        <v>21</v>
      </c>
      <c r="AK214" s="49" t="s">
        <v>443</v>
      </c>
      <c r="AL214" s="49" t="s">
        <v>443</v>
      </c>
      <c r="AM214" s="49" t="s">
        <v>443</v>
      </c>
      <c r="AN214" s="49" t="s">
        <v>443</v>
      </c>
      <c r="AO214" s="49" t="s">
        <v>443</v>
      </c>
      <c r="AP214" s="49" t="s">
        <v>443</v>
      </c>
      <c r="AQ214" s="49" t="s">
        <v>443</v>
      </c>
      <c r="AR214" s="49" t="s">
        <v>443</v>
      </c>
      <c r="AS214" s="49" t="s">
        <v>443</v>
      </c>
      <c r="AT214" s="77" t="s">
        <v>443</v>
      </c>
      <c r="AU214" s="77" t="s">
        <v>443</v>
      </c>
      <c r="AV214" s="77" t="s">
        <v>21</v>
      </c>
      <c r="AW214" s="77" t="s">
        <v>443</v>
      </c>
      <c r="AX214" s="77" t="s">
        <v>443</v>
      </c>
      <c r="AY214" s="77" t="s">
        <v>443</v>
      </c>
      <c r="AZ214" s="77" t="s">
        <v>443</v>
      </c>
      <c r="BA214" s="77" t="s">
        <v>443</v>
      </c>
      <c r="BB214" s="77" t="s">
        <v>443</v>
      </c>
      <c r="BC214" s="77" t="s">
        <v>443</v>
      </c>
      <c r="BD214" s="77" t="s">
        <v>443</v>
      </c>
      <c r="BE214" s="77" t="s">
        <v>443</v>
      </c>
      <c r="BF214" s="49" t="s">
        <v>443</v>
      </c>
      <c r="BG214" s="49" t="s">
        <v>443</v>
      </c>
      <c r="BH214" s="49" t="s">
        <v>443</v>
      </c>
      <c r="BI214" s="132" t="s">
        <v>21</v>
      </c>
      <c r="BJ214" s="49" t="s">
        <v>443</v>
      </c>
      <c r="BK214" s="49" t="s">
        <v>443</v>
      </c>
      <c r="BL214" s="49" t="s">
        <v>443</v>
      </c>
      <c r="BM214" s="49" t="s">
        <v>443</v>
      </c>
      <c r="BN214" s="49" t="s">
        <v>443</v>
      </c>
      <c r="BO214" s="49" t="s">
        <v>443</v>
      </c>
      <c r="BP214" s="49" t="s">
        <v>443</v>
      </c>
      <c r="BQ214" s="49" t="s">
        <v>443</v>
      </c>
      <c r="BR214" s="77" t="s">
        <v>443</v>
      </c>
      <c r="BS214" s="142" t="s">
        <v>35</v>
      </c>
      <c r="BT214" s="323" t="s">
        <v>4</v>
      </c>
      <c r="BU214" s="77" t="s">
        <v>443</v>
      </c>
      <c r="BV214" s="77" t="s">
        <v>443</v>
      </c>
      <c r="BW214" s="77" t="s">
        <v>443</v>
      </c>
      <c r="BX214" s="77" t="s">
        <v>443</v>
      </c>
      <c r="BY214" s="77" t="s">
        <v>443</v>
      </c>
      <c r="BZ214" s="77" t="s">
        <v>443</v>
      </c>
      <c r="CA214" s="77" t="s">
        <v>443</v>
      </c>
      <c r="CB214" s="77" t="s">
        <v>443</v>
      </c>
      <c r="CC214" s="77" t="s">
        <v>443</v>
      </c>
      <c r="CD214" s="77" t="s">
        <v>443</v>
      </c>
      <c r="CE214" s="77" t="s">
        <v>443</v>
      </c>
      <c r="CF214" s="326" t="s">
        <v>4</v>
      </c>
      <c r="CG214" s="77" t="s">
        <v>443</v>
      </c>
      <c r="CH214" s="77" t="s">
        <v>443</v>
      </c>
      <c r="CI214" s="77" t="s">
        <v>443</v>
      </c>
      <c r="CJ214" s="77" t="s">
        <v>443</v>
      </c>
      <c r="CK214" s="77" t="s">
        <v>443</v>
      </c>
      <c r="CL214" s="77" t="s">
        <v>443</v>
      </c>
      <c r="CM214" s="77" t="s">
        <v>443</v>
      </c>
      <c r="CN214" s="77" t="s">
        <v>443</v>
      </c>
      <c r="CO214" s="77" t="s">
        <v>443</v>
      </c>
      <c r="CP214" s="379" t="s">
        <v>443</v>
      </c>
      <c r="CQ214" s="379" t="s">
        <v>443</v>
      </c>
      <c r="CR214" s="379" t="s">
        <v>443</v>
      </c>
      <c r="CS214" s="379" t="s">
        <v>4</v>
      </c>
      <c r="CT214" s="424" t="s">
        <v>443</v>
      </c>
      <c r="CU214" s="380" t="s">
        <v>35</v>
      </c>
      <c r="CV214" s="379" t="s">
        <v>443</v>
      </c>
      <c r="CW214" s="379" t="s">
        <v>443</v>
      </c>
      <c r="CX214" s="379" t="s">
        <v>443</v>
      </c>
      <c r="CY214" s="379" t="s">
        <v>443</v>
      </c>
      <c r="CZ214" s="379" t="s">
        <v>443</v>
      </c>
      <c r="DA214" s="379" t="s">
        <v>443</v>
      </c>
    </row>
    <row r="215" spans="1:105" s="381" customFormat="1" ht="45" customHeight="1" x14ac:dyDescent="0.25">
      <c r="A215" s="383" t="s">
        <v>2793</v>
      </c>
      <c r="B215" s="383" t="s">
        <v>60</v>
      </c>
      <c r="C215" s="409" t="s">
        <v>2049</v>
      </c>
      <c r="D215" s="384"/>
      <c r="E215" s="385" t="s">
        <v>590</v>
      </c>
      <c r="F215" s="386" t="s">
        <v>512</v>
      </c>
      <c r="G215" s="88">
        <v>9</v>
      </c>
      <c r="H215" s="387" t="s">
        <v>30</v>
      </c>
      <c r="I215" s="388" t="s">
        <v>45</v>
      </c>
      <c r="J215" s="170" t="s">
        <v>21</v>
      </c>
      <c r="K215" s="49" t="s">
        <v>443</v>
      </c>
      <c r="L215" s="49" t="s">
        <v>443</v>
      </c>
      <c r="M215" s="49" t="s">
        <v>443</v>
      </c>
      <c r="N215" s="49" t="s">
        <v>443</v>
      </c>
      <c r="O215" s="49" t="s">
        <v>443</v>
      </c>
      <c r="P215" s="49" t="s">
        <v>443</v>
      </c>
      <c r="Q215" s="49" t="s">
        <v>443</v>
      </c>
      <c r="R215" s="49" t="s">
        <v>443</v>
      </c>
      <c r="S215" s="49" t="s">
        <v>443</v>
      </c>
      <c r="T215" s="49" t="s">
        <v>443</v>
      </c>
      <c r="U215" s="49" t="s">
        <v>443</v>
      </c>
      <c r="V215" s="49" t="s">
        <v>21</v>
      </c>
      <c r="W215" s="49" t="s">
        <v>35</v>
      </c>
      <c r="X215" s="49" t="s">
        <v>443</v>
      </c>
      <c r="Y215" s="49" t="s">
        <v>443</v>
      </c>
      <c r="Z215" s="49" t="s">
        <v>443</v>
      </c>
      <c r="AA215" s="49" t="s">
        <v>443</v>
      </c>
      <c r="AB215" s="49" t="s">
        <v>443</v>
      </c>
      <c r="AC215" s="49" t="s">
        <v>443</v>
      </c>
      <c r="AD215" s="49" t="s">
        <v>443</v>
      </c>
      <c r="AE215" s="49" t="s">
        <v>35</v>
      </c>
      <c r="AF215" s="49" t="s">
        <v>443</v>
      </c>
      <c r="AG215" s="104" t="s">
        <v>443</v>
      </c>
      <c r="AH215" s="49" t="s">
        <v>21</v>
      </c>
      <c r="AI215" s="49" t="s">
        <v>443</v>
      </c>
      <c r="AJ215" s="104" t="s">
        <v>443</v>
      </c>
      <c r="AK215" s="49" t="s">
        <v>443</v>
      </c>
      <c r="AL215" s="49" t="s">
        <v>443</v>
      </c>
      <c r="AM215" s="49" t="s">
        <v>443</v>
      </c>
      <c r="AN215" s="49" t="s">
        <v>443</v>
      </c>
      <c r="AO215" s="49" t="s">
        <v>443</v>
      </c>
      <c r="AP215" s="49" t="s">
        <v>443</v>
      </c>
      <c r="AQ215" s="49" t="s">
        <v>443</v>
      </c>
      <c r="AR215" s="49" t="s">
        <v>443</v>
      </c>
      <c r="AS215" s="49" t="s">
        <v>443</v>
      </c>
      <c r="AT215" s="149" t="s">
        <v>21</v>
      </c>
      <c r="AU215" s="77" t="s">
        <v>443</v>
      </c>
      <c r="AV215" s="77" t="s">
        <v>443</v>
      </c>
      <c r="AW215" s="77" t="s">
        <v>443</v>
      </c>
      <c r="AX215" s="77" t="s">
        <v>443</v>
      </c>
      <c r="AY215" s="77" t="s">
        <v>443</v>
      </c>
      <c r="AZ215" s="77" t="s">
        <v>443</v>
      </c>
      <c r="BA215" s="77" t="s">
        <v>443</v>
      </c>
      <c r="BB215" s="77" t="s">
        <v>443</v>
      </c>
      <c r="BC215" s="77" t="s">
        <v>443</v>
      </c>
      <c r="BD215" s="77" t="s">
        <v>443</v>
      </c>
      <c r="BE215" s="153" t="s">
        <v>2610</v>
      </c>
      <c r="BF215" s="103" t="s">
        <v>35</v>
      </c>
      <c r="BG215" s="103" t="s">
        <v>35</v>
      </c>
      <c r="BH215" s="103" t="s">
        <v>35</v>
      </c>
      <c r="BI215" s="132" t="s">
        <v>21</v>
      </c>
      <c r="BJ215" s="49" t="s">
        <v>443</v>
      </c>
      <c r="BK215" s="49" t="s">
        <v>443</v>
      </c>
      <c r="BL215" s="49" t="s">
        <v>443</v>
      </c>
      <c r="BM215" s="49" t="s">
        <v>443</v>
      </c>
      <c r="BN215" s="49" t="s">
        <v>443</v>
      </c>
      <c r="BO215" s="49" t="s">
        <v>443</v>
      </c>
      <c r="BP215" s="49" t="s">
        <v>443</v>
      </c>
      <c r="BQ215" s="49" t="s">
        <v>443</v>
      </c>
      <c r="BR215" s="77" t="s">
        <v>443</v>
      </c>
      <c r="BS215" s="77" t="s">
        <v>443</v>
      </c>
      <c r="BT215" s="323" t="s">
        <v>4</v>
      </c>
      <c r="BU215" s="77" t="s">
        <v>443</v>
      </c>
      <c r="BV215" s="77" t="s">
        <v>443</v>
      </c>
      <c r="BW215" s="77" t="s">
        <v>443</v>
      </c>
      <c r="BX215" s="77" t="s">
        <v>443</v>
      </c>
      <c r="BY215" s="77" t="s">
        <v>443</v>
      </c>
      <c r="BZ215" s="77" t="s">
        <v>443</v>
      </c>
      <c r="CA215" s="77" t="s">
        <v>443</v>
      </c>
      <c r="CB215" s="77" t="s">
        <v>443</v>
      </c>
      <c r="CC215" s="77" t="s">
        <v>443</v>
      </c>
      <c r="CD215" s="77" t="s">
        <v>443</v>
      </c>
      <c r="CE215" s="142" t="s">
        <v>1919</v>
      </c>
      <c r="CF215" s="77" t="s">
        <v>443</v>
      </c>
      <c r="CG215" s="77" t="s">
        <v>443</v>
      </c>
      <c r="CH215" s="77" t="s">
        <v>443</v>
      </c>
      <c r="CI215" s="77" t="s">
        <v>443</v>
      </c>
      <c r="CJ215" s="77" t="s">
        <v>443</v>
      </c>
      <c r="CK215" s="77" t="s">
        <v>443</v>
      </c>
      <c r="CL215" s="76" t="s">
        <v>443</v>
      </c>
      <c r="CM215" s="328" t="s">
        <v>2600</v>
      </c>
      <c r="CN215" s="77" t="s">
        <v>443</v>
      </c>
      <c r="CO215" s="77" t="s">
        <v>443</v>
      </c>
      <c r="CP215" s="379" t="s">
        <v>443</v>
      </c>
      <c r="CQ215" s="379" t="s">
        <v>443</v>
      </c>
      <c r="CR215" s="379" t="s">
        <v>443</v>
      </c>
      <c r="CS215" s="389" t="s">
        <v>4</v>
      </c>
      <c r="CT215" s="424" t="s">
        <v>443</v>
      </c>
      <c r="CU215" s="380" t="s">
        <v>35</v>
      </c>
      <c r="CV215" s="379" t="s">
        <v>443</v>
      </c>
      <c r="CW215" s="379" t="s">
        <v>443</v>
      </c>
      <c r="CX215" s="379" t="s">
        <v>443</v>
      </c>
      <c r="CY215" s="448" t="s">
        <v>443</v>
      </c>
      <c r="CZ215" s="448" t="s">
        <v>443</v>
      </c>
      <c r="DA215" s="379" t="s">
        <v>443</v>
      </c>
    </row>
    <row r="216" spans="1:105" s="397" customFormat="1" ht="45" customHeight="1" x14ac:dyDescent="0.25">
      <c r="A216" s="383" t="s">
        <v>83</v>
      </c>
      <c r="B216" s="382" t="s">
        <v>60</v>
      </c>
      <c r="C216" s="409" t="s">
        <v>2049</v>
      </c>
      <c r="D216" s="384"/>
      <c r="E216" s="385" t="s">
        <v>590</v>
      </c>
      <c r="F216" s="386" t="s">
        <v>2590</v>
      </c>
      <c r="G216" s="88">
        <v>12</v>
      </c>
      <c r="H216" s="387" t="s">
        <v>30</v>
      </c>
      <c r="I216" s="388" t="s">
        <v>45</v>
      </c>
      <c r="J216" s="170" t="s">
        <v>443</v>
      </c>
      <c r="K216" s="49" t="s">
        <v>443</v>
      </c>
      <c r="L216" s="49" t="s">
        <v>21</v>
      </c>
      <c r="M216" s="49" t="s">
        <v>443</v>
      </c>
      <c r="N216" s="49" t="s">
        <v>443</v>
      </c>
      <c r="O216" s="49" t="s">
        <v>443</v>
      </c>
      <c r="P216" s="49" t="s">
        <v>443</v>
      </c>
      <c r="Q216" s="49" t="s">
        <v>443</v>
      </c>
      <c r="R216" s="49" t="s">
        <v>443</v>
      </c>
      <c r="S216" s="49" t="s">
        <v>443</v>
      </c>
      <c r="T216" s="49" t="s">
        <v>443</v>
      </c>
      <c r="U216" s="49" t="s">
        <v>443</v>
      </c>
      <c r="V216" s="49" t="s">
        <v>443</v>
      </c>
      <c r="W216" s="49" t="s">
        <v>443</v>
      </c>
      <c r="X216" s="49" t="s">
        <v>21</v>
      </c>
      <c r="Y216" s="49" t="s">
        <v>443</v>
      </c>
      <c r="Z216" s="49" t="s">
        <v>443</v>
      </c>
      <c r="AA216" s="49" t="s">
        <v>443</v>
      </c>
      <c r="AB216" s="49" t="s">
        <v>443</v>
      </c>
      <c r="AC216" s="49" t="s">
        <v>443</v>
      </c>
      <c r="AD216" s="49" t="s">
        <v>443</v>
      </c>
      <c r="AE216" s="49" t="s">
        <v>443</v>
      </c>
      <c r="AF216" s="49" t="s">
        <v>443</v>
      </c>
      <c r="AG216" s="49" t="s">
        <v>443</v>
      </c>
      <c r="AH216" s="49" t="s">
        <v>443</v>
      </c>
      <c r="AI216" s="49" t="s">
        <v>443</v>
      </c>
      <c r="AJ216" s="49" t="s">
        <v>21</v>
      </c>
      <c r="AK216" s="49" t="s">
        <v>443</v>
      </c>
      <c r="AL216" s="49" t="s">
        <v>443</v>
      </c>
      <c r="AM216" s="49" t="s">
        <v>443</v>
      </c>
      <c r="AN216" s="49" t="s">
        <v>443</v>
      </c>
      <c r="AO216" s="49" t="s">
        <v>443</v>
      </c>
      <c r="AP216" s="49" t="s">
        <v>443</v>
      </c>
      <c r="AQ216" s="49" t="s">
        <v>443</v>
      </c>
      <c r="AR216" s="49" t="s">
        <v>443</v>
      </c>
      <c r="AS216" s="49" t="s">
        <v>443</v>
      </c>
      <c r="AT216" s="77" t="s">
        <v>443</v>
      </c>
      <c r="AU216" s="77" t="s">
        <v>443</v>
      </c>
      <c r="AV216" s="149" t="s">
        <v>21</v>
      </c>
      <c r="AW216" s="77" t="s">
        <v>443</v>
      </c>
      <c r="AX216" s="77" t="s">
        <v>443</v>
      </c>
      <c r="AY216" s="77" t="s">
        <v>443</v>
      </c>
      <c r="AZ216" s="77" t="s">
        <v>443</v>
      </c>
      <c r="BA216" s="77" t="s">
        <v>443</v>
      </c>
      <c r="BB216" s="77" t="s">
        <v>443</v>
      </c>
      <c r="BC216" s="77" t="s">
        <v>443</v>
      </c>
      <c r="BD216" s="77" t="s">
        <v>443</v>
      </c>
      <c r="BE216" s="153" t="s">
        <v>2610</v>
      </c>
      <c r="BF216" s="135" t="s">
        <v>2611</v>
      </c>
      <c r="BG216" s="49" t="s">
        <v>443</v>
      </c>
      <c r="BH216" s="132" t="s">
        <v>21</v>
      </c>
      <c r="BI216" s="49" t="s">
        <v>443</v>
      </c>
      <c r="BJ216" s="49" t="s">
        <v>443</v>
      </c>
      <c r="BK216" s="49" t="s">
        <v>443</v>
      </c>
      <c r="BL216" s="49" t="s">
        <v>443</v>
      </c>
      <c r="BM216" s="49" t="s">
        <v>443</v>
      </c>
      <c r="BN216" s="49" t="s">
        <v>443</v>
      </c>
      <c r="BO216" s="49" t="s">
        <v>443</v>
      </c>
      <c r="BP216" s="49" t="s">
        <v>443</v>
      </c>
      <c r="BQ216" s="49" t="s">
        <v>443</v>
      </c>
      <c r="BR216" s="77" t="s">
        <v>443</v>
      </c>
      <c r="BS216" s="77" t="s">
        <v>443</v>
      </c>
      <c r="BT216" s="323" t="s">
        <v>4</v>
      </c>
      <c r="BU216" s="77" t="s">
        <v>443</v>
      </c>
      <c r="BV216" s="77" t="s">
        <v>443</v>
      </c>
      <c r="BW216" s="77" t="s">
        <v>443</v>
      </c>
      <c r="BX216" s="77" t="s">
        <v>443</v>
      </c>
      <c r="BY216" s="77" t="s">
        <v>443</v>
      </c>
      <c r="BZ216" s="77" t="s">
        <v>443</v>
      </c>
      <c r="CA216" s="77" t="s">
        <v>443</v>
      </c>
      <c r="CB216" s="77" t="s">
        <v>443</v>
      </c>
      <c r="CC216" s="77" t="s">
        <v>443</v>
      </c>
      <c r="CD216" s="77" t="s">
        <v>443</v>
      </c>
      <c r="CE216" s="77" t="s">
        <v>443</v>
      </c>
      <c r="CF216" s="326" t="s">
        <v>4</v>
      </c>
      <c r="CG216" s="77" t="s">
        <v>443</v>
      </c>
      <c r="CH216" s="77" t="s">
        <v>443</v>
      </c>
      <c r="CI216" s="77" t="s">
        <v>443</v>
      </c>
      <c r="CJ216" s="77" t="s">
        <v>443</v>
      </c>
      <c r="CK216" s="77" t="s">
        <v>443</v>
      </c>
      <c r="CL216" s="76" t="s">
        <v>443</v>
      </c>
      <c r="CM216" s="328" t="s">
        <v>2600</v>
      </c>
      <c r="CN216" s="77" t="s">
        <v>443</v>
      </c>
      <c r="CO216" s="77" t="s">
        <v>443</v>
      </c>
      <c r="CP216" s="379" t="s">
        <v>443</v>
      </c>
      <c r="CQ216" s="379" t="s">
        <v>443</v>
      </c>
      <c r="CR216" s="379" t="s">
        <v>443</v>
      </c>
      <c r="CS216" s="389" t="s">
        <v>4</v>
      </c>
      <c r="CT216" s="424" t="s">
        <v>443</v>
      </c>
      <c r="CU216" s="380" t="s">
        <v>35</v>
      </c>
      <c r="CV216" s="379" t="s">
        <v>443</v>
      </c>
      <c r="CW216" s="379" t="s">
        <v>443</v>
      </c>
      <c r="CX216" s="379" t="s">
        <v>443</v>
      </c>
      <c r="CY216" s="448" t="s">
        <v>443</v>
      </c>
      <c r="CZ216" s="448" t="s">
        <v>443</v>
      </c>
      <c r="DA216" s="379" t="s">
        <v>443</v>
      </c>
    </row>
    <row r="217" spans="1:105" s="105" customFormat="1" x14ac:dyDescent="0.2">
      <c r="A217" s="6" t="s">
        <v>2794</v>
      </c>
      <c r="B217" s="6" t="s">
        <v>2795</v>
      </c>
      <c r="C217" s="58" t="s">
        <v>2796</v>
      </c>
      <c r="D217" s="118">
        <v>41487</v>
      </c>
      <c r="E217" s="53" t="s">
        <v>66</v>
      </c>
      <c r="F217" s="88" t="s">
        <v>2797</v>
      </c>
      <c r="G217" s="88">
        <v>13</v>
      </c>
      <c r="H217" s="9" t="s">
        <v>19</v>
      </c>
      <c r="I217" s="10" t="s">
        <v>72</v>
      </c>
      <c r="J217" s="187" t="s">
        <v>35</v>
      </c>
      <c r="K217" s="50" t="s">
        <v>35</v>
      </c>
      <c r="L217" s="50" t="s">
        <v>35</v>
      </c>
      <c r="M217" s="50" t="s">
        <v>35</v>
      </c>
      <c r="N217" s="50" t="s">
        <v>35</v>
      </c>
      <c r="O217" s="50" t="s">
        <v>35</v>
      </c>
      <c r="P217" s="50" t="s">
        <v>35</v>
      </c>
      <c r="Q217" s="50" t="s">
        <v>35</v>
      </c>
      <c r="R217" s="50" t="s">
        <v>35</v>
      </c>
      <c r="S217" s="49" t="s">
        <v>443</v>
      </c>
      <c r="T217" s="49" t="s">
        <v>443</v>
      </c>
      <c r="U217" s="49" t="s">
        <v>21</v>
      </c>
      <c r="V217" s="49" t="s">
        <v>443</v>
      </c>
      <c r="W217" s="49" t="s">
        <v>443</v>
      </c>
      <c r="X217" s="49" t="s">
        <v>443</v>
      </c>
      <c r="Y217" s="49" t="s">
        <v>443</v>
      </c>
      <c r="Z217" s="49" t="s">
        <v>443</v>
      </c>
      <c r="AA217" s="49" t="s">
        <v>443</v>
      </c>
      <c r="AB217" s="49" t="s">
        <v>34</v>
      </c>
      <c r="AC217" s="49" t="s">
        <v>34</v>
      </c>
      <c r="AD217" s="49" t="s">
        <v>34</v>
      </c>
      <c r="AE217" s="49" t="s">
        <v>34</v>
      </c>
      <c r="AF217" s="49" t="s">
        <v>34</v>
      </c>
      <c r="AG217" s="49" t="s">
        <v>34</v>
      </c>
      <c r="AH217" s="49" t="s">
        <v>443</v>
      </c>
      <c r="AI217" s="49" t="s">
        <v>35</v>
      </c>
      <c r="AJ217" s="49"/>
      <c r="AK217" s="49"/>
      <c r="AL217" s="49"/>
      <c r="AM217" s="49"/>
      <c r="AN217" s="49"/>
      <c r="AO217" s="49"/>
      <c r="AP217" s="49"/>
      <c r="AQ217" s="49" t="s">
        <v>443</v>
      </c>
      <c r="AR217" s="49"/>
      <c r="AS217" s="49"/>
      <c r="AT217"/>
      <c r="AU217"/>
      <c r="AV217"/>
      <c r="AW217"/>
      <c r="AX217"/>
      <c r="AY217"/>
      <c r="AZ217"/>
      <c r="BA217"/>
      <c r="BB217"/>
      <c r="BC217"/>
      <c r="BD217"/>
      <c r="BE217"/>
      <c r="BF217" s="1"/>
      <c r="BG217" s="1"/>
      <c r="BH217" s="1"/>
      <c r="BI217" s="1"/>
      <c r="BJ217" s="1"/>
      <c r="BK217" s="1"/>
      <c r="BL217" s="1"/>
      <c r="BM217" s="1"/>
      <c r="BN217" s="1"/>
      <c r="BO217" s="1"/>
      <c r="BP217" s="1"/>
      <c r="BQ217" s="1"/>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row>
    <row r="218" spans="1:105" s="381" customFormat="1" ht="45" customHeight="1" x14ac:dyDescent="0.25">
      <c r="A218" s="390" t="s">
        <v>2798</v>
      </c>
      <c r="B218" s="390" t="s">
        <v>2591</v>
      </c>
      <c r="C218" s="457" t="s">
        <v>2799</v>
      </c>
      <c r="D218" s="393">
        <v>43831</v>
      </c>
      <c r="E218" s="411" t="s">
        <v>590</v>
      </c>
      <c r="F218" s="394" t="s">
        <v>2516</v>
      </c>
      <c r="G218" s="317"/>
      <c r="H218" s="395" t="s">
        <v>2383</v>
      </c>
      <c r="I218" s="396" t="s">
        <v>87</v>
      </c>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c r="AU218"/>
      <c r="AV218"/>
      <c r="AW218"/>
      <c r="AX218"/>
      <c r="AY218"/>
      <c r="AZ218"/>
      <c r="BA218"/>
      <c r="BB218"/>
      <c r="BC218"/>
      <c r="BD218"/>
      <c r="BE218"/>
      <c r="BF218" s="1"/>
      <c r="BG218" s="1"/>
      <c r="BH218" s="1"/>
      <c r="BI218" s="1"/>
      <c r="BJ218" s="1"/>
      <c r="BK218" s="49"/>
      <c r="BL218" s="49"/>
      <c r="BM218" s="1"/>
      <c r="BN218" s="1"/>
      <c r="BO218" s="1"/>
      <c r="BP218" s="1"/>
      <c r="BQ218" s="1"/>
      <c r="BR218"/>
      <c r="BS218"/>
      <c r="BT218"/>
      <c r="BU218"/>
      <c r="BV218"/>
      <c r="BW218"/>
      <c r="BX218"/>
      <c r="BY218"/>
      <c r="BZ218"/>
      <c r="CA218"/>
      <c r="CB218"/>
      <c r="CC218"/>
      <c r="CD218"/>
      <c r="CE218"/>
      <c r="CF218"/>
      <c r="CG218"/>
      <c r="CH218"/>
      <c r="CI218"/>
      <c r="CJ218"/>
      <c r="CK218"/>
      <c r="CL218"/>
      <c r="CM218"/>
      <c r="CN218"/>
      <c r="CO218"/>
      <c r="CP218" s="425" t="s">
        <v>4</v>
      </c>
      <c r="CQ218" s="379"/>
      <c r="CR218" s="379" t="s">
        <v>443</v>
      </c>
      <c r="CS218" s="379" t="s">
        <v>443</v>
      </c>
      <c r="CT218" s="455" t="s">
        <v>1919</v>
      </c>
      <c r="CU218" s="380" t="s">
        <v>1919</v>
      </c>
      <c r="CV218" s="379" t="s">
        <v>443</v>
      </c>
      <c r="CW218" s="379" t="s">
        <v>443</v>
      </c>
      <c r="CX218" s="379" t="s">
        <v>443</v>
      </c>
      <c r="CY218" s="448" t="s">
        <v>443</v>
      </c>
      <c r="CZ218" s="379" t="s">
        <v>443</v>
      </c>
      <c r="DA218" s="380" t="s">
        <v>35</v>
      </c>
    </row>
    <row r="219" spans="1:105" customFormat="1" ht="26.1" customHeight="1" x14ac:dyDescent="0.2">
      <c r="A219" s="6" t="s">
        <v>267</v>
      </c>
      <c r="B219" s="6" t="s">
        <v>1300</v>
      </c>
      <c r="C219" s="45" t="s">
        <v>2800</v>
      </c>
      <c r="D219" s="242">
        <v>42004</v>
      </c>
      <c r="E219" s="53" t="s">
        <v>66</v>
      </c>
      <c r="F219" s="88" t="s">
        <v>268</v>
      </c>
      <c r="G219" s="315">
        <v>16</v>
      </c>
      <c r="H219" s="9" t="s">
        <v>39</v>
      </c>
      <c r="I219" s="10" t="s">
        <v>31</v>
      </c>
      <c r="J219" s="77" t="s">
        <v>443</v>
      </c>
      <c r="K219" s="77" t="s">
        <v>21</v>
      </c>
      <c r="L219" s="77" t="s">
        <v>443</v>
      </c>
      <c r="M219" s="77" t="s">
        <v>443</v>
      </c>
      <c r="N219" s="77" t="s">
        <v>443</v>
      </c>
      <c r="O219" s="77" t="s">
        <v>443</v>
      </c>
      <c r="P219" s="77" t="s">
        <v>443</v>
      </c>
      <c r="Q219" s="77" t="s">
        <v>443</v>
      </c>
      <c r="R219" s="77" t="s">
        <v>443</v>
      </c>
      <c r="S219" s="77" t="s">
        <v>443</v>
      </c>
      <c r="T219" s="77" t="s">
        <v>443</v>
      </c>
      <c r="U219" s="77" t="s">
        <v>443</v>
      </c>
      <c r="V219" s="77" t="s">
        <v>443</v>
      </c>
      <c r="W219" s="77" t="s">
        <v>21</v>
      </c>
      <c r="X219" s="77" t="s">
        <v>443</v>
      </c>
      <c r="Y219" s="77" t="s">
        <v>443</v>
      </c>
      <c r="Z219" s="77" t="s">
        <v>443</v>
      </c>
      <c r="AA219" s="77" t="s">
        <v>443</v>
      </c>
      <c r="AB219" s="77" t="s">
        <v>443</v>
      </c>
      <c r="AC219" s="77" t="s">
        <v>443</v>
      </c>
      <c r="AD219" s="77" t="s">
        <v>443</v>
      </c>
      <c r="AE219" s="77" t="s">
        <v>443</v>
      </c>
      <c r="AF219" s="77" t="s">
        <v>21</v>
      </c>
      <c r="AG219" s="77" t="s">
        <v>443</v>
      </c>
      <c r="AH219" s="77" t="s">
        <v>443</v>
      </c>
      <c r="AI219" s="77" t="s">
        <v>21</v>
      </c>
      <c r="AJ219" s="343" t="s">
        <v>66</v>
      </c>
      <c r="AK219" s="141"/>
      <c r="AL219" s="141"/>
      <c r="AM219" s="141"/>
      <c r="AN219" s="141"/>
      <c r="AO219" s="141"/>
      <c r="AP219" s="141"/>
      <c r="AQ219" s="141"/>
      <c r="AR219" s="141" t="s">
        <v>21</v>
      </c>
      <c r="AS219" s="141"/>
      <c r="AT219" s="105"/>
      <c r="BN219" s="77"/>
      <c r="BT219" s="1"/>
      <c r="BU219" s="1"/>
      <c r="BV219" s="1"/>
      <c r="BW219" s="1"/>
      <c r="BX219" s="1"/>
      <c r="BY219" s="1"/>
      <c r="BZ219" s="1"/>
      <c r="CA219" s="1"/>
      <c r="CB219" s="1"/>
      <c r="CC219" s="1"/>
      <c r="CD219" s="1"/>
      <c r="CE219" s="1"/>
      <c r="CF219" s="1"/>
      <c r="CG219" s="1"/>
      <c r="CH219" s="1"/>
      <c r="CI219" s="1"/>
      <c r="CJ219" s="1"/>
      <c r="CK219" s="1"/>
      <c r="CL219" s="1"/>
      <c r="CM219" s="1"/>
      <c r="CN219" s="1"/>
      <c r="CO219" s="1"/>
      <c r="CP219" s="15"/>
    </row>
    <row r="220" spans="1:105" customFormat="1" ht="33.75" x14ac:dyDescent="0.2">
      <c r="A220" s="22" t="s">
        <v>2440</v>
      </c>
      <c r="B220" s="5" t="s">
        <v>60</v>
      </c>
      <c r="C220" s="56" t="s">
        <v>2801</v>
      </c>
      <c r="D220" s="127">
        <v>43374</v>
      </c>
      <c r="E220" s="65" t="s">
        <v>2802</v>
      </c>
      <c r="F220" s="165" t="s">
        <v>1180</v>
      </c>
      <c r="G220" s="316" t="s">
        <v>24</v>
      </c>
      <c r="H220" s="9" t="s">
        <v>24</v>
      </c>
      <c r="I220" s="280" t="s">
        <v>69</v>
      </c>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c r="AK220" s="77"/>
      <c r="AL220" s="77"/>
      <c r="AM220" s="77"/>
      <c r="AN220" s="77"/>
      <c r="AO220" s="77"/>
      <c r="AP220" s="77"/>
      <c r="AQ220" s="77"/>
      <c r="AR220" s="319"/>
      <c r="AS220" s="77"/>
      <c r="AT220" s="77"/>
      <c r="AU220" s="149"/>
      <c r="AV220" s="77"/>
      <c r="AW220" s="151"/>
      <c r="AX220" s="77"/>
      <c r="AY220" s="77"/>
      <c r="AZ220" s="77"/>
      <c r="BA220" s="77"/>
      <c r="BB220" s="77"/>
      <c r="BC220" s="77"/>
      <c r="BD220" s="77"/>
      <c r="BE220" s="77"/>
      <c r="BF220" s="77"/>
      <c r="BG220" s="144"/>
      <c r="BH220" s="77"/>
      <c r="BI220" s="77"/>
      <c r="BJ220" s="77"/>
      <c r="BK220" s="77"/>
      <c r="BL220" s="77"/>
      <c r="BM220" s="77"/>
      <c r="BN220" s="77"/>
      <c r="BO220" s="77"/>
      <c r="BP220" s="77"/>
      <c r="BQ220" s="77"/>
      <c r="BR220" s="77"/>
      <c r="BS220" s="323"/>
      <c r="BT220" s="77"/>
      <c r="BU220" s="77"/>
      <c r="BV220" s="77"/>
      <c r="BW220" s="48"/>
      <c r="BX220" s="77"/>
      <c r="BY220" s="77"/>
      <c r="BZ220" s="77"/>
      <c r="CA220" s="77"/>
      <c r="CB220" s="77"/>
      <c r="CC220" s="77"/>
      <c r="CD220" s="49" t="s">
        <v>443</v>
      </c>
      <c r="CE220" s="49" t="s">
        <v>443</v>
      </c>
      <c r="CF220" s="49" t="s">
        <v>443</v>
      </c>
      <c r="CG220" s="49" t="s">
        <v>443</v>
      </c>
      <c r="CH220" s="49" t="s">
        <v>443</v>
      </c>
      <c r="CI220" s="49" t="s">
        <v>443</v>
      </c>
      <c r="CJ220" s="49" t="s">
        <v>443</v>
      </c>
      <c r="CK220" s="49" t="s">
        <v>443</v>
      </c>
      <c r="CL220" s="49" t="s">
        <v>443</v>
      </c>
      <c r="CM220" s="49" t="s">
        <v>443</v>
      </c>
      <c r="CN220" s="49" t="s">
        <v>35</v>
      </c>
      <c r="CO220" s="49" t="s">
        <v>35</v>
      </c>
      <c r="CP220" s="77" t="s">
        <v>443</v>
      </c>
    </row>
    <row r="221" spans="1:105" customFormat="1" x14ac:dyDescent="0.2">
      <c r="A221" s="6" t="s">
        <v>2803</v>
      </c>
      <c r="B221" s="6" t="s">
        <v>99</v>
      </c>
      <c r="C221" s="45" t="s">
        <v>1921</v>
      </c>
      <c r="D221" s="118">
        <v>43452</v>
      </c>
      <c r="E221" s="65" t="s">
        <v>66</v>
      </c>
      <c r="F221" s="165" t="s">
        <v>2804</v>
      </c>
      <c r="G221" s="315"/>
      <c r="H221" s="9" t="s">
        <v>19</v>
      </c>
      <c r="I221" s="280" t="s">
        <v>657</v>
      </c>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c r="AK221" s="77"/>
      <c r="AL221" s="77"/>
      <c r="AM221" s="77"/>
      <c r="AN221" s="77"/>
      <c r="AO221" s="77"/>
      <c r="AP221" s="77"/>
      <c r="AQ221" s="77"/>
      <c r="AR221" s="77"/>
      <c r="AS221" s="77"/>
      <c r="AT221" s="141"/>
      <c r="AU221" s="77"/>
      <c r="AV221" s="77"/>
      <c r="AW221" s="77"/>
      <c r="AX221" s="77"/>
      <c r="AY221" s="77"/>
      <c r="AZ221" s="77"/>
      <c r="BA221" s="77"/>
      <c r="BB221" s="77"/>
      <c r="BC221" s="149"/>
      <c r="BD221" s="77"/>
      <c r="BE221" s="77"/>
      <c r="BF221" s="141"/>
      <c r="BG221" s="141"/>
      <c r="BH221" s="141"/>
      <c r="BI221" s="141"/>
      <c r="BJ221" s="141"/>
      <c r="BK221" s="141"/>
      <c r="BL221" s="141"/>
      <c r="BM221" s="141"/>
      <c r="BN221" s="77"/>
      <c r="BO221" s="77"/>
      <c r="BP221" s="141"/>
      <c r="BQ221" s="141"/>
      <c r="BR221" s="142"/>
      <c r="BS221" s="142"/>
      <c r="BT221" s="142"/>
      <c r="BU221" s="142"/>
      <c r="BV221" s="142"/>
      <c r="BW221" s="142"/>
      <c r="BX221" s="77"/>
      <c r="BY221" s="142"/>
      <c r="BZ221" s="142"/>
      <c r="CA221" s="142" t="s">
        <v>1919</v>
      </c>
      <c r="CB221" s="142" t="s">
        <v>1919</v>
      </c>
      <c r="CC221" s="142" t="s">
        <v>1919</v>
      </c>
      <c r="CD221" s="325" t="s">
        <v>4</v>
      </c>
      <c r="CE221" s="77" t="s">
        <v>443</v>
      </c>
      <c r="CF221" s="77" t="s">
        <v>443</v>
      </c>
      <c r="CG221" s="77" t="s">
        <v>443</v>
      </c>
      <c r="CH221" s="77" t="s">
        <v>443</v>
      </c>
      <c r="CI221" s="77" t="s">
        <v>443</v>
      </c>
      <c r="CJ221" s="77" t="s">
        <v>443</v>
      </c>
      <c r="CK221" s="77" t="s">
        <v>443</v>
      </c>
      <c r="CL221" s="77" t="s">
        <v>443</v>
      </c>
      <c r="CM221" s="77" t="s">
        <v>443</v>
      </c>
      <c r="CN221" s="77" t="s">
        <v>443</v>
      </c>
      <c r="CO221" s="77" t="s">
        <v>443</v>
      </c>
      <c r="CP221" s="49" t="s">
        <v>443</v>
      </c>
      <c r="CQ221" s="1"/>
      <c r="CR221" s="1"/>
      <c r="CS221" s="1"/>
      <c r="CT221" s="1"/>
      <c r="CU221" s="1"/>
      <c r="CV221" s="1"/>
      <c r="CW221" s="1"/>
      <c r="CX221" s="1"/>
      <c r="CY221" s="1"/>
      <c r="CZ221" s="1"/>
      <c r="DA221" s="1"/>
    </row>
    <row r="222" spans="1:105" customFormat="1" ht="67.5" x14ac:dyDescent="0.2">
      <c r="A222" s="22" t="s">
        <v>186</v>
      </c>
      <c r="B222" s="6" t="s">
        <v>2805</v>
      </c>
      <c r="C222" s="45" t="s">
        <v>2806</v>
      </c>
      <c r="D222" s="117"/>
      <c r="E222" s="66" t="s">
        <v>66</v>
      </c>
      <c r="F222" s="165" t="s">
        <v>300</v>
      </c>
      <c r="G222" s="315"/>
      <c r="H222" s="9" t="s">
        <v>24</v>
      </c>
      <c r="I222" s="280" t="s">
        <v>69</v>
      </c>
      <c r="J222" s="77" t="s">
        <v>443</v>
      </c>
      <c r="K222" s="77" t="s">
        <v>443</v>
      </c>
      <c r="L222" s="77" t="s">
        <v>443</v>
      </c>
      <c r="M222" s="77" t="s">
        <v>443</v>
      </c>
      <c r="N222" s="77" t="s">
        <v>443</v>
      </c>
      <c r="O222" s="77" t="s">
        <v>21</v>
      </c>
      <c r="P222" s="77" t="s">
        <v>443</v>
      </c>
      <c r="Q222" s="77" t="s">
        <v>443</v>
      </c>
      <c r="R222" s="77" t="s">
        <v>443</v>
      </c>
      <c r="S222" s="77" t="s">
        <v>443</v>
      </c>
      <c r="T222" s="77" t="s">
        <v>443</v>
      </c>
      <c r="U222" s="77" t="s">
        <v>443</v>
      </c>
      <c r="V222" s="77" t="s">
        <v>443</v>
      </c>
      <c r="W222" s="77" t="s">
        <v>443</v>
      </c>
      <c r="X222" s="77" t="s">
        <v>443</v>
      </c>
      <c r="Y222" s="77" t="s">
        <v>443</v>
      </c>
      <c r="Z222" s="77" t="s">
        <v>443</v>
      </c>
      <c r="AA222" s="77" t="s">
        <v>21</v>
      </c>
      <c r="AB222" s="77" t="s">
        <v>443</v>
      </c>
      <c r="AC222" s="77" t="s">
        <v>443</v>
      </c>
      <c r="AD222" s="77" t="s">
        <v>443</v>
      </c>
      <c r="AE222" s="77" t="s">
        <v>443</v>
      </c>
      <c r="AF222" s="77" t="s">
        <v>443</v>
      </c>
      <c r="AG222" s="77" t="s">
        <v>443</v>
      </c>
      <c r="AH222" s="77" t="s">
        <v>443</v>
      </c>
      <c r="AI222" s="77" t="s">
        <v>443</v>
      </c>
      <c r="AJ222" s="77" t="s">
        <v>443</v>
      </c>
      <c r="AK222" s="77" t="s">
        <v>443</v>
      </c>
      <c r="AL222" s="77" t="s">
        <v>443</v>
      </c>
      <c r="AM222" s="77" t="s">
        <v>443</v>
      </c>
      <c r="AN222" s="77" t="s">
        <v>21</v>
      </c>
      <c r="AO222" s="77" t="s">
        <v>443</v>
      </c>
      <c r="AP222" s="77" t="s">
        <v>443</v>
      </c>
      <c r="AQ222" s="77" t="s">
        <v>443</v>
      </c>
      <c r="AR222" s="77" t="s">
        <v>443</v>
      </c>
      <c r="AS222" s="77" t="s">
        <v>443</v>
      </c>
      <c r="AT222" s="77" t="s">
        <v>443</v>
      </c>
      <c r="AU222" s="77" t="s">
        <v>443</v>
      </c>
      <c r="AV222" s="77" t="s">
        <v>443</v>
      </c>
      <c r="AW222" s="77" t="s">
        <v>443</v>
      </c>
      <c r="AX222" s="77" t="s">
        <v>443</v>
      </c>
      <c r="AY222" s="149" t="s">
        <v>21</v>
      </c>
      <c r="AZ222" s="77" t="s">
        <v>443</v>
      </c>
      <c r="BA222" s="77" t="s">
        <v>2595</v>
      </c>
      <c r="BB222" s="77" t="s">
        <v>443</v>
      </c>
      <c r="BC222" s="77"/>
      <c r="BD222" s="77" t="s">
        <v>443</v>
      </c>
      <c r="BE222" s="77" t="s">
        <v>443</v>
      </c>
      <c r="BF222" s="77" t="s">
        <v>443</v>
      </c>
      <c r="BG222" s="77" t="s">
        <v>443</v>
      </c>
      <c r="BH222" s="77" t="s">
        <v>443</v>
      </c>
      <c r="BI222" s="77" t="s">
        <v>443</v>
      </c>
      <c r="BJ222" s="77" t="s">
        <v>443</v>
      </c>
      <c r="BK222" s="77" t="s">
        <v>443</v>
      </c>
      <c r="BL222" s="77" t="s">
        <v>443</v>
      </c>
      <c r="BM222" s="144" t="s">
        <v>21</v>
      </c>
      <c r="BN222" s="142" t="s">
        <v>35</v>
      </c>
      <c r="BO222" s="142" t="s">
        <v>35</v>
      </c>
      <c r="BP222" s="142" t="s">
        <v>35</v>
      </c>
      <c r="BQ222" s="142" t="s">
        <v>35</v>
      </c>
      <c r="BR222" s="142" t="s">
        <v>35</v>
      </c>
      <c r="BS222" s="142" t="s">
        <v>35</v>
      </c>
      <c r="BT222" s="142" t="s">
        <v>35</v>
      </c>
      <c r="BU222" s="142" t="s">
        <v>35</v>
      </c>
      <c r="BV222" s="142" t="s">
        <v>35</v>
      </c>
      <c r="BW222" s="105"/>
      <c r="BX222" s="77"/>
      <c r="BY222" s="323" t="s">
        <v>4</v>
      </c>
      <c r="BZ222" s="105"/>
      <c r="CA222" s="105"/>
      <c r="CB222" s="105"/>
      <c r="CC222" s="105"/>
      <c r="CD222" s="105"/>
      <c r="CE222" s="105"/>
      <c r="CF222" s="105"/>
      <c r="CG222" s="105"/>
      <c r="CH222" s="105"/>
      <c r="CI222" s="105"/>
      <c r="CJ222" s="105"/>
      <c r="CP222" s="49"/>
      <c r="CQ222" s="1"/>
      <c r="CR222" s="1"/>
      <c r="CS222" s="1"/>
      <c r="CT222" s="1"/>
      <c r="CU222" s="1"/>
      <c r="CV222" s="1"/>
      <c r="CW222" s="49" t="s">
        <v>443</v>
      </c>
      <c r="CX222" s="1"/>
      <c r="CY222" s="1"/>
      <c r="CZ222" s="1"/>
      <c r="DA222" s="1"/>
    </row>
    <row r="223" spans="1:105" ht="45" customHeight="1" x14ac:dyDescent="0.25">
      <c r="A223" s="406" t="s">
        <v>1804</v>
      </c>
      <c r="B223" s="426" t="s">
        <v>1805</v>
      </c>
      <c r="C223" s="387"/>
      <c r="D223" s="401">
        <v>42767</v>
      </c>
      <c r="E223" s="385" t="s">
        <v>590</v>
      </c>
      <c r="F223" s="386" t="s">
        <v>2517</v>
      </c>
      <c r="G223" s="48"/>
      <c r="H223" s="387" t="s">
        <v>2181</v>
      </c>
      <c r="I223" s="449" t="s">
        <v>87</v>
      </c>
      <c r="AN223" s="142"/>
      <c r="AO223" s="142"/>
      <c r="AP223" s="142"/>
      <c r="AQ223" s="142"/>
      <c r="AR223" s="142"/>
      <c r="AS223" s="142"/>
      <c r="AT223" s="142"/>
      <c r="AU223" s="142"/>
      <c r="AV223" s="142"/>
      <c r="AW223" s="142"/>
      <c r="AX223" s="142"/>
      <c r="AY223" s="142"/>
      <c r="AZ223" s="142"/>
      <c r="BA223" s="142"/>
      <c r="BB223" s="142"/>
      <c r="BC223" s="142"/>
      <c r="BD223" s="77"/>
      <c r="BE223" s="77"/>
      <c r="BF223" s="142" t="s">
        <v>21</v>
      </c>
      <c r="BG223" s="142" t="s">
        <v>35</v>
      </c>
      <c r="BH223" s="142" t="s">
        <v>35</v>
      </c>
      <c r="BI223" s="77" t="s">
        <v>443</v>
      </c>
      <c r="BJ223" s="77" t="s">
        <v>443</v>
      </c>
      <c r="BK223" s="77" t="s">
        <v>443</v>
      </c>
      <c r="BL223" s="77" t="s">
        <v>443</v>
      </c>
      <c r="BM223" s="77" t="s">
        <v>443</v>
      </c>
      <c r="BN223" s="77" t="s">
        <v>443</v>
      </c>
      <c r="BO223" s="77" t="s">
        <v>443</v>
      </c>
      <c r="BP223" s="77" t="s">
        <v>443</v>
      </c>
      <c r="BQ223" s="77" t="s">
        <v>443</v>
      </c>
      <c r="BR223" s="323" t="s">
        <v>4</v>
      </c>
      <c r="BS223" s="77" t="s">
        <v>443</v>
      </c>
      <c r="BT223" s="77" t="s">
        <v>443</v>
      </c>
      <c r="BU223" s="77" t="s">
        <v>443</v>
      </c>
      <c r="BV223" s="77" t="s">
        <v>443</v>
      </c>
      <c r="BW223" s="48" t="s">
        <v>443</v>
      </c>
      <c r="BX223" s="77" t="s">
        <v>443</v>
      </c>
      <c r="BY223" s="77" t="s">
        <v>443</v>
      </c>
      <c r="BZ223" s="77" t="s">
        <v>443</v>
      </c>
      <c r="CA223" s="77" t="s">
        <v>443</v>
      </c>
      <c r="CB223" s="77" t="s">
        <v>443</v>
      </c>
      <c r="CC223" s="77" t="s">
        <v>443</v>
      </c>
      <c r="CD223" s="325" t="s">
        <v>4</v>
      </c>
      <c r="CE223" s="77" t="s">
        <v>443</v>
      </c>
      <c r="CF223" s="77" t="s">
        <v>443</v>
      </c>
      <c r="CG223" s="77" t="s">
        <v>443</v>
      </c>
      <c r="CH223" s="77" t="s">
        <v>443</v>
      </c>
      <c r="CI223" s="77" t="s">
        <v>443</v>
      </c>
      <c r="CJ223" s="77" t="s">
        <v>443</v>
      </c>
      <c r="CK223" s="77" t="s">
        <v>443</v>
      </c>
      <c r="CL223" s="77" t="s">
        <v>443</v>
      </c>
      <c r="CM223" s="77" t="s">
        <v>443</v>
      </c>
      <c r="CN223" s="77" t="s">
        <v>443</v>
      </c>
      <c r="CO223" s="77" t="s">
        <v>443</v>
      </c>
      <c r="CP223" s="379" t="s">
        <v>443</v>
      </c>
      <c r="CQ223" s="379" t="s">
        <v>443</v>
      </c>
      <c r="CR223" s="379" t="s">
        <v>4</v>
      </c>
      <c r="CS223" s="379" t="s">
        <v>443</v>
      </c>
      <c r="CT223" s="379" t="s">
        <v>443</v>
      </c>
      <c r="CU223" s="380" t="s">
        <v>35</v>
      </c>
      <c r="CV223" s="379" t="s">
        <v>443</v>
      </c>
      <c r="CW223" s="379" t="s">
        <v>443</v>
      </c>
      <c r="CX223" s="379" t="s">
        <v>443</v>
      </c>
      <c r="CY223" s="379" t="s">
        <v>443</v>
      </c>
      <c r="CZ223" s="379" t="s">
        <v>443</v>
      </c>
      <c r="DA223" s="380" t="s">
        <v>35</v>
      </c>
    </row>
    <row r="224" spans="1:105" s="381" customFormat="1" ht="45" customHeight="1" x14ac:dyDescent="0.25">
      <c r="A224" s="383" t="s">
        <v>2337</v>
      </c>
      <c r="B224" s="383" t="s">
        <v>297</v>
      </c>
      <c r="C224" s="383"/>
      <c r="D224" s="401">
        <v>42005</v>
      </c>
      <c r="E224" s="385" t="s">
        <v>590</v>
      </c>
      <c r="F224" s="386" t="s">
        <v>1811</v>
      </c>
      <c r="G224" s="315"/>
      <c r="H224" s="387" t="s">
        <v>24</v>
      </c>
      <c r="I224" s="388" t="s">
        <v>72</v>
      </c>
      <c r="J224" s="142"/>
      <c r="K224" s="142"/>
      <c r="L224" s="142"/>
      <c r="M224" s="142"/>
      <c r="N224" s="142"/>
      <c r="O224" s="142"/>
      <c r="P224" s="142"/>
      <c r="Q224" s="142"/>
      <c r="R224" s="142"/>
      <c r="S224" s="142"/>
      <c r="T224" s="142"/>
      <c r="U224" s="77"/>
      <c r="V224" s="77"/>
      <c r="W224" s="77"/>
      <c r="X224" s="77"/>
      <c r="Y224" s="77"/>
      <c r="Z224" s="77"/>
      <c r="AA224" s="77"/>
      <c r="AB224" s="77"/>
      <c r="AC224" s="77"/>
      <c r="AD224" s="77"/>
      <c r="AE224" s="77"/>
      <c r="AF224" s="77"/>
      <c r="AG224" s="77"/>
      <c r="AH224" s="77" t="s">
        <v>35</v>
      </c>
      <c r="AI224" s="77" t="s">
        <v>35</v>
      </c>
      <c r="AJ224" s="77" t="s">
        <v>443</v>
      </c>
      <c r="AK224" s="77" t="s">
        <v>443</v>
      </c>
      <c r="AL224" s="77" t="s">
        <v>443</v>
      </c>
      <c r="AM224" s="77" t="s">
        <v>443</v>
      </c>
      <c r="AN224" s="77" t="s">
        <v>443</v>
      </c>
      <c r="AO224" s="77" t="s">
        <v>443</v>
      </c>
      <c r="AP224" s="77" t="s">
        <v>443</v>
      </c>
      <c r="AQ224" s="77" t="s">
        <v>443</v>
      </c>
      <c r="AR224" s="77" t="s">
        <v>443</v>
      </c>
      <c r="AS224" s="77" t="s">
        <v>21</v>
      </c>
      <c r="AT224" s="77" t="s">
        <v>443</v>
      </c>
      <c r="AU224" s="77" t="s">
        <v>443</v>
      </c>
      <c r="AV224" s="77" t="s">
        <v>443</v>
      </c>
      <c r="AW224" s="77" t="s">
        <v>443</v>
      </c>
      <c r="AX224" s="77" t="s">
        <v>443</v>
      </c>
      <c r="AY224" s="77" t="s">
        <v>443</v>
      </c>
      <c r="AZ224" s="77" t="s">
        <v>443</v>
      </c>
      <c r="BA224" s="77" t="s">
        <v>443</v>
      </c>
      <c r="BB224" s="77" t="s">
        <v>2595</v>
      </c>
      <c r="BC224" s="77" t="s">
        <v>443</v>
      </c>
      <c r="BD224" s="77" t="s">
        <v>443</v>
      </c>
      <c r="BE224" s="149" t="s">
        <v>21</v>
      </c>
      <c r="BF224" s="77" t="s">
        <v>443</v>
      </c>
      <c r="BG224" s="77" t="s">
        <v>443</v>
      </c>
      <c r="BH224" s="77" t="s">
        <v>443</v>
      </c>
      <c r="BI224" s="77" t="s">
        <v>443</v>
      </c>
      <c r="BJ224" s="77" t="s">
        <v>443</v>
      </c>
      <c r="BK224" s="77" t="s">
        <v>443</v>
      </c>
      <c r="BL224" s="77" t="s">
        <v>443</v>
      </c>
      <c r="BM224" s="77" t="s">
        <v>443</v>
      </c>
      <c r="BN224" s="77" t="s">
        <v>443</v>
      </c>
      <c r="BO224" s="77" t="s">
        <v>443</v>
      </c>
      <c r="BP224" s="77" t="s">
        <v>443</v>
      </c>
      <c r="BQ224" s="144" t="s">
        <v>21</v>
      </c>
      <c r="BR224" s="77" t="s">
        <v>443</v>
      </c>
      <c r="BS224" s="77" t="s">
        <v>443</v>
      </c>
      <c r="BT224" s="77" t="s">
        <v>443</v>
      </c>
      <c r="BU224" s="77" t="s">
        <v>443</v>
      </c>
      <c r="BV224" s="77" t="s">
        <v>443</v>
      </c>
      <c r="BW224" t="s">
        <v>443</v>
      </c>
      <c r="BX224" s="77" t="s">
        <v>443</v>
      </c>
      <c r="BY224" s="77" t="s">
        <v>443</v>
      </c>
      <c r="BZ224" s="77" t="s">
        <v>443</v>
      </c>
      <c r="CA224" s="313" t="s">
        <v>443</v>
      </c>
      <c r="CB224" s="77" t="s">
        <v>443</v>
      </c>
      <c r="CC224" s="323" t="s">
        <v>4</v>
      </c>
      <c r="CD224" s="77" t="s">
        <v>443</v>
      </c>
      <c r="CE224" s="77" t="s">
        <v>443</v>
      </c>
      <c r="CF224" s="77" t="s">
        <v>443</v>
      </c>
      <c r="CG224" s="77" t="s">
        <v>443</v>
      </c>
      <c r="CH224" s="77" t="s">
        <v>443</v>
      </c>
      <c r="CI224" s="77" t="s">
        <v>443</v>
      </c>
      <c r="CJ224" s="77" t="s">
        <v>443</v>
      </c>
      <c r="CK224" s="77" t="s">
        <v>443</v>
      </c>
      <c r="CL224" s="77" t="s">
        <v>443</v>
      </c>
      <c r="CM224" s="77" t="s">
        <v>443</v>
      </c>
      <c r="CN224" s="77" t="s">
        <v>443</v>
      </c>
      <c r="CO224" s="77" t="s">
        <v>443</v>
      </c>
      <c r="CP224" s="379" t="s">
        <v>4</v>
      </c>
      <c r="CQ224" s="379" t="s">
        <v>443</v>
      </c>
      <c r="CR224" s="379" t="s">
        <v>443</v>
      </c>
      <c r="CS224" s="379" t="s">
        <v>443</v>
      </c>
      <c r="CT224" s="380" t="s">
        <v>35</v>
      </c>
      <c r="CU224" s="380" t="s">
        <v>35</v>
      </c>
      <c r="CV224" s="379" t="s">
        <v>443</v>
      </c>
      <c r="CW224" s="379" t="s">
        <v>443</v>
      </c>
      <c r="CX224" s="379" t="s">
        <v>443</v>
      </c>
      <c r="CY224" s="379" t="s">
        <v>443</v>
      </c>
      <c r="CZ224" s="379" t="s">
        <v>443</v>
      </c>
      <c r="DA224" s="379" t="s">
        <v>443</v>
      </c>
    </row>
    <row r="225" spans="1:105" s="381" customFormat="1" ht="45" customHeight="1" x14ac:dyDescent="0.25">
      <c r="A225" s="383" t="s">
        <v>2807</v>
      </c>
      <c r="B225" s="383" t="s">
        <v>989</v>
      </c>
      <c r="C225" s="451" t="s">
        <v>2808</v>
      </c>
      <c r="D225" s="401">
        <v>44063</v>
      </c>
      <c r="E225" s="385" t="s">
        <v>590</v>
      </c>
      <c r="F225" s="386" t="s">
        <v>1012</v>
      </c>
      <c r="G225" s="299"/>
      <c r="H225" s="387" t="s">
        <v>2383</v>
      </c>
      <c r="I225" s="388" t="s">
        <v>87</v>
      </c>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c r="AU225"/>
      <c r="AV225"/>
      <c r="AW225"/>
      <c r="AX225"/>
      <c r="AY225"/>
      <c r="AZ225"/>
      <c r="BA225"/>
      <c r="BB225"/>
      <c r="BC225"/>
      <c r="BD225"/>
      <c r="BE225"/>
      <c r="BF225"/>
      <c r="BG225"/>
      <c r="BH225"/>
      <c r="BI225"/>
      <c r="BJ225"/>
      <c r="BK225" s="77"/>
      <c r="BL225" s="77"/>
      <c r="BM225"/>
      <c r="BN225"/>
      <c r="BO225"/>
      <c r="BP225"/>
      <c r="BQ225"/>
      <c r="BR225"/>
      <c r="BS225"/>
      <c r="BT225"/>
      <c r="BU225"/>
      <c r="BV225"/>
      <c r="BW225"/>
      <c r="BX225"/>
      <c r="BY225"/>
      <c r="BZ225"/>
      <c r="CA225"/>
      <c r="CB225"/>
      <c r="CC225"/>
      <c r="CD225"/>
      <c r="CE225"/>
      <c r="CF225"/>
      <c r="CG225"/>
      <c r="CH225"/>
      <c r="CI225"/>
      <c r="CJ225"/>
      <c r="CK225"/>
      <c r="CL225"/>
      <c r="CM225"/>
      <c r="CN225"/>
      <c r="CO225"/>
      <c r="CP225" s="389" t="s">
        <v>4</v>
      </c>
      <c r="CQ225" s="379"/>
      <c r="CR225" s="379"/>
      <c r="CS225" s="379"/>
      <c r="CT225" s="379"/>
      <c r="CU225" s="379"/>
      <c r="CV225" s="379"/>
      <c r="CW225" s="379"/>
      <c r="CX225" s="428" t="s">
        <v>2809</v>
      </c>
      <c r="CY225" s="448" t="s">
        <v>443</v>
      </c>
      <c r="CZ225" s="379" t="s">
        <v>443</v>
      </c>
      <c r="DA225" s="380" t="s">
        <v>35</v>
      </c>
    </row>
    <row r="226" spans="1:105" s="381" customFormat="1" ht="45" customHeight="1" x14ac:dyDescent="0.25">
      <c r="A226" s="383" t="s">
        <v>2810</v>
      </c>
      <c r="B226" s="383" t="s">
        <v>1104</v>
      </c>
      <c r="C226" s="451" t="s">
        <v>2811</v>
      </c>
      <c r="D226" s="401">
        <v>43797</v>
      </c>
      <c r="E226" s="385" t="s">
        <v>590</v>
      </c>
      <c r="F226" s="386" t="s">
        <v>1822</v>
      </c>
      <c r="G226" s="315"/>
      <c r="H226" s="387" t="s">
        <v>2383</v>
      </c>
      <c r="I226" s="388" t="s">
        <v>45</v>
      </c>
      <c r="J226" s="142"/>
      <c r="K226" s="142"/>
      <c r="L226" s="142"/>
      <c r="M226" s="142"/>
      <c r="N226" s="142"/>
      <c r="O226" s="142"/>
      <c r="P226" s="142"/>
      <c r="Q226" s="142"/>
      <c r="R226" s="142"/>
      <c r="S226" s="142"/>
      <c r="T226" s="142"/>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149"/>
      <c r="BF226" s="77"/>
      <c r="BG226" s="77"/>
      <c r="BH226" s="77"/>
      <c r="BI226" s="77"/>
      <c r="BJ226" s="77"/>
      <c r="BK226" s="77"/>
      <c r="BL226" s="77"/>
      <c r="BM226" s="77"/>
      <c r="BN226" s="77"/>
      <c r="BO226" s="77"/>
      <c r="BP226" s="77"/>
      <c r="BQ226" s="144"/>
      <c r="BR226" s="77"/>
      <c r="BS226" s="77"/>
      <c r="BT226" s="77"/>
      <c r="BU226" s="77"/>
      <c r="BV226" s="77"/>
      <c r="BW226"/>
      <c r="BX226"/>
      <c r="BY226" s="77"/>
      <c r="BZ226" s="77"/>
      <c r="CA226" s="142"/>
      <c r="CB226" s="142"/>
      <c r="CC226" s="77"/>
      <c r="CD226" s="77"/>
      <c r="CE226" s="77"/>
      <c r="CF226" s="77"/>
      <c r="CG226" s="77"/>
      <c r="CH226" s="77"/>
      <c r="CI226" s="326"/>
      <c r="CJ226" s="77"/>
      <c r="CK226" s="77"/>
      <c r="CL226" s="76"/>
      <c r="CM226" s="328"/>
      <c r="CN226" s="77"/>
      <c r="CO226" s="77"/>
      <c r="CP226" s="379" t="s">
        <v>443</v>
      </c>
      <c r="CQ226" s="379" t="s">
        <v>443</v>
      </c>
      <c r="CR226" s="379" t="s">
        <v>443</v>
      </c>
      <c r="CS226" s="405" t="s">
        <v>443</v>
      </c>
      <c r="CT226" s="380" t="s">
        <v>35</v>
      </c>
      <c r="CU226" s="380" t="s">
        <v>35</v>
      </c>
      <c r="CV226" s="389" t="s">
        <v>4</v>
      </c>
      <c r="CW226" s="379" t="s">
        <v>443</v>
      </c>
      <c r="CX226" s="379" t="s">
        <v>443</v>
      </c>
      <c r="CY226" s="448" t="s">
        <v>443</v>
      </c>
      <c r="CZ226" s="379" t="s">
        <v>443</v>
      </c>
      <c r="DA226" s="380" t="s">
        <v>35</v>
      </c>
    </row>
    <row r="227" spans="1:105" s="381" customFormat="1" ht="45" customHeight="1" x14ac:dyDescent="0.25">
      <c r="A227" s="383" t="s">
        <v>2812</v>
      </c>
      <c r="B227" s="383" t="s">
        <v>1348</v>
      </c>
      <c r="C227" s="409" t="s">
        <v>2674</v>
      </c>
      <c r="D227" s="401">
        <v>43831</v>
      </c>
      <c r="E227" s="385" t="s">
        <v>590</v>
      </c>
      <c r="F227" s="386" t="s">
        <v>1859</v>
      </c>
      <c r="G227" s="315"/>
      <c r="H227" s="387" t="s">
        <v>2383</v>
      </c>
      <c r="I227" s="388" t="s">
        <v>2813</v>
      </c>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149"/>
      <c r="AY227" s="77"/>
      <c r="AZ227" s="77"/>
      <c r="BA227" s="77"/>
      <c r="BB227" s="77"/>
      <c r="BC227" s="77"/>
      <c r="BD227" s="77"/>
      <c r="BE227" s="77"/>
      <c r="BF227" s="77"/>
      <c r="BG227" s="77"/>
      <c r="BH227" s="77"/>
      <c r="BI227" s="77"/>
      <c r="BJ227" s="144"/>
      <c r="BK227" s="271"/>
      <c r="BL227" s="77"/>
      <c r="BM227" s="77"/>
      <c r="BN227" s="77"/>
      <c r="BO227" s="77"/>
      <c r="BP227" s="77"/>
      <c r="BQ227" s="77"/>
      <c r="BR227" s="77"/>
      <c r="BS227" s="77"/>
      <c r="BT227" s="77"/>
      <c r="BU227" s="77"/>
      <c r="BV227" s="323"/>
      <c r="BW227"/>
      <c r="BX227" s="77"/>
      <c r="BY227" s="76"/>
      <c r="BZ227" s="77"/>
      <c r="CA227" s="313"/>
      <c r="CB227" s="77"/>
      <c r="CC227" s="77"/>
      <c r="CD227" s="77"/>
      <c r="CE227" s="77"/>
      <c r="CF227" s="77"/>
      <c r="CG227" s="77"/>
      <c r="CH227" s="326"/>
      <c r="CI227" s="77"/>
      <c r="CJ227" s="77"/>
      <c r="CK227" s="77"/>
      <c r="CL227" s="77"/>
      <c r="CM227" s="77"/>
      <c r="CN227" s="77"/>
      <c r="CO227" s="77"/>
      <c r="CP227" s="379"/>
      <c r="CQ227" s="379"/>
      <c r="CR227" s="379" t="s">
        <v>443</v>
      </c>
      <c r="CS227" s="379" t="s">
        <v>443</v>
      </c>
      <c r="CT227" s="380" t="s">
        <v>35</v>
      </c>
      <c r="CU227" s="380" t="s">
        <v>35</v>
      </c>
      <c r="CV227" s="379" t="s">
        <v>443</v>
      </c>
      <c r="CW227" s="379" t="s">
        <v>443</v>
      </c>
      <c r="CX227" s="379" t="s">
        <v>443</v>
      </c>
      <c r="CY227" s="379" t="s">
        <v>443</v>
      </c>
      <c r="CZ227" s="379" t="s">
        <v>443</v>
      </c>
      <c r="DA227" s="380" t="s">
        <v>35</v>
      </c>
    </row>
  </sheetData>
  <autoFilter ref="A1:DA227" xr:uid="{00000000-0009-0000-0000-000004000000}">
    <sortState xmlns:xlrd2="http://schemas.microsoft.com/office/spreadsheetml/2017/richdata2" ref="A2:DA227">
      <sortCondition ref="A1:A227"/>
    </sortState>
  </autoFilter>
  <sortState xmlns:xlrd2="http://schemas.microsoft.com/office/spreadsheetml/2017/richdata2" ref="A2:DA219">
    <sortCondition ref="E2:E219"/>
    <sortCondition ref="B2:B219"/>
    <sortCondition ref="A2:A219"/>
  </sortState>
  <conditionalFormatting sqref="CP1:DA1048576">
    <cfRule type="cellIs" dxfId="2720" priority="1" operator="equal">
      <formula>"ANNUAL"</formula>
    </cfRule>
  </conditionalFormatting>
  <pageMargins left="0.23622047244094491" right="0.23622047244094491" top="0.78" bottom="0.15748031496062992" header="0.15748031496062992" footer="0.51181102362204722"/>
  <pageSetup fitToHeight="0" orientation="landscape" r:id="rId1"/>
  <headerFooter alignWithMargins="0">
    <oddHeader>&amp;CMONTHLY FIRE ALARM SYSTEM TESTING - NOVEMBER 2015-OCTOBER 2016</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theme="9"/>
    <pageSetUpPr fitToPage="1"/>
  </sheetPr>
  <dimension ref="A1:CD176"/>
  <sheetViews>
    <sheetView showGridLines="0" zoomScale="85" zoomScaleNormal="85" workbookViewId="0">
      <pane xSplit="8" ySplit="1" topLeftCell="I2" activePane="bottomRight" state="frozen"/>
      <selection pane="topRight" activeCell="O1" sqref="O1"/>
      <selection pane="bottomLeft" activeCell="A2" sqref="A2"/>
      <selection pane="bottomRight" activeCell="D20" sqref="D20"/>
    </sheetView>
  </sheetViews>
  <sheetFormatPr defaultColWidth="8.85546875" defaultRowHeight="12.75" outlineLevelCol="1" x14ac:dyDescent="0.2"/>
  <cols>
    <col min="1" max="1" width="20.140625" customWidth="1"/>
    <col min="2" max="2" width="19.140625" customWidth="1"/>
    <col min="3" max="3" width="18.140625" style="47" customWidth="1"/>
    <col min="4" max="4" width="10.7109375" style="77" customWidth="1"/>
    <col min="5" max="5" width="12.42578125" style="47" customWidth="1"/>
    <col min="6" max="6" width="13.85546875" style="167" customWidth="1"/>
    <col min="7" max="7" width="10.140625" style="47" customWidth="1"/>
    <col min="8" max="8" width="6.28515625" customWidth="1"/>
    <col min="9" max="9" width="7.42578125" customWidth="1"/>
    <col min="10" max="20" width="6.7109375" style="48" hidden="1" customWidth="1"/>
    <col min="21" max="21" width="6.42578125" style="48" hidden="1" customWidth="1"/>
    <col min="22" max="22" width="6.42578125" style="48" hidden="1" customWidth="1" outlineLevel="1"/>
    <col min="23" max="31" width="6.7109375" style="48" hidden="1" customWidth="1" outlineLevel="1"/>
    <col min="32" max="33" width="5.140625" style="48" hidden="1" customWidth="1" outlineLevel="1"/>
    <col min="34" max="34" width="5.140625" style="48" hidden="1" customWidth="1" collapsed="1"/>
    <col min="35" max="36" width="6.7109375" style="48" hidden="1" customWidth="1"/>
    <col min="37" max="37" width="6.42578125" style="48" hidden="1" customWidth="1"/>
    <col min="38" max="44" width="6.7109375" style="48" hidden="1" customWidth="1"/>
    <col min="45" max="45" width="5.7109375" style="48" hidden="1" customWidth="1"/>
    <col min="46" max="46" width="7.28515625" hidden="1" customWidth="1"/>
    <col min="47" max="57" width="9.140625" hidden="1" customWidth="1"/>
    <col min="63" max="64" width="9.140625" style="77"/>
  </cols>
  <sheetData>
    <row r="1" spans="1:82" ht="51" x14ac:dyDescent="0.2">
      <c r="A1" s="180" t="s">
        <v>1</v>
      </c>
      <c r="B1" s="181" t="s">
        <v>581</v>
      </c>
      <c r="C1" s="182" t="s">
        <v>582</v>
      </c>
      <c r="D1" s="181" t="s">
        <v>585</v>
      </c>
      <c r="E1" s="181" t="s">
        <v>2814</v>
      </c>
      <c r="F1" s="183" t="s">
        <v>223</v>
      </c>
      <c r="G1" s="182" t="s">
        <v>2039</v>
      </c>
      <c r="H1" s="181" t="s">
        <v>3</v>
      </c>
      <c r="I1" s="180" t="s">
        <v>4</v>
      </c>
      <c r="J1" s="169">
        <v>41214</v>
      </c>
      <c r="K1" s="64">
        <v>41244</v>
      </c>
      <c r="L1" s="64">
        <v>41275</v>
      </c>
      <c r="M1" s="64">
        <v>41306</v>
      </c>
      <c r="N1" s="64">
        <v>41334</v>
      </c>
      <c r="O1" s="64">
        <v>41365</v>
      </c>
      <c r="P1" s="64">
        <v>41395</v>
      </c>
      <c r="Q1" s="64">
        <v>41426</v>
      </c>
      <c r="R1" s="64">
        <v>41456</v>
      </c>
      <c r="S1" s="64">
        <v>41487</v>
      </c>
      <c r="T1" s="64">
        <v>41518</v>
      </c>
      <c r="U1" s="64">
        <v>41548</v>
      </c>
      <c r="V1" s="108">
        <v>41579</v>
      </c>
      <c r="W1" s="108">
        <v>41609</v>
      </c>
      <c r="X1" s="108">
        <v>41640</v>
      </c>
      <c r="Y1" s="108">
        <v>41671</v>
      </c>
      <c r="Z1" s="108">
        <v>41699</v>
      </c>
      <c r="AA1" s="108">
        <v>41730</v>
      </c>
      <c r="AB1" s="108">
        <v>41760</v>
      </c>
      <c r="AC1" s="108">
        <v>41791</v>
      </c>
      <c r="AD1" s="108">
        <v>41821</v>
      </c>
      <c r="AE1" s="108">
        <v>41852</v>
      </c>
      <c r="AF1" s="108">
        <v>41883</v>
      </c>
      <c r="AG1" s="108">
        <v>41913</v>
      </c>
      <c r="AH1" s="116">
        <v>41944</v>
      </c>
      <c r="AI1" s="116">
        <v>41974</v>
      </c>
      <c r="AJ1" s="116">
        <v>42005</v>
      </c>
      <c r="AK1" s="116">
        <v>42036</v>
      </c>
      <c r="AL1" s="116">
        <v>42064</v>
      </c>
      <c r="AM1" s="116">
        <v>42095</v>
      </c>
      <c r="AN1" s="116">
        <v>42125</v>
      </c>
      <c r="AO1" s="116">
        <v>42156</v>
      </c>
      <c r="AP1" s="116">
        <v>42186</v>
      </c>
      <c r="AQ1" s="116">
        <v>42217</v>
      </c>
      <c r="AR1" s="116">
        <v>42248</v>
      </c>
      <c r="AS1" s="116">
        <v>42278</v>
      </c>
      <c r="AT1" s="125">
        <v>42309</v>
      </c>
      <c r="AU1" s="125">
        <v>42339</v>
      </c>
      <c r="AV1" s="125">
        <v>42370</v>
      </c>
      <c r="AW1" s="125">
        <v>42401</v>
      </c>
      <c r="AX1" s="125">
        <v>42430</v>
      </c>
      <c r="AY1" s="125">
        <v>42461</v>
      </c>
      <c r="AZ1" s="125">
        <v>42491</v>
      </c>
      <c r="BA1" s="125">
        <v>42522</v>
      </c>
      <c r="BB1" s="125">
        <v>42552</v>
      </c>
      <c r="BC1" s="125">
        <v>42583</v>
      </c>
      <c r="BD1" s="125">
        <v>42614</v>
      </c>
      <c r="BE1" s="168">
        <v>42644</v>
      </c>
      <c r="BF1" s="184">
        <v>42675</v>
      </c>
      <c r="BG1" s="184">
        <v>42705</v>
      </c>
      <c r="BH1" s="184">
        <v>42736</v>
      </c>
      <c r="BI1" s="184">
        <v>42767</v>
      </c>
      <c r="BJ1" s="184">
        <v>42795</v>
      </c>
      <c r="BK1" s="226">
        <v>42826</v>
      </c>
      <c r="BL1" s="226">
        <v>42856</v>
      </c>
      <c r="BM1" s="184">
        <v>42887</v>
      </c>
      <c r="BN1" s="184">
        <v>42917</v>
      </c>
      <c r="BO1" s="184">
        <v>42948</v>
      </c>
      <c r="BP1" s="184">
        <v>42979</v>
      </c>
      <c r="BQ1" s="184">
        <v>43009</v>
      </c>
      <c r="CD1" s="93" t="s">
        <v>2815</v>
      </c>
    </row>
    <row r="2" spans="1:82" ht="31.5" x14ac:dyDescent="0.2">
      <c r="A2" s="5" t="s">
        <v>2289</v>
      </c>
      <c r="B2" s="23" t="s">
        <v>191</v>
      </c>
      <c r="C2" s="58"/>
      <c r="D2" s="104"/>
      <c r="E2" s="52" t="s">
        <v>590</v>
      </c>
      <c r="F2" s="165" t="s">
        <v>2578</v>
      </c>
      <c r="G2" s="88">
        <v>1</v>
      </c>
      <c r="H2" s="9" t="s">
        <v>30</v>
      </c>
      <c r="I2" s="23" t="s">
        <v>100</v>
      </c>
      <c r="J2" s="170" t="s">
        <v>443</v>
      </c>
      <c r="K2" s="49" t="s">
        <v>443</v>
      </c>
      <c r="L2" s="49" t="s">
        <v>443</v>
      </c>
      <c r="M2" s="49" t="s">
        <v>443</v>
      </c>
      <c r="N2" s="49" t="s">
        <v>443</v>
      </c>
      <c r="O2" s="49" t="s">
        <v>443</v>
      </c>
      <c r="P2" s="49" t="s">
        <v>443</v>
      </c>
      <c r="Q2" s="49" t="s">
        <v>443</v>
      </c>
      <c r="R2" s="49" t="s">
        <v>443</v>
      </c>
      <c r="S2" s="49" t="s">
        <v>21</v>
      </c>
      <c r="T2" s="49" t="s">
        <v>443</v>
      </c>
      <c r="U2" s="49" t="s">
        <v>443</v>
      </c>
      <c r="V2" s="104" t="s">
        <v>443</v>
      </c>
      <c r="W2" s="104" t="s">
        <v>443</v>
      </c>
      <c r="X2" s="104" t="s">
        <v>443</v>
      </c>
      <c r="Y2" s="104" t="s">
        <v>443</v>
      </c>
      <c r="Z2" s="104" t="s">
        <v>443</v>
      </c>
      <c r="AA2" s="104" t="s">
        <v>443</v>
      </c>
      <c r="AB2" s="104" t="s">
        <v>443</v>
      </c>
      <c r="AC2" s="49" t="s">
        <v>443</v>
      </c>
      <c r="AD2" s="49" t="s">
        <v>443</v>
      </c>
      <c r="AE2" s="104" t="s">
        <v>21</v>
      </c>
      <c r="AF2" s="49" t="s">
        <v>443</v>
      </c>
      <c r="AG2" s="104" t="s">
        <v>443</v>
      </c>
      <c r="AH2" s="49" t="s">
        <v>443</v>
      </c>
      <c r="AI2" s="49" t="s">
        <v>443</v>
      </c>
      <c r="AJ2" s="104" t="s">
        <v>443</v>
      </c>
      <c r="AK2" s="49" t="s">
        <v>443</v>
      </c>
      <c r="AL2" s="49" t="s">
        <v>443</v>
      </c>
      <c r="AM2" s="49" t="s">
        <v>443</v>
      </c>
      <c r="AN2" s="49" t="s">
        <v>443</v>
      </c>
      <c r="AO2" s="49" t="s">
        <v>443</v>
      </c>
      <c r="AP2" s="49" t="s">
        <v>443</v>
      </c>
      <c r="AQ2" s="104" t="s">
        <v>21</v>
      </c>
      <c r="AR2" s="49" t="s">
        <v>443</v>
      </c>
      <c r="AS2" s="49" t="s">
        <v>443</v>
      </c>
      <c r="AT2" s="49" t="s">
        <v>443</v>
      </c>
      <c r="AU2" s="49" t="s">
        <v>443</v>
      </c>
      <c r="AV2" s="49" t="s">
        <v>443</v>
      </c>
      <c r="AW2" s="49" t="s">
        <v>443</v>
      </c>
      <c r="AX2" s="49" t="s">
        <v>443</v>
      </c>
      <c r="AY2" s="49" t="s">
        <v>443</v>
      </c>
      <c r="AZ2" s="49" t="s">
        <v>443</v>
      </c>
      <c r="BA2" s="49" t="s">
        <v>443</v>
      </c>
      <c r="BB2" s="49" t="s">
        <v>443</v>
      </c>
      <c r="BC2" s="137" t="s">
        <v>21</v>
      </c>
      <c r="BD2" s="49" t="s">
        <v>443</v>
      </c>
      <c r="BE2" s="133" t="s">
        <v>2610</v>
      </c>
      <c r="BF2" s="135" t="s">
        <v>2611</v>
      </c>
      <c r="BG2" s="49" t="s">
        <v>443</v>
      </c>
      <c r="BH2" s="49" t="s">
        <v>443</v>
      </c>
      <c r="BI2" s="49" t="s">
        <v>443</v>
      </c>
      <c r="BJ2" s="49" t="s">
        <v>443</v>
      </c>
      <c r="BK2" s="49" t="s">
        <v>443</v>
      </c>
      <c r="BL2" s="49" t="s">
        <v>443</v>
      </c>
      <c r="BM2" s="49" t="s">
        <v>443</v>
      </c>
      <c r="BN2" s="1"/>
      <c r="BO2" s="1"/>
      <c r="BP2" s="132" t="s">
        <v>21</v>
      </c>
      <c r="BQ2" s="1"/>
    </row>
    <row r="3" spans="1:82" x14ac:dyDescent="0.2">
      <c r="A3" s="6" t="s">
        <v>2197</v>
      </c>
      <c r="B3" s="6" t="s">
        <v>49</v>
      </c>
      <c r="C3" s="45"/>
      <c r="D3" s="117"/>
      <c r="E3" s="52" t="s">
        <v>590</v>
      </c>
      <c r="F3" s="165" t="s">
        <v>300</v>
      </c>
      <c r="G3" s="88">
        <v>1</v>
      </c>
      <c r="H3" s="9" t="s">
        <v>19</v>
      </c>
      <c r="I3" s="23" t="s">
        <v>50</v>
      </c>
      <c r="J3" s="170" t="s">
        <v>443</v>
      </c>
      <c r="K3" s="49" t="s">
        <v>443</v>
      </c>
      <c r="L3" s="49" t="s">
        <v>443</v>
      </c>
      <c r="M3" s="49" t="s">
        <v>443</v>
      </c>
      <c r="N3" s="49" t="s">
        <v>443</v>
      </c>
      <c r="O3" s="49" t="s">
        <v>443</v>
      </c>
      <c r="P3" s="49" t="s">
        <v>443</v>
      </c>
      <c r="Q3" s="49" t="s">
        <v>443</v>
      </c>
      <c r="R3" s="49" t="s">
        <v>21</v>
      </c>
      <c r="S3" s="49" t="s">
        <v>443</v>
      </c>
      <c r="T3" s="49" t="s">
        <v>443</v>
      </c>
      <c r="U3" s="49" t="s">
        <v>443</v>
      </c>
      <c r="V3" s="49" t="s">
        <v>443</v>
      </c>
      <c r="W3" s="49" t="s">
        <v>443</v>
      </c>
      <c r="X3" s="49" t="s">
        <v>443</v>
      </c>
      <c r="Y3" s="49" t="s">
        <v>443</v>
      </c>
      <c r="Z3" s="49" t="s">
        <v>443</v>
      </c>
      <c r="AA3" s="49" t="s">
        <v>443</v>
      </c>
      <c r="AB3" s="49" t="s">
        <v>443</v>
      </c>
      <c r="AC3" s="49" t="s">
        <v>443</v>
      </c>
      <c r="AD3" s="49" t="s">
        <v>21</v>
      </c>
      <c r="AE3" s="49" t="s">
        <v>443</v>
      </c>
      <c r="AF3" s="49" t="s">
        <v>443</v>
      </c>
      <c r="AG3" s="49" t="s">
        <v>443</v>
      </c>
      <c r="AH3" s="49" t="s">
        <v>443</v>
      </c>
      <c r="AI3" s="49" t="s">
        <v>443</v>
      </c>
      <c r="AJ3" s="49" t="s">
        <v>443</v>
      </c>
      <c r="AK3" s="49" t="s">
        <v>443</v>
      </c>
      <c r="AL3" s="49" t="s">
        <v>443</v>
      </c>
      <c r="AM3" s="49" t="s">
        <v>443</v>
      </c>
      <c r="AN3" s="49" t="s">
        <v>443</v>
      </c>
      <c r="AO3" s="49" t="s">
        <v>443</v>
      </c>
      <c r="AP3" s="49" t="s">
        <v>21</v>
      </c>
      <c r="AQ3" s="49" t="s">
        <v>443</v>
      </c>
      <c r="AR3" s="49" t="s">
        <v>443</v>
      </c>
      <c r="AS3" s="49" t="s">
        <v>443</v>
      </c>
      <c r="AT3" s="49" t="s">
        <v>443</v>
      </c>
      <c r="AU3" s="49" t="s">
        <v>443</v>
      </c>
      <c r="AV3" s="49" t="s">
        <v>443</v>
      </c>
      <c r="AW3" s="49" t="s">
        <v>443</v>
      </c>
      <c r="AX3" s="49" t="s">
        <v>443</v>
      </c>
      <c r="AY3" s="49" t="s">
        <v>443</v>
      </c>
      <c r="AZ3" s="49" t="s">
        <v>443</v>
      </c>
      <c r="BA3" s="49" t="s">
        <v>443</v>
      </c>
      <c r="BB3" s="137" t="s">
        <v>21</v>
      </c>
      <c r="BC3" s="49" t="s">
        <v>443</v>
      </c>
      <c r="BD3" s="49" t="s">
        <v>443</v>
      </c>
      <c r="BE3" s="131" t="s">
        <v>443</v>
      </c>
      <c r="BF3" s="49" t="s">
        <v>443</v>
      </c>
      <c r="BG3" s="49" t="s">
        <v>443</v>
      </c>
      <c r="BH3" s="49" t="s">
        <v>443</v>
      </c>
      <c r="BI3" s="49" t="s">
        <v>443</v>
      </c>
      <c r="BJ3" s="49" t="s">
        <v>443</v>
      </c>
      <c r="BK3" s="49" t="s">
        <v>443</v>
      </c>
      <c r="BL3" s="49" t="s">
        <v>443</v>
      </c>
      <c r="BM3" s="49" t="s">
        <v>443</v>
      </c>
      <c r="BN3" s="49" t="s">
        <v>443</v>
      </c>
      <c r="BO3" s="1"/>
      <c r="BP3" s="1"/>
      <c r="BQ3" s="1"/>
    </row>
    <row r="4" spans="1:82" ht="67.5" x14ac:dyDescent="0.2">
      <c r="A4" s="208" t="s">
        <v>145</v>
      </c>
      <c r="B4" s="208" t="s">
        <v>140</v>
      </c>
      <c r="C4" s="219" t="s">
        <v>2734</v>
      </c>
      <c r="D4" s="210"/>
      <c r="E4" s="211" t="s">
        <v>66</v>
      </c>
      <c r="F4" s="140" t="s">
        <v>228</v>
      </c>
      <c r="G4" s="140">
        <v>1</v>
      </c>
      <c r="H4" s="203" t="s">
        <v>39</v>
      </c>
      <c r="I4" s="177" t="s">
        <v>40</v>
      </c>
      <c r="J4" s="49" t="s">
        <v>443</v>
      </c>
      <c r="K4" s="49" t="s">
        <v>443</v>
      </c>
      <c r="L4" s="49" t="s">
        <v>21</v>
      </c>
      <c r="M4" s="49" t="s">
        <v>443</v>
      </c>
      <c r="N4" s="49" t="s">
        <v>443</v>
      </c>
      <c r="O4" s="49" t="s">
        <v>443</v>
      </c>
      <c r="P4" s="49" t="s">
        <v>443</v>
      </c>
      <c r="Q4" s="49" t="s">
        <v>443</v>
      </c>
      <c r="R4" s="49" t="s">
        <v>443</v>
      </c>
      <c r="S4" s="49" t="s">
        <v>443</v>
      </c>
      <c r="T4" s="49" t="s">
        <v>443</v>
      </c>
      <c r="U4" s="49" t="s">
        <v>443</v>
      </c>
      <c r="V4" s="49" t="s">
        <v>443</v>
      </c>
      <c r="W4" s="49" t="s">
        <v>443</v>
      </c>
      <c r="X4" s="49" t="s">
        <v>21</v>
      </c>
      <c r="Y4" s="49" t="s">
        <v>35</v>
      </c>
      <c r="Z4" s="49" t="s">
        <v>443</v>
      </c>
      <c r="AA4" s="49" t="s">
        <v>443</v>
      </c>
      <c r="AB4" s="49" t="s">
        <v>443</v>
      </c>
      <c r="AC4" s="49" t="s">
        <v>443</v>
      </c>
      <c r="AD4" s="49" t="s">
        <v>443</v>
      </c>
      <c r="AE4" s="49" t="s">
        <v>443</v>
      </c>
      <c r="AF4" s="49" t="s">
        <v>443</v>
      </c>
      <c r="AG4" s="49" t="s">
        <v>443</v>
      </c>
      <c r="AH4" s="49"/>
      <c r="AI4" s="49"/>
      <c r="AJ4" s="49"/>
      <c r="AK4" s="49"/>
      <c r="AL4" s="49"/>
      <c r="AM4" s="49"/>
      <c r="AN4" s="49"/>
      <c r="AO4" s="49"/>
      <c r="AP4" s="49"/>
      <c r="AQ4" s="49"/>
      <c r="AR4" s="49"/>
      <c r="AS4" s="49"/>
      <c r="AT4" s="1"/>
      <c r="AU4" s="1"/>
      <c r="AV4" s="1"/>
      <c r="AW4" s="1"/>
      <c r="AX4" s="1"/>
      <c r="AY4" s="1"/>
      <c r="AZ4" s="1"/>
      <c r="BA4" s="1"/>
      <c r="BB4" s="1"/>
      <c r="BC4" s="1"/>
      <c r="BD4" s="1"/>
      <c r="BE4" s="143"/>
      <c r="BF4" s="17"/>
      <c r="BG4" s="17"/>
      <c r="BH4" s="17"/>
      <c r="BI4" s="17"/>
      <c r="BJ4" s="17"/>
      <c r="BK4" s="163"/>
      <c r="BL4" s="163"/>
      <c r="BM4" s="163"/>
      <c r="BN4" s="163"/>
      <c r="BO4" s="163"/>
      <c r="BP4" s="163"/>
      <c r="BQ4" s="163"/>
    </row>
    <row r="5" spans="1:82" ht="27.75" x14ac:dyDescent="0.2">
      <c r="A5" s="4" t="s">
        <v>29</v>
      </c>
      <c r="B5" s="6" t="s">
        <v>27</v>
      </c>
      <c r="C5" s="45"/>
      <c r="D5" s="117"/>
      <c r="E5" s="52" t="s">
        <v>590</v>
      </c>
      <c r="F5" s="165" t="s">
        <v>400</v>
      </c>
      <c r="G5" s="88">
        <v>2</v>
      </c>
      <c r="H5" s="9" t="s">
        <v>30</v>
      </c>
      <c r="I5" s="28" t="s">
        <v>72</v>
      </c>
      <c r="J5" s="170" t="s">
        <v>35</v>
      </c>
      <c r="K5" s="49" t="s">
        <v>443</v>
      </c>
      <c r="L5" s="49" t="s">
        <v>443</v>
      </c>
      <c r="M5" s="49" t="s">
        <v>443</v>
      </c>
      <c r="N5" s="49" t="s">
        <v>443</v>
      </c>
      <c r="O5" s="49" t="s">
        <v>443</v>
      </c>
      <c r="P5" s="49" t="s">
        <v>443</v>
      </c>
      <c r="Q5" s="49" t="s">
        <v>443</v>
      </c>
      <c r="R5" s="49" t="s">
        <v>443</v>
      </c>
      <c r="S5" s="49" t="s">
        <v>443</v>
      </c>
      <c r="T5" s="49" t="s">
        <v>443</v>
      </c>
      <c r="U5" s="49" t="s">
        <v>21</v>
      </c>
      <c r="V5" s="49" t="s">
        <v>443</v>
      </c>
      <c r="W5" s="49" t="s">
        <v>443</v>
      </c>
      <c r="X5" s="49" t="s">
        <v>443</v>
      </c>
      <c r="Y5" s="49" t="s">
        <v>443</v>
      </c>
      <c r="Z5" s="49" t="s">
        <v>443</v>
      </c>
      <c r="AA5" s="49" t="s">
        <v>443</v>
      </c>
      <c r="AB5" s="49" t="s">
        <v>443</v>
      </c>
      <c r="AC5" s="49" t="s">
        <v>443</v>
      </c>
      <c r="AD5" s="49" t="s">
        <v>443</v>
      </c>
      <c r="AE5" s="49" t="s">
        <v>443</v>
      </c>
      <c r="AF5" s="49" t="s">
        <v>443</v>
      </c>
      <c r="AG5" s="49" t="s">
        <v>21</v>
      </c>
      <c r="AH5" s="49" t="s">
        <v>443</v>
      </c>
      <c r="AI5" s="49" t="s">
        <v>443</v>
      </c>
      <c r="AJ5" s="49" t="s">
        <v>443</v>
      </c>
      <c r="AK5" s="49" t="s">
        <v>443</v>
      </c>
      <c r="AL5" s="49" t="s">
        <v>443</v>
      </c>
      <c r="AM5" s="49" t="s">
        <v>443</v>
      </c>
      <c r="AN5" s="49" t="s">
        <v>443</v>
      </c>
      <c r="AO5" s="49" t="s">
        <v>443</v>
      </c>
      <c r="AP5" s="49" t="s">
        <v>443</v>
      </c>
      <c r="AQ5" s="49" t="s">
        <v>443</v>
      </c>
      <c r="AR5" s="49" t="s">
        <v>443</v>
      </c>
      <c r="AS5" s="49" t="s">
        <v>21</v>
      </c>
      <c r="AT5" s="49" t="s">
        <v>443</v>
      </c>
      <c r="AU5" s="49" t="s">
        <v>443</v>
      </c>
      <c r="AV5" s="49" t="s">
        <v>443</v>
      </c>
      <c r="AW5" s="49" t="s">
        <v>443</v>
      </c>
      <c r="AX5" s="49" t="s">
        <v>443</v>
      </c>
      <c r="AY5" s="49" t="s">
        <v>443</v>
      </c>
      <c r="AZ5" s="49" t="s">
        <v>443</v>
      </c>
      <c r="BA5" s="49" t="s">
        <v>443</v>
      </c>
      <c r="BB5" s="49" t="s">
        <v>443</v>
      </c>
      <c r="BC5" s="49" t="s">
        <v>443</v>
      </c>
      <c r="BD5" s="49" t="s">
        <v>443</v>
      </c>
      <c r="BE5" s="138" t="s">
        <v>21</v>
      </c>
      <c r="BF5" s="135" t="s">
        <v>2611</v>
      </c>
      <c r="BG5" s="49" t="s">
        <v>443</v>
      </c>
      <c r="BH5" s="49" t="s">
        <v>443</v>
      </c>
      <c r="BI5" s="49" t="s">
        <v>443</v>
      </c>
      <c r="BJ5" s="49" t="s">
        <v>443</v>
      </c>
      <c r="BK5" s="49" t="s">
        <v>443</v>
      </c>
      <c r="BL5" s="49" t="s">
        <v>443</v>
      </c>
      <c r="BM5" s="49" t="s">
        <v>443</v>
      </c>
      <c r="BN5" s="1"/>
      <c r="BO5" s="1"/>
      <c r="BP5" s="1"/>
      <c r="BQ5" s="1"/>
    </row>
    <row r="6" spans="1:82" x14ac:dyDescent="0.2">
      <c r="A6" s="5" t="s">
        <v>147</v>
      </c>
      <c r="B6" s="5" t="s">
        <v>140</v>
      </c>
      <c r="C6" s="46" t="s">
        <v>2652</v>
      </c>
      <c r="D6" s="117"/>
      <c r="E6" s="53" t="s">
        <v>66</v>
      </c>
      <c r="F6" s="88" t="s">
        <v>476</v>
      </c>
      <c r="G6" s="88">
        <v>2</v>
      </c>
      <c r="H6" s="9" t="s">
        <v>19</v>
      </c>
      <c r="I6" s="10" t="s">
        <v>40</v>
      </c>
      <c r="J6" s="170" t="s">
        <v>443</v>
      </c>
      <c r="K6" s="49" t="s">
        <v>443</v>
      </c>
      <c r="L6" s="49" t="s">
        <v>21</v>
      </c>
      <c r="M6" s="49" t="s">
        <v>443</v>
      </c>
      <c r="N6" s="49" t="s">
        <v>443</v>
      </c>
      <c r="O6" s="49" t="s">
        <v>443</v>
      </c>
      <c r="P6" s="49" t="s">
        <v>443</v>
      </c>
      <c r="Q6" s="49" t="s">
        <v>443</v>
      </c>
      <c r="R6" s="49" t="s">
        <v>443</v>
      </c>
      <c r="S6" s="49" t="s">
        <v>443</v>
      </c>
      <c r="T6" s="49" t="s">
        <v>443</v>
      </c>
      <c r="U6" s="49" t="s">
        <v>443</v>
      </c>
      <c r="V6" s="49" t="s">
        <v>443</v>
      </c>
      <c r="W6" s="49" t="s">
        <v>443</v>
      </c>
      <c r="X6" s="49" t="s">
        <v>21</v>
      </c>
      <c r="Y6" s="49" t="s">
        <v>443</v>
      </c>
      <c r="Z6" s="49" t="s">
        <v>443</v>
      </c>
      <c r="AA6" s="49" t="s">
        <v>443</v>
      </c>
      <c r="AB6" s="49" t="s">
        <v>443</v>
      </c>
      <c r="AC6" s="49" t="s">
        <v>443</v>
      </c>
      <c r="AD6" s="49" t="s">
        <v>443</v>
      </c>
      <c r="AE6" s="49" t="s">
        <v>443</v>
      </c>
      <c r="AF6" s="49" t="s">
        <v>443</v>
      </c>
      <c r="AG6" s="49" t="s">
        <v>443</v>
      </c>
      <c r="AH6" s="49"/>
      <c r="AI6" s="49" t="s">
        <v>35</v>
      </c>
      <c r="AJ6" s="49" t="s">
        <v>21</v>
      </c>
      <c r="AK6" s="49"/>
      <c r="AL6" s="49"/>
      <c r="AM6" s="49"/>
      <c r="AN6" s="49"/>
      <c r="AO6" s="49"/>
      <c r="AP6" s="49"/>
      <c r="AQ6" s="49" t="s">
        <v>443</v>
      </c>
      <c r="AR6" s="49"/>
      <c r="AS6" s="49"/>
      <c r="AT6" s="1"/>
      <c r="AU6" s="1"/>
      <c r="AV6" s="1"/>
      <c r="AW6" s="1"/>
      <c r="AX6" s="1"/>
      <c r="AY6" s="1"/>
      <c r="AZ6" s="1"/>
      <c r="BA6" s="1"/>
      <c r="BB6" s="1"/>
      <c r="BC6" s="1"/>
      <c r="BD6" s="1"/>
      <c r="BE6" s="143"/>
      <c r="BF6" s="1"/>
      <c r="BG6" s="1"/>
      <c r="BH6" s="1"/>
      <c r="BI6" s="1"/>
      <c r="BJ6" s="1"/>
      <c r="BK6" s="1"/>
      <c r="BL6" s="1"/>
      <c r="BM6" s="1"/>
      <c r="BN6" s="1"/>
      <c r="BO6" s="1"/>
      <c r="BP6" s="1"/>
      <c r="BQ6" s="1"/>
    </row>
    <row r="7" spans="1:82" ht="38.25" x14ac:dyDescent="0.2">
      <c r="A7" s="6" t="s">
        <v>205</v>
      </c>
      <c r="B7" s="6" t="s">
        <v>201</v>
      </c>
      <c r="C7" s="57" t="s">
        <v>2733</v>
      </c>
      <c r="D7" s="117"/>
      <c r="E7" s="229" t="s">
        <v>1899</v>
      </c>
      <c r="F7" s="165" t="s">
        <v>300</v>
      </c>
      <c r="G7" s="88">
        <v>2</v>
      </c>
      <c r="H7" s="9" t="s">
        <v>39</v>
      </c>
      <c r="I7" s="21" t="s">
        <v>299</v>
      </c>
      <c r="J7" s="170" t="s">
        <v>443</v>
      </c>
      <c r="K7" s="49" t="s">
        <v>443</v>
      </c>
      <c r="L7" s="49" t="s">
        <v>443</v>
      </c>
      <c r="M7" s="49" t="s">
        <v>443</v>
      </c>
      <c r="N7" s="49" t="s">
        <v>443</v>
      </c>
      <c r="O7" s="49" t="s">
        <v>443</v>
      </c>
      <c r="P7" s="49" t="s">
        <v>443</v>
      </c>
      <c r="Q7" s="49" t="s">
        <v>443</v>
      </c>
      <c r="R7" s="49" t="s">
        <v>443</v>
      </c>
      <c r="S7" s="49" t="s">
        <v>443</v>
      </c>
      <c r="T7" s="49" t="s">
        <v>443</v>
      </c>
      <c r="U7" s="49" t="s">
        <v>21</v>
      </c>
      <c r="V7" s="49" t="s">
        <v>443</v>
      </c>
      <c r="W7" s="49" t="s">
        <v>443</v>
      </c>
      <c r="X7" s="49" t="s">
        <v>443</v>
      </c>
      <c r="Y7" s="49" t="s">
        <v>443</v>
      </c>
      <c r="Z7" s="49" t="s">
        <v>443</v>
      </c>
      <c r="AA7" s="49" t="s">
        <v>443</v>
      </c>
      <c r="AB7" s="49" t="s">
        <v>443</v>
      </c>
      <c r="AC7" s="49" t="s">
        <v>443</v>
      </c>
      <c r="AD7" s="49" t="s">
        <v>443</v>
      </c>
      <c r="AE7" s="49" t="s">
        <v>35</v>
      </c>
      <c r="AF7" s="49" t="s">
        <v>443</v>
      </c>
      <c r="AG7" s="49" t="s">
        <v>21</v>
      </c>
      <c r="AH7" s="49" t="s">
        <v>443</v>
      </c>
      <c r="AI7" s="49" t="s">
        <v>443</v>
      </c>
      <c r="AJ7" s="49" t="s">
        <v>443</v>
      </c>
      <c r="AK7" s="49" t="s">
        <v>443</v>
      </c>
      <c r="AL7" s="49" t="s">
        <v>443</v>
      </c>
      <c r="AM7" s="49" t="s">
        <v>443</v>
      </c>
      <c r="AN7" s="49" t="s">
        <v>443</v>
      </c>
      <c r="AO7" s="49" t="s">
        <v>443</v>
      </c>
      <c r="AP7" s="49" t="s">
        <v>443</v>
      </c>
      <c r="AQ7" s="49" t="s">
        <v>443</v>
      </c>
      <c r="AR7" s="123" t="s">
        <v>443</v>
      </c>
      <c r="AS7" s="49" t="s">
        <v>21</v>
      </c>
      <c r="AT7" s="49" t="s">
        <v>443</v>
      </c>
      <c r="AU7" s="49" t="s">
        <v>443</v>
      </c>
      <c r="AV7" s="49" t="s">
        <v>443</v>
      </c>
      <c r="AW7" s="129" t="s">
        <v>2609</v>
      </c>
      <c r="AX7" s="49" t="s">
        <v>443</v>
      </c>
      <c r="AY7" s="49" t="s">
        <v>443</v>
      </c>
      <c r="AZ7" s="49" t="s">
        <v>443</v>
      </c>
      <c r="BA7" s="49" t="s">
        <v>443</v>
      </c>
      <c r="BB7" s="49" t="s">
        <v>443</v>
      </c>
      <c r="BC7" s="49" t="s">
        <v>443</v>
      </c>
      <c r="BD7" s="49" t="s">
        <v>443</v>
      </c>
      <c r="BE7" s="138" t="s">
        <v>21</v>
      </c>
      <c r="BF7" s="49" t="s">
        <v>443</v>
      </c>
      <c r="BG7" s="49" t="s">
        <v>443</v>
      </c>
      <c r="BH7" s="49" t="s">
        <v>443</v>
      </c>
      <c r="BI7" s="49" t="s">
        <v>443</v>
      </c>
      <c r="BJ7" s="49" t="s">
        <v>443</v>
      </c>
      <c r="BK7" s="49" t="s">
        <v>443</v>
      </c>
      <c r="BL7" s="49" t="s">
        <v>443</v>
      </c>
      <c r="BM7" s="248" t="s">
        <v>1899</v>
      </c>
      <c r="BN7" s="1"/>
      <c r="BO7" s="132" t="s">
        <v>21</v>
      </c>
      <c r="BP7" s="1"/>
      <c r="BQ7" s="1"/>
    </row>
    <row r="8" spans="1:82" ht="31.5" x14ac:dyDescent="0.2">
      <c r="A8" s="139" t="s">
        <v>108</v>
      </c>
      <c r="B8" s="41" t="s">
        <v>2678</v>
      </c>
      <c r="C8" s="220" t="s">
        <v>2049</v>
      </c>
      <c r="D8" s="122"/>
      <c r="E8" s="175" t="s">
        <v>590</v>
      </c>
      <c r="F8" s="250" t="s">
        <v>2680</v>
      </c>
      <c r="G8" s="89">
        <v>3</v>
      </c>
      <c r="H8" s="43" t="s">
        <v>30</v>
      </c>
      <c r="I8" s="44" t="s">
        <v>50</v>
      </c>
      <c r="J8" s="49" t="s">
        <v>443</v>
      </c>
      <c r="K8" s="49" t="s">
        <v>443</v>
      </c>
      <c r="L8" s="49" t="s">
        <v>443</v>
      </c>
      <c r="M8" s="49" t="s">
        <v>443</v>
      </c>
      <c r="N8" s="49" t="s">
        <v>443</v>
      </c>
      <c r="O8" s="49" t="s">
        <v>443</v>
      </c>
      <c r="P8" s="49" t="s">
        <v>443</v>
      </c>
      <c r="Q8" s="49" t="s">
        <v>443</v>
      </c>
      <c r="R8" s="49" t="s">
        <v>21</v>
      </c>
      <c r="S8" s="49" t="s">
        <v>443</v>
      </c>
      <c r="T8" s="49" t="s">
        <v>443</v>
      </c>
      <c r="U8" s="49" t="s">
        <v>443</v>
      </c>
      <c r="V8" s="49" t="s">
        <v>443</v>
      </c>
      <c r="W8" s="49" t="s">
        <v>443</v>
      </c>
      <c r="X8" s="49" t="s">
        <v>443</v>
      </c>
      <c r="Y8" s="49" t="s">
        <v>443</v>
      </c>
      <c r="Z8" s="49" t="s">
        <v>443</v>
      </c>
      <c r="AA8" s="49" t="s">
        <v>443</v>
      </c>
      <c r="AB8" s="49" t="s">
        <v>443</v>
      </c>
      <c r="AC8" s="49" t="s">
        <v>443</v>
      </c>
      <c r="AD8" s="49" t="s">
        <v>21</v>
      </c>
      <c r="AE8" s="49" t="s">
        <v>443</v>
      </c>
      <c r="AF8" s="49" t="s">
        <v>443</v>
      </c>
      <c r="AG8" s="49" t="s">
        <v>443</v>
      </c>
      <c r="AH8" s="49" t="s">
        <v>443</v>
      </c>
      <c r="AI8" s="49" t="s">
        <v>443</v>
      </c>
      <c r="AJ8" s="49" t="s">
        <v>443</v>
      </c>
      <c r="AK8" s="49" t="s">
        <v>443</v>
      </c>
      <c r="AL8" s="49" t="s">
        <v>443</v>
      </c>
      <c r="AM8" s="49" t="s">
        <v>443</v>
      </c>
      <c r="AN8" s="49" t="s">
        <v>443</v>
      </c>
      <c r="AO8" s="49" t="s">
        <v>443</v>
      </c>
      <c r="AP8" s="49" t="s">
        <v>21</v>
      </c>
      <c r="AQ8" s="49" t="s">
        <v>443</v>
      </c>
      <c r="AR8" s="49" t="s">
        <v>443</v>
      </c>
      <c r="AS8" s="49" t="s">
        <v>443</v>
      </c>
      <c r="AT8" s="49" t="s">
        <v>443</v>
      </c>
      <c r="AU8" s="49" t="s">
        <v>443</v>
      </c>
      <c r="AV8" s="49" t="s">
        <v>443</v>
      </c>
      <c r="AW8" s="49" t="s">
        <v>443</v>
      </c>
      <c r="AX8" s="49" t="s">
        <v>443</v>
      </c>
      <c r="AY8" s="49" t="s">
        <v>443</v>
      </c>
      <c r="AZ8" s="49" t="s">
        <v>443</v>
      </c>
      <c r="BA8" s="49" t="s">
        <v>443</v>
      </c>
      <c r="BB8" s="137" t="s">
        <v>21</v>
      </c>
      <c r="BC8" s="49" t="s">
        <v>443</v>
      </c>
      <c r="BD8" s="50" t="s">
        <v>35</v>
      </c>
      <c r="BE8" s="265" t="s">
        <v>2610</v>
      </c>
      <c r="BF8" s="270" t="s">
        <v>2611</v>
      </c>
      <c r="BG8" s="77" t="s">
        <v>443</v>
      </c>
      <c r="BH8" s="77" t="s">
        <v>443</v>
      </c>
      <c r="BI8" s="80" t="s">
        <v>443</v>
      </c>
      <c r="BJ8" s="80" t="s">
        <v>443</v>
      </c>
      <c r="BK8" s="77" t="s">
        <v>443</v>
      </c>
      <c r="BM8" s="49" t="s">
        <v>443</v>
      </c>
      <c r="BQ8" s="144" t="s">
        <v>21</v>
      </c>
    </row>
    <row r="9" spans="1:82" x14ac:dyDescent="0.2">
      <c r="A9" s="189" t="s">
        <v>2480</v>
      </c>
      <c r="B9" s="231" t="s">
        <v>1942</v>
      </c>
      <c r="C9" s="236"/>
      <c r="D9" s="244"/>
      <c r="E9" s="200" t="s">
        <v>590</v>
      </c>
      <c r="F9" s="251" t="s">
        <v>347</v>
      </c>
      <c r="G9" s="193">
        <v>3</v>
      </c>
      <c r="H9" s="258" t="s">
        <v>19</v>
      </c>
      <c r="I9" s="155" t="s">
        <v>20</v>
      </c>
      <c r="J9" s="49" t="s">
        <v>443</v>
      </c>
      <c r="K9" s="49" t="s">
        <v>443</v>
      </c>
      <c r="L9" s="49" t="s">
        <v>443</v>
      </c>
      <c r="M9" s="49" t="s">
        <v>443</v>
      </c>
      <c r="N9" s="49" t="s">
        <v>443</v>
      </c>
      <c r="O9" s="49" t="s">
        <v>21</v>
      </c>
      <c r="P9" s="49" t="s">
        <v>443</v>
      </c>
      <c r="Q9" s="49" t="s">
        <v>443</v>
      </c>
      <c r="R9" s="49" t="s">
        <v>443</v>
      </c>
      <c r="S9" s="49" t="s">
        <v>443</v>
      </c>
      <c r="T9" s="49" t="s">
        <v>443</v>
      </c>
      <c r="U9" s="49" t="s">
        <v>443</v>
      </c>
      <c r="V9" s="49" t="s">
        <v>443</v>
      </c>
      <c r="W9" s="49" t="s">
        <v>443</v>
      </c>
      <c r="X9" s="49" t="s">
        <v>443</v>
      </c>
      <c r="Y9" s="49" t="s">
        <v>443</v>
      </c>
      <c r="Z9" s="49" t="s">
        <v>443</v>
      </c>
      <c r="AA9" s="49" t="s">
        <v>21</v>
      </c>
      <c r="AB9" s="49" t="s">
        <v>443</v>
      </c>
      <c r="AC9" s="49" t="s">
        <v>443</v>
      </c>
      <c r="AD9" s="49" t="s">
        <v>443</v>
      </c>
      <c r="AE9" s="49" t="s">
        <v>443</v>
      </c>
      <c r="AF9" s="49" t="s">
        <v>443</v>
      </c>
      <c r="AG9" s="49" t="s">
        <v>443</v>
      </c>
      <c r="AH9" s="49" t="s">
        <v>443</v>
      </c>
      <c r="AI9" s="49" t="s">
        <v>443</v>
      </c>
      <c r="AJ9" s="49" t="s">
        <v>443</v>
      </c>
      <c r="AK9" s="49" t="s">
        <v>443</v>
      </c>
      <c r="AL9" s="49" t="s">
        <v>443</v>
      </c>
      <c r="AM9" s="49" t="s">
        <v>21</v>
      </c>
      <c r="AN9" s="49" t="s">
        <v>443</v>
      </c>
      <c r="AO9" s="49" t="s">
        <v>443</v>
      </c>
      <c r="AP9" s="49" t="s">
        <v>443</v>
      </c>
      <c r="AQ9" s="49" t="s">
        <v>443</v>
      </c>
      <c r="AR9" s="49" t="s">
        <v>443</v>
      </c>
      <c r="AS9" s="49" t="s">
        <v>443</v>
      </c>
      <c r="AT9" s="49" t="s">
        <v>443</v>
      </c>
      <c r="AU9" s="49" t="s">
        <v>443</v>
      </c>
      <c r="AV9" s="49" t="s">
        <v>443</v>
      </c>
      <c r="AW9" s="49" t="s">
        <v>443</v>
      </c>
      <c r="AX9" s="49" t="s">
        <v>443</v>
      </c>
      <c r="AY9" s="137" t="s">
        <v>21</v>
      </c>
      <c r="AZ9" s="49" t="s">
        <v>443</v>
      </c>
      <c r="BA9" s="49" t="s">
        <v>443</v>
      </c>
      <c r="BB9" s="49" t="s">
        <v>443</v>
      </c>
      <c r="BC9" s="49" t="s">
        <v>443</v>
      </c>
      <c r="BD9" s="49" t="s">
        <v>443</v>
      </c>
      <c r="BE9" s="131" t="s">
        <v>443</v>
      </c>
      <c r="BF9" s="267" t="s">
        <v>443</v>
      </c>
      <c r="BG9" s="267" t="s">
        <v>443</v>
      </c>
      <c r="BH9" s="267" t="s">
        <v>443</v>
      </c>
      <c r="BI9" s="267" t="s">
        <v>443</v>
      </c>
      <c r="BJ9" s="267" t="s">
        <v>443</v>
      </c>
      <c r="BK9" s="156" t="s">
        <v>21</v>
      </c>
      <c r="BL9" s="267" t="s">
        <v>443</v>
      </c>
      <c r="BM9" s="155"/>
      <c r="BN9" s="156" t="s">
        <v>21</v>
      </c>
      <c r="BO9" s="155"/>
      <c r="BP9" s="155"/>
      <c r="BQ9" s="155"/>
    </row>
    <row r="10" spans="1:82" x14ac:dyDescent="0.2">
      <c r="A10" s="22" t="s">
        <v>68</v>
      </c>
      <c r="B10" s="5" t="s">
        <v>60</v>
      </c>
      <c r="C10" s="46"/>
      <c r="D10" s="117"/>
      <c r="E10" s="52" t="s">
        <v>590</v>
      </c>
      <c r="F10" s="165" t="s">
        <v>232</v>
      </c>
      <c r="G10" s="88">
        <v>3</v>
      </c>
      <c r="H10" s="9" t="s">
        <v>39</v>
      </c>
      <c r="I10" s="10" t="s">
        <v>69</v>
      </c>
      <c r="J10" s="170" t="s">
        <v>443</v>
      </c>
      <c r="K10" s="49" t="s">
        <v>443</v>
      </c>
      <c r="L10" s="49" t="s">
        <v>443</v>
      </c>
      <c r="M10" s="49" t="s">
        <v>443</v>
      </c>
      <c r="N10" s="49" t="s">
        <v>443</v>
      </c>
      <c r="O10" s="49" t="s">
        <v>443</v>
      </c>
      <c r="P10" s="49" t="s">
        <v>443</v>
      </c>
      <c r="Q10" s="49" t="s">
        <v>21</v>
      </c>
      <c r="R10" s="49" t="s">
        <v>443</v>
      </c>
      <c r="S10" s="49" t="s">
        <v>443</v>
      </c>
      <c r="T10" s="49" t="s">
        <v>443</v>
      </c>
      <c r="U10" s="49" t="s">
        <v>443</v>
      </c>
      <c r="V10" s="49" t="s">
        <v>443</v>
      </c>
      <c r="W10" s="49" t="s">
        <v>443</v>
      </c>
      <c r="X10" s="49" t="s">
        <v>443</v>
      </c>
      <c r="Y10" s="49" t="s">
        <v>443</v>
      </c>
      <c r="Z10" s="49" t="s">
        <v>443</v>
      </c>
      <c r="AA10" s="49" t="s">
        <v>443</v>
      </c>
      <c r="AB10" s="49" t="s">
        <v>443</v>
      </c>
      <c r="AC10" s="49" t="s">
        <v>21</v>
      </c>
      <c r="AD10" s="49" t="s">
        <v>35</v>
      </c>
      <c r="AE10" s="49" t="s">
        <v>443</v>
      </c>
      <c r="AF10" s="49" t="s">
        <v>443</v>
      </c>
      <c r="AG10" s="49" t="s">
        <v>443</v>
      </c>
      <c r="AH10" s="49" t="s">
        <v>443</v>
      </c>
      <c r="AI10" s="49" t="s">
        <v>443</v>
      </c>
      <c r="AJ10" s="49" t="s">
        <v>443</v>
      </c>
      <c r="AK10" s="49" t="s">
        <v>443</v>
      </c>
      <c r="AL10" s="49" t="s">
        <v>443</v>
      </c>
      <c r="AM10" s="49" t="s">
        <v>443</v>
      </c>
      <c r="AN10" s="49" t="s">
        <v>443</v>
      </c>
      <c r="AO10" s="49" t="s">
        <v>21</v>
      </c>
      <c r="AP10" s="49" t="s">
        <v>443</v>
      </c>
      <c r="AQ10" s="49" t="s">
        <v>443</v>
      </c>
      <c r="AR10" s="123" t="s">
        <v>443</v>
      </c>
      <c r="AS10" s="49" t="s">
        <v>443</v>
      </c>
      <c r="AT10" s="49" t="s">
        <v>443</v>
      </c>
      <c r="AU10" s="49" t="s">
        <v>443</v>
      </c>
      <c r="AV10" s="49" t="s">
        <v>443</v>
      </c>
      <c r="AW10" s="129" t="s">
        <v>2609</v>
      </c>
      <c r="AX10" s="49" t="s">
        <v>443</v>
      </c>
      <c r="AY10" s="49" t="s">
        <v>443</v>
      </c>
      <c r="AZ10" s="49" t="s">
        <v>443</v>
      </c>
      <c r="BA10" s="137" t="s">
        <v>21</v>
      </c>
      <c r="BB10" s="49" t="s">
        <v>443</v>
      </c>
      <c r="BC10" s="49" t="s">
        <v>443</v>
      </c>
      <c r="BD10" s="49" t="s">
        <v>443</v>
      </c>
      <c r="BE10" s="131" t="s">
        <v>443</v>
      </c>
      <c r="BF10" s="49" t="s">
        <v>443</v>
      </c>
      <c r="BG10" s="49" t="s">
        <v>443</v>
      </c>
      <c r="BH10" s="49" t="s">
        <v>443</v>
      </c>
      <c r="BI10" s="49" t="s">
        <v>443</v>
      </c>
      <c r="BJ10" s="49" t="s">
        <v>443</v>
      </c>
      <c r="BK10" s="1"/>
      <c r="BL10" s="49" t="s">
        <v>443</v>
      </c>
      <c r="BM10" s="49" t="s">
        <v>443</v>
      </c>
      <c r="BN10" s="1"/>
      <c r="BO10" s="1"/>
      <c r="BP10" s="1"/>
      <c r="BQ10" s="1"/>
    </row>
    <row r="11" spans="1:82" ht="22.5" x14ac:dyDescent="0.2">
      <c r="A11" s="22" t="s">
        <v>2530</v>
      </c>
      <c r="B11" s="6" t="s">
        <v>180</v>
      </c>
      <c r="C11" s="60" t="s">
        <v>2816</v>
      </c>
      <c r="D11" s="118">
        <v>41426</v>
      </c>
      <c r="E11" s="52" t="s">
        <v>590</v>
      </c>
      <c r="F11" s="165" t="s">
        <v>523</v>
      </c>
      <c r="G11" s="88">
        <v>4</v>
      </c>
      <c r="H11" s="9" t="s">
        <v>19</v>
      </c>
      <c r="I11" s="23" t="s">
        <v>25</v>
      </c>
      <c r="J11" s="172" t="s">
        <v>157</v>
      </c>
      <c r="K11" s="61"/>
      <c r="L11" s="61"/>
      <c r="M11" s="61"/>
      <c r="N11" s="61"/>
      <c r="O11" s="51" t="s">
        <v>21</v>
      </c>
      <c r="P11" s="51" t="s">
        <v>35</v>
      </c>
      <c r="Q11" s="49" t="s">
        <v>443</v>
      </c>
      <c r="R11" s="49" t="s">
        <v>443</v>
      </c>
      <c r="S11" s="49" t="s">
        <v>443</v>
      </c>
      <c r="T11" s="49" t="s">
        <v>443</v>
      </c>
      <c r="U11" s="49" t="s">
        <v>443</v>
      </c>
      <c r="V11" s="49" t="s">
        <v>443</v>
      </c>
      <c r="W11" s="49" t="s">
        <v>443</v>
      </c>
      <c r="X11" s="49" t="s">
        <v>443</v>
      </c>
      <c r="Y11" s="49" t="s">
        <v>443</v>
      </c>
      <c r="Z11" s="49" t="s">
        <v>443</v>
      </c>
      <c r="AA11" s="49" t="s">
        <v>21</v>
      </c>
      <c r="AB11" s="49" t="s">
        <v>443</v>
      </c>
      <c r="AC11" s="49" t="s">
        <v>443</v>
      </c>
      <c r="AD11" s="49" t="s">
        <v>443</v>
      </c>
      <c r="AE11" s="49" t="s">
        <v>443</v>
      </c>
      <c r="AF11" s="49" t="s">
        <v>443</v>
      </c>
      <c r="AG11" s="49" t="s">
        <v>443</v>
      </c>
      <c r="AH11" s="49" t="s">
        <v>443</v>
      </c>
      <c r="AI11" s="49" t="s">
        <v>443</v>
      </c>
      <c r="AJ11" s="49" t="s">
        <v>443</v>
      </c>
      <c r="AK11" s="49" t="s">
        <v>443</v>
      </c>
      <c r="AL11" s="49" t="s">
        <v>443</v>
      </c>
      <c r="AM11" s="49" t="s">
        <v>21</v>
      </c>
      <c r="AN11" s="49" t="s">
        <v>443</v>
      </c>
      <c r="AO11" s="49" t="s">
        <v>443</v>
      </c>
      <c r="AP11" s="49" t="s">
        <v>443</v>
      </c>
      <c r="AQ11" s="49" t="s">
        <v>443</v>
      </c>
      <c r="AR11" s="49" t="s">
        <v>443</v>
      </c>
      <c r="AS11" s="49" t="s">
        <v>443</v>
      </c>
      <c r="AT11" s="49" t="s">
        <v>443</v>
      </c>
      <c r="AU11" s="49" t="s">
        <v>443</v>
      </c>
      <c r="AV11" s="49" t="s">
        <v>443</v>
      </c>
      <c r="AW11" s="49" t="s">
        <v>443</v>
      </c>
      <c r="AX11" s="49" t="s">
        <v>443</v>
      </c>
      <c r="AY11" s="137" t="s">
        <v>21</v>
      </c>
      <c r="AZ11" s="49" t="s">
        <v>443</v>
      </c>
      <c r="BA11" s="49" t="s">
        <v>443</v>
      </c>
      <c r="BB11" s="49" t="s">
        <v>443</v>
      </c>
      <c r="BC11" s="49" t="s">
        <v>443</v>
      </c>
      <c r="BD11" s="49" t="s">
        <v>443</v>
      </c>
      <c r="BE11" s="131" t="s">
        <v>443</v>
      </c>
      <c r="BF11" s="49" t="s">
        <v>443</v>
      </c>
      <c r="BG11" s="49" t="s">
        <v>443</v>
      </c>
      <c r="BH11" s="49" t="s">
        <v>443</v>
      </c>
      <c r="BI11" s="49" t="s">
        <v>443</v>
      </c>
      <c r="BJ11" s="49" t="s">
        <v>443</v>
      </c>
      <c r="BK11" s="49" t="s">
        <v>443</v>
      </c>
      <c r="BL11" s="132" t="s">
        <v>21</v>
      </c>
      <c r="BM11" s="1"/>
      <c r="BN11" s="49" t="s">
        <v>443</v>
      </c>
      <c r="BO11" s="1"/>
      <c r="BP11" s="1"/>
      <c r="BQ11" s="1"/>
    </row>
    <row r="12" spans="1:82" ht="31.5" x14ac:dyDescent="0.2">
      <c r="A12" s="21" t="s">
        <v>2712</v>
      </c>
      <c r="B12" s="5" t="s">
        <v>2817</v>
      </c>
      <c r="C12" s="46" t="s">
        <v>2818</v>
      </c>
      <c r="D12" s="119"/>
      <c r="E12" s="52" t="s">
        <v>590</v>
      </c>
      <c r="F12" s="165" t="s">
        <v>433</v>
      </c>
      <c r="G12" s="88">
        <v>4</v>
      </c>
      <c r="H12" s="9" t="s">
        <v>30</v>
      </c>
      <c r="I12" s="10" t="s">
        <v>40</v>
      </c>
      <c r="J12" s="170" t="s">
        <v>443</v>
      </c>
      <c r="K12" s="49" t="s">
        <v>443</v>
      </c>
      <c r="L12" s="49" t="s">
        <v>21</v>
      </c>
      <c r="M12" s="49" t="s">
        <v>443</v>
      </c>
      <c r="N12" s="49" t="s">
        <v>443</v>
      </c>
      <c r="O12" s="49" t="s">
        <v>443</v>
      </c>
      <c r="P12" s="49" t="s">
        <v>443</v>
      </c>
      <c r="Q12" s="49" t="s">
        <v>443</v>
      </c>
      <c r="R12" s="49" t="s">
        <v>443</v>
      </c>
      <c r="S12" s="49" t="s">
        <v>443</v>
      </c>
      <c r="T12" s="49" t="s">
        <v>443</v>
      </c>
      <c r="U12" s="49" t="s">
        <v>443</v>
      </c>
      <c r="V12" s="49" t="s">
        <v>443</v>
      </c>
      <c r="W12" s="49" t="s">
        <v>443</v>
      </c>
      <c r="X12" s="49" t="s">
        <v>21</v>
      </c>
      <c r="Y12" s="49" t="s">
        <v>443</v>
      </c>
      <c r="Z12" s="49" t="s">
        <v>443</v>
      </c>
      <c r="AA12" s="49" t="s">
        <v>443</v>
      </c>
      <c r="AB12" s="49" t="s">
        <v>443</v>
      </c>
      <c r="AC12" s="49" t="s">
        <v>443</v>
      </c>
      <c r="AD12" s="49" t="s">
        <v>443</v>
      </c>
      <c r="AE12" s="49" t="s">
        <v>443</v>
      </c>
      <c r="AF12" s="49" t="s">
        <v>443</v>
      </c>
      <c r="AG12" s="49" t="s">
        <v>443</v>
      </c>
      <c r="AH12" s="49" t="s">
        <v>443</v>
      </c>
      <c r="AI12" s="49" t="s">
        <v>443</v>
      </c>
      <c r="AJ12" s="49" t="s">
        <v>21</v>
      </c>
      <c r="AK12" s="49" t="s">
        <v>443</v>
      </c>
      <c r="AL12" s="49" t="s">
        <v>443</v>
      </c>
      <c r="AM12" s="49" t="s">
        <v>443</v>
      </c>
      <c r="AN12" s="49" t="s">
        <v>443</v>
      </c>
      <c r="AO12" s="49" t="s">
        <v>443</v>
      </c>
      <c r="AP12" s="49" t="s">
        <v>443</v>
      </c>
      <c r="AQ12" s="49" t="s">
        <v>443</v>
      </c>
      <c r="AR12" s="49" t="s">
        <v>443</v>
      </c>
      <c r="AS12" s="49" t="s">
        <v>443</v>
      </c>
      <c r="AT12" s="49" t="s">
        <v>443</v>
      </c>
      <c r="AU12" s="49" t="s">
        <v>443</v>
      </c>
      <c r="AV12" s="137" t="s">
        <v>21</v>
      </c>
      <c r="AW12" s="49" t="s">
        <v>443</v>
      </c>
      <c r="AX12" s="49" t="s">
        <v>443</v>
      </c>
      <c r="AY12" s="49" t="s">
        <v>443</v>
      </c>
      <c r="AZ12" s="49" t="s">
        <v>443</v>
      </c>
      <c r="BA12" s="49" t="s">
        <v>443</v>
      </c>
      <c r="BB12" s="49" t="s">
        <v>443</v>
      </c>
      <c r="BC12" s="49" t="s">
        <v>443</v>
      </c>
      <c r="BD12" s="49" t="s">
        <v>443</v>
      </c>
      <c r="BE12" s="133" t="s">
        <v>2610</v>
      </c>
      <c r="BF12" s="135" t="s">
        <v>2611</v>
      </c>
      <c r="BG12" s="49" t="s">
        <v>443</v>
      </c>
      <c r="BH12" s="132" t="s">
        <v>21</v>
      </c>
      <c r="BI12" s="49" t="s">
        <v>443</v>
      </c>
      <c r="BJ12" s="49" t="s">
        <v>443</v>
      </c>
      <c r="BK12" s="49" t="s">
        <v>443</v>
      </c>
      <c r="BL12" s="49" t="s">
        <v>443</v>
      </c>
      <c r="BM12" s="49" t="s">
        <v>443</v>
      </c>
      <c r="BN12" s="1"/>
      <c r="BO12" s="1"/>
      <c r="BP12" s="1"/>
      <c r="BQ12" s="1"/>
    </row>
    <row r="13" spans="1:82" x14ac:dyDescent="0.2">
      <c r="A13" s="22" t="s">
        <v>236</v>
      </c>
      <c r="B13" s="6" t="s">
        <v>119</v>
      </c>
      <c r="C13" s="45"/>
      <c r="D13" s="117"/>
      <c r="E13" s="52" t="s">
        <v>590</v>
      </c>
      <c r="F13" s="165" t="s">
        <v>237</v>
      </c>
      <c r="G13" s="88">
        <v>4</v>
      </c>
      <c r="H13" s="9" t="s">
        <v>39</v>
      </c>
      <c r="I13" s="10" t="s">
        <v>72</v>
      </c>
      <c r="J13" s="186" t="s">
        <v>767</v>
      </c>
      <c r="K13" s="49" t="s">
        <v>443</v>
      </c>
      <c r="L13" s="49" t="s">
        <v>443</v>
      </c>
      <c r="M13" s="49" t="s">
        <v>443</v>
      </c>
      <c r="N13" s="49" t="s">
        <v>443</v>
      </c>
      <c r="O13" s="49" t="s">
        <v>443</v>
      </c>
      <c r="P13" s="49" t="s">
        <v>443</v>
      </c>
      <c r="Q13" s="49" t="s">
        <v>443</v>
      </c>
      <c r="R13" s="49" t="s">
        <v>443</v>
      </c>
      <c r="S13" s="49" t="s">
        <v>443</v>
      </c>
      <c r="T13" s="49" t="s">
        <v>443</v>
      </c>
      <c r="U13" s="49" t="s">
        <v>21</v>
      </c>
      <c r="V13" s="49" t="s">
        <v>443</v>
      </c>
      <c r="W13" s="49" t="s">
        <v>443</v>
      </c>
      <c r="X13" s="49" t="s">
        <v>443</v>
      </c>
      <c r="Y13" s="49" t="s">
        <v>443</v>
      </c>
      <c r="Z13" s="49" t="s">
        <v>443</v>
      </c>
      <c r="AA13" s="49" t="s">
        <v>443</v>
      </c>
      <c r="AB13" s="49" t="s">
        <v>443</v>
      </c>
      <c r="AC13" s="49" t="s">
        <v>443</v>
      </c>
      <c r="AD13" s="49" t="s">
        <v>443</v>
      </c>
      <c r="AE13" s="49" t="s">
        <v>443</v>
      </c>
      <c r="AF13" s="49" t="s">
        <v>443</v>
      </c>
      <c r="AG13" s="49" t="s">
        <v>21</v>
      </c>
      <c r="AH13" s="49" t="s">
        <v>443</v>
      </c>
      <c r="AI13" s="49" t="s">
        <v>443</v>
      </c>
      <c r="AJ13" s="49" t="s">
        <v>443</v>
      </c>
      <c r="AK13" s="49" t="s">
        <v>443</v>
      </c>
      <c r="AL13" s="49" t="s">
        <v>443</v>
      </c>
      <c r="AM13" s="49" t="s">
        <v>443</v>
      </c>
      <c r="AN13" s="49" t="s">
        <v>443</v>
      </c>
      <c r="AO13" s="49" t="s">
        <v>443</v>
      </c>
      <c r="AP13" s="49" t="s">
        <v>443</v>
      </c>
      <c r="AQ13" s="49" t="s">
        <v>443</v>
      </c>
      <c r="AR13" s="123" t="s">
        <v>443</v>
      </c>
      <c r="AS13" s="49" t="s">
        <v>21</v>
      </c>
      <c r="AT13" s="49" t="s">
        <v>443</v>
      </c>
      <c r="AU13" s="49" t="s">
        <v>443</v>
      </c>
      <c r="AV13" s="49" t="s">
        <v>443</v>
      </c>
      <c r="AW13" s="129" t="s">
        <v>2609</v>
      </c>
      <c r="AX13" s="49" t="s">
        <v>443</v>
      </c>
      <c r="AY13" s="49" t="s">
        <v>443</v>
      </c>
      <c r="AZ13" s="49" t="s">
        <v>443</v>
      </c>
      <c r="BA13" s="49" t="s">
        <v>443</v>
      </c>
      <c r="BB13" s="49" t="s">
        <v>443</v>
      </c>
      <c r="BC13" s="49" t="s">
        <v>443</v>
      </c>
      <c r="BD13" s="49" t="s">
        <v>443</v>
      </c>
      <c r="BE13" s="138" t="s">
        <v>21</v>
      </c>
      <c r="BF13" s="49" t="s">
        <v>443</v>
      </c>
      <c r="BG13" s="49" t="s">
        <v>443</v>
      </c>
      <c r="BH13" s="49" t="s">
        <v>443</v>
      </c>
      <c r="BI13" s="49" t="s">
        <v>443</v>
      </c>
      <c r="BJ13" s="49" t="s">
        <v>443</v>
      </c>
      <c r="BK13" s="49" t="s">
        <v>443</v>
      </c>
      <c r="BL13" s="49" t="s">
        <v>443</v>
      </c>
      <c r="BM13" s="49" t="s">
        <v>443</v>
      </c>
      <c r="BN13" s="1"/>
      <c r="BO13" s="1"/>
      <c r="BP13" s="1"/>
      <c r="BQ13" s="1"/>
    </row>
    <row r="14" spans="1:82" x14ac:dyDescent="0.2">
      <c r="A14" s="22" t="s">
        <v>127</v>
      </c>
      <c r="B14" s="6" t="s">
        <v>119</v>
      </c>
      <c r="C14" s="45"/>
      <c r="D14" s="117"/>
      <c r="E14" s="52" t="s">
        <v>590</v>
      </c>
      <c r="F14" s="165" t="s">
        <v>2431</v>
      </c>
      <c r="G14" s="88">
        <v>5</v>
      </c>
      <c r="H14" s="9" t="s">
        <v>19</v>
      </c>
      <c r="I14" s="23" t="s">
        <v>20</v>
      </c>
      <c r="J14" s="170" t="s">
        <v>443</v>
      </c>
      <c r="K14" s="49" t="s">
        <v>443</v>
      </c>
      <c r="L14" s="49" t="s">
        <v>443</v>
      </c>
      <c r="M14" s="49" t="s">
        <v>443</v>
      </c>
      <c r="N14" s="49" t="s">
        <v>443</v>
      </c>
      <c r="O14" s="49" t="s">
        <v>21</v>
      </c>
      <c r="P14" s="49" t="s">
        <v>443</v>
      </c>
      <c r="Q14" s="49" t="s">
        <v>443</v>
      </c>
      <c r="R14" s="49" t="s">
        <v>443</v>
      </c>
      <c r="S14" s="49" t="s">
        <v>443</v>
      </c>
      <c r="T14" s="49" t="s">
        <v>443</v>
      </c>
      <c r="U14" s="49" t="s">
        <v>443</v>
      </c>
      <c r="V14" s="49" t="s">
        <v>443</v>
      </c>
      <c r="W14" s="49" t="s">
        <v>443</v>
      </c>
      <c r="X14" s="49" t="s">
        <v>443</v>
      </c>
      <c r="Y14" s="49" t="s">
        <v>443</v>
      </c>
      <c r="Z14" s="49" t="s">
        <v>443</v>
      </c>
      <c r="AA14" s="49" t="s">
        <v>21</v>
      </c>
      <c r="AB14" s="49" t="s">
        <v>443</v>
      </c>
      <c r="AC14" s="49" t="s">
        <v>443</v>
      </c>
      <c r="AD14" s="49" t="s">
        <v>443</v>
      </c>
      <c r="AE14" s="49" t="s">
        <v>443</v>
      </c>
      <c r="AF14" s="49" t="s">
        <v>443</v>
      </c>
      <c r="AG14" s="49" t="s">
        <v>443</v>
      </c>
      <c r="AH14" s="49" t="s">
        <v>443</v>
      </c>
      <c r="AI14" s="49" t="s">
        <v>443</v>
      </c>
      <c r="AJ14" s="49" t="s">
        <v>443</v>
      </c>
      <c r="AK14" s="49" t="s">
        <v>443</v>
      </c>
      <c r="AL14" s="49" t="s">
        <v>443</v>
      </c>
      <c r="AM14" s="49" t="s">
        <v>21</v>
      </c>
      <c r="AN14" s="49" t="s">
        <v>443</v>
      </c>
      <c r="AO14" s="49" t="s">
        <v>443</v>
      </c>
      <c r="AP14" s="49" t="s">
        <v>443</v>
      </c>
      <c r="AQ14" s="49" t="s">
        <v>443</v>
      </c>
      <c r="AR14" s="49" t="s">
        <v>443</v>
      </c>
      <c r="AS14" s="49" t="s">
        <v>443</v>
      </c>
      <c r="AT14" s="49" t="s">
        <v>443</v>
      </c>
      <c r="AU14" s="49" t="s">
        <v>443</v>
      </c>
      <c r="AV14" s="49" t="s">
        <v>443</v>
      </c>
      <c r="AW14" s="49" t="s">
        <v>443</v>
      </c>
      <c r="AX14" s="49" t="s">
        <v>443</v>
      </c>
      <c r="AY14" s="137" t="s">
        <v>21</v>
      </c>
      <c r="AZ14" s="49" t="s">
        <v>443</v>
      </c>
      <c r="BA14" s="49" t="s">
        <v>443</v>
      </c>
      <c r="BB14" s="49" t="s">
        <v>443</v>
      </c>
      <c r="BC14" s="49" t="s">
        <v>443</v>
      </c>
      <c r="BD14" s="49" t="s">
        <v>443</v>
      </c>
      <c r="BE14" s="131" t="s">
        <v>443</v>
      </c>
      <c r="BF14" s="49" t="s">
        <v>443</v>
      </c>
      <c r="BG14" s="49" t="s">
        <v>443</v>
      </c>
      <c r="BH14" s="49" t="s">
        <v>443</v>
      </c>
      <c r="BI14" s="49" t="s">
        <v>443</v>
      </c>
      <c r="BJ14" s="49" t="s">
        <v>443</v>
      </c>
      <c r="BK14" s="132" t="s">
        <v>21</v>
      </c>
      <c r="BL14" s="49" t="s">
        <v>443</v>
      </c>
      <c r="BM14" s="49" t="s">
        <v>443</v>
      </c>
      <c r="BN14" s="132" t="s">
        <v>21</v>
      </c>
      <c r="BO14" s="1"/>
      <c r="BP14" s="1"/>
      <c r="BQ14" s="1"/>
    </row>
    <row r="15" spans="1:82" ht="31.5" x14ac:dyDescent="0.2">
      <c r="A15" s="21" t="s">
        <v>2257</v>
      </c>
      <c r="B15" s="6" t="s">
        <v>2819</v>
      </c>
      <c r="C15" s="60"/>
      <c r="D15" s="118">
        <v>41214</v>
      </c>
      <c r="E15" s="52" t="s">
        <v>590</v>
      </c>
      <c r="F15" s="165" t="s">
        <v>591</v>
      </c>
      <c r="G15" s="88">
        <v>5</v>
      </c>
      <c r="H15" s="9" t="s">
        <v>30</v>
      </c>
      <c r="I15" s="23" t="s">
        <v>87</v>
      </c>
      <c r="J15" s="170" t="s">
        <v>443</v>
      </c>
      <c r="K15" s="49" t="s">
        <v>21</v>
      </c>
      <c r="L15" s="49" t="s">
        <v>443</v>
      </c>
      <c r="M15" s="49" t="s">
        <v>443</v>
      </c>
      <c r="N15" s="49" t="s">
        <v>443</v>
      </c>
      <c r="O15" s="49" t="s">
        <v>443</v>
      </c>
      <c r="P15" s="49" t="s">
        <v>443</v>
      </c>
      <c r="Q15" s="49" t="s">
        <v>767</v>
      </c>
      <c r="R15" s="49" t="s">
        <v>443</v>
      </c>
      <c r="S15" s="66" t="s">
        <v>767</v>
      </c>
      <c r="T15" s="49" t="s">
        <v>443</v>
      </c>
      <c r="U15" s="49" t="s">
        <v>443</v>
      </c>
      <c r="V15" s="49" t="s">
        <v>21</v>
      </c>
      <c r="W15" s="49" t="s">
        <v>443</v>
      </c>
      <c r="X15" s="49" t="s">
        <v>443</v>
      </c>
      <c r="Y15" s="49" t="s">
        <v>443</v>
      </c>
      <c r="Z15" s="49" t="s">
        <v>443</v>
      </c>
      <c r="AA15" s="49" t="s">
        <v>443</v>
      </c>
      <c r="AB15" s="49" t="s">
        <v>443</v>
      </c>
      <c r="AC15" s="49" t="s">
        <v>443</v>
      </c>
      <c r="AD15" s="49" t="s">
        <v>443</v>
      </c>
      <c r="AE15" s="49" t="s">
        <v>443</v>
      </c>
      <c r="AF15" s="49" t="s">
        <v>443</v>
      </c>
      <c r="AG15" s="49" t="s">
        <v>443</v>
      </c>
      <c r="AH15" s="49" t="s">
        <v>21</v>
      </c>
      <c r="AI15" s="49" t="s">
        <v>443</v>
      </c>
      <c r="AJ15" s="49" t="s">
        <v>443</v>
      </c>
      <c r="AK15" s="49" t="s">
        <v>443</v>
      </c>
      <c r="AL15" s="49" t="s">
        <v>443</v>
      </c>
      <c r="AM15" s="49" t="s">
        <v>443</v>
      </c>
      <c r="AN15" s="49" t="s">
        <v>443</v>
      </c>
      <c r="AO15" s="49" t="s">
        <v>443</v>
      </c>
      <c r="AP15" s="49" t="s">
        <v>443</v>
      </c>
      <c r="AQ15" s="49" t="s">
        <v>443</v>
      </c>
      <c r="AR15" s="49" t="s">
        <v>443</v>
      </c>
      <c r="AS15" s="49" t="s">
        <v>443</v>
      </c>
      <c r="AT15" s="137" t="s">
        <v>21</v>
      </c>
      <c r="AU15" s="49" t="s">
        <v>443</v>
      </c>
      <c r="AV15" s="49" t="s">
        <v>443</v>
      </c>
      <c r="AW15" s="49" t="s">
        <v>443</v>
      </c>
      <c r="AX15" s="49" t="s">
        <v>443</v>
      </c>
      <c r="AY15" s="49" t="s">
        <v>443</v>
      </c>
      <c r="AZ15" s="49" t="s">
        <v>443</v>
      </c>
      <c r="BA15" s="49" t="s">
        <v>443</v>
      </c>
      <c r="BB15" s="49" t="s">
        <v>443</v>
      </c>
      <c r="BC15" s="49" t="s">
        <v>443</v>
      </c>
      <c r="BD15" s="49" t="s">
        <v>443</v>
      </c>
      <c r="BE15" s="133" t="s">
        <v>2610</v>
      </c>
      <c r="BF15" s="132" t="s">
        <v>21</v>
      </c>
      <c r="BG15" s="49" t="s">
        <v>443</v>
      </c>
      <c r="BH15" s="49" t="s">
        <v>443</v>
      </c>
      <c r="BI15" s="49" t="s">
        <v>443</v>
      </c>
      <c r="BJ15" s="49" t="s">
        <v>443</v>
      </c>
      <c r="BK15" s="49" t="s">
        <v>443</v>
      </c>
      <c r="BL15" s="49" t="s">
        <v>443</v>
      </c>
      <c r="BM15" s="49" t="s">
        <v>443</v>
      </c>
      <c r="BN15" s="1"/>
      <c r="BO15" s="1"/>
      <c r="BP15" s="132" t="s">
        <v>21</v>
      </c>
      <c r="BQ15" s="1"/>
    </row>
    <row r="16" spans="1:82" x14ac:dyDescent="0.2">
      <c r="A16" s="6" t="s">
        <v>104</v>
      </c>
      <c r="B16" s="6" t="s">
        <v>99</v>
      </c>
      <c r="C16" s="45"/>
      <c r="D16" s="117"/>
      <c r="E16" s="52" t="s">
        <v>590</v>
      </c>
      <c r="F16" s="165" t="s">
        <v>241</v>
      </c>
      <c r="G16" s="88">
        <v>5</v>
      </c>
      <c r="H16" s="9" t="s">
        <v>39</v>
      </c>
      <c r="I16" s="10" t="s">
        <v>53</v>
      </c>
      <c r="J16" s="170" t="s">
        <v>443</v>
      </c>
      <c r="K16" s="49" t="s">
        <v>443</v>
      </c>
      <c r="L16" s="49" t="s">
        <v>443</v>
      </c>
      <c r="M16" s="49" t="s">
        <v>443</v>
      </c>
      <c r="N16" s="49" t="s">
        <v>21</v>
      </c>
      <c r="O16" s="49" t="s">
        <v>443</v>
      </c>
      <c r="P16" s="49" t="s">
        <v>443</v>
      </c>
      <c r="Q16" s="49" t="s">
        <v>443</v>
      </c>
      <c r="R16" s="49" t="s">
        <v>443</v>
      </c>
      <c r="S16" s="49" t="s">
        <v>443</v>
      </c>
      <c r="T16" s="49" t="s">
        <v>443</v>
      </c>
      <c r="U16" s="49" t="s">
        <v>443</v>
      </c>
      <c r="V16" s="49" t="s">
        <v>443</v>
      </c>
      <c r="W16" s="49" t="s">
        <v>443</v>
      </c>
      <c r="X16" s="49" t="s">
        <v>443</v>
      </c>
      <c r="Y16" s="49" t="s">
        <v>443</v>
      </c>
      <c r="Z16" s="49" t="s">
        <v>21</v>
      </c>
      <c r="AA16" s="49" t="s">
        <v>443</v>
      </c>
      <c r="AB16" s="49" t="s">
        <v>443</v>
      </c>
      <c r="AC16" s="49" t="s">
        <v>34</v>
      </c>
      <c r="AD16" s="49" t="s">
        <v>443</v>
      </c>
      <c r="AE16" s="49" t="s">
        <v>443</v>
      </c>
      <c r="AF16" s="49" t="s">
        <v>443</v>
      </c>
      <c r="AG16" s="49" t="s">
        <v>443</v>
      </c>
      <c r="AH16" s="49" t="s">
        <v>443</v>
      </c>
      <c r="AI16" s="49" t="s">
        <v>443</v>
      </c>
      <c r="AJ16" s="49" t="s">
        <v>443</v>
      </c>
      <c r="AK16" s="49" t="s">
        <v>443</v>
      </c>
      <c r="AL16" s="49" t="s">
        <v>21</v>
      </c>
      <c r="AM16" s="49" t="s">
        <v>443</v>
      </c>
      <c r="AN16" s="49" t="s">
        <v>443</v>
      </c>
      <c r="AO16" s="49" t="s">
        <v>443</v>
      </c>
      <c r="AP16" s="49" t="s">
        <v>443</v>
      </c>
      <c r="AQ16" s="49" t="s">
        <v>443</v>
      </c>
      <c r="AR16" s="123" t="s">
        <v>443</v>
      </c>
      <c r="AS16" s="49" t="s">
        <v>443</v>
      </c>
      <c r="AT16" s="49" t="s">
        <v>443</v>
      </c>
      <c r="AU16" s="49" t="s">
        <v>443</v>
      </c>
      <c r="AV16" s="49" t="s">
        <v>443</v>
      </c>
      <c r="AW16" s="129" t="s">
        <v>2609</v>
      </c>
      <c r="AX16" s="137" t="s">
        <v>21</v>
      </c>
      <c r="AY16" s="49" t="s">
        <v>443</v>
      </c>
      <c r="AZ16" s="49" t="s">
        <v>443</v>
      </c>
      <c r="BA16" s="49" t="s">
        <v>443</v>
      </c>
      <c r="BB16" s="49" t="s">
        <v>443</v>
      </c>
      <c r="BC16" s="49" t="s">
        <v>443</v>
      </c>
      <c r="BD16" s="49" t="s">
        <v>443</v>
      </c>
      <c r="BE16" s="131" t="s">
        <v>443</v>
      </c>
      <c r="BF16" s="49" t="s">
        <v>443</v>
      </c>
      <c r="BG16" s="49" t="s">
        <v>443</v>
      </c>
      <c r="BH16" s="49" t="s">
        <v>443</v>
      </c>
      <c r="BI16" s="49" t="s">
        <v>443</v>
      </c>
      <c r="BJ16" s="132" t="s">
        <v>21</v>
      </c>
      <c r="BK16" s="49" t="s">
        <v>443</v>
      </c>
      <c r="BL16" s="49" t="s">
        <v>443</v>
      </c>
      <c r="BM16" s="49" t="s">
        <v>443</v>
      </c>
      <c r="BN16" s="1"/>
      <c r="BO16" s="1"/>
      <c r="BP16" s="1"/>
      <c r="BQ16" s="1"/>
    </row>
    <row r="17" spans="1:69" ht="112.5" x14ac:dyDescent="0.2">
      <c r="A17" s="6" t="s">
        <v>161</v>
      </c>
      <c r="B17" s="21" t="s">
        <v>2759</v>
      </c>
      <c r="C17" s="234" t="s">
        <v>2760</v>
      </c>
      <c r="D17" s="120"/>
      <c r="E17" s="53" t="s">
        <v>66</v>
      </c>
      <c r="F17" s="88" t="s">
        <v>300</v>
      </c>
      <c r="G17" s="88">
        <v>5</v>
      </c>
      <c r="H17" s="9" t="s">
        <v>30</v>
      </c>
      <c r="I17" s="21" t="s">
        <v>163</v>
      </c>
      <c r="J17" s="186" t="s">
        <v>767</v>
      </c>
      <c r="K17" s="49" t="s">
        <v>443</v>
      </c>
      <c r="L17" s="49" t="s">
        <v>443</v>
      </c>
      <c r="M17" s="49" t="s">
        <v>443</v>
      </c>
      <c r="N17" s="66" t="s">
        <v>767</v>
      </c>
      <c r="O17" s="49" t="s">
        <v>443</v>
      </c>
      <c r="P17" s="49" t="s">
        <v>443</v>
      </c>
      <c r="Q17" s="49" t="s">
        <v>443</v>
      </c>
      <c r="R17" s="49" t="s">
        <v>443</v>
      </c>
      <c r="S17" s="66" t="s">
        <v>767</v>
      </c>
      <c r="T17" s="49" t="s">
        <v>21</v>
      </c>
      <c r="U17" s="107" t="s">
        <v>2761</v>
      </c>
      <c r="V17" s="66" t="s">
        <v>767</v>
      </c>
      <c r="W17" s="107" t="s">
        <v>2762</v>
      </c>
      <c r="X17" s="49" t="s">
        <v>767</v>
      </c>
      <c r="Y17" s="49" t="s">
        <v>34</v>
      </c>
      <c r="Z17" s="49" t="s">
        <v>34</v>
      </c>
      <c r="AA17" s="61" t="s">
        <v>58</v>
      </c>
      <c r="AB17" s="61"/>
      <c r="AC17" s="51"/>
      <c r="AD17" s="51"/>
      <c r="AE17" s="51"/>
      <c r="AF17" s="51"/>
      <c r="AG17" s="51"/>
      <c r="AH17" s="66" t="s">
        <v>767</v>
      </c>
      <c r="AI17" s="107" t="s">
        <v>2762</v>
      </c>
      <c r="AJ17" s="49" t="s">
        <v>767</v>
      </c>
      <c r="AK17" s="49" t="s">
        <v>34</v>
      </c>
      <c r="AL17" s="49" t="s">
        <v>34</v>
      </c>
      <c r="AM17" s="61" t="s">
        <v>58</v>
      </c>
      <c r="AN17" s="61"/>
      <c r="AO17" s="51"/>
      <c r="AP17" s="51"/>
      <c r="AQ17" s="51"/>
      <c r="AR17" s="51"/>
      <c r="AS17" s="51"/>
      <c r="AT17" s="1"/>
      <c r="AU17" s="1"/>
      <c r="AV17" s="1"/>
      <c r="AW17" s="1"/>
      <c r="AX17" s="1"/>
      <c r="AY17" s="1"/>
      <c r="AZ17" s="1"/>
      <c r="BA17" s="1"/>
      <c r="BB17" s="1"/>
      <c r="BC17" s="1"/>
      <c r="BD17" s="1"/>
      <c r="BE17" s="143"/>
      <c r="BF17" s="1"/>
      <c r="BG17" s="1"/>
      <c r="BH17" s="1"/>
      <c r="BI17" s="1"/>
      <c r="BJ17" s="1"/>
      <c r="BK17" s="1"/>
      <c r="BL17" s="1"/>
      <c r="BM17" s="1"/>
      <c r="BN17" s="1"/>
      <c r="BO17" s="1"/>
      <c r="BP17" s="1"/>
      <c r="BQ17" s="1"/>
    </row>
    <row r="18" spans="1:69" ht="22.5" x14ac:dyDescent="0.2">
      <c r="A18" s="6" t="s">
        <v>2721</v>
      </c>
      <c r="B18" s="6"/>
      <c r="C18" s="45" t="s">
        <v>2725</v>
      </c>
      <c r="D18" s="118">
        <v>42872</v>
      </c>
      <c r="E18" s="65" t="s">
        <v>66</v>
      </c>
      <c r="F18" s="165" t="s">
        <v>2724</v>
      </c>
      <c r="G18" s="88">
        <v>6</v>
      </c>
      <c r="H18" s="9" t="s">
        <v>30</v>
      </c>
      <c r="I18" s="10" t="s">
        <v>40</v>
      </c>
      <c r="J18" s="188"/>
      <c r="K18" s="103"/>
      <c r="L18" s="103"/>
      <c r="M18" s="103"/>
      <c r="N18" s="103"/>
      <c r="O18" s="103"/>
      <c r="P18" s="103"/>
      <c r="Q18" s="103"/>
      <c r="R18" s="103"/>
      <c r="S18" s="103"/>
      <c r="T18" s="103"/>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103"/>
      <c r="AU18" s="103"/>
      <c r="AV18" s="103"/>
      <c r="AW18" s="111"/>
      <c r="AX18" s="49"/>
      <c r="AY18" s="137"/>
      <c r="AZ18" s="49"/>
      <c r="BA18" s="49"/>
      <c r="BB18" s="49"/>
      <c r="BC18" s="49"/>
      <c r="BD18" s="49"/>
      <c r="BE18" s="131"/>
      <c r="BF18" s="49"/>
      <c r="BG18" s="49"/>
      <c r="BH18" s="132"/>
      <c r="BI18" s="49" t="s">
        <v>1919</v>
      </c>
      <c r="BJ18" s="49" t="s">
        <v>1919</v>
      </c>
      <c r="BK18" s="49" t="s">
        <v>1919</v>
      </c>
      <c r="BL18" s="49" t="s">
        <v>1919</v>
      </c>
      <c r="BM18" s="49" t="s">
        <v>1919</v>
      </c>
      <c r="BN18" s="1"/>
      <c r="BO18" s="1"/>
      <c r="BP18" s="1"/>
      <c r="BQ18" s="132" t="s">
        <v>21</v>
      </c>
    </row>
    <row r="19" spans="1:69" x14ac:dyDescent="0.2">
      <c r="A19" s="41" t="s">
        <v>211</v>
      </c>
      <c r="B19" s="41" t="s">
        <v>55</v>
      </c>
      <c r="C19" s="59"/>
      <c r="D19" s="122"/>
      <c r="E19" s="175" t="s">
        <v>590</v>
      </c>
      <c r="F19" s="250" t="s">
        <v>2445</v>
      </c>
      <c r="G19" s="89">
        <v>6</v>
      </c>
      <c r="H19" s="43" t="s">
        <v>19</v>
      </c>
      <c r="I19" s="90" t="s">
        <v>72</v>
      </c>
      <c r="J19" s="49" t="s">
        <v>443</v>
      </c>
      <c r="K19" s="49" t="s">
        <v>443</v>
      </c>
      <c r="L19" s="49" t="s">
        <v>443</v>
      </c>
      <c r="M19" s="49" t="s">
        <v>443</v>
      </c>
      <c r="N19" s="49" t="s">
        <v>443</v>
      </c>
      <c r="O19" s="49" t="s">
        <v>35</v>
      </c>
      <c r="P19" s="49" t="s">
        <v>443</v>
      </c>
      <c r="Q19" s="49" t="s">
        <v>443</v>
      </c>
      <c r="R19" s="49" t="s">
        <v>443</v>
      </c>
      <c r="S19" s="49" t="s">
        <v>443</v>
      </c>
      <c r="T19" s="49" t="s">
        <v>443</v>
      </c>
      <c r="U19" s="49" t="s">
        <v>21</v>
      </c>
      <c r="V19" s="49" t="s">
        <v>443</v>
      </c>
      <c r="W19" s="49" t="s">
        <v>443</v>
      </c>
      <c r="X19" s="49" t="s">
        <v>443</v>
      </c>
      <c r="Y19" s="49" t="s">
        <v>443</v>
      </c>
      <c r="Z19" s="49" t="s">
        <v>443</v>
      </c>
      <c r="AA19" s="49" t="s">
        <v>443</v>
      </c>
      <c r="AB19" s="49" t="s">
        <v>443</v>
      </c>
      <c r="AC19" s="49" t="s">
        <v>443</v>
      </c>
      <c r="AD19" s="49" t="s">
        <v>443</v>
      </c>
      <c r="AE19" s="49" t="s">
        <v>443</v>
      </c>
      <c r="AF19" s="49" t="s">
        <v>443</v>
      </c>
      <c r="AG19" s="49" t="s">
        <v>21</v>
      </c>
      <c r="AH19" s="49" t="s">
        <v>443</v>
      </c>
      <c r="AI19" s="49" t="s">
        <v>443</v>
      </c>
      <c r="AJ19" s="49" t="s">
        <v>443</v>
      </c>
      <c r="AK19" s="49" t="s">
        <v>443</v>
      </c>
      <c r="AL19" s="49" t="s">
        <v>443</v>
      </c>
      <c r="AM19" s="49" t="s">
        <v>443</v>
      </c>
      <c r="AN19" s="49" t="s">
        <v>443</v>
      </c>
      <c r="AO19" s="49" t="s">
        <v>443</v>
      </c>
      <c r="AP19" s="49" t="s">
        <v>443</v>
      </c>
      <c r="AQ19" s="49" t="s">
        <v>443</v>
      </c>
      <c r="AR19" s="49" t="s">
        <v>443</v>
      </c>
      <c r="AS19" s="49" t="s">
        <v>21</v>
      </c>
      <c r="AT19" s="49" t="s">
        <v>443</v>
      </c>
      <c r="AU19" s="49" t="s">
        <v>443</v>
      </c>
      <c r="AV19" s="49" t="s">
        <v>443</v>
      </c>
      <c r="AW19" s="49" t="s">
        <v>443</v>
      </c>
      <c r="AX19" s="49" t="s">
        <v>443</v>
      </c>
      <c r="AY19" s="49" t="s">
        <v>443</v>
      </c>
      <c r="AZ19" s="49" t="s">
        <v>443</v>
      </c>
      <c r="BA19" s="49" t="s">
        <v>443</v>
      </c>
      <c r="BB19" s="49" t="s">
        <v>443</v>
      </c>
      <c r="BC19" s="49" t="s">
        <v>443</v>
      </c>
      <c r="BD19" s="49" t="s">
        <v>443</v>
      </c>
      <c r="BE19" s="138" t="s">
        <v>21</v>
      </c>
      <c r="BF19" s="266" t="s">
        <v>443</v>
      </c>
      <c r="BG19" s="266" t="s">
        <v>443</v>
      </c>
      <c r="BH19" s="266" t="s">
        <v>443</v>
      </c>
      <c r="BI19" s="266" t="s">
        <v>443</v>
      </c>
      <c r="BJ19" s="80" t="s">
        <v>443</v>
      </c>
      <c r="BK19" s="80" t="s">
        <v>443</v>
      </c>
      <c r="BL19" s="80" t="s">
        <v>443</v>
      </c>
      <c r="BM19" s="15"/>
      <c r="BN19" s="49" t="s">
        <v>443</v>
      </c>
      <c r="BO19" s="15"/>
      <c r="BP19" s="15"/>
      <c r="BQ19" s="15"/>
    </row>
    <row r="20" spans="1:69" x14ac:dyDescent="0.2">
      <c r="A20" s="197" t="s">
        <v>245</v>
      </c>
      <c r="B20" s="197" t="s">
        <v>113</v>
      </c>
      <c r="C20" s="198"/>
      <c r="D20" s="191"/>
      <c r="E20" s="200" t="s">
        <v>590</v>
      </c>
      <c r="F20" s="251" t="s">
        <v>246</v>
      </c>
      <c r="G20" s="193">
        <v>6</v>
      </c>
      <c r="H20" s="194" t="s">
        <v>39</v>
      </c>
      <c r="I20" s="199" t="s">
        <v>20</v>
      </c>
      <c r="J20" s="49" t="s">
        <v>443</v>
      </c>
      <c r="K20" s="49" t="s">
        <v>443</v>
      </c>
      <c r="L20" s="49" t="s">
        <v>443</v>
      </c>
      <c r="M20" s="49" t="s">
        <v>443</v>
      </c>
      <c r="N20" s="49" t="s">
        <v>443</v>
      </c>
      <c r="O20" s="49" t="s">
        <v>443</v>
      </c>
      <c r="P20" s="49" t="s">
        <v>21</v>
      </c>
      <c r="Q20" s="49" t="s">
        <v>443</v>
      </c>
      <c r="R20" s="49" t="s">
        <v>443</v>
      </c>
      <c r="S20" s="49" t="s">
        <v>443</v>
      </c>
      <c r="T20" s="49" t="s">
        <v>443</v>
      </c>
      <c r="U20" s="49" t="s">
        <v>443</v>
      </c>
      <c r="V20" s="49" t="s">
        <v>443</v>
      </c>
      <c r="W20" s="49" t="s">
        <v>443</v>
      </c>
      <c r="X20" s="49" t="s">
        <v>443</v>
      </c>
      <c r="Y20" s="49" t="s">
        <v>443</v>
      </c>
      <c r="Z20" s="49" t="s">
        <v>443</v>
      </c>
      <c r="AA20" s="49" t="s">
        <v>443</v>
      </c>
      <c r="AB20" s="49" t="s">
        <v>21</v>
      </c>
      <c r="AC20" s="49" t="s">
        <v>443</v>
      </c>
      <c r="AD20" s="49" t="s">
        <v>443</v>
      </c>
      <c r="AE20" s="49" t="s">
        <v>443</v>
      </c>
      <c r="AF20" s="49" t="s">
        <v>443</v>
      </c>
      <c r="AG20" s="49" t="s">
        <v>443</v>
      </c>
      <c r="AH20" s="49" t="s">
        <v>443</v>
      </c>
      <c r="AI20" s="49" t="s">
        <v>443</v>
      </c>
      <c r="AJ20" s="49" t="s">
        <v>443</v>
      </c>
      <c r="AK20" s="49" t="s">
        <v>443</v>
      </c>
      <c r="AL20" s="49" t="s">
        <v>443</v>
      </c>
      <c r="AM20" s="49" t="s">
        <v>21</v>
      </c>
      <c r="AN20" s="49" t="s">
        <v>443</v>
      </c>
      <c r="AO20" s="49" t="s">
        <v>443</v>
      </c>
      <c r="AP20" s="49" t="s">
        <v>443</v>
      </c>
      <c r="AQ20" s="49" t="s">
        <v>443</v>
      </c>
      <c r="AR20" s="123" t="s">
        <v>443</v>
      </c>
      <c r="AS20" s="49" t="s">
        <v>443</v>
      </c>
      <c r="AT20" s="49" t="s">
        <v>443</v>
      </c>
      <c r="AU20" s="49" t="s">
        <v>443</v>
      </c>
      <c r="AV20" s="49" t="s">
        <v>443</v>
      </c>
      <c r="AW20" s="129" t="s">
        <v>2609</v>
      </c>
      <c r="AX20" s="49" t="s">
        <v>443</v>
      </c>
      <c r="AY20" s="137" t="s">
        <v>21</v>
      </c>
      <c r="AZ20" s="49" t="s">
        <v>443</v>
      </c>
      <c r="BA20" s="49" t="s">
        <v>443</v>
      </c>
      <c r="BB20" s="49" t="s">
        <v>443</v>
      </c>
      <c r="BC20" s="49" t="s">
        <v>443</v>
      </c>
      <c r="BD20" s="49" t="s">
        <v>443</v>
      </c>
      <c r="BE20" s="49" t="s">
        <v>443</v>
      </c>
      <c r="BF20" s="267" t="s">
        <v>443</v>
      </c>
      <c r="BG20" s="267" t="s">
        <v>443</v>
      </c>
      <c r="BH20" s="267" t="s">
        <v>443</v>
      </c>
      <c r="BI20" s="273" t="s">
        <v>443</v>
      </c>
      <c r="BJ20" s="273" t="s">
        <v>443</v>
      </c>
      <c r="BK20" s="156" t="s">
        <v>21</v>
      </c>
      <c r="BL20" s="267" t="s">
        <v>443</v>
      </c>
      <c r="BM20" s="155"/>
      <c r="BN20" s="155"/>
      <c r="BO20" s="155"/>
      <c r="BP20" s="155"/>
      <c r="BQ20" s="156" t="s">
        <v>21</v>
      </c>
    </row>
    <row r="21" spans="1:69" ht="31.5" x14ac:dyDescent="0.2">
      <c r="A21" s="6" t="s">
        <v>2124</v>
      </c>
      <c r="B21" s="6" t="s">
        <v>2125</v>
      </c>
      <c r="C21" s="60"/>
      <c r="D21" s="118">
        <v>41091</v>
      </c>
      <c r="E21" s="52" t="s">
        <v>590</v>
      </c>
      <c r="F21" s="165" t="s">
        <v>334</v>
      </c>
      <c r="G21" s="88">
        <v>7</v>
      </c>
      <c r="H21" s="9" t="s">
        <v>30</v>
      </c>
      <c r="I21" s="23" t="s">
        <v>40</v>
      </c>
      <c r="J21" s="170" t="s">
        <v>443</v>
      </c>
      <c r="K21" s="49" t="s">
        <v>443</v>
      </c>
      <c r="L21" s="49" t="s">
        <v>21</v>
      </c>
      <c r="M21" s="49" t="s">
        <v>443</v>
      </c>
      <c r="N21" s="49" t="s">
        <v>443</v>
      </c>
      <c r="O21" s="49" t="s">
        <v>443</v>
      </c>
      <c r="P21" s="49" t="s">
        <v>443</v>
      </c>
      <c r="Q21" s="49" t="s">
        <v>443</v>
      </c>
      <c r="R21" s="49" t="s">
        <v>443</v>
      </c>
      <c r="S21" s="49" t="s">
        <v>443</v>
      </c>
      <c r="T21" s="49" t="s">
        <v>443</v>
      </c>
      <c r="U21" s="49" t="s">
        <v>443</v>
      </c>
      <c r="V21" s="49" t="s">
        <v>443</v>
      </c>
      <c r="W21" s="49" t="s">
        <v>443</v>
      </c>
      <c r="X21" s="49" t="s">
        <v>21</v>
      </c>
      <c r="Y21" s="49" t="s">
        <v>443</v>
      </c>
      <c r="Z21" s="49" t="s">
        <v>443</v>
      </c>
      <c r="AA21" s="49" t="s">
        <v>443</v>
      </c>
      <c r="AB21" s="49" t="s">
        <v>443</v>
      </c>
      <c r="AC21" s="49" t="s">
        <v>443</v>
      </c>
      <c r="AD21" s="49" t="s">
        <v>443</v>
      </c>
      <c r="AE21" s="49" t="s">
        <v>443</v>
      </c>
      <c r="AF21" s="49" t="s">
        <v>443</v>
      </c>
      <c r="AG21" s="49" t="s">
        <v>443</v>
      </c>
      <c r="AH21" s="49" t="s">
        <v>443</v>
      </c>
      <c r="AI21" s="49" t="s">
        <v>443</v>
      </c>
      <c r="AJ21" s="49" t="s">
        <v>21</v>
      </c>
      <c r="AK21" s="49" t="s">
        <v>443</v>
      </c>
      <c r="AL21" s="49" t="s">
        <v>443</v>
      </c>
      <c r="AM21" s="49" t="s">
        <v>443</v>
      </c>
      <c r="AN21" s="49" t="s">
        <v>443</v>
      </c>
      <c r="AO21" s="49" t="s">
        <v>443</v>
      </c>
      <c r="AP21" s="49" t="s">
        <v>443</v>
      </c>
      <c r="AQ21" s="49" t="s">
        <v>443</v>
      </c>
      <c r="AR21" s="49" t="s">
        <v>443</v>
      </c>
      <c r="AS21" s="49" t="s">
        <v>443</v>
      </c>
      <c r="AT21" s="49" t="s">
        <v>443</v>
      </c>
      <c r="AU21" s="49" t="s">
        <v>443</v>
      </c>
      <c r="AV21" s="137" t="s">
        <v>21</v>
      </c>
      <c r="AW21" s="49" t="s">
        <v>443</v>
      </c>
      <c r="AX21" s="49" t="s">
        <v>443</v>
      </c>
      <c r="AY21" s="49" t="s">
        <v>443</v>
      </c>
      <c r="AZ21" s="49" t="s">
        <v>443</v>
      </c>
      <c r="BA21" s="49" t="s">
        <v>443</v>
      </c>
      <c r="BB21" s="49" t="s">
        <v>443</v>
      </c>
      <c r="BC21" s="49" t="s">
        <v>443</v>
      </c>
      <c r="BD21" s="49" t="s">
        <v>443</v>
      </c>
      <c r="BE21" s="133" t="s">
        <v>2610</v>
      </c>
      <c r="BF21" s="135" t="s">
        <v>2611</v>
      </c>
      <c r="BG21" s="49" t="s">
        <v>443</v>
      </c>
      <c r="BH21" s="132" t="s">
        <v>21</v>
      </c>
      <c r="BI21" s="49" t="s">
        <v>35</v>
      </c>
      <c r="BJ21" s="49" t="s">
        <v>443</v>
      </c>
      <c r="BK21" s="49" t="s">
        <v>443</v>
      </c>
      <c r="BL21" s="49" t="s">
        <v>443</v>
      </c>
      <c r="BM21" s="49" t="s">
        <v>443</v>
      </c>
      <c r="BN21" s="1"/>
      <c r="BO21" s="1"/>
      <c r="BP21" s="1"/>
      <c r="BQ21" s="1"/>
    </row>
    <row r="22" spans="1:69" x14ac:dyDescent="0.2">
      <c r="A22" s="4" t="s">
        <v>2742</v>
      </c>
      <c r="B22" s="6" t="s">
        <v>27</v>
      </c>
      <c r="C22" s="54" t="s">
        <v>2743</v>
      </c>
      <c r="D22" s="117"/>
      <c r="E22" s="52" t="s">
        <v>590</v>
      </c>
      <c r="F22" s="165" t="s">
        <v>373</v>
      </c>
      <c r="G22" s="88">
        <v>7</v>
      </c>
      <c r="H22" s="9" t="s">
        <v>19</v>
      </c>
      <c r="I22" s="28" t="s">
        <v>69</v>
      </c>
      <c r="J22" s="170" t="s">
        <v>443</v>
      </c>
      <c r="K22" s="49" t="s">
        <v>443</v>
      </c>
      <c r="L22" s="49" t="s">
        <v>443</v>
      </c>
      <c r="M22" s="49" t="s">
        <v>443</v>
      </c>
      <c r="N22" s="49" t="s">
        <v>443</v>
      </c>
      <c r="O22" s="49" t="s">
        <v>443</v>
      </c>
      <c r="P22" s="49" t="s">
        <v>443</v>
      </c>
      <c r="Q22" s="49" t="s">
        <v>21</v>
      </c>
      <c r="R22" s="49" t="s">
        <v>443</v>
      </c>
      <c r="S22" s="49" t="s">
        <v>443</v>
      </c>
      <c r="T22" s="49" t="s">
        <v>443</v>
      </c>
      <c r="U22" s="49" t="s">
        <v>443</v>
      </c>
      <c r="V22" s="49" t="s">
        <v>443</v>
      </c>
      <c r="W22" s="49" t="s">
        <v>443</v>
      </c>
      <c r="X22" s="49" t="s">
        <v>443</v>
      </c>
      <c r="Y22" s="49" t="s">
        <v>443</v>
      </c>
      <c r="Z22" s="49" t="s">
        <v>443</v>
      </c>
      <c r="AA22" s="49" t="s">
        <v>443</v>
      </c>
      <c r="AB22" s="49" t="s">
        <v>443</v>
      </c>
      <c r="AC22" s="49" t="s">
        <v>21</v>
      </c>
      <c r="AD22" s="49" t="s">
        <v>443</v>
      </c>
      <c r="AE22" s="49" t="s">
        <v>443</v>
      </c>
      <c r="AF22" s="49" t="s">
        <v>443</v>
      </c>
      <c r="AG22" s="49" t="s">
        <v>443</v>
      </c>
      <c r="AH22" s="49" t="s">
        <v>443</v>
      </c>
      <c r="AI22" s="49" t="s">
        <v>443</v>
      </c>
      <c r="AJ22" s="49" t="s">
        <v>443</v>
      </c>
      <c r="AK22" s="49" t="s">
        <v>443</v>
      </c>
      <c r="AL22" s="49" t="s">
        <v>443</v>
      </c>
      <c r="AM22" s="49" t="s">
        <v>443</v>
      </c>
      <c r="AN22" s="49" t="s">
        <v>443</v>
      </c>
      <c r="AO22" s="49" t="s">
        <v>21</v>
      </c>
      <c r="AP22" s="49" t="s">
        <v>443</v>
      </c>
      <c r="AQ22" s="49" t="s">
        <v>443</v>
      </c>
      <c r="AR22" s="49" t="s">
        <v>443</v>
      </c>
      <c r="AS22" s="49" t="s">
        <v>443</v>
      </c>
      <c r="AT22" s="49" t="s">
        <v>443</v>
      </c>
      <c r="AU22" s="49" t="s">
        <v>443</v>
      </c>
      <c r="AV22" s="49" t="s">
        <v>443</v>
      </c>
      <c r="AW22" s="49" t="s">
        <v>443</v>
      </c>
      <c r="AX22" s="49" t="s">
        <v>443</v>
      </c>
      <c r="AY22" s="49" t="s">
        <v>443</v>
      </c>
      <c r="AZ22" s="49" t="s">
        <v>443</v>
      </c>
      <c r="BA22" s="137" t="s">
        <v>21</v>
      </c>
      <c r="BB22" s="49" t="s">
        <v>443</v>
      </c>
      <c r="BC22" s="49" t="s">
        <v>443</v>
      </c>
      <c r="BD22" s="49" t="s">
        <v>443</v>
      </c>
      <c r="BE22" s="131" t="s">
        <v>443</v>
      </c>
      <c r="BF22" s="49" t="s">
        <v>443</v>
      </c>
      <c r="BG22" s="49" t="s">
        <v>443</v>
      </c>
      <c r="BH22" s="49" t="s">
        <v>443</v>
      </c>
      <c r="BI22" s="49" t="s">
        <v>443</v>
      </c>
      <c r="BJ22" s="49" t="s">
        <v>443</v>
      </c>
      <c r="BK22" s="49" t="s">
        <v>443</v>
      </c>
      <c r="BL22" s="49" t="s">
        <v>443</v>
      </c>
      <c r="BM22" s="1"/>
      <c r="BN22" s="49" t="s">
        <v>443</v>
      </c>
      <c r="BO22" s="1"/>
      <c r="BP22" s="1"/>
      <c r="BQ22" s="1"/>
    </row>
    <row r="23" spans="1:69" x14ac:dyDescent="0.2">
      <c r="A23" s="201" t="s">
        <v>247</v>
      </c>
      <c r="B23" s="201" t="s">
        <v>165</v>
      </c>
      <c r="C23" s="202" t="s">
        <v>2661</v>
      </c>
      <c r="D23" s="207">
        <v>42004</v>
      </c>
      <c r="E23" s="211" t="s">
        <v>66</v>
      </c>
      <c r="F23" s="140" t="s">
        <v>248</v>
      </c>
      <c r="G23" s="140">
        <v>7</v>
      </c>
      <c r="H23" s="203" t="s">
        <v>39</v>
      </c>
      <c r="I23" s="204" t="s">
        <v>72</v>
      </c>
      <c r="J23" s="49" t="s">
        <v>443</v>
      </c>
      <c r="K23" s="49" t="s">
        <v>443</v>
      </c>
      <c r="L23" s="49" t="s">
        <v>443</v>
      </c>
      <c r="M23" s="49" t="s">
        <v>443</v>
      </c>
      <c r="N23" s="49" t="s">
        <v>443</v>
      </c>
      <c r="O23" s="49" t="s">
        <v>443</v>
      </c>
      <c r="P23" s="49" t="s">
        <v>443</v>
      </c>
      <c r="Q23" s="49" t="s">
        <v>443</v>
      </c>
      <c r="R23" s="49" t="s">
        <v>443</v>
      </c>
      <c r="S23" s="49" t="s">
        <v>443</v>
      </c>
      <c r="T23" s="49" t="s">
        <v>443</v>
      </c>
      <c r="U23" s="49" t="s">
        <v>21</v>
      </c>
      <c r="V23" s="49" t="s">
        <v>443</v>
      </c>
      <c r="W23" s="49" t="s">
        <v>443</v>
      </c>
      <c r="X23" s="49" t="s">
        <v>443</v>
      </c>
      <c r="Y23" s="49" t="s">
        <v>443</v>
      </c>
      <c r="Z23" s="49" t="s">
        <v>443</v>
      </c>
      <c r="AA23" s="49" t="s">
        <v>443</v>
      </c>
      <c r="AB23" s="49" t="s">
        <v>443</v>
      </c>
      <c r="AC23" s="49" t="s">
        <v>443</v>
      </c>
      <c r="AD23" s="49" t="s">
        <v>443</v>
      </c>
      <c r="AE23" s="49" t="s">
        <v>443</v>
      </c>
      <c r="AF23" s="49" t="s">
        <v>443</v>
      </c>
      <c r="AG23" s="49" t="s">
        <v>443</v>
      </c>
      <c r="AH23" s="49" t="s">
        <v>21</v>
      </c>
      <c r="AI23" s="49" t="s">
        <v>443</v>
      </c>
      <c r="AJ23" s="112" t="s">
        <v>66</v>
      </c>
      <c r="AK23" s="50"/>
      <c r="AL23" s="50"/>
      <c r="AM23" s="50"/>
      <c r="AN23" s="50"/>
      <c r="AO23" s="50"/>
      <c r="AP23" s="50"/>
      <c r="AQ23" s="50"/>
      <c r="AR23" s="50"/>
      <c r="AS23" s="50"/>
      <c r="AT23" s="1"/>
      <c r="AU23" s="1"/>
      <c r="AV23" s="1"/>
      <c r="AW23" s="1"/>
      <c r="AX23" s="1"/>
      <c r="AY23" s="1"/>
      <c r="AZ23" s="1"/>
      <c r="BA23" s="1"/>
      <c r="BB23" s="1"/>
      <c r="BC23" s="1"/>
      <c r="BD23" s="1"/>
      <c r="BE23" s="143"/>
      <c r="BF23" s="17"/>
      <c r="BG23" s="17"/>
      <c r="BH23" s="17"/>
      <c r="BI23" s="17"/>
      <c r="BJ23" s="17"/>
      <c r="BK23" s="163"/>
      <c r="BL23" s="163"/>
      <c r="BM23" s="164" t="s">
        <v>21</v>
      </c>
      <c r="BN23" s="163"/>
      <c r="BO23" s="163"/>
      <c r="BP23" s="163"/>
      <c r="BQ23" s="163"/>
    </row>
    <row r="24" spans="1:69" ht="24" x14ac:dyDescent="0.2">
      <c r="A24" s="22" t="s">
        <v>2820</v>
      </c>
      <c r="B24" s="6" t="s">
        <v>2821</v>
      </c>
      <c r="C24" s="45"/>
      <c r="D24" s="118">
        <v>41153</v>
      </c>
      <c r="E24" s="52" t="s">
        <v>590</v>
      </c>
      <c r="F24" s="165" t="s">
        <v>779</v>
      </c>
      <c r="G24" s="88">
        <v>8</v>
      </c>
      <c r="H24" s="9" t="s">
        <v>19</v>
      </c>
      <c r="I24" s="23" t="s">
        <v>72</v>
      </c>
      <c r="J24" s="77" t="s">
        <v>443</v>
      </c>
      <c r="K24" s="77" t="s">
        <v>443</v>
      </c>
      <c r="L24" s="77" t="s">
        <v>443</v>
      </c>
      <c r="M24" s="77" t="s">
        <v>443</v>
      </c>
      <c r="N24" s="77" t="s">
        <v>443</v>
      </c>
      <c r="O24" s="77" t="s">
        <v>443</v>
      </c>
      <c r="P24" s="77" t="s">
        <v>443</v>
      </c>
      <c r="Q24" s="77" t="s">
        <v>443</v>
      </c>
      <c r="R24" s="77" t="s">
        <v>443</v>
      </c>
      <c r="S24" s="77" t="s">
        <v>443</v>
      </c>
      <c r="T24" s="77" t="s">
        <v>443</v>
      </c>
      <c r="U24" s="77" t="s">
        <v>21</v>
      </c>
      <c r="V24" s="77" t="s">
        <v>35</v>
      </c>
      <c r="W24" s="77" t="s">
        <v>443</v>
      </c>
      <c r="X24" s="77" t="s">
        <v>443</v>
      </c>
      <c r="Y24" s="77" t="s">
        <v>443</v>
      </c>
      <c r="Z24" s="77" t="s">
        <v>443</v>
      </c>
      <c r="AA24" s="77" t="s">
        <v>443</v>
      </c>
      <c r="AB24" s="77" t="s">
        <v>443</v>
      </c>
      <c r="AC24" s="77" t="s">
        <v>443</v>
      </c>
      <c r="AD24" s="77" t="s">
        <v>443</v>
      </c>
      <c r="AE24" s="77" t="s">
        <v>443</v>
      </c>
      <c r="AF24" s="77" t="s">
        <v>443</v>
      </c>
      <c r="AG24" s="77" t="s">
        <v>443</v>
      </c>
      <c r="AH24" s="77" t="s">
        <v>21</v>
      </c>
      <c r="AI24" s="77" t="s">
        <v>443</v>
      </c>
      <c r="AJ24" s="77" t="s">
        <v>443</v>
      </c>
      <c r="AK24" s="77" t="s">
        <v>443</v>
      </c>
      <c r="AL24" s="77" t="s">
        <v>443</v>
      </c>
      <c r="AM24" s="77" t="s">
        <v>443</v>
      </c>
      <c r="AN24" s="49" t="s">
        <v>443</v>
      </c>
      <c r="AO24" s="49" t="s">
        <v>443</v>
      </c>
      <c r="AP24" s="49" t="s">
        <v>443</v>
      </c>
      <c r="AQ24" s="49" t="s">
        <v>443</v>
      </c>
      <c r="AR24" s="49" t="s">
        <v>443</v>
      </c>
      <c r="AS24" s="49" t="s">
        <v>21</v>
      </c>
      <c r="AT24" s="49" t="s">
        <v>443</v>
      </c>
      <c r="AU24" s="49" t="s">
        <v>443</v>
      </c>
      <c r="AV24" s="49" t="s">
        <v>443</v>
      </c>
      <c r="AW24" s="49" t="s">
        <v>443</v>
      </c>
      <c r="AX24" s="49" t="s">
        <v>443</v>
      </c>
      <c r="AY24" s="49" t="s">
        <v>443</v>
      </c>
      <c r="AZ24" s="49" t="s">
        <v>443</v>
      </c>
      <c r="BA24" s="49" t="s">
        <v>443</v>
      </c>
      <c r="BB24" s="49" t="s">
        <v>443</v>
      </c>
      <c r="BC24" s="49" t="s">
        <v>443</v>
      </c>
      <c r="BD24" s="49" t="s">
        <v>443</v>
      </c>
      <c r="BE24" s="138" t="s">
        <v>21</v>
      </c>
      <c r="BF24" s="49" t="s">
        <v>443</v>
      </c>
      <c r="BG24" s="49" t="s">
        <v>443</v>
      </c>
      <c r="BH24" s="49" t="s">
        <v>443</v>
      </c>
      <c r="BI24" s="49" t="s">
        <v>443</v>
      </c>
      <c r="BJ24" s="49" t="s">
        <v>443</v>
      </c>
      <c r="BK24" s="49" t="s">
        <v>443</v>
      </c>
      <c r="BL24" s="49" t="s">
        <v>443</v>
      </c>
      <c r="BM24" s="49" t="s">
        <v>443</v>
      </c>
      <c r="BN24" s="49" t="s">
        <v>443</v>
      </c>
      <c r="BO24" s="1"/>
      <c r="BP24" s="1"/>
      <c r="BQ24" s="1"/>
    </row>
    <row r="25" spans="1:69" ht="27.75" x14ac:dyDescent="0.2">
      <c r="A25" s="6" t="s">
        <v>2151</v>
      </c>
      <c r="B25" s="6" t="s">
        <v>948</v>
      </c>
      <c r="C25" s="45"/>
      <c r="D25" s="118">
        <v>42248</v>
      </c>
      <c r="E25" s="52" t="s">
        <v>590</v>
      </c>
      <c r="F25" s="165" t="s">
        <v>2554</v>
      </c>
      <c r="G25" s="88">
        <v>8</v>
      </c>
      <c r="H25" s="9" t="s">
        <v>30</v>
      </c>
      <c r="I25" s="23" t="s">
        <v>72</v>
      </c>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141" t="s">
        <v>1919</v>
      </c>
      <c r="AI25" s="141" t="s">
        <v>1919</v>
      </c>
      <c r="AJ25" s="141" t="s">
        <v>1919</v>
      </c>
      <c r="AK25" s="141" t="s">
        <v>1919</v>
      </c>
      <c r="AL25" s="141" t="s">
        <v>1919</v>
      </c>
      <c r="AM25" s="141" t="s">
        <v>1919</v>
      </c>
      <c r="AN25" s="50" t="s">
        <v>1919</v>
      </c>
      <c r="AO25" s="50" t="s">
        <v>1919</v>
      </c>
      <c r="AP25" s="50" t="s">
        <v>1919</v>
      </c>
      <c r="AQ25" s="50" t="s">
        <v>1919</v>
      </c>
      <c r="AR25" s="49" t="s">
        <v>443</v>
      </c>
      <c r="AS25" s="49" t="s">
        <v>21</v>
      </c>
      <c r="AT25" s="49" t="s">
        <v>443</v>
      </c>
      <c r="AU25" s="49" t="s">
        <v>443</v>
      </c>
      <c r="AV25" s="49" t="s">
        <v>443</v>
      </c>
      <c r="AW25" s="49" t="s">
        <v>443</v>
      </c>
      <c r="AX25" s="49" t="s">
        <v>443</v>
      </c>
      <c r="AY25" s="49" t="s">
        <v>443</v>
      </c>
      <c r="AZ25" s="49" t="s">
        <v>443</v>
      </c>
      <c r="BA25" s="49" t="s">
        <v>443</v>
      </c>
      <c r="BB25" s="49" t="s">
        <v>443</v>
      </c>
      <c r="BC25" s="49" t="s">
        <v>443</v>
      </c>
      <c r="BD25" s="49" t="s">
        <v>443</v>
      </c>
      <c r="BE25" s="138" t="s">
        <v>21</v>
      </c>
      <c r="BF25" s="135" t="s">
        <v>2611</v>
      </c>
      <c r="BG25" s="49" t="s">
        <v>443</v>
      </c>
      <c r="BH25" s="49" t="s">
        <v>443</v>
      </c>
      <c r="BI25" s="49" t="s">
        <v>443</v>
      </c>
      <c r="BJ25" s="49" t="s">
        <v>443</v>
      </c>
      <c r="BK25" s="49" t="s">
        <v>443</v>
      </c>
      <c r="BL25" s="49" t="s">
        <v>443</v>
      </c>
      <c r="BM25" s="49" t="s">
        <v>443</v>
      </c>
      <c r="BN25" s="1"/>
      <c r="BO25" s="1"/>
      <c r="BP25" s="1"/>
      <c r="BQ25" s="1"/>
    </row>
    <row r="26" spans="1:69" ht="22.5" x14ac:dyDescent="0.2">
      <c r="A26" s="6" t="s">
        <v>249</v>
      </c>
      <c r="B26" s="6" t="s">
        <v>165</v>
      </c>
      <c r="C26" s="45" t="s">
        <v>2664</v>
      </c>
      <c r="D26" s="242">
        <v>42004</v>
      </c>
      <c r="E26" s="53" t="s">
        <v>66</v>
      </c>
      <c r="F26" s="88" t="s">
        <v>250</v>
      </c>
      <c r="G26" s="88">
        <v>8</v>
      </c>
      <c r="H26" s="9" t="s">
        <v>39</v>
      </c>
      <c r="I26" s="10" t="s">
        <v>87</v>
      </c>
      <c r="J26" s="170" t="s">
        <v>21</v>
      </c>
      <c r="K26" s="49" t="s">
        <v>443</v>
      </c>
      <c r="L26" s="49" t="s">
        <v>443</v>
      </c>
      <c r="M26" s="49" t="s">
        <v>443</v>
      </c>
      <c r="N26" s="49" t="s">
        <v>443</v>
      </c>
      <c r="O26" s="49" t="s">
        <v>443</v>
      </c>
      <c r="P26" s="49" t="s">
        <v>443</v>
      </c>
      <c r="Q26" s="49" t="s">
        <v>443</v>
      </c>
      <c r="R26" s="49" t="s">
        <v>443</v>
      </c>
      <c r="S26" s="49" t="s">
        <v>443</v>
      </c>
      <c r="T26" s="49" t="s">
        <v>443</v>
      </c>
      <c r="U26" s="49" t="s">
        <v>443</v>
      </c>
      <c r="V26" s="49" t="s">
        <v>21</v>
      </c>
      <c r="W26" s="49" t="s">
        <v>443</v>
      </c>
      <c r="X26" s="49" t="s">
        <v>443</v>
      </c>
      <c r="Y26" s="49" t="s">
        <v>443</v>
      </c>
      <c r="Z26" s="49" t="s">
        <v>443</v>
      </c>
      <c r="AA26" s="49" t="s">
        <v>443</v>
      </c>
      <c r="AB26" s="49" t="s">
        <v>443</v>
      </c>
      <c r="AC26" s="49" t="s">
        <v>443</v>
      </c>
      <c r="AD26" s="49" t="s">
        <v>443</v>
      </c>
      <c r="AE26" s="49" t="s">
        <v>443</v>
      </c>
      <c r="AF26" s="49" t="s">
        <v>443</v>
      </c>
      <c r="AG26" s="49" t="s">
        <v>443</v>
      </c>
      <c r="AH26" s="49" t="s">
        <v>21</v>
      </c>
      <c r="AI26" s="49" t="s">
        <v>443</v>
      </c>
      <c r="AJ26" s="112" t="s">
        <v>66</v>
      </c>
      <c r="AK26" s="50"/>
      <c r="AL26" s="50"/>
      <c r="AM26" s="50"/>
      <c r="AN26" s="50"/>
      <c r="AO26" s="50"/>
      <c r="AP26" s="50"/>
      <c r="AQ26" s="50"/>
      <c r="AR26" s="50"/>
      <c r="AS26" s="50"/>
      <c r="AT26" s="1"/>
      <c r="AU26" s="1"/>
      <c r="AV26" s="1"/>
      <c r="AW26" s="1"/>
      <c r="AX26" s="1"/>
      <c r="AY26" s="1"/>
      <c r="AZ26" s="1"/>
      <c r="BA26" s="1"/>
      <c r="BB26" s="1"/>
      <c r="BC26" s="1"/>
      <c r="BD26" s="1"/>
      <c r="BE26" s="143"/>
      <c r="BF26" s="1"/>
      <c r="BG26" s="1"/>
      <c r="BH26" s="1"/>
      <c r="BI26" s="1"/>
      <c r="BJ26" s="1"/>
      <c r="BK26" s="1"/>
      <c r="BL26" s="1"/>
      <c r="BM26" s="49" t="s">
        <v>443</v>
      </c>
      <c r="BN26" s="49"/>
      <c r="BO26" s="49"/>
      <c r="BP26" s="49"/>
      <c r="BQ26" s="49"/>
    </row>
    <row r="27" spans="1:69" ht="45" x14ac:dyDescent="0.2">
      <c r="A27" s="201" t="s">
        <v>2629</v>
      </c>
      <c r="B27" s="208" t="s">
        <v>65</v>
      </c>
      <c r="C27" s="213" t="s">
        <v>2630</v>
      </c>
      <c r="D27" s="210"/>
      <c r="E27" s="211" t="s">
        <v>66</v>
      </c>
      <c r="F27" s="140" t="s">
        <v>340</v>
      </c>
      <c r="G27" s="140">
        <v>9</v>
      </c>
      <c r="H27" s="203" t="s">
        <v>30</v>
      </c>
      <c r="I27" s="204" t="s">
        <v>31</v>
      </c>
      <c r="J27" s="49" t="s">
        <v>443</v>
      </c>
      <c r="K27" s="49" t="s">
        <v>443</v>
      </c>
      <c r="L27" s="49" t="s">
        <v>443</v>
      </c>
      <c r="M27" s="49" t="s">
        <v>443</v>
      </c>
      <c r="N27" s="49" t="s">
        <v>443</v>
      </c>
      <c r="O27" s="49" t="s">
        <v>21</v>
      </c>
      <c r="P27" s="49" t="s">
        <v>443</v>
      </c>
      <c r="Q27" s="49" t="s">
        <v>443</v>
      </c>
      <c r="R27" s="49" t="s">
        <v>443</v>
      </c>
      <c r="S27" s="49" t="s">
        <v>443</v>
      </c>
      <c r="T27" s="66" t="s">
        <v>767</v>
      </c>
      <c r="U27" s="49" t="s">
        <v>443</v>
      </c>
      <c r="V27" s="49" t="s">
        <v>443</v>
      </c>
      <c r="W27" s="49" t="s">
        <v>443</v>
      </c>
      <c r="X27" s="49" t="s">
        <v>443</v>
      </c>
      <c r="Y27" s="49" t="s">
        <v>443</v>
      </c>
      <c r="Z27" s="49" t="s">
        <v>443</v>
      </c>
      <c r="AA27" s="49" t="s">
        <v>443</v>
      </c>
      <c r="AB27" s="49" t="s">
        <v>443</v>
      </c>
      <c r="AC27" s="49" t="s">
        <v>443</v>
      </c>
      <c r="AD27" s="49" t="s">
        <v>443</v>
      </c>
      <c r="AE27" s="49" t="s">
        <v>443</v>
      </c>
      <c r="AF27" s="49" t="s">
        <v>21</v>
      </c>
      <c r="AG27" s="49" t="s">
        <v>443</v>
      </c>
      <c r="AH27" s="49" t="s">
        <v>443</v>
      </c>
      <c r="AI27" s="49" t="s">
        <v>443</v>
      </c>
      <c r="AJ27" s="49" t="s">
        <v>443</v>
      </c>
      <c r="AK27" s="49" t="s">
        <v>443</v>
      </c>
      <c r="AL27" s="49" t="s">
        <v>443</v>
      </c>
      <c r="AM27" s="49" t="s">
        <v>443</v>
      </c>
      <c r="AN27" s="50" t="s">
        <v>35</v>
      </c>
      <c r="AO27" s="50" t="s">
        <v>35</v>
      </c>
      <c r="AP27" s="50" t="s">
        <v>35</v>
      </c>
      <c r="AQ27" s="50" t="s">
        <v>35</v>
      </c>
      <c r="AR27" s="50" t="s">
        <v>35</v>
      </c>
      <c r="AS27" s="50" t="s">
        <v>35</v>
      </c>
      <c r="AT27" s="1"/>
      <c r="AU27" s="1"/>
      <c r="AV27" s="1"/>
      <c r="AW27" s="1"/>
      <c r="AX27" s="1"/>
      <c r="AY27" s="1"/>
      <c r="AZ27" s="1"/>
      <c r="BA27" s="1"/>
      <c r="BB27" s="1"/>
      <c r="BC27" s="1"/>
      <c r="BD27" s="1"/>
      <c r="BE27" s="143"/>
      <c r="BF27" s="17"/>
      <c r="BG27" s="17"/>
      <c r="BH27" s="17"/>
      <c r="BI27" s="17"/>
      <c r="BJ27" s="17"/>
      <c r="BK27" s="163"/>
      <c r="BL27" s="163"/>
      <c r="BM27" s="163"/>
      <c r="BN27" s="163"/>
      <c r="BO27" s="163"/>
      <c r="BP27" s="163"/>
      <c r="BQ27" s="163"/>
    </row>
    <row r="28" spans="1:69" ht="56.25" x14ac:dyDescent="0.2">
      <c r="A28" s="6" t="s">
        <v>2330</v>
      </c>
      <c r="B28" s="6" t="s">
        <v>60</v>
      </c>
      <c r="C28" s="45" t="s">
        <v>2822</v>
      </c>
      <c r="D28" s="117"/>
      <c r="E28" s="52" t="s">
        <v>590</v>
      </c>
      <c r="F28" s="165" t="s">
        <v>512</v>
      </c>
      <c r="G28" s="88">
        <v>9</v>
      </c>
      <c r="H28" s="9" t="s">
        <v>30</v>
      </c>
      <c r="I28" s="204" t="s">
        <v>40</v>
      </c>
      <c r="J28" s="170" t="s">
        <v>21</v>
      </c>
      <c r="K28" s="49" t="s">
        <v>443</v>
      </c>
      <c r="L28" s="49" t="s">
        <v>443</v>
      </c>
      <c r="M28" s="49" t="s">
        <v>443</v>
      </c>
      <c r="N28" s="49" t="s">
        <v>443</v>
      </c>
      <c r="O28" s="49" t="s">
        <v>443</v>
      </c>
      <c r="P28" s="49" t="s">
        <v>443</v>
      </c>
      <c r="Q28" s="49" t="s">
        <v>443</v>
      </c>
      <c r="R28" s="49" t="s">
        <v>443</v>
      </c>
      <c r="S28" s="49" t="s">
        <v>443</v>
      </c>
      <c r="T28" s="49" t="s">
        <v>443</v>
      </c>
      <c r="U28" s="49" t="s">
        <v>443</v>
      </c>
      <c r="V28" s="49" t="s">
        <v>21</v>
      </c>
      <c r="W28" s="49" t="s">
        <v>35</v>
      </c>
      <c r="X28" s="49" t="s">
        <v>443</v>
      </c>
      <c r="Y28" s="49" t="s">
        <v>443</v>
      </c>
      <c r="Z28" s="49" t="s">
        <v>443</v>
      </c>
      <c r="AA28" s="49" t="s">
        <v>443</v>
      </c>
      <c r="AB28" s="49" t="s">
        <v>443</v>
      </c>
      <c r="AC28" s="49" t="s">
        <v>443</v>
      </c>
      <c r="AD28" s="49" t="s">
        <v>443</v>
      </c>
      <c r="AE28" s="49" t="s">
        <v>35</v>
      </c>
      <c r="AF28" s="49" t="s">
        <v>443</v>
      </c>
      <c r="AG28" s="104" t="s">
        <v>443</v>
      </c>
      <c r="AH28" s="49" t="s">
        <v>21</v>
      </c>
      <c r="AI28" s="49" t="s">
        <v>443</v>
      </c>
      <c r="AJ28" s="104" t="s">
        <v>443</v>
      </c>
      <c r="AK28" s="49" t="s">
        <v>443</v>
      </c>
      <c r="AL28" s="49" t="s">
        <v>443</v>
      </c>
      <c r="AM28" s="49" t="s">
        <v>443</v>
      </c>
      <c r="AN28" s="49" t="s">
        <v>443</v>
      </c>
      <c r="AO28" s="49" t="s">
        <v>443</v>
      </c>
      <c r="AP28" s="49" t="s">
        <v>443</v>
      </c>
      <c r="AQ28" s="49" t="s">
        <v>443</v>
      </c>
      <c r="AR28" s="49" t="s">
        <v>443</v>
      </c>
      <c r="AS28" s="49" t="s">
        <v>443</v>
      </c>
      <c r="AT28" s="137" t="s">
        <v>21</v>
      </c>
      <c r="AU28" s="49" t="s">
        <v>443</v>
      </c>
      <c r="AV28" s="49" t="s">
        <v>443</v>
      </c>
      <c r="AW28" s="49" t="s">
        <v>443</v>
      </c>
      <c r="AX28" s="49" t="s">
        <v>443</v>
      </c>
      <c r="AY28" s="49" t="s">
        <v>443</v>
      </c>
      <c r="AZ28" s="49" t="s">
        <v>443</v>
      </c>
      <c r="BA28" s="49" t="s">
        <v>443</v>
      </c>
      <c r="BB28" s="49" t="s">
        <v>443</v>
      </c>
      <c r="BC28" s="49" t="s">
        <v>443</v>
      </c>
      <c r="BD28" s="49" t="s">
        <v>443</v>
      </c>
      <c r="BE28" s="133" t="s">
        <v>2610</v>
      </c>
      <c r="BF28" s="103" t="s">
        <v>35</v>
      </c>
      <c r="BG28" s="103" t="s">
        <v>35</v>
      </c>
      <c r="BH28" s="103" t="s">
        <v>35</v>
      </c>
      <c r="BI28" s="132" t="s">
        <v>21</v>
      </c>
      <c r="BJ28" s="49" t="s">
        <v>443</v>
      </c>
      <c r="BK28" s="49" t="s">
        <v>443</v>
      </c>
      <c r="BL28" s="49" t="s">
        <v>443</v>
      </c>
      <c r="BM28" s="49" t="s">
        <v>443</v>
      </c>
      <c r="BN28" s="1"/>
      <c r="BO28" s="1"/>
      <c r="BP28" s="1"/>
      <c r="BQ28" s="1"/>
    </row>
    <row r="29" spans="1:69" ht="24" x14ac:dyDescent="0.2">
      <c r="A29" s="22" t="s">
        <v>177</v>
      </c>
      <c r="B29" s="6" t="s">
        <v>178</v>
      </c>
      <c r="C29" s="45"/>
      <c r="D29" s="118">
        <v>41061</v>
      </c>
      <c r="E29" s="52" t="s">
        <v>590</v>
      </c>
      <c r="F29" s="165" t="s">
        <v>779</v>
      </c>
      <c r="G29" s="88">
        <v>9</v>
      </c>
      <c r="H29" s="9" t="s">
        <v>19</v>
      </c>
      <c r="I29" s="23" t="s">
        <v>50</v>
      </c>
      <c r="J29" s="170" t="s">
        <v>443</v>
      </c>
      <c r="K29" s="49" t="s">
        <v>443</v>
      </c>
      <c r="L29" s="49" t="s">
        <v>443</v>
      </c>
      <c r="M29" s="49" t="s">
        <v>443</v>
      </c>
      <c r="N29" s="49" t="s">
        <v>443</v>
      </c>
      <c r="O29" s="49" t="s">
        <v>443</v>
      </c>
      <c r="P29" s="49" t="s">
        <v>443</v>
      </c>
      <c r="Q29" s="49" t="s">
        <v>443</v>
      </c>
      <c r="R29" s="49" t="s">
        <v>21</v>
      </c>
      <c r="S29" s="49" t="s">
        <v>443</v>
      </c>
      <c r="T29" s="49" t="s">
        <v>443</v>
      </c>
      <c r="U29" s="49" t="s">
        <v>443</v>
      </c>
      <c r="V29" s="49" t="s">
        <v>443</v>
      </c>
      <c r="W29" s="49" t="s">
        <v>443</v>
      </c>
      <c r="X29" s="49" t="s">
        <v>443</v>
      </c>
      <c r="Y29" s="49" t="s">
        <v>443</v>
      </c>
      <c r="Z29" s="49" t="s">
        <v>443</v>
      </c>
      <c r="AA29" s="49" t="s">
        <v>443</v>
      </c>
      <c r="AB29" s="49" t="s">
        <v>443</v>
      </c>
      <c r="AC29" s="49" t="s">
        <v>443</v>
      </c>
      <c r="AD29" s="49" t="s">
        <v>21</v>
      </c>
      <c r="AE29" s="49" t="s">
        <v>35</v>
      </c>
      <c r="AF29" s="49" t="s">
        <v>443</v>
      </c>
      <c r="AG29" s="49" t="s">
        <v>443</v>
      </c>
      <c r="AH29" s="49" t="s">
        <v>443</v>
      </c>
      <c r="AI29" s="49" t="s">
        <v>443</v>
      </c>
      <c r="AJ29" s="49" t="s">
        <v>443</v>
      </c>
      <c r="AK29" s="49" t="s">
        <v>443</v>
      </c>
      <c r="AL29" s="49" t="s">
        <v>443</v>
      </c>
      <c r="AM29" s="49" t="s">
        <v>443</v>
      </c>
      <c r="AN29" s="49" t="s">
        <v>443</v>
      </c>
      <c r="AO29" s="49" t="s">
        <v>443</v>
      </c>
      <c r="AP29" s="49" t="s">
        <v>21</v>
      </c>
      <c r="AQ29" s="49" t="s">
        <v>443</v>
      </c>
      <c r="AR29" s="49" t="s">
        <v>443</v>
      </c>
      <c r="AS29" s="49" t="s">
        <v>443</v>
      </c>
      <c r="AT29" s="49" t="s">
        <v>443</v>
      </c>
      <c r="AU29" s="49" t="s">
        <v>443</v>
      </c>
      <c r="AV29" s="49" t="s">
        <v>443</v>
      </c>
      <c r="AW29" s="49" t="s">
        <v>443</v>
      </c>
      <c r="AX29" s="49" t="s">
        <v>443</v>
      </c>
      <c r="AY29" s="49" t="s">
        <v>443</v>
      </c>
      <c r="AZ29" s="49" t="s">
        <v>443</v>
      </c>
      <c r="BA29" s="49" t="s">
        <v>443</v>
      </c>
      <c r="BB29" s="137" t="s">
        <v>21</v>
      </c>
      <c r="BC29" s="49" t="s">
        <v>443</v>
      </c>
      <c r="BD29" s="49" t="s">
        <v>443</v>
      </c>
      <c r="BE29" s="131" t="s">
        <v>443</v>
      </c>
      <c r="BF29" s="49" t="s">
        <v>443</v>
      </c>
      <c r="BG29" s="49" t="s">
        <v>443</v>
      </c>
      <c r="BH29" s="49" t="s">
        <v>443</v>
      </c>
      <c r="BI29" s="49" t="s">
        <v>443</v>
      </c>
      <c r="BJ29" s="49" t="s">
        <v>443</v>
      </c>
      <c r="BK29" s="49" t="s">
        <v>443</v>
      </c>
      <c r="BL29" s="49" t="s">
        <v>443</v>
      </c>
      <c r="BM29" s="49" t="s">
        <v>443</v>
      </c>
      <c r="BN29" s="49" t="s">
        <v>443</v>
      </c>
      <c r="BO29" s="132" t="s">
        <v>21</v>
      </c>
      <c r="BP29" s="1"/>
      <c r="BQ29" s="1"/>
    </row>
    <row r="30" spans="1:69" x14ac:dyDescent="0.2">
      <c r="A30" s="22" t="s">
        <v>251</v>
      </c>
      <c r="B30" s="3" t="s">
        <v>60</v>
      </c>
      <c r="C30" s="55"/>
      <c r="D30" s="119"/>
      <c r="E30" s="52" t="s">
        <v>590</v>
      </c>
      <c r="F30" s="165" t="s">
        <v>252</v>
      </c>
      <c r="G30" s="88">
        <v>9</v>
      </c>
      <c r="H30" s="9" t="s">
        <v>39</v>
      </c>
      <c r="I30" s="10" t="s">
        <v>42</v>
      </c>
      <c r="J30" s="170" t="s">
        <v>443</v>
      </c>
      <c r="K30" s="49" t="s">
        <v>21</v>
      </c>
      <c r="L30" s="49" t="s">
        <v>443</v>
      </c>
      <c r="M30" s="49" t="s">
        <v>443</v>
      </c>
      <c r="N30" s="49" t="s">
        <v>443</v>
      </c>
      <c r="O30" s="49" t="s">
        <v>443</v>
      </c>
      <c r="P30" s="49" t="s">
        <v>443</v>
      </c>
      <c r="Q30" s="49" t="s">
        <v>443</v>
      </c>
      <c r="R30" s="49" t="s">
        <v>443</v>
      </c>
      <c r="S30" s="49" t="s">
        <v>443</v>
      </c>
      <c r="T30" s="49" t="s">
        <v>443</v>
      </c>
      <c r="U30" s="49" t="s">
        <v>443</v>
      </c>
      <c r="V30" s="49" t="s">
        <v>443</v>
      </c>
      <c r="W30" s="49" t="s">
        <v>21</v>
      </c>
      <c r="X30" s="49" t="s">
        <v>443</v>
      </c>
      <c r="Y30" s="49" t="s">
        <v>443</v>
      </c>
      <c r="Z30" s="49" t="s">
        <v>443</v>
      </c>
      <c r="AA30" s="49" t="s">
        <v>443</v>
      </c>
      <c r="AB30" s="49" t="s">
        <v>443</v>
      </c>
      <c r="AC30" s="49" t="s">
        <v>443</v>
      </c>
      <c r="AD30" s="49" t="s">
        <v>443</v>
      </c>
      <c r="AE30" s="49" t="s">
        <v>443</v>
      </c>
      <c r="AF30" s="49" t="s">
        <v>443</v>
      </c>
      <c r="AG30" s="49" t="s">
        <v>443</v>
      </c>
      <c r="AH30" s="49" t="s">
        <v>443</v>
      </c>
      <c r="AI30" s="49" t="s">
        <v>21</v>
      </c>
      <c r="AJ30" s="49" t="s">
        <v>443</v>
      </c>
      <c r="AK30" s="49" t="s">
        <v>443</v>
      </c>
      <c r="AL30" s="49" t="s">
        <v>443</v>
      </c>
      <c r="AM30" s="49" t="s">
        <v>443</v>
      </c>
      <c r="AN30" s="49" t="s">
        <v>443</v>
      </c>
      <c r="AO30" s="49" t="s">
        <v>443</v>
      </c>
      <c r="AP30" s="49" t="s">
        <v>35</v>
      </c>
      <c r="AQ30" s="49" t="s">
        <v>443</v>
      </c>
      <c r="AR30" s="123" t="s">
        <v>443</v>
      </c>
      <c r="AS30" s="49" t="s">
        <v>443</v>
      </c>
      <c r="AT30" s="49" t="s">
        <v>443</v>
      </c>
      <c r="AU30" s="137" t="s">
        <v>21</v>
      </c>
      <c r="AV30" s="49" t="s">
        <v>443</v>
      </c>
      <c r="AW30" s="129" t="s">
        <v>2609</v>
      </c>
      <c r="AX30" s="49" t="s">
        <v>443</v>
      </c>
      <c r="AY30" s="49" t="s">
        <v>443</v>
      </c>
      <c r="AZ30" s="49" t="s">
        <v>443</v>
      </c>
      <c r="BA30" s="49" t="s">
        <v>443</v>
      </c>
      <c r="BB30" s="49" t="s">
        <v>443</v>
      </c>
      <c r="BC30" s="49" t="s">
        <v>443</v>
      </c>
      <c r="BD30" s="49" t="s">
        <v>443</v>
      </c>
      <c r="BE30" s="131" t="s">
        <v>443</v>
      </c>
      <c r="BF30" s="49" t="s">
        <v>443</v>
      </c>
      <c r="BG30" s="132" t="s">
        <v>21</v>
      </c>
      <c r="BH30" s="49" t="s">
        <v>443</v>
      </c>
      <c r="BI30" s="49" t="s">
        <v>443</v>
      </c>
      <c r="BJ30" s="49" t="s">
        <v>443</v>
      </c>
      <c r="BK30" s="49" t="s">
        <v>443</v>
      </c>
      <c r="BL30" s="49" t="s">
        <v>443</v>
      </c>
      <c r="BM30" s="49" t="s">
        <v>443</v>
      </c>
      <c r="BN30" s="1"/>
      <c r="BO30" s="1"/>
      <c r="BP30" s="1"/>
      <c r="BQ30" s="1"/>
    </row>
    <row r="31" spans="1:69" ht="31.5" x14ac:dyDescent="0.2">
      <c r="A31" s="201" t="s">
        <v>2075</v>
      </c>
      <c r="B31" s="201" t="s">
        <v>99</v>
      </c>
      <c r="C31" s="202" t="s">
        <v>2823</v>
      </c>
      <c r="D31" s="217">
        <v>42256</v>
      </c>
      <c r="E31" s="246" t="s">
        <v>590</v>
      </c>
      <c r="F31" s="252" t="s">
        <v>2533</v>
      </c>
      <c r="G31" s="140">
        <v>10</v>
      </c>
      <c r="H31" s="203" t="s">
        <v>30</v>
      </c>
      <c r="I31" s="204" t="s">
        <v>20</v>
      </c>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50" t="s">
        <v>35</v>
      </c>
      <c r="AI31" s="50" t="s">
        <v>35</v>
      </c>
      <c r="AJ31" s="50" t="s">
        <v>35</v>
      </c>
      <c r="AK31" s="50" t="s">
        <v>35</v>
      </c>
      <c r="AL31" s="50" t="s">
        <v>35</v>
      </c>
      <c r="AM31" s="49" t="s">
        <v>21</v>
      </c>
      <c r="AN31" s="50" t="s">
        <v>35</v>
      </c>
      <c r="AO31" s="50" t="s">
        <v>35</v>
      </c>
      <c r="AP31" s="50" t="s">
        <v>35</v>
      </c>
      <c r="AQ31" s="50" t="s">
        <v>35</v>
      </c>
      <c r="AR31" s="49" t="s">
        <v>443</v>
      </c>
      <c r="AS31" s="49" t="s">
        <v>443</v>
      </c>
      <c r="AT31" s="49" t="s">
        <v>443</v>
      </c>
      <c r="AU31" s="49" t="s">
        <v>443</v>
      </c>
      <c r="AV31" s="49" t="s">
        <v>443</v>
      </c>
      <c r="AW31" s="49" t="s">
        <v>443</v>
      </c>
      <c r="AX31" s="49" t="s">
        <v>443</v>
      </c>
      <c r="AY31" s="137" t="s">
        <v>21</v>
      </c>
      <c r="AZ31" s="49" t="s">
        <v>443</v>
      </c>
      <c r="BA31" s="49" t="s">
        <v>443</v>
      </c>
      <c r="BB31" s="49" t="s">
        <v>443</v>
      </c>
      <c r="BC31" s="49" t="s">
        <v>443</v>
      </c>
      <c r="BD31" s="49" t="s">
        <v>443</v>
      </c>
      <c r="BE31" s="265" t="s">
        <v>2610</v>
      </c>
      <c r="BF31" s="269" t="s">
        <v>2611</v>
      </c>
      <c r="BG31" s="162" t="s">
        <v>443</v>
      </c>
      <c r="BH31" s="161" t="s">
        <v>443</v>
      </c>
      <c r="BI31" s="161" t="s">
        <v>443</v>
      </c>
      <c r="BJ31" s="162" t="s">
        <v>443</v>
      </c>
      <c r="BK31" s="164" t="s">
        <v>21</v>
      </c>
      <c r="BL31" s="162" t="s">
        <v>443</v>
      </c>
      <c r="BM31" s="49" t="s">
        <v>443</v>
      </c>
      <c r="BN31" s="163"/>
      <c r="BO31" s="163"/>
      <c r="BP31" s="163"/>
      <c r="BQ31" s="163"/>
    </row>
    <row r="32" spans="1:69" ht="33.75" x14ac:dyDescent="0.2">
      <c r="A32" s="6" t="s">
        <v>2438</v>
      </c>
      <c r="B32" s="6" t="s">
        <v>119</v>
      </c>
      <c r="C32" s="60" t="s">
        <v>2824</v>
      </c>
      <c r="D32" s="117"/>
      <c r="E32" s="52" t="s">
        <v>590</v>
      </c>
      <c r="F32" s="165" t="s">
        <v>254</v>
      </c>
      <c r="G32" s="88">
        <v>10</v>
      </c>
      <c r="H32" s="9" t="s">
        <v>39</v>
      </c>
      <c r="I32" s="23" t="s">
        <v>53</v>
      </c>
      <c r="J32" s="187" t="s">
        <v>35</v>
      </c>
      <c r="K32" s="49" t="s">
        <v>443</v>
      </c>
      <c r="L32" s="50" t="s">
        <v>35</v>
      </c>
      <c r="M32" s="49" t="s">
        <v>443</v>
      </c>
      <c r="N32" s="49" t="s">
        <v>21</v>
      </c>
      <c r="O32" s="49" t="s">
        <v>443</v>
      </c>
      <c r="P32" s="50" t="s">
        <v>35</v>
      </c>
      <c r="Q32" s="49" t="s">
        <v>443</v>
      </c>
      <c r="R32" s="50" t="s">
        <v>35</v>
      </c>
      <c r="S32" s="49" t="s">
        <v>443</v>
      </c>
      <c r="T32" s="50" t="s">
        <v>35</v>
      </c>
      <c r="U32" s="49" t="s">
        <v>443</v>
      </c>
      <c r="V32" s="50" t="s">
        <v>35</v>
      </c>
      <c r="W32" s="49" t="s">
        <v>443</v>
      </c>
      <c r="X32" s="50" t="s">
        <v>35</v>
      </c>
      <c r="Y32" s="49" t="s">
        <v>443</v>
      </c>
      <c r="Z32" s="49" t="s">
        <v>21</v>
      </c>
      <c r="AA32" s="49" t="s">
        <v>443</v>
      </c>
      <c r="AB32" s="50" t="s">
        <v>35</v>
      </c>
      <c r="AC32" s="49" t="s">
        <v>443</v>
      </c>
      <c r="AD32" s="50" t="s">
        <v>35</v>
      </c>
      <c r="AE32" s="49" t="s">
        <v>443</v>
      </c>
      <c r="AF32" s="49" t="s">
        <v>35</v>
      </c>
      <c r="AG32" s="49" t="s">
        <v>443</v>
      </c>
      <c r="AH32" s="50" t="s">
        <v>35</v>
      </c>
      <c r="AI32" s="49" t="s">
        <v>443</v>
      </c>
      <c r="AJ32" s="50" t="s">
        <v>35</v>
      </c>
      <c r="AK32" s="49" t="s">
        <v>443</v>
      </c>
      <c r="AL32" s="49" t="s">
        <v>21</v>
      </c>
      <c r="AM32" s="49" t="s">
        <v>443</v>
      </c>
      <c r="AN32" s="50" t="s">
        <v>35</v>
      </c>
      <c r="AO32" s="49" t="s">
        <v>443</v>
      </c>
      <c r="AP32" s="50" t="s">
        <v>35</v>
      </c>
      <c r="AQ32" s="49" t="s">
        <v>443</v>
      </c>
      <c r="AR32" s="50" t="s">
        <v>35</v>
      </c>
      <c r="AS32" s="49" t="s">
        <v>443</v>
      </c>
      <c r="AT32" s="51" t="s">
        <v>35</v>
      </c>
      <c r="AU32" s="49" t="s">
        <v>443</v>
      </c>
      <c r="AV32" s="51" t="s">
        <v>35</v>
      </c>
      <c r="AW32" s="129" t="s">
        <v>2609</v>
      </c>
      <c r="AX32" s="137" t="s">
        <v>21</v>
      </c>
      <c r="AY32" s="49" t="s">
        <v>443</v>
      </c>
      <c r="AZ32" s="51" t="s">
        <v>35</v>
      </c>
      <c r="BA32" s="49" t="s">
        <v>443</v>
      </c>
      <c r="BB32" s="51" t="s">
        <v>35</v>
      </c>
      <c r="BC32" s="49" t="s">
        <v>443</v>
      </c>
      <c r="BD32" s="51" t="s">
        <v>35</v>
      </c>
      <c r="BE32" s="131" t="s">
        <v>443</v>
      </c>
      <c r="BF32" s="51" t="s">
        <v>35</v>
      </c>
      <c r="BG32" s="49" t="s">
        <v>443</v>
      </c>
      <c r="BH32" s="51" t="s">
        <v>35</v>
      </c>
      <c r="BI32" s="49" t="s">
        <v>443</v>
      </c>
      <c r="BJ32" s="132" t="s">
        <v>21</v>
      </c>
      <c r="BK32" s="49" t="s">
        <v>443</v>
      </c>
      <c r="BL32" s="51" t="s">
        <v>35</v>
      </c>
      <c r="BM32" s="49" t="s">
        <v>443</v>
      </c>
      <c r="BN32" s="1"/>
      <c r="BO32" s="1"/>
      <c r="BP32" s="1"/>
      <c r="BQ32" s="1"/>
    </row>
    <row r="33" spans="1:69" ht="25.5" x14ac:dyDescent="0.2">
      <c r="A33" s="41" t="s">
        <v>96</v>
      </c>
      <c r="B33" s="41" t="s">
        <v>2744</v>
      </c>
      <c r="C33" s="59" t="s">
        <v>2745</v>
      </c>
      <c r="D33" s="122"/>
      <c r="E33" s="176" t="s">
        <v>66</v>
      </c>
      <c r="F33" s="89" t="s">
        <v>300</v>
      </c>
      <c r="G33" s="89">
        <v>10</v>
      </c>
      <c r="H33" s="43" t="s">
        <v>30</v>
      </c>
      <c r="I33" s="90" t="s">
        <v>42</v>
      </c>
      <c r="J33" s="49" t="s">
        <v>35</v>
      </c>
      <c r="K33" s="111" t="s">
        <v>21</v>
      </c>
      <c r="L33" s="49" t="s">
        <v>35</v>
      </c>
      <c r="M33" s="49" t="s">
        <v>35</v>
      </c>
      <c r="N33" s="49" t="s">
        <v>35</v>
      </c>
      <c r="O33" s="49" t="s">
        <v>443</v>
      </c>
      <c r="P33" s="49" t="s">
        <v>443</v>
      </c>
      <c r="Q33" s="49" t="s">
        <v>443</v>
      </c>
      <c r="R33" s="49" t="s">
        <v>443</v>
      </c>
      <c r="S33" s="49" t="s">
        <v>443</v>
      </c>
      <c r="T33" s="49" t="s">
        <v>443</v>
      </c>
      <c r="U33" s="49" t="s">
        <v>443</v>
      </c>
      <c r="V33" s="49" t="s">
        <v>443</v>
      </c>
      <c r="W33" s="49" t="s">
        <v>21</v>
      </c>
      <c r="X33" s="49" t="s">
        <v>443</v>
      </c>
      <c r="Y33" s="49" t="s">
        <v>443</v>
      </c>
      <c r="Z33" s="49" t="s">
        <v>443</v>
      </c>
      <c r="AA33" s="49" t="s">
        <v>443</v>
      </c>
      <c r="AB33" s="49" t="s">
        <v>443</v>
      </c>
      <c r="AC33" s="49" t="s">
        <v>443</v>
      </c>
      <c r="AD33" s="49" t="s">
        <v>443</v>
      </c>
      <c r="AE33" s="49" t="s">
        <v>443</v>
      </c>
      <c r="AF33" s="49" t="s">
        <v>443</v>
      </c>
      <c r="AG33" s="49" t="s">
        <v>443</v>
      </c>
      <c r="AH33" s="49"/>
      <c r="AI33" s="49" t="s">
        <v>21</v>
      </c>
      <c r="AJ33" s="49"/>
      <c r="AK33" s="49"/>
      <c r="AL33" s="49"/>
      <c r="AM33" s="49"/>
      <c r="AN33" s="49"/>
      <c r="AO33" s="49"/>
      <c r="AP33" s="49"/>
      <c r="AQ33" s="49"/>
      <c r="AR33" s="49"/>
      <c r="AS33" s="49"/>
      <c r="AT33" s="1"/>
      <c r="AU33" s="1"/>
      <c r="AV33" s="1"/>
      <c r="AW33" s="1"/>
      <c r="AX33" s="1"/>
      <c r="AY33" s="1"/>
      <c r="AZ33" s="1"/>
      <c r="BA33" s="1"/>
      <c r="BB33" s="1"/>
      <c r="BC33" s="1"/>
      <c r="BD33" s="1"/>
      <c r="BE33" s="143"/>
      <c r="BF33" s="15"/>
      <c r="BG33" s="15"/>
      <c r="BH33" s="15"/>
      <c r="BI33" s="159"/>
      <c r="BJ33" s="15"/>
      <c r="BK33" s="15"/>
      <c r="BL33" s="15"/>
      <c r="BM33" s="15"/>
      <c r="BN33" s="15"/>
      <c r="BO33" s="15"/>
      <c r="BP33" s="15"/>
      <c r="BQ33" s="15"/>
    </row>
    <row r="34" spans="1:69" x14ac:dyDescent="0.2">
      <c r="A34" s="197" t="s">
        <v>2777</v>
      </c>
      <c r="B34" s="189" t="s">
        <v>2778</v>
      </c>
      <c r="C34" s="190"/>
      <c r="D34" s="191"/>
      <c r="E34" s="192" t="s">
        <v>66</v>
      </c>
      <c r="F34" s="193" t="s">
        <v>413</v>
      </c>
      <c r="G34" s="193">
        <v>10</v>
      </c>
      <c r="H34" s="194" t="s">
        <v>19</v>
      </c>
      <c r="I34" s="157" t="s">
        <v>50</v>
      </c>
      <c r="J34" s="49" t="s">
        <v>443</v>
      </c>
      <c r="K34" s="49" t="s">
        <v>443</v>
      </c>
      <c r="L34" s="49" t="s">
        <v>443</v>
      </c>
      <c r="M34" s="49" t="s">
        <v>443</v>
      </c>
      <c r="N34" s="49" t="s">
        <v>443</v>
      </c>
      <c r="O34" s="49" t="s">
        <v>443</v>
      </c>
      <c r="P34" s="49" t="s">
        <v>443</v>
      </c>
      <c r="Q34" s="49" t="s">
        <v>443</v>
      </c>
      <c r="R34" s="49" t="s">
        <v>21</v>
      </c>
      <c r="S34" s="49" t="s">
        <v>443</v>
      </c>
      <c r="T34" s="49" t="s">
        <v>443</v>
      </c>
      <c r="U34" s="49" t="s">
        <v>443</v>
      </c>
      <c r="V34" s="49" t="s">
        <v>443</v>
      </c>
      <c r="W34" s="49" t="s">
        <v>443</v>
      </c>
      <c r="X34" s="49" t="s">
        <v>443</v>
      </c>
      <c r="Y34" s="49" t="s">
        <v>443</v>
      </c>
      <c r="Z34" s="49" t="s">
        <v>443</v>
      </c>
      <c r="AA34" s="49" t="s">
        <v>443</v>
      </c>
      <c r="AB34" s="49" t="s">
        <v>767</v>
      </c>
      <c r="AC34" s="49" t="s">
        <v>35</v>
      </c>
      <c r="AD34" s="49" t="s">
        <v>35</v>
      </c>
      <c r="AE34" s="49" t="s">
        <v>35</v>
      </c>
      <c r="AF34" s="49" t="s">
        <v>35</v>
      </c>
      <c r="AG34" s="49"/>
      <c r="AH34" s="49"/>
      <c r="AI34" s="49"/>
      <c r="AJ34" s="49"/>
      <c r="AK34" s="49"/>
      <c r="AL34" s="49"/>
      <c r="AM34" s="49"/>
      <c r="AN34" s="49"/>
      <c r="AO34" s="49"/>
      <c r="AP34" s="49"/>
      <c r="AQ34" s="49"/>
      <c r="AR34" s="49"/>
      <c r="AS34" s="49"/>
      <c r="AT34" s="1"/>
      <c r="AU34" s="1"/>
      <c r="AV34" s="1"/>
      <c r="AW34" s="1"/>
      <c r="AX34" s="1"/>
      <c r="AY34" s="1"/>
      <c r="AZ34" s="1"/>
      <c r="BA34" s="1"/>
      <c r="BB34" s="1"/>
      <c r="BC34" s="1"/>
      <c r="BD34" s="1"/>
      <c r="BE34" s="143"/>
      <c r="BF34" s="158"/>
      <c r="BG34" s="158"/>
      <c r="BH34" s="158"/>
      <c r="BI34" s="158"/>
      <c r="BJ34" s="155"/>
      <c r="BK34" s="155"/>
      <c r="BL34" s="155"/>
      <c r="BM34" s="155"/>
      <c r="BN34" s="155"/>
      <c r="BO34" s="155"/>
      <c r="BP34" s="155"/>
      <c r="BQ34" s="155"/>
    </row>
    <row r="35" spans="1:69" x14ac:dyDescent="0.2">
      <c r="A35" s="6" t="s">
        <v>806</v>
      </c>
      <c r="B35" s="6" t="s">
        <v>297</v>
      </c>
      <c r="C35" s="45"/>
      <c r="D35" s="118">
        <v>42005</v>
      </c>
      <c r="E35" s="52" t="s">
        <v>590</v>
      </c>
      <c r="F35" s="165" t="s">
        <v>2540</v>
      </c>
      <c r="G35" s="88">
        <v>11</v>
      </c>
      <c r="H35" s="9" t="s">
        <v>30</v>
      </c>
      <c r="I35" s="23" t="s">
        <v>87</v>
      </c>
      <c r="J35" s="188"/>
      <c r="K35" s="103"/>
      <c r="L35" s="103"/>
      <c r="M35" s="103"/>
      <c r="N35" s="103"/>
      <c r="O35" s="103"/>
      <c r="P35" s="103"/>
      <c r="Q35" s="103"/>
      <c r="R35" s="103"/>
      <c r="S35" s="103"/>
      <c r="T35" s="103"/>
      <c r="U35" s="49"/>
      <c r="V35" s="49"/>
      <c r="W35" s="49"/>
      <c r="X35" s="49"/>
      <c r="Y35" s="49"/>
      <c r="Z35" s="49"/>
      <c r="AA35" s="49"/>
      <c r="AB35" s="49"/>
      <c r="AC35" s="49"/>
      <c r="AD35" s="49"/>
      <c r="AE35" s="49"/>
      <c r="AF35" s="49"/>
      <c r="AG35" s="49"/>
      <c r="AH35" s="49" t="s">
        <v>35</v>
      </c>
      <c r="AI35" s="49" t="s">
        <v>35</v>
      </c>
      <c r="AJ35" s="49" t="s">
        <v>443</v>
      </c>
      <c r="AK35" s="49" t="s">
        <v>443</v>
      </c>
      <c r="AL35" s="49" t="s">
        <v>443</v>
      </c>
      <c r="AM35" s="49" t="s">
        <v>443</v>
      </c>
      <c r="AN35" s="49" t="s">
        <v>443</v>
      </c>
      <c r="AO35" s="49" t="s">
        <v>443</v>
      </c>
      <c r="AP35" s="49" t="s">
        <v>443</v>
      </c>
      <c r="AQ35" s="49" t="s">
        <v>443</v>
      </c>
      <c r="AR35" s="49" t="s">
        <v>443</v>
      </c>
      <c r="AS35" s="49" t="s">
        <v>21</v>
      </c>
      <c r="AT35" s="49" t="s">
        <v>443</v>
      </c>
      <c r="AU35" s="49" t="s">
        <v>443</v>
      </c>
      <c r="AV35" s="49" t="s">
        <v>443</v>
      </c>
      <c r="AW35" s="49" t="s">
        <v>443</v>
      </c>
      <c r="AX35" s="49" t="s">
        <v>443</v>
      </c>
      <c r="AY35" s="49" t="s">
        <v>443</v>
      </c>
      <c r="AZ35" s="49" t="s">
        <v>443</v>
      </c>
      <c r="BA35" s="49" t="s">
        <v>443</v>
      </c>
      <c r="BB35" s="49" t="s">
        <v>443</v>
      </c>
      <c r="BC35" s="49" t="s">
        <v>443</v>
      </c>
      <c r="BD35" s="49" t="s">
        <v>443</v>
      </c>
      <c r="BE35" s="138" t="s">
        <v>21</v>
      </c>
      <c r="BF35" s="132" t="s">
        <v>21</v>
      </c>
      <c r="BG35" s="49" t="s">
        <v>443</v>
      </c>
      <c r="BH35" s="49" t="s">
        <v>443</v>
      </c>
      <c r="BI35" s="49" t="s">
        <v>443</v>
      </c>
      <c r="BJ35" s="49" t="s">
        <v>443</v>
      </c>
      <c r="BK35" s="49" t="s">
        <v>443</v>
      </c>
      <c r="BL35" s="49" t="s">
        <v>443</v>
      </c>
      <c r="BM35" s="49" t="s">
        <v>443</v>
      </c>
      <c r="BN35" s="1"/>
      <c r="BO35" s="1"/>
      <c r="BP35" s="1"/>
      <c r="BQ35" s="1"/>
    </row>
    <row r="36" spans="1:69" x14ac:dyDescent="0.2">
      <c r="A36" s="5" t="s">
        <v>255</v>
      </c>
      <c r="B36" s="6" t="s">
        <v>119</v>
      </c>
      <c r="C36" s="45"/>
      <c r="D36" s="118">
        <v>41456</v>
      </c>
      <c r="E36" s="52" t="s">
        <v>590</v>
      </c>
      <c r="F36" s="165" t="s">
        <v>256</v>
      </c>
      <c r="G36" s="88">
        <v>11</v>
      </c>
      <c r="H36" s="9" t="s">
        <v>39</v>
      </c>
      <c r="I36" s="23" t="s">
        <v>25</v>
      </c>
      <c r="J36" s="170" t="s">
        <v>443</v>
      </c>
      <c r="K36" s="49" t="s">
        <v>443</v>
      </c>
      <c r="L36" s="49" t="s">
        <v>443</v>
      </c>
      <c r="M36" s="49" t="s">
        <v>443</v>
      </c>
      <c r="N36" s="49" t="s">
        <v>443</v>
      </c>
      <c r="O36" s="49" t="s">
        <v>443</v>
      </c>
      <c r="P36" s="49" t="s">
        <v>21</v>
      </c>
      <c r="Q36" s="49" t="s">
        <v>443</v>
      </c>
      <c r="R36" s="49" t="s">
        <v>443</v>
      </c>
      <c r="S36" s="49" t="s">
        <v>443</v>
      </c>
      <c r="T36" s="49" t="s">
        <v>443</v>
      </c>
      <c r="U36" s="49" t="s">
        <v>443</v>
      </c>
      <c r="V36" s="49" t="s">
        <v>443</v>
      </c>
      <c r="W36" s="49" t="s">
        <v>443</v>
      </c>
      <c r="X36" s="66" t="s">
        <v>767</v>
      </c>
      <c r="Y36" s="49" t="s">
        <v>443</v>
      </c>
      <c r="Z36" s="49" t="s">
        <v>443</v>
      </c>
      <c r="AA36" s="49" t="s">
        <v>443</v>
      </c>
      <c r="AB36" s="49" t="s">
        <v>21</v>
      </c>
      <c r="AC36" s="49" t="s">
        <v>443</v>
      </c>
      <c r="AD36" s="49" t="s">
        <v>443</v>
      </c>
      <c r="AE36" s="49" t="s">
        <v>443</v>
      </c>
      <c r="AF36" s="49" t="s">
        <v>443</v>
      </c>
      <c r="AG36" s="49" t="s">
        <v>443</v>
      </c>
      <c r="AH36" s="49" t="s">
        <v>443</v>
      </c>
      <c r="AI36" s="49" t="s">
        <v>443</v>
      </c>
      <c r="AJ36" s="49" t="s">
        <v>443</v>
      </c>
      <c r="AK36" s="49" t="s">
        <v>443</v>
      </c>
      <c r="AL36" s="49" t="s">
        <v>443</v>
      </c>
      <c r="AM36" s="49" t="s">
        <v>443</v>
      </c>
      <c r="AN36" s="49" t="s">
        <v>21</v>
      </c>
      <c r="AO36" s="49" t="s">
        <v>443</v>
      </c>
      <c r="AP36" s="49" t="s">
        <v>443</v>
      </c>
      <c r="AQ36" s="49" t="s">
        <v>443</v>
      </c>
      <c r="AR36" s="123" t="s">
        <v>443</v>
      </c>
      <c r="AS36" s="49" t="s">
        <v>443</v>
      </c>
      <c r="AT36" s="49" t="s">
        <v>443</v>
      </c>
      <c r="AU36" s="49" t="s">
        <v>443</v>
      </c>
      <c r="AV36" s="49" t="s">
        <v>443</v>
      </c>
      <c r="AW36" s="129" t="s">
        <v>2609</v>
      </c>
      <c r="AX36" s="49" t="s">
        <v>443</v>
      </c>
      <c r="AY36" s="49" t="s">
        <v>443</v>
      </c>
      <c r="AZ36" s="137" t="s">
        <v>21</v>
      </c>
      <c r="BA36" s="49" t="s">
        <v>443</v>
      </c>
      <c r="BB36" s="49" t="s">
        <v>443</v>
      </c>
      <c r="BC36" s="49" t="s">
        <v>443</v>
      </c>
      <c r="BD36" s="49" t="s">
        <v>443</v>
      </c>
      <c r="BE36" s="131" t="s">
        <v>443</v>
      </c>
      <c r="BF36" s="49" t="s">
        <v>443</v>
      </c>
      <c r="BG36" s="49" t="s">
        <v>443</v>
      </c>
      <c r="BH36" s="49" t="s">
        <v>443</v>
      </c>
      <c r="BI36" s="49" t="s">
        <v>443</v>
      </c>
      <c r="BJ36" s="49" t="s">
        <v>443</v>
      </c>
      <c r="BK36" s="49" t="s">
        <v>443</v>
      </c>
      <c r="BL36" s="132" t="s">
        <v>21</v>
      </c>
      <c r="BM36" s="49" t="s">
        <v>443</v>
      </c>
      <c r="BN36" s="1"/>
      <c r="BO36" s="1"/>
      <c r="BP36" s="1"/>
      <c r="BQ36" s="132" t="s">
        <v>21</v>
      </c>
    </row>
    <row r="37" spans="1:69" ht="56.25" x14ac:dyDescent="0.2">
      <c r="A37" s="201" t="s">
        <v>2731</v>
      </c>
      <c r="B37" s="201" t="s">
        <v>156</v>
      </c>
      <c r="C37" s="202" t="s">
        <v>2732</v>
      </c>
      <c r="D37" s="210"/>
      <c r="E37" s="211" t="s">
        <v>66</v>
      </c>
      <c r="F37" s="140" t="s">
        <v>300</v>
      </c>
      <c r="G37" s="140">
        <v>11</v>
      </c>
      <c r="H37" s="203" t="s">
        <v>30</v>
      </c>
      <c r="I37" s="204" t="s">
        <v>53</v>
      </c>
      <c r="J37" s="49" t="s">
        <v>443</v>
      </c>
      <c r="K37" s="49" t="s">
        <v>443</v>
      </c>
      <c r="L37" s="49" t="s">
        <v>443</v>
      </c>
      <c r="M37" s="49" t="s">
        <v>443</v>
      </c>
      <c r="N37" s="49" t="s">
        <v>21</v>
      </c>
      <c r="O37" s="49" t="s">
        <v>443</v>
      </c>
      <c r="P37" s="49" t="s">
        <v>443</v>
      </c>
      <c r="Q37" s="49" t="s">
        <v>443</v>
      </c>
      <c r="R37" s="49" t="s">
        <v>443</v>
      </c>
      <c r="S37" s="49" t="s">
        <v>443</v>
      </c>
      <c r="T37" s="49" t="s">
        <v>443</v>
      </c>
      <c r="U37" s="49" t="s">
        <v>443</v>
      </c>
      <c r="V37" s="49" t="s">
        <v>443</v>
      </c>
      <c r="W37" s="49" t="s">
        <v>443</v>
      </c>
      <c r="X37" s="49" t="s">
        <v>443</v>
      </c>
      <c r="Y37" s="49" t="s">
        <v>443</v>
      </c>
      <c r="Z37" s="49" t="s">
        <v>21</v>
      </c>
      <c r="AA37" s="61" t="s">
        <v>58</v>
      </c>
      <c r="AB37" s="51"/>
      <c r="AC37" s="51"/>
      <c r="AD37" s="51"/>
      <c r="AE37" s="51"/>
      <c r="AF37" s="51"/>
      <c r="AG37" s="51"/>
      <c r="AH37" s="49" t="s">
        <v>443</v>
      </c>
      <c r="AI37" s="49" t="s">
        <v>443</v>
      </c>
      <c r="AJ37" s="49" t="s">
        <v>443</v>
      </c>
      <c r="AK37" s="49" t="s">
        <v>443</v>
      </c>
      <c r="AL37" s="49" t="s">
        <v>21</v>
      </c>
      <c r="AM37" s="61" t="s">
        <v>58</v>
      </c>
      <c r="AN37" s="51"/>
      <c r="AO37" s="51"/>
      <c r="AP37" s="51"/>
      <c r="AQ37" s="51"/>
      <c r="AR37" s="51"/>
      <c r="AS37" s="51"/>
      <c r="AT37" s="1"/>
      <c r="AU37" s="1"/>
      <c r="AV37" s="1"/>
      <c r="AW37" s="1"/>
      <c r="AX37" s="1"/>
      <c r="AY37" s="1"/>
      <c r="AZ37" s="1"/>
      <c r="BA37" s="1"/>
      <c r="BB37" s="1"/>
      <c r="BC37" s="1"/>
      <c r="BD37" s="1"/>
      <c r="BE37" s="143"/>
      <c r="BF37" s="17"/>
      <c r="BG37" s="17"/>
      <c r="BH37" s="17"/>
      <c r="BI37" s="17"/>
      <c r="BJ37" s="17"/>
      <c r="BK37" s="163"/>
      <c r="BL37" s="163"/>
      <c r="BM37" s="163"/>
      <c r="BN37" s="163"/>
      <c r="BO37" s="163"/>
      <c r="BP37" s="163"/>
      <c r="BQ37" s="163"/>
    </row>
    <row r="38" spans="1:69" ht="25.5" x14ac:dyDescent="0.2">
      <c r="A38" s="6" t="s">
        <v>2584</v>
      </c>
      <c r="B38" s="5" t="s">
        <v>638</v>
      </c>
      <c r="C38" s="128"/>
      <c r="D38" s="117"/>
      <c r="E38" s="52" t="s">
        <v>590</v>
      </c>
      <c r="F38" s="165" t="s">
        <v>406</v>
      </c>
      <c r="G38" s="88">
        <v>11</v>
      </c>
      <c r="H38" s="9" t="s">
        <v>19</v>
      </c>
      <c r="I38" s="23" t="s">
        <v>20</v>
      </c>
      <c r="J38" s="170" t="s">
        <v>443</v>
      </c>
      <c r="K38" s="49" t="s">
        <v>443</v>
      </c>
      <c r="L38" s="49" t="s">
        <v>443</v>
      </c>
      <c r="M38" s="49" t="s">
        <v>443</v>
      </c>
      <c r="N38" s="49" t="s">
        <v>443</v>
      </c>
      <c r="O38" s="49" t="s">
        <v>443</v>
      </c>
      <c r="P38" s="49" t="s">
        <v>21</v>
      </c>
      <c r="Q38" s="49" t="s">
        <v>443</v>
      </c>
      <c r="R38" s="49" t="s">
        <v>443</v>
      </c>
      <c r="S38" s="49" t="s">
        <v>443</v>
      </c>
      <c r="T38" s="49" t="s">
        <v>443</v>
      </c>
      <c r="U38" s="49" t="s">
        <v>443</v>
      </c>
      <c r="V38" s="49" t="s">
        <v>443</v>
      </c>
      <c r="W38" s="49" t="s">
        <v>443</v>
      </c>
      <c r="X38" s="49" t="s">
        <v>443</v>
      </c>
      <c r="Y38" s="49" t="s">
        <v>443</v>
      </c>
      <c r="Z38" s="49" t="s">
        <v>443</v>
      </c>
      <c r="AA38" s="49" t="s">
        <v>443</v>
      </c>
      <c r="AB38" s="49" t="s">
        <v>21</v>
      </c>
      <c r="AC38" s="49" t="s">
        <v>443</v>
      </c>
      <c r="AD38" s="49" t="s">
        <v>443</v>
      </c>
      <c r="AE38" s="49" t="s">
        <v>443</v>
      </c>
      <c r="AF38" s="49" t="s">
        <v>443</v>
      </c>
      <c r="AG38" s="49" t="s">
        <v>443</v>
      </c>
      <c r="AH38" s="49" t="s">
        <v>443</v>
      </c>
      <c r="AI38" s="49" t="s">
        <v>443</v>
      </c>
      <c r="AJ38" s="49" t="s">
        <v>443</v>
      </c>
      <c r="AK38" s="49" t="s">
        <v>443</v>
      </c>
      <c r="AL38" s="49" t="s">
        <v>443</v>
      </c>
      <c r="AM38" s="49" t="s">
        <v>21</v>
      </c>
      <c r="AN38" s="49" t="s">
        <v>443</v>
      </c>
      <c r="AO38" s="49" t="s">
        <v>443</v>
      </c>
      <c r="AP38" s="49" t="s">
        <v>443</v>
      </c>
      <c r="AQ38" s="49" t="s">
        <v>443</v>
      </c>
      <c r="AR38" s="49" t="s">
        <v>443</v>
      </c>
      <c r="AS38" s="49" t="s">
        <v>443</v>
      </c>
      <c r="AT38" s="49" t="s">
        <v>443</v>
      </c>
      <c r="AU38" s="49" t="s">
        <v>443</v>
      </c>
      <c r="AV38" s="49" t="s">
        <v>443</v>
      </c>
      <c r="AW38" s="49" t="s">
        <v>443</v>
      </c>
      <c r="AX38" s="49" t="s">
        <v>443</v>
      </c>
      <c r="AY38" s="49" t="s">
        <v>21</v>
      </c>
      <c r="AZ38" s="49" t="s">
        <v>443</v>
      </c>
      <c r="BA38" s="49" t="s">
        <v>443</v>
      </c>
      <c r="BB38" s="49" t="s">
        <v>443</v>
      </c>
      <c r="BC38" s="49" t="s">
        <v>443</v>
      </c>
      <c r="BD38" s="49" t="s">
        <v>443</v>
      </c>
      <c r="BE38" s="131" t="s">
        <v>443</v>
      </c>
      <c r="BF38" s="49" t="s">
        <v>443</v>
      </c>
      <c r="BG38" s="49" t="s">
        <v>443</v>
      </c>
      <c r="BH38" s="49" t="s">
        <v>443</v>
      </c>
      <c r="BI38" s="49" t="s">
        <v>443</v>
      </c>
      <c r="BJ38" s="49" t="s">
        <v>443</v>
      </c>
      <c r="BK38" s="132" t="s">
        <v>21</v>
      </c>
      <c r="BL38" s="49" t="s">
        <v>443</v>
      </c>
      <c r="BM38" s="49" t="s">
        <v>443</v>
      </c>
      <c r="BN38" s="49" t="s">
        <v>443</v>
      </c>
      <c r="BO38" s="1"/>
      <c r="BP38" s="1"/>
      <c r="BQ38" s="1"/>
    </row>
    <row r="39" spans="1:69" ht="31.5" x14ac:dyDescent="0.2">
      <c r="A39" s="201" t="s">
        <v>83</v>
      </c>
      <c r="B39" s="208" t="s">
        <v>60</v>
      </c>
      <c r="C39" s="209"/>
      <c r="D39" s="210"/>
      <c r="E39" s="246" t="s">
        <v>590</v>
      </c>
      <c r="F39" s="252" t="s">
        <v>2590</v>
      </c>
      <c r="G39" s="140">
        <v>12</v>
      </c>
      <c r="H39" s="203" t="s">
        <v>30</v>
      </c>
      <c r="I39" s="204" t="s">
        <v>40</v>
      </c>
      <c r="J39" s="49" t="s">
        <v>443</v>
      </c>
      <c r="K39" s="49" t="s">
        <v>443</v>
      </c>
      <c r="L39" s="49" t="s">
        <v>21</v>
      </c>
      <c r="M39" s="49" t="s">
        <v>443</v>
      </c>
      <c r="N39" s="49" t="s">
        <v>443</v>
      </c>
      <c r="O39" s="49" t="s">
        <v>443</v>
      </c>
      <c r="P39" s="49" t="s">
        <v>443</v>
      </c>
      <c r="Q39" s="49" t="s">
        <v>443</v>
      </c>
      <c r="R39" s="49" t="s">
        <v>443</v>
      </c>
      <c r="S39" s="49" t="s">
        <v>443</v>
      </c>
      <c r="T39" s="49" t="s">
        <v>443</v>
      </c>
      <c r="U39" s="49" t="s">
        <v>443</v>
      </c>
      <c r="V39" s="49" t="s">
        <v>443</v>
      </c>
      <c r="W39" s="49" t="s">
        <v>443</v>
      </c>
      <c r="X39" s="49" t="s">
        <v>21</v>
      </c>
      <c r="Y39" s="49" t="s">
        <v>443</v>
      </c>
      <c r="Z39" s="49" t="s">
        <v>443</v>
      </c>
      <c r="AA39" s="49" t="s">
        <v>443</v>
      </c>
      <c r="AB39" s="49" t="s">
        <v>443</v>
      </c>
      <c r="AC39" s="49" t="s">
        <v>443</v>
      </c>
      <c r="AD39" s="49" t="s">
        <v>443</v>
      </c>
      <c r="AE39" s="49" t="s">
        <v>443</v>
      </c>
      <c r="AF39" s="49" t="s">
        <v>443</v>
      </c>
      <c r="AG39" s="49" t="s">
        <v>443</v>
      </c>
      <c r="AH39" s="49" t="s">
        <v>443</v>
      </c>
      <c r="AI39" s="49" t="s">
        <v>443</v>
      </c>
      <c r="AJ39" s="49" t="s">
        <v>21</v>
      </c>
      <c r="AK39" s="49" t="s">
        <v>443</v>
      </c>
      <c r="AL39" s="49" t="s">
        <v>443</v>
      </c>
      <c r="AM39" s="49" t="s">
        <v>443</v>
      </c>
      <c r="AN39" s="49" t="s">
        <v>443</v>
      </c>
      <c r="AO39" s="49" t="s">
        <v>443</v>
      </c>
      <c r="AP39" s="49" t="s">
        <v>443</v>
      </c>
      <c r="AQ39" s="49" t="s">
        <v>443</v>
      </c>
      <c r="AR39" s="49" t="s">
        <v>443</v>
      </c>
      <c r="AS39" s="49" t="s">
        <v>443</v>
      </c>
      <c r="AT39" s="49" t="s">
        <v>443</v>
      </c>
      <c r="AU39" s="49" t="s">
        <v>443</v>
      </c>
      <c r="AV39" s="137" t="s">
        <v>21</v>
      </c>
      <c r="AW39" s="49" t="s">
        <v>443</v>
      </c>
      <c r="AX39" s="49" t="s">
        <v>443</v>
      </c>
      <c r="AY39" s="49" t="s">
        <v>443</v>
      </c>
      <c r="AZ39" s="49" t="s">
        <v>443</v>
      </c>
      <c r="BA39" s="49" t="s">
        <v>443</v>
      </c>
      <c r="BB39" s="49" t="s">
        <v>443</v>
      </c>
      <c r="BC39" s="49" t="s">
        <v>443</v>
      </c>
      <c r="BD39" s="49" t="s">
        <v>443</v>
      </c>
      <c r="BE39" s="265" t="s">
        <v>2610</v>
      </c>
      <c r="BF39" s="269" t="s">
        <v>2611</v>
      </c>
      <c r="BG39" s="162" t="s">
        <v>443</v>
      </c>
      <c r="BH39" s="223" t="s">
        <v>21</v>
      </c>
      <c r="BI39" s="161" t="s">
        <v>443</v>
      </c>
      <c r="BJ39" s="162" t="s">
        <v>443</v>
      </c>
      <c r="BK39" s="162" t="s">
        <v>443</v>
      </c>
      <c r="BL39" s="162" t="s">
        <v>443</v>
      </c>
      <c r="BM39" s="49" t="s">
        <v>443</v>
      </c>
      <c r="BN39" s="163"/>
      <c r="BO39" s="164" t="s">
        <v>21</v>
      </c>
      <c r="BP39" s="163"/>
      <c r="BQ39" s="163"/>
    </row>
    <row r="40" spans="1:69" x14ac:dyDescent="0.2">
      <c r="A40" s="6" t="s">
        <v>2182</v>
      </c>
      <c r="B40" s="6" t="s">
        <v>49</v>
      </c>
      <c r="C40" s="45"/>
      <c r="D40" s="118">
        <v>41821</v>
      </c>
      <c r="E40" s="52" t="s">
        <v>590</v>
      </c>
      <c r="F40" s="165" t="s">
        <v>2420</v>
      </c>
      <c r="G40" s="88">
        <v>12</v>
      </c>
      <c r="H40" s="9" t="s">
        <v>39</v>
      </c>
      <c r="I40" s="10" t="s">
        <v>53</v>
      </c>
      <c r="J40" s="170"/>
      <c r="K40" s="49"/>
      <c r="L40" s="49"/>
      <c r="M40" s="49"/>
      <c r="N40" s="49"/>
      <c r="O40" s="49"/>
      <c r="P40" s="49"/>
      <c r="Q40" s="49"/>
      <c r="R40" s="49"/>
      <c r="S40" s="49"/>
      <c r="T40" s="49"/>
      <c r="U40" s="49"/>
      <c r="V40" s="103" t="s">
        <v>35</v>
      </c>
      <c r="W40" s="103" t="s">
        <v>35</v>
      </c>
      <c r="X40" s="103" t="s">
        <v>35</v>
      </c>
      <c r="Y40" s="103" t="s">
        <v>35</v>
      </c>
      <c r="Z40" s="103" t="s">
        <v>35</v>
      </c>
      <c r="AA40" s="103" t="s">
        <v>35</v>
      </c>
      <c r="AB40" s="103" t="s">
        <v>35</v>
      </c>
      <c r="AC40" s="103" t="s">
        <v>35</v>
      </c>
      <c r="AD40" s="49" t="s">
        <v>443</v>
      </c>
      <c r="AE40" s="49" t="s">
        <v>443</v>
      </c>
      <c r="AF40" s="49" t="s">
        <v>443</v>
      </c>
      <c r="AG40" s="49" t="s">
        <v>443</v>
      </c>
      <c r="AH40" s="49" t="s">
        <v>443</v>
      </c>
      <c r="AI40" s="49" t="s">
        <v>443</v>
      </c>
      <c r="AJ40" s="49" t="s">
        <v>443</v>
      </c>
      <c r="AK40" s="49" t="s">
        <v>443</v>
      </c>
      <c r="AL40" s="49" t="s">
        <v>21</v>
      </c>
      <c r="AM40" s="49" t="s">
        <v>443</v>
      </c>
      <c r="AN40" s="49" t="s">
        <v>443</v>
      </c>
      <c r="AO40" s="49" t="s">
        <v>443</v>
      </c>
      <c r="AP40" s="49" t="s">
        <v>443</v>
      </c>
      <c r="AQ40" s="49" t="s">
        <v>443</v>
      </c>
      <c r="AR40" s="123" t="s">
        <v>443</v>
      </c>
      <c r="AS40" s="49" t="s">
        <v>443</v>
      </c>
      <c r="AT40" s="49" t="s">
        <v>443</v>
      </c>
      <c r="AU40" s="49" t="s">
        <v>443</v>
      </c>
      <c r="AV40" s="49" t="s">
        <v>443</v>
      </c>
      <c r="AW40" s="129" t="s">
        <v>2609</v>
      </c>
      <c r="AX40" s="137" t="s">
        <v>21</v>
      </c>
      <c r="AY40" s="49" t="s">
        <v>443</v>
      </c>
      <c r="AZ40" s="49" t="s">
        <v>443</v>
      </c>
      <c r="BA40" s="49" t="s">
        <v>443</v>
      </c>
      <c r="BB40" s="49" t="s">
        <v>443</v>
      </c>
      <c r="BC40" s="49" t="s">
        <v>443</v>
      </c>
      <c r="BD40" s="49" t="s">
        <v>443</v>
      </c>
      <c r="BE40" s="131" t="s">
        <v>443</v>
      </c>
      <c r="BF40" s="49" t="s">
        <v>443</v>
      </c>
      <c r="BG40" s="49" t="s">
        <v>443</v>
      </c>
      <c r="BH40" s="49" t="s">
        <v>443</v>
      </c>
      <c r="BI40" s="49" t="s">
        <v>443</v>
      </c>
      <c r="BJ40" s="132" t="s">
        <v>21</v>
      </c>
      <c r="BK40" s="1"/>
      <c r="BL40" s="49" t="s">
        <v>443</v>
      </c>
      <c r="BM40" s="1"/>
      <c r="BN40" s="1"/>
      <c r="BO40" s="1"/>
      <c r="BP40" s="1"/>
      <c r="BQ40" s="1"/>
    </row>
    <row r="41" spans="1:69" ht="25.5" x14ac:dyDescent="0.2">
      <c r="A41" s="6" t="s">
        <v>2504</v>
      </c>
      <c r="B41" s="5" t="s">
        <v>2825</v>
      </c>
      <c r="C41" s="102" t="s">
        <v>2826</v>
      </c>
      <c r="D41" s="118">
        <v>41548</v>
      </c>
      <c r="E41" s="52" t="s">
        <v>590</v>
      </c>
      <c r="F41" s="165" t="s">
        <v>408</v>
      </c>
      <c r="G41" s="88">
        <v>12</v>
      </c>
      <c r="H41" s="9" t="s">
        <v>19</v>
      </c>
      <c r="I41" s="23" t="s">
        <v>31</v>
      </c>
      <c r="J41" s="170" t="s">
        <v>443</v>
      </c>
      <c r="K41" s="49" t="s">
        <v>443</v>
      </c>
      <c r="L41" s="49" t="s">
        <v>443</v>
      </c>
      <c r="M41" s="49" t="s">
        <v>443</v>
      </c>
      <c r="N41" s="49" t="s">
        <v>443</v>
      </c>
      <c r="O41" s="49" t="s">
        <v>443</v>
      </c>
      <c r="P41" s="49" t="s">
        <v>443</v>
      </c>
      <c r="Q41" s="49" t="s">
        <v>443</v>
      </c>
      <c r="R41" s="49" t="s">
        <v>21</v>
      </c>
      <c r="S41" s="49" t="s">
        <v>35</v>
      </c>
      <c r="T41" s="49" t="s">
        <v>443</v>
      </c>
      <c r="U41" s="49" t="s">
        <v>443</v>
      </c>
      <c r="V41" s="49" t="s">
        <v>443</v>
      </c>
      <c r="W41" s="49" t="s">
        <v>443</v>
      </c>
      <c r="X41" s="49" t="s">
        <v>443</v>
      </c>
      <c r="Y41" s="49" t="s">
        <v>443</v>
      </c>
      <c r="Z41" s="49" t="s">
        <v>443</v>
      </c>
      <c r="AA41" s="49" t="s">
        <v>443</v>
      </c>
      <c r="AB41" s="49" t="s">
        <v>443</v>
      </c>
      <c r="AC41" s="49" t="s">
        <v>443</v>
      </c>
      <c r="AD41" s="49" t="s">
        <v>21</v>
      </c>
      <c r="AE41" s="49" t="s">
        <v>443</v>
      </c>
      <c r="AF41" s="49" t="s">
        <v>443</v>
      </c>
      <c r="AG41" s="49" t="s">
        <v>443</v>
      </c>
      <c r="AH41" s="49" t="s">
        <v>443</v>
      </c>
      <c r="AI41" s="49" t="s">
        <v>443</v>
      </c>
      <c r="AJ41" s="49" t="s">
        <v>443</v>
      </c>
      <c r="AK41" s="49" t="s">
        <v>443</v>
      </c>
      <c r="AL41" s="49" t="s">
        <v>443</v>
      </c>
      <c r="AM41" s="66" t="s">
        <v>767</v>
      </c>
      <c r="AN41" s="66" t="s">
        <v>767</v>
      </c>
      <c r="AO41" s="66" t="s">
        <v>767</v>
      </c>
      <c r="AP41" s="66" t="s">
        <v>767</v>
      </c>
      <c r="AQ41" s="66" t="s">
        <v>767</v>
      </c>
      <c r="AR41" s="49" t="s">
        <v>21</v>
      </c>
      <c r="AS41" s="49" t="s">
        <v>443</v>
      </c>
      <c r="AT41" s="49" t="s">
        <v>443</v>
      </c>
      <c r="AU41" s="49" t="s">
        <v>443</v>
      </c>
      <c r="AV41" s="49" t="s">
        <v>443</v>
      </c>
      <c r="AW41" s="49" t="s">
        <v>443</v>
      </c>
      <c r="AX41" s="49" t="s">
        <v>443</v>
      </c>
      <c r="AY41" s="49" t="s">
        <v>443</v>
      </c>
      <c r="AZ41" s="49" t="s">
        <v>443</v>
      </c>
      <c r="BA41" s="49" t="s">
        <v>443</v>
      </c>
      <c r="BB41" s="49" t="s">
        <v>443</v>
      </c>
      <c r="BC41" s="49" t="s">
        <v>443</v>
      </c>
      <c r="BD41" s="137" t="s">
        <v>21</v>
      </c>
      <c r="BE41" s="131" t="s">
        <v>443</v>
      </c>
      <c r="BF41" s="49" t="s">
        <v>443</v>
      </c>
      <c r="BG41" s="49" t="s">
        <v>443</v>
      </c>
      <c r="BH41" s="49" t="s">
        <v>443</v>
      </c>
      <c r="BI41" s="49" t="s">
        <v>443</v>
      </c>
      <c r="BJ41" s="49" t="s">
        <v>443</v>
      </c>
      <c r="BK41" s="49" t="s">
        <v>443</v>
      </c>
      <c r="BL41" s="49" t="s">
        <v>443</v>
      </c>
      <c r="BM41" s="1"/>
      <c r="BN41" s="49" t="s">
        <v>443</v>
      </c>
      <c r="BO41" s="1"/>
      <c r="BP41" s="1"/>
      <c r="BQ41" s="1"/>
    </row>
    <row r="42" spans="1:69" ht="31.5" x14ac:dyDescent="0.2">
      <c r="A42" s="21" t="s">
        <v>88</v>
      </c>
      <c r="B42" s="6" t="s">
        <v>89</v>
      </c>
      <c r="C42" s="45"/>
      <c r="D42" s="117"/>
      <c r="E42" s="52" t="s">
        <v>590</v>
      </c>
      <c r="F42" s="165" t="s">
        <v>533</v>
      </c>
      <c r="G42" s="88">
        <v>13</v>
      </c>
      <c r="H42" s="9" t="s">
        <v>30</v>
      </c>
      <c r="I42" s="23" t="s">
        <v>2588</v>
      </c>
      <c r="J42" s="170" t="s">
        <v>443</v>
      </c>
      <c r="K42" s="49" t="s">
        <v>443</v>
      </c>
      <c r="L42" s="49" t="s">
        <v>21</v>
      </c>
      <c r="M42" s="49" t="s">
        <v>443</v>
      </c>
      <c r="N42" s="49" t="s">
        <v>443</v>
      </c>
      <c r="O42" s="49" t="s">
        <v>443</v>
      </c>
      <c r="P42" s="49" t="s">
        <v>443</v>
      </c>
      <c r="Q42" s="49" t="s">
        <v>443</v>
      </c>
      <c r="R42" s="49" t="s">
        <v>443</v>
      </c>
      <c r="S42" s="49" t="s">
        <v>443</v>
      </c>
      <c r="T42" s="49" t="s">
        <v>443</v>
      </c>
      <c r="U42" s="49" t="s">
        <v>443</v>
      </c>
      <c r="V42" s="49" t="s">
        <v>443</v>
      </c>
      <c r="W42" s="49" t="s">
        <v>443</v>
      </c>
      <c r="X42" s="49" t="s">
        <v>21</v>
      </c>
      <c r="Y42" s="49" t="s">
        <v>443</v>
      </c>
      <c r="Z42" s="49" t="s">
        <v>443</v>
      </c>
      <c r="AA42" s="49" t="s">
        <v>443</v>
      </c>
      <c r="AB42" s="49" t="s">
        <v>443</v>
      </c>
      <c r="AC42" s="49" t="s">
        <v>443</v>
      </c>
      <c r="AD42" s="49" t="s">
        <v>443</v>
      </c>
      <c r="AE42" s="49" t="s">
        <v>443</v>
      </c>
      <c r="AF42" s="49" t="s">
        <v>443</v>
      </c>
      <c r="AG42" s="49" t="s">
        <v>443</v>
      </c>
      <c r="AH42" s="49" t="s">
        <v>443</v>
      </c>
      <c r="AI42" s="49" t="s">
        <v>443</v>
      </c>
      <c r="AJ42" s="49" t="s">
        <v>21</v>
      </c>
      <c r="AK42" s="49" t="s">
        <v>443</v>
      </c>
      <c r="AL42" s="49" t="s">
        <v>443</v>
      </c>
      <c r="AM42" s="49" t="s">
        <v>443</v>
      </c>
      <c r="AN42" s="49" t="s">
        <v>443</v>
      </c>
      <c r="AO42" s="49" t="s">
        <v>443</v>
      </c>
      <c r="AP42" s="49" t="s">
        <v>443</v>
      </c>
      <c r="AQ42" s="49" t="s">
        <v>443</v>
      </c>
      <c r="AR42" s="49" t="s">
        <v>443</v>
      </c>
      <c r="AS42" s="49" t="s">
        <v>443</v>
      </c>
      <c r="AT42" s="49" t="s">
        <v>443</v>
      </c>
      <c r="AU42" s="49" t="s">
        <v>443</v>
      </c>
      <c r="AV42" s="137" t="s">
        <v>21</v>
      </c>
      <c r="AW42" s="49" t="s">
        <v>443</v>
      </c>
      <c r="AX42" s="49" t="s">
        <v>443</v>
      </c>
      <c r="AY42" s="49" t="s">
        <v>443</v>
      </c>
      <c r="AZ42" s="49" t="s">
        <v>443</v>
      </c>
      <c r="BA42" s="49" t="s">
        <v>443</v>
      </c>
      <c r="BB42" s="49" t="s">
        <v>443</v>
      </c>
      <c r="BC42" s="49" t="s">
        <v>443</v>
      </c>
      <c r="BD42" s="49" t="s">
        <v>443</v>
      </c>
      <c r="BE42" s="133" t="s">
        <v>2610</v>
      </c>
      <c r="BF42" s="135" t="s">
        <v>2611</v>
      </c>
      <c r="BG42" s="49" t="s">
        <v>443</v>
      </c>
      <c r="BH42" s="132" t="s">
        <v>21</v>
      </c>
      <c r="BI42" s="49" t="s">
        <v>443</v>
      </c>
      <c r="BJ42" s="49" t="s">
        <v>443</v>
      </c>
      <c r="BK42" s="49" t="s">
        <v>443</v>
      </c>
      <c r="BL42" s="49" t="s">
        <v>443</v>
      </c>
      <c r="BM42" s="49" t="s">
        <v>443</v>
      </c>
      <c r="BN42" s="1"/>
      <c r="BO42" s="1"/>
      <c r="BP42" s="1"/>
      <c r="BQ42" s="1"/>
    </row>
    <row r="43" spans="1:69" x14ac:dyDescent="0.2">
      <c r="A43" s="6" t="s">
        <v>257</v>
      </c>
      <c r="B43" s="6" t="s">
        <v>152</v>
      </c>
      <c r="C43" s="45"/>
      <c r="D43" s="117"/>
      <c r="E43" s="52" t="s">
        <v>590</v>
      </c>
      <c r="F43" s="165" t="s">
        <v>258</v>
      </c>
      <c r="G43" s="88">
        <v>13</v>
      </c>
      <c r="H43" s="9" t="s">
        <v>39</v>
      </c>
      <c r="I43" s="23" t="s">
        <v>25</v>
      </c>
      <c r="J43" s="170" t="s">
        <v>443</v>
      </c>
      <c r="K43" s="49" t="s">
        <v>443</v>
      </c>
      <c r="L43" s="49" t="s">
        <v>443</v>
      </c>
      <c r="M43" s="49" t="s">
        <v>443</v>
      </c>
      <c r="N43" s="49" t="s">
        <v>35</v>
      </c>
      <c r="O43" s="49" t="s">
        <v>443</v>
      </c>
      <c r="P43" s="49" t="s">
        <v>21</v>
      </c>
      <c r="Q43" s="49" t="s">
        <v>443</v>
      </c>
      <c r="R43" s="49" t="s">
        <v>443</v>
      </c>
      <c r="S43" s="49" t="s">
        <v>443</v>
      </c>
      <c r="T43" s="49" t="s">
        <v>443</v>
      </c>
      <c r="U43" s="49" t="s">
        <v>443</v>
      </c>
      <c r="V43" s="49" t="s">
        <v>443</v>
      </c>
      <c r="W43" s="49" t="s">
        <v>443</v>
      </c>
      <c r="X43" s="49" t="s">
        <v>443</v>
      </c>
      <c r="Y43" s="49" t="s">
        <v>443</v>
      </c>
      <c r="Z43" s="49" t="s">
        <v>443</v>
      </c>
      <c r="AA43" s="49" t="s">
        <v>443</v>
      </c>
      <c r="AB43" s="49" t="s">
        <v>21</v>
      </c>
      <c r="AC43" s="49" t="s">
        <v>443</v>
      </c>
      <c r="AD43" s="49" t="s">
        <v>443</v>
      </c>
      <c r="AE43" s="49" t="s">
        <v>443</v>
      </c>
      <c r="AF43" s="49" t="s">
        <v>443</v>
      </c>
      <c r="AG43" s="49" t="s">
        <v>21</v>
      </c>
      <c r="AH43" s="49" t="s">
        <v>443</v>
      </c>
      <c r="AI43" s="49" t="s">
        <v>443</v>
      </c>
      <c r="AJ43" s="49" t="s">
        <v>443</v>
      </c>
      <c r="AK43" s="49" t="s">
        <v>443</v>
      </c>
      <c r="AL43" s="49" t="s">
        <v>443</v>
      </c>
      <c r="AM43" s="49" t="s">
        <v>443</v>
      </c>
      <c r="AN43" s="49" t="s">
        <v>21</v>
      </c>
      <c r="AO43" s="49" t="s">
        <v>443</v>
      </c>
      <c r="AP43" s="49" t="s">
        <v>443</v>
      </c>
      <c r="AQ43" s="49" t="s">
        <v>443</v>
      </c>
      <c r="AR43" s="123" t="s">
        <v>443</v>
      </c>
      <c r="AS43" s="49" t="s">
        <v>443</v>
      </c>
      <c r="AT43" s="49" t="s">
        <v>443</v>
      </c>
      <c r="AU43" s="49" t="s">
        <v>443</v>
      </c>
      <c r="AV43" s="49" t="s">
        <v>443</v>
      </c>
      <c r="AW43" s="129" t="s">
        <v>2609</v>
      </c>
      <c r="AX43" s="49" t="s">
        <v>443</v>
      </c>
      <c r="AY43" s="49" t="s">
        <v>443</v>
      </c>
      <c r="AZ43" s="137" t="s">
        <v>21</v>
      </c>
      <c r="BA43" s="49" t="s">
        <v>443</v>
      </c>
      <c r="BB43" s="49" t="s">
        <v>443</v>
      </c>
      <c r="BC43" s="49" t="s">
        <v>443</v>
      </c>
      <c r="BD43" s="49" t="s">
        <v>443</v>
      </c>
      <c r="BE43" s="131" t="s">
        <v>443</v>
      </c>
      <c r="BF43" s="49" t="s">
        <v>443</v>
      </c>
      <c r="BG43" s="49" t="s">
        <v>443</v>
      </c>
      <c r="BH43" s="49" t="s">
        <v>443</v>
      </c>
      <c r="BI43" s="49" t="s">
        <v>443</v>
      </c>
      <c r="BJ43" s="49" t="s">
        <v>443</v>
      </c>
      <c r="BK43" s="49" t="s">
        <v>443</v>
      </c>
      <c r="BL43" s="132" t="s">
        <v>21</v>
      </c>
      <c r="BM43" s="1"/>
      <c r="BN43" s="1"/>
      <c r="BO43" s="1"/>
      <c r="BP43" s="1"/>
      <c r="BQ43" s="1"/>
    </row>
    <row r="44" spans="1:69" ht="45" x14ac:dyDescent="0.2">
      <c r="A44" s="6" t="s">
        <v>2579</v>
      </c>
      <c r="B44" s="5" t="s">
        <v>2827</v>
      </c>
      <c r="C44" s="56" t="s">
        <v>2828</v>
      </c>
      <c r="D44" s="118">
        <v>42384</v>
      </c>
      <c r="E44" s="52" t="s">
        <v>590</v>
      </c>
      <c r="F44" s="165" t="s">
        <v>300</v>
      </c>
      <c r="G44" s="88">
        <v>13</v>
      </c>
      <c r="H44" s="9" t="s">
        <v>19</v>
      </c>
      <c r="I44" s="10" t="s">
        <v>31</v>
      </c>
      <c r="J44" s="170" t="s">
        <v>443</v>
      </c>
      <c r="K44" s="49" t="s">
        <v>443</v>
      </c>
      <c r="L44" s="49" t="s">
        <v>443</v>
      </c>
      <c r="M44" s="49" t="s">
        <v>443</v>
      </c>
      <c r="N44" s="49" t="s">
        <v>443</v>
      </c>
      <c r="O44" s="49" t="s">
        <v>443</v>
      </c>
      <c r="P44" s="49" t="s">
        <v>443</v>
      </c>
      <c r="Q44" s="49" t="s">
        <v>443</v>
      </c>
      <c r="R44" s="49" t="s">
        <v>443</v>
      </c>
      <c r="S44" s="49" t="s">
        <v>443</v>
      </c>
      <c r="T44" s="49" t="s">
        <v>21</v>
      </c>
      <c r="U44" s="49" t="s">
        <v>443</v>
      </c>
      <c r="V44" s="49" t="s">
        <v>443</v>
      </c>
      <c r="W44" s="49" t="s">
        <v>443</v>
      </c>
      <c r="X44" s="49" t="s">
        <v>443</v>
      </c>
      <c r="Y44" s="49" t="s">
        <v>443</v>
      </c>
      <c r="Z44" s="49" t="s">
        <v>443</v>
      </c>
      <c r="AA44" s="49" t="s">
        <v>443</v>
      </c>
      <c r="AB44" s="49" t="s">
        <v>443</v>
      </c>
      <c r="AC44" s="49" t="s">
        <v>443</v>
      </c>
      <c r="AD44" s="49" t="s">
        <v>443</v>
      </c>
      <c r="AE44" s="49" t="s">
        <v>443</v>
      </c>
      <c r="AF44" s="49" t="s">
        <v>21</v>
      </c>
      <c r="AG44" s="49" t="s">
        <v>21</v>
      </c>
      <c r="AH44" s="49" t="s">
        <v>443</v>
      </c>
      <c r="AI44" s="49" t="s">
        <v>443</v>
      </c>
      <c r="AJ44" s="49" t="s">
        <v>443</v>
      </c>
      <c r="AK44" s="49" t="s">
        <v>443</v>
      </c>
      <c r="AL44" s="49" t="s">
        <v>443</v>
      </c>
      <c r="AM44" s="49" t="s">
        <v>443</v>
      </c>
      <c r="AN44" s="49" t="s">
        <v>443</v>
      </c>
      <c r="AO44" s="49" t="s">
        <v>443</v>
      </c>
      <c r="AP44" s="49" t="s">
        <v>443</v>
      </c>
      <c r="AQ44" s="49" t="s">
        <v>443</v>
      </c>
      <c r="AR44" s="49" t="s">
        <v>21</v>
      </c>
      <c r="AS44" s="49" t="s">
        <v>443</v>
      </c>
      <c r="AT44" s="49" t="s">
        <v>443</v>
      </c>
      <c r="AU44" s="49" t="s">
        <v>443</v>
      </c>
      <c r="AV44" s="107" t="s">
        <v>443</v>
      </c>
      <c r="AW44" s="49" t="s">
        <v>443</v>
      </c>
      <c r="AX44" s="49" t="s">
        <v>443</v>
      </c>
      <c r="AY44" s="49" t="s">
        <v>443</v>
      </c>
      <c r="AZ44" s="49" t="s">
        <v>443</v>
      </c>
      <c r="BA44" s="49" t="s">
        <v>443</v>
      </c>
      <c r="BB44" s="49" t="s">
        <v>443</v>
      </c>
      <c r="BC44" s="49" t="s">
        <v>443</v>
      </c>
      <c r="BD44" s="137" t="s">
        <v>21</v>
      </c>
      <c r="BE44" s="131" t="s">
        <v>443</v>
      </c>
      <c r="BF44" s="49" t="s">
        <v>443</v>
      </c>
      <c r="BG44" s="49" t="s">
        <v>443</v>
      </c>
      <c r="BH44" s="49" t="s">
        <v>443</v>
      </c>
      <c r="BI44" s="49" t="s">
        <v>443</v>
      </c>
      <c r="BJ44" s="49" t="s">
        <v>443</v>
      </c>
      <c r="BK44" s="49" t="s">
        <v>443</v>
      </c>
      <c r="BL44" s="49" t="s">
        <v>443</v>
      </c>
      <c r="BM44" s="1"/>
      <c r="BN44" s="49" t="s">
        <v>443</v>
      </c>
      <c r="BO44" s="1"/>
      <c r="BP44" s="1"/>
      <c r="BQ44" s="1"/>
    </row>
    <row r="45" spans="1:69" ht="101.25" x14ac:dyDescent="0.2">
      <c r="A45" s="6" t="s">
        <v>2781</v>
      </c>
      <c r="B45" s="21" t="s">
        <v>2759</v>
      </c>
      <c r="C45" s="234" t="s">
        <v>2782</v>
      </c>
      <c r="D45" s="120"/>
      <c r="E45" s="53" t="s">
        <v>66</v>
      </c>
      <c r="F45" s="88" t="s">
        <v>525</v>
      </c>
      <c r="G45" s="88">
        <v>13</v>
      </c>
      <c r="H45" s="9" t="s">
        <v>30</v>
      </c>
      <c r="I45" s="23" t="s">
        <v>53</v>
      </c>
      <c r="J45" s="170" t="s">
        <v>443</v>
      </c>
      <c r="K45" s="49" t="s">
        <v>443</v>
      </c>
      <c r="L45" s="49" t="s">
        <v>443</v>
      </c>
      <c r="M45" s="49" t="s">
        <v>443</v>
      </c>
      <c r="N45" s="49" t="s">
        <v>21</v>
      </c>
      <c r="O45" s="49" t="s">
        <v>443</v>
      </c>
      <c r="P45" s="49" t="s">
        <v>443</v>
      </c>
      <c r="Q45" s="49" t="s">
        <v>443</v>
      </c>
      <c r="R45" s="49" t="s">
        <v>443</v>
      </c>
      <c r="S45" s="49" t="s">
        <v>443</v>
      </c>
      <c r="T45" s="49" t="s">
        <v>443</v>
      </c>
      <c r="U45" s="49" t="s">
        <v>443</v>
      </c>
      <c r="V45" s="49" t="s">
        <v>443</v>
      </c>
      <c r="W45" s="49" t="s">
        <v>443</v>
      </c>
      <c r="X45" s="49" t="s">
        <v>443</v>
      </c>
      <c r="Y45" s="49" t="s">
        <v>443</v>
      </c>
      <c r="Z45" s="49" t="s">
        <v>21</v>
      </c>
      <c r="AA45" s="61" t="s">
        <v>58</v>
      </c>
      <c r="AB45" s="61"/>
      <c r="AC45" s="51"/>
      <c r="AD45" s="51"/>
      <c r="AE45" s="51"/>
      <c r="AF45" s="51"/>
      <c r="AG45" s="51"/>
      <c r="AH45" s="49" t="s">
        <v>443</v>
      </c>
      <c r="AI45" s="49" t="s">
        <v>443</v>
      </c>
      <c r="AJ45" s="49" t="s">
        <v>443</v>
      </c>
      <c r="AK45" s="49" t="s">
        <v>443</v>
      </c>
      <c r="AL45" s="49" t="s">
        <v>21</v>
      </c>
      <c r="AM45" s="61" t="s">
        <v>58</v>
      </c>
      <c r="AN45" s="61"/>
      <c r="AO45" s="51"/>
      <c r="AP45" s="51"/>
      <c r="AQ45" s="51"/>
      <c r="AR45" s="51"/>
      <c r="AS45" s="51"/>
      <c r="AT45" s="1"/>
      <c r="AU45" s="1"/>
      <c r="AV45" s="1"/>
      <c r="AW45" s="1"/>
      <c r="AX45" s="1"/>
      <c r="AY45" s="1"/>
      <c r="AZ45" s="1"/>
      <c r="BA45" s="1"/>
      <c r="BB45" s="1"/>
      <c r="BC45" s="1"/>
      <c r="BD45" s="1"/>
      <c r="BE45" s="143"/>
      <c r="BF45" s="1"/>
      <c r="BG45" s="1"/>
      <c r="BH45" s="1"/>
      <c r="BI45" s="1"/>
      <c r="BJ45" s="1"/>
      <c r="BK45" s="1"/>
      <c r="BL45" s="1"/>
      <c r="BM45" s="49" t="s">
        <v>443</v>
      </c>
      <c r="BN45" s="1"/>
      <c r="BO45" s="1"/>
      <c r="BP45" s="1"/>
      <c r="BQ45" s="1"/>
    </row>
    <row r="46" spans="1:69" x14ac:dyDescent="0.2">
      <c r="A46" s="201" t="s">
        <v>2794</v>
      </c>
      <c r="B46" s="201" t="s">
        <v>2795</v>
      </c>
      <c r="C46" s="239" t="s">
        <v>2796</v>
      </c>
      <c r="D46" s="217">
        <v>41487</v>
      </c>
      <c r="E46" s="211" t="s">
        <v>66</v>
      </c>
      <c r="F46" s="140" t="s">
        <v>2797</v>
      </c>
      <c r="G46" s="140">
        <v>13</v>
      </c>
      <c r="H46" s="203" t="s">
        <v>19</v>
      </c>
      <c r="I46" s="177" t="s">
        <v>72</v>
      </c>
      <c r="J46" s="50" t="s">
        <v>35</v>
      </c>
      <c r="K46" s="50" t="s">
        <v>35</v>
      </c>
      <c r="L46" s="50" t="s">
        <v>35</v>
      </c>
      <c r="M46" s="50" t="s">
        <v>35</v>
      </c>
      <c r="N46" s="50" t="s">
        <v>35</v>
      </c>
      <c r="O46" s="50" t="s">
        <v>35</v>
      </c>
      <c r="P46" s="50" t="s">
        <v>35</v>
      </c>
      <c r="Q46" s="50" t="s">
        <v>35</v>
      </c>
      <c r="R46" s="50" t="s">
        <v>35</v>
      </c>
      <c r="S46" s="49" t="s">
        <v>443</v>
      </c>
      <c r="T46" s="49" t="s">
        <v>443</v>
      </c>
      <c r="U46" s="49" t="s">
        <v>21</v>
      </c>
      <c r="V46" s="49" t="s">
        <v>443</v>
      </c>
      <c r="W46" s="49" t="s">
        <v>443</v>
      </c>
      <c r="X46" s="49" t="s">
        <v>443</v>
      </c>
      <c r="Y46" s="49" t="s">
        <v>443</v>
      </c>
      <c r="Z46" s="49" t="s">
        <v>443</v>
      </c>
      <c r="AA46" s="49" t="s">
        <v>443</v>
      </c>
      <c r="AB46" s="49" t="s">
        <v>34</v>
      </c>
      <c r="AC46" s="49" t="s">
        <v>34</v>
      </c>
      <c r="AD46" s="49" t="s">
        <v>34</v>
      </c>
      <c r="AE46" s="49" t="s">
        <v>34</v>
      </c>
      <c r="AF46" s="49" t="s">
        <v>34</v>
      </c>
      <c r="AG46" s="49" t="s">
        <v>34</v>
      </c>
      <c r="AH46" s="49" t="s">
        <v>443</v>
      </c>
      <c r="AI46" s="49" t="s">
        <v>35</v>
      </c>
      <c r="AJ46" s="49"/>
      <c r="AK46" s="49"/>
      <c r="AL46" s="49"/>
      <c r="AM46" s="49"/>
      <c r="AN46" s="49"/>
      <c r="AO46" s="49"/>
      <c r="AP46" s="49"/>
      <c r="AQ46" s="49" t="s">
        <v>443</v>
      </c>
      <c r="AR46" s="49"/>
      <c r="AS46" s="49"/>
      <c r="AT46" s="1"/>
      <c r="AU46" s="1"/>
      <c r="AV46" s="1"/>
      <c r="AW46" s="1"/>
      <c r="AX46" s="1"/>
      <c r="AY46" s="1"/>
      <c r="AZ46" s="1"/>
      <c r="BA46" s="1"/>
      <c r="BB46" s="1"/>
      <c r="BC46" s="1"/>
      <c r="BD46" s="1"/>
      <c r="BE46" s="143"/>
      <c r="BF46" s="17"/>
      <c r="BG46" s="17"/>
      <c r="BH46" s="17"/>
      <c r="BI46" s="17"/>
      <c r="BJ46" s="17"/>
      <c r="BK46" s="163"/>
      <c r="BL46" s="163"/>
      <c r="BM46" s="163"/>
      <c r="BN46" s="163"/>
      <c r="BO46" s="163"/>
      <c r="BP46" s="163"/>
      <c r="BQ46" s="163"/>
    </row>
    <row r="47" spans="1:69" x14ac:dyDescent="0.2">
      <c r="A47" s="21" t="s">
        <v>2572</v>
      </c>
      <c r="B47" s="5" t="s">
        <v>60</v>
      </c>
      <c r="C47" s="46"/>
      <c r="D47" s="117"/>
      <c r="E47" s="52" t="s">
        <v>590</v>
      </c>
      <c r="F47" s="165" t="s">
        <v>343</v>
      </c>
      <c r="G47" s="88">
        <v>14</v>
      </c>
      <c r="H47" s="9" t="s">
        <v>19</v>
      </c>
      <c r="I47" s="10" t="s">
        <v>53</v>
      </c>
      <c r="J47" s="170" t="s">
        <v>443</v>
      </c>
      <c r="K47" s="49" t="s">
        <v>443</v>
      </c>
      <c r="L47" s="49" t="s">
        <v>443</v>
      </c>
      <c r="M47" s="49" t="s">
        <v>443</v>
      </c>
      <c r="N47" s="49" t="s">
        <v>21</v>
      </c>
      <c r="O47" s="49" t="s">
        <v>443</v>
      </c>
      <c r="P47" s="49" t="s">
        <v>443</v>
      </c>
      <c r="Q47" s="49" t="s">
        <v>443</v>
      </c>
      <c r="R47" s="49" t="s">
        <v>443</v>
      </c>
      <c r="S47" s="49" t="s">
        <v>443</v>
      </c>
      <c r="T47" s="49" t="s">
        <v>443</v>
      </c>
      <c r="U47" s="49" t="s">
        <v>443</v>
      </c>
      <c r="V47" s="49" t="s">
        <v>443</v>
      </c>
      <c r="W47" s="49" t="s">
        <v>443</v>
      </c>
      <c r="X47" s="49" t="s">
        <v>443</v>
      </c>
      <c r="Y47" s="49" t="s">
        <v>443</v>
      </c>
      <c r="Z47" s="49" t="s">
        <v>21</v>
      </c>
      <c r="AA47" s="49" t="s">
        <v>443</v>
      </c>
      <c r="AB47" s="49" t="s">
        <v>443</v>
      </c>
      <c r="AC47" s="49" t="s">
        <v>443</v>
      </c>
      <c r="AD47" s="49" t="s">
        <v>443</v>
      </c>
      <c r="AE47" s="49" t="s">
        <v>443</v>
      </c>
      <c r="AF47" s="49" t="s">
        <v>443</v>
      </c>
      <c r="AG47" s="49" t="s">
        <v>443</v>
      </c>
      <c r="AH47" s="49" t="s">
        <v>443</v>
      </c>
      <c r="AI47" s="49" t="s">
        <v>443</v>
      </c>
      <c r="AJ47" s="49" t="s">
        <v>443</v>
      </c>
      <c r="AK47" s="49" t="s">
        <v>443</v>
      </c>
      <c r="AL47" s="49" t="s">
        <v>21</v>
      </c>
      <c r="AM47" s="49" t="s">
        <v>443</v>
      </c>
      <c r="AN47" s="49" t="s">
        <v>443</v>
      </c>
      <c r="AO47" s="49" t="s">
        <v>443</v>
      </c>
      <c r="AP47" s="49" t="s">
        <v>443</v>
      </c>
      <c r="AQ47" s="49" t="s">
        <v>443</v>
      </c>
      <c r="AR47" s="49" t="s">
        <v>443</v>
      </c>
      <c r="AS47" s="49" t="s">
        <v>443</v>
      </c>
      <c r="AT47" s="49" t="s">
        <v>443</v>
      </c>
      <c r="AU47" s="49" t="s">
        <v>443</v>
      </c>
      <c r="AV47" s="49" t="s">
        <v>443</v>
      </c>
      <c r="AW47" s="49" t="s">
        <v>443</v>
      </c>
      <c r="AX47" s="49" t="s">
        <v>21</v>
      </c>
      <c r="AY47" s="49" t="s">
        <v>443</v>
      </c>
      <c r="AZ47" s="49" t="s">
        <v>443</v>
      </c>
      <c r="BA47" s="49" t="s">
        <v>443</v>
      </c>
      <c r="BB47" s="49" t="s">
        <v>443</v>
      </c>
      <c r="BC47" s="49" t="s">
        <v>443</v>
      </c>
      <c r="BD47" s="49" t="s">
        <v>443</v>
      </c>
      <c r="BE47" s="131" t="s">
        <v>443</v>
      </c>
      <c r="BF47" s="49" t="s">
        <v>443</v>
      </c>
      <c r="BG47" s="49" t="s">
        <v>443</v>
      </c>
      <c r="BH47" s="49" t="s">
        <v>443</v>
      </c>
      <c r="BI47" s="49" t="s">
        <v>443</v>
      </c>
      <c r="BJ47" s="132" t="s">
        <v>21</v>
      </c>
      <c r="BK47" s="49" t="s">
        <v>443</v>
      </c>
      <c r="BL47" s="49" t="s">
        <v>443</v>
      </c>
      <c r="BM47" s="132" t="s">
        <v>21</v>
      </c>
      <c r="BN47" s="49" t="s">
        <v>443</v>
      </c>
      <c r="BO47" s="1"/>
      <c r="BP47" s="1"/>
      <c r="BQ47" s="1"/>
    </row>
    <row r="48" spans="1:69" ht="31.5" x14ac:dyDescent="0.2">
      <c r="A48" s="21" t="s">
        <v>2320</v>
      </c>
      <c r="B48" s="21" t="s">
        <v>94</v>
      </c>
      <c r="C48" s="57"/>
      <c r="D48" s="120"/>
      <c r="E48" s="52" t="s">
        <v>590</v>
      </c>
      <c r="F48" s="165" t="s">
        <v>531</v>
      </c>
      <c r="G48" s="88">
        <v>14</v>
      </c>
      <c r="H48" s="9" t="s">
        <v>30</v>
      </c>
      <c r="I48" s="21" t="s">
        <v>53</v>
      </c>
      <c r="J48" s="170" t="s">
        <v>443</v>
      </c>
      <c r="K48" s="49" t="s">
        <v>443</v>
      </c>
      <c r="L48" s="49" t="s">
        <v>443</v>
      </c>
      <c r="M48" s="49" t="s">
        <v>443</v>
      </c>
      <c r="N48" s="49" t="s">
        <v>21</v>
      </c>
      <c r="O48" s="49" t="s">
        <v>443</v>
      </c>
      <c r="P48" s="49" t="s">
        <v>443</v>
      </c>
      <c r="Q48" s="49" t="s">
        <v>443</v>
      </c>
      <c r="R48" s="49" t="s">
        <v>443</v>
      </c>
      <c r="S48" s="49" t="s">
        <v>443</v>
      </c>
      <c r="T48" s="49" t="s">
        <v>443</v>
      </c>
      <c r="U48" s="49" t="s">
        <v>443</v>
      </c>
      <c r="V48" s="49" t="s">
        <v>443</v>
      </c>
      <c r="W48" s="49" t="s">
        <v>443</v>
      </c>
      <c r="X48" s="49" t="s">
        <v>443</v>
      </c>
      <c r="Y48" s="49" t="s">
        <v>443</v>
      </c>
      <c r="Z48" s="49" t="s">
        <v>21</v>
      </c>
      <c r="AA48" s="49" t="s">
        <v>443</v>
      </c>
      <c r="AB48" s="49" t="s">
        <v>443</v>
      </c>
      <c r="AC48" s="49" t="s">
        <v>443</v>
      </c>
      <c r="AD48" s="49" t="s">
        <v>443</v>
      </c>
      <c r="AE48" s="49" t="s">
        <v>443</v>
      </c>
      <c r="AF48" s="49" t="s">
        <v>443</v>
      </c>
      <c r="AG48" s="49" t="s">
        <v>443</v>
      </c>
      <c r="AH48" s="49" t="s">
        <v>443</v>
      </c>
      <c r="AI48" s="49" t="s">
        <v>443</v>
      </c>
      <c r="AJ48" s="49" t="s">
        <v>443</v>
      </c>
      <c r="AK48" s="49" t="s">
        <v>443</v>
      </c>
      <c r="AL48" s="49" t="s">
        <v>21</v>
      </c>
      <c r="AM48" s="49" t="s">
        <v>443</v>
      </c>
      <c r="AN48" s="49" t="s">
        <v>443</v>
      </c>
      <c r="AO48" s="49" t="s">
        <v>443</v>
      </c>
      <c r="AP48" s="49" t="s">
        <v>443</v>
      </c>
      <c r="AQ48" s="49" t="s">
        <v>443</v>
      </c>
      <c r="AR48" s="49" t="s">
        <v>443</v>
      </c>
      <c r="AS48" s="49" t="s">
        <v>443</v>
      </c>
      <c r="AT48" s="49" t="s">
        <v>443</v>
      </c>
      <c r="AU48" s="49" t="s">
        <v>443</v>
      </c>
      <c r="AV48" s="49" t="s">
        <v>443</v>
      </c>
      <c r="AW48" s="49" t="s">
        <v>443</v>
      </c>
      <c r="AX48" s="137" t="s">
        <v>21</v>
      </c>
      <c r="AY48" s="49" t="s">
        <v>443</v>
      </c>
      <c r="AZ48" s="49" t="s">
        <v>443</v>
      </c>
      <c r="BA48" s="49" t="s">
        <v>443</v>
      </c>
      <c r="BB48" s="49" t="s">
        <v>443</v>
      </c>
      <c r="BC48" s="49" t="s">
        <v>443</v>
      </c>
      <c r="BD48" s="49" t="s">
        <v>443</v>
      </c>
      <c r="BE48" s="133" t="s">
        <v>2610</v>
      </c>
      <c r="BF48" s="135" t="s">
        <v>2611</v>
      </c>
      <c r="BG48" s="49" t="s">
        <v>443</v>
      </c>
      <c r="BH48" s="49" t="s">
        <v>443</v>
      </c>
      <c r="BI48" s="49" t="s">
        <v>443</v>
      </c>
      <c r="BJ48" s="132" t="s">
        <v>21</v>
      </c>
      <c r="BK48" s="49" t="s">
        <v>443</v>
      </c>
      <c r="BL48" s="49" t="s">
        <v>443</v>
      </c>
      <c r="BM48" s="49" t="s">
        <v>443</v>
      </c>
      <c r="BN48" s="1"/>
      <c r="BO48" s="1"/>
      <c r="BP48" s="1"/>
      <c r="BQ48" s="132" t="s">
        <v>21</v>
      </c>
    </row>
    <row r="49" spans="1:69" ht="25.5" x14ac:dyDescent="0.2">
      <c r="A49" s="6" t="s">
        <v>259</v>
      </c>
      <c r="B49" s="6" t="s">
        <v>948</v>
      </c>
      <c r="C49" s="45"/>
      <c r="D49" s="118">
        <v>41214</v>
      </c>
      <c r="E49" s="52" t="s">
        <v>590</v>
      </c>
      <c r="F49" s="165" t="s">
        <v>260</v>
      </c>
      <c r="G49" s="88">
        <v>14</v>
      </c>
      <c r="H49" s="9" t="s">
        <v>39</v>
      </c>
      <c r="I49" s="10" t="s">
        <v>40</v>
      </c>
      <c r="J49" s="170" t="s">
        <v>443</v>
      </c>
      <c r="K49" s="49" t="s">
        <v>443</v>
      </c>
      <c r="L49" s="49" t="s">
        <v>21</v>
      </c>
      <c r="M49" s="49" t="s">
        <v>443</v>
      </c>
      <c r="N49" s="49" t="s">
        <v>443</v>
      </c>
      <c r="O49" s="49" t="s">
        <v>443</v>
      </c>
      <c r="P49" s="49" t="s">
        <v>443</v>
      </c>
      <c r="Q49" s="49" t="s">
        <v>443</v>
      </c>
      <c r="R49" s="49" t="s">
        <v>443</v>
      </c>
      <c r="S49" s="49" t="s">
        <v>443</v>
      </c>
      <c r="T49" s="49" t="s">
        <v>443</v>
      </c>
      <c r="U49" s="49" t="s">
        <v>443</v>
      </c>
      <c r="V49" s="49" t="s">
        <v>443</v>
      </c>
      <c r="W49" s="49" t="s">
        <v>443</v>
      </c>
      <c r="X49" s="49" t="s">
        <v>21</v>
      </c>
      <c r="Y49" s="49" t="s">
        <v>21</v>
      </c>
      <c r="Z49" s="49" t="s">
        <v>443</v>
      </c>
      <c r="AA49" s="49" t="s">
        <v>443</v>
      </c>
      <c r="AB49" s="49" t="s">
        <v>443</v>
      </c>
      <c r="AC49" s="49" t="s">
        <v>443</v>
      </c>
      <c r="AD49" s="49" t="s">
        <v>443</v>
      </c>
      <c r="AE49" s="49" t="s">
        <v>443</v>
      </c>
      <c r="AF49" s="49" t="s">
        <v>443</v>
      </c>
      <c r="AG49" s="49" t="s">
        <v>443</v>
      </c>
      <c r="AH49" s="49" t="s">
        <v>443</v>
      </c>
      <c r="AI49" s="49" t="s">
        <v>443</v>
      </c>
      <c r="AJ49" s="49" t="s">
        <v>21</v>
      </c>
      <c r="AK49" s="49" t="s">
        <v>443</v>
      </c>
      <c r="AL49" s="49" t="s">
        <v>443</v>
      </c>
      <c r="AM49" s="49" t="s">
        <v>443</v>
      </c>
      <c r="AN49" s="49" t="s">
        <v>443</v>
      </c>
      <c r="AO49" s="49" t="s">
        <v>443</v>
      </c>
      <c r="AP49" s="49" t="s">
        <v>443</v>
      </c>
      <c r="AQ49" s="49" t="s">
        <v>443</v>
      </c>
      <c r="AR49" s="123" t="s">
        <v>443</v>
      </c>
      <c r="AS49" s="49" t="s">
        <v>443</v>
      </c>
      <c r="AT49" s="49" t="s">
        <v>443</v>
      </c>
      <c r="AU49" s="49" t="s">
        <v>443</v>
      </c>
      <c r="AV49" s="137" t="s">
        <v>21</v>
      </c>
      <c r="AW49" s="129" t="s">
        <v>2609</v>
      </c>
      <c r="AX49" s="49" t="s">
        <v>443</v>
      </c>
      <c r="AY49" s="49" t="s">
        <v>443</v>
      </c>
      <c r="AZ49" s="49" t="s">
        <v>443</v>
      </c>
      <c r="BA49" s="49" t="s">
        <v>443</v>
      </c>
      <c r="BB49" s="49" t="s">
        <v>443</v>
      </c>
      <c r="BC49" s="49" t="s">
        <v>443</v>
      </c>
      <c r="BD49" s="49" t="s">
        <v>443</v>
      </c>
      <c r="BE49" s="131" t="s">
        <v>443</v>
      </c>
      <c r="BF49" s="49" t="s">
        <v>443</v>
      </c>
      <c r="BG49" s="49" t="s">
        <v>443</v>
      </c>
      <c r="BH49" s="132" t="s">
        <v>21</v>
      </c>
      <c r="BI49" s="49" t="s">
        <v>443</v>
      </c>
      <c r="BJ49" s="49" t="s">
        <v>443</v>
      </c>
      <c r="BK49" s="49" t="s">
        <v>443</v>
      </c>
      <c r="BL49" s="49" t="s">
        <v>443</v>
      </c>
      <c r="BM49" s="1"/>
      <c r="BN49" s="1"/>
      <c r="BO49" s="1"/>
      <c r="BP49" s="132" t="s">
        <v>21</v>
      </c>
      <c r="BQ49" s="1"/>
    </row>
    <row r="50" spans="1:69" ht="25.5" x14ac:dyDescent="0.2">
      <c r="A50" s="6" t="s">
        <v>261</v>
      </c>
      <c r="B50" s="6" t="s">
        <v>948</v>
      </c>
      <c r="C50" s="45"/>
      <c r="D50" s="117"/>
      <c r="E50" s="52" t="s">
        <v>590</v>
      </c>
      <c r="F50" s="165" t="s">
        <v>262</v>
      </c>
      <c r="G50" s="88">
        <v>15</v>
      </c>
      <c r="H50" s="9" t="s">
        <v>39</v>
      </c>
      <c r="I50" s="10" t="s">
        <v>45</v>
      </c>
      <c r="J50" s="170" t="s">
        <v>443</v>
      </c>
      <c r="K50" s="49" t="s">
        <v>443</v>
      </c>
      <c r="L50" s="49" t="s">
        <v>443</v>
      </c>
      <c r="M50" s="49" t="s">
        <v>21</v>
      </c>
      <c r="N50" s="49" t="s">
        <v>443</v>
      </c>
      <c r="O50" s="49" t="s">
        <v>443</v>
      </c>
      <c r="P50" s="49" t="s">
        <v>443</v>
      </c>
      <c r="Q50" s="49" t="s">
        <v>443</v>
      </c>
      <c r="R50" s="49" t="s">
        <v>443</v>
      </c>
      <c r="S50" s="49" t="s">
        <v>443</v>
      </c>
      <c r="T50" s="49" t="s">
        <v>443</v>
      </c>
      <c r="U50" s="49" t="s">
        <v>443</v>
      </c>
      <c r="V50" s="49" t="s">
        <v>443</v>
      </c>
      <c r="W50" s="49" t="s">
        <v>443</v>
      </c>
      <c r="X50" s="49" t="s">
        <v>443</v>
      </c>
      <c r="Y50" s="49" t="s">
        <v>35</v>
      </c>
      <c r="Z50" s="49" t="s">
        <v>443</v>
      </c>
      <c r="AA50" s="49" t="s">
        <v>443</v>
      </c>
      <c r="AB50" s="49" t="s">
        <v>443</v>
      </c>
      <c r="AC50" s="49" t="s">
        <v>443</v>
      </c>
      <c r="AD50" s="49" t="s">
        <v>443</v>
      </c>
      <c r="AE50" s="49" t="s">
        <v>443</v>
      </c>
      <c r="AF50" s="49" t="s">
        <v>443</v>
      </c>
      <c r="AG50" s="49" t="s">
        <v>443</v>
      </c>
      <c r="AH50" s="49" t="s">
        <v>443</v>
      </c>
      <c r="AI50" s="49" t="s">
        <v>443</v>
      </c>
      <c r="AJ50" s="49" t="s">
        <v>443</v>
      </c>
      <c r="AK50" s="49" t="s">
        <v>21</v>
      </c>
      <c r="AL50" s="49" t="s">
        <v>443</v>
      </c>
      <c r="AM50" s="49" t="s">
        <v>443</v>
      </c>
      <c r="AN50" s="49" t="s">
        <v>443</v>
      </c>
      <c r="AO50" s="49" t="s">
        <v>443</v>
      </c>
      <c r="AP50" s="49" t="s">
        <v>443</v>
      </c>
      <c r="AQ50" s="49" t="s">
        <v>443</v>
      </c>
      <c r="AR50" s="123" t="s">
        <v>443</v>
      </c>
      <c r="AS50" s="49" t="s">
        <v>443</v>
      </c>
      <c r="AT50" s="49" t="s">
        <v>443</v>
      </c>
      <c r="AU50" s="49" t="s">
        <v>443</v>
      </c>
      <c r="AV50" s="49" t="s">
        <v>443</v>
      </c>
      <c r="AW50" s="137" t="s">
        <v>21</v>
      </c>
      <c r="AX50" s="49" t="s">
        <v>443</v>
      </c>
      <c r="AY50" s="49" t="s">
        <v>443</v>
      </c>
      <c r="AZ50" s="49" t="s">
        <v>443</v>
      </c>
      <c r="BA50" s="49" t="s">
        <v>443</v>
      </c>
      <c r="BB50" s="49" t="s">
        <v>443</v>
      </c>
      <c r="BC50" s="49" t="s">
        <v>443</v>
      </c>
      <c r="BD50" s="49" t="s">
        <v>443</v>
      </c>
      <c r="BE50" s="131" t="s">
        <v>443</v>
      </c>
      <c r="BF50" s="49" t="s">
        <v>443</v>
      </c>
      <c r="BG50" s="49" t="s">
        <v>443</v>
      </c>
      <c r="BH50" s="49" t="s">
        <v>443</v>
      </c>
      <c r="BI50" s="132" t="s">
        <v>21</v>
      </c>
      <c r="BJ50" s="49" t="s">
        <v>443</v>
      </c>
      <c r="BK50" s="49" t="s">
        <v>443</v>
      </c>
      <c r="BL50" s="49" t="s">
        <v>443</v>
      </c>
      <c r="BM50" s="49" t="s">
        <v>443</v>
      </c>
      <c r="BN50" s="1"/>
      <c r="BO50" s="1"/>
      <c r="BP50" s="1"/>
      <c r="BQ50" s="1"/>
    </row>
    <row r="51" spans="1:69" ht="31.5" x14ac:dyDescent="0.2">
      <c r="A51" s="201" t="s">
        <v>2312</v>
      </c>
      <c r="B51" s="201" t="s">
        <v>132</v>
      </c>
      <c r="C51" s="202"/>
      <c r="D51" s="210"/>
      <c r="E51" s="246" t="s">
        <v>590</v>
      </c>
      <c r="F51" s="252" t="s">
        <v>452</v>
      </c>
      <c r="G51" s="140">
        <v>15</v>
      </c>
      <c r="H51" s="203" t="s">
        <v>30</v>
      </c>
      <c r="I51" s="204" t="s">
        <v>53</v>
      </c>
      <c r="J51" s="49" t="s">
        <v>443</v>
      </c>
      <c r="K51" s="49" t="s">
        <v>443</v>
      </c>
      <c r="L51" s="49" t="s">
        <v>443</v>
      </c>
      <c r="M51" s="49" t="s">
        <v>443</v>
      </c>
      <c r="N51" s="49" t="s">
        <v>21</v>
      </c>
      <c r="O51" s="49" t="s">
        <v>443</v>
      </c>
      <c r="P51" s="49" t="s">
        <v>443</v>
      </c>
      <c r="Q51" s="49" t="s">
        <v>443</v>
      </c>
      <c r="R51" s="49" t="s">
        <v>443</v>
      </c>
      <c r="S51" s="49" t="s">
        <v>443</v>
      </c>
      <c r="T51" s="49" t="s">
        <v>443</v>
      </c>
      <c r="U51" s="49" t="s">
        <v>443</v>
      </c>
      <c r="V51" s="49" t="s">
        <v>443</v>
      </c>
      <c r="W51" s="49" t="s">
        <v>443</v>
      </c>
      <c r="X51" s="49" t="s">
        <v>443</v>
      </c>
      <c r="Y51" s="49" t="s">
        <v>443</v>
      </c>
      <c r="Z51" s="49" t="s">
        <v>21</v>
      </c>
      <c r="AA51" s="49" t="s">
        <v>443</v>
      </c>
      <c r="AB51" s="49" t="s">
        <v>443</v>
      </c>
      <c r="AC51" s="49" t="s">
        <v>443</v>
      </c>
      <c r="AD51" s="49" t="s">
        <v>443</v>
      </c>
      <c r="AE51" s="49" t="s">
        <v>443</v>
      </c>
      <c r="AF51" s="49" t="s">
        <v>443</v>
      </c>
      <c r="AG51" s="49" t="s">
        <v>443</v>
      </c>
      <c r="AH51" s="49" t="s">
        <v>443</v>
      </c>
      <c r="AI51" s="49" t="s">
        <v>443</v>
      </c>
      <c r="AJ51" s="49" t="s">
        <v>443</v>
      </c>
      <c r="AK51" s="49" t="s">
        <v>443</v>
      </c>
      <c r="AL51" s="49" t="s">
        <v>21</v>
      </c>
      <c r="AM51" s="49" t="s">
        <v>443</v>
      </c>
      <c r="AN51" s="49" t="s">
        <v>443</v>
      </c>
      <c r="AO51" s="49" t="s">
        <v>443</v>
      </c>
      <c r="AP51" s="49" t="s">
        <v>443</v>
      </c>
      <c r="AQ51" s="49" t="s">
        <v>443</v>
      </c>
      <c r="AR51" s="49" t="s">
        <v>443</v>
      </c>
      <c r="AS51" s="49" t="s">
        <v>443</v>
      </c>
      <c r="AT51" s="49" t="s">
        <v>443</v>
      </c>
      <c r="AU51" s="49" t="s">
        <v>443</v>
      </c>
      <c r="AV51" s="49" t="s">
        <v>443</v>
      </c>
      <c r="AW51" s="49" t="s">
        <v>443</v>
      </c>
      <c r="AX51" s="137" t="s">
        <v>21</v>
      </c>
      <c r="AY51" s="49" t="s">
        <v>443</v>
      </c>
      <c r="AZ51" s="49" t="s">
        <v>443</v>
      </c>
      <c r="BA51" s="49" t="s">
        <v>443</v>
      </c>
      <c r="BB51" s="49" t="s">
        <v>443</v>
      </c>
      <c r="BC51" s="49" t="s">
        <v>443</v>
      </c>
      <c r="BD51" s="49" t="s">
        <v>443</v>
      </c>
      <c r="BE51" s="133" t="s">
        <v>2610</v>
      </c>
      <c r="BF51" s="222" t="s">
        <v>2611</v>
      </c>
      <c r="BG51" s="162" t="s">
        <v>443</v>
      </c>
      <c r="BH51" s="161" t="s">
        <v>443</v>
      </c>
      <c r="BI51" s="161" t="s">
        <v>443</v>
      </c>
      <c r="BJ51" s="164" t="s">
        <v>21</v>
      </c>
      <c r="BK51" s="162" t="s">
        <v>443</v>
      </c>
      <c r="BL51" s="162" t="s">
        <v>443</v>
      </c>
      <c r="BM51" s="49" t="s">
        <v>443</v>
      </c>
      <c r="BN51" s="163"/>
      <c r="BO51" s="163"/>
      <c r="BP51" s="163"/>
      <c r="BQ51" s="163"/>
    </row>
    <row r="52" spans="1:69" x14ac:dyDescent="0.2">
      <c r="A52" s="5" t="s">
        <v>2764</v>
      </c>
      <c r="B52" s="6" t="s">
        <v>2765</v>
      </c>
      <c r="C52" s="45" t="s">
        <v>2829</v>
      </c>
      <c r="D52" s="118">
        <v>41821</v>
      </c>
      <c r="E52" s="52" t="s">
        <v>590</v>
      </c>
      <c r="F52" s="165" t="s">
        <v>2486</v>
      </c>
      <c r="G52" s="88">
        <v>15</v>
      </c>
      <c r="H52" s="9" t="s">
        <v>19</v>
      </c>
      <c r="I52" s="10" t="s">
        <v>45</v>
      </c>
      <c r="J52" s="170"/>
      <c r="K52" s="49"/>
      <c r="L52" s="49"/>
      <c r="M52" s="49"/>
      <c r="N52" s="49"/>
      <c r="O52" s="49"/>
      <c r="P52" s="49"/>
      <c r="Q52" s="49"/>
      <c r="R52" s="49"/>
      <c r="S52" s="49"/>
      <c r="T52" s="49"/>
      <c r="U52" s="49"/>
      <c r="V52" s="50"/>
      <c r="W52" s="50"/>
      <c r="X52" s="50"/>
      <c r="Y52" s="50" t="s">
        <v>21</v>
      </c>
      <c r="Z52" s="50"/>
      <c r="AA52" s="50"/>
      <c r="AB52" s="50"/>
      <c r="AC52" s="50"/>
      <c r="AD52" s="49" t="s">
        <v>443</v>
      </c>
      <c r="AE52" s="49" t="s">
        <v>443</v>
      </c>
      <c r="AF52" s="49" t="s">
        <v>443</v>
      </c>
      <c r="AG52" s="49" t="s">
        <v>443</v>
      </c>
      <c r="AH52" s="49" t="s">
        <v>443</v>
      </c>
      <c r="AI52" s="49" t="s">
        <v>443</v>
      </c>
      <c r="AJ52" s="49" t="s">
        <v>443</v>
      </c>
      <c r="AK52" s="49" t="s">
        <v>21</v>
      </c>
      <c r="AL52" s="49" t="s">
        <v>443</v>
      </c>
      <c r="AM52" s="49" t="s">
        <v>443</v>
      </c>
      <c r="AN52" s="49" t="s">
        <v>443</v>
      </c>
      <c r="AO52" s="49" t="s">
        <v>443</v>
      </c>
      <c r="AP52" s="49" t="s">
        <v>443</v>
      </c>
      <c r="AQ52" s="49" t="s">
        <v>443</v>
      </c>
      <c r="AR52" s="49" t="s">
        <v>443</v>
      </c>
      <c r="AS52" s="49" t="s">
        <v>443</v>
      </c>
      <c r="AT52" s="49" t="s">
        <v>443</v>
      </c>
      <c r="AU52" s="49" t="s">
        <v>443</v>
      </c>
      <c r="AV52" s="49" t="s">
        <v>443</v>
      </c>
      <c r="AW52" s="137" t="s">
        <v>21</v>
      </c>
      <c r="AX52" s="49" t="s">
        <v>443</v>
      </c>
      <c r="AY52" s="49" t="s">
        <v>443</v>
      </c>
      <c r="AZ52" s="49" t="s">
        <v>443</v>
      </c>
      <c r="BA52" s="49" t="s">
        <v>443</v>
      </c>
      <c r="BB52" s="49" t="s">
        <v>443</v>
      </c>
      <c r="BC52" s="49" t="s">
        <v>443</v>
      </c>
      <c r="BD52" s="49" t="s">
        <v>443</v>
      </c>
      <c r="BE52" s="131" t="s">
        <v>443</v>
      </c>
      <c r="BF52" s="49" t="s">
        <v>443</v>
      </c>
      <c r="BG52" s="49" t="s">
        <v>443</v>
      </c>
      <c r="BH52" s="49" t="s">
        <v>443</v>
      </c>
      <c r="BI52" s="132" t="s">
        <v>21</v>
      </c>
      <c r="BJ52" s="132" t="s">
        <v>21</v>
      </c>
      <c r="BK52" s="49" t="s">
        <v>443</v>
      </c>
      <c r="BL52" s="49" t="s">
        <v>443</v>
      </c>
      <c r="BM52" s="49" t="s">
        <v>443</v>
      </c>
      <c r="BN52" s="49" t="s">
        <v>443</v>
      </c>
      <c r="BO52" s="1"/>
      <c r="BP52" s="1"/>
      <c r="BQ52" s="1"/>
    </row>
    <row r="53" spans="1:69" x14ac:dyDescent="0.2">
      <c r="A53" s="5" t="s">
        <v>2048</v>
      </c>
      <c r="B53" s="6" t="s">
        <v>62</v>
      </c>
      <c r="C53" s="45"/>
      <c r="D53" s="117"/>
      <c r="E53" s="52" t="s">
        <v>590</v>
      </c>
      <c r="F53" s="165" t="s">
        <v>392</v>
      </c>
      <c r="G53" s="88">
        <v>16</v>
      </c>
      <c r="H53" s="9" t="s">
        <v>19</v>
      </c>
      <c r="I53" s="23" t="s">
        <v>72</v>
      </c>
      <c r="J53" s="170" t="s">
        <v>443</v>
      </c>
      <c r="K53" s="49" t="s">
        <v>443</v>
      </c>
      <c r="L53" s="49" t="s">
        <v>443</v>
      </c>
      <c r="M53" s="49" t="s">
        <v>443</v>
      </c>
      <c r="N53" s="49" t="s">
        <v>443</v>
      </c>
      <c r="O53" s="49" t="s">
        <v>443</v>
      </c>
      <c r="P53" s="49" t="s">
        <v>443</v>
      </c>
      <c r="Q53" s="49" t="s">
        <v>443</v>
      </c>
      <c r="R53" s="49" t="s">
        <v>443</v>
      </c>
      <c r="S53" s="49" t="s">
        <v>443</v>
      </c>
      <c r="T53" s="49" t="s">
        <v>21</v>
      </c>
      <c r="U53" s="49" t="s">
        <v>443</v>
      </c>
      <c r="V53" s="49" t="s">
        <v>443</v>
      </c>
      <c r="W53" s="49" t="s">
        <v>443</v>
      </c>
      <c r="X53" s="49" t="s">
        <v>443</v>
      </c>
      <c r="Y53" s="49" t="s">
        <v>443</v>
      </c>
      <c r="Z53" s="49" t="s">
        <v>443</v>
      </c>
      <c r="AA53" s="49" t="s">
        <v>443</v>
      </c>
      <c r="AB53" s="49" t="s">
        <v>443</v>
      </c>
      <c r="AC53" s="49" t="s">
        <v>443</v>
      </c>
      <c r="AD53" s="49" t="s">
        <v>443</v>
      </c>
      <c r="AE53" s="49" t="s">
        <v>443</v>
      </c>
      <c r="AF53" s="49" t="s">
        <v>35</v>
      </c>
      <c r="AG53" s="49" t="s">
        <v>21</v>
      </c>
      <c r="AH53" s="49" t="s">
        <v>443</v>
      </c>
      <c r="AI53" s="49" t="s">
        <v>443</v>
      </c>
      <c r="AJ53" s="49" t="s">
        <v>443</v>
      </c>
      <c r="AK53" s="49"/>
      <c r="AL53" s="49" t="s">
        <v>443</v>
      </c>
      <c r="AM53" s="49" t="s">
        <v>443</v>
      </c>
      <c r="AN53" s="49" t="s">
        <v>443</v>
      </c>
      <c r="AO53" s="49" t="s">
        <v>443</v>
      </c>
      <c r="AP53" s="49" t="s">
        <v>443</v>
      </c>
      <c r="AQ53" s="49" t="s">
        <v>443</v>
      </c>
      <c r="AR53" s="49" t="s">
        <v>443</v>
      </c>
      <c r="AS53" s="49" t="s">
        <v>21</v>
      </c>
      <c r="AT53" s="49" t="s">
        <v>443</v>
      </c>
      <c r="AU53" s="49" t="s">
        <v>443</v>
      </c>
      <c r="AV53" s="49" t="s">
        <v>443</v>
      </c>
      <c r="AW53" s="49" t="s">
        <v>443</v>
      </c>
      <c r="AX53" s="49" t="s">
        <v>443</v>
      </c>
      <c r="AY53" s="49" t="s">
        <v>443</v>
      </c>
      <c r="AZ53" s="49" t="s">
        <v>443</v>
      </c>
      <c r="BA53" s="49" t="s">
        <v>443</v>
      </c>
      <c r="BB53" s="49" t="s">
        <v>443</v>
      </c>
      <c r="BC53" s="49" t="s">
        <v>443</v>
      </c>
      <c r="BD53" s="49" t="s">
        <v>443</v>
      </c>
      <c r="BE53" s="138" t="s">
        <v>21</v>
      </c>
      <c r="BF53" s="49" t="s">
        <v>443</v>
      </c>
      <c r="BG53" s="49" t="s">
        <v>443</v>
      </c>
      <c r="BH53" s="49" t="s">
        <v>443</v>
      </c>
      <c r="BI53" s="49" t="s">
        <v>443</v>
      </c>
      <c r="BJ53" s="49" t="s">
        <v>443</v>
      </c>
      <c r="BK53" s="49" t="s">
        <v>443</v>
      </c>
      <c r="BL53" s="49" t="s">
        <v>443</v>
      </c>
      <c r="BM53" s="1"/>
      <c r="BN53" s="49" t="s">
        <v>443</v>
      </c>
      <c r="BO53" s="1"/>
      <c r="BP53" s="1"/>
      <c r="BQ53" s="1"/>
    </row>
    <row r="54" spans="1:69" x14ac:dyDescent="0.2">
      <c r="A54" s="6" t="s">
        <v>296</v>
      </c>
      <c r="B54" s="6" t="s">
        <v>297</v>
      </c>
      <c r="C54" s="45"/>
      <c r="D54" s="118">
        <v>41548</v>
      </c>
      <c r="E54" s="52" t="s">
        <v>590</v>
      </c>
      <c r="F54" s="165" t="s">
        <v>298</v>
      </c>
      <c r="G54" s="88">
        <v>16</v>
      </c>
      <c r="H54" s="9" t="s">
        <v>39</v>
      </c>
      <c r="I54" s="23" t="s">
        <v>50</v>
      </c>
      <c r="J54" s="188" t="s">
        <v>35</v>
      </c>
      <c r="K54" s="103" t="s">
        <v>35</v>
      </c>
      <c r="L54" s="103" t="s">
        <v>35</v>
      </c>
      <c r="M54" s="103" t="s">
        <v>35</v>
      </c>
      <c r="N54" s="103" t="s">
        <v>35</v>
      </c>
      <c r="O54" s="103" t="s">
        <v>35</v>
      </c>
      <c r="P54" s="103" t="s">
        <v>35</v>
      </c>
      <c r="Q54" s="103" t="s">
        <v>35</v>
      </c>
      <c r="R54" s="103" t="s">
        <v>35</v>
      </c>
      <c r="S54" s="103" t="s">
        <v>35</v>
      </c>
      <c r="T54" s="103" t="s">
        <v>35</v>
      </c>
      <c r="U54" s="49" t="s">
        <v>443</v>
      </c>
      <c r="V54" s="49" t="s">
        <v>443</v>
      </c>
      <c r="W54" s="49" t="s">
        <v>443</v>
      </c>
      <c r="X54" s="49" t="s">
        <v>443</v>
      </c>
      <c r="Y54" s="49" t="s">
        <v>443</v>
      </c>
      <c r="Z54" s="49" t="s">
        <v>443</v>
      </c>
      <c r="AA54" s="49" t="s">
        <v>443</v>
      </c>
      <c r="AB54" s="49" t="s">
        <v>443</v>
      </c>
      <c r="AC54" s="49" t="s">
        <v>443</v>
      </c>
      <c r="AD54" s="49" t="s">
        <v>21</v>
      </c>
      <c r="AE54" s="49" t="s">
        <v>443</v>
      </c>
      <c r="AF54" s="49" t="s">
        <v>443</v>
      </c>
      <c r="AG54" s="49" t="s">
        <v>443</v>
      </c>
      <c r="AH54" s="49" t="s">
        <v>443</v>
      </c>
      <c r="AI54" s="49" t="s">
        <v>443</v>
      </c>
      <c r="AJ54" s="49" t="s">
        <v>443</v>
      </c>
      <c r="AK54" s="49" t="s">
        <v>443</v>
      </c>
      <c r="AL54" s="49" t="s">
        <v>443</v>
      </c>
      <c r="AM54" s="49" t="s">
        <v>443</v>
      </c>
      <c r="AN54" s="49" t="s">
        <v>443</v>
      </c>
      <c r="AO54" s="49" t="s">
        <v>443</v>
      </c>
      <c r="AP54" s="49" t="s">
        <v>21</v>
      </c>
      <c r="AQ54" s="49" t="s">
        <v>443</v>
      </c>
      <c r="AR54" s="123" t="s">
        <v>443</v>
      </c>
      <c r="AS54" s="49" t="s">
        <v>443</v>
      </c>
      <c r="AT54" s="49" t="s">
        <v>443</v>
      </c>
      <c r="AU54" s="49" t="s">
        <v>443</v>
      </c>
      <c r="AV54" s="49" t="s">
        <v>443</v>
      </c>
      <c r="AW54" s="129" t="s">
        <v>2609</v>
      </c>
      <c r="AX54" s="49" t="s">
        <v>443</v>
      </c>
      <c r="AY54" s="49" t="s">
        <v>443</v>
      </c>
      <c r="AZ54" s="49" t="s">
        <v>443</v>
      </c>
      <c r="BA54" s="49" t="s">
        <v>443</v>
      </c>
      <c r="BB54" s="137" t="s">
        <v>21</v>
      </c>
      <c r="BC54" s="49" t="s">
        <v>443</v>
      </c>
      <c r="BD54" s="49" t="s">
        <v>443</v>
      </c>
      <c r="BE54" s="131" t="s">
        <v>443</v>
      </c>
      <c r="BF54" s="49" t="s">
        <v>443</v>
      </c>
      <c r="BG54" s="49" t="s">
        <v>443</v>
      </c>
      <c r="BH54" s="49" t="s">
        <v>443</v>
      </c>
      <c r="BI54" s="49" t="s">
        <v>443</v>
      </c>
      <c r="BJ54" s="49" t="s">
        <v>443</v>
      </c>
      <c r="BK54" s="49" t="s">
        <v>443</v>
      </c>
      <c r="BL54" s="49" t="s">
        <v>443</v>
      </c>
      <c r="BM54" s="1"/>
      <c r="BN54" s="1"/>
      <c r="BO54" s="1"/>
      <c r="BP54" s="1"/>
      <c r="BQ54" s="1"/>
    </row>
    <row r="55" spans="1:69" ht="31.5" x14ac:dyDescent="0.2">
      <c r="A55" s="6" t="s">
        <v>2754</v>
      </c>
      <c r="B55" s="6" t="s">
        <v>2830</v>
      </c>
      <c r="C55" s="45" t="s">
        <v>2831</v>
      </c>
      <c r="D55" s="118">
        <v>42535</v>
      </c>
      <c r="E55" s="52" t="s">
        <v>590</v>
      </c>
      <c r="F55" s="165" t="s">
        <v>2756</v>
      </c>
      <c r="G55" s="88">
        <v>16</v>
      </c>
      <c r="H55" s="9" t="s">
        <v>30</v>
      </c>
      <c r="I55" s="23" t="s">
        <v>31</v>
      </c>
      <c r="J55" s="170"/>
      <c r="K55" s="49"/>
      <c r="L55" s="49"/>
      <c r="M55" s="49"/>
      <c r="N55" s="49"/>
      <c r="O55" s="49"/>
      <c r="P55" s="49"/>
      <c r="Q55" s="49"/>
      <c r="R55" s="49"/>
      <c r="S55" s="49"/>
      <c r="T55" s="49"/>
      <c r="U55" s="49"/>
      <c r="V55" s="51" t="s">
        <v>35</v>
      </c>
      <c r="W55" s="51" t="s">
        <v>35</v>
      </c>
      <c r="X55" s="51" t="s">
        <v>35</v>
      </c>
      <c r="Y55" s="51" t="s">
        <v>35</v>
      </c>
      <c r="Z55" s="51" t="s">
        <v>35</v>
      </c>
      <c r="AA55" s="51" t="s">
        <v>35</v>
      </c>
      <c r="AB55" s="51" t="s">
        <v>35</v>
      </c>
      <c r="AC55" s="49" t="s">
        <v>443</v>
      </c>
      <c r="AD55" s="49" t="s">
        <v>443</v>
      </c>
      <c r="AE55" s="49" t="s">
        <v>443</v>
      </c>
      <c r="AF55" s="49" t="s">
        <v>21</v>
      </c>
      <c r="AG55" s="49" t="s">
        <v>443</v>
      </c>
      <c r="AH55" s="49" t="s">
        <v>443</v>
      </c>
      <c r="AI55" s="49" t="s">
        <v>443</v>
      </c>
      <c r="AJ55" s="49" t="s">
        <v>443</v>
      </c>
      <c r="AK55" s="49" t="s">
        <v>443</v>
      </c>
      <c r="AL55" s="49" t="s">
        <v>443</v>
      </c>
      <c r="AM55" s="49" t="s">
        <v>443</v>
      </c>
      <c r="AN55" s="49" t="s">
        <v>443</v>
      </c>
      <c r="AO55" s="49" t="s">
        <v>443</v>
      </c>
      <c r="AP55" s="49" t="s">
        <v>443</v>
      </c>
      <c r="AQ55" s="49" t="s">
        <v>443</v>
      </c>
      <c r="AR55" s="49" t="s">
        <v>21</v>
      </c>
      <c r="AS55" s="49" t="s">
        <v>443</v>
      </c>
      <c r="AT55" s="49" t="s">
        <v>443</v>
      </c>
      <c r="AU55" s="49" t="s">
        <v>443</v>
      </c>
      <c r="AV55" s="49" t="s">
        <v>443</v>
      </c>
      <c r="AW55" s="49" t="s">
        <v>443</v>
      </c>
      <c r="AX55" s="49" t="s">
        <v>443</v>
      </c>
      <c r="AY55" s="49" t="s">
        <v>443</v>
      </c>
      <c r="AZ55" s="49" t="s">
        <v>443</v>
      </c>
      <c r="BA55" s="49" t="s">
        <v>443</v>
      </c>
      <c r="BB55" s="49" t="s">
        <v>443</v>
      </c>
      <c r="BC55" s="49" t="s">
        <v>443</v>
      </c>
      <c r="BD55" s="137" t="s">
        <v>21</v>
      </c>
      <c r="BE55" s="133" t="s">
        <v>2610</v>
      </c>
      <c r="BF55" s="135" t="s">
        <v>2611</v>
      </c>
      <c r="BG55" s="49" t="s">
        <v>443</v>
      </c>
      <c r="BH55" s="49" t="s">
        <v>443</v>
      </c>
      <c r="BI55" s="49" t="s">
        <v>443</v>
      </c>
      <c r="BJ55" s="49" t="s">
        <v>443</v>
      </c>
      <c r="BK55" s="49" t="s">
        <v>443</v>
      </c>
      <c r="BL55" s="49" t="s">
        <v>443</v>
      </c>
      <c r="BM55" s="49" t="s">
        <v>443</v>
      </c>
      <c r="BN55" s="1"/>
      <c r="BO55" s="1"/>
      <c r="BP55" s="1"/>
      <c r="BQ55" s="1"/>
    </row>
    <row r="56" spans="1:69" ht="45" x14ac:dyDescent="0.2">
      <c r="A56" s="201" t="s">
        <v>267</v>
      </c>
      <c r="B56" s="201" t="s">
        <v>1300</v>
      </c>
      <c r="C56" s="202" t="s">
        <v>2800</v>
      </c>
      <c r="D56" s="207">
        <v>42004</v>
      </c>
      <c r="E56" s="211" t="s">
        <v>66</v>
      </c>
      <c r="F56" s="140" t="s">
        <v>268</v>
      </c>
      <c r="G56" s="140">
        <v>16</v>
      </c>
      <c r="H56" s="203" t="s">
        <v>39</v>
      </c>
      <c r="I56" s="177" t="s">
        <v>31</v>
      </c>
      <c r="J56" s="49" t="s">
        <v>443</v>
      </c>
      <c r="K56" s="49" t="s">
        <v>21</v>
      </c>
      <c r="L56" s="49" t="s">
        <v>443</v>
      </c>
      <c r="M56" s="49" t="s">
        <v>443</v>
      </c>
      <c r="N56" s="49" t="s">
        <v>443</v>
      </c>
      <c r="O56" s="49" t="s">
        <v>443</v>
      </c>
      <c r="P56" s="49" t="s">
        <v>443</v>
      </c>
      <c r="Q56" s="49" t="s">
        <v>443</v>
      </c>
      <c r="R56" s="49" t="s">
        <v>443</v>
      </c>
      <c r="S56" s="49" t="s">
        <v>443</v>
      </c>
      <c r="T56" s="49" t="s">
        <v>443</v>
      </c>
      <c r="U56" s="49" t="s">
        <v>443</v>
      </c>
      <c r="V56" s="49" t="s">
        <v>443</v>
      </c>
      <c r="W56" s="49" t="s">
        <v>21</v>
      </c>
      <c r="X56" s="49" t="s">
        <v>443</v>
      </c>
      <c r="Y56" s="49" t="s">
        <v>443</v>
      </c>
      <c r="Z56" s="49" t="s">
        <v>443</v>
      </c>
      <c r="AA56" s="49" t="s">
        <v>443</v>
      </c>
      <c r="AB56" s="49" t="s">
        <v>443</v>
      </c>
      <c r="AC56" s="49" t="s">
        <v>443</v>
      </c>
      <c r="AD56" s="49" t="s">
        <v>443</v>
      </c>
      <c r="AE56" s="49" t="s">
        <v>443</v>
      </c>
      <c r="AF56" s="49" t="s">
        <v>21</v>
      </c>
      <c r="AG56" s="49" t="s">
        <v>443</v>
      </c>
      <c r="AH56" s="49" t="s">
        <v>443</v>
      </c>
      <c r="AI56" s="49" t="s">
        <v>21</v>
      </c>
      <c r="AJ56" s="112" t="s">
        <v>66</v>
      </c>
      <c r="AK56" s="50"/>
      <c r="AL56" s="50"/>
      <c r="AM56" s="50"/>
      <c r="AN56" s="50"/>
      <c r="AO56" s="50"/>
      <c r="AP56" s="50"/>
      <c r="AQ56" s="50"/>
      <c r="AR56" s="50" t="s">
        <v>21</v>
      </c>
      <c r="AS56" s="50"/>
      <c r="AT56" s="10"/>
      <c r="AU56" s="1"/>
      <c r="AV56" s="1"/>
      <c r="AW56" s="1"/>
      <c r="AX56" s="1"/>
      <c r="AY56" s="1"/>
      <c r="AZ56" s="1"/>
      <c r="BA56" s="1"/>
      <c r="BB56" s="1"/>
      <c r="BC56" s="1"/>
      <c r="BD56" s="1"/>
      <c r="BE56" s="143"/>
      <c r="BF56" s="17"/>
      <c r="BG56" s="17"/>
      <c r="BH56" s="17"/>
      <c r="BI56" s="17"/>
      <c r="BJ56" s="163"/>
      <c r="BK56" s="163"/>
      <c r="BL56" s="163"/>
      <c r="BM56" s="163"/>
      <c r="BN56" s="164" t="s">
        <v>21</v>
      </c>
      <c r="BO56" s="163"/>
      <c r="BP56" s="163"/>
      <c r="BQ56" s="163"/>
    </row>
    <row r="57" spans="1:69" x14ac:dyDescent="0.2">
      <c r="A57" s="22" t="s">
        <v>265</v>
      </c>
      <c r="B57" s="6" t="s">
        <v>107</v>
      </c>
      <c r="C57" s="45"/>
      <c r="D57" s="117"/>
      <c r="E57" s="52" t="s">
        <v>590</v>
      </c>
      <c r="F57" s="165" t="s">
        <v>266</v>
      </c>
      <c r="G57" s="88">
        <v>17</v>
      </c>
      <c r="H57" s="9" t="s">
        <v>39</v>
      </c>
      <c r="I57" s="10" t="s">
        <v>40</v>
      </c>
      <c r="J57" s="170" t="s">
        <v>443</v>
      </c>
      <c r="K57" s="49" t="s">
        <v>443</v>
      </c>
      <c r="L57" s="49" t="s">
        <v>21</v>
      </c>
      <c r="M57" s="49" t="s">
        <v>443</v>
      </c>
      <c r="N57" s="49" t="s">
        <v>443</v>
      </c>
      <c r="O57" s="49" t="s">
        <v>443</v>
      </c>
      <c r="P57" s="49" t="s">
        <v>443</v>
      </c>
      <c r="Q57" s="49" t="s">
        <v>443</v>
      </c>
      <c r="R57" s="49" t="s">
        <v>443</v>
      </c>
      <c r="S57" s="49" t="s">
        <v>443</v>
      </c>
      <c r="T57" s="49" t="s">
        <v>443</v>
      </c>
      <c r="U57" s="49" t="s">
        <v>443</v>
      </c>
      <c r="V57" s="49" t="s">
        <v>443</v>
      </c>
      <c r="W57" s="49" t="s">
        <v>35</v>
      </c>
      <c r="X57" s="49" t="s">
        <v>21</v>
      </c>
      <c r="Y57" s="49" t="s">
        <v>35</v>
      </c>
      <c r="Z57" s="49" t="s">
        <v>443</v>
      </c>
      <c r="AA57" s="49" t="s">
        <v>443</v>
      </c>
      <c r="AB57" s="49" t="s">
        <v>443</v>
      </c>
      <c r="AC57" s="49" t="s">
        <v>443</v>
      </c>
      <c r="AD57" s="49" t="s">
        <v>443</v>
      </c>
      <c r="AE57" s="49" t="s">
        <v>443</v>
      </c>
      <c r="AF57" s="49" t="s">
        <v>443</v>
      </c>
      <c r="AG57" s="49" t="s">
        <v>443</v>
      </c>
      <c r="AH57" s="49" t="s">
        <v>443</v>
      </c>
      <c r="AI57" s="49" t="s">
        <v>443</v>
      </c>
      <c r="AJ57" s="49" t="s">
        <v>21</v>
      </c>
      <c r="AK57" s="49" t="s">
        <v>443</v>
      </c>
      <c r="AL57" s="49" t="s">
        <v>443</v>
      </c>
      <c r="AM57" s="49" t="s">
        <v>443</v>
      </c>
      <c r="AN57" s="49" t="s">
        <v>443</v>
      </c>
      <c r="AO57" s="49" t="s">
        <v>443</v>
      </c>
      <c r="AP57" s="49" t="s">
        <v>443</v>
      </c>
      <c r="AQ57" s="49" t="s">
        <v>443</v>
      </c>
      <c r="AR57" s="123" t="s">
        <v>443</v>
      </c>
      <c r="AS57" s="49" t="s">
        <v>443</v>
      </c>
      <c r="AT57" s="49" t="s">
        <v>443</v>
      </c>
      <c r="AU57" s="49" t="s">
        <v>443</v>
      </c>
      <c r="AV57" s="137" t="s">
        <v>21</v>
      </c>
      <c r="AW57" s="129" t="s">
        <v>2609</v>
      </c>
      <c r="AX57" s="49" t="s">
        <v>443</v>
      </c>
      <c r="AY57" s="49" t="s">
        <v>443</v>
      </c>
      <c r="AZ57" s="49" t="s">
        <v>443</v>
      </c>
      <c r="BA57" s="49" t="s">
        <v>443</v>
      </c>
      <c r="BB57" s="49" t="s">
        <v>443</v>
      </c>
      <c r="BC57" s="49" t="s">
        <v>443</v>
      </c>
      <c r="BD57" s="49" t="s">
        <v>443</v>
      </c>
      <c r="BE57" s="131" t="s">
        <v>443</v>
      </c>
      <c r="BF57" s="49" t="s">
        <v>443</v>
      </c>
      <c r="BG57" s="49" t="s">
        <v>443</v>
      </c>
      <c r="BH57" s="132" t="s">
        <v>21</v>
      </c>
      <c r="BI57" s="49" t="s">
        <v>443</v>
      </c>
      <c r="BJ57" s="49" t="s">
        <v>443</v>
      </c>
      <c r="BK57" s="49" t="s">
        <v>443</v>
      </c>
      <c r="BL57" s="49" t="s">
        <v>443</v>
      </c>
      <c r="BM57" s="132" t="s">
        <v>21</v>
      </c>
      <c r="BN57" s="1"/>
      <c r="BO57" s="1"/>
      <c r="BP57" s="1"/>
      <c r="BQ57" s="1"/>
    </row>
    <row r="58" spans="1:69" ht="33.75" x14ac:dyDescent="0.2">
      <c r="A58" s="22" t="s">
        <v>2072</v>
      </c>
      <c r="B58" s="6" t="s">
        <v>99</v>
      </c>
      <c r="C58" s="45" t="s">
        <v>2832</v>
      </c>
      <c r="D58" s="118">
        <v>41821</v>
      </c>
      <c r="E58" s="52" t="s">
        <v>590</v>
      </c>
      <c r="F58" s="165" t="s">
        <v>454</v>
      </c>
      <c r="G58" s="9">
        <v>17</v>
      </c>
      <c r="H58" s="9" t="s">
        <v>30</v>
      </c>
      <c r="I58" s="10" t="s">
        <v>87</v>
      </c>
      <c r="J58" s="170" t="s">
        <v>443</v>
      </c>
      <c r="K58" s="49" t="s">
        <v>443</v>
      </c>
      <c r="L58" s="49" t="s">
        <v>443</v>
      </c>
      <c r="M58" s="49" t="s">
        <v>443</v>
      </c>
      <c r="N58" s="49" t="s">
        <v>35</v>
      </c>
      <c r="O58" s="50" t="s">
        <v>35</v>
      </c>
      <c r="P58" s="50" t="s">
        <v>35</v>
      </c>
      <c r="Q58" s="50" t="s">
        <v>35</v>
      </c>
      <c r="R58" s="50" t="s">
        <v>35</v>
      </c>
      <c r="S58" s="50" t="s">
        <v>21</v>
      </c>
      <c r="T58" s="50" t="s">
        <v>35</v>
      </c>
      <c r="U58" s="50" t="s">
        <v>35</v>
      </c>
      <c r="V58" s="50" t="s">
        <v>21</v>
      </c>
      <c r="W58" s="50" t="s">
        <v>35</v>
      </c>
      <c r="X58" s="50" t="s">
        <v>35</v>
      </c>
      <c r="Y58" s="50" t="s">
        <v>35</v>
      </c>
      <c r="Z58" s="50" t="s">
        <v>35</v>
      </c>
      <c r="AA58" s="50" t="s">
        <v>35</v>
      </c>
      <c r="AB58" s="50" t="s">
        <v>35</v>
      </c>
      <c r="AC58" s="50" t="s">
        <v>35</v>
      </c>
      <c r="AD58" s="49" t="s">
        <v>443</v>
      </c>
      <c r="AE58" s="49" t="s">
        <v>443</v>
      </c>
      <c r="AF58" s="49" t="s">
        <v>443</v>
      </c>
      <c r="AG58" s="49" t="s">
        <v>443</v>
      </c>
      <c r="AH58" s="49" t="s">
        <v>21</v>
      </c>
      <c r="AI58" s="49" t="s">
        <v>443</v>
      </c>
      <c r="AJ58" s="49" t="s">
        <v>443</v>
      </c>
      <c r="AK58" s="49" t="s">
        <v>443</v>
      </c>
      <c r="AL58" s="49" t="s">
        <v>443</v>
      </c>
      <c r="AM58" s="49" t="s">
        <v>443</v>
      </c>
      <c r="AN58" s="49" t="s">
        <v>443</v>
      </c>
      <c r="AO58" s="49" t="s">
        <v>443</v>
      </c>
      <c r="AP58" s="49" t="s">
        <v>443</v>
      </c>
      <c r="AQ58" s="49" t="s">
        <v>443</v>
      </c>
      <c r="AR58" s="49" t="s">
        <v>443</v>
      </c>
      <c r="AS58" s="49" t="s">
        <v>443</v>
      </c>
      <c r="AT58" s="137" t="s">
        <v>21</v>
      </c>
      <c r="AU58" s="49" t="s">
        <v>443</v>
      </c>
      <c r="AV58" s="49" t="s">
        <v>443</v>
      </c>
      <c r="AW58" s="49" t="s">
        <v>443</v>
      </c>
      <c r="AX58" s="49" t="s">
        <v>443</v>
      </c>
      <c r="AY58" s="49" t="s">
        <v>443</v>
      </c>
      <c r="AZ58" s="49" t="s">
        <v>443</v>
      </c>
      <c r="BA58" s="49" t="s">
        <v>443</v>
      </c>
      <c r="BB58" s="49" t="s">
        <v>443</v>
      </c>
      <c r="BC58" s="49" t="s">
        <v>443</v>
      </c>
      <c r="BD58" s="49" t="s">
        <v>443</v>
      </c>
      <c r="BE58" s="133" t="s">
        <v>2610</v>
      </c>
      <c r="BF58" s="132" t="s">
        <v>21</v>
      </c>
      <c r="BG58" s="132" t="s">
        <v>21</v>
      </c>
      <c r="BH58" s="49" t="s">
        <v>443</v>
      </c>
      <c r="BI58" s="49" t="s">
        <v>443</v>
      </c>
      <c r="BJ58" s="49" t="s">
        <v>443</v>
      </c>
      <c r="BK58" s="49" t="s">
        <v>443</v>
      </c>
      <c r="BL58" s="49" t="s">
        <v>443</v>
      </c>
      <c r="BM58" s="49" t="s">
        <v>443</v>
      </c>
      <c r="BN58" s="1"/>
      <c r="BO58" s="1"/>
      <c r="BP58" s="1"/>
      <c r="BQ58" s="1"/>
    </row>
    <row r="59" spans="1:69" x14ac:dyDescent="0.2">
      <c r="A59" s="5" t="s">
        <v>77</v>
      </c>
      <c r="B59" s="5" t="s">
        <v>2833</v>
      </c>
      <c r="C59" s="56"/>
      <c r="D59" s="117"/>
      <c r="E59" s="52" t="s">
        <v>590</v>
      </c>
      <c r="F59" s="165" t="s">
        <v>2481</v>
      </c>
      <c r="G59" s="88">
        <v>17</v>
      </c>
      <c r="H59" s="9" t="s">
        <v>19</v>
      </c>
      <c r="I59" s="23" t="s">
        <v>25</v>
      </c>
      <c r="J59" s="170" t="s">
        <v>443</v>
      </c>
      <c r="K59" s="49" t="s">
        <v>443</v>
      </c>
      <c r="L59" s="49" t="s">
        <v>443</v>
      </c>
      <c r="M59" s="49" t="s">
        <v>443</v>
      </c>
      <c r="N59" s="49" t="s">
        <v>443</v>
      </c>
      <c r="O59" s="49" t="s">
        <v>443</v>
      </c>
      <c r="P59" s="49" t="s">
        <v>21</v>
      </c>
      <c r="Q59" s="49" t="s">
        <v>443</v>
      </c>
      <c r="R59" s="49" t="s">
        <v>443</v>
      </c>
      <c r="S59" s="49" t="s">
        <v>443</v>
      </c>
      <c r="T59" s="49" t="s">
        <v>443</v>
      </c>
      <c r="U59" s="49" t="s">
        <v>443</v>
      </c>
      <c r="V59" s="49" t="s">
        <v>443</v>
      </c>
      <c r="W59" s="49" t="s">
        <v>443</v>
      </c>
      <c r="X59" s="49" t="s">
        <v>443</v>
      </c>
      <c r="Y59" s="49" t="s">
        <v>443</v>
      </c>
      <c r="Z59" s="49" t="s">
        <v>443</v>
      </c>
      <c r="AA59" s="49" t="s">
        <v>443</v>
      </c>
      <c r="AB59" s="49" t="s">
        <v>21</v>
      </c>
      <c r="AC59" s="49" t="s">
        <v>443</v>
      </c>
      <c r="AD59" s="49" t="s">
        <v>443</v>
      </c>
      <c r="AE59" s="49" t="s">
        <v>443</v>
      </c>
      <c r="AF59" s="49" t="s">
        <v>443</v>
      </c>
      <c r="AG59" s="49" t="s">
        <v>443</v>
      </c>
      <c r="AH59" s="49" t="s">
        <v>443</v>
      </c>
      <c r="AI59" s="49" t="s">
        <v>443</v>
      </c>
      <c r="AJ59" s="49" t="s">
        <v>443</v>
      </c>
      <c r="AK59" s="49" t="s">
        <v>443</v>
      </c>
      <c r="AL59" s="49" t="s">
        <v>443</v>
      </c>
      <c r="AM59" s="49" t="s">
        <v>443</v>
      </c>
      <c r="AN59" s="49" t="s">
        <v>21</v>
      </c>
      <c r="AO59" s="49" t="s">
        <v>443</v>
      </c>
      <c r="AP59" s="49" t="s">
        <v>443</v>
      </c>
      <c r="AQ59" s="49" t="s">
        <v>443</v>
      </c>
      <c r="AR59" s="49" t="s">
        <v>443</v>
      </c>
      <c r="AS59" s="49" t="s">
        <v>443</v>
      </c>
      <c r="AT59" s="49" t="s">
        <v>443</v>
      </c>
      <c r="AU59" s="49" t="s">
        <v>443</v>
      </c>
      <c r="AV59" s="49" t="s">
        <v>443</v>
      </c>
      <c r="AW59" s="49" t="s">
        <v>443</v>
      </c>
      <c r="AX59" s="49" t="s">
        <v>443</v>
      </c>
      <c r="AY59" s="49" t="s">
        <v>443</v>
      </c>
      <c r="AZ59" s="137" t="s">
        <v>21</v>
      </c>
      <c r="BA59" s="49" t="s">
        <v>443</v>
      </c>
      <c r="BB59" s="49" t="s">
        <v>443</v>
      </c>
      <c r="BC59" s="49" t="s">
        <v>443</v>
      </c>
      <c r="BD59" s="49" t="s">
        <v>443</v>
      </c>
      <c r="BE59" s="131" t="s">
        <v>443</v>
      </c>
      <c r="BF59" s="49" t="s">
        <v>443</v>
      </c>
      <c r="BG59" s="49" t="s">
        <v>443</v>
      </c>
      <c r="BH59" s="49" t="s">
        <v>443</v>
      </c>
      <c r="BI59" s="49" t="s">
        <v>443</v>
      </c>
      <c r="BJ59" s="49" t="s">
        <v>443</v>
      </c>
      <c r="BK59" s="49" t="s">
        <v>443</v>
      </c>
      <c r="BL59" s="49" t="s">
        <v>443</v>
      </c>
      <c r="BM59" s="1"/>
      <c r="BN59" s="49" t="s">
        <v>443</v>
      </c>
      <c r="BO59" s="132" t="s">
        <v>21</v>
      </c>
      <c r="BP59" s="1"/>
      <c r="BQ59" s="1"/>
    </row>
    <row r="60" spans="1:69" x14ac:dyDescent="0.2">
      <c r="A60" s="22" t="s">
        <v>2542</v>
      </c>
      <c r="B60" s="5" t="s">
        <v>60</v>
      </c>
      <c r="C60" s="46"/>
      <c r="D60" s="117"/>
      <c r="E60" s="52" t="s">
        <v>590</v>
      </c>
      <c r="F60" s="165" t="s">
        <v>387</v>
      </c>
      <c r="G60" s="88">
        <v>18</v>
      </c>
      <c r="H60" s="9" t="s">
        <v>19</v>
      </c>
      <c r="I60" s="10" t="s">
        <v>25</v>
      </c>
      <c r="J60" s="170" t="s">
        <v>443</v>
      </c>
      <c r="K60" s="49" t="s">
        <v>443</v>
      </c>
      <c r="L60" s="49" t="s">
        <v>443</v>
      </c>
      <c r="M60" s="49" t="s">
        <v>443</v>
      </c>
      <c r="N60" s="49" t="s">
        <v>443</v>
      </c>
      <c r="O60" s="49" t="s">
        <v>443</v>
      </c>
      <c r="P60" s="49" t="s">
        <v>21</v>
      </c>
      <c r="Q60" s="49" t="s">
        <v>443</v>
      </c>
      <c r="R60" s="49" t="s">
        <v>443</v>
      </c>
      <c r="S60" s="49" t="s">
        <v>443</v>
      </c>
      <c r="T60" s="49" t="s">
        <v>443</v>
      </c>
      <c r="U60" s="49" t="s">
        <v>443</v>
      </c>
      <c r="V60" s="49" t="s">
        <v>443</v>
      </c>
      <c r="W60" s="49" t="s">
        <v>443</v>
      </c>
      <c r="X60" s="49" t="s">
        <v>443</v>
      </c>
      <c r="Y60" s="49" t="s">
        <v>443</v>
      </c>
      <c r="Z60" s="49" t="s">
        <v>443</v>
      </c>
      <c r="AA60" s="49" t="s">
        <v>443</v>
      </c>
      <c r="AB60" s="49" t="s">
        <v>21</v>
      </c>
      <c r="AC60" s="49" t="s">
        <v>443</v>
      </c>
      <c r="AD60" s="49" t="s">
        <v>443</v>
      </c>
      <c r="AE60" s="49" t="s">
        <v>443</v>
      </c>
      <c r="AF60" s="49" t="s">
        <v>443</v>
      </c>
      <c r="AG60" s="49" t="s">
        <v>443</v>
      </c>
      <c r="AH60" s="49" t="s">
        <v>443</v>
      </c>
      <c r="AI60" s="49" t="s">
        <v>443</v>
      </c>
      <c r="AJ60" s="49" t="s">
        <v>443</v>
      </c>
      <c r="AK60" s="49" t="s">
        <v>443</v>
      </c>
      <c r="AL60" s="49" t="s">
        <v>443</v>
      </c>
      <c r="AM60" s="49" t="s">
        <v>443</v>
      </c>
      <c r="AN60" s="49" t="s">
        <v>21</v>
      </c>
      <c r="AO60" s="49" t="s">
        <v>443</v>
      </c>
      <c r="AP60" s="49" t="s">
        <v>443</v>
      </c>
      <c r="AQ60" s="49" t="s">
        <v>443</v>
      </c>
      <c r="AR60" s="49" t="s">
        <v>443</v>
      </c>
      <c r="AS60" s="49" t="s">
        <v>443</v>
      </c>
      <c r="AT60" s="49" t="s">
        <v>443</v>
      </c>
      <c r="AU60" s="49" t="s">
        <v>443</v>
      </c>
      <c r="AV60" s="49" t="s">
        <v>443</v>
      </c>
      <c r="AW60" s="49" t="s">
        <v>443</v>
      </c>
      <c r="AX60" s="49" t="s">
        <v>443</v>
      </c>
      <c r="AY60" s="49" t="s">
        <v>443</v>
      </c>
      <c r="AZ60" s="137" t="s">
        <v>21</v>
      </c>
      <c r="BA60" s="49" t="s">
        <v>443</v>
      </c>
      <c r="BB60" s="49" t="s">
        <v>443</v>
      </c>
      <c r="BC60" s="49" t="s">
        <v>443</v>
      </c>
      <c r="BD60" s="49" t="s">
        <v>443</v>
      </c>
      <c r="BE60" s="131" t="s">
        <v>443</v>
      </c>
      <c r="BF60" s="49" t="s">
        <v>443</v>
      </c>
      <c r="BG60" s="49" t="s">
        <v>443</v>
      </c>
      <c r="BH60" s="49" t="s">
        <v>443</v>
      </c>
      <c r="BI60" s="49" t="s">
        <v>443</v>
      </c>
      <c r="BJ60" s="49" t="s">
        <v>443</v>
      </c>
      <c r="BK60" s="49" t="s">
        <v>443</v>
      </c>
      <c r="BL60" s="132" t="s">
        <v>21</v>
      </c>
      <c r="BM60" s="49" t="s">
        <v>443</v>
      </c>
      <c r="BN60" s="49" t="s">
        <v>443</v>
      </c>
      <c r="BO60" s="132" t="s">
        <v>21</v>
      </c>
      <c r="BP60" s="1"/>
      <c r="BQ60" s="1"/>
    </row>
    <row r="61" spans="1:69" ht="27.75" x14ac:dyDescent="0.2">
      <c r="A61" s="6" t="s">
        <v>101</v>
      </c>
      <c r="B61" s="6" t="s">
        <v>27</v>
      </c>
      <c r="C61" s="45"/>
      <c r="D61" s="117"/>
      <c r="E61" s="52" t="s">
        <v>590</v>
      </c>
      <c r="F61" s="165" t="s">
        <v>459</v>
      </c>
      <c r="G61" s="88">
        <v>18</v>
      </c>
      <c r="H61" s="9" t="s">
        <v>30</v>
      </c>
      <c r="I61" s="10" t="s">
        <v>72</v>
      </c>
      <c r="J61" s="170" t="s">
        <v>443</v>
      </c>
      <c r="K61" s="49" t="s">
        <v>443</v>
      </c>
      <c r="L61" s="49" t="s">
        <v>443</v>
      </c>
      <c r="M61" s="49" t="s">
        <v>443</v>
      </c>
      <c r="N61" s="49" t="s">
        <v>443</v>
      </c>
      <c r="O61" s="49" t="s">
        <v>443</v>
      </c>
      <c r="P61" s="49" t="s">
        <v>443</v>
      </c>
      <c r="Q61" s="49" t="s">
        <v>443</v>
      </c>
      <c r="R61" s="49" t="s">
        <v>443</v>
      </c>
      <c r="S61" s="49" t="s">
        <v>443</v>
      </c>
      <c r="T61" s="49" t="s">
        <v>443</v>
      </c>
      <c r="U61" s="49" t="s">
        <v>21</v>
      </c>
      <c r="V61" s="49" t="s">
        <v>443</v>
      </c>
      <c r="W61" s="49" t="s">
        <v>443</v>
      </c>
      <c r="X61" s="49" t="s">
        <v>443</v>
      </c>
      <c r="Y61" s="49" t="s">
        <v>443</v>
      </c>
      <c r="Z61" s="49" t="s">
        <v>443</v>
      </c>
      <c r="AA61" s="49" t="s">
        <v>443</v>
      </c>
      <c r="AB61" s="49" t="s">
        <v>443</v>
      </c>
      <c r="AC61" s="49" t="s">
        <v>443</v>
      </c>
      <c r="AD61" s="49" t="s">
        <v>443</v>
      </c>
      <c r="AE61" s="49" t="s">
        <v>443</v>
      </c>
      <c r="AF61" s="49" t="s">
        <v>443</v>
      </c>
      <c r="AG61" s="49" t="s">
        <v>443</v>
      </c>
      <c r="AH61" s="49" t="s">
        <v>443</v>
      </c>
      <c r="AI61" s="49" t="s">
        <v>443</v>
      </c>
      <c r="AJ61" s="49" t="s">
        <v>443</v>
      </c>
      <c r="AK61" s="49" t="s">
        <v>443</v>
      </c>
      <c r="AL61" s="49" t="s">
        <v>443</v>
      </c>
      <c r="AM61" s="49" t="s">
        <v>443</v>
      </c>
      <c r="AN61" s="49" t="s">
        <v>443</v>
      </c>
      <c r="AO61" s="49" t="s">
        <v>443</v>
      </c>
      <c r="AP61" s="49" t="s">
        <v>443</v>
      </c>
      <c r="AQ61" s="49" t="s">
        <v>443</v>
      </c>
      <c r="AR61" s="49" t="s">
        <v>443</v>
      </c>
      <c r="AS61" s="49" t="s">
        <v>21</v>
      </c>
      <c r="AT61" s="49" t="s">
        <v>443</v>
      </c>
      <c r="AU61" s="49" t="s">
        <v>443</v>
      </c>
      <c r="AV61" s="49" t="s">
        <v>443</v>
      </c>
      <c r="AW61" s="49" t="s">
        <v>443</v>
      </c>
      <c r="AX61" s="49" t="s">
        <v>443</v>
      </c>
      <c r="AY61" s="49" t="s">
        <v>443</v>
      </c>
      <c r="AZ61" s="49" t="s">
        <v>443</v>
      </c>
      <c r="BA61" s="49" t="s">
        <v>443</v>
      </c>
      <c r="BB61" s="49" t="s">
        <v>443</v>
      </c>
      <c r="BC61" s="49" t="s">
        <v>443</v>
      </c>
      <c r="BD61" s="49" t="s">
        <v>443</v>
      </c>
      <c r="BE61" s="138" t="s">
        <v>21</v>
      </c>
      <c r="BF61" s="135" t="s">
        <v>2611</v>
      </c>
      <c r="BG61" s="49" t="s">
        <v>443</v>
      </c>
      <c r="BH61" s="49" t="s">
        <v>443</v>
      </c>
      <c r="BI61" s="49" t="s">
        <v>443</v>
      </c>
      <c r="BJ61" s="49" t="s">
        <v>443</v>
      </c>
      <c r="BK61" s="49" t="s">
        <v>443</v>
      </c>
      <c r="BL61" s="49" t="s">
        <v>443</v>
      </c>
      <c r="BM61" s="49" t="s">
        <v>443</v>
      </c>
      <c r="BN61" s="1"/>
      <c r="BO61" s="1"/>
      <c r="BP61" s="1"/>
      <c r="BQ61" s="1"/>
    </row>
    <row r="62" spans="1:69" ht="25.5" x14ac:dyDescent="0.2">
      <c r="A62" s="5" t="s">
        <v>637</v>
      </c>
      <c r="B62" s="6" t="s">
        <v>638</v>
      </c>
      <c r="C62" s="45"/>
      <c r="D62" s="117"/>
      <c r="E62" s="52" t="s">
        <v>590</v>
      </c>
      <c r="F62" s="165" t="s">
        <v>336</v>
      </c>
      <c r="G62" s="88">
        <v>19</v>
      </c>
      <c r="H62" s="9" t="s">
        <v>19</v>
      </c>
      <c r="I62" s="10" t="s">
        <v>31</v>
      </c>
      <c r="J62" s="170" t="s">
        <v>443</v>
      </c>
      <c r="K62" s="49" t="s">
        <v>443</v>
      </c>
      <c r="L62" s="49" t="s">
        <v>443</v>
      </c>
      <c r="M62" s="49" t="s">
        <v>443</v>
      </c>
      <c r="N62" s="49" t="s">
        <v>443</v>
      </c>
      <c r="O62" s="49" t="s">
        <v>443</v>
      </c>
      <c r="P62" s="49" t="s">
        <v>443</v>
      </c>
      <c r="Q62" s="49" t="s">
        <v>443</v>
      </c>
      <c r="R62" s="49" t="s">
        <v>443</v>
      </c>
      <c r="S62" s="49" t="s">
        <v>443</v>
      </c>
      <c r="T62" s="49" t="s">
        <v>21</v>
      </c>
      <c r="U62" s="49" t="s">
        <v>443</v>
      </c>
      <c r="V62" s="49" t="s">
        <v>443</v>
      </c>
      <c r="W62" s="49" t="s">
        <v>443</v>
      </c>
      <c r="X62" s="49" t="s">
        <v>443</v>
      </c>
      <c r="Y62" s="49" t="s">
        <v>443</v>
      </c>
      <c r="Z62" s="49" t="s">
        <v>443</v>
      </c>
      <c r="AA62" s="49" t="s">
        <v>443</v>
      </c>
      <c r="AB62" s="49" t="s">
        <v>443</v>
      </c>
      <c r="AC62" s="49" t="s">
        <v>443</v>
      </c>
      <c r="AD62" s="49" t="s">
        <v>443</v>
      </c>
      <c r="AE62" s="49" t="s">
        <v>443</v>
      </c>
      <c r="AF62" s="49" t="s">
        <v>21</v>
      </c>
      <c r="AG62" s="49" t="s">
        <v>443</v>
      </c>
      <c r="AH62" s="49" t="s">
        <v>443</v>
      </c>
      <c r="AI62" s="49" t="s">
        <v>443</v>
      </c>
      <c r="AJ62" s="49" t="s">
        <v>443</v>
      </c>
      <c r="AK62" s="49" t="s">
        <v>443</v>
      </c>
      <c r="AL62" s="49" t="s">
        <v>443</v>
      </c>
      <c r="AM62" s="49" t="s">
        <v>443</v>
      </c>
      <c r="AN62" s="49" t="s">
        <v>443</v>
      </c>
      <c r="AO62" s="49" t="s">
        <v>443</v>
      </c>
      <c r="AP62" s="49" t="s">
        <v>443</v>
      </c>
      <c r="AQ62" s="49" t="s">
        <v>443</v>
      </c>
      <c r="AR62" s="49" t="s">
        <v>21</v>
      </c>
      <c r="AS62" s="49" t="s">
        <v>443</v>
      </c>
      <c r="AT62" s="49" t="s">
        <v>443</v>
      </c>
      <c r="AU62" s="49" t="s">
        <v>443</v>
      </c>
      <c r="AV62" s="49" t="s">
        <v>443</v>
      </c>
      <c r="AW62" s="49" t="s">
        <v>443</v>
      </c>
      <c r="AX62" s="49" t="s">
        <v>443</v>
      </c>
      <c r="AY62" s="49" t="s">
        <v>443</v>
      </c>
      <c r="AZ62" s="49" t="s">
        <v>443</v>
      </c>
      <c r="BA62" s="49" t="s">
        <v>443</v>
      </c>
      <c r="BB62" s="49" t="s">
        <v>443</v>
      </c>
      <c r="BC62" s="49" t="s">
        <v>443</v>
      </c>
      <c r="BD62" s="137" t="s">
        <v>21</v>
      </c>
      <c r="BE62" s="131" t="s">
        <v>443</v>
      </c>
      <c r="BF62" s="49" t="s">
        <v>443</v>
      </c>
      <c r="BG62" s="49" t="s">
        <v>443</v>
      </c>
      <c r="BH62" s="49" t="s">
        <v>443</v>
      </c>
      <c r="BI62" s="49" t="s">
        <v>443</v>
      </c>
      <c r="BJ62" s="49" t="s">
        <v>443</v>
      </c>
      <c r="BK62" s="49" t="s">
        <v>443</v>
      </c>
      <c r="BL62" s="49" t="s">
        <v>443</v>
      </c>
      <c r="BM62" s="1"/>
      <c r="BN62" s="49" t="s">
        <v>443</v>
      </c>
      <c r="BO62" s="1"/>
      <c r="BP62" s="1"/>
      <c r="BQ62" s="1"/>
    </row>
    <row r="63" spans="1:69" x14ac:dyDescent="0.2">
      <c r="A63" s="6" t="s">
        <v>269</v>
      </c>
      <c r="B63" s="6" t="s">
        <v>119</v>
      </c>
      <c r="C63" s="45"/>
      <c r="D63" s="117"/>
      <c r="E63" s="52" t="s">
        <v>590</v>
      </c>
      <c r="F63" s="165" t="s">
        <v>270</v>
      </c>
      <c r="G63" s="88">
        <v>19</v>
      </c>
      <c r="H63" s="9" t="s">
        <v>39</v>
      </c>
      <c r="I63" s="10" t="s">
        <v>40</v>
      </c>
      <c r="J63" s="170" t="s">
        <v>443</v>
      </c>
      <c r="K63" s="49" t="s">
        <v>443</v>
      </c>
      <c r="L63" s="49" t="s">
        <v>21</v>
      </c>
      <c r="M63" s="49" t="s">
        <v>443</v>
      </c>
      <c r="N63" s="49" t="s">
        <v>443</v>
      </c>
      <c r="O63" s="49" t="s">
        <v>443</v>
      </c>
      <c r="P63" s="49" t="s">
        <v>443</v>
      </c>
      <c r="Q63" s="49" t="s">
        <v>443</v>
      </c>
      <c r="R63" s="49" t="s">
        <v>443</v>
      </c>
      <c r="S63" s="49" t="s">
        <v>443</v>
      </c>
      <c r="T63" s="49" t="s">
        <v>443</v>
      </c>
      <c r="U63" s="49" t="s">
        <v>443</v>
      </c>
      <c r="V63" s="49" t="s">
        <v>443</v>
      </c>
      <c r="W63" s="49" t="s">
        <v>443</v>
      </c>
      <c r="X63" s="49" t="s">
        <v>21</v>
      </c>
      <c r="Y63" s="49" t="s">
        <v>35</v>
      </c>
      <c r="Z63" s="49" t="s">
        <v>443</v>
      </c>
      <c r="AA63" s="49" t="s">
        <v>443</v>
      </c>
      <c r="AB63" s="49" t="s">
        <v>443</v>
      </c>
      <c r="AC63" s="49" t="s">
        <v>443</v>
      </c>
      <c r="AD63" s="49" t="s">
        <v>443</v>
      </c>
      <c r="AE63" s="49" t="s">
        <v>443</v>
      </c>
      <c r="AF63" s="49" t="s">
        <v>443</v>
      </c>
      <c r="AG63" s="49" t="s">
        <v>443</v>
      </c>
      <c r="AH63" s="49" t="s">
        <v>443</v>
      </c>
      <c r="AI63" s="49" t="s">
        <v>443</v>
      </c>
      <c r="AJ63" s="49" t="s">
        <v>21</v>
      </c>
      <c r="AK63" s="49" t="s">
        <v>443</v>
      </c>
      <c r="AL63" s="49" t="s">
        <v>443</v>
      </c>
      <c r="AM63" s="49" t="s">
        <v>443</v>
      </c>
      <c r="AN63" s="49" t="s">
        <v>443</v>
      </c>
      <c r="AO63" s="49" t="s">
        <v>443</v>
      </c>
      <c r="AP63" s="49" t="s">
        <v>443</v>
      </c>
      <c r="AQ63" s="49" t="s">
        <v>443</v>
      </c>
      <c r="AR63" s="123" t="s">
        <v>443</v>
      </c>
      <c r="AS63" s="49" t="s">
        <v>443</v>
      </c>
      <c r="AT63" s="49" t="s">
        <v>443</v>
      </c>
      <c r="AU63" s="49" t="s">
        <v>443</v>
      </c>
      <c r="AV63" s="137" t="s">
        <v>21</v>
      </c>
      <c r="AW63" s="129" t="s">
        <v>2609</v>
      </c>
      <c r="AX63" s="49" t="s">
        <v>443</v>
      </c>
      <c r="AY63" s="49" t="s">
        <v>443</v>
      </c>
      <c r="AZ63" s="49" t="s">
        <v>443</v>
      </c>
      <c r="BA63" s="49" t="s">
        <v>443</v>
      </c>
      <c r="BB63" s="49" t="s">
        <v>443</v>
      </c>
      <c r="BC63" s="49" t="s">
        <v>443</v>
      </c>
      <c r="BD63" s="49" t="s">
        <v>443</v>
      </c>
      <c r="BE63" s="131" t="s">
        <v>443</v>
      </c>
      <c r="BF63" s="49" t="s">
        <v>443</v>
      </c>
      <c r="BG63" s="49" t="s">
        <v>443</v>
      </c>
      <c r="BH63" s="132" t="s">
        <v>21</v>
      </c>
      <c r="BI63" s="49" t="s">
        <v>443</v>
      </c>
      <c r="BJ63" s="49" t="s">
        <v>443</v>
      </c>
      <c r="BK63" s="49" t="s">
        <v>443</v>
      </c>
      <c r="BL63" s="49" t="s">
        <v>443</v>
      </c>
      <c r="BM63" s="49" t="s">
        <v>443</v>
      </c>
      <c r="BN63" s="1"/>
      <c r="BO63" s="1"/>
      <c r="BP63" s="1"/>
      <c r="BQ63" s="1"/>
    </row>
    <row r="64" spans="1:69" ht="45" x14ac:dyDescent="0.2">
      <c r="A64" s="5" t="s">
        <v>139</v>
      </c>
      <c r="B64" s="5" t="s">
        <v>140</v>
      </c>
      <c r="C64" s="46" t="s">
        <v>2621</v>
      </c>
      <c r="D64" s="117"/>
      <c r="E64" s="53" t="s">
        <v>66</v>
      </c>
      <c r="F64" s="88" t="s">
        <v>527</v>
      </c>
      <c r="G64" s="88">
        <v>19</v>
      </c>
      <c r="H64" s="9" t="s">
        <v>19</v>
      </c>
      <c r="I64" s="10" t="s">
        <v>53</v>
      </c>
      <c r="J64" s="170" t="s">
        <v>443</v>
      </c>
      <c r="K64" s="49" t="s">
        <v>443</v>
      </c>
      <c r="L64" s="49" t="s">
        <v>443</v>
      </c>
      <c r="M64" s="49" t="s">
        <v>443</v>
      </c>
      <c r="N64" s="49" t="s">
        <v>21</v>
      </c>
      <c r="O64" s="49" t="s">
        <v>443</v>
      </c>
      <c r="P64" s="49" t="s">
        <v>443</v>
      </c>
      <c r="Q64" s="49" t="s">
        <v>443</v>
      </c>
      <c r="R64" s="49" t="s">
        <v>443</v>
      </c>
      <c r="S64" s="49" t="s">
        <v>443</v>
      </c>
      <c r="T64" s="49" t="s">
        <v>443</v>
      </c>
      <c r="U64" s="49" t="s">
        <v>443</v>
      </c>
      <c r="V64" s="49" t="s">
        <v>443</v>
      </c>
      <c r="W64" s="49" t="s">
        <v>443</v>
      </c>
      <c r="X64" s="49" t="s">
        <v>443</v>
      </c>
      <c r="Y64" s="49" t="s">
        <v>443</v>
      </c>
      <c r="Z64" s="110" t="s">
        <v>66</v>
      </c>
      <c r="AA64" s="51"/>
      <c r="AB64" s="51"/>
      <c r="AC64" s="51"/>
      <c r="AD64" s="51"/>
      <c r="AE64" s="51"/>
      <c r="AF64" s="51"/>
      <c r="AG64" s="51"/>
      <c r="AH64" s="49" t="s">
        <v>443</v>
      </c>
      <c r="AI64" s="49" t="s">
        <v>443</v>
      </c>
      <c r="AJ64" s="49" t="s">
        <v>443</v>
      </c>
      <c r="AK64" s="49" t="s">
        <v>443</v>
      </c>
      <c r="AL64" s="110" t="s">
        <v>66</v>
      </c>
      <c r="AM64" s="51"/>
      <c r="AN64" s="51"/>
      <c r="AO64" s="51"/>
      <c r="AP64" s="51"/>
      <c r="AQ64" s="51"/>
      <c r="AR64" s="51"/>
      <c r="AS64" s="51"/>
      <c r="AT64" s="1"/>
      <c r="AU64" s="1"/>
      <c r="AV64" s="1"/>
      <c r="AW64" s="1"/>
      <c r="AX64" s="1"/>
      <c r="AY64" s="1"/>
      <c r="AZ64" s="1"/>
      <c r="BA64" s="1"/>
      <c r="BB64" s="1"/>
      <c r="BC64" s="1"/>
      <c r="BD64" s="1"/>
      <c r="BE64" s="143"/>
      <c r="BF64" s="1"/>
      <c r="BG64" s="1"/>
      <c r="BH64" s="1"/>
      <c r="BI64" s="1"/>
      <c r="BJ64" s="1"/>
      <c r="BK64" s="1"/>
      <c r="BL64" s="1"/>
      <c r="BM64" s="1"/>
      <c r="BN64" s="1"/>
      <c r="BO64" s="1"/>
      <c r="BP64" s="1"/>
      <c r="BQ64" s="1"/>
    </row>
    <row r="65" spans="1:69" ht="31.5" x14ac:dyDescent="0.2">
      <c r="A65" s="6" t="s">
        <v>2174</v>
      </c>
      <c r="B65" s="6" t="s">
        <v>1028</v>
      </c>
      <c r="C65" s="45"/>
      <c r="D65" s="118">
        <v>41730</v>
      </c>
      <c r="E65" s="52" t="s">
        <v>590</v>
      </c>
      <c r="F65" s="165" t="s">
        <v>2416</v>
      </c>
      <c r="G65" s="88">
        <v>19</v>
      </c>
      <c r="H65" s="9" t="s">
        <v>30</v>
      </c>
      <c r="I65" s="23" t="s">
        <v>45</v>
      </c>
      <c r="J65" s="170"/>
      <c r="K65" s="49"/>
      <c r="L65" s="49"/>
      <c r="M65" s="49"/>
      <c r="N65" s="49"/>
      <c r="O65" s="49"/>
      <c r="P65" s="49"/>
      <c r="Q65" s="49"/>
      <c r="R65" s="49"/>
      <c r="S65" s="49"/>
      <c r="T65" s="49"/>
      <c r="U65" s="49"/>
      <c r="V65" s="50"/>
      <c r="W65" s="50"/>
      <c r="X65" s="50"/>
      <c r="Y65" s="50" t="s">
        <v>21</v>
      </c>
      <c r="Z65" s="50"/>
      <c r="AA65" s="49" t="s">
        <v>443</v>
      </c>
      <c r="AB65" s="49" t="s">
        <v>443</v>
      </c>
      <c r="AC65" s="49" t="s">
        <v>443</v>
      </c>
      <c r="AD65" s="49" t="s">
        <v>443</v>
      </c>
      <c r="AE65" s="49" t="s">
        <v>443</v>
      </c>
      <c r="AF65" s="49" t="s">
        <v>443</v>
      </c>
      <c r="AG65" s="49" t="s">
        <v>443</v>
      </c>
      <c r="AH65" s="49" t="s">
        <v>443</v>
      </c>
      <c r="AI65" s="49" t="s">
        <v>443</v>
      </c>
      <c r="AJ65" s="49" t="s">
        <v>443</v>
      </c>
      <c r="AK65" s="49" t="s">
        <v>21</v>
      </c>
      <c r="AL65" s="49" t="s">
        <v>443</v>
      </c>
      <c r="AM65" s="49" t="s">
        <v>443</v>
      </c>
      <c r="AN65" s="49" t="s">
        <v>443</v>
      </c>
      <c r="AO65" s="49" t="s">
        <v>443</v>
      </c>
      <c r="AP65" s="49" t="s">
        <v>443</v>
      </c>
      <c r="AQ65" s="49" t="s">
        <v>443</v>
      </c>
      <c r="AR65" s="49" t="s">
        <v>443</v>
      </c>
      <c r="AS65" s="49" t="s">
        <v>443</v>
      </c>
      <c r="AT65" s="49" t="s">
        <v>443</v>
      </c>
      <c r="AU65" s="49" t="s">
        <v>443</v>
      </c>
      <c r="AV65" s="49" t="s">
        <v>443</v>
      </c>
      <c r="AW65" s="137" t="s">
        <v>21</v>
      </c>
      <c r="AX65" s="49" t="s">
        <v>443</v>
      </c>
      <c r="AY65" s="49" t="s">
        <v>443</v>
      </c>
      <c r="AZ65" s="49" t="s">
        <v>443</v>
      </c>
      <c r="BA65" s="49" t="s">
        <v>443</v>
      </c>
      <c r="BB65" s="49" t="s">
        <v>443</v>
      </c>
      <c r="BC65" s="49" t="s">
        <v>443</v>
      </c>
      <c r="BD65" s="49" t="s">
        <v>443</v>
      </c>
      <c r="BE65" s="133" t="s">
        <v>2610</v>
      </c>
      <c r="BF65" s="135" t="s">
        <v>2611</v>
      </c>
      <c r="BG65" s="49" t="s">
        <v>443</v>
      </c>
      <c r="BH65" s="49" t="s">
        <v>443</v>
      </c>
      <c r="BI65" s="132" t="s">
        <v>21</v>
      </c>
      <c r="BJ65" s="49" t="s">
        <v>443</v>
      </c>
      <c r="BK65" s="49" t="s">
        <v>443</v>
      </c>
      <c r="BL65" s="49" t="s">
        <v>443</v>
      </c>
      <c r="BM65" s="49" t="s">
        <v>443</v>
      </c>
      <c r="BN65" s="1"/>
      <c r="BO65" s="1"/>
      <c r="BP65" s="1"/>
      <c r="BQ65" s="132" t="s">
        <v>21</v>
      </c>
    </row>
    <row r="66" spans="1:69" ht="38.25" x14ac:dyDescent="0.2">
      <c r="A66" s="6" t="s">
        <v>2370</v>
      </c>
      <c r="B66" s="5" t="s">
        <v>60</v>
      </c>
      <c r="C66" s="124" t="s">
        <v>2834</v>
      </c>
      <c r="D66" s="118">
        <v>41214</v>
      </c>
      <c r="E66" s="52" t="s">
        <v>590</v>
      </c>
      <c r="F66" s="165" t="s">
        <v>2371</v>
      </c>
      <c r="G66" s="88">
        <v>20</v>
      </c>
      <c r="H66" s="9" t="s">
        <v>19</v>
      </c>
      <c r="I66" s="23" t="s">
        <v>87</v>
      </c>
      <c r="J66" s="171" t="s">
        <v>2607</v>
      </c>
      <c r="K66" s="66" t="s">
        <v>767</v>
      </c>
      <c r="L66" s="66" t="s">
        <v>767</v>
      </c>
      <c r="M66" s="66" t="s">
        <v>767</v>
      </c>
      <c r="N66" s="49" t="s">
        <v>443</v>
      </c>
      <c r="O66" s="49" t="s">
        <v>443</v>
      </c>
      <c r="P66" s="49" t="s">
        <v>443</v>
      </c>
      <c r="Q66" s="49" t="s">
        <v>443</v>
      </c>
      <c r="R66" s="49" t="s">
        <v>443</v>
      </c>
      <c r="S66" s="49" t="s">
        <v>443</v>
      </c>
      <c r="T66" s="49" t="s">
        <v>443</v>
      </c>
      <c r="U66" s="49" t="s">
        <v>443</v>
      </c>
      <c r="V66" s="49" t="s">
        <v>21</v>
      </c>
      <c r="W66" s="49" t="s">
        <v>443</v>
      </c>
      <c r="X66" s="49" t="s">
        <v>443</v>
      </c>
      <c r="Y66" s="49" t="s">
        <v>443</v>
      </c>
      <c r="Z66" s="49" t="s">
        <v>443</v>
      </c>
      <c r="AA66" s="49" t="s">
        <v>443</v>
      </c>
      <c r="AB66" s="49" t="s">
        <v>443</v>
      </c>
      <c r="AC66" s="49" t="s">
        <v>443</v>
      </c>
      <c r="AD66" s="49" t="s">
        <v>443</v>
      </c>
      <c r="AE66" s="49" t="s">
        <v>443</v>
      </c>
      <c r="AF66" s="49" t="s">
        <v>21</v>
      </c>
      <c r="AG66" s="49" t="s">
        <v>443</v>
      </c>
      <c r="AH66" s="49" t="s">
        <v>443</v>
      </c>
      <c r="AI66" s="49" t="s">
        <v>443</v>
      </c>
      <c r="AJ66" s="49" t="s">
        <v>443</v>
      </c>
      <c r="AK66" s="49" t="s">
        <v>443</v>
      </c>
      <c r="AL66" s="49" t="s">
        <v>443</v>
      </c>
      <c r="AM66" s="49" t="s">
        <v>443</v>
      </c>
      <c r="AN66" s="49" t="s">
        <v>443</v>
      </c>
      <c r="AO66" s="49" t="s">
        <v>443</v>
      </c>
      <c r="AP66" s="49" t="s">
        <v>443</v>
      </c>
      <c r="AQ66" s="49" t="s">
        <v>443</v>
      </c>
      <c r="AR66" s="49" t="s">
        <v>443</v>
      </c>
      <c r="AS66" s="49" t="s">
        <v>443</v>
      </c>
      <c r="AT66" s="137" t="s">
        <v>21</v>
      </c>
      <c r="AU66" s="49" t="s">
        <v>443</v>
      </c>
      <c r="AV66" s="49" t="s">
        <v>443</v>
      </c>
      <c r="AW66" s="49" t="s">
        <v>443</v>
      </c>
      <c r="AX66" s="49" t="s">
        <v>443</v>
      </c>
      <c r="AY66" s="49" t="s">
        <v>443</v>
      </c>
      <c r="AZ66" s="49" t="s">
        <v>443</v>
      </c>
      <c r="BA66" s="49" t="s">
        <v>443</v>
      </c>
      <c r="BB66" s="49" t="s">
        <v>443</v>
      </c>
      <c r="BC66" s="49" t="s">
        <v>443</v>
      </c>
      <c r="BD66" s="49" t="s">
        <v>443</v>
      </c>
      <c r="BE66" s="131" t="s">
        <v>443</v>
      </c>
      <c r="BF66" s="132" t="s">
        <v>21</v>
      </c>
      <c r="BG66" s="185" t="s">
        <v>2608</v>
      </c>
      <c r="BH66" s="49" t="s">
        <v>443</v>
      </c>
      <c r="BI66" s="49" t="s">
        <v>443</v>
      </c>
      <c r="BJ66" s="49" t="s">
        <v>443</v>
      </c>
      <c r="BK66" s="49" t="s">
        <v>443</v>
      </c>
      <c r="BL66" s="49" t="s">
        <v>443</v>
      </c>
      <c r="BM66" s="1"/>
      <c r="BN66" s="49" t="s">
        <v>443</v>
      </c>
      <c r="BO66" s="1"/>
      <c r="BP66" s="1"/>
      <c r="BQ66" s="1"/>
    </row>
    <row r="67" spans="1:69" x14ac:dyDescent="0.2">
      <c r="A67" s="201" t="s">
        <v>2632</v>
      </c>
      <c r="B67" s="201" t="s">
        <v>758</v>
      </c>
      <c r="C67" s="202"/>
      <c r="D67" s="210"/>
      <c r="E67" s="214" t="s">
        <v>66</v>
      </c>
      <c r="F67" s="140" t="s">
        <v>456</v>
      </c>
      <c r="G67" s="140">
        <v>20</v>
      </c>
      <c r="H67" s="203" t="s">
        <v>30</v>
      </c>
      <c r="I67" s="177" t="s">
        <v>40</v>
      </c>
      <c r="J67" s="49" t="s">
        <v>443</v>
      </c>
      <c r="K67" s="115" t="s">
        <v>443</v>
      </c>
      <c r="L67" s="49" t="s">
        <v>21</v>
      </c>
      <c r="M67" s="49" t="s">
        <v>443</v>
      </c>
      <c r="N67" s="49" t="s">
        <v>443</v>
      </c>
      <c r="O67" s="49" t="s">
        <v>443</v>
      </c>
      <c r="P67" s="49" t="s">
        <v>443</v>
      </c>
      <c r="Q67" s="49" t="s">
        <v>443</v>
      </c>
      <c r="R67" s="49" t="s">
        <v>443</v>
      </c>
      <c r="S67" s="49" t="s">
        <v>443</v>
      </c>
      <c r="T67" s="49" t="s">
        <v>443</v>
      </c>
      <c r="U67" s="49" t="s">
        <v>443</v>
      </c>
      <c r="V67" s="49" t="s">
        <v>443</v>
      </c>
      <c r="W67" s="49" t="s">
        <v>443</v>
      </c>
      <c r="X67" s="49" t="s">
        <v>21</v>
      </c>
      <c r="Y67" s="49" t="s">
        <v>443</v>
      </c>
      <c r="Z67" s="49" t="s">
        <v>443</v>
      </c>
      <c r="AA67" s="49" t="s">
        <v>443</v>
      </c>
      <c r="AB67" s="49" t="s">
        <v>443</v>
      </c>
      <c r="AC67" s="49" t="s">
        <v>443</v>
      </c>
      <c r="AD67" s="49" t="s">
        <v>443</v>
      </c>
      <c r="AE67" s="49" t="s">
        <v>443</v>
      </c>
      <c r="AF67" s="49" t="s">
        <v>443</v>
      </c>
      <c r="AG67" s="49" t="s">
        <v>443</v>
      </c>
      <c r="AH67" s="49" t="s">
        <v>443</v>
      </c>
      <c r="AI67" s="49" t="s">
        <v>443</v>
      </c>
      <c r="AJ67" s="49" t="s">
        <v>21</v>
      </c>
      <c r="AK67" s="49" t="s">
        <v>443</v>
      </c>
      <c r="AL67" s="49" t="s">
        <v>443</v>
      </c>
      <c r="AM67" s="49" t="s">
        <v>443</v>
      </c>
      <c r="AN67" s="49" t="s">
        <v>443</v>
      </c>
      <c r="AO67" s="49" t="s">
        <v>443</v>
      </c>
      <c r="AP67" s="49" t="s">
        <v>443</v>
      </c>
      <c r="AQ67" s="49" t="s">
        <v>443</v>
      </c>
      <c r="AR67" s="49" t="s">
        <v>443</v>
      </c>
      <c r="AS67" s="49" t="s">
        <v>443</v>
      </c>
      <c r="AT67" s="49" t="s">
        <v>443</v>
      </c>
      <c r="AU67" s="49" t="s">
        <v>443</v>
      </c>
      <c r="AV67" s="49" t="s">
        <v>21</v>
      </c>
      <c r="AW67" s="103" t="s">
        <v>35</v>
      </c>
      <c r="AX67" s="103" t="s">
        <v>35</v>
      </c>
      <c r="AY67" s="103" t="s">
        <v>35</v>
      </c>
      <c r="AZ67" s="103" t="s">
        <v>35</v>
      </c>
      <c r="BA67" s="103" t="s">
        <v>35</v>
      </c>
      <c r="BB67" s="103" t="s">
        <v>35</v>
      </c>
      <c r="BC67" s="103" t="s">
        <v>35</v>
      </c>
      <c r="BD67" s="103" t="s">
        <v>35</v>
      </c>
      <c r="BE67" s="145" t="s">
        <v>35</v>
      </c>
      <c r="BF67" s="163"/>
      <c r="BG67" s="163"/>
      <c r="BH67" s="163"/>
      <c r="BI67" s="17"/>
      <c r="BJ67" s="17"/>
      <c r="BK67" s="163"/>
      <c r="BL67" s="163"/>
      <c r="BM67" s="163"/>
      <c r="BN67" s="163"/>
      <c r="BO67" s="163"/>
      <c r="BP67" s="163"/>
      <c r="BQ67" s="163"/>
    </row>
    <row r="68" spans="1:69" x14ac:dyDescent="0.2">
      <c r="A68" s="5" t="s">
        <v>2285</v>
      </c>
      <c r="B68" s="5" t="s">
        <v>1598</v>
      </c>
      <c r="C68" s="46"/>
      <c r="D68" s="118">
        <v>41654</v>
      </c>
      <c r="E68" s="52" t="s">
        <v>590</v>
      </c>
      <c r="F68" s="165" t="s">
        <v>2482</v>
      </c>
      <c r="G68" s="88">
        <v>20</v>
      </c>
      <c r="H68" s="9" t="s">
        <v>19</v>
      </c>
      <c r="I68" s="23" t="s">
        <v>53</v>
      </c>
      <c r="J68" s="174"/>
      <c r="K68" s="28"/>
      <c r="L68" s="28"/>
      <c r="M68" s="28"/>
      <c r="N68" s="28"/>
      <c r="O68" s="28"/>
      <c r="P68" s="28"/>
      <c r="Q68" s="28"/>
      <c r="R68" s="28"/>
      <c r="S68" s="28"/>
      <c r="T68" s="28"/>
      <c r="U68" s="28"/>
      <c r="V68" s="49"/>
      <c r="W68" s="49"/>
      <c r="X68" s="49"/>
      <c r="Y68" s="49"/>
      <c r="Z68" s="110"/>
      <c r="AA68" s="51"/>
      <c r="AB68" s="51"/>
      <c r="AC68" s="51"/>
      <c r="AD68" s="51"/>
      <c r="AE68" s="51"/>
      <c r="AF68" s="51"/>
      <c r="AG68" s="51"/>
      <c r="AH68" s="49" t="s">
        <v>35</v>
      </c>
      <c r="AI68" s="49" t="s">
        <v>35</v>
      </c>
      <c r="AJ68" s="49" t="s">
        <v>35</v>
      </c>
      <c r="AK68" s="49" t="s">
        <v>443</v>
      </c>
      <c r="AL68" s="49" t="s">
        <v>21</v>
      </c>
      <c r="AM68" s="49" t="s">
        <v>443</v>
      </c>
      <c r="AN68" s="49" t="s">
        <v>443</v>
      </c>
      <c r="AO68" s="49" t="s">
        <v>443</v>
      </c>
      <c r="AP68" s="49" t="s">
        <v>443</v>
      </c>
      <c r="AQ68" s="49" t="s">
        <v>443</v>
      </c>
      <c r="AR68" s="49" t="s">
        <v>443</v>
      </c>
      <c r="AS68" s="49" t="s">
        <v>443</v>
      </c>
      <c r="AT68" s="49" t="s">
        <v>443</v>
      </c>
      <c r="AU68" s="49" t="s">
        <v>443</v>
      </c>
      <c r="AV68" s="49" t="s">
        <v>443</v>
      </c>
      <c r="AW68" s="49" t="s">
        <v>443</v>
      </c>
      <c r="AX68" s="137" t="s">
        <v>21</v>
      </c>
      <c r="AY68" s="49" t="s">
        <v>443</v>
      </c>
      <c r="AZ68" s="49" t="s">
        <v>443</v>
      </c>
      <c r="BA68" s="49" t="s">
        <v>443</v>
      </c>
      <c r="BB68" s="49" t="s">
        <v>443</v>
      </c>
      <c r="BC68" s="49" t="s">
        <v>443</v>
      </c>
      <c r="BD68" s="49" t="s">
        <v>443</v>
      </c>
      <c r="BE68" s="131" t="s">
        <v>443</v>
      </c>
      <c r="BF68" s="49" t="s">
        <v>443</v>
      </c>
      <c r="BG68" s="49" t="s">
        <v>443</v>
      </c>
      <c r="BH68" s="49" t="s">
        <v>443</v>
      </c>
      <c r="BI68" s="49" t="s">
        <v>443</v>
      </c>
      <c r="BJ68" s="132" t="s">
        <v>21</v>
      </c>
      <c r="BK68" s="49" t="s">
        <v>443</v>
      </c>
      <c r="BL68" s="49" t="s">
        <v>443</v>
      </c>
      <c r="BM68" s="49" t="s">
        <v>443</v>
      </c>
      <c r="BN68" s="49" t="s">
        <v>443</v>
      </c>
      <c r="BO68" s="1"/>
      <c r="BP68" s="1"/>
      <c r="BQ68" s="132" t="s">
        <v>21</v>
      </c>
    </row>
    <row r="69" spans="1:69" x14ac:dyDescent="0.2">
      <c r="A69" s="6" t="s">
        <v>271</v>
      </c>
      <c r="B69" s="6" t="s">
        <v>49</v>
      </c>
      <c r="C69" s="45"/>
      <c r="D69" s="117"/>
      <c r="E69" s="52" t="s">
        <v>590</v>
      </c>
      <c r="F69" s="165" t="s">
        <v>272</v>
      </c>
      <c r="G69" s="88">
        <v>20</v>
      </c>
      <c r="H69" s="9" t="s">
        <v>39</v>
      </c>
      <c r="I69" s="10" t="s">
        <v>45</v>
      </c>
      <c r="J69" s="170" t="s">
        <v>443</v>
      </c>
      <c r="K69" s="49" t="s">
        <v>443</v>
      </c>
      <c r="L69" s="49" t="s">
        <v>443</v>
      </c>
      <c r="M69" s="49" t="s">
        <v>21</v>
      </c>
      <c r="N69" s="49" t="s">
        <v>443</v>
      </c>
      <c r="O69" s="49" t="s">
        <v>443</v>
      </c>
      <c r="P69" s="49" t="s">
        <v>443</v>
      </c>
      <c r="Q69" s="49" t="s">
        <v>443</v>
      </c>
      <c r="R69" s="49" t="s">
        <v>443</v>
      </c>
      <c r="S69" s="49" t="s">
        <v>443</v>
      </c>
      <c r="T69" s="49" t="s">
        <v>443</v>
      </c>
      <c r="U69" s="49" t="s">
        <v>443</v>
      </c>
      <c r="V69" s="49" t="s">
        <v>443</v>
      </c>
      <c r="W69" s="49" t="s">
        <v>443</v>
      </c>
      <c r="X69" s="49" t="s">
        <v>443</v>
      </c>
      <c r="Y69" s="49" t="s">
        <v>21</v>
      </c>
      <c r="Z69" s="49" t="s">
        <v>443</v>
      </c>
      <c r="AA69" s="49" t="s">
        <v>443</v>
      </c>
      <c r="AB69" s="49" t="s">
        <v>443</v>
      </c>
      <c r="AC69" s="49" t="s">
        <v>443</v>
      </c>
      <c r="AD69" s="49" t="s">
        <v>443</v>
      </c>
      <c r="AE69" s="49" t="s">
        <v>443</v>
      </c>
      <c r="AF69" s="49" t="s">
        <v>443</v>
      </c>
      <c r="AG69" s="49" t="s">
        <v>443</v>
      </c>
      <c r="AH69" s="49" t="s">
        <v>443</v>
      </c>
      <c r="AI69" s="49" t="s">
        <v>443</v>
      </c>
      <c r="AJ69" s="49" t="s">
        <v>443</v>
      </c>
      <c r="AK69" s="49" t="s">
        <v>21</v>
      </c>
      <c r="AL69" s="49" t="s">
        <v>443</v>
      </c>
      <c r="AM69" s="49" t="s">
        <v>443</v>
      </c>
      <c r="AN69" s="49" t="s">
        <v>443</v>
      </c>
      <c r="AO69" s="49" t="s">
        <v>443</v>
      </c>
      <c r="AP69" s="49" t="s">
        <v>443</v>
      </c>
      <c r="AQ69" s="49" t="s">
        <v>443</v>
      </c>
      <c r="AR69" s="123" t="s">
        <v>443</v>
      </c>
      <c r="AS69" s="49" t="s">
        <v>443</v>
      </c>
      <c r="AT69" s="49" t="s">
        <v>443</v>
      </c>
      <c r="AU69" s="49" t="s">
        <v>443</v>
      </c>
      <c r="AV69" s="49" t="s">
        <v>443</v>
      </c>
      <c r="AW69" s="137" t="s">
        <v>21</v>
      </c>
      <c r="AX69" s="49" t="s">
        <v>443</v>
      </c>
      <c r="AY69" s="49" t="s">
        <v>443</v>
      </c>
      <c r="AZ69" s="49" t="s">
        <v>443</v>
      </c>
      <c r="BA69" s="49" t="s">
        <v>443</v>
      </c>
      <c r="BB69" s="49" t="s">
        <v>443</v>
      </c>
      <c r="BC69" s="49" t="s">
        <v>443</v>
      </c>
      <c r="BD69" s="49" t="s">
        <v>443</v>
      </c>
      <c r="BE69" s="131" t="s">
        <v>443</v>
      </c>
      <c r="BF69" s="49" t="s">
        <v>443</v>
      </c>
      <c r="BG69" s="49" t="s">
        <v>443</v>
      </c>
      <c r="BH69" s="49" t="s">
        <v>443</v>
      </c>
      <c r="BI69" s="132" t="s">
        <v>21</v>
      </c>
      <c r="BJ69" s="49" t="s">
        <v>443</v>
      </c>
      <c r="BK69" s="1"/>
      <c r="BL69" s="49" t="s">
        <v>443</v>
      </c>
      <c r="BM69" s="1"/>
      <c r="BN69" s="1"/>
      <c r="BO69" s="1"/>
      <c r="BP69" s="1"/>
      <c r="BQ69" s="1"/>
    </row>
    <row r="70" spans="1:69" ht="25.5" x14ac:dyDescent="0.2">
      <c r="A70" s="212" t="s">
        <v>2153</v>
      </c>
      <c r="B70" s="201" t="s">
        <v>113</v>
      </c>
      <c r="C70" s="202"/>
      <c r="D70" s="217">
        <v>42719</v>
      </c>
      <c r="E70" s="246" t="s">
        <v>590</v>
      </c>
      <c r="F70" s="252" t="s">
        <v>2555</v>
      </c>
      <c r="G70" s="140">
        <v>20</v>
      </c>
      <c r="H70" s="203" t="s">
        <v>30</v>
      </c>
      <c r="I70" s="177" t="s">
        <v>31</v>
      </c>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123"/>
      <c r="AS70" s="49"/>
      <c r="AT70" s="109"/>
      <c r="AU70" s="109"/>
      <c r="AV70" s="109"/>
      <c r="AW70" s="262"/>
      <c r="AX70" s="109"/>
      <c r="AY70" s="109"/>
      <c r="AZ70" s="109"/>
      <c r="BA70" s="109"/>
      <c r="BB70" s="109"/>
      <c r="BC70" s="109"/>
      <c r="BD70" s="109"/>
      <c r="BE70" s="264"/>
      <c r="BF70" s="268"/>
      <c r="BG70" s="161" t="s">
        <v>443</v>
      </c>
      <c r="BH70" s="161" t="s">
        <v>443</v>
      </c>
      <c r="BI70" s="161" t="s">
        <v>443</v>
      </c>
      <c r="BJ70" s="162" t="s">
        <v>443</v>
      </c>
      <c r="BK70" s="162" t="s">
        <v>443</v>
      </c>
      <c r="BL70" s="162" t="s">
        <v>443</v>
      </c>
      <c r="BM70" s="49" t="s">
        <v>443</v>
      </c>
      <c r="BN70" s="163"/>
      <c r="BO70" s="163"/>
      <c r="BP70" s="163"/>
      <c r="BQ70" s="163"/>
    </row>
    <row r="71" spans="1:69" x14ac:dyDescent="0.2">
      <c r="A71" s="6" t="s">
        <v>2071</v>
      </c>
      <c r="B71" s="6" t="s">
        <v>99</v>
      </c>
      <c r="C71" s="45"/>
      <c r="D71" s="118">
        <v>41791</v>
      </c>
      <c r="E71" s="52" t="s">
        <v>590</v>
      </c>
      <c r="F71" s="165" t="s">
        <v>2375</v>
      </c>
      <c r="G71" s="88">
        <v>21</v>
      </c>
      <c r="H71" s="9" t="s">
        <v>39</v>
      </c>
      <c r="I71" s="23" t="s">
        <v>25</v>
      </c>
      <c r="J71" s="170"/>
      <c r="K71" s="49"/>
      <c r="L71" s="49"/>
      <c r="M71" s="49"/>
      <c r="N71" s="49"/>
      <c r="O71" s="49"/>
      <c r="P71" s="49"/>
      <c r="Q71" s="49"/>
      <c r="R71" s="49"/>
      <c r="S71" s="49"/>
      <c r="T71" s="49"/>
      <c r="U71" s="49"/>
      <c r="V71" s="50" t="s">
        <v>35</v>
      </c>
      <c r="W71" s="50" t="s">
        <v>35</v>
      </c>
      <c r="X71" s="50" t="s">
        <v>35</v>
      </c>
      <c r="Y71" s="50" t="s">
        <v>35</v>
      </c>
      <c r="Z71" s="50" t="s">
        <v>35</v>
      </c>
      <c r="AA71" s="49" t="s">
        <v>21</v>
      </c>
      <c r="AB71" s="50" t="s">
        <v>35</v>
      </c>
      <c r="AC71" s="49" t="s">
        <v>443</v>
      </c>
      <c r="AD71" s="49" t="s">
        <v>443</v>
      </c>
      <c r="AE71" s="49" t="s">
        <v>443</v>
      </c>
      <c r="AF71" s="49" t="s">
        <v>443</v>
      </c>
      <c r="AG71" s="49" t="s">
        <v>443</v>
      </c>
      <c r="AH71" s="49" t="s">
        <v>443</v>
      </c>
      <c r="AI71" s="49" t="s">
        <v>443</v>
      </c>
      <c r="AJ71" s="49" t="s">
        <v>443</v>
      </c>
      <c r="AK71" s="49" t="s">
        <v>443</v>
      </c>
      <c r="AL71" s="49" t="s">
        <v>443</v>
      </c>
      <c r="AM71" s="49" t="s">
        <v>21</v>
      </c>
      <c r="AN71" s="49" t="s">
        <v>443</v>
      </c>
      <c r="AO71" s="49" t="s">
        <v>443</v>
      </c>
      <c r="AP71" s="49" t="s">
        <v>443</v>
      </c>
      <c r="AQ71" s="49" t="s">
        <v>443</v>
      </c>
      <c r="AR71" s="123" t="s">
        <v>443</v>
      </c>
      <c r="AS71" s="49" t="s">
        <v>443</v>
      </c>
      <c r="AT71" s="49" t="s">
        <v>443</v>
      </c>
      <c r="AU71" s="49" t="s">
        <v>443</v>
      </c>
      <c r="AV71" s="49" t="s">
        <v>443</v>
      </c>
      <c r="AW71" s="129" t="s">
        <v>2609</v>
      </c>
      <c r="AX71" s="49" t="s">
        <v>443</v>
      </c>
      <c r="AY71" s="137" t="s">
        <v>21</v>
      </c>
      <c r="AZ71" s="49" t="s">
        <v>443</v>
      </c>
      <c r="BA71" s="49" t="s">
        <v>443</v>
      </c>
      <c r="BB71" s="49" t="s">
        <v>443</v>
      </c>
      <c r="BC71" s="49" t="s">
        <v>443</v>
      </c>
      <c r="BD71" s="49" t="s">
        <v>443</v>
      </c>
      <c r="BE71" s="131" t="s">
        <v>443</v>
      </c>
      <c r="BF71" s="49" t="s">
        <v>443</v>
      </c>
      <c r="BG71" s="49" t="s">
        <v>443</v>
      </c>
      <c r="BH71" s="49" t="s">
        <v>443</v>
      </c>
      <c r="BI71" s="49" t="s">
        <v>443</v>
      </c>
      <c r="BJ71" s="49" t="s">
        <v>443</v>
      </c>
      <c r="BK71" s="49" t="s">
        <v>443</v>
      </c>
      <c r="BL71" s="132" t="s">
        <v>21</v>
      </c>
      <c r="BM71" s="49" t="s">
        <v>443</v>
      </c>
      <c r="BN71" s="51" t="s">
        <v>35</v>
      </c>
      <c r="BO71" s="1"/>
      <c r="BP71" s="51" t="s">
        <v>35</v>
      </c>
      <c r="BQ71" s="1"/>
    </row>
    <row r="72" spans="1:69" ht="67.5" x14ac:dyDescent="0.2">
      <c r="A72" s="6" t="s">
        <v>206</v>
      </c>
      <c r="B72" s="6" t="s">
        <v>207</v>
      </c>
      <c r="C72" s="45" t="s">
        <v>2624</v>
      </c>
      <c r="D72" s="117"/>
      <c r="E72" s="53" t="s">
        <v>66</v>
      </c>
      <c r="F72" s="88" t="s">
        <v>2625</v>
      </c>
      <c r="G72" s="88">
        <v>21</v>
      </c>
      <c r="H72" s="9" t="s">
        <v>19</v>
      </c>
      <c r="I72" s="10" t="s">
        <v>42</v>
      </c>
      <c r="J72" s="170" t="s">
        <v>443</v>
      </c>
      <c r="K72" s="49" t="s">
        <v>21</v>
      </c>
      <c r="L72" s="49" t="s">
        <v>443</v>
      </c>
      <c r="M72" s="49" t="s">
        <v>443</v>
      </c>
      <c r="N72" s="49" t="s">
        <v>443</v>
      </c>
      <c r="O72" s="49" t="s">
        <v>443</v>
      </c>
      <c r="P72" s="49" t="s">
        <v>443</v>
      </c>
      <c r="Q72" s="49" t="s">
        <v>443</v>
      </c>
      <c r="R72" s="49" t="s">
        <v>443</v>
      </c>
      <c r="S72" s="49" t="s">
        <v>443</v>
      </c>
      <c r="T72" s="49" t="s">
        <v>443</v>
      </c>
      <c r="U72" s="49" t="s">
        <v>443</v>
      </c>
      <c r="V72" s="49" t="s">
        <v>443</v>
      </c>
      <c r="W72" s="49" t="s">
        <v>21</v>
      </c>
      <c r="X72" s="49" t="s">
        <v>443</v>
      </c>
      <c r="Y72" s="49" t="s">
        <v>443</v>
      </c>
      <c r="Z72" s="49" t="s">
        <v>443</v>
      </c>
      <c r="AA72" s="49" t="s">
        <v>443</v>
      </c>
      <c r="AB72" s="49" t="s">
        <v>443</v>
      </c>
      <c r="AC72" s="49" t="s">
        <v>443</v>
      </c>
      <c r="AD72" s="49" t="s">
        <v>443</v>
      </c>
      <c r="AE72" s="49" t="s">
        <v>443</v>
      </c>
      <c r="AF72" s="49" t="s">
        <v>443</v>
      </c>
      <c r="AG72" s="49" t="s">
        <v>443</v>
      </c>
      <c r="AH72" s="49" t="s">
        <v>443</v>
      </c>
      <c r="AI72" s="49" t="s">
        <v>21</v>
      </c>
      <c r="AJ72" s="49" t="s">
        <v>443</v>
      </c>
      <c r="AK72" s="49" t="s">
        <v>443</v>
      </c>
      <c r="AL72" s="49" t="s">
        <v>443</v>
      </c>
      <c r="AM72" s="49" t="s">
        <v>443</v>
      </c>
      <c r="AN72" s="49" t="s">
        <v>443</v>
      </c>
      <c r="AO72" s="49" t="s">
        <v>443</v>
      </c>
      <c r="AP72" s="49" t="s">
        <v>443</v>
      </c>
      <c r="AQ72" s="49" t="s">
        <v>443</v>
      </c>
      <c r="AR72" s="49" t="s">
        <v>443</v>
      </c>
      <c r="AS72" s="49" t="s">
        <v>443</v>
      </c>
      <c r="AT72" s="49" t="s">
        <v>443</v>
      </c>
      <c r="AU72" s="49" t="s">
        <v>21</v>
      </c>
      <c r="AV72" s="49" t="s">
        <v>443</v>
      </c>
      <c r="AW72" s="49" t="s">
        <v>443</v>
      </c>
      <c r="AX72" s="49" t="s">
        <v>443</v>
      </c>
      <c r="AY72" s="49" t="s">
        <v>443</v>
      </c>
      <c r="AZ72" s="49" t="s">
        <v>443</v>
      </c>
      <c r="BA72" s="49" t="s">
        <v>443</v>
      </c>
      <c r="BB72" s="49" t="s">
        <v>443</v>
      </c>
      <c r="BC72" s="49" t="s">
        <v>443</v>
      </c>
      <c r="BD72" s="49" t="s">
        <v>443</v>
      </c>
      <c r="BE72" s="131" t="s">
        <v>443</v>
      </c>
      <c r="BF72" s="49" t="s">
        <v>443</v>
      </c>
      <c r="BG72" s="132" t="s">
        <v>21</v>
      </c>
      <c r="BH72" s="49" t="s">
        <v>443</v>
      </c>
      <c r="BI72" s="1"/>
      <c r="BJ72" s="1"/>
      <c r="BK72" s="1"/>
      <c r="BL72" s="1"/>
      <c r="BM72" s="1"/>
      <c r="BN72" s="1"/>
      <c r="BO72" s="1"/>
      <c r="BP72" s="1"/>
      <c r="BQ72" s="1"/>
    </row>
    <row r="73" spans="1:69" ht="31.5" x14ac:dyDescent="0.2">
      <c r="A73" s="5" t="s">
        <v>2401</v>
      </c>
      <c r="B73" s="5" t="s">
        <v>138</v>
      </c>
      <c r="C73" s="46"/>
      <c r="D73" s="117"/>
      <c r="E73" s="52" t="s">
        <v>590</v>
      </c>
      <c r="F73" s="165" t="s">
        <v>481</v>
      </c>
      <c r="G73" s="88">
        <v>21</v>
      </c>
      <c r="H73" s="9" t="s">
        <v>30</v>
      </c>
      <c r="I73" s="10" t="s">
        <v>20</v>
      </c>
      <c r="J73" s="170" t="s">
        <v>443</v>
      </c>
      <c r="K73" s="49" t="s">
        <v>443</v>
      </c>
      <c r="L73" s="49" t="s">
        <v>443</v>
      </c>
      <c r="M73" s="49" t="s">
        <v>443</v>
      </c>
      <c r="N73" s="49" t="s">
        <v>443</v>
      </c>
      <c r="O73" s="49" t="s">
        <v>21</v>
      </c>
      <c r="P73" s="49" t="s">
        <v>443</v>
      </c>
      <c r="Q73" s="49" t="s">
        <v>443</v>
      </c>
      <c r="R73" s="49" t="s">
        <v>443</v>
      </c>
      <c r="S73" s="49" t="s">
        <v>443</v>
      </c>
      <c r="T73" s="49" t="s">
        <v>443</v>
      </c>
      <c r="U73" s="49" t="s">
        <v>443</v>
      </c>
      <c r="V73" s="49" t="s">
        <v>443</v>
      </c>
      <c r="W73" s="49" t="s">
        <v>443</v>
      </c>
      <c r="X73" s="49" t="s">
        <v>443</v>
      </c>
      <c r="Y73" s="49" t="s">
        <v>443</v>
      </c>
      <c r="Z73" s="49" t="s">
        <v>443</v>
      </c>
      <c r="AA73" s="49" t="s">
        <v>21</v>
      </c>
      <c r="AB73" s="49" t="s">
        <v>443</v>
      </c>
      <c r="AC73" s="49" t="s">
        <v>443</v>
      </c>
      <c r="AD73" s="49" t="s">
        <v>443</v>
      </c>
      <c r="AE73" s="49" t="s">
        <v>443</v>
      </c>
      <c r="AF73" s="49" t="s">
        <v>443</v>
      </c>
      <c r="AG73" s="49" t="s">
        <v>443</v>
      </c>
      <c r="AH73" s="49" t="s">
        <v>443</v>
      </c>
      <c r="AI73" s="49" t="s">
        <v>443</v>
      </c>
      <c r="AJ73" s="49" t="s">
        <v>443</v>
      </c>
      <c r="AK73" s="49" t="s">
        <v>443</v>
      </c>
      <c r="AL73" s="49" t="s">
        <v>443</v>
      </c>
      <c r="AM73" s="49" t="s">
        <v>21</v>
      </c>
      <c r="AN73" s="49" t="s">
        <v>443</v>
      </c>
      <c r="AO73" s="49" t="s">
        <v>443</v>
      </c>
      <c r="AP73" s="49" t="s">
        <v>443</v>
      </c>
      <c r="AQ73" s="49" t="s">
        <v>443</v>
      </c>
      <c r="AR73" s="49" t="s">
        <v>443</v>
      </c>
      <c r="AS73" s="49" t="s">
        <v>443</v>
      </c>
      <c r="AT73" s="49" t="s">
        <v>443</v>
      </c>
      <c r="AU73" s="49" t="s">
        <v>443</v>
      </c>
      <c r="AV73" s="49" t="s">
        <v>443</v>
      </c>
      <c r="AW73" s="49" t="s">
        <v>443</v>
      </c>
      <c r="AX73" s="49" t="s">
        <v>443</v>
      </c>
      <c r="AY73" s="137" t="s">
        <v>21</v>
      </c>
      <c r="AZ73" s="49" t="s">
        <v>443</v>
      </c>
      <c r="BA73" s="49" t="s">
        <v>443</v>
      </c>
      <c r="BB73" s="49" t="s">
        <v>443</v>
      </c>
      <c r="BC73" s="49" t="s">
        <v>443</v>
      </c>
      <c r="BD73" s="49" t="s">
        <v>443</v>
      </c>
      <c r="BE73" s="133" t="s">
        <v>2610</v>
      </c>
      <c r="BF73" s="135" t="s">
        <v>2611</v>
      </c>
      <c r="BG73" s="49" t="s">
        <v>443</v>
      </c>
      <c r="BH73" s="49" t="s">
        <v>443</v>
      </c>
      <c r="BI73" s="49" t="s">
        <v>443</v>
      </c>
      <c r="BJ73" s="49" t="s">
        <v>443</v>
      </c>
      <c r="BK73" s="132" t="s">
        <v>21</v>
      </c>
      <c r="BL73" s="49" t="s">
        <v>443</v>
      </c>
      <c r="BM73" s="49" t="s">
        <v>443</v>
      </c>
      <c r="BN73" s="1"/>
      <c r="BO73" s="1"/>
      <c r="BP73" s="1"/>
      <c r="BQ73" s="1"/>
    </row>
    <row r="74" spans="1:69" ht="58.5" x14ac:dyDescent="0.2">
      <c r="A74" s="5" t="s">
        <v>184</v>
      </c>
      <c r="B74" s="6" t="s">
        <v>185</v>
      </c>
      <c r="C74" s="45"/>
      <c r="D74" s="118">
        <v>42558</v>
      </c>
      <c r="E74" s="52" t="s">
        <v>590</v>
      </c>
      <c r="F74" s="165" t="s">
        <v>488</v>
      </c>
      <c r="G74" s="88">
        <v>22</v>
      </c>
      <c r="H74" s="9" t="s">
        <v>19</v>
      </c>
      <c r="I74" s="23" t="s">
        <v>100</v>
      </c>
      <c r="J74" s="170" t="s">
        <v>443</v>
      </c>
      <c r="K74" s="49" t="s">
        <v>443</v>
      </c>
      <c r="L74" s="49" t="s">
        <v>443</v>
      </c>
      <c r="M74" s="49" t="s">
        <v>443</v>
      </c>
      <c r="N74" s="49" t="s">
        <v>443</v>
      </c>
      <c r="O74" s="49" t="s">
        <v>443</v>
      </c>
      <c r="P74" s="49" t="s">
        <v>443</v>
      </c>
      <c r="Q74" s="49" t="s">
        <v>443</v>
      </c>
      <c r="R74" s="49" t="s">
        <v>443</v>
      </c>
      <c r="S74" s="49" t="s">
        <v>21</v>
      </c>
      <c r="T74" s="49" t="s">
        <v>443</v>
      </c>
      <c r="U74" s="49" t="s">
        <v>443</v>
      </c>
      <c r="V74" s="49" t="s">
        <v>443</v>
      </c>
      <c r="W74" s="49" t="s">
        <v>443</v>
      </c>
      <c r="X74" s="49" t="s">
        <v>443</v>
      </c>
      <c r="Y74" s="49" t="s">
        <v>443</v>
      </c>
      <c r="Z74" s="49" t="s">
        <v>443</v>
      </c>
      <c r="AA74" s="49" t="s">
        <v>443</v>
      </c>
      <c r="AB74" s="49" t="s">
        <v>443</v>
      </c>
      <c r="AC74" s="49" t="s">
        <v>443</v>
      </c>
      <c r="AD74" s="49" t="s">
        <v>443</v>
      </c>
      <c r="AE74" s="49" t="s">
        <v>21</v>
      </c>
      <c r="AF74" s="49" t="s">
        <v>443</v>
      </c>
      <c r="AG74" s="49" t="s">
        <v>443</v>
      </c>
      <c r="AH74" s="49" t="s">
        <v>443</v>
      </c>
      <c r="AI74" s="49" t="s">
        <v>443</v>
      </c>
      <c r="AJ74" s="49" t="s">
        <v>443</v>
      </c>
      <c r="AK74" s="49" t="s">
        <v>443</v>
      </c>
      <c r="AL74" s="49" t="s">
        <v>443</v>
      </c>
      <c r="AM74" s="49" t="s">
        <v>443</v>
      </c>
      <c r="AN74" s="49" t="s">
        <v>443</v>
      </c>
      <c r="AO74" s="49" t="s">
        <v>35</v>
      </c>
      <c r="AP74" s="49" t="s">
        <v>443</v>
      </c>
      <c r="AQ74" s="49" t="s">
        <v>21</v>
      </c>
      <c r="AR74" s="49" t="s">
        <v>443</v>
      </c>
      <c r="AS74" s="49" t="s">
        <v>443</v>
      </c>
      <c r="AT74" s="49" t="s">
        <v>443</v>
      </c>
      <c r="AU74" s="49" t="s">
        <v>443</v>
      </c>
      <c r="AV74" s="49" t="s">
        <v>443</v>
      </c>
      <c r="AW74" s="49" t="s">
        <v>443</v>
      </c>
      <c r="AX74" s="49" t="s">
        <v>443</v>
      </c>
      <c r="AY74" s="49" t="s">
        <v>443</v>
      </c>
      <c r="AZ74" s="49" t="s">
        <v>443</v>
      </c>
      <c r="BA74" s="49" t="s">
        <v>443</v>
      </c>
      <c r="BB74" s="49" t="s">
        <v>443</v>
      </c>
      <c r="BC74" s="137" t="s">
        <v>21</v>
      </c>
      <c r="BD74" s="49" t="s">
        <v>443</v>
      </c>
      <c r="BE74" s="136" t="s">
        <v>2655</v>
      </c>
      <c r="BF74" s="107" t="s">
        <v>2656</v>
      </c>
      <c r="BG74" s="49" t="s">
        <v>443</v>
      </c>
      <c r="BH74" s="49" t="s">
        <v>443</v>
      </c>
      <c r="BI74" s="49" t="s">
        <v>443</v>
      </c>
      <c r="BJ74" s="49" t="s">
        <v>443</v>
      </c>
      <c r="BK74" s="49" t="s">
        <v>443</v>
      </c>
      <c r="BL74" s="49" t="s">
        <v>443</v>
      </c>
      <c r="BM74" s="1"/>
      <c r="BN74" s="49" t="s">
        <v>443</v>
      </c>
      <c r="BO74" s="1"/>
      <c r="BP74" s="1"/>
      <c r="BQ74" s="1"/>
    </row>
    <row r="75" spans="1:69" ht="22.5" x14ac:dyDescent="0.2">
      <c r="A75" s="15" t="s">
        <v>2577</v>
      </c>
      <c r="B75" s="232" t="s">
        <v>1622</v>
      </c>
      <c r="C75" s="43"/>
      <c r="D75" s="121">
        <v>42614</v>
      </c>
      <c r="E75" s="175" t="s">
        <v>590</v>
      </c>
      <c r="F75" s="254"/>
      <c r="G75" s="13">
        <v>22</v>
      </c>
      <c r="H75" s="43" t="s">
        <v>19</v>
      </c>
      <c r="I75" s="13" t="s">
        <v>69</v>
      </c>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103" t="s">
        <v>35</v>
      </c>
      <c r="AO75" s="103" t="s">
        <v>35</v>
      </c>
      <c r="AP75" s="103" t="s">
        <v>35</v>
      </c>
      <c r="AQ75" s="103" t="s">
        <v>35</v>
      </c>
      <c r="AR75" s="103" t="s">
        <v>35</v>
      </c>
      <c r="AS75" s="103" t="s">
        <v>35</v>
      </c>
      <c r="AT75" s="103" t="s">
        <v>35</v>
      </c>
      <c r="AU75" s="103" t="s">
        <v>35</v>
      </c>
      <c r="AV75" s="103" t="s">
        <v>35</v>
      </c>
      <c r="AW75" s="103" t="s">
        <v>35</v>
      </c>
      <c r="AX75" s="103" t="s">
        <v>35</v>
      </c>
      <c r="AY75" s="103" t="s">
        <v>35</v>
      </c>
      <c r="AZ75" s="103" t="s">
        <v>35</v>
      </c>
      <c r="BA75" s="103" t="s">
        <v>35</v>
      </c>
      <c r="BB75" s="103" t="s">
        <v>35</v>
      </c>
      <c r="BC75" s="103" t="s">
        <v>35</v>
      </c>
      <c r="BD75" s="49" t="s">
        <v>443</v>
      </c>
      <c r="BE75" s="131" t="s">
        <v>443</v>
      </c>
      <c r="BF75" s="266" t="s">
        <v>443</v>
      </c>
      <c r="BG75" s="266" t="s">
        <v>443</v>
      </c>
      <c r="BH75" s="266" t="s">
        <v>443</v>
      </c>
      <c r="BI75" s="80" t="s">
        <v>443</v>
      </c>
      <c r="BJ75" s="80" t="s">
        <v>443</v>
      </c>
      <c r="BK75" s="80" t="s">
        <v>443</v>
      </c>
      <c r="BL75" s="80" t="s">
        <v>443</v>
      </c>
      <c r="BM75" s="15"/>
      <c r="BN75" s="49" t="s">
        <v>443</v>
      </c>
      <c r="BO75" s="15"/>
      <c r="BP75" s="15"/>
      <c r="BQ75" s="15"/>
    </row>
    <row r="76" spans="1:69" x14ac:dyDescent="0.2">
      <c r="A76" s="197" t="s">
        <v>102</v>
      </c>
      <c r="B76" s="197" t="s">
        <v>99</v>
      </c>
      <c r="C76" s="198"/>
      <c r="D76" s="191"/>
      <c r="E76" s="200" t="s">
        <v>590</v>
      </c>
      <c r="F76" s="251" t="s">
        <v>273</v>
      </c>
      <c r="G76" s="193">
        <v>22</v>
      </c>
      <c r="H76" s="194" t="s">
        <v>39</v>
      </c>
      <c r="I76" s="199" t="s">
        <v>25</v>
      </c>
      <c r="J76" s="49" t="s">
        <v>443</v>
      </c>
      <c r="K76" s="49" t="s">
        <v>443</v>
      </c>
      <c r="L76" s="49" t="s">
        <v>443</v>
      </c>
      <c r="M76" s="49" t="s">
        <v>443</v>
      </c>
      <c r="N76" s="49" t="s">
        <v>443</v>
      </c>
      <c r="O76" s="49" t="s">
        <v>443</v>
      </c>
      <c r="P76" s="49" t="s">
        <v>21</v>
      </c>
      <c r="Q76" s="49" t="s">
        <v>443</v>
      </c>
      <c r="R76" s="49" t="s">
        <v>443</v>
      </c>
      <c r="S76" s="49" t="s">
        <v>443</v>
      </c>
      <c r="T76" s="49" t="s">
        <v>443</v>
      </c>
      <c r="U76" s="49" t="s">
        <v>443</v>
      </c>
      <c r="V76" s="49" t="s">
        <v>443</v>
      </c>
      <c r="W76" s="49" t="s">
        <v>443</v>
      </c>
      <c r="X76" s="49" t="s">
        <v>443</v>
      </c>
      <c r="Y76" s="49" t="s">
        <v>443</v>
      </c>
      <c r="Z76" s="49" t="s">
        <v>443</v>
      </c>
      <c r="AA76" s="49" t="s">
        <v>443</v>
      </c>
      <c r="AB76" s="49" t="s">
        <v>21</v>
      </c>
      <c r="AC76" s="49" t="s">
        <v>443</v>
      </c>
      <c r="AD76" s="49" t="s">
        <v>443</v>
      </c>
      <c r="AE76" s="49" t="s">
        <v>443</v>
      </c>
      <c r="AF76" s="49" t="s">
        <v>443</v>
      </c>
      <c r="AG76" s="49" t="s">
        <v>443</v>
      </c>
      <c r="AH76" s="49" t="s">
        <v>443</v>
      </c>
      <c r="AI76" s="49" t="s">
        <v>443</v>
      </c>
      <c r="AJ76" s="49" t="s">
        <v>443</v>
      </c>
      <c r="AK76" s="49" t="s">
        <v>443</v>
      </c>
      <c r="AL76" s="49" t="s">
        <v>443</v>
      </c>
      <c r="AM76" s="49" t="s">
        <v>443</v>
      </c>
      <c r="AN76" s="49" t="s">
        <v>21</v>
      </c>
      <c r="AO76" s="49" t="s">
        <v>443</v>
      </c>
      <c r="AP76" s="49" t="s">
        <v>443</v>
      </c>
      <c r="AQ76" s="49" t="s">
        <v>443</v>
      </c>
      <c r="AR76" s="123" t="s">
        <v>443</v>
      </c>
      <c r="AS76" s="49" t="s">
        <v>443</v>
      </c>
      <c r="AT76" s="49" t="s">
        <v>443</v>
      </c>
      <c r="AU76" s="49" t="s">
        <v>443</v>
      </c>
      <c r="AV76" s="49" t="s">
        <v>443</v>
      </c>
      <c r="AW76" s="129" t="s">
        <v>2609</v>
      </c>
      <c r="AX76" s="49" t="s">
        <v>443</v>
      </c>
      <c r="AY76" s="49" t="s">
        <v>443</v>
      </c>
      <c r="AZ76" s="137" t="s">
        <v>21</v>
      </c>
      <c r="BA76" s="49" t="s">
        <v>443</v>
      </c>
      <c r="BB76" s="49" t="s">
        <v>443</v>
      </c>
      <c r="BC76" s="49" t="s">
        <v>443</v>
      </c>
      <c r="BD76" s="49" t="s">
        <v>443</v>
      </c>
      <c r="BE76" s="49" t="s">
        <v>443</v>
      </c>
      <c r="BF76" s="267" t="s">
        <v>443</v>
      </c>
      <c r="BG76" s="267" t="s">
        <v>443</v>
      </c>
      <c r="BH76" s="267" t="s">
        <v>443</v>
      </c>
      <c r="BI76" s="267" t="s">
        <v>443</v>
      </c>
      <c r="BJ76" s="267" t="s">
        <v>443</v>
      </c>
      <c r="BK76" s="267" t="s">
        <v>443</v>
      </c>
      <c r="BL76" s="156" t="s">
        <v>21</v>
      </c>
      <c r="BM76" s="155"/>
      <c r="BN76" s="155"/>
      <c r="BO76" s="155"/>
      <c r="BP76" s="155"/>
      <c r="BQ76" s="155"/>
    </row>
    <row r="77" spans="1:69" ht="31.5" x14ac:dyDescent="0.2">
      <c r="A77" s="22" t="s">
        <v>112</v>
      </c>
      <c r="B77" s="6" t="s">
        <v>212</v>
      </c>
      <c r="C77" s="45"/>
      <c r="D77" s="117"/>
      <c r="E77" s="52" t="s">
        <v>590</v>
      </c>
      <c r="F77" s="165" t="s">
        <v>2553</v>
      </c>
      <c r="G77" s="88">
        <v>22</v>
      </c>
      <c r="H77" s="9" t="s">
        <v>30</v>
      </c>
      <c r="I77" s="23" t="s">
        <v>100</v>
      </c>
      <c r="J77" s="170" t="s">
        <v>443</v>
      </c>
      <c r="K77" s="49" t="s">
        <v>443</v>
      </c>
      <c r="L77" s="49" t="s">
        <v>443</v>
      </c>
      <c r="M77" s="49" t="s">
        <v>443</v>
      </c>
      <c r="N77" s="49" t="s">
        <v>443</v>
      </c>
      <c r="O77" s="49" t="s">
        <v>443</v>
      </c>
      <c r="P77" s="49" t="s">
        <v>443</v>
      </c>
      <c r="Q77" s="49" t="s">
        <v>443</v>
      </c>
      <c r="R77" s="49" t="s">
        <v>443</v>
      </c>
      <c r="S77" s="49" t="s">
        <v>21</v>
      </c>
      <c r="T77" s="49" t="s">
        <v>443</v>
      </c>
      <c r="U77" s="49" t="s">
        <v>443</v>
      </c>
      <c r="V77" s="49" t="s">
        <v>443</v>
      </c>
      <c r="W77" s="49" t="s">
        <v>443</v>
      </c>
      <c r="X77" s="49" t="s">
        <v>443</v>
      </c>
      <c r="Y77" s="49" t="s">
        <v>443</v>
      </c>
      <c r="Z77" s="49" t="s">
        <v>443</v>
      </c>
      <c r="AA77" s="49" t="s">
        <v>443</v>
      </c>
      <c r="AB77" s="49" t="s">
        <v>443</v>
      </c>
      <c r="AC77" s="49" t="s">
        <v>443</v>
      </c>
      <c r="AD77" s="49" t="s">
        <v>443</v>
      </c>
      <c r="AE77" s="49" t="s">
        <v>21</v>
      </c>
      <c r="AF77" s="49" t="s">
        <v>443</v>
      </c>
      <c r="AG77" s="49" t="s">
        <v>443</v>
      </c>
      <c r="AH77" s="49" t="s">
        <v>443</v>
      </c>
      <c r="AI77" s="49" t="s">
        <v>443</v>
      </c>
      <c r="AJ77" s="49" t="s">
        <v>443</v>
      </c>
      <c r="AK77" s="49" t="s">
        <v>443</v>
      </c>
      <c r="AL77" s="49" t="s">
        <v>443</v>
      </c>
      <c r="AM77" s="49" t="s">
        <v>443</v>
      </c>
      <c r="AN77" s="49" t="s">
        <v>443</v>
      </c>
      <c r="AO77" s="49" t="s">
        <v>443</v>
      </c>
      <c r="AP77" s="49" t="s">
        <v>443</v>
      </c>
      <c r="AQ77" s="49" t="s">
        <v>21</v>
      </c>
      <c r="AR77" s="49" t="s">
        <v>443</v>
      </c>
      <c r="AS77" s="49" t="s">
        <v>443</v>
      </c>
      <c r="AT77" s="49" t="s">
        <v>443</v>
      </c>
      <c r="AU77" s="49" t="s">
        <v>443</v>
      </c>
      <c r="AV77" s="49" t="s">
        <v>443</v>
      </c>
      <c r="AW77" s="49" t="s">
        <v>443</v>
      </c>
      <c r="AX77" s="49" t="s">
        <v>443</v>
      </c>
      <c r="AY77" s="49" t="s">
        <v>443</v>
      </c>
      <c r="AZ77" s="49" t="s">
        <v>443</v>
      </c>
      <c r="BA77" s="49" t="s">
        <v>443</v>
      </c>
      <c r="BB77" s="49" t="s">
        <v>443</v>
      </c>
      <c r="BC77" s="137" t="s">
        <v>21</v>
      </c>
      <c r="BD77" s="49" t="s">
        <v>443</v>
      </c>
      <c r="BE77" s="133" t="s">
        <v>2610</v>
      </c>
      <c r="BF77" s="135" t="s">
        <v>2611</v>
      </c>
      <c r="BG77" s="49" t="s">
        <v>443</v>
      </c>
      <c r="BH77" s="49" t="s">
        <v>443</v>
      </c>
      <c r="BI77" s="49" t="s">
        <v>443</v>
      </c>
      <c r="BJ77" s="49" t="s">
        <v>443</v>
      </c>
      <c r="BK77" s="49" t="s">
        <v>767</v>
      </c>
      <c r="BL77" s="49" t="s">
        <v>443</v>
      </c>
      <c r="BM77" s="49" t="s">
        <v>443</v>
      </c>
      <c r="BN77" s="1"/>
      <c r="BO77" s="1"/>
      <c r="BP77" s="1"/>
      <c r="BQ77" s="1"/>
    </row>
    <row r="78" spans="1:69" ht="38.25" x14ac:dyDescent="0.2">
      <c r="A78" s="5" t="s">
        <v>141</v>
      </c>
      <c r="B78" s="5" t="s">
        <v>140</v>
      </c>
      <c r="C78" s="46" t="s">
        <v>2597</v>
      </c>
      <c r="D78" s="117"/>
      <c r="E78" s="53" t="s">
        <v>66</v>
      </c>
      <c r="F78" s="88" t="s">
        <v>2598</v>
      </c>
      <c r="G78" s="88">
        <v>23</v>
      </c>
      <c r="H78" s="9" t="s">
        <v>30</v>
      </c>
      <c r="I78" s="10" t="s">
        <v>87</v>
      </c>
      <c r="J78" s="170" t="s">
        <v>21</v>
      </c>
      <c r="K78" s="49" t="s">
        <v>443</v>
      </c>
      <c r="L78" s="49" t="s">
        <v>443</v>
      </c>
      <c r="M78" s="49" t="s">
        <v>443</v>
      </c>
      <c r="N78" s="49" t="s">
        <v>443</v>
      </c>
      <c r="O78" s="49" t="s">
        <v>443</v>
      </c>
      <c r="P78" s="49" t="s">
        <v>443</v>
      </c>
      <c r="Q78" s="49" t="s">
        <v>443</v>
      </c>
      <c r="R78" s="49" t="s">
        <v>443</v>
      </c>
      <c r="S78" s="49" t="s">
        <v>443</v>
      </c>
      <c r="T78" s="49" t="s">
        <v>443</v>
      </c>
      <c r="U78" s="49" t="s">
        <v>443</v>
      </c>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1"/>
      <c r="AU78" s="1"/>
      <c r="AV78" s="1"/>
      <c r="AW78" s="1"/>
      <c r="AX78" s="1"/>
      <c r="AY78" s="1"/>
      <c r="AZ78" s="1"/>
      <c r="BA78" s="1"/>
      <c r="BB78" s="1"/>
      <c r="BC78" s="1"/>
      <c r="BD78" s="1"/>
      <c r="BE78" s="143"/>
      <c r="BF78" s="1"/>
      <c r="BG78" s="1"/>
      <c r="BH78" s="1"/>
      <c r="BI78" s="1"/>
      <c r="BJ78" s="1"/>
      <c r="BK78" s="1"/>
      <c r="BL78" s="1"/>
      <c r="BM78" s="132" t="s">
        <v>21</v>
      </c>
      <c r="BN78" s="1"/>
      <c r="BO78" s="1"/>
      <c r="BP78" s="1"/>
      <c r="BQ78" s="1"/>
    </row>
    <row r="79" spans="1:69" x14ac:dyDescent="0.2">
      <c r="A79" s="22" t="s">
        <v>70</v>
      </c>
      <c r="B79" s="5" t="s">
        <v>62</v>
      </c>
      <c r="C79" s="46"/>
      <c r="D79" s="117"/>
      <c r="E79" s="52" t="s">
        <v>590</v>
      </c>
      <c r="F79" s="165" t="s">
        <v>278</v>
      </c>
      <c r="G79" s="88">
        <v>23</v>
      </c>
      <c r="H79" s="9" t="s">
        <v>39</v>
      </c>
      <c r="I79" s="10" t="s">
        <v>87</v>
      </c>
      <c r="J79" s="170" t="s">
        <v>443</v>
      </c>
      <c r="K79" s="49" t="s">
        <v>443</v>
      </c>
      <c r="L79" s="49" t="s">
        <v>443</v>
      </c>
      <c r="M79" s="49" t="s">
        <v>443</v>
      </c>
      <c r="N79" s="49" t="s">
        <v>443</v>
      </c>
      <c r="O79" s="49" t="s">
        <v>443</v>
      </c>
      <c r="P79" s="49" t="s">
        <v>443</v>
      </c>
      <c r="Q79" s="49" t="s">
        <v>443</v>
      </c>
      <c r="R79" s="49" t="s">
        <v>443</v>
      </c>
      <c r="S79" s="49" t="s">
        <v>443</v>
      </c>
      <c r="T79" s="49" t="s">
        <v>443</v>
      </c>
      <c r="U79" s="49" t="s">
        <v>21</v>
      </c>
      <c r="V79" s="49" t="s">
        <v>443</v>
      </c>
      <c r="W79" s="49" t="s">
        <v>443</v>
      </c>
      <c r="X79" s="49" t="s">
        <v>443</v>
      </c>
      <c r="Y79" s="49" t="s">
        <v>443</v>
      </c>
      <c r="Z79" s="49" t="s">
        <v>443</v>
      </c>
      <c r="AA79" s="49" t="s">
        <v>443</v>
      </c>
      <c r="AB79" s="49" t="s">
        <v>443</v>
      </c>
      <c r="AC79" s="49" t="s">
        <v>443</v>
      </c>
      <c r="AD79" s="49" t="s">
        <v>443</v>
      </c>
      <c r="AE79" s="49" t="s">
        <v>443</v>
      </c>
      <c r="AF79" s="49" t="s">
        <v>443</v>
      </c>
      <c r="AG79" s="49" t="s">
        <v>21</v>
      </c>
      <c r="AH79" s="49" t="s">
        <v>21</v>
      </c>
      <c r="AI79" s="49" t="s">
        <v>443</v>
      </c>
      <c r="AJ79" s="49" t="s">
        <v>443</v>
      </c>
      <c r="AK79" s="49" t="s">
        <v>443</v>
      </c>
      <c r="AL79" s="49" t="s">
        <v>443</v>
      </c>
      <c r="AM79" s="49" t="s">
        <v>443</v>
      </c>
      <c r="AN79" s="49" t="s">
        <v>443</v>
      </c>
      <c r="AO79" s="49" t="s">
        <v>443</v>
      </c>
      <c r="AP79" s="49" t="s">
        <v>443</v>
      </c>
      <c r="AQ79" s="49" t="s">
        <v>443</v>
      </c>
      <c r="AR79" s="123" t="s">
        <v>443</v>
      </c>
      <c r="AS79" s="49" t="s">
        <v>443</v>
      </c>
      <c r="AT79" s="137" t="s">
        <v>21</v>
      </c>
      <c r="AU79" s="49" t="s">
        <v>443</v>
      </c>
      <c r="AV79" s="49" t="s">
        <v>443</v>
      </c>
      <c r="AW79" s="129" t="s">
        <v>2609</v>
      </c>
      <c r="AX79" s="49" t="s">
        <v>443</v>
      </c>
      <c r="AY79" s="49" t="s">
        <v>443</v>
      </c>
      <c r="AZ79" s="49" t="s">
        <v>443</v>
      </c>
      <c r="BA79" s="49" t="s">
        <v>443</v>
      </c>
      <c r="BB79" s="49" t="s">
        <v>443</v>
      </c>
      <c r="BC79" s="49" t="s">
        <v>443</v>
      </c>
      <c r="BD79" s="49" t="s">
        <v>443</v>
      </c>
      <c r="BE79" s="131" t="s">
        <v>443</v>
      </c>
      <c r="BF79" s="132" t="s">
        <v>21</v>
      </c>
      <c r="BG79" s="49" t="s">
        <v>443</v>
      </c>
      <c r="BH79" s="49" t="s">
        <v>443</v>
      </c>
      <c r="BI79" s="49" t="s">
        <v>443</v>
      </c>
      <c r="BJ79" s="49" t="s">
        <v>443</v>
      </c>
      <c r="BK79" s="49" t="s">
        <v>443</v>
      </c>
      <c r="BL79" s="49" t="s">
        <v>443</v>
      </c>
      <c r="BM79" s="1"/>
      <c r="BN79" s="1"/>
      <c r="BO79" s="1"/>
      <c r="BP79" s="1"/>
      <c r="BQ79" s="1"/>
    </row>
    <row r="80" spans="1:69" x14ac:dyDescent="0.2">
      <c r="A80" s="6" t="s">
        <v>130</v>
      </c>
      <c r="B80" s="6" t="s">
        <v>119</v>
      </c>
      <c r="C80" s="45"/>
      <c r="D80" s="117"/>
      <c r="E80" s="52" t="s">
        <v>590</v>
      </c>
      <c r="F80" s="165" t="s">
        <v>281</v>
      </c>
      <c r="G80" s="88">
        <v>23</v>
      </c>
      <c r="H80" s="9" t="s">
        <v>39</v>
      </c>
      <c r="I80" s="10" t="s">
        <v>31</v>
      </c>
      <c r="J80" s="170" t="s">
        <v>443</v>
      </c>
      <c r="K80" s="49" t="s">
        <v>443</v>
      </c>
      <c r="L80" s="49" t="s">
        <v>443</v>
      </c>
      <c r="M80" s="49" t="s">
        <v>443</v>
      </c>
      <c r="N80" s="49" t="s">
        <v>443</v>
      </c>
      <c r="O80" s="49" t="s">
        <v>443</v>
      </c>
      <c r="P80" s="49" t="s">
        <v>443</v>
      </c>
      <c r="Q80" s="49" t="s">
        <v>443</v>
      </c>
      <c r="R80" s="49" t="s">
        <v>443</v>
      </c>
      <c r="S80" s="49" t="s">
        <v>443</v>
      </c>
      <c r="T80" s="49" t="s">
        <v>21</v>
      </c>
      <c r="U80" s="49" t="s">
        <v>443</v>
      </c>
      <c r="V80" s="49" t="s">
        <v>443</v>
      </c>
      <c r="W80" s="49" t="s">
        <v>443</v>
      </c>
      <c r="X80" s="49" t="s">
        <v>443</v>
      </c>
      <c r="Y80" s="49" t="s">
        <v>443</v>
      </c>
      <c r="Z80" s="49" t="s">
        <v>443</v>
      </c>
      <c r="AA80" s="49" t="s">
        <v>443</v>
      </c>
      <c r="AB80" s="49" t="s">
        <v>443</v>
      </c>
      <c r="AC80" s="49" t="s">
        <v>443</v>
      </c>
      <c r="AD80" s="49" t="s">
        <v>443</v>
      </c>
      <c r="AE80" s="49" t="s">
        <v>443</v>
      </c>
      <c r="AF80" s="49" t="s">
        <v>21</v>
      </c>
      <c r="AG80" s="49" t="s">
        <v>443</v>
      </c>
      <c r="AH80" s="49" t="s">
        <v>443</v>
      </c>
      <c r="AI80" s="49" t="s">
        <v>443</v>
      </c>
      <c r="AJ80" s="49" t="s">
        <v>443</v>
      </c>
      <c r="AK80" s="49" t="s">
        <v>443</v>
      </c>
      <c r="AL80" s="49" t="s">
        <v>443</v>
      </c>
      <c r="AM80" s="49" t="s">
        <v>443</v>
      </c>
      <c r="AN80" s="49" t="s">
        <v>443</v>
      </c>
      <c r="AO80" s="49" t="s">
        <v>443</v>
      </c>
      <c r="AP80" s="49" t="s">
        <v>443</v>
      </c>
      <c r="AQ80" s="49" t="s">
        <v>443</v>
      </c>
      <c r="AR80" s="49" t="s">
        <v>21</v>
      </c>
      <c r="AS80" s="49" t="s">
        <v>443</v>
      </c>
      <c r="AT80" s="49" t="s">
        <v>443</v>
      </c>
      <c r="AU80" s="49" t="s">
        <v>443</v>
      </c>
      <c r="AV80" s="49" t="s">
        <v>443</v>
      </c>
      <c r="AW80" s="129" t="s">
        <v>2609</v>
      </c>
      <c r="AX80" s="49" t="s">
        <v>443</v>
      </c>
      <c r="AY80" s="49" t="s">
        <v>443</v>
      </c>
      <c r="AZ80" s="49" t="s">
        <v>443</v>
      </c>
      <c r="BA80" s="49" t="s">
        <v>443</v>
      </c>
      <c r="BB80" s="49" t="s">
        <v>443</v>
      </c>
      <c r="BC80" s="49" t="s">
        <v>443</v>
      </c>
      <c r="BD80" s="137" t="s">
        <v>21</v>
      </c>
      <c r="BE80" s="131" t="s">
        <v>443</v>
      </c>
      <c r="BF80" s="49" t="s">
        <v>443</v>
      </c>
      <c r="BG80" s="49" t="s">
        <v>443</v>
      </c>
      <c r="BH80" s="49" t="s">
        <v>443</v>
      </c>
      <c r="BI80" s="49" t="s">
        <v>443</v>
      </c>
      <c r="BJ80" s="49" t="s">
        <v>443</v>
      </c>
      <c r="BK80" s="49" t="s">
        <v>443</v>
      </c>
      <c r="BL80" s="49" t="s">
        <v>443</v>
      </c>
      <c r="BM80" s="49" t="s">
        <v>443</v>
      </c>
      <c r="BN80" s="1"/>
      <c r="BO80" s="1"/>
      <c r="BP80" s="1"/>
      <c r="BQ80" s="1"/>
    </row>
    <row r="81" spans="1:69" x14ac:dyDescent="0.2">
      <c r="A81" s="6" t="s">
        <v>2509</v>
      </c>
      <c r="B81" s="6" t="s">
        <v>152</v>
      </c>
      <c r="C81" s="45"/>
      <c r="D81" s="117"/>
      <c r="E81" s="52" t="s">
        <v>590</v>
      </c>
      <c r="F81" s="165" t="s">
        <v>484</v>
      </c>
      <c r="G81" s="88">
        <v>23</v>
      </c>
      <c r="H81" s="9" t="s">
        <v>19</v>
      </c>
      <c r="I81" s="10" t="s">
        <v>40</v>
      </c>
      <c r="J81" s="170" t="s">
        <v>443</v>
      </c>
      <c r="K81" s="49" t="s">
        <v>443</v>
      </c>
      <c r="L81" s="49" t="s">
        <v>21</v>
      </c>
      <c r="M81" s="49" t="s">
        <v>443</v>
      </c>
      <c r="N81" s="49" t="s">
        <v>443</v>
      </c>
      <c r="O81" s="49" t="s">
        <v>443</v>
      </c>
      <c r="P81" s="49" t="s">
        <v>443</v>
      </c>
      <c r="Q81" s="49" t="s">
        <v>443</v>
      </c>
      <c r="R81" s="49" t="s">
        <v>443</v>
      </c>
      <c r="S81" s="49" t="s">
        <v>443</v>
      </c>
      <c r="T81" s="49" t="s">
        <v>443</v>
      </c>
      <c r="U81" s="49" t="s">
        <v>443</v>
      </c>
      <c r="V81" s="49" t="s">
        <v>443</v>
      </c>
      <c r="W81" s="49" t="s">
        <v>443</v>
      </c>
      <c r="X81" s="49" t="s">
        <v>21</v>
      </c>
      <c r="Y81" s="49" t="s">
        <v>443</v>
      </c>
      <c r="Z81" s="49" t="s">
        <v>443</v>
      </c>
      <c r="AA81" s="49" t="s">
        <v>443</v>
      </c>
      <c r="AB81" s="49" t="s">
        <v>443</v>
      </c>
      <c r="AC81" s="49" t="s">
        <v>443</v>
      </c>
      <c r="AD81" s="49" t="s">
        <v>443</v>
      </c>
      <c r="AE81" s="49" t="s">
        <v>443</v>
      </c>
      <c r="AF81" s="49" t="s">
        <v>443</v>
      </c>
      <c r="AG81" s="49" t="s">
        <v>443</v>
      </c>
      <c r="AH81" s="49" t="s">
        <v>443</v>
      </c>
      <c r="AI81" s="49" t="s">
        <v>443</v>
      </c>
      <c r="AJ81" s="49" t="s">
        <v>21</v>
      </c>
      <c r="AK81" s="49" t="s">
        <v>443</v>
      </c>
      <c r="AL81" s="49" t="s">
        <v>443</v>
      </c>
      <c r="AM81" s="49" t="s">
        <v>443</v>
      </c>
      <c r="AN81" s="49" t="s">
        <v>443</v>
      </c>
      <c r="AO81" s="49" t="s">
        <v>443</v>
      </c>
      <c r="AP81" s="49" t="s">
        <v>443</v>
      </c>
      <c r="AQ81" s="49" t="s">
        <v>443</v>
      </c>
      <c r="AR81" s="49" t="s">
        <v>443</v>
      </c>
      <c r="AS81" s="49" t="s">
        <v>443</v>
      </c>
      <c r="AT81" s="49" t="s">
        <v>443</v>
      </c>
      <c r="AU81" s="49" t="s">
        <v>443</v>
      </c>
      <c r="AV81" s="49" t="s">
        <v>21</v>
      </c>
      <c r="AW81" s="49" t="s">
        <v>443</v>
      </c>
      <c r="AX81" s="49" t="s">
        <v>443</v>
      </c>
      <c r="AY81" s="49" t="s">
        <v>443</v>
      </c>
      <c r="AZ81" s="49" t="s">
        <v>443</v>
      </c>
      <c r="BA81" s="49" t="s">
        <v>443</v>
      </c>
      <c r="BB81" s="49" t="s">
        <v>443</v>
      </c>
      <c r="BC81" s="49" t="s">
        <v>443</v>
      </c>
      <c r="BD81" s="49" t="s">
        <v>443</v>
      </c>
      <c r="BE81" s="131" t="s">
        <v>443</v>
      </c>
      <c r="BF81" s="49" t="s">
        <v>443</v>
      </c>
      <c r="BG81" s="49" t="s">
        <v>443</v>
      </c>
      <c r="BH81" s="49" t="s">
        <v>443</v>
      </c>
      <c r="BI81" s="132" t="s">
        <v>21</v>
      </c>
      <c r="BJ81" s="49" t="s">
        <v>443</v>
      </c>
      <c r="BK81" s="49" t="s">
        <v>443</v>
      </c>
      <c r="BL81" s="49" t="s">
        <v>443</v>
      </c>
      <c r="BM81" s="1"/>
      <c r="BN81" s="49" t="s">
        <v>443</v>
      </c>
      <c r="BO81" s="1"/>
      <c r="BP81" s="1"/>
      <c r="BQ81" s="1"/>
    </row>
    <row r="82" spans="1:69" ht="31.5" x14ac:dyDescent="0.2">
      <c r="A82" s="21" t="s">
        <v>1082</v>
      </c>
      <c r="B82" s="6" t="s">
        <v>89</v>
      </c>
      <c r="C82" s="45"/>
      <c r="D82" s="118">
        <v>41426</v>
      </c>
      <c r="E82" s="52" t="s">
        <v>590</v>
      </c>
      <c r="F82" s="165" t="s">
        <v>2430</v>
      </c>
      <c r="G82" s="88">
        <v>24</v>
      </c>
      <c r="H82" s="9" t="s">
        <v>19</v>
      </c>
      <c r="I82" s="21" t="s">
        <v>53</v>
      </c>
      <c r="J82" s="173" t="s">
        <v>35</v>
      </c>
      <c r="K82" s="51" t="s">
        <v>35</v>
      </c>
      <c r="L82" s="51" t="s">
        <v>35</v>
      </c>
      <c r="M82" s="51" t="s">
        <v>35</v>
      </c>
      <c r="N82" s="51" t="s">
        <v>21</v>
      </c>
      <c r="O82" s="51" t="s">
        <v>35</v>
      </c>
      <c r="P82" s="51" t="s">
        <v>35</v>
      </c>
      <c r="Q82" s="49" t="s">
        <v>443</v>
      </c>
      <c r="R82" s="49" t="s">
        <v>443</v>
      </c>
      <c r="S82" s="49" t="s">
        <v>443</v>
      </c>
      <c r="T82" s="49" t="s">
        <v>443</v>
      </c>
      <c r="U82" s="49" t="s">
        <v>443</v>
      </c>
      <c r="V82" s="49" t="s">
        <v>443</v>
      </c>
      <c r="W82" s="49" t="s">
        <v>443</v>
      </c>
      <c r="X82" s="49" t="s">
        <v>443</v>
      </c>
      <c r="Y82" s="49" t="s">
        <v>443</v>
      </c>
      <c r="Z82" s="49" t="s">
        <v>21</v>
      </c>
      <c r="AA82" s="49" t="s">
        <v>443</v>
      </c>
      <c r="AB82" s="49" t="s">
        <v>443</v>
      </c>
      <c r="AC82" s="49" t="s">
        <v>443</v>
      </c>
      <c r="AD82" s="49" t="s">
        <v>443</v>
      </c>
      <c r="AE82" s="49" t="s">
        <v>443</v>
      </c>
      <c r="AF82" s="49" t="s">
        <v>443</v>
      </c>
      <c r="AG82" s="49" t="s">
        <v>443</v>
      </c>
      <c r="AH82" s="49" t="s">
        <v>443</v>
      </c>
      <c r="AI82" s="49" t="s">
        <v>443</v>
      </c>
      <c r="AJ82" s="49" t="s">
        <v>443</v>
      </c>
      <c r="AK82" s="66" t="s">
        <v>767</v>
      </c>
      <c r="AL82" s="49" t="s">
        <v>21</v>
      </c>
      <c r="AM82" s="49" t="s">
        <v>443</v>
      </c>
      <c r="AN82" s="49" t="s">
        <v>443</v>
      </c>
      <c r="AO82" s="49" t="s">
        <v>443</v>
      </c>
      <c r="AP82" s="49" t="s">
        <v>443</v>
      </c>
      <c r="AQ82" s="49" t="s">
        <v>443</v>
      </c>
      <c r="AR82" s="49" t="s">
        <v>443</v>
      </c>
      <c r="AS82" s="49" t="s">
        <v>443</v>
      </c>
      <c r="AT82" s="49" t="s">
        <v>443</v>
      </c>
      <c r="AU82" s="49" t="s">
        <v>443</v>
      </c>
      <c r="AV82" s="49" t="s">
        <v>443</v>
      </c>
      <c r="AW82" s="49" t="s">
        <v>443</v>
      </c>
      <c r="AX82" s="137" t="s">
        <v>21</v>
      </c>
      <c r="AY82" s="49" t="s">
        <v>443</v>
      </c>
      <c r="AZ82" s="49" t="s">
        <v>443</v>
      </c>
      <c r="BA82" s="49" t="s">
        <v>443</v>
      </c>
      <c r="BB82" s="49" t="s">
        <v>443</v>
      </c>
      <c r="BC82" s="49" t="s">
        <v>443</v>
      </c>
      <c r="BD82" s="49" t="s">
        <v>443</v>
      </c>
      <c r="BE82" s="136" t="s">
        <v>2657</v>
      </c>
      <c r="BF82" s="49" t="s">
        <v>443</v>
      </c>
      <c r="BG82" s="49" t="s">
        <v>443</v>
      </c>
      <c r="BH82" s="49" t="s">
        <v>443</v>
      </c>
      <c r="BI82" s="49" t="s">
        <v>443</v>
      </c>
      <c r="BJ82" s="132" t="s">
        <v>21</v>
      </c>
      <c r="BK82" s="49" t="s">
        <v>443</v>
      </c>
      <c r="BL82" s="49" t="s">
        <v>443</v>
      </c>
      <c r="BM82" s="1"/>
      <c r="BN82" s="49" t="s">
        <v>443</v>
      </c>
      <c r="BO82" s="1"/>
      <c r="BP82" s="1"/>
      <c r="BQ82" s="1"/>
    </row>
    <row r="83" spans="1:69" ht="33.75" x14ac:dyDescent="0.2">
      <c r="A83" s="90" t="s">
        <v>202</v>
      </c>
      <c r="B83" s="44" t="s">
        <v>201</v>
      </c>
      <c r="C83" s="235" t="s">
        <v>2658</v>
      </c>
      <c r="D83" s="243"/>
      <c r="E83" s="248" t="s">
        <v>1899</v>
      </c>
      <c r="F83" s="250" t="s">
        <v>300</v>
      </c>
      <c r="G83" s="89">
        <v>24</v>
      </c>
      <c r="H83" s="257" t="s">
        <v>19</v>
      </c>
      <c r="I83" s="44" t="s">
        <v>45</v>
      </c>
      <c r="J83" s="49" t="s">
        <v>443</v>
      </c>
      <c r="K83" s="49" t="s">
        <v>443</v>
      </c>
      <c r="L83" s="49" t="s">
        <v>443</v>
      </c>
      <c r="M83" s="49" t="s">
        <v>21</v>
      </c>
      <c r="N83" s="49" t="s">
        <v>443</v>
      </c>
      <c r="O83" s="49" t="s">
        <v>443</v>
      </c>
      <c r="P83" s="49" t="s">
        <v>443</v>
      </c>
      <c r="Q83" s="49" t="s">
        <v>443</v>
      </c>
      <c r="R83" s="49" t="s">
        <v>443</v>
      </c>
      <c r="S83" s="49" t="s">
        <v>443</v>
      </c>
      <c r="T83" s="49" t="s">
        <v>443</v>
      </c>
      <c r="U83" s="49" t="s">
        <v>443</v>
      </c>
      <c r="V83" s="49" t="s">
        <v>443</v>
      </c>
      <c r="W83" s="49" t="s">
        <v>443</v>
      </c>
      <c r="X83" s="49" t="s">
        <v>443</v>
      </c>
      <c r="Y83" s="49" t="s">
        <v>21</v>
      </c>
      <c r="Z83" s="49" t="s">
        <v>443</v>
      </c>
      <c r="AA83" s="49" t="s">
        <v>443</v>
      </c>
      <c r="AB83" s="49" t="s">
        <v>443</v>
      </c>
      <c r="AC83" s="49" t="s">
        <v>443</v>
      </c>
      <c r="AD83" s="49" t="s">
        <v>443</v>
      </c>
      <c r="AE83" s="49" t="s">
        <v>443</v>
      </c>
      <c r="AF83" s="49" t="s">
        <v>443</v>
      </c>
      <c r="AG83" s="49" t="s">
        <v>443</v>
      </c>
      <c r="AH83" s="49" t="s">
        <v>443</v>
      </c>
      <c r="AI83" s="49" t="s">
        <v>443</v>
      </c>
      <c r="AJ83" s="49" t="s">
        <v>443</v>
      </c>
      <c r="AK83" s="49" t="s">
        <v>21</v>
      </c>
      <c r="AL83" s="49" t="s">
        <v>443</v>
      </c>
      <c r="AM83" s="49" t="s">
        <v>443</v>
      </c>
      <c r="AN83" s="49" t="s">
        <v>443</v>
      </c>
      <c r="AO83" s="49" t="s">
        <v>443</v>
      </c>
      <c r="AP83" s="49" t="s">
        <v>443</v>
      </c>
      <c r="AQ83" s="49" t="s">
        <v>443</v>
      </c>
      <c r="AR83" s="49" t="s">
        <v>443</v>
      </c>
      <c r="AS83" s="49" t="s">
        <v>443</v>
      </c>
      <c r="AT83" s="49" t="s">
        <v>443</v>
      </c>
      <c r="AU83" s="49" t="s">
        <v>443</v>
      </c>
      <c r="AV83" s="49" t="s">
        <v>443</v>
      </c>
      <c r="AW83" s="137" t="s">
        <v>21</v>
      </c>
      <c r="AX83" s="49" t="s">
        <v>443</v>
      </c>
      <c r="AY83" s="49" t="s">
        <v>443</v>
      </c>
      <c r="AZ83" s="49" t="s">
        <v>443</v>
      </c>
      <c r="BA83" s="49" t="s">
        <v>443</v>
      </c>
      <c r="BB83" s="49" t="s">
        <v>443</v>
      </c>
      <c r="BC83" s="49" t="s">
        <v>443</v>
      </c>
      <c r="BD83" s="49" t="s">
        <v>443</v>
      </c>
      <c r="BE83" s="131" t="s">
        <v>443</v>
      </c>
      <c r="BF83" s="266" t="s">
        <v>443</v>
      </c>
      <c r="BG83" s="266" t="s">
        <v>443</v>
      </c>
      <c r="BH83" s="266" t="s">
        <v>443</v>
      </c>
      <c r="BI83" s="275" t="s">
        <v>21</v>
      </c>
      <c r="BJ83" s="266" t="s">
        <v>443</v>
      </c>
      <c r="BK83" s="80" t="s">
        <v>443</v>
      </c>
      <c r="BL83" s="80" t="s">
        <v>443</v>
      </c>
      <c r="BM83" s="248" t="s">
        <v>1899</v>
      </c>
      <c r="BN83" s="248" t="s">
        <v>1899</v>
      </c>
      <c r="BO83" s="15"/>
      <c r="BP83" s="15"/>
      <c r="BQ83" s="15"/>
    </row>
    <row r="84" spans="1:69" x14ac:dyDescent="0.2">
      <c r="A84" s="189" t="s">
        <v>279</v>
      </c>
      <c r="B84" s="197" t="s">
        <v>197</v>
      </c>
      <c r="C84" s="198"/>
      <c r="D84" s="191"/>
      <c r="E84" s="200" t="s">
        <v>590</v>
      </c>
      <c r="F84" s="251" t="s">
        <v>280</v>
      </c>
      <c r="G84" s="193">
        <v>24</v>
      </c>
      <c r="H84" s="194" t="s">
        <v>39</v>
      </c>
      <c r="I84" s="157" t="s">
        <v>87</v>
      </c>
      <c r="J84" s="49" t="s">
        <v>21</v>
      </c>
      <c r="K84" s="66" t="s">
        <v>767</v>
      </c>
      <c r="L84" s="49" t="s">
        <v>443</v>
      </c>
      <c r="M84" s="49" t="s">
        <v>443</v>
      </c>
      <c r="N84" s="49" t="s">
        <v>443</v>
      </c>
      <c r="O84" s="49" t="s">
        <v>443</v>
      </c>
      <c r="P84" s="49" t="s">
        <v>443</v>
      </c>
      <c r="Q84" s="49" t="s">
        <v>443</v>
      </c>
      <c r="R84" s="49" t="s">
        <v>443</v>
      </c>
      <c r="S84" s="49" t="s">
        <v>443</v>
      </c>
      <c r="T84" s="49" t="s">
        <v>443</v>
      </c>
      <c r="U84" s="49" t="s">
        <v>443</v>
      </c>
      <c r="V84" s="49" t="s">
        <v>21</v>
      </c>
      <c r="W84" s="49" t="s">
        <v>443</v>
      </c>
      <c r="X84" s="49" t="s">
        <v>443</v>
      </c>
      <c r="Y84" s="49" t="s">
        <v>443</v>
      </c>
      <c r="Z84" s="49" t="s">
        <v>443</v>
      </c>
      <c r="AA84" s="49" t="s">
        <v>443</v>
      </c>
      <c r="AB84" s="49" t="s">
        <v>443</v>
      </c>
      <c r="AC84" s="49" t="s">
        <v>443</v>
      </c>
      <c r="AD84" s="49" t="s">
        <v>443</v>
      </c>
      <c r="AE84" s="49" t="s">
        <v>443</v>
      </c>
      <c r="AF84" s="49" t="s">
        <v>443</v>
      </c>
      <c r="AG84" s="49" t="s">
        <v>443</v>
      </c>
      <c r="AH84" s="49" t="s">
        <v>21</v>
      </c>
      <c r="AI84" s="49" t="s">
        <v>443</v>
      </c>
      <c r="AJ84" s="49" t="s">
        <v>443</v>
      </c>
      <c r="AK84" s="49" t="s">
        <v>443</v>
      </c>
      <c r="AL84" s="49" t="s">
        <v>443</v>
      </c>
      <c r="AM84" s="49" t="s">
        <v>443</v>
      </c>
      <c r="AN84" s="49" t="s">
        <v>443</v>
      </c>
      <c r="AO84" s="49" t="s">
        <v>443</v>
      </c>
      <c r="AP84" s="49" t="s">
        <v>443</v>
      </c>
      <c r="AQ84" s="49" t="s">
        <v>443</v>
      </c>
      <c r="AR84" s="123" t="s">
        <v>443</v>
      </c>
      <c r="AS84" s="49" t="s">
        <v>443</v>
      </c>
      <c r="AT84" s="137" t="s">
        <v>21</v>
      </c>
      <c r="AU84" s="49" t="s">
        <v>443</v>
      </c>
      <c r="AV84" s="49" t="s">
        <v>443</v>
      </c>
      <c r="AW84" s="129" t="s">
        <v>2609</v>
      </c>
      <c r="AX84" s="49" t="s">
        <v>443</v>
      </c>
      <c r="AY84" s="49" t="s">
        <v>443</v>
      </c>
      <c r="AZ84" s="49" t="s">
        <v>443</v>
      </c>
      <c r="BA84" s="49" t="s">
        <v>443</v>
      </c>
      <c r="BB84" s="49" t="s">
        <v>443</v>
      </c>
      <c r="BC84" s="49" t="s">
        <v>443</v>
      </c>
      <c r="BD84" s="49" t="s">
        <v>443</v>
      </c>
      <c r="BE84" s="131" t="s">
        <v>443</v>
      </c>
      <c r="BF84" s="272" t="s">
        <v>21</v>
      </c>
      <c r="BG84" s="273" t="s">
        <v>443</v>
      </c>
      <c r="BH84" s="273" t="s">
        <v>443</v>
      </c>
      <c r="BI84" s="267" t="s">
        <v>443</v>
      </c>
      <c r="BJ84" s="267" t="s">
        <v>443</v>
      </c>
      <c r="BK84" s="267" t="s">
        <v>443</v>
      </c>
      <c r="BL84" s="267" t="s">
        <v>443</v>
      </c>
      <c r="BM84" s="155"/>
      <c r="BN84" s="155"/>
      <c r="BO84" s="155"/>
      <c r="BP84" s="155"/>
      <c r="BQ84" s="155"/>
    </row>
    <row r="85" spans="1:69" x14ac:dyDescent="0.2">
      <c r="A85" s="6" t="s">
        <v>210</v>
      </c>
      <c r="B85" s="6" t="s">
        <v>49</v>
      </c>
      <c r="C85" s="45"/>
      <c r="D85" s="117"/>
      <c r="E85" s="52" t="s">
        <v>590</v>
      </c>
      <c r="F85" s="165" t="s">
        <v>282</v>
      </c>
      <c r="G85" s="88">
        <v>24</v>
      </c>
      <c r="H85" s="9" t="s">
        <v>39</v>
      </c>
      <c r="I85" s="23" t="s">
        <v>31</v>
      </c>
      <c r="J85" s="170" t="s">
        <v>443</v>
      </c>
      <c r="K85" s="49" t="s">
        <v>443</v>
      </c>
      <c r="L85" s="49" t="s">
        <v>443</v>
      </c>
      <c r="M85" s="49" t="s">
        <v>443</v>
      </c>
      <c r="N85" s="49" t="s">
        <v>443</v>
      </c>
      <c r="O85" s="49" t="s">
        <v>443</v>
      </c>
      <c r="P85" s="49" t="s">
        <v>443</v>
      </c>
      <c r="Q85" s="49" t="s">
        <v>443</v>
      </c>
      <c r="R85" s="49" t="s">
        <v>443</v>
      </c>
      <c r="S85" s="49" t="s">
        <v>443</v>
      </c>
      <c r="T85" s="49" t="s">
        <v>21</v>
      </c>
      <c r="U85" s="49" t="s">
        <v>443</v>
      </c>
      <c r="V85" s="49" t="s">
        <v>443</v>
      </c>
      <c r="W85" s="49" t="s">
        <v>443</v>
      </c>
      <c r="X85" s="49" t="s">
        <v>443</v>
      </c>
      <c r="Y85" s="49" t="s">
        <v>443</v>
      </c>
      <c r="Z85" s="49" t="s">
        <v>443</v>
      </c>
      <c r="AA85" s="49" t="s">
        <v>443</v>
      </c>
      <c r="AB85" s="49" t="s">
        <v>443</v>
      </c>
      <c r="AC85" s="49" t="s">
        <v>443</v>
      </c>
      <c r="AD85" s="49" t="s">
        <v>443</v>
      </c>
      <c r="AE85" s="49" t="s">
        <v>443</v>
      </c>
      <c r="AF85" s="49" t="s">
        <v>21</v>
      </c>
      <c r="AG85" s="49" t="s">
        <v>443</v>
      </c>
      <c r="AH85" s="49" t="s">
        <v>443</v>
      </c>
      <c r="AI85" s="49" t="s">
        <v>443</v>
      </c>
      <c r="AJ85" s="49" t="s">
        <v>443</v>
      </c>
      <c r="AK85" s="49" t="s">
        <v>443</v>
      </c>
      <c r="AL85" s="49" t="s">
        <v>443</v>
      </c>
      <c r="AM85" s="49" t="s">
        <v>443</v>
      </c>
      <c r="AN85" s="49" t="s">
        <v>443</v>
      </c>
      <c r="AO85" s="49" t="s">
        <v>443</v>
      </c>
      <c r="AP85" s="49" t="s">
        <v>443</v>
      </c>
      <c r="AQ85" s="49" t="s">
        <v>443</v>
      </c>
      <c r="AR85" s="49" t="s">
        <v>21</v>
      </c>
      <c r="AS85" s="49" t="s">
        <v>443</v>
      </c>
      <c r="AT85" s="49" t="s">
        <v>443</v>
      </c>
      <c r="AU85" s="49" t="s">
        <v>443</v>
      </c>
      <c r="AV85" s="49" t="s">
        <v>443</v>
      </c>
      <c r="AW85" s="129" t="s">
        <v>2609</v>
      </c>
      <c r="AX85" s="49" t="s">
        <v>443</v>
      </c>
      <c r="AY85" s="49" t="s">
        <v>443</v>
      </c>
      <c r="AZ85" s="49" t="s">
        <v>443</v>
      </c>
      <c r="BA85" s="49" t="s">
        <v>443</v>
      </c>
      <c r="BB85" s="49" t="s">
        <v>443</v>
      </c>
      <c r="BC85" s="49" t="s">
        <v>443</v>
      </c>
      <c r="BD85" s="137" t="s">
        <v>21</v>
      </c>
      <c r="BE85" s="131" t="s">
        <v>443</v>
      </c>
      <c r="BF85" s="49" t="s">
        <v>443</v>
      </c>
      <c r="BG85" s="49" t="s">
        <v>443</v>
      </c>
      <c r="BH85" s="49" t="s">
        <v>443</v>
      </c>
      <c r="BI85" s="49" t="s">
        <v>443</v>
      </c>
      <c r="BJ85" s="49" t="s">
        <v>443</v>
      </c>
      <c r="BK85" s="1"/>
      <c r="BL85" s="49" t="s">
        <v>443</v>
      </c>
      <c r="BM85" s="49" t="s">
        <v>443</v>
      </c>
      <c r="BN85" s="1"/>
      <c r="BO85" s="1"/>
      <c r="BP85" s="1"/>
      <c r="BQ85" s="1"/>
    </row>
    <row r="86" spans="1:69" ht="31.5" x14ac:dyDescent="0.2">
      <c r="A86" s="6" t="s">
        <v>2296</v>
      </c>
      <c r="B86" s="6" t="s">
        <v>99</v>
      </c>
      <c r="C86" s="45"/>
      <c r="D86" s="118"/>
      <c r="E86" s="52" t="s">
        <v>590</v>
      </c>
      <c r="F86" s="165" t="s">
        <v>2582</v>
      </c>
      <c r="G86" s="88">
        <v>24</v>
      </c>
      <c r="H86" s="9" t="s">
        <v>30</v>
      </c>
      <c r="I86" s="10" t="s">
        <v>69</v>
      </c>
      <c r="J86" s="170" t="s">
        <v>443</v>
      </c>
      <c r="K86" s="49" t="s">
        <v>443</v>
      </c>
      <c r="L86" s="49" t="s">
        <v>443</v>
      </c>
      <c r="M86" s="49" t="s">
        <v>443</v>
      </c>
      <c r="N86" s="49" t="s">
        <v>443</v>
      </c>
      <c r="O86" s="49" t="s">
        <v>443</v>
      </c>
      <c r="P86" s="49" t="s">
        <v>443</v>
      </c>
      <c r="Q86" s="49" t="s">
        <v>21</v>
      </c>
      <c r="R86" s="49" t="s">
        <v>443</v>
      </c>
      <c r="S86" s="49" t="s">
        <v>443</v>
      </c>
      <c r="T86" s="49" t="s">
        <v>443</v>
      </c>
      <c r="U86" s="49" t="s">
        <v>443</v>
      </c>
      <c r="V86" s="49" t="s">
        <v>443</v>
      </c>
      <c r="W86" s="49" t="s">
        <v>443</v>
      </c>
      <c r="X86" s="49" t="s">
        <v>443</v>
      </c>
      <c r="Y86" s="49" t="s">
        <v>443</v>
      </c>
      <c r="Z86" s="49" t="s">
        <v>443</v>
      </c>
      <c r="AA86" s="49" t="s">
        <v>443</v>
      </c>
      <c r="AB86" s="49" t="s">
        <v>443</v>
      </c>
      <c r="AC86" s="49" t="s">
        <v>21</v>
      </c>
      <c r="AD86" s="49" t="s">
        <v>443</v>
      </c>
      <c r="AE86" s="49" t="s">
        <v>443</v>
      </c>
      <c r="AF86" s="49" t="s">
        <v>443</v>
      </c>
      <c r="AG86" s="49" t="s">
        <v>443</v>
      </c>
      <c r="AH86" s="49" t="s">
        <v>443</v>
      </c>
      <c r="AI86" s="49" t="s">
        <v>443</v>
      </c>
      <c r="AJ86" s="49" t="s">
        <v>443</v>
      </c>
      <c r="AK86" s="49" t="s">
        <v>443</v>
      </c>
      <c r="AL86" s="49" t="s">
        <v>443</v>
      </c>
      <c r="AM86" s="49" t="s">
        <v>443</v>
      </c>
      <c r="AN86" s="49" t="s">
        <v>443</v>
      </c>
      <c r="AO86" s="49" t="s">
        <v>21</v>
      </c>
      <c r="AP86" s="49" t="s">
        <v>443</v>
      </c>
      <c r="AQ86" s="49" t="s">
        <v>443</v>
      </c>
      <c r="AR86" s="49" t="s">
        <v>443</v>
      </c>
      <c r="AS86" s="49" t="s">
        <v>443</v>
      </c>
      <c r="AT86" s="49" t="s">
        <v>443</v>
      </c>
      <c r="AU86" s="49" t="s">
        <v>443</v>
      </c>
      <c r="AV86" s="49" t="s">
        <v>443</v>
      </c>
      <c r="AW86" s="49" t="s">
        <v>443</v>
      </c>
      <c r="AX86" s="49" t="s">
        <v>443</v>
      </c>
      <c r="AY86" s="49" t="s">
        <v>443</v>
      </c>
      <c r="AZ86" s="49" t="s">
        <v>443</v>
      </c>
      <c r="BA86" s="137" t="s">
        <v>21</v>
      </c>
      <c r="BB86" s="49" t="s">
        <v>443</v>
      </c>
      <c r="BC86" s="49" t="s">
        <v>443</v>
      </c>
      <c r="BD86" s="49" t="s">
        <v>443</v>
      </c>
      <c r="BE86" s="133" t="s">
        <v>2610</v>
      </c>
      <c r="BF86" s="135" t="s">
        <v>2611</v>
      </c>
      <c r="BG86" s="49" t="s">
        <v>443</v>
      </c>
      <c r="BH86" s="49" t="s">
        <v>443</v>
      </c>
      <c r="BI86" s="49" t="s">
        <v>443</v>
      </c>
      <c r="BJ86" s="49" t="s">
        <v>443</v>
      </c>
      <c r="BK86" s="49" t="s">
        <v>767</v>
      </c>
      <c r="BL86" s="49" t="s">
        <v>443</v>
      </c>
      <c r="BM86" s="164" t="s">
        <v>21</v>
      </c>
      <c r="BN86" s="1"/>
      <c r="BO86" s="1"/>
      <c r="BP86" s="1"/>
      <c r="BQ86" s="1"/>
    </row>
    <row r="87" spans="1:69" ht="31.5" x14ac:dyDescent="0.2">
      <c r="A87" s="225" t="s">
        <v>2278</v>
      </c>
      <c r="B87" s="201" t="s">
        <v>49</v>
      </c>
      <c r="C87" s="202"/>
      <c r="D87" s="210"/>
      <c r="E87" s="246" t="s">
        <v>590</v>
      </c>
      <c r="F87" s="252" t="s">
        <v>440</v>
      </c>
      <c r="G87" s="140">
        <v>24</v>
      </c>
      <c r="H87" s="203" t="s">
        <v>30</v>
      </c>
      <c r="I87" s="177" t="s">
        <v>53</v>
      </c>
      <c r="J87" s="49" t="s">
        <v>443</v>
      </c>
      <c r="K87" s="49" t="s">
        <v>443</v>
      </c>
      <c r="L87" s="49" t="s">
        <v>443</v>
      </c>
      <c r="M87" s="49" t="s">
        <v>443</v>
      </c>
      <c r="N87" s="49" t="s">
        <v>21</v>
      </c>
      <c r="O87" s="49" t="s">
        <v>443</v>
      </c>
      <c r="P87" s="49" t="s">
        <v>443</v>
      </c>
      <c r="Q87" s="49" t="s">
        <v>443</v>
      </c>
      <c r="R87" s="49" t="s">
        <v>443</v>
      </c>
      <c r="S87" s="49" t="s">
        <v>443</v>
      </c>
      <c r="T87" s="49" t="s">
        <v>443</v>
      </c>
      <c r="U87" s="49" t="s">
        <v>443</v>
      </c>
      <c r="V87" s="49" t="s">
        <v>443</v>
      </c>
      <c r="W87" s="49" t="s">
        <v>443</v>
      </c>
      <c r="X87" s="49" t="s">
        <v>443</v>
      </c>
      <c r="Y87" s="49" t="s">
        <v>443</v>
      </c>
      <c r="Z87" s="49" t="s">
        <v>21</v>
      </c>
      <c r="AA87" s="49" t="s">
        <v>443</v>
      </c>
      <c r="AB87" s="49" t="s">
        <v>443</v>
      </c>
      <c r="AC87" s="49" t="s">
        <v>443</v>
      </c>
      <c r="AD87" s="49" t="s">
        <v>443</v>
      </c>
      <c r="AE87" s="49" t="s">
        <v>443</v>
      </c>
      <c r="AF87" s="49" t="s">
        <v>443</v>
      </c>
      <c r="AG87" s="49" t="s">
        <v>443</v>
      </c>
      <c r="AH87" s="49" t="s">
        <v>443</v>
      </c>
      <c r="AI87" s="49" t="s">
        <v>443</v>
      </c>
      <c r="AJ87" s="49" t="s">
        <v>443</v>
      </c>
      <c r="AK87" s="49" t="s">
        <v>443</v>
      </c>
      <c r="AL87" s="49" t="s">
        <v>21</v>
      </c>
      <c r="AM87" s="49" t="s">
        <v>443</v>
      </c>
      <c r="AN87" s="49" t="s">
        <v>443</v>
      </c>
      <c r="AO87" s="49" t="s">
        <v>443</v>
      </c>
      <c r="AP87" s="49" t="s">
        <v>443</v>
      </c>
      <c r="AQ87" s="49" t="s">
        <v>443</v>
      </c>
      <c r="AR87" s="49" t="s">
        <v>443</v>
      </c>
      <c r="AS87" s="49" t="s">
        <v>443</v>
      </c>
      <c r="AT87" s="49" t="s">
        <v>443</v>
      </c>
      <c r="AU87" s="49" t="s">
        <v>443</v>
      </c>
      <c r="AV87" s="49" t="s">
        <v>443</v>
      </c>
      <c r="AW87" s="49" t="s">
        <v>443</v>
      </c>
      <c r="AX87" s="137" t="s">
        <v>21</v>
      </c>
      <c r="AY87" s="49" t="s">
        <v>443</v>
      </c>
      <c r="AZ87" s="49" t="s">
        <v>443</v>
      </c>
      <c r="BA87" s="49" t="s">
        <v>443</v>
      </c>
      <c r="BB87" s="49" t="s">
        <v>443</v>
      </c>
      <c r="BC87" s="49" t="s">
        <v>443</v>
      </c>
      <c r="BD87" s="49" t="s">
        <v>443</v>
      </c>
      <c r="BE87" s="133" t="s">
        <v>2610</v>
      </c>
      <c r="BF87" s="269" t="s">
        <v>2611</v>
      </c>
      <c r="BG87" s="162" t="s">
        <v>443</v>
      </c>
      <c r="BH87" s="162" t="s">
        <v>443</v>
      </c>
      <c r="BI87" s="161" t="s">
        <v>443</v>
      </c>
      <c r="BJ87" s="223" t="s">
        <v>21</v>
      </c>
      <c r="BK87" s="162" t="s">
        <v>767</v>
      </c>
      <c r="BL87" s="162" t="s">
        <v>443</v>
      </c>
      <c r="BM87" s="49" t="s">
        <v>443</v>
      </c>
      <c r="BN87" s="163"/>
      <c r="BO87" s="163"/>
      <c r="BP87" s="164" t="s">
        <v>21</v>
      </c>
      <c r="BQ87" s="163"/>
    </row>
    <row r="88" spans="1:69" ht="33.75" x14ac:dyDescent="0.2">
      <c r="A88" s="23" t="s">
        <v>200</v>
      </c>
      <c r="B88" s="10" t="s">
        <v>201</v>
      </c>
      <c r="C88" s="57" t="s">
        <v>2622</v>
      </c>
      <c r="D88" s="104"/>
      <c r="E88" s="229" t="s">
        <v>1899</v>
      </c>
      <c r="F88" s="165" t="s">
        <v>2500</v>
      </c>
      <c r="G88" s="88">
        <v>25</v>
      </c>
      <c r="H88" s="30" t="s">
        <v>19</v>
      </c>
      <c r="I88" s="10" t="s">
        <v>45</v>
      </c>
      <c r="J88" s="170" t="s">
        <v>443</v>
      </c>
      <c r="K88" s="49" t="s">
        <v>443</v>
      </c>
      <c r="L88" s="49" t="s">
        <v>443</v>
      </c>
      <c r="M88" s="49" t="s">
        <v>443</v>
      </c>
      <c r="N88" s="49" t="s">
        <v>443</v>
      </c>
      <c r="O88" s="49" t="s">
        <v>21</v>
      </c>
      <c r="P88" s="49" t="s">
        <v>443</v>
      </c>
      <c r="Q88" s="49" t="s">
        <v>443</v>
      </c>
      <c r="R88" s="49" t="s">
        <v>443</v>
      </c>
      <c r="S88" s="49" t="s">
        <v>443</v>
      </c>
      <c r="T88" s="49" t="s">
        <v>443</v>
      </c>
      <c r="U88" s="49" t="s">
        <v>443</v>
      </c>
      <c r="V88" s="49" t="s">
        <v>443</v>
      </c>
      <c r="W88" s="49" t="s">
        <v>443</v>
      </c>
      <c r="X88" s="49" t="s">
        <v>443</v>
      </c>
      <c r="Y88" s="49" t="s">
        <v>443</v>
      </c>
      <c r="Z88" s="49" t="s">
        <v>443</v>
      </c>
      <c r="AA88" s="49" t="s">
        <v>21</v>
      </c>
      <c r="AB88" s="49" t="s">
        <v>443</v>
      </c>
      <c r="AC88" s="49" t="s">
        <v>443</v>
      </c>
      <c r="AD88" s="49" t="s">
        <v>443</v>
      </c>
      <c r="AE88" s="49" t="s">
        <v>443</v>
      </c>
      <c r="AF88" s="49" t="s">
        <v>443</v>
      </c>
      <c r="AG88" s="49" t="s">
        <v>443</v>
      </c>
      <c r="AH88" s="49" t="s">
        <v>443</v>
      </c>
      <c r="AI88" s="49" t="s">
        <v>443</v>
      </c>
      <c r="AJ88" s="49" t="s">
        <v>443</v>
      </c>
      <c r="AK88" s="49" t="s">
        <v>21</v>
      </c>
      <c r="AL88" s="49" t="s">
        <v>443</v>
      </c>
      <c r="AM88" s="49" t="s">
        <v>443</v>
      </c>
      <c r="AN88" s="49" t="s">
        <v>443</v>
      </c>
      <c r="AO88" s="49" t="s">
        <v>443</v>
      </c>
      <c r="AP88" s="49" t="s">
        <v>443</v>
      </c>
      <c r="AQ88" s="49" t="s">
        <v>443</v>
      </c>
      <c r="AR88" s="49" t="s">
        <v>443</v>
      </c>
      <c r="AS88" s="49" t="s">
        <v>443</v>
      </c>
      <c r="AT88" s="49" t="s">
        <v>443</v>
      </c>
      <c r="AU88" s="49" t="s">
        <v>443</v>
      </c>
      <c r="AV88" s="49" t="s">
        <v>443</v>
      </c>
      <c r="AW88" s="137" t="s">
        <v>21</v>
      </c>
      <c r="AX88" s="49" t="s">
        <v>443</v>
      </c>
      <c r="AY88" s="50" t="s">
        <v>35</v>
      </c>
      <c r="AZ88" s="50" t="s">
        <v>35</v>
      </c>
      <c r="BA88" s="49" t="s">
        <v>443</v>
      </c>
      <c r="BB88" s="49" t="s">
        <v>443</v>
      </c>
      <c r="BC88" s="49" t="s">
        <v>443</v>
      </c>
      <c r="BD88" s="49" t="s">
        <v>443</v>
      </c>
      <c r="BE88" s="131" t="s">
        <v>443</v>
      </c>
      <c r="BF88" s="49" t="s">
        <v>443</v>
      </c>
      <c r="BG88" s="49" t="s">
        <v>443</v>
      </c>
      <c r="BH88" s="49" t="s">
        <v>443</v>
      </c>
      <c r="BI88" s="132" t="s">
        <v>21</v>
      </c>
      <c r="BJ88" s="49" t="s">
        <v>443</v>
      </c>
      <c r="BK88" s="49" t="s">
        <v>443</v>
      </c>
      <c r="BL88" s="49" t="s">
        <v>443</v>
      </c>
      <c r="BM88" s="229" t="s">
        <v>1899</v>
      </c>
      <c r="BN88" s="229" t="s">
        <v>1899</v>
      </c>
      <c r="BO88" s="1"/>
      <c r="BP88" s="1"/>
      <c r="BQ88" s="132" t="s">
        <v>21</v>
      </c>
    </row>
    <row r="89" spans="1:69" ht="31.5" x14ac:dyDescent="0.2">
      <c r="A89" s="4" t="s">
        <v>32</v>
      </c>
      <c r="B89" s="6" t="s">
        <v>33</v>
      </c>
      <c r="C89" s="45"/>
      <c r="D89" s="117"/>
      <c r="E89" s="52" t="s">
        <v>590</v>
      </c>
      <c r="F89" s="165" t="s">
        <v>468</v>
      </c>
      <c r="G89" s="88">
        <v>25</v>
      </c>
      <c r="H89" s="9" t="s">
        <v>30</v>
      </c>
      <c r="I89" s="10" t="s">
        <v>50</v>
      </c>
      <c r="J89" s="170" t="s">
        <v>443</v>
      </c>
      <c r="K89" s="49" t="s">
        <v>443</v>
      </c>
      <c r="L89" s="49" t="s">
        <v>443</v>
      </c>
      <c r="M89" s="49" t="s">
        <v>443</v>
      </c>
      <c r="N89" s="49" t="s">
        <v>443</v>
      </c>
      <c r="O89" s="49" t="s">
        <v>443</v>
      </c>
      <c r="P89" s="49" t="s">
        <v>443</v>
      </c>
      <c r="Q89" s="49" t="s">
        <v>21</v>
      </c>
      <c r="R89" s="49" t="s">
        <v>443</v>
      </c>
      <c r="S89" s="49" t="s">
        <v>443</v>
      </c>
      <c r="T89" s="49" t="s">
        <v>443</v>
      </c>
      <c r="U89" s="49" t="s">
        <v>443</v>
      </c>
      <c r="V89" s="49" t="s">
        <v>443</v>
      </c>
      <c r="W89" s="49" t="s">
        <v>443</v>
      </c>
      <c r="X89" s="49" t="s">
        <v>443</v>
      </c>
      <c r="Y89" s="49" t="s">
        <v>34</v>
      </c>
      <c r="Z89" s="49" t="s">
        <v>443</v>
      </c>
      <c r="AA89" s="49" t="s">
        <v>443</v>
      </c>
      <c r="AB89" s="49" t="s">
        <v>443</v>
      </c>
      <c r="AC89" s="49" t="s">
        <v>21</v>
      </c>
      <c r="AD89" s="49" t="s">
        <v>443</v>
      </c>
      <c r="AE89" s="49" t="s">
        <v>443</v>
      </c>
      <c r="AF89" s="49" t="s">
        <v>443</v>
      </c>
      <c r="AG89" s="49" t="s">
        <v>443</v>
      </c>
      <c r="AH89" s="49" t="s">
        <v>443</v>
      </c>
      <c r="AI89" s="49" t="s">
        <v>443</v>
      </c>
      <c r="AJ89" s="49" t="s">
        <v>443</v>
      </c>
      <c r="AK89" s="49" t="s">
        <v>443</v>
      </c>
      <c r="AL89" s="49" t="s">
        <v>443</v>
      </c>
      <c r="AM89" s="49" t="s">
        <v>443</v>
      </c>
      <c r="AN89" s="49" t="s">
        <v>443</v>
      </c>
      <c r="AO89" s="49" t="s">
        <v>21</v>
      </c>
      <c r="AP89" s="49" t="s">
        <v>443</v>
      </c>
      <c r="AQ89" s="49" t="s">
        <v>443</v>
      </c>
      <c r="AR89" s="49" t="s">
        <v>443</v>
      </c>
      <c r="AS89" s="49" t="s">
        <v>443</v>
      </c>
      <c r="AT89" s="49" t="s">
        <v>443</v>
      </c>
      <c r="AU89" s="49" t="s">
        <v>443</v>
      </c>
      <c r="AV89" s="49" t="s">
        <v>443</v>
      </c>
      <c r="AW89" s="49" t="s">
        <v>443</v>
      </c>
      <c r="AX89" s="49" t="s">
        <v>443</v>
      </c>
      <c r="AY89" s="49" t="s">
        <v>443</v>
      </c>
      <c r="AZ89" s="49" t="s">
        <v>443</v>
      </c>
      <c r="BA89" s="49" t="s">
        <v>443</v>
      </c>
      <c r="BB89" s="137" t="s">
        <v>21</v>
      </c>
      <c r="BC89" s="49" t="s">
        <v>443</v>
      </c>
      <c r="BD89" s="49" t="s">
        <v>443</v>
      </c>
      <c r="BE89" s="133" t="s">
        <v>2610</v>
      </c>
      <c r="BF89" s="135" t="s">
        <v>2611</v>
      </c>
      <c r="BG89" s="49" t="s">
        <v>443</v>
      </c>
      <c r="BH89" s="49" t="s">
        <v>443</v>
      </c>
      <c r="BI89" s="49" t="s">
        <v>443</v>
      </c>
      <c r="BJ89" s="49" t="s">
        <v>443</v>
      </c>
      <c r="BK89" s="49" t="s">
        <v>767</v>
      </c>
      <c r="BL89" s="49"/>
      <c r="BM89" s="49" t="s">
        <v>34</v>
      </c>
      <c r="BN89" s="1"/>
      <c r="BO89" s="1"/>
      <c r="BP89" s="1"/>
      <c r="BQ89" s="1"/>
    </row>
    <row r="90" spans="1:69" ht="45" x14ac:dyDescent="0.2">
      <c r="A90" s="6" t="s">
        <v>46</v>
      </c>
      <c r="B90" s="6" t="s">
        <v>2716</v>
      </c>
      <c r="C90" s="54" t="s">
        <v>2717</v>
      </c>
      <c r="D90" s="117"/>
      <c r="E90" s="53" t="s">
        <v>66</v>
      </c>
      <c r="F90" s="88" t="s">
        <v>2718</v>
      </c>
      <c r="G90" s="88">
        <v>26</v>
      </c>
      <c r="H90" s="9" t="s">
        <v>19</v>
      </c>
      <c r="I90" s="23" t="s">
        <v>20</v>
      </c>
      <c r="J90" s="170" t="s">
        <v>443</v>
      </c>
      <c r="K90" s="49" t="s">
        <v>443</v>
      </c>
      <c r="L90" s="49" t="s">
        <v>443</v>
      </c>
      <c r="M90" s="49" t="s">
        <v>443</v>
      </c>
      <c r="N90" s="49" t="s">
        <v>443</v>
      </c>
      <c r="O90" s="49" t="s">
        <v>21</v>
      </c>
      <c r="P90" s="49" t="s">
        <v>443</v>
      </c>
      <c r="Q90" s="49" t="s">
        <v>443</v>
      </c>
      <c r="R90" s="49" t="s">
        <v>443</v>
      </c>
      <c r="S90" s="49" t="s">
        <v>443</v>
      </c>
      <c r="T90" s="49" t="s">
        <v>443</v>
      </c>
      <c r="U90" s="49" t="s">
        <v>443</v>
      </c>
      <c r="V90" s="49" t="s">
        <v>443</v>
      </c>
      <c r="W90" s="49" t="s">
        <v>443</v>
      </c>
      <c r="X90" s="49" t="s">
        <v>443</v>
      </c>
      <c r="Y90" s="49" t="s">
        <v>443</v>
      </c>
      <c r="Z90" s="49" t="s">
        <v>443</v>
      </c>
      <c r="AA90" s="61" t="s">
        <v>66</v>
      </c>
      <c r="AB90" s="51"/>
      <c r="AC90" s="51"/>
      <c r="AD90" s="51"/>
      <c r="AE90" s="51"/>
      <c r="AF90" s="51"/>
      <c r="AG90" s="51"/>
      <c r="AH90" s="49"/>
      <c r="AI90" s="49"/>
      <c r="AJ90" s="49"/>
      <c r="AK90" s="49"/>
      <c r="AL90" s="49"/>
      <c r="AM90" s="61" t="s">
        <v>66</v>
      </c>
      <c r="AN90" s="51"/>
      <c r="AO90" s="51"/>
      <c r="AP90" s="51"/>
      <c r="AQ90" s="51"/>
      <c r="AR90" s="51"/>
      <c r="AS90" s="51"/>
      <c r="AT90" s="1"/>
      <c r="AU90" s="1"/>
      <c r="AV90" s="1"/>
      <c r="AW90" s="1"/>
      <c r="AX90" s="1"/>
      <c r="AY90" s="1"/>
      <c r="AZ90" s="1"/>
      <c r="BA90" s="1"/>
      <c r="BB90" s="1"/>
      <c r="BC90" s="1"/>
      <c r="BD90" s="1"/>
      <c r="BE90" s="143"/>
      <c r="BF90" s="1"/>
      <c r="BG90" s="1"/>
      <c r="BH90" s="1"/>
      <c r="BI90" s="1"/>
      <c r="BJ90" s="1"/>
      <c r="BK90" s="1"/>
      <c r="BL90" s="1"/>
      <c r="BM90" s="49" t="s">
        <v>443</v>
      </c>
      <c r="BN90" s="132" t="s">
        <v>21</v>
      </c>
      <c r="BO90" s="1"/>
      <c r="BP90" s="1"/>
      <c r="BQ90" s="1"/>
    </row>
    <row r="91" spans="1:69" ht="45" x14ac:dyDescent="0.2">
      <c r="A91" s="113" t="s">
        <v>2604</v>
      </c>
      <c r="B91" s="113" t="s">
        <v>140</v>
      </c>
      <c r="C91" s="179" t="s">
        <v>2605</v>
      </c>
      <c r="D91" s="122"/>
      <c r="E91" s="178" t="s">
        <v>66</v>
      </c>
      <c r="F91" s="89" t="s">
        <v>430</v>
      </c>
      <c r="G91" s="89">
        <v>27</v>
      </c>
      <c r="H91" s="43" t="s">
        <v>30</v>
      </c>
      <c r="I91" s="44" t="s">
        <v>87</v>
      </c>
      <c r="J91" s="49" t="s">
        <v>21</v>
      </c>
      <c r="K91" s="49" t="s">
        <v>443</v>
      </c>
      <c r="L91" s="49" t="s">
        <v>443</v>
      </c>
      <c r="M91" s="49" t="s">
        <v>443</v>
      </c>
      <c r="N91" s="49" t="s">
        <v>443</v>
      </c>
      <c r="O91" s="50" t="s">
        <v>35</v>
      </c>
      <c r="P91" s="50" t="s">
        <v>35</v>
      </c>
      <c r="Q91" s="50" t="s">
        <v>35</v>
      </c>
      <c r="R91" s="50" t="s">
        <v>35</v>
      </c>
      <c r="S91" s="50" t="s">
        <v>35</v>
      </c>
      <c r="T91" s="50" t="s">
        <v>35</v>
      </c>
      <c r="U91" s="50" t="s">
        <v>35</v>
      </c>
      <c r="V91" s="49" t="s">
        <v>21</v>
      </c>
      <c r="W91" s="50" t="s">
        <v>35</v>
      </c>
      <c r="X91" s="50" t="s">
        <v>35</v>
      </c>
      <c r="Y91" s="50" t="s">
        <v>35</v>
      </c>
      <c r="Z91" s="50" t="s">
        <v>35</v>
      </c>
      <c r="AA91" s="50" t="s">
        <v>35</v>
      </c>
      <c r="AB91" s="50" t="s">
        <v>35</v>
      </c>
      <c r="AC91" s="50" t="s">
        <v>35</v>
      </c>
      <c r="AD91" s="50" t="s">
        <v>35</v>
      </c>
      <c r="AE91" s="50" t="s">
        <v>35</v>
      </c>
      <c r="AF91" s="50" t="s">
        <v>35</v>
      </c>
      <c r="AG91" s="50" t="s">
        <v>35</v>
      </c>
      <c r="AH91" s="49" t="s">
        <v>21</v>
      </c>
      <c r="AI91" s="50" t="s">
        <v>35</v>
      </c>
      <c r="AJ91" s="50" t="s">
        <v>35</v>
      </c>
      <c r="AK91" s="50" t="s">
        <v>35</v>
      </c>
      <c r="AL91" s="50" t="s">
        <v>35</v>
      </c>
      <c r="AM91" s="50" t="s">
        <v>35</v>
      </c>
      <c r="AN91" s="50" t="s">
        <v>35</v>
      </c>
      <c r="AO91" s="50" t="s">
        <v>35</v>
      </c>
      <c r="AP91" s="50" t="s">
        <v>35</v>
      </c>
      <c r="AQ91" s="50" t="s">
        <v>35</v>
      </c>
      <c r="AR91" s="50" t="s">
        <v>35</v>
      </c>
      <c r="AS91" s="50" t="s">
        <v>35</v>
      </c>
      <c r="AT91" s="1"/>
      <c r="AU91" s="1"/>
      <c r="AV91" s="1"/>
      <c r="AW91" s="1"/>
      <c r="AX91" s="1"/>
      <c r="AY91" s="1"/>
      <c r="AZ91" s="1"/>
      <c r="BA91" s="1"/>
      <c r="BB91" s="1"/>
      <c r="BC91" s="1"/>
      <c r="BD91" s="1"/>
      <c r="BE91" s="143"/>
      <c r="BF91" s="159"/>
      <c r="BG91" s="159"/>
      <c r="BH91" s="159"/>
      <c r="BI91" s="159"/>
      <c r="BJ91" s="159"/>
      <c r="BK91" s="15"/>
      <c r="BL91" s="15"/>
      <c r="BM91" s="15"/>
      <c r="BN91" s="15"/>
      <c r="BO91" s="15"/>
      <c r="BP91" s="15"/>
      <c r="BQ91" s="15"/>
    </row>
    <row r="92" spans="1:69" x14ac:dyDescent="0.2">
      <c r="A92" s="197" t="s">
        <v>37</v>
      </c>
      <c r="B92" s="197" t="s">
        <v>119</v>
      </c>
      <c r="C92" s="198"/>
      <c r="D92" s="245"/>
      <c r="E92" s="200" t="s">
        <v>590</v>
      </c>
      <c r="F92" s="251" t="s">
        <v>283</v>
      </c>
      <c r="G92" s="193">
        <v>27</v>
      </c>
      <c r="H92" s="194" t="s">
        <v>39</v>
      </c>
      <c r="I92" s="199" t="s">
        <v>53</v>
      </c>
      <c r="J92" s="49" t="s">
        <v>443</v>
      </c>
      <c r="K92" s="49" t="s">
        <v>443</v>
      </c>
      <c r="L92" s="49" t="s">
        <v>21</v>
      </c>
      <c r="M92" s="49" t="s">
        <v>443</v>
      </c>
      <c r="N92" s="49" t="s">
        <v>443</v>
      </c>
      <c r="O92" s="49" t="s">
        <v>443</v>
      </c>
      <c r="P92" s="49" t="s">
        <v>443</v>
      </c>
      <c r="Q92" s="49" t="s">
        <v>443</v>
      </c>
      <c r="R92" s="49" t="s">
        <v>443</v>
      </c>
      <c r="S92" s="49" t="s">
        <v>443</v>
      </c>
      <c r="T92" s="49" t="s">
        <v>443</v>
      </c>
      <c r="U92" s="49" t="s">
        <v>443</v>
      </c>
      <c r="V92" s="49" t="s">
        <v>443</v>
      </c>
      <c r="W92" s="49" t="s">
        <v>443</v>
      </c>
      <c r="X92" s="49" t="s">
        <v>443</v>
      </c>
      <c r="Y92" s="49" t="s">
        <v>35</v>
      </c>
      <c r="Z92" s="49" t="s">
        <v>443</v>
      </c>
      <c r="AA92" s="49" t="s">
        <v>21</v>
      </c>
      <c r="AB92" s="49" t="s">
        <v>443</v>
      </c>
      <c r="AC92" s="49" t="s">
        <v>443</v>
      </c>
      <c r="AD92" s="49" t="s">
        <v>443</v>
      </c>
      <c r="AE92" s="49" t="s">
        <v>443</v>
      </c>
      <c r="AF92" s="49" t="s">
        <v>443</v>
      </c>
      <c r="AG92" s="49" t="s">
        <v>443</v>
      </c>
      <c r="AH92" s="49" t="s">
        <v>443</v>
      </c>
      <c r="AI92" s="49" t="s">
        <v>443</v>
      </c>
      <c r="AJ92" s="49" t="s">
        <v>443</v>
      </c>
      <c r="AK92" s="49" t="s">
        <v>443</v>
      </c>
      <c r="AL92" s="49" t="s">
        <v>21</v>
      </c>
      <c r="AM92" s="49" t="s">
        <v>443</v>
      </c>
      <c r="AN92" s="49" t="s">
        <v>443</v>
      </c>
      <c r="AO92" s="49" t="s">
        <v>443</v>
      </c>
      <c r="AP92" s="49" t="s">
        <v>443</v>
      </c>
      <c r="AQ92" s="49" t="s">
        <v>443</v>
      </c>
      <c r="AR92" s="123" t="s">
        <v>443</v>
      </c>
      <c r="AS92" s="49" t="s">
        <v>443</v>
      </c>
      <c r="AT92" s="49" t="s">
        <v>443</v>
      </c>
      <c r="AU92" s="49" t="s">
        <v>443</v>
      </c>
      <c r="AV92" s="49" t="s">
        <v>443</v>
      </c>
      <c r="AW92" s="129" t="s">
        <v>2609</v>
      </c>
      <c r="AX92" s="137" t="s">
        <v>21</v>
      </c>
      <c r="AY92" s="49" t="s">
        <v>443</v>
      </c>
      <c r="AZ92" s="49" t="s">
        <v>443</v>
      </c>
      <c r="BA92" s="49" t="s">
        <v>443</v>
      </c>
      <c r="BB92" s="49" t="s">
        <v>443</v>
      </c>
      <c r="BC92" s="49" t="s">
        <v>443</v>
      </c>
      <c r="BD92" s="49" t="s">
        <v>443</v>
      </c>
      <c r="BE92" s="131" t="s">
        <v>443</v>
      </c>
      <c r="BF92" s="273" t="s">
        <v>443</v>
      </c>
      <c r="BG92" s="273" t="s">
        <v>443</v>
      </c>
      <c r="BH92" s="273" t="s">
        <v>443</v>
      </c>
      <c r="BI92" s="273" t="s">
        <v>443</v>
      </c>
      <c r="BJ92" s="156" t="s">
        <v>21</v>
      </c>
      <c r="BK92" s="267" t="s">
        <v>443</v>
      </c>
      <c r="BL92" s="267" t="s">
        <v>443</v>
      </c>
      <c r="BM92" s="155"/>
      <c r="BN92" s="155"/>
      <c r="BO92" s="155"/>
      <c r="BP92" s="155"/>
      <c r="BQ92" s="155"/>
    </row>
    <row r="93" spans="1:69" ht="33.75" x14ac:dyDescent="0.2">
      <c r="A93" s="6" t="s">
        <v>284</v>
      </c>
      <c r="B93" s="6" t="s">
        <v>165</v>
      </c>
      <c r="C93" s="56" t="s">
        <v>2689</v>
      </c>
      <c r="D93" s="117"/>
      <c r="E93" s="53" t="s">
        <v>66</v>
      </c>
      <c r="F93" s="88" t="s">
        <v>285</v>
      </c>
      <c r="G93" s="88">
        <v>28</v>
      </c>
      <c r="H93" s="9" t="s">
        <v>39</v>
      </c>
      <c r="I93" s="10" t="s">
        <v>20</v>
      </c>
      <c r="J93" s="170" t="s">
        <v>443</v>
      </c>
      <c r="K93" s="49" t="s">
        <v>443</v>
      </c>
      <c r="L93" s="49" t="s">
        <v>443</v>
      </c>
      <c r="M93" s="49" t="s">
        <v>443</v>
      </c>
      <c r="N93" s="49" t="s">
        <v>443</v>
      </c>
      <c r="O93" s="49" t="s">
        <v>21</v>
      </c>
      <c r="P93" s="49" t="s">
        <v>443</v>
      </c>
      <c r="Q93" s="49" t="s">
        <v>443</v>
      </c>
      <c r="R93" s="49" t="s">
        <v>443</v>
      </c>
      <c r="S93" s="49" t="s">
        <v>443</v>
      </c>
      <c r="T93" s="49" t="s">
        <v>443</v>
      </c>
      <c r="U93" s="49" t="s">
        <v>443</v>
      </c>
      <c r="V93" s="49" t="s">
        <v>443</v>
      </c>
      <c r="W93" s="49" t="s">
        <v>443</v>
      </c>
      <c r="X93" s="49" t="s">
        <v>443</v>
      </c>
      <c r="Y93" s="49" t="s">
        <v>443</v>
      </c>
      <c r="Z93" s="49" t="s">
        <v>443</v>
      </c>
      <c r="AA93" s="49" t="s">
        <v>21</v>
      </c>
      <c r="AB93" s="49" t="s">
        <v>35</v>
      </c>
      <c r="AC93" s="49" t="s">
        <v>443</v>
      </c>
      <c r="AD93" s="49" t="s">
        <v>443</v>
      </c>
      <c r="AE93" s="49" t="s">
        <v>443</v>
      </c>
      <c r="AF93" s="49" t="s">
        <v>443</v>
      </c>
      <c r="AG93" s="49" t="s">
        <v>443</v>
      </c>
      <c r="AH93" s="49" t="s">
        <v>443</v>
      </c>
      <c r="AI93" s="49" t="s">
        <v>443</v>
      </c>
      <c r="AJ93" s="49" t="s">
        <v>443</v>
      </c>
      <c r="AK93" s="49" t="s">
        <v>443</v>
      </c>
      <c r="AL93" s="49" t="s">
        <v>443</v>
      </c>
      <c r="AM93" s="49" t="s">
        <v>21</v>
      </c>
      <c r="AN93" s="49" t="s">
        <v>443</v>
      </c>
      <c r="AO93" s="49" t="s">
        <v>443</v>
      </c>
      <c r="AP93" s="49" t="s">
        <v>443</v>
      </c>
      <c r="AQ93" s="49" t="s">
        <v>443</v>
      </c>
      <c r="AR93" s="123" t="s">
        <v>443</v>
      </c>
      <c r="AS93" s="49" t="s">
        <v>443</v>
      </c>
      <c r="AT93" s="49" t="s">
        <v>443</v>
      </c>
      <c r="AU93" s="50" t="s">
        <v>35</v>
      </c>
      <c r="AV93" s="50" t="s">
        <v>35</v>
      </c>
      <c r="AW93" s="50" t="s">
        <v>35</v>
      </c>
      <c r="AX93" s="50" t="s">
        <v>35</v>
      </c>
      <c r="AY93" s="50" t="s">
        <v>35</v>
      </c>
      <c r="AZ93" s="50" t="s">
        <v>35</v>
      </c>
      <c r="BA93" s="50" t="s">
        <v>35</v>
      </c>
      <c r="BB93" s="50" t="s">
        <v>35</v>
      </c>
      <c r="BC93" s="50" t="s">
        <v>35</v>
      </c>
      <c r="BD93" s="50" t="s">
        <v>35</v>
      </c>
      <c r="BE93" s="147" t="s">
        <v>35</v>
      </c>
      <c r="BF93" s="1"/>
      <c r="BG93" s="1"/>
      <c r="BH93" s="1"/>
      <c r="BI93" s="1"/>
      <c r="BJ93" s="1"/>
      <c r="BK93" s="1"/>
      <c r="BL93" s="1"/>
      <c r="BM93" s="49" t="s">
        <v>443</v>
      </c>
      <c r="BN93" s="1"/>
      <c r="BO93" s="1"/>
      <c r="BP93" s="1"/>
      <c r="BQ93" s="1"/>
    </row>
    <row r="94" spans="1:69" ht="35.25" x14ac:dyDescent="0.2">
      <c r="A94" s="41" t="s">
        <v>284</v>
      </c>
      <c r="B94" s="41" t="s">
        <v>2835</v>
      </c>
      <c r="C94" s="220" t="s">
        <v>2836</v>
      </c>
      <c r="D94" s="240">
        <v>42353</v>
      </c>
      <c r="E94" s="175" t="s">
        <v>590</v>
      </c>
      <c r="F94" s="250" t="s">
        <v>285</v>
      </c>
      <c r="G94" s="89">
        <v>28</v>
      </c>
      <c r="H94" s="43" t="s">
        <v>39</v>
      </c>
      <c r="I94" s="90" t="s">
        <v>25</v>
      </c>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123"/>
      <c r="AS94" s="49"/>
      <c r="AT94" s="50" t="s">
        <v>35</v>
      </c>
      <c r="AU94" s="49" t="s">
        <v>2687</v>
      </c>
      <c r="AV94" s="49" t="s">
        <v>443</v>
      </c>
      <c r="AW94" s="129" t="s">
        <v>2609</v>
      </c>
      <c r="AX94" s="49" t="s">
        <v>443</v>
      </c>
      <c r="AY94" s="137" t="s">
        <v>21</v>
      </c>
      <c r="AZ94" s="49" t="s">
        <v>443</v>
      </c>
      <c r="BA94" s="49" t="s">
        <v>443</v>
      </c>
      <c r="BB94" s="49" t="s">
        <v>443</v>
      </c>
      <c r="BC94" s="130" t="s">
        <v>2688</v>
      </c>
      <c r="BD94" s="49" t="s">
        <v>443</v>
      </c>
      <c r="BE94" s="131" t="s">
        <v>443</v>
      </c>
      <c r="BF94" s="266" t="s">
        <v>443</v>
      </c>
      <c r="BG94" s="266" t="s">
        <v>443</v>
      </c>
      <c r="BH94" s="266" t="s">
        <v>443</v>
      </c>
      <c r="BI94" s="266" t="s">
        <v>443</v>
      </c>
      <c r="BJ94" s="80" t="s">
        <v>443</v>
      </c>
      <c r="BK94" s="80" t="s">
        <v>443</v>
      </c>
      <c r="BL94" s="160" t="s">
        <v>21</v>
      </c>
      <c r="BM94" s="15"/>
      <c r="BN94" s="15"/>
      <c r="BO94" s="15"/>
      <c r="BP94" s="15"/>
      <c r="BQ94" s="15"/>
    </row>
    <row r="95" spans="1:69" x14ac:dyDescent="0.2">
      <c r="A95" s="197" t="s">
        <v>1755</v>
      </c>
      <c r="B95" s="197" t="s">
        <v>1756</v>
      </c>
      <c r="C95" s="237" t="s">
        <v>2049</v>
      </c>
      <c r="D95" s="191"/>
      <c r="E95" s="200" t="s">
        <v>590</v>
      </c>
      <c r="F95" s="251" t="s">
        <v>287</v>
      </c>
      <c r="G95" s="193">
        <v>29</v>
      </c>
      <c r="H95" s="194" t="s">
        <v>39</v>
      </c>
      <c r="I95" s="157" t="s">
        <v>25</v>
      </c>
      <c r="J95" s="49" t="s">
        <v>443</v>
      </c>
      <c r="K95" s="49" t="s">
        <v>443</v>
      </c>
      <c r="L95" s="49" t="s">
        <v>443</v>
      </c>
      <c r="M95" s="49" t="s">
        <v>443</v>
      </c>
      <c r="N95" s="49" t="s">
        <v>443</v>
      </c>
      <c r="O95" s="49" t="s">
        <v>443</v>
      </c>
      <c r="P95" s="49" t="s">
        <v>21</v>
      </c>
      <c r="Q95" s="49" t="s">
        <v>443</v>
      </c>
      <c r="R95" s="49" t="s">
        <v>443</v>
      </c>
      <c r="S95" s="49" t="s">
        <v>443</v>
      </c>
      <c r="T95" s="49" t="s">
        <v>443</v>
      </c>
      <c r="U95" s="49" t="s">
        <v>443</v>
      </c>
      <c r="V95" s="49" t="s">
        <v>443</v>
      </c>
      <c r="W95" s="49" t="s">
        <v>443</v>
      </c>
      <c r="X95" s="49" t="s">
        <v>443</v>
      </c>
      <c r="Y95" s="49" t="s">
        <v>443</v>
      </c>
      <c r="Z95" s="49" t="s">
        <v>443</v>
      </c>
      <c r="AA95" s="49" t="s">
        <v>443</v>
      </c>
      <c r="AB95" s="49" t="s">
        <v>21</v>
      </c>
      <c r="AC95" s="49" t="s">
        <v>443</v>
      </c>
      <c r="AD95" s="49" t="s">
        <v>443</v>
      </c>
      <c r="AE95" s="49" t="s">
        <v>443</v>
      </c>
      <c r="AF95" s="49" t="s">
        <v>443</v>
      </c>
      <c r="AG95" s="49" t="s">
        <v>443</v>
      </c>
      <c r="AH95" s="49" t="s">
        <v>443</v>
      </c>
      <c r="AI95" s="49" t="s">
        <v>443</v>
      </c>
      <c r="AJ95" s="49" t="s">
        <v>443</v>
      </c>
      <c r="AK95" s="49" t="s">
        <v>443</v>
      </c>
      <c r="AL95" s="49" t="s">
        <v>443</v>
      </c>
      <c r="AM95" s="49" t="s">
        <v>443</v>
      </c>
      <c r="AN95" s="49" t="s">
        <v>21</v>
      </c>
      <c r="AO95" s="49" t="s">
        <v>443</v>
      </c>
      <c r="AP95" s="49" t="s">
        <v>443</v>
      </c>
      <c r="AQ95" s="49" t="s">
        <v>443</v>
      </c>
      <c r="AR95" s="123" t="s">
        <v>443</v>
      </c>
      <c r="AS95" s="49" t="s">
        <v>443</v>
      </c>
      <c r="AT95" s="49" t="s">
        <v>443</v>
      </c>
      <c r="AU95" s="49" t="s">
        <v>443</v>
      </c>
      <c r="AV95" s="49" t="s">
        <v>443</v>
      </c>
      <c r="AW95" s="129" t="s">
        <v>2609</v>
      </c>
      <c r="AX95" s="49" t="s">
        <v>443</v>
      </c>
      <c r="AY95" s="49" t="s">
        <v>443</v>
      </c>
      <c r="AZ95" s="137" t="s">
        <v>21</v>
      </c>
      <c r="BA95" s="49" t="s">
        <v>443</v>
      </c>
      <c r="BB95" s="49" t="s">
        <v>443</v>
      </c>
      <c r="BC95" s="49" t="s">
        <v>443</v>
      </c>
      <c r="BD95" s="49" t="s">
        <v>443</v>
      </c>
      <c r="BE95" s="49" t="s">
        <v>443</v>
      </c>
      <c r="BF95" s="267" t="s">
        <v>443</v>
      </c>
      <c r="BG95" s="267" t="s">
        <v>443</v>
      </c>
      <c r="BH95" s="267" t="s">
        <v>443</v>
      </c>
      <c r="BI95" s="267" t="s">
        <v>443</v>
      </c>
      <c r="BJ95" s="267" t="s">
        <v>443</v>
      </c>
      <c r="BK95" s="155"/>
      <c r="BL95" s="156" t="s">
        <v>21</v>
      </c>
      <c r="BM95" s="155"/>
      <c r="BN95" s="155"/>
      <c r="BO95" s="155"/>
      <c r="BP95" s="155"/>
      <c r="BQ95" s="155"/>
    </row>
    <row r="96" spans="1:69" ht="38.25" x14ac:dyDescent="0.2">
      <c r="A96" s="22" t="s">
        <v>274</v>
      </c>
      <c r="B96" s="6" t="s">
        <v>1767</v>
      </c>
      <c r="C96" s="45"/>
      <c r="D96" s="118">
        <v>41456</v>
      </c>
      <c r="E96" s="52" t="s">
        <v>590</v>
      </c>
      <c r="F96" s="165" t="s">
        <v>276</v>
      </c>
      <c r="G96" s="88">
        <v>30</v>
      </c>
      <c r="H96" s="9" t="s">
        <v>39</v>
      </c>
      <c r="I96" s="32" t="s">
        <v>20</v>
      </c>
      <c r="J96" s="173" t="s">
        <v>35</v>
      </c>
      <c r="K96" s="51" t="s">
        <v>35</v>
      </c>
      <c r="L96" s="51" t="s">
        <v>35</v>
      </c>
      <c r="M96" s="51" t="s">
        <v>35</v>
      </c>
      <c r="N96" s="51" t="s">
        <v>35</v>
      </c>
      <c r="O96" s="51" t="s">
        <v>21</v>
      </c>
      <c r="P96" s="51" t="s">
        <v>35</v>
      </c>
      <c r="Q96" s="51" t="s">
        <v>35</v>
      </c>
      <c r="R96" s="49" t="s">
        <v>443</v>
      </c>
      <c r="S96" s="49" t="s">
        <v>443</v>
      </c>
      <c r="T96" s="49" t="s">
        <v>443</v>
      </c>
      <c r="U96" s="49" t="s">
        <v>443</v>
      </c>
      <c r="V96" s="49" t="s">
        <v>443</v>
      </c>
      <c r="W96" s="49" t="s">
        <v>443</v>
      </c>
      <c r="X96" s="49" t="s">
        <v>443</v>
      </c>
      <c r="Y96" s="49" t="s">
        <v>443</v>
      </c>
      <c r="Z96" s="49" t="s">
        <v>443</v>
      </c>
      <c r="AA96" s="49" t="s">
        <v>21</v>
      </c>
      <c r="AB96" s="49" t="s">
        <v>443</v>
      </c>
      <c r="AC96" s="49" t="s">
        <v>443</v>
      </c>
      <c r="AD96" s="49" t="s">
        <v>443</v>
      </c>
      <c r="AE96" s="49" t="s">
        <v>443</v>
      </c>
      <c r="AF96" s="49" t="s">
        <v>443</v>
      </c>
      <c r="AG96" s="49" t="s">
        <v>443</v>
      </c>
      <c r="AH96" s="49" t="s">
        <v>443</v>
      </c>
      <c r="AI96" s="49" t="s">
        <v>443</v>
      </c>
      <c r="AJ96" s="49" t="s">
        <v>443</v>
      </c>
      <c r="AK96" s="49" t="s">
        <v>443</v>
      </c>
      <c r="AL96" s="49" t="s">
        <v>443</v>
      </c>
      <c r="AM96" s="49" t="s">
        <v>21</v>
      </c>
      <c r="AN96" s="49" t="s">
        <v>443</v>
      </c>
      <c r="AO96" s="49" t="s">
        <v>443</v>
      </c>
      <c r="AP96" s="49" t="s">
        <v>443</v>
      </c>
      <c r="AQ96" s="49" t="s">
        <v>443</v>
      </c>
      <c r="AR96" s="123" t="s">
        <v>443</v>
      </c>
      <c r="AS96" s="49" t="s">
        <v>443</v>
      </c>
      <c r="AT96" s="49" t="s">
        <v>443</v>
      </c>
      <c r="AU96" s="49" t="s">
        <v>443</v>
      </c>
      <c r="AV96" s="49" t="s">
        <v>443</v>
      </c>
      <c r="AW96" s="129" t="s">
        <v>2609</v>
      </c>
      <c r="AX96" s="49" t="s">
        <v>443</v>
      </c>
      <c r="AY96" s="137" t="s">
        <v>21</v>
      </c>
      <c r="AZ96" s="49" t="s">
        <v>443</v>
      </c>
      <c r="BA96" s="49" t="s">
        <v>443</v>
      </c>
      <c r="BB96" s="49" t="s">
        <v>443</v>
      </c>
      <c r="BC96" s="49" t="s">
        <v>443</v>
      </c>
      <c r="BD96" s="49" t="s">
        <v>443</v>
      </c>
      <c r="BE96" s="131" t="s">
        <v>443</v>
      </c>
      <c r="BF96" s="49" t="s">
        <v>443</v>
      </c>
      <c r="BG96" s="49" t="s">
        <v>443</v>
      </c>
      <c r="BH96" s="49" t="s">
        <v>443</v>
      </c>
      <c r="BI96" s="49" t="s">
        <v>443</v>
      </c>
      <c r="BJ96" s="49" t="s">
        <v>443</v>
      </c>
      <c r="BK96" s="132" t="s">
        <v>21</v>
      </c>
      <c r="BL96" s="49" t="s">
        <v>443</v>
      </c>
      <c r="BM96" s="50" t="s">
        <v>66</v>
      </c>
      <c r="BN96" s="228" t="s">
        <v>1919</v>
      </c>
      <c r="BO96" s="228" t="s">
        <v>1919</v>
      </c>
      <c r="BP96" s="228" t="s">
        <v>1919</v>
      </c>
      <c r="BQ96" s="228" t="s">
        <v>1919</v>
      </c>
    </row>
    <row r="97" spans="1:69" ht="25.5" x14ac:dyDescent="0.2">
      <c r="A97" s="6" t="s">
        <v>2299</v>
      </c>
      <c r="B97" s="6" t="s">
        <v>948</v>
      </c>
      <c r="C97" s="45"/>
      <c r="D97" s="118">
        <v>41609</v>
      </c>
      <c r="E97" s="52" t="s">
        <v>590</v>
      </c>
      <c r="F97" s="165" t="s">
        <v>2491</v>
      </c>
      <c r="G97" s="88">
        <v>31</v>
      </c>
      <c r="H97" s="9" t="s">
        <v>39</v>
      </c>
      <c r="I97" s="23" t="s">
        <v>42</v>
      </c>
      <c r="J97" s="170"/>
      <c r="K97" s="49"/>
      <c r="L97" s="49"/>
      <c r="M97" s="49"/>
      <c r="N97" s="49"/>
      <c r="O97" s="49"/>
      <c r="P97" s="49"/>
      <c r="Q97" s="49"/>
      <c r="R97" s="49"/>
      <c r="S97" s="49"/>
      <c r="T97" s="49"/>
      <c r="U97" s="49"/>
      <c r="V97" s="109" t="s">
        <v>35</v>
      </c>
      <c r="W97" s="49" t="s">
        <v>21</v>
      </c>
      <c r="X97" s="49" t="s">
        <v>443</v>
      </c>
      <c r="Y97" s="49" t="s">
        <v>443</v>
      </c>
      <c r="Z97" s="49" t="s">
        <v>443</v>
      </c>
      <c r="AA97" s="49" t="s">
        <v>443</v>
      </c>
      <c r="AB97" s="49" t="s">
        <v>443</v>
      </c>
      <c r="AC97" s="49" t="s">
        <v>443</v>
      </c>
      <c r="AD97" s="49" t="s">
        <v>443</v>
      </c>
      <c r="AE97" s="49" t="s">
        <v>443</v>
      </c>
      <c r="AF97" s="49" t="s">
        <v>443</v>
      </c>
      <c r="AG97" s="49" t="s">
        <v>443</v>
      </c>
      <c r="AH97" s="49" t="s">
        <v>443</v>
      </c>
      <c r="AI97" s="49" t="s">
        <v>21</v>
      </c>
      <c r="AJ97" s="49" t="s">
        <v>443</v>
      </c>
      <c r="AK97" s="49" t="s">
        <v>443</v>
      </c>
      <c r="AL97" s="49" t="s">
        <v>443</v>
      </c>
      <c r="AM97" s="49" t="s">
        <v>443</v>
      </c>
      <c r="AN97" s="49" t="s">
        <v>443</v>
      </c>
      <c r="AO97" s="49" t="s">
        <v>443</v>
      </c>
      <c r="AP97" s="49" t="s">
        <v>443</v>
      </c>
      <c r="AQ97" s="49" t="s">
        <v>443</v>
      </c>
      <c r="AR97" s="123" t="s">
        <v>443</v>
      </c>
      <c r="AS97" s="49" t="s">
        <v>443</v>
      </c>
      <c r="AT97" s="49" t="s">
        <v>443</v>
      </c>
      <c r="AU97" s="137" t="s">
        <v>21</v>
      </c>
      <c r="AV97" s="49" t="s">
        <v>443</v>
      </c>
      <c r="AW97" s="129" t="s">
        <v>2609</v>
      </c>
      <c r="AX97" s="49" t="s">
        <v>443</v>
      </c>
      <c r="AY97" s="49" t="s">
        <v>443</v>
      </c>
      <c r="AZ97" s="49" t="s">
        <v>443</v>
      </c>
      <c r="BA97" s="49" t="s">
        <v>443</v>
      </c>
      <c r="BB97" s="49" t="s">
        <v>443</v>
      </c>
      <c r="BC97" s="49" t="s">
        <v>443</v>
      </c>
      <c r="BD97" s="49" t="s">
        <v>443</v>
      </c>
      <c r="BE97" s="131" t="s">
        <v>443</v>
      </c>
      <c r="BF97" s="49" t="s">
        <v>443</v>
      </c>
      <c r="BG97" s="132" t="s">
        <v>21</v>
      </c>
      <c r="BH97" s="49" t="s">
        <v>443</v>
      </c>
      <c r="BI97" s="49" t="s">
        <v>443</v>
      </c>
      <c r="BJ97" s="49" t="s">
        <v>443</v>
      </c>
      <c r="BK97" s="49" t="s">
        <v>443</v>
      </c>
      <c r="BL97" s="49" t="s">
        <v>443</v>
      </c>
      <c r="BM97" s="1"/>
      <c r="BN97" s="1"/>
      <c r="BO97" s="132" t="s">
        <v>21</v>
      </c>
      <c r="BP97" s="1"/>
      <c r="BQ97" s="1"/>
    </row>
    <row r="98" spans="1:69" x14ac:dyDescent="0.2">
      <c r="A98" s="6" t="s">
        <v>214</v>
      </c>
      <c r="B98" s="6" t="s">
        <v>99</v>
      </c>
      <c r="C98" s="45"/>
      <c r="D98" s="117"/>
      <c r="E98" s="52" t="s">
        <v>590</v>
      </c>
      <c r="F98" s="165" t="s">
        <v>288</v>
      </c>
      <c r="G98" s="88">
        <v>32</v>
      </c>
      <c r="H98" s="9" t="s">
        <v>39</v>
      </c>
      <c r="I98" s="23" t="s">
        <v>45</v>
      </c>
      <c r="J98" s="170" t="s">
        <v>443</v>
      </c>
      <c r="K98" s="49" t="s">
        <v>443</v>
      </c>
      <c r="L98" s="49" t="s">
        <v>443</v>
      </c>
      <c r="M98" s="49" t="s">
        <v>21</v>
      </c>
      <c r="N98" s="49" t="s">
        <v>443</v>
      </c>
      <c r="O98" s="49" t="s">
        <v>443</v>
      </c>
      <c r="P98" s="49" t="s">
        <v>443</v>
      </c>
      <c r="Q98" s="49" t="s">
        <v>443</v>
      </c>
      <c r="R98" s="49" t="s">
        <v>443</v>
      </c>
      <c r="S98" s="49" t="s">
        <v>443</v>
      </c>
      <c r="T98" s="49" t="s">
        <v>443</v>
      </c>
      <c r="U98" s="49" t="s">
        <v>443</v>
      </c>
      <c r="V98" s="49" t="s">
        <v>443</v>
      </c>
      <c r="W98" s="49" t="s">
        <v>443</v>
      </c>
      <c r="X98" s="49" t="s">
        <v>443</v>
      </c>
      <c r="Y98" s="49" t="s">
        <v>21</v>
      </c>
      <c r="Z98" s="49" t="s">
        <v>443</v>
      </c>
      <c r="AA98" s="49" t="s">
        <v>443</v>
      </c>
      <c r="AB98" s="49" t="s">
        <v>443</v>
      </c>
      <c r="AC98" s="49" t="s">
        <v>443</v>
      </c>
      <c r="AD98" s="49" t="s">
        <v>443</v>
      </c>
      <c r="AE98" s="49" t="s">
        <v>443</v>
      </c>
      <c r="AF98" s="49" t="s">
        <v>443</v>
      </c>
      <c r="AG98" s="49" t="s">
        <v>443</v>
      </c>
      <c r="AH98" s="49" t="s">
        <v>443</v>
      </c>
      <c r="AI98" s="49" t="s">
        <v>443</v>
      </c>
      <c r="AJ98" s="49" t="s">
        <v>21</v>
      </c>
      <c r="AK98" s="49" t="s">
        <v>443</v>
      </c>
      <c r="AL98" s="49" t="s">
        <v>443</v>
      </c>
      <c r="AM98" s="49" t="s">
        <v>443</v>
      </c>
      <c r="AN98" s="49" t="s">
        <v>443</v>
      </c>
      <c r="AO98" s="49" t="s">
        <v>443</v>
      </c>
      <c r="AP98" s="49" t="s">
        <v>443</v>
      </c>
      <c r="AQ98" s="49" t="s">
        <v>443</v>
      </c>
      <c r="AR98" s="123" t="s">
        <v>443</v>
      </c>
      <c r="AS98" s="49" t="s">
        <v>443</v>
      </c>
      <c r="AT98" s="49" t="s">
        <v>443</v>
      </c>
      <c r="AU98" s="49" t="s">
        <v>443</v>
      </c>
      <c r="AV98" s="49" t="s">
        <v>443</v>
      </c>
      <c r="AW98" s="137" t="s">
        <v>21</v>
      </c>
      <c r="AX98" s="49" t="s">
        <v>443</v>
      </c>
      <c r="AY98" s="49" t="s">
        <v>443</v>
      </c>
      <c r="AZ98" s="49" t="s">
        <v>443</v>
      </c>
      <c r="BA98" s="49" t="s">
        <v>443</v>
      </c>
      <c r="BB98" s="49" t="s">
        <v>443</v>
      </c>
      <c r="BC98" s="49" t="s">
        <v>443</v>
      </c>
      <c r="BD98" s="49" t="s">
        <v>443</v>
      </c>
      <c r="BE98" s="131" t="s">
        <v>443</v>
      </c>
      <c r="BF98" s="49" t="s">
        <v>443</v>
      </c>
      <c r="BG98" s="49" t="s">
        <v>443</v>
      </c>
      <c r="BH98" s="49" t="s">
        <v>443</v>
      </c>
      <c r="BI98" s="132" t="s">
        <v>21</v>
      </c>
      <c r="BJ98" s="49" t="s">
        <v>443</v>
      </c>
      <c r="BK98" s="49" t="s">
        <v>443</v>
      </c>
      <c r="BL98" s="49" t="s">
        <v>443</v>
      </c>
      <c r="BM98" s="49" t="s">
        <v>443</v>
      </c>
      <c r="BN98" s="1"/>
      <c r="BO98" s="1"/>
      <c r="BP98" s="1"/>
      <c r="BQ98" s="1"/>
    </row>
    <row r="99" spans="1:69" ht="33.75" x14ac:dyDescent="0.2">
      <c r="A99" s="201" t="s">
        <v>291</v>
      </c>
      <c r="B99" s="201" t="s">
        <v>165</v>
      </c>
      <c r="C99" s="219" t="s">
        <v>2703</v>
      </c>
      <c r="D99" s="162"/>
      <c r="E99" s="211" t="s">
        <v>66</v>
      </c>
      <c r="F99" s="140" t="s">
        <v>292</v>
      </c>
      <c r="G99" s="140">
        <v>33</v>
      </c>
      <c r="H99" s="203" t="s">
        <v>39</v>
      </c>
      <c r="I99" s="204" t="s">
        <v>45</v>
      </c>
      <c r="J99" s="49" t="s">
        <v>443</v>
      </c>
      <c r="K99" s="49" t="s">
        <v>443</v>
      </c>
      <c r="L99" s="49" t="s">
        <v>443</v>
      </c>
      <c r="M99" s="49" t="s">
        <v>21</v>
      </c>
      <c r="N99" s="49" t="s">
        <v>443</v>
      </c>
      <c r="O99" s="49" t="s">
        <v>443</v>
      </c>
      <c r="P99" s="49" t="s">
        <v>443</v>
      </c>
      <c r="Q99" s="49" t="s">
        <v>443</v>
      </c>
      <c r="R99" s="49" t="s">
        <v>443</v>
      </c>
      <c r="S99" s="49" t="s">
        <v>443</v>
      </c>
      <c r="T99" s="49" t="s">
        <v>443</v>
      </c>
      <c r="U99" s="49" t="s">
        <v>443</v>
      </c>
      <c r="V99" s="49" t="s">
        <v>443</v>
      </c>
      <c r="W99" s="49" t="s">
        <v>443</v>
      </c>
      <c r="X99" s="49" t="s">
        <v>443</v>
      </c>
      <c r="Y99" s="49" t="s">
        <v>21</v>
      </c>
      <c r="Z99" s="49" t="s">
        <v>443</v>
      </c>
      <c r="AA99" s="49" t="s">
        <v>443</v>
      </c>
      <c r="AB99" s="49" t="s">
        <v>443</v>
      </c>
      <c r="AC99" s="49" t="s">
        <v>443</v>
      </c>
      <c r="AD99" s="49" t="s">
        <v>443</v>
      </c>
      <c r="AE99" s="49" t="s">
        <v>443</v>
      </c>
      <c r="AF99" s="49" t="s">
        <v>443</v>
      </c>
      <c r="AG99" s="49" t="s">
        <v>443</v>
      </c>
      <c r="AH99" s="49" t="s">
        <v>443</v>
      </c>
      <c r="AI99" s="49" t="s">
        <v>443</v>
      </c>
      <c r="AJ99" s="49" t="s">
        <v>443</v>
      </c>
      <c r="AK99" s="49" t="s">
        <v>21</v>
      </c>
      <c r="AL99" s="49" t="s">
        <v>443</v>
      </c>
      <c r="AM99" s="49" t="s">
        <v>443</v>
      </c>
      <c r="AN99" s="49" t="s">
        <v>443</v>
      </c>
      <c r="AO99" s="49" t="s">
        <v>443</v>
      </c>
      <c r="AP99" s="49" t="s">
        <v>443</v>
      </c>
      <c r="AQ99" s="49" t="s">
        <v>443</v>
      </c>
      <c r="AR99" s="123" t="s">
        <v>443</v>
      </c>
      <c r="AS99" s="49" t="s">
        <v>443</v>
      </c>
      <c r="AT99" s="49" t="s">
        <v>443</v>
      </c>
      <c r="AU99" s="50" t="s">
        <v>35</v>
      </c>
      <c r="AV99" s="50" t="s">
        <v>35</v>
      </c>
      <c r="AW99" s="50" t="s">
        <v>35</v>
      </c>
      <c r="AX99" s="50" t="s">
        <v>35</v>
      </c>
      <c r="AY99" s="50" t="s">
        <v>35</v>
      </c>
      <c r="AZ99" s="50" t="s">
        <v>35</v>
      </c>
      <c r="BA99" s="50" t="s">
        <v>35</v>
      </c>
      <c r="BB99" s="50" t="s">
        <v>35</v>
      </c>
      <c r="BC99" s="50" t="s">
        <v>35</v>
      </c>
      <c r="BD99" s="50" t="s">
        <v>35</v>
      </c>
      <c r="BE99" s="50" t="s">
        <v>35</v>
      </c>
      <c r="BH99" s="17"/>
      <c r="BI99" s="17"/>
      <c r="BK99"/>
      <c r="BL99"/>
      <c r="BQ99" s="144" t="s">
        <v>21</v>
      </c>
    </row>
    <row r="100" spans="1:69" ht="56.25" x14ac:dyDescent="0.2">
      <c r="A100" s="6" t="s">
        <v>291</v>
      </c>
      <c r="B100" s="6" t="s">
        <v>2837</v>
      </c>
      <c r="C100" s="56" t="s">
        <v>2838</v>
      </c>
      <c r="D100" s="126">
        <v>42353</v>
      </c>
      <c r="E100" s="52" t="s">
        <v>590</v>
      </c>
      <c r="F100" s="165" t="s">
        <v>292</v>
      </c>
      <c r="G100" s="88">
        <v>33</v>
      </c>
      <c r="H100" s="9" t="s">
        <v>39</v>
      </c>
      <c r="I100" s="10" t="s">
        <v>45</v>
      </c>
      <c r="J100" s="170"/>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123"/>
      <c r="AS100" s="49"/>
      <c r="AT100" s="50" t="s">
        <v>35</v>
      </c>
      <c r="AU100" s="49" t="s">
        <v>2687</v>
      </c>
      <c r="AV100" s="49" t="s">
        <v>443</v>
      </c>
      <c r="AW100" s="137" t="s">
        <v>21</v>
      </c>
      <c r="AX100" s="49" t="s">
        <v>443</v>
      </c>
      <c r="AY100" s="49" t="s">
        <v>443</v>
      </c>
      <c r="AZ100" s="49" t="s">
        <v>443</v>
      </c>
      <c r="BA100" s="49" t="s">
        <v>443</v>
      </c>
      <c r="BB100" s="49" t="s">
        <v>443</v>
      </c>
      <c r="BC100" s="49" t="s">
        <v>443</v>
      </c>
      <c r="BD100" s="49" t="s">
        <v>443</v>
      </c>
      <c r="BE100" s="131" t="s">
        <v>443</v>
      </c>
      <c r="BF100" s="49" t="s">
        <v>443</v>
      </c>
      <c r="BG100" s="49" t="s">
        <v>443</v>
      </c>
      <c r="BH100" s="49" t="s">
        <v>443</v>
      </c>
      <c r="BI100" s="132" t="s">
        <v>21</v>
      </c>
      <c r="BJ100" s="49" t="s">
        <v>443</v>
      </c>
      <c r="BK100" s="49" t="s">
        <v>34</v>
      </c>
      <c r="BL100" s="49" t="s">
        <v>443</v>
      </c>
      <c r="BM100" s="1"/>
      <c r="BN100" s="1"/>
      <c r="BO100" s="1"/>
      <c r="BP100" s="1"/>
      <c r="BQ100" s="1"/>
    </row>
    <row r="101" spans="1:69" ht="33.75" x14ac:dyDescent="0.2">
      <c r="A101" s="201" t="s">
        <v>289</v>
      </c>
      <c r="B101" s="201" t="s">
        <v>165</v>
      </c>
      <c r="C101" s="219" t="s">
        <v>2705</v>
      </c>
      <c r="D101" s="210"/>
      <c r="E101" s="211" t="s">
        <v>66</v>
      </c>
      <c r="F101" s="140" t="s">
        <v>290</v>
      </c>
      <c r="G101" s="140">
        <v>34</v>
      </c>
      <c r="H101" s="203" t="s">
        <v>39</v>
      </c>
      <c r="I101" s="177" t="s">
        <v>45</v>
      </c>
      <c r="J101" s="49" t="s">
        <v>443</v>
      </c>
      <c r="K101" s="49" t="s">
        <v>443</v>
      </c>
      <c r="L101" s="49" t="s">
        <v>443</v>
      </c>
      <c r="M101" s="49" t="s">
        <v>21</v>
      </c>
      <c r="N101" s="49" t="s">
        <v>443</v>
      </c>
      <c r="O101" s="49" t="s">
        <v>443</v>
      </c>
      <c r="P101" s="49" t="s">
        <v>443</v>
      </c>
      <c r="Q101" s="49" t="s">
        <v>443</v>
      </c>
      <c r="R101" s="49" t="s">
        <v>443</v>
      </c>
      <c r="S101" s="49" t="s">
        <v>443</v>
      </c>
      <c r="T101" s="49" t="s">
        <v>443</v>
      </c>
      <c r="U101" s="49" t="s">
        <v>443</v>
      </c>
      <c r="V101" s="49" t="s">
        <v>443</v>
      </c>
      <c r="W101" s="49" t="s">
        <v>443</v>
      </c>
      <c r="X101" s="49" t="s">
        <v>443</v>
      </c>
      <c r="Y101" s="49" t="s">
        <v>21</v>
      </c>
      <c r="Z101" s="49" t="s">
        <v>443</v>
      </c>
      <c r="AA101" s="49" t="s">
        <v>443</v>
      </c>
      <c r="AB101" s="49" t="s">
        <v>443</v>
      </c>
      <c r="AC101" s="49" t="s">
        <v>443</v>
      </c>
      <c r="AD101" s="49" t="s">
        <v>443</v>
      </c>
      <c r="AE101" s="49" t="s">
        <v>443</v>
      </c>
      <c r="AF101" s="49" t="s">
        <v>443</v>
      </c>
      <c r="AG101" s="49" t="s">
        <v>443</v>
      </c>
      <c r="AH101" s="49" t="s">
        <v>443</v>
      </c>
      <c r="AI101" s="49" t="s">
        <v>443</v>
      </c>
      <c r="AJ101" s="49" t="s">
        <v>443</v>
      </c>
      <c r="AK101" s="49" t="s">
        <v>21</v>
      </c>
      <c r="AL101" s="49" t="s">
        <v>443</v>
      </c>
      <c r="AM101" s="49" t="s">
        <v>443</v>
      </c>
      <c r="AN101" s="49" t="s">
        <v>443</v>
      </c>
      <c r="AO101" s="49" t="s">
        <v>443</v>
      </c>
      <c r="AP101" s="49" t="s">
        <v>443</v>
      </c>
      <c r="AQ101" s="49" t="s">
        <v>443</v>
      </c>
      <c r="AR101" s="123" t="s">
        <v>443</v>
      </c>
      <c r="AS101" s="49" t="s">
        <v>443</v>
      </c>
      <c r="AT101" s="49" t="s">
        <v>443</v>
      </c>
      <c r="AU101" s="50" t="s">
        <v>35</v>
      </c>
      <c r="AV101" s="50" t="s">
        <v>35</v>
      </c>
      <c r="AW101" s="50" t="s">
        <v>35</v>
      </c>
      <c r="AX101" s="50" t="s">
        <v>35</v>
      </c>
      <c r="AY101" s="50" t="s">
        <v>35</v>
      </c>
      <c r="AZ101" s="50" t="s">
        <v>35</v>
      </c>
      <c r="BA101" s="50" t="s">
        <v>35</v>
      </c>
      <c r="BB101" s="50" t="s">
        <v>35</v>
      </c>
      <c r="BC101" s="50" t="s">
        <v>35</v>
      </c>
      <c r="BD101" s="50" t="s">
        <v>35</v>
      </c>
      <c r="BE101" s="147" t="s">
        <v>35</v>
      </c>
      <c r="BF101" s="163"/>
      <c r="BG101" s="163"/>
      <c r="BH101" s="163"/>
      <c r="BI101" s="163"/>
      <c r="BJ101" s="163"/>
      <c r="BK101" s="163"/>
      <c r="BL101" s="163"/>
      <c r="BM101" s="163"/>
      <c r="BN101" s="164" t="s">
        <v>21</v>
      </c>
      <c r="BO101" s="163"/>
      <c r="BP101" s="163"/>
      <c r="BQ101" s="163"/>
    </row>
    <row r="102" spans="1:69" ht="67.5" x14ac:dyDescent="0.2">
      <c r="A102" s="6" t="s">
        <v>289</v>
      </c>
      <c r="B102" s="6" t="s">
        <v>2837</v>
      </c>
      <c r="C102" s="56" t="s">
        <v>2839</v>
      </c>
      <c r="D102" s="126">
        <v>42353</v>
      </c>
      <c r="E102" s="52" t="s">
        <v>590</v>
      </c>
      <c r="F102" s="165" t="s">
        <v>290</v>
      </c>
      <c r="G102" s="88">
        <v>34</v>
      </c>
      <c r="H102" s="9" t="s">
        <v>39</v>
      </c>
      <c r="I102" s="10" t="s">
        <v>45</v>
      </c>
      <c r="J102" s="170"/>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123"/>
      <c r="AS102" s="49"/>
      <c r="AT102" s="50" t="s">
        <v>35</v>
      </c>
      <c r="AU102" s="49" t="s">
        <v>2687</v>
      </c>
      <c r="AV102" s="49" t="s">
        <v>443</v>
      </c>
      <c r="AW102" s="137" t="s">
        <v>21</v>
      </c>
      <c r="AX102" s="49" t="s">
        <v>443</v>
      </c>
      <c r="AY102" s="49" t="s">
        <v>443</v>
      </c>
      <c r="AZ102" s="49" t="s">
        <v>443</v>
      </c>
      <c r="BA102" s="49" t="s">
        <v>443</v>
      </c>
      <c r="BB102" s="49" t="s">
        <v>443</v>
      </c>
      <c r="BC102" s="49" t="s">
        <v>443</v>
      </c>
      <c r="BD102" s="49" t="s">
        <v>443</v>
      </c>
      <c r="BE102" s="131" t="s">
        <v>443</v>
      </c>
      <c r="BF102" s="49" t="s">
        <v>443</v>
      </c>
      <c r="BG102" s="49" t="s">
        <v>443</v>
      </c>
      <c r="BH102" s="49" t="s">
        <v>443</v>
      </c>
      <c r="BI102" s="49" t="s">
        <v>34</v>
      </c>
      <c r="BJ102" s="49" t="s">
        <v>34</v>
      </c>
      <c r="BK102" s="49" t="s">
        <v>34</v>
      </c>
      <c r="BL102" s="49" t="s">
        <v>443</v>
      </c>
      <c r="BM102" s="1"/>
      <c r="BN102" s="1"/>
      <c r="BO102" s="1"/>
      <c r="BP102" s="132" t="s">
        <v>21</v>
      </c>
      <c r="BQ102" s="1"/>
    </row>
    <row r="103" spans="1:69" ht="25.5" x14ac:dyDescent="0.2">
      <c r="A103" s="41" t="s">
        <v>293</v>
      </c>
      <c r="B103" s="41" t="s">
        <v>948</v>
      </c>
      <c r="C103" s="59" t="s">
        <v>2840</v>
      </c>
      <c r="D103" s="121">
        <v>41334</v>
      </c>
      <c r="E103" s="175" t="s">
        <v>590</v>
      </c>
      <c r="F103" s="250" t="s">
        <v>294</v>
      </c>
      <c r="G103" s="89">
        <v>35</v>
      </c>
      <c r="H103" s="43" t="s">
        <v>39</v>
      </c>
      <c r="I103" s="90" t="s">
        <v>31</v>
      </c>
      <c r="J103" s="49" t="s">
        <v>35</v>
      </c>
      <c r="K103" s="49" t="s">
        <v>35</v>
      </c>
      <c r="L103" s="49" t="s">
        <v>35</v>
      </c>
      <c r="M103" s="49" t="s">
        <v>35</v>
      </c>
      <c r="N103" s="49" t="s">
        <v>443</v>
      </c>
      <c r="O103" s="49" t="s">
        <v>443</v>
      </c>
      <c r="P103" s="49" t="s">
        <v>443</v>
      </c>
      <c r="Q103" s="49" t="s">
        <v>443</v>
      </c>
      <c r="R103" s="49" t="s">
        <v>443</v>
      </c>
      <c r="S103" s="49" t="s">
        <v>443</v>
      </c>
      <c r="T103" s="49" t="s">
        <v>443</v>
      </c>
      <c r="U103" s="49" t="s">
        <v>21</v>
      </c>
      <c r="V103" s="49" t="s">
        <v>35</v>
      </c>
      <c r="W103" s="49" t="s">
        <v>443</v>
      </c>
      <c r="X103" s="49" t="s">
        <v>443</v>
      </c>
      <c r="Y103" s="49" t="s">
        <v>443</v>
      </c>
      <c r="Z103" s="49" t="s">
        <v>443</v>
      </c>
      <c r="AA103" s="49" t="s">
        <v>443</v>
      </c>
      <c r="AB103" s="49" t="s">
        <v>443</v>
      </c>
      <c r="AC103" s="49" t="s">
        <v>443</v>
      </c>
      <c r="AD103" s="49" t="s">
        <v>443</v>
      </c>
      <c r="AE103" s="49" t="s">
        <v>35</v>
      </c>
      <c r="AF103" s="49" t="s">
        <v>443</v>
      </c>
      <c r="AG103" s="49" t="s">
        <v>21</v>
      </c>
      <c r="AH103" s="49" t="s">
        <v>443</v>
      </c>
      <c r="AI103" s="49" t="s">
        <v>443</v>
      </c>
      <c r="AJ103" s="49" t="s">
        <v>443</v>
      </c>
      <c r="AK103" s="49" t="s">
        <v>443</v>
      </c>
      <c r="AL103" s="49" t="s">
        <v>443</v>
      </c>
      <c r="AM103" s="49" t="s">
        <v>443</v>
      </c>
      <c r="AN103" s="49" t="s">
        <v>443</v>
      </c>
      <c r="AO103" s="49" t="s">
        <v>443</v>
      </c>
      <c r="AP103" s="49" t="s">
        <v>443</v>
      </c>
      <c r="AQ103" s="49" t="s">
        <v>443</v>
      </c>
      <c r="AR103" s="123" t="s">
        <v>443</v>
      </c>
      <c r="AS103" s="49" t="s">
        <v>21</v>
      </c>
      <c r="AT103" s="49" t="s">
        <v>443</v>
      </c>
      <c r="AU103" s="49" t="s">
        <v>443</v>
      </c>
      <c r="AV103" s="49" t="s">
        <v>443</v>
      </c>
      <c r="AW103" s="129" t="s">
        <v>2609</v>
      </c>
      <c r="AX103" s="49" t="s">
        <v>443</v>
      </c>
      <c r="AY103" s="49" t="s">
        <v>443</v>
      </c>
      <c r="AZ103" s="49" t="s">
        <v>443</v>
      </c>
      <c r="BA103" s="49" t="s">
        <v>443</v>
      </c>
      <c r="BB103" s="49" t="s">
        <v>443</v>
      </c>
      <c r="BC103" s="49" t="s">
        <v>443</v>
      </c>
      <c r="BD103" s="137" t="s">
        <v>21</v>
      </c>
      <c r="BE103" s="131" t="s">
        <v>443</v>
      </c>
      <c r="BF103" s="266" t="s">
        <v>443</v>
      </c>
      <c r="BG103" s="266" t="s">
        <v>443</v>
      </c>
      <c r="BH103" s="266" t="s">
        <v>443</v>
      </c>
      <c r="BI103" s="266" t="s">
        <v>443</v>
      </c>
      <c r="BJ103" s="266" t="s">
        <v>443</v>
      </c>
      <c r="BK103" s="80" t="s">
        <v>443</v>
      </c>
      <c r="BL103" s="80" t="s">
        <v>443</v>
      </c>
      <c r="BM103" s="15"/>
      <c r="BN103" s="15"/>
      <c r="BO103" s="15"/>
      <c r="BP103" s="160" t="s">
        <v>21</v>
      </c>
      <c r="BQ103" s="15"/>
    </row>
    <row r="104" spans="1:69" ht="45" x14ac:dyDescent="0.2">
      <c r="A104" s="22" t="s">
        <v>301</v>
      </c>
      <c r="B104" s="6" t="s">
        <v>1580</v>
      </c>
      <c r="C104" s="45" t="s">
        <v>2841</v>
      </c>
      <c r="D104" s="117"/>
      <c r="E104" s="52" t="s">
        <v>590</v>
      </c>
      <c r="F104" s="165" t="s">
        <v>300</v>
      </c>
      <c r="G104" s="88">
        <v>36</v>
      </c>
      <c r="H104" s="9" t="s">
        <v>39</v>
      </c>
      <c r="I104" s="10" t="s">
        <v>40</v>
      </c>
      <c r="J104" s="49" t="s">
        <v>443</v>
      </c>
      <c r="K104" s="49" t="s">
        <v>443</v>
      </c>
      <c r="L104" s="49" t="s">
        <v>21</v>
      </c>
      <c r="M104" s="49" t="s">
        <v>443</v>
      </c>
      <c r="N104" s="49" t="s">
        <v>443</v>
      </c>
      <c r="O104" s="49" t="s">
        <v>443</v>
      </c>
      <c r="P104" s="49" t="s">
        <v>443</v>
      </c>
      <c r="Q104" s="49" t="s">
        <v>443</v>
      </c>
      <c r="R104" s="66" t="s">
        <v>767</v>
      </c>
      <c r="S104" s="66" t="s">
        <v>767</v>
      </c>
      <c r="T104" s="49" t="s">
        <v>443</v>
      </c>
      <c r="U104" s="49" t="s">
        <v>443</v>
      </c>
      <c r="V104" s="49" t="s">
        <v>443</v>
      </c>
      <c r="W104" s="49" t="s">
        <v>443</v>
      </c>
      <c r="X104" s="49" t="s">
        <v>21</v>
      </c>
      <c r="Y104" s="49" t="s">
        <v>35</v>
      </c>
      <c r="Z104" s="49" t="s">
        <v>443</v>
      </c>
      <c r="AA104" s="49" t="s">
        <v>443</v>
      </c>
      <c r="AB104" s="49" t="s">
        <v>443</v>
      </c>
      <c r="AC104" s="49" t="s">
        <v>443</v>
      </c>
      <c r="AD104" s="49" t="s">
        <v>34</v>
      </c>
      <c r="AE104" s="49" t="s">
        <v>35</v>
      </c>
      <c r="AF104" s="49" t="s">
        <v>443</v>
      </c>
      <c r="AG104" s="49" t="s">
        <v>443</v>
      </c>
      <c r="AH104" s="49" t="s">
        <v>443</v>
      </c>
      <c r="AI104" s="49" t="s">
        <v>443</v>
      </c>
      <c r="AJ104" s="49" t="s">
        <v>21</v>
      </c>
      <c r="AK104" s="49" t="s">
        <v>443</v>
      </c>
      <c r="AL104" s="49" t="s">
        <v>443</v>
      </c>
      <c r="AM104" s="49" t="s">
        <v>443</v>
      </c>
      <c r="AN104" s="49" t="s">
        <v>443</v>
      </c>
      <c r="AO104" s="49" t="s">
        <v>443</v>
      </c>
      <c r="AP104" s="50" t="s">
        <v>35</v>
      </c>
      <c r="AQ104" s="50" t="s">
        <v>35</v>
      </c>
      <c r="AR104" s="123" t="s">
        <v>443</v>
      </c>
      <c r="AS104" s="49" t="s">
        <v>443</v>
      </c>
      <c r="AT104" s="49" t="s">
        <v>443</v>
      </c>
      <c r="AU104" s="49" t="s">
        <v>443</v>
      </c>
      <c r="AV104" s="137" t="s">
        <v>21</v>
      </c>
      <c r="AW104" s="129" t="s">
        <v>2609</v>
      </c>
      <c r="AX104" s="49" t="s">
        <v>443</v>
      </c>
      <c r="AY104" s="49" t="s">
        <v>443</v>
      </c>
      <c r="AZ104" s="49" t="s">
        <v>443</v>
      </c>
      <c r="BA104" s="49" t="s">
        <v>443</v>
      </c>
      <c r="BB104" s="50" t="s">
        <v>35</v>
      </c>
      <c r="BC104" s="50" t="s">
        <v>35</v>
      </c>
      <c r="BD104" s="50" t="s">
        <v>35</v>
      </c>
      <c r="BE104" s="131" t="s">
        <v>443</v>
      </c>
      <c r="BF104" s="131" t="s">
        <v>443</v>
      </c>
      <c r="BG104" s="131" t="s">
        <v>443</v>
      </c>
      <c r="BH104" s="274" t="s">
        <v>21</v>
      </c>
      <c r="BI104" s="131" t="s">
        <v>443</v>
      </c>
      <c r="BJ104" s="49" t="s">
        <v>443</v>
      </c>
      <c r="BK104" s="49" t="s">
        <v>443</v>
      </c>
      <c r="BL104" s="49" t="s">
        <v>443</v>
      </c>
      <c r="BM104" s="1"/>
      <c r="BN104" s="1"/>
      <c r="BO104" s="1"/>
      <c r="BP104" s="1"/>
      <c r="BQ104" s="1"/>
    </row>
    <row r="105" spans="1:69" ht="33.75" x14ac:dyDescent="0.2">
      <c r="A105" s="22" t="s">
        <v>263</v>
      </c>
      <c r="B105" s="6" t="s">
        <v>182</v>
      </c>
      <c r="C105" s="54" t="s">
        <v>2623</v>
      </c>
      <c r="D105" s="117"/>
      <c r="E105" s="53" t="s">
        <v>66</v>
      </c>
      <c r="F105" s="88" t="s">
        <v>264</v>
      </c>
      <c r="G105" s="88">
        <v>37</v>
      </c>
      <c r="H105" s="9" t="s">
        <v>39</v>
      </c>
      <c r="I105" s="32" t="s">
        <v>183</v>
      </c>
      <c r="J105" s="49" t="s">
        <v>443</v>
      </c>
      <c r="K105" s="49" t="s">
        <v>443</v>
      </c>
      <c r="L105" s="49" t="s">
        <v>443</v>
      </c>
      <c r="M105" s="49" t="s">
        <v>443</v>
      </c>
      <c r="N105" s="49" t="s">
        <v>443</v>
      </c>
      <c r="O105" s="49" t="s">
        <v>443</v>
      </c>
      <c r="P105" s="49" t="s">
        <v>21</v>
      </c>
      <c r="Q105" s="49" t="s">
        <v>443</v>
      </c>
      <c r="R105" s="49" t="s">
        <v>443</v>
      </c>
      <c r="S105" s="49" t="s">
        <v>443</v>
      </c>
      <c r="T105" s="49" t="s">
        <v>443</v>
      </c>
      <c r="U105" s="49" t="s">
        <v>443</v>
      </c>
      <c r="V105" s="49" t="s">
        <v>443</v>
      </c>
      <c r="W105" s="49" t="s">
        <v>443</v>
      </c>
      <c r="X105" s="49" t="s">
        <v>443</v>
      </c>
      <c r="Y105" s="49" t="s">
        <v>443</v>
      </c>
      <c r="Z105" s="49" t="s">
        <v>443</v>
      </c>
      <c r="AA105" s="49" t="s">
        <v>443</v>
      </c>
      <c r="AB105" s="49" t="s">
        <v>21</v>
      </c>
      <c r="AC105" s="49" t="s">
        <v>443</v>
      </c>
      <c r="AD105" s="112" t="s">
        <v>66</v>
      </c>
      <c r="AE105" s="50"/>
      <c r="AF105" s="50"/>
      <c r="AG105" s="50"/>
      <c r="AH105" s="49"/>
      <c r="AI105" s="49"/>
      <c r="AJ105" s="49"/>
      <c r="AK105" s="49"/>
      <c r="AL105" s="49"/>
      <c r="AM105" s="49"/>
      <c r="AN105" s="49"/>
      <c r="AO105" s="49"/>
      <c r="AP105" s="112" t="s">
        <v>66</v>
      </c>
      <c r="AQ105" s="50"/>
      <c r="AR105" s="50"/>
      <c r="AS105" s="50"/>
      <c r="AT105" s="10"/>
      <c r="AU105" s="10"/>
      <c r="AV105" s="10"/>
      <c r="AW105" s="10"/>
      <c r="AX105" s="10"/>
      <c r="AY105" s="10"/>
      <c r="AZ105" s="10"/>
      <c r="BA105" s="10"/>
      <c r="BB105" s="10"/>
      <c r="BC105" s="10"/>
      <c r="BD105" s="10"/>
      <c r="BE105" s="154"/>
      <c r="BF105" s="154"/>
      <c r="BG105" s="154"/>
      <c r="BH105" s="154"/>
      <c r="BI105" s="154"/>
      <c r="BJ105" s="10"/>
      <c r="BK105" s="10"/>
      <c r="BL105" s="10"/>
      <c r="BM105" s="1"/>
      <c r="BN105" s="1"/>
      <c r="BO105" s="1"/>
      <c r="BP105" s="1"/>
      <c r="BQ105" s="1"/>
    </row>
    <row r="106" spans="1:69" ht="25.5" x14ac:dyDescent="0.2">
      <c r="A106" s="197" t="s">
        <v>2626</v>
      </c>
      <c r="B106" s="196" t="s">
        <v>2627</v>
      </c>
      <c r="C106" s="233" t="s">
        <v>2628</v>
      </c>
      <c r="D106" s="205"/>
      <c r="E106" s="192" t="s">
        <v>66</v>
      </c>
      <c r="F106" s="195" t="s">
        <v>340</v>
      </c>
      <c r="G106" s="194" t="s">
        <v>30</v>
      </c>
      <c r="H106" s="155"/>
      <c r="I106" s="157" t="s">
        <v>20</v>
      </c>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1"/>
      <c r="AU106" s="1"/>
      <c r="AV106" s="1"/>
      <c r="AW106" s="1"/>
      <c r="AX106" s="1"/>
      <c r="AY106" s="1"/>
      <c r="AZ106" s="1"/>
      <c r="BA106" s="1"/>
      <c r="BB106" s="1"/>
      <c r="BC106" s="1"/>
      <c r="BD106" s="1"/>
      <c r="BE106" s="143"/>
      <c r="BF106" s="155"/>
      <c r="BG106" s="155"/>
      <c r="BH106" s="155"/>
      <c r="BI106" s="155"/>
      <c r="BJ106" s="158"/>
      <c r="BK106" s="155"/>
      <c r="BL106" s="155"/>
      <c r="BM106" s="155"/>
      <c r="BN106" s="155"/>
      <c r="BO106" s="155"/>
      <c r="BP106" s="155"/>
      <c r="BQ106" s="155"/>
    </row>
    <row r="107" spans="1:69" ht="56.25" x14ac:dyDescent="0.2">
      <c r="A107" s="22" t="s">
        <v>2635</v>
      </c>
      <c r="B107" s="3" t="s">
        <v>65</v>
      </c>
      <c r="C107" s="45" t="s">
        <v>2636</v>
      </c>
      <c r="D107" s="119"/>
      <c r="E107" s="53" t="s">
        <v>66</v>
      </c>
      <c r="F107" s="88" t="s">
        <v>2637</v>
      </c>
      <c r="G107" s="9" t="s">
        <v>30</v>
      </c>
      <c r="H107" s="1"/>
      <c r="I107" s="10" t="s">
        <v>40</v>
      </c>
      <c r="J107" s="170" t="s">
        <v>443</v>
      </c>
      <c r="K107" s="49" t="s">
        <v>443</v>
      </c>
      <c r="L107" s="49" t="s">
        <v>21</v>
      </c>
      <c r="M107" s="49" t="s">
        <v>443</v>
      </c>
      <c r="N107" s="50" t="s">
        <v>35</v>
      </c>
      <c r="O107" s="50" t="s">
        <v>35</v>
      </c>
      <c r="P107" s="50" t="s">
        <v>35</v>
      </c>
      <c r="Q107" s="50" t="s">
        <v>35</v>
      </c>
      <c r="R107" s="50" t="s">
        <v>35</v>
      </c>
      <c r="S107" s="50" t="s">
        <v>35</v>
      </c>
      <c r="T107" s="50" t="s">
        <v>35</v>
      </c>
      <c r="U107" s="50" t="s">
        <v>35</v>
      </c>
      <c r="V107" s="50" t="s">
        <v>35</v>
      </c>
      <c r="W107" s="50" t="s">
        <v>35</v>
      </c>
      <c r="X107" s="50" t="s">
        <v>35</v>
      </c>
      <c r="Y107" s="50" t="s">
        <v>35</v>
      </c>
      <c r="Z107" s="50" t="s">
        <v>35</v>
      </c>
      <c r="AA107" s="50" t="s">
        <v>35</v>
      </c>
      <c r="AB107" s="50" t="s">
        <v>35</v>
      </c>
      <c r="AC107" s="50" t="s">
        <v>35</v>
      </c>
      <c r="AD107" s="50" t="s">
        <v>35</v>
      </c>
      <c r="AE107" s="50" t="s">
        <v>35</v>
      </c>
      <c r="AF107" s="50" t="s">
        <v>35</v>
      </c>
      <c r="AG107" s="50" t="s">
        <v>35</v>
      </c>
      <c r="AH107" s="50" t="s">
        <v>35</v>
      </c>
      <c r="AI107" s="50" t="s">
        <v>35</v>
      </c>
      <c r="AJ107" s="50" t="s">
        <v>35</v>
      </c>
      <c r="AK107" s="50" t="s">
        <v>35</v>
      </c>
      <c r="AL107" s="50" t="s">
        <v>35</v>
      </c>
      <c r="AM107" s="50" t="s">
        <v>35</v>
      </c>
      <c r="AN107" s="50" t="s">
        <v>35</v>
      </c>
      <c r="AO107" s="50" t="s">
        <v>35</v>
      </c>
      <c r="AP107" s="50" t="s">
        <v>35</v>
      </c>
      <c r="AQ107" s="50" t="s">
        <v>35</v>
      </c>
      <c r="AR107" s="50" t="s">
        <v>35</v>
      </c>
      <c r="AS107" s="50" t="s">
        <v>35</v>
      </c>
      <c r="AT107" s="1"/>
      <c r="AU107" s="1"/>
      <c r="AV107" s="1"/>
      <c r="AW107" s="1"/>
      <c r="AX107" s="1"/>
      <c r="AY107" s="1"/>
      <c r="AZ107" s="1"/>
      <c r="BA107" s="1"/>
      <c r="BB107" s="1"/>
      <c r="BC107" s="1"/>
      <c r="BD107" s="1"/>
      <c r="BE107" s="143"/>
      <c r="BF107" s="1"/>
      <c r="BG107" s="1"/>
      <c r="BH107" s="1"/>
      <c r="BI107" s="1"/>
      <c r="BJ107" s="1"/>
      <c r="BK107" s="1"/>
      <c r="BL107" s="1"/>
      <c r="BM107" s="1"/>
      <c r="BN107" s="1"/>
      <c r="BO107" s="1"/>
      <c r="BP107" s="1"/>
      <c r="BQ107" s="1"/>
    </row>
    <row r="108" spans="1:69" ht="56.25" x14ac:dyDescent="0.2">
      <c r="A108" s="5" t="s">
        <v>193</v>
      </c>
      <c r="B108" s="23" t="s">
        <v>109</v>
      </c>
      <c r="C108" s="54" t="s">
        <v>2707</v>
      </c>
      <c r="D108" s="104"/>
      <c r="E108" s="53" t="s">
        <v>66</v>
      </c>
      <c r="F108" s="88" t="s">
        <v>2708</v>
      </c>
      <c r="G108" s="9" t="s">
        <v>30</v>
      </c>
      <c r="H108" s="10"/>
      <c r="I108" s="23" t="s">
        <v>72</v>
      </c>
      <c r="J108" s="261" t="s">
        <v>443</v>
      </c>
      <c r="K108" s="104" t="s">
        <v>443</v>
      </c>
      <c r="L108" s="104" t="s">
        <v>443</v>
      </c>
      <c r="M108" s="104" t="s">
        <v>443</v>
      </c>
      <c r="N108" s="104" t="s">
        <v>443</v>
      </c>
      <c r="O108" s="104" t="s">
        <v>443</v>
      </c>
      <c r="P108" s="104" t="s">
        <v>443</v>
      </c>
      <c r="Q108" s="104" t="s">
        <v>443</v>
      </c>
      <c r="R108" s="104" t="s">
        <v>443</v>
      </c>
      <c r="S108" s="104" t="s">
        <v>443</v>
      </c>
      <c r="T108" s="104" t="s">
        <v>443</v>
      </c>
      <c r="U108" s="104" t="s">
        <v>21</v>
      </c>
      <c r="V108" s="104"/>
      <c r="W108" s="104"/>
      <c r="X108" s="104"/>
      <c r="Y108" s="104"/>
      <c r="Z108" s="104"/>
      <c r="AA108" s="104"/>
      <c r="AB108" s="104"/>
      <c r="AC108" s="104"/>
      <c r="AD108" s="104"/>
      <c r="AE108" s="104"/>
      <c r="AF108" s="104"/>
      <c r="AG108" s="104" t="s">
        <v>21</v>
      </c>
      <c r="AH108" s="104"/>
      <c r="AI108" s="104"/>
      <c r="AJ108" s="104"/>
      <c r="AK108" s="104"/>
      <c r="AL108" s="104"/>
      <c r="AM108" s="104"/>
      <c r="AN108" s="104"/>
      <c r="AO108" s="104"/>
      <c r="AP108" s="104"/>
      <c r="AQ108" s="104"/>
      <c r="AR108" s="104"/>
      <c r="AS108" s="104" t="s">
        <v>21</v>
      </c>
      <c r="AT108" s="1"/>
      <c r="AU108" s="1"/>
      <c r="AV108" s="1"/>
      <c r="AW108" s="1"/>
      <c r="AX108" s="1"/>
      <c r="AY108" s="1"/>
      <c r="AZ108" s="1"/>
      <c r="BA108" s="1"/>
      <c r="BB108" s="1"/>
      <c r="BC108" s="1"/>
      <c r="BD108" s="1"/>
      <c r="BE108" s="143"/>
      <c r="BF108" s="1"/>
      <c r="BG108" s="1"/>
      <c r="BH108" s="1"/>
      <c r="BI108" s="1"/>
      <c r="BJ108" s="1"/>
      <c r="BK108" s="1"/>
      <c r="BL108" s="1"/>
      <c r="BM108" s="1"/>
      <c r="BN108" s="132" t="s">
        <v>21</v>
      </c>
      <c r="BO108" s="1"/>
      <c r="BP108" s="1"/>
      <c r="BQ108" s="1"/>
    </row>
    <row r="109" spans="1:69" x14ac:dyDescent="0.2">
      <c r="A109" s="21" t="s">
        <v>2709</v>
      </c>
      <c r="B109" s="6" t="s">
        <v>156</v>
      </c>
      <c r="C109" s="60" t="s">
        <v>2710</v>
      </c>
      <c r="D109" s="117"/>
      <c r="E109" s="53" t="s">
        <v>66</v>
      </c>
      <c r="F109" s="52"/>
      <c r="G109" s="9" t="s">
        <v>30</v>
      </c>
      <c r="H109" s="1"/>
      <c r="I109" s="10" t="s">
        <v>42</v>
      </c>
      <c r="J109" s="173"/>
      <c r="K109" s="49" t="s">
        <v>21</v>
      </c>
      <c r="L109" s="49" t="s">
        <v>443</v>
      </c>
      <c r="M109" s="49"/>
      <c r="N109" s="49"/>
      <c r="O109" s="49"/>
      <c r="P109" s="49"/>
      <c r="Q109" s="49"/>
      <c r="R109" s="49"/>
      <c r="S109" s="49"/>
      <c r="T109" s="49"/>
      <c r="U109" s="49"/>
      <c r="V109" s="51"/>
      <c r="W109" s="49" t="s">
        <v>21</v>
      </c>
      <c r="X109" s="49" t="s">
        <v>443</v>
      </c>
      <c r="Y109" s="49"/>
      <c r="Z109" s="49"/>
      <c r="AA109" s="49"/>
      <c r="AB109" s="49"/>
      <c r="AC109" s="49"/>
      <c r="AD109" s="49"/>
      <c r="AE109" s="49"/>
      <c r="AF109" s="49"/>
      <c r="AG109" s="49"/>
      <c r="AH109" s="51"/>
      <c r="AI109" s="49" t="s">
        <v>21</v>
      </c>
      <c r="AJ109" s="49" t="s">
        <v>443</v>
      </c>
      <c r="AK109" s="49"/>
      <c r="AL109" s="49"/>
      <c r="AM109" s="49"/>
      <c r="AN109" s="49"/>
      <c r="AO109" s="49"/>
      <c r="AP109" s="49"/>
      <c r="AQ109" s="49"/>
      <c r="AR109" s="49"/>
      <c r="AS109" s="49"/>
      <c r="AT109" s="1"/>
      <c r="AU109" s="1"/>
      <c r="AV109" s="1"/>
      <c r="AW109" s="1"/>
      <c r="AX109" s="1"/>
      <c r="AY109" s="1"/>
      <c r="AZ109" s="1"/>
      <c r="BA109" s="1"/>
      <c r="BB109" s="1"/>
      <c r="BC109" s="1"/>
      <c r="BD109" s="1"/>
      <c r="BE109" s="143"/>
      <c r="BF109" s="1"/>
      <c r="BG109" s="1"/>
      <c r="BH109" s="1"/>
      <c r="BI109" s="1"/>
      <c r="BJ109" s="1"/>
      <c r="BK109" s="1"/>
      <c r="BL109" s="1"/>
      <c r="BM109" s="49" t="s">
        <v>443</v>
      </c>
      <c r="BN109" s="1"/>
      <c r="BO109" s="1"/>
      <c r="BP109" s="1"/>
      <c r="BQ109" s="1"/>
    </row>
    <row r="110" spans="1:69" ht="56.25" x14ac:dyDescent="0.2">
      <c r="A110" s="139" t="s">
        <v>2729</v>
      </c>
      <c r="B110" s="41" t="s">
        <v>173</v>
      </c>
      <c r="C110" s="179" t="s">
        <v>2730</v>
      </c>
      <c r="D110" s="122"/>
      <c r="E110" s="176" t="s">
        <v>66</v>
      </c>
      <c r="F110" s="89" t="s">
        <v>478</v>
      </c>
      <c r="G110" s="43" t="s">
        <v>30</v>
      </c>
      <c r="H110" s="15"/>
      <c r="I110" s="90" t="s">
        <v>72</v>
      </c>
      <c r="J110" s="106" t="s">
        <v>443</v>
      </c>
      <c r="K110" s="106" t="s">
        <v>443</v>
      </c>
      <c r="L110" s="106" t="s">
        <v>443</v>
      </c>
      <c r="M110" s="106" t="s">
        <v>443</v>
      </c>
      <c r="N110" s="106" t="s">
        <v>443</v>
      </c>
      <c r="O110" s="106" t="s">
        <v>443</v>
      </c>
      <c r="P110" s="106" t="s">
        <v>21</v>
      </c>
      <c r="Q110" s="106" t="s">
        <v>443</v>
      </c>
      <c r="R110" s="106" t="s">
        <v>443</v>
      </c>
      <c r="S110" s="106" t="s">
        <v>443</v>
      </c>
      <c r="T110" s="106" t="s">
        <v>443</v>
      </c>
      <c r="U110" s="106" t="s">
        <v>21</v>
      </c>
      <c r="V110" s="109" t="s">
        <v>35</v>
      </c>
      <c r="W110" s="109" t="s">
        <v>35</v>
      </c>
      <c r="X110" s="109" t="s">
        <v>35</v>
      </c>
      <c r="Y110" s="109" t="s">
        <v>35</v>
      </c>
      <c r="Z110" s="109" t="s">
        <v>35</v>
      </c>
      <c r="AA110" s="109" t="s">
        <v>35</v>
      </c>
      <c r="AB110" s="109" t="s">
        <v>35</v>
      </c>
      <c r="AC110" s="109" t="s">
        <v>35</v>
      </c>
      <c r="AD110" s="109" t="s">
        <v>35</v>
      </c>
      <c r="AE110" s="109" t="s">
        <v>35</v>
      </c>
      <c r="AF110" s="109" t="s">
        <v>35</v>
      </c>
      <c r="AG110" s="49" t="s">
        <v>21</v>
      </c>
      <c r="AH110" s="109" t="s">
        <v>35</v>
      </c>
      <c r="AI110" s="109" t="s">
        <v>35</v>
      </c>
      <c r="AJ110" s="109" t="s">
        <v>35</v>
      </c>
      <c r="AK110" s="109" t="s">
        <v>35</v>
      </c>
      <c r="AL110" s="109" t="s">
        <v>35</v>
      </c>
      <c r="AM110" s="109" t="s">
        <v>35</v>
      </c>
      <c r="AN110" s="109" t="s">
        <v>35</v>
      </c>
      <c r="AO110" s="109" t="s">
        <v>35</v>
      </c>
      <c r="AP110" s="109" t="s">
        <v>35</v>
      </c>
      <c r="AQ110" s="109" t="s">
        <v>35</v>
      </c>
      <c r="AR110" s="109" t="s">
        <v>35</v>
      </c>
      <c r="AS110" s="49" t="s">
        <v>21</v>
      </c>
      <c r="AT110" s="1"/>
      <c r="AU110" s="1"/>
      <c r="AV110" s="1"/>
      <c r="AW110" s="1"/>
      <c r="AX110" s="1"/>
      <c r="AY110" s="1"/>
      <c r="AZ110" s="1"/>
      <c r="BA110" s="1"/>
      <c r="BB110" s="1"/>
      <c r="BC110" s="1"/>
      <c r="BD110" s="1"/>
      <c r="BE110" s="1"/>
      <c r="BF110" s="15"/>
      <c r="BG110" s="15"/>
      <c r="BH110" s="15"/>
      <c r="BI110" s="15"/>
      <c r="BJ110" s="15"/>
      <c r="BK110" s="15"/>
      <c r="BL110" s="15"/>
      <c r="BM110" s="15"/>
      <c r="BN110" s="15"/>
      <c r="BO110" s="15"/>
      <c r="BP110" s="15"/>
      <c r="BQ110" s="160" t="s">
        <v>21</v>
      </c>
    </row>
    <row r="111" spans="1:69" ht="45" x14ac:dyDescent="0.2">
      <c r="A111" s="197" t="s">
        <v>161</v>
      </c>
      <c r="B111" s="197" t="s">
        <v>156</v>
      </c>
      <c r="C111" s="198" t="s">
        <v>2758</v>
      </c>
      <c r="D111" s="191"/>
      <c r="E111" s="192" t="s">
        <v>66</v>
      </c>
      <c r="F111" s="200" t="s">
        <v>300</v>
      </c>
      <c r="G111" s="194" t="s">
        <v>30</v>
      </c>
      <c r="H111" s="155"/>
      <c r="I111" s="206" t="s">
        <v>163</v>
      </c>
      <c r="J111" s="51"/>
      <c r="K111" s="51"/>
      <c r="L111" s="51"/>
      <c r="M111" s="51"/>
      <c r="N111" s="51"/>
      <c r="O111" s="61" t="s">
        <v>58</v>
      </c>
      <c r="P111" s="51"/>
      <c r="Q111" s="51"/>
      <c r="R111" s="51"/>
      <c r="S111" s="51"/>
      <c r="T111" s="51" t="s">
        <v>21</v>
      </c>
      <c r="U111" s="51"/>
      <c r="V111" s="51"/>
      <c r="W111" s="51"/>
      <c r="X111" s="51"/>
      <c r="Y111" s="51"/>
      <c r="Z111" s="51"/>
      <c r="AA111" s="61" t="s">
        <v>58</v>
      </c>
      <c r="AB111" s="51"/>
      <c r="AC111" s="51"/>
      <c r="AD111" s="51"/>
      <c r="AE111" s="51"/>
      <c r="AF111" s="51" t="s">
        <v>21</v>
      </c>
      <c r="AG111" s="51"/>
      <c r="AH111" s="51"/>
      <c r="AI111" s="51"/>
      <c r="AJ111" s="51"/>
      <c r="AK111" s="51"/>
      <c r="AL111" s="51"/>
      <c r="AM111" s="61" t="s">
        <v>58</v>
      </c>
      <c r="AN111" s="51"/>
      <c r="AO111" s="51"/>
      <c r="AP111" s="51"/>
      <c r="AQ111" s="51"/>
      <c r="AR111" s="51" t="s">
        <v>21</v>
      </c>
      <c r="AS111" s="51"/>
      <c r="AT111" s="1"/>
      <c r="AU111" s="1"/>
      <c r="AV111" s="1"/>
      <c r="AW111" s="1"/>
      <c r="AX111" s="1"/>
      <c r="AY111" s="1"/>
      <c r="AZ111" s="1"/>
      <c r="BA111" s="1"/>
      <c r="BB111" s="1"/>
      <c r="BC111" s="1"/>
      <c r="BD111" s="1"/>
      <c r="BE111" s="143"/>
      <c r="BF111" s="158"/>
      <c r="BG111" s="158"/>
      <c r="BH111" s="158"/>
      <c r="BI111" s="155"/>
      <c r="BJ111" s="158"/>
      <c r="BK111" s="155"/>
      <c r="BL111" s="155"/>
      <c r="BM111" s="155"/>
      <c r="BN111" s="155"/>
      <c r="BO111" s="155"/>
      <c r="BP111" s="155"/>
      <c r="BQ111" s="155"/>
    </row>
    <row r="112" spans="1:69" ht="45" x14ac:dyDescent="0.2">
      <c r="A112" s="6" t="s">
        <v>158</v>
      </c>
      <c r="B112" s="6" t="s">
        <v>156</v>
      </c>
      <c r="C112" s="45" t="s">
        <v>2758</v>
      </c>
      <c r="D112" s="117"/>
      <c r="E112" s="53" t="s">
        <v>66</v>
      </c>
      <c r="F112" s="53"/>
      <c r="G112" s="9" t="s">
        <v>30</v>
      </c>
      <c r="H112" s="1"/>
      <c r="I112" s="10" t="s">
        <v>20</v>
      </c>
      <c r="J112" s="173"/>
      <c r="K112" s="51"/>
      <c r="L112" s="51"/>
      <c r="M112" s="51"/>
      <c r="N112" s="51" t="s">
        <v>21</v>
      </c>
      <c r="O112" s="61" t="s">
        <v>58</v>
      </c>
      <c r="P112" s="61"/>
      <c r="Q112" s="51"/>
      <c r="R112" s="51"/>
      <c r="S112" s="51"/>
      <c r="T112" s="51"/>
      <c r="U112" s="51"/>
      <c r="V112" s="51"/>
      <c r="W112" s="51"/>
      <c r="X112" s="51"/>
      <c r="Y112" s="51"/>
      <c r="Z112" s="51" t="s">
        <v>21</v>
      </c>
      <c r="AA112" s="61" t="s">
        <v>58</v>
      </c>
      <c r="AB112" s="61"/>
      <c r="AC112" s="51"/>
      <c r="AD112" s="51"/>
      <c r="AE112" s="51"/>
      <c r="AF112" s="51"/>
      <c r="AG112" s="51"/>
      <c r="AH112" s="51"/>
      <c r="AI112" s="51"/>
      <c r="AJ112" s="51"/>
      <c r="AK112" s="51"/>
      <c r="AL112" s="51" t="s">
        <v>21</v>
      </c>
      <c r="AM112" s="61" t="s">
        <v>58</v>
      </c>
      <c r="AN112" s="61"/>
      <c r="AO112" s="51"/>
      <c r="AP112" s="51"/>
      <c r="AQ112" s="51"/>
      <c r="AR112" s="51"/>
      <c r="AS112" s="51"/>
      <c r="AT112" s="1"/>
      <c r="AU112" s="1"/>
      <c r="AV112" s="1"/>
      <c r="AW112" s="1"/>
      <c r="AX112" s="1"/>
      <c r="AY112" s="1"/>
      <c r="AZ112" s="1"/>
      <c r="BA112" s="1"/>
      <c r="BB112" s="1"/>
      <c r="BC112" s="1"/>
      <c r="BD112" s="1"/>
      <c r="BE112" s="143"/>
      <c r="BF112" s="1"/>
      <c r="BG112" s="1"/>
      <c r="BH112" s="1"/>
      <c r="BI112" s="1"/>
      <c r="BJ112" s="1"/>
      <c r="BK112" s="1"/>
      <c r="BL112" s="1"/>
      <c r="BM112" s="49" t="s">
        <v>443</v>
      </c>
      <c r="BN112" s="1"/>
      <c r="BO112" s="1"/>
      <c r="BP112" s="1"/>
      <c r="BQ112" s="1"/>
    </row>
    <row r="113" spans="1:69" ht="56.25" x14ac:dyDescent="0.2">
      <c r="A113" s="212" t="s">
        <v>135</v>
      </c>
      <c r="B113" s="215" t="s">
        <v>65</v>
      </c>
      <c r="C113" s="202" t="s">
        <v>2791</v>
      </c>
      <c r="D113" s="216"/>
      <c r="E113" s="211" t="s">
        <v>66</v>
      </c>
      <c r="F113" s="140" t="s">
        <v>300</v>
      </c>
      <c r="G113" s="203" t="s">
        <v>30</v>
      </c>
      <c r="H113" s="163"/>
      <c r="I113" s="204" t="s">
        <v>40</v>
      </c>
      <c r="J113" s="49" t="s">
        <v>443</v>
      </c>
      <c r="K113" s="49" t="s">
        <v>443</v>
      </c>
      <c r="L113" s="49" t="s">
        <v>21</v>
      </c>
      <c r="M113" s="49" t="s">
        <v>443</v>
      </c>
      <c r="N113" s="49" t="s">
        <v>35</v>
      </c>
      <c r="O113" s="49" t="s">
        <v>35</v>
      </c>
      <c r="P113" s="50" t="s">
        <v>35</v>
      </c>
      <c r="Q113" s="50" t="s">
        <v>35</v>
      </c>
      <c r="R113" s="50" t="s">
        <v>35</v>
      </c>
      <c r="S113" s="50" t="s">
        <v>35</v>
      </c>
      <c r="T113" s="50" t="s">
        <v>35</v>
      </c>
      <c r="U113" s="50" t="s">
        <v>35</v>
      </c>
      <c r="V113" s="49" t="s">
        <v>443</v>
      </c>
      <c r="W113" s="49" t="s">
        <v>443</v>
      </c>
      <c r="X113" s="49" t="s">
        <v>21</v>
      </c>
      <c r="Y113" s="49" t="s">
        <v>443</v>
      </c>
      <c r="Z113" s="49" t="s">
        <v>35</v>
      </c>
      <c r="AA113" s="49" t="s">
        <v>35</v>
      </c>
      <c r="AB113" s="50" t="s">
        <v>35</v>
      </c>
      <c r="AC113" s="50" t="s">
        <v>35</v>
      </c>
      <c r="AD113" s="50" t="s">
        <v>35</v>
      </c>
      <c r="AE113" s="50" t="s">
        <v>35</v>
      </c>
      <c r="AF113" s="50" t="s">
        <v>35</v>
      </c>
      <c r="AG113" s="50" t="s">
        <v>35</v>
      </c>
      <c r="AH113" s="49" t="s">
        <v>443</v>
      </c>
      <c r="AI113" s="49" t="s">
        <v>443</v>
      </c>
      <c r="AJ113" s="49" t="s">
        <v>21</v>
      </c>
      <c r="AK113" s="49" t="s">
        <v>443</v>
      </c>
      <c r="AL113" s="49" t="s">
        <v>35</v>
      </c>
      <c r="AM113" s="49" t="s">
        <v>35</v>
      </c>
      <c r="AN113" s="50" t="s">
        <v>35</v>
      </c>
      <c r="AO113" s="50" t="s">
        <v>35</v>
      </c>
      <c r="AP113" s="50" t="s">
        <v>35</v>
      </c>
      <c r="AQ113" s="50" t="s">
        <v>35</v>
      </c>
      <c r="AR113" s="50" t="s">
        <v>35</v>
      </c>
      <c r="AS113" s="50" t="s">
        <v>35</v>
      </c>
      <c r="AT113" s="1"/>
      <c r="AU113" s="1"/>
      <c r="AV113" s="1"/>
      <c r="AW113" s="1"/>
      <c r="AX113" s="1"/>
      <c r="AY113" s="1"/>
      <c r="AZ113" s="1"/>
      <c r="BA113" s="1"/>
      <c r="BB113" s="1"/>
      <c r="BC113" s="1"/>
      <c r="BD113" s="1"/>
      <c r="BE113" s="143"/>
      <c r="BF113" s="17"/>
      <c r="BG113" s="17"/>
      <c r="BH113" s="17"/>
      <c r="BI113" s="17"/>
      <c r="BJ113" s="17"/>
      <c r="BK113" s="163"/>
      <c r="BL113" s="163"/>
      <c r="BM113" s="163"/>
      <c r="BN113" s="163"/>
      <c r="BO113" s="163"/>
      <c r="BP113" s="164" t="s">
        <v>21</v>
      </c>
      <c r="BQ113" s="163"/>
    </row>
    <row r="114" spans="1:69" ht="33.75" x14ac:dyDescent="0.2">
      <c r="A114" s="6" t="s">
        <v>122</v>
      </c>
      <c r="B114" s="39" t="s">
        <v>119</v>
      </c>
      <c r="C114" s="54" t="s">
        <v>2613</v>
      </c>
      <c r="D114" s="241"/>
      <c r="E114" s="53" t="s">
        <v>66</v>
      </c>
      <c r="F114" s="53"/>
      <c r="G114" s="9" t="s">
        <v>24</v>
      </c>
      <c r="H114" s="1"/>
      <c r="I114" s="10" t="s">
        <v>45</v>
      </c>
      <c r="J114" s="173"/>
      <c r="K114" s="51"/>
      <c r="L114" s="51"/>
      <c r="M114" s="51" t="s">
        <v>21</v>
      </c>
      <c r="N114" s="51"/>
      <c r="O114" s="51"/>
      <c r="P114" s="51"/>
      <c r="Q114" s="51"/>
      <c r="R114" s="51"/>
      <c r="S114" s="51"/>
      <c r="T114" s="51"/>
      <c r="U114" s="51"/>
      <c r="V114" s="51"/>
      <c r="W114" s="51"/>
      <c r="X114" s="51"/>
      <c r="Y114" s="51" t="s">
        <v>21</v>
      </c>
      <c r="Z114" s="51"/>
      <c r="AA114" s="51"/>
      <c r="AB114" s="51"/>
      <c r="AC114" s="51"/>
      <c r="AD114" s="51"/>
      <c r="AE114" s="51"/>
      <c r="AF114" s="51"/>
      <c r="AG114" s="51"/>
      <c r="AH114" s="51"/>
      <c r="AI114" s="51"/>
      <c r="AJ114" s="51"/>
      <c r="AK114" s="51" t="s">
        <v>21</v>
      </c>
      <c r="AL114" s="51"/>
      <c r="AM114" s="51"/>
      <c r="AN114" s="51"/>
      <c r="AO114" s="51"/>
      <c r="AP114" s="51"/>
      <c r="AQ114" s="51"/>
      <c r="AR114" s="51"/>
      <c r="AS114" s="51"/>
      <c r="AT114" s="1"/>
      <c r="AU114" s="1"/>
      <c r="AV114" s="1"/>
      <c r="AW114" s="1"/>
      <c r="AX114" s="1"/>
      <c r="AY114" s="1"/>
      <c r="AZ114" s="1"/>
      <c r="BA114" s="1"/>
      <c r="BB114" s="1"/>
      <c r="BC114" s="1"/>
      <c r="BD114" s="1"/>
      <c r="BE114" s="143"/>
      <c r="BF114" s="1"/>
      <c r="BG114" s="1"/>
      <c r="BH114" s="1"/>
      <c r="BI114" s="1"/>
      <c r="BJ114" s="1"/>
      <c r="BK114" s="1"/>
      <c r="BL114" s="1"/>
      <c r="BM114" s="49" t="s">
        <v>443</v>
      </c>
      <c r="BN114" s="1"/>
      <c r="BO114" s="1"/>
      <c r="BP114" s="1"/>
      <c r="BQ114" s="1"/>
    </row>
    <row r="115" spans="1:69" ht="33.75" x14ac:dyDescent="0.2">
      <c r="A115" s="6" t="s">
        <v>2614</v>
      </c>
      <c r="B115" s="39" t="s">
        <v>119</v>
      </c>
      <c r="C115" s="54" t="s">
        <v>2615</v>
      </c>
      <c r="D115" s="241"/>
      <c r="E115" s="53" t="s">
        <v>66</v>
      </c>
      <c r="F115" s="53"/>
      <c r="G115" s="9" t="s">
        <v>24</v>
      </c>
      <c r="H115" s="1"/>
      <c r="I115" s="10" t="s">
        <v>45</v>
      </c>
      <c r="J115" s="173"/>
      <c r="K115" s="51"/>
      <c r="L115" s="51"/>
      <c r="M115" s="51" t="s">
        <v>21</v>
      </c>
      <c r="N115" s="51"/>
      <c r="O115" s="51"/>
      <c r="P115" s="51"/>
      <c r="Q115" s="51"/>
      <c r="R115" s="51"/>
      <c r="S115" s="51"/>
      <c r="T115" s="51"/>
      <c r="U115" s="51"/>
      <c r="V115" s="51"/>
      <c r="W115" s="51"/>
      <c r="X115" s="51"/>
      <c r="Y115" s="51" t="s">
        <v>21</v>
      </c>
      <c r="Z115" s="51"/>
      <c r="AA115" s="51"/>
      <c r="AB115" s="51"/>
      <c r="AC115" s="51"/>
      <c r="AD115" s="51"/>
      <c r="AE115" s="51"/>
      <c r="AF115" s="51"/>
      <c r="AG115" s="51"/>
      <c r="AH115" s="51"/>
      <c r="AI115" s="51"/>
      <c r="AJ115" s="51"/>
      <c r="AK115" s="51" t="s">
        <v>21</v>
      </c>
      <c r="AL115" s="51"/>
      <c r="AM115" s="51"/>
      <c r="AN115" s="51"/>
      <c r="AO115" s="51"/>
      <c r="AP115" s="51"/>
      <c r="AQ115" s="51"/>
      <c r="AR115" s="51"/>
      <c r="AS115" s="51"/>
      <c r="AT115" s="1"/>
      <c r="AU115" s="1"/>
      <c r="AV115" s="1"/>
      <c r="AW115" s="1"/>
      <c r="AX115" s="1"/>
      <c r="AY115" s="1"/>
      <c r="AZ115" s="1"/>
      <c r="BA115" s="1"/>
      <c r="BB115" s="1"/>
      <c r="BC115" s="1"/>
      <c r="BD115" s="1"/>
      <c r="BE115" s="143"/>
      <c r="BF115" s="1"/>
      <c r="BG115" s="1"/>
      <c r="BH115" s="1"/>
      <c r="BI115" s="1"/>
      <c r="BJ115" s="1"/>
      <c r="BK115" s="1"/>
      <c r="BL115" s="1"/>
      <c r="BM115" s="49" t="s">
        <v>443</v>
      </c>
      <c r="BN115" s="1"/>
      <c r="BO115" s="1"/>
      <c r="BP115" s="1"/>
      <c r="BQ115" s="1"/>
    </row>
    <row r="116" spans="1:69" ht="56.25" x14ac:dyDescent="0.2">
      <c r="A116" s="22" t="s">
        <v>2647</v>
      </c>
      <c r="B116" s="6" t="s">
        <v>173</v>
      </c>
      <c r="C116" s="46" t="s">
        <v>2648</v>
      </c>
      <c r="D116" s="117"/>
      <c r="E116" s="53" t="s">
        <v>66</v>
      </c>
      <c r="F116" s="88" t="s">
        <v>355</v>
      </c>
      <c r="G116" s="9" t="s">
        <v>24</v>
      </c>
      <c r="H116" s="1"/>
      <c r="I116" s="23" t="s">
        <v>31</v>
      </c>
      <c r="J116" s="170" t="s">
        <v>443</v>
      </c>
      <c r="K116" s="49" t="s">
        <v>443</v>
      </c>
      <c r="L116" s="49" t="s">
        <v>443</v>
      </c>
      <c r="M116" s="49" t="s">
        <v>443</v>
      </c>
      <c r="N116" s="49" t="s">
        <v>443</v>
      </c>
      <c r="O116" s="49" t="s">
        <v>443</v>
      </c>
      <c r="P116" s="49" t="s">
        <v>443</v>
      </c>
      <c r="Q116" s="49" t="s">
        <v>443</v>
      </c>
      <c r="R116" s="49" t="s">
        <v>443</v>
      </c>
      <c r="S116" s="49" t="s">
        <v>443</v>
      </c>
      <c r="T116" s="106" t="s">
        <v>21</v>
      </c>
      <c r="U116" s="106" t="s">
        <v>443</v>
      </c>
      <c r="V116" s="109"/>
      <c r="W116" s="109"/>
      <c r="X116" s="109"/>
      <c r="Y116" s="109"/>
      <c r="Z116" s="109"/>
      <c r="AA116" s="109"/>
      <c r="AB116" s="109"/>
      <c r="AC116" s="109"/>
      <c r="AD116" s="109"/>
      <c r="AE116" s="109"/>
      <c r="AF116" s="49"/>
      <c r="AG116" s="109"/>
      <c r="AH116" s="109"/>
      <c r="AI116" s="109"/>
      <c r="AJ116" s="109"/>
      <c r="AK116" s="109"/>
      <c r="AL116" s="109"/>
      <c r="AM116" s="109"/>
      <c r="AN116" s="109"/>
      <c r="AO116" s="109"/>
      <c r="AP116" s="109"/>
      <c r="AQ116" s="109"/>
      <c r="AR116" s="49"/>
      <c r="AS116" s="109"/>
      <c r="AT116" s="1"/>
      <c r="AU116" s="1"/>
      <c r="AV116" s="1"/>
      <c r="AW116" s="1"/>
      <c r="AX116" s="1"/>
      <c r="AY116" s="1"/>
      <c r="AZ116" s="1"/>
      <c r="BA116" s="1"/>
      <c r="BB116" s="1"/>
      <c r="BC116" s="1"/>
      <c r="BD116" s="1"/>
      <c r="BE116" s="143"/>
      <c r="BF116" s="1"/>
      <c r="BG116" s="1"/>
      <c r="BH116" s="1"/>
      <c r="BI116" s="1"/>
      <c r="BJ116" s="1"/>
      <c r="BK116" s="1"/>
      <c r="BL116" s="1"/>
      <c r="BM116" s="1"/>
      <c r="BN116" s="1"/>
      <c r="BO116" s="1"/>
      <c r="BP116" s="1"/>
      <c r="BQ116" s="1"/>
    </row>
    <row r="117" spans="1:69" ht="45" x14ac:dyDescent="0.2">
      <c r="A117" s="225" t="s">
        <v>2221</v>
      </c>
      <c r="B117" s="201" t="s">
        <v>49</v>
      </c>
      <c r="C117" s="202" t="s">
        <v>2675</v>
      </c>
      <c r="D117" s="148"/>
      <c r="E117" s="211" t="s">
        <v>66</v>
      </c>
      <c r="F117" s="211"/>
      <c r="G117" s="203" t="s">
        <v>24</v>
      </c>
      <c r="H117" s="163"/>
      <c r="I117" s="204" t="s">
        <v>20</v>
      </c>
      <c r="J117" s="51"/>
      <c r="K117" s="51"/>
      <c r="L117" s="51"/>
      <c r="M117" s="51"/>
      <c r="N117" s="228"/>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1"/>
      <c r="AU117" s="1"/>
      <c r="AV117" s="1"/>
      <c r="AW117" s="1"/>
      <c r="AX117" s="1"/>
      <c r="AY117" s="1"/>
      <c r="AZ117" s="1"/>
      <c r="BA117" s="1"/>
      <c r="BB117" s="1"/>
      <c r="BC117" s="1"/>
      <c r="BD117" s="1"/>
      <c r="BE117" s="143"/>
      <c r="BF117" s="163"/>
      <c r="BG117" s="163"/>
      <c r="BH117" s="163"/>
      <c r="BI117" s="17"/>
      <c r="BJ117" s="17"/>
      <c r="BK117" s="163"/>
      <c r="BL117" s="163"/>
      <c r="BM117" s="163"/>
      <c r="BN117" s="163"/>
      <c r="BO117" s="164" t="s">
        <v>21</v>
      </c>
      <c r="BP117" s="163"/>
      <c r="BQ117" s="163"/>
    </row>
    <row r="118" spans="1:69" ht="33.75" x14ac:dyDescent="0.2">
      <c r="A118" s="21" t="s">
        <v>2221</v>
      </c>
      <c r="B118" s="39" t="s">
        <v>99</v>
      </c>
      <c r="C118" s="45" t="s">
        <v>2676</v>
      </c>
      <c r="D118" s="241"/>
      <c r="E118" s="53" t="s">
        <v>66</v>
      </c>
      <c r="F118" s="53"/>
      <c r="G118" s="9" t="s">
        <v>24</v>
      </c>
      <c r="H118" s="1"/>
      <c r="I118" s="23" t="s">
        <v>20</v>
      </c>
      <c r="J118" s="173"/>
      <c r="K118" s="51"/>
      <c r="L118" s="51"/>
      <c r="M118" s="51"/>
      <c r="N118" s="51"/>
      <c r="O118" s="51"/>
      <c r="P118" s="51" t="s">
        <v>21</v>
      </c>
      <c r="Q118" s="51"/>
      <c r="R118" s="51"/>
      <c r="S118" s="51"/>
      <c r="T118" s="51"/>
      <c r="U118" s="51"/>
      <c r="V118" s="51"/>
      <c r="W118" s="51"/>
      <c r="X118" s="51"/>
      <c r="Y118" s="51"/>
      <c r="Z118" s="51"/>
      <c r="AA118" s="51"/>
      <c r="AB118" s="51" t="s">
        <v>21</v>
      </c>
      <c r="AC118" s="51"/>
      <c r="AD118" s="51"/>
      <c r="AE118" s="51"/>
      <c r="AF118" s="51"/>
      <c r="AG118" s="51"/>
      <c r="AH118" s="51"/>
      <c r="AI118" s="51"/>
      <c r="AJ118" s="51"/>
      <c r="AK118" s="51"/>
      <c r="AL118" s="51"/>
      <c r="AM118" s="51"/>
      <c r="AN118" s="51" t="s">
        <v>21</v>
      </c>
      <c r="AO118" s="51"/>
      <c r="AP118" s="51"/>
      <c r="AQ118" s="51"/>
      <c r="AR118" s="51"/>
      <c r="AS118" s="51"/>
      <c r="AT118" s="1"/>
      <c r="AU118" s="1"/>
      <c r="AV118" s="1"/>
      <c r="AW118" s="1"/>
      <c r="AX118" s="1"/>
      <c r="AY118" s="1"/>
      <c r="AZ118" s="1"/>
      <c r="BA118" s="1"/>
      <c r="BB118" s="1"/>
      <c r="BC118" s="1"/>
      <c r="BD118" s="1"/>
      <c r="BE118" s="143"/>
      <c r="BF118" s="1"/>
      <c r="BG118" s="1"/>
      <c r="BH118" s="1"/>
      <c r="BI118" s="1"/>
      <c r="BJ118" s="1"/>
      <c r="BK118" s="1"/>
      <c r="BL118" s="1"/>
      <c r="BM118" s="1"/>
      <c r="BN118" s="1"/>
      <c r="BO118" s="1"/>
      <c r="BP118" s="1"/>
      <c r="BQ118" s="1"/>
    </row>
    <row r="119" spans="1:69" x14ac:dyDescent="0.2">
      <c r="A119" s="6" t="s">
        <v>167</v>
      </c>
      <c r="B119" s="6" t="s">
        <v>165</v>
      </c>
      <c r="C119" s="45" t="s">
        <v>2681</v>
      </c>
      <c r="D119" s="117"/>
      <c r="E119" s="53" t="s">
        <v>66</v>
      </c>
      <c r="F119" s="53"/>
      <c r="G119" s="9" t="s">
        <v>24</v>
      </c>
      <c r="H119" s="1"/>
      <c r="I119" s="10" t="s">
        <v>25</v>
      </c>
      <c r="J119" s="173"/>
      <c r="K119" s="51"/>
      <c r="L119" s="51"/>
      <c r="M119" s="51"/>
      <c r="N119" s="51"/>
      <c r="O119" s="51"/>
      <c r="P119" s="51" t="s">
        <v>21</v>
      </c>
      <c r="Q119" s="51"/>
      <c r="R119" s="51"/>
      <c r="S119" s="51"/>
      <c r="T119" s="51"/>
      <c r="U119" s="51"/>
      <c r="V119" s="51"/>
      <c r="W119" s="51"/>
      <c r="X119" s="51"/>
      <c r="Y119" s="51"/>
      <c r="Z119" s="51"/>
      <c r="AA119" s="51"/>
      <c r="AB119" s="51" t="s">
        <v>21</v>
      </c>
      <c r="AC119" s="51"/>
      <c r="AD119" s="51"/>
      <c r="AE119" s="51"/>
      <c r="AF119" s="51"/>
      <c r="AG119" s="51"/>
      <c r="AH119" s="51"/>
      <c r="AI119" s="51"/>
      <c r="AJ119" s="51"/>
      <c r="AK119" s="51"/>
      <c r="AL119" s="51"/>
      <c r="AM119" s="51"/>
      <c r="AN119" s="51" t="s">
        <v>21</v>
      </c>
      <c r="AO119" s="51"/>
      <c r="AP119" s="51"/>
      <c r="AQ119" s="51"/>
      <c r="AR119" s="51"/>
      <c r="AS119" s="51"/>
      <c r="AT119" s="1"/>
      <c r="AU119" s="1"/>
      <c r="AV119" s="1"/>
      <c r="AW119" s="1"/>
      <c r="AX119" s="1"/>
      <c r="AY119" s="1"/>
      <c r="AZ119" s="1"/>
      <c r="BA119" s="1"/>
      <c r="BB119" s="1"/>
      <c r="BC119" s="1"/>
      <c r="BD119" s="1"/>
      <c r="BE119" s="143"/>
      <c r="BF119" s="1"/>
      <c r="BG119" s="1"/>
      <c r="BH119" s="1"/>
      <c r="BI119" s="1"/>
      <c r="BJ119" s="1"/>
      <c r="BK119" s="1"/>
      <c r="BL119" s="1"/>
      <c r="BM119" s="1"/>
      <c r="BN119" s="1"/>
      <c r="BO119" s="1"/>
      <c r="BP119" s="132" t="s">
        <v>21</v>
      </c>
      <c r="BQ119" s="1"/>
    </row>
    <row r="120" spans="1:69" x14ac:dyDescent="0.2">
      <c r="A120" s="22" t="s">
        <v>2685</v>
      </c>
      <c r="B120" s="3" t="s">
        <v>173</v>
      </c>
      <c r="C120" s="55" t="s">
        <v>2686</v>
      </c>
      <c r="D120" s="119"/>
      <c r="E120" s="53" t="s">
        <v>66</v>
      </c>
      <c r="F120" s="88" t="s">
        <v>385</v>
      </c>
      <c r="G120" s="9" t="s">
        <v>24</v>
      </c>
      <c r="H120" s="1"/>
      <c r="I120" s="10" t="s">
        <v>45</v>
      </c>
      <c r="J120" s="170" t="s">
        <v>443</v>
      </c>
      <c r="K120" s="49" t="s">
        <v>443</v>
      </c>
      <c r="L120" s="49" t="s">
        <v>443</v>
      </c>
      <c r="M120" s="49" t="s">
        <v>21</v>
      </c>
      <c r="N120" s="49" t="s">
        <v>443</v>
      </c>
      <c r="O120" s="49" t="s">
        <v>443</v>
      </c>
      <c r="P120" s="49" t="s">
        <v>443</v>
      </c>
      <c r="Q120" s="49" t="s">
        <v>443</v>
      </c>
      <c r="R120" s="49" t="s">
        <v>443</v>
      </c>
      <c r="S120" s="49" t="s">
        <v>443</v>
      </c>
      <c r="T120" s="49" t="s">
        <v>443</v>
      </c>
      <c r="U120" s="49" t="s">
        <v>443</v>
      </c>
      <c r="V120" s="109" t="s">
        <v>1919</v>
      </c>
      <c r="W120" s="109" t="s">
        <v>1919</v>
      </c>
      <c r="X120" s="109" t="s">
        <v>1919</v>
      </c>
      <c r="Y120" s="109" t="s">
        <v>1919</v>
      </c>
      <c r="Z120" s="109" t="s">
        <v>1919</v>
      </c>
      <c r="AA120" s="109" t="s">
        <v>1919</v>
      </c>
      <c r="AB120" s="109" t="s">
        <v>1919</v>
      </c>
      <c r="AC120" s="109" t="s">
        <v>1919</v>
      </c>
      <c r="AD120" s="109" t="s">
        <v>1919</v>
      </c>
      <c r="AE120" s="109" t="s">
        <v>1919</v>
      </c>
      <c r="AF120" s="109" t="s">
        <v>1919</v>
      </c>
      <c r="AG120" s="109" t="s">
        <v>1919</v>
      </c>
      <c r="AH120" s="109" t="s">
        <v>1919</v>
      </c>
      <c r="AI120" s="109" t="s">
        <v>1919</v>
      </c>
      <c r="AJ120" s="109" t="s">
        <v>1919</v>
      </c>
      <c r="AK120" s="109" t="s">
        <v>1919</v>
      </c>
      <c r="AL120" s="109" t="s">
        <v>1919</v>
      </c>
      <c r="AM120" s="109" t="s">
        <v>1919</v>
      </c>
      <c r="AN120" s="109" t="s">
        <v>1919</v>
      </c>
      <c r="AO120" s="109" t="s">
        <v>1919</v>
      </c>
      <c r="AP120" s="109" t="s">
        <v>1919</v>
      </c>
      <c r="AQ120" s="109" t="s">
        <v>1919</v>
      </c>
      <c r="AR120" s="109" t="s">
        <v>1919</v>
      </c>
      <c r="AS120" s="109" t="s">
        <v>1919</v>
      </c>
      <c r="AT120" s="1"/>
      <c r="AU120" s="1"/>
      <c r="AV120" s="1"/>
      <c r="AW120" s="1"/>
      <c r="AX120" s="1"/>
      <c r="AY120" s="1"/>
      <c r="AZ120" s="1"/>
      <c r="BA120" s="1"/>
      <c r="BB120" s="1"/>
      <c r="BC120" s="1"/>
      <c r="BD120" s="143"/>
      <c r="BE120" s="143"/>
      <c r="BF120" s="1"/>
      <c r="BG120" s="1"/>
      <c r="BH120" s="1"/>
      <c r="BI120" s="1"/>
      <c r="BJ120" s="1"/>
      <c r="BK120" s="1"/>
      <c r="BL120" s="1"/>
      <c r="BM120" s="49" t="s">
        <v>443</v>
      </c>
      <c r="BN120" s="1"/>
      <c r="BO120" s="1"/>
      <c r="BP120" s="1"/>
      <c r="BQ120" s="1"/>
    </row>
    <row r="121" spans="1:69" x14ac:dyDescent="0.2">
      <c r="A121" s="225" t="s">
        <v>2697</v>
      </c>
      <c r="B121" s="201" t="s">
        <v>116</v>
      </c>
      <c r="C121" s="202" t="s">
        <v>2681</v>
      </c>
      <c r="D121" s="210"/>
      <c r="E121" s="211" t="s">
        <v>66</v>
      </c>
      <c r="F121" s="140" t="s">
        <v>416</v>
      </c>
      <c r="G121" s="203" t="s">
        <v>24</v>
      </c>
      <c r="H121" s="163"/>
      <c r="I121" s="204" t="s">
        <v>87</v>
      </c>
      <c r="J121" s="49" t="s">
        <v>21</v>
      </c>
      <c r="K121" s="51"/>
      <c r="L121" s="51"/>
      <c r="M121" s="51"/>
      <c r="N121" s="51"/>
      <c r="O121" s="51"/>
      <c r="P121" s="51"/>
      <c r="Q121" s="51"/>
      <c r="R121" s="51"/>
      <c r="S121" s="51"/>
      <c r="T121" s="51"/>
      <c r="U121" s="51"/>
      <c r="V121" s="49" t="s">
        <v>21</v>
      </c>
      <c r="W121" s="51"/>
      <c r="X121" s="51"/>
      <c r="Y121" s="51"/>
      <c r="Z121" s="51"/>
      <c r="AA121" s="51"/>
      <c r="AB121" s="51"/>
      <c r="AC121" s="51"/>
      <c r="AD121" s="51"/>
      <c r="AE121" s="51"/>
      <c r="AF121" s="51"/>
      <c r="AG121" s="51"/>
      <c r="AH121" s="49" t="s">
        <v>21</v>
      </c>
      <c r="AI121" s="51"/>
      <c r="AJ121" s="51"/>
      <c r="AK121" s="51"/>
      <c r="AL121" s="51"/>
      <c r="AM121" s="51"/>
      <c r="AN121" s="51"/>
      <c r="AO121" s="51"/>
      <c r="AP121" s="51"/>
      <c r="AQ121" s="51"/>
      <c r="AR121" s="51"/>
      <c r="AS121" s="51"/>
      <c r="AT121" s="1"/>
      <c r="AU121" s="1"/>
      <c r="AV121" s="1"/>
      <c r="AW121" s="1"/>
      <c r="AX121" s="1"/>
      <c r="AY121" s="1"/>
      <c r="AZ121" s="1"/>
      <c r="BA121" s="1"/>
      <c r="BB121" s="1"/>
      <c r="BC121" s="1"/>
      <c r="BD121" s="1"/>
      <c r="BE121" s="143"/>
      <c r="BF121" s="17"/>
      <c r="BG121" s="163"/>
      <c r="BH121" s="17"/>
      <c r="BI121" s="17"/>
      <c r="BJ121" s="17"/>
      <c r="BK121" s="163"/>
      <c r="BL121" s="163"/>
      <c r="BM121" s="163"/>
      <c r="BN121" s="163"/>
      <c r="BO121" s="163"/>
      <c r="BP121" s="163"/>
      <c r="BQ121" s="163"/>
    </row>
    <row r="122" spans="1:69" ht="56.25" x14ac:dyDescent="0.2">
      <c r="A122" s="21" t="s">
        <v>2697</v>
      </c>
      <c r="B122" s="6" t="s">
        <v>173</v>
      </c>
      <c r="C122" s="45" t="s">
        <v>2698</v>
      </c>
      <c r="D122" s="117"/>
      <c r="E122" s="53" t="s">
        <v>66</v>
      </c>
      <c r="F122" s="27" t="s">
        <v>2699</v>
      </c>
      <c r="G122" s="9" t="s">
        <v>24</v>
      </c>
      <c r="H122" s="1"/>
      <c r="I122" s="23" t="s">
        <v>87</v>
      </c>
      <c r="J122" s="170" t="s">
        <v>21</v>
      </c>
      <c r="K122" s="49" t="s">
        <v>443</v>
      </c>
      <c r="L122" s="49" t="s">
        <v>34</v>
      </c>
      <c r="M122" s="49" t="s">
        <v>443</v>
      </c>
      <c r="N122" s="49" t="s">
        <v>443</v>
      </c>
      <c r="O122" s="49" t="s">
        <v>443</v>
      </c>
      <c r="P122" s="49" t="s">
        <v>443</v>
      </c>
      <c r="Q122" s="49" t="s">
        <v>443</v>
      </c>
      <c r="R122" s="49" t="s">
        <v>443</v>
      </c>
      <c r="S122" s="49" t="s">
        <v>443</v>
      </c>
      <c r="T122" s="49" t="s">
        <v>443</v>
      </c>
      <c r="U122" s="49" t="s">
        <v>443</v>
      </c>
      <c r="V122" s="49" t="s">
        <v>21</v>
      </c>
      <c r="W122" s="109" t="s">
        <v>35</v>
      </c>
      <c r="X122" s="109" t="s">
        <v>35</v>
      </c>
      <c r="Y122" s="109" t="s">
        <v>35</v>
      </c>
      <c r="Z122" s="109" t="s">
        <v>35</v>
      </c>
      <c r="AA122" s="109" t="s">
        <v>35</v>
      </c>
      <c r="AB122" s="109" t="s">
        <v>35</v>
      </c>
      <c r="AC122" s="109" t="s">
        <v>35</v>
      </c>
      <c r="AD122" s="109" t="s">
        <v>35</v>
      </c>
      <c r="AE122" s="109" t="s">
        <v>35</v>
      </c>
      <c r="AF122" s="109" t="s">
        <v>35</v>
      </c>
      <c r="AG122" s="109" t="s">
        <v>35</v>
      </c>
      <c r="AH122" s="49" t="s">
        <v>21</v>
      </c>
      <c r="AI122" s="109" t="s">
        <v>35</v>
      </c>
      <c r="AJ122" s="109" t="s">
        <v>35</v>
      </c>
      <c r="AK122" s="109" t="s">
        <v>35</v>
      </c>
      <c r="AL122" s="109" t="s">
        <v>35</v>
      </c>
      <c r="AM122" s="109" t="s">
        <v>35</v>
      </c>
      <c r="AN122" s="109" t="s">
        <v>35</v>
      </c>
      <c r="AO122" s="109" t="s">
        <v>35</v>
      </c>
      <c r="AP122" s="109" t="s">
        <v>35</v>
      </c>
      <c r="AQ122" s="109" t="s">
        <v>35</v>
      </c>
      <c r="AR122" s="109" t="s">
        <v>35</v>
      </c>
      <c r="AS122" s="109" t="s">
        <v>35</v>
      </c>
      <c r="AT122" s="1"/>
      <c r="AU122" s="1"/>
      <c r="AV122" s="1"/>
      <c r="AW122" s="1"/>
      <c r="AX122" s="1"/>
      <c r="AY122" s="1"/>
      <c r="AZ122" s="1"/>
      <c r="BA122" s="1"/>
      <c r="BB122" s="1"/>
      <c r="BC122" s="1"/>
      <c r="BD122" s="1"/>
      <c r="BE122" s="143"/>
      <c r="BF122" s="1"/>
      <c r="BG122" s="1"/>
      <c r="BH122" s="1"/>
      <c r="BI122" s="1"/>
      <c r="BJ122" s="1"/>
      <c r="BK122" s="1"/>
      <c r="BL122" s="1"/>
      <c r="BM122" s="49" t="s">
        <v>35</v>
      </c>
      <c r="BN122" s="1"/>
      <c r="BO122" s="1"/>
      <c r="BP122" s="1"/>
      <c r="BQ122" s="1"/>
    </row>
    <row r="123" spans="1:69" x14ac:dyDescent="0.2">
      <c r="A123" s="201" t="s">
        <v>2700</v>
      </c>
      <c r="B123" s="201" t="s">
        <v>116</v>
      </c>
      <c r="C123" s="202" t="s">
        <v>2681</v>
      </c>
      <c r="D123" s="210"/>
      <c r="E123" s="211" t="s">
        <v>66</v>
      </c>
      <c r="F123" s="140" t="s">
        <v>395</v>
      </c>
      <c r="G123" s="203" t="s">
        <v>24</v>
      </c>
      <c r="H123" s="163"/>
      <c r="I123" s="177" t="s">
        <v>87</v>
      </c>
      <c r="J123" s="49" t="s">
        <v>21</v>
      </c>
      <c r="K123" s="51"/>
      <c r="L123" s="51"/>
      <c r="M123" s="51"/>
      <c r="N123" s="51"/>
      <c r="O123" s="51"/>
      <c r="P123" s="51"/>
      <c r="Q123" s="51"/>
      <c r="R123" s="51"/>
      <c r="S123" s="51"/>
      <c r="T123" s="51"/>
      <c r="U123" s="51"/>
      <c r="V123" s="49" t="s">
        <v>21</v>
      </c>
      <c r="W123" s="51"/>
      <c r="X123" s="51"/>
      <c r="Y123" s="51"/>
      <c r="Z123" s="51"/>
      <c r="AA123" s="51"/>
      <c r="AB123" s="51"/>
      <c r="AC123" s="51"/>
      <c r="AD123" s="51"/>
      <c r="AE123" s="51"/>
      <c r="AF123" s="51"/>
      <c r="AG123" s="51"/>
      <c r="AH123" s="49" t="s">
        <v>21</v>
      </c>
      <c r="AI123" s="51"/>
      <c r="AJ123" s="51"/>
      <c r="AK123" s="51"/>
      <c r="AL123" s="51"/>
      <c r="AM123" s="51"/>
      <c r="AN123" s="51"/>
      <c r="AO123" s="51"/>
      <c r="AP123" s="51"/>
      <c r="AQ123" s="51"/>
      <c r="AR123" s="51"/>
      <c r="AS123" s="51"/>
      <c r="AT123" s="1"/>
      <c r="AU123" s="1"/>
      <c r="AV123" s="1"/>
      <c r="AW123" s="1"/>
      <c r="AX123" s="1"/>
      <c r="AY123" s="1"/>
      <c r="AZ123" s="1"/>
      <c r="BA123" s="1"/>
      <c r="BB123" s="1"/>
      <c r="BC123" s="1"/>
      <c r="BD123" s="1"/>
      <c r="BE123" s="143"/>
      <c r="BF123" s="17"/>
      <c r="BG123" s="17"/>
      <c r="BH123" s="17"/>
      <c r="BI123" s="17"/>
      <c r="BJ123" s="17"/>
      <c r="BK123" s="163"/>
      <c r="BL123" s="163"/>
      <c r="BM123" s="163"/>
      <c r="BN123" s="163"/>
      <c r="BO123" s="163"/>
      <c r="BP123" s="163"/>
      <c r="BQ123" s="163"/>
    </row>
    <row r="124" spans="1:69" ht="56.25" x14ac:dyDescent="0.2">
      <c r="A124" s="6" t="s">
        <v>2700</v>
      </c>
      <c r="B124" s="6" t="s">
        <v>173</v>
      </c>
      <c r="C124" s="45" t="s">
        <v>2701</v>
      </c>
      <c r="D124" s="117"/>
      <c r="E124" s="53" t="s">
        <v>66</v>
      </c>
      <c r="F124" s="27" t="s">
        <v>2699</v>
      </c>
      <c r="G124" s="9" t="s">
        <v>24</v>
      </c>
      <c r="H124" s="1"/>
      <c r="I124" s="10" t="s">
        <v>87</v>
      </c>
      <c r="J124" s="170" t="s">
        <v>21</v>
      </c>
      <c r="K124" s="49" t="s">
        <v>443</v>
      </c>
      <c r="L124" s="49" t="s">
        <v>34</v>
      </c>
      <c r="M124" s="49" t="s">
        <v>443</v>
      </c>
      <c r="N124" s="49" t="s">
        <v>443</v>
      </c>
      <c r="O124" s="49" t="s">
        <v>443</v>
      </c>
      <c r="P124" s="49" t="s">
        <v>443</v>
      </c>
      <c r="Q124" s="49" t="s">
        <v>443</v>
      </c>
      <c r="R124" s="49" t="s">
        <v>443</v>
      </c>
      <c r="S124" s="49" t="s">
        <v>443</v>
      </c>
      <c r="T124" s="49" t="s">
        <v>443</v>
      </c>
      <c r="U124" s="49" t="s">
        <v>443</v>
      </c>
      <c r="V124" s="49" t="s">
        <v>21</v>
      </c>
      <c r="W124" s="109" t="s">
        <v>35</v>
      </c>
      <c r="X124" s="109" t="s">
        <v>35</v>
      </c>
      <c r="Y124" s="109" t="s">
        <v>35</v>
      </c>
      <c r="Z124" s="109" t="s">
        <v>35</v>
      </c>
      <c r="AA124" s="109" t="s">
        <v>35</v>
      </c>
      <c r="AB124" s="109" t="s">
        <v>35</v>
      </c>
      <c r="AC124" s="109" t="s">
        <v>35</v>
      </c>
      <c r="AD124" s="109" t="s">
        <v>35</v>
      </c>
      <c r="AE124" s="109" t="s">
        <v>35</v>
      </c>
      <c r="AF124" s="109" t="s">
        <v>35</v>
      </c>
      <c r="AG124" s="109" t="s">
        <v>35</v>
      </c>
      <c r="AH124" s="49" t="s">
        <v>21</v>
      </c>
      <c r="AI124" s="109" t="s">
        <v>35</v>
      </c>
      <c r="AJ124" s="109" t="s">
        <v>35</v>
      </c>
      <c r="AK124" s="109" t="s">
        <v>35</v>
      </c>
      <c r="AL124" s="109" t="s">
        <v>35</v>
      </c>
      <c r="AM124" s="109" t="s">
        <v>35</v>
      </c>
      <c r="AN124" s="109" t="s">
        <v>35</v>
      </c>
      <c r="AO124" s="109" t="s">
        <v>35</v>
      </c>
      <c r="AP124" s="109" t="s">
        <v>35</v>
      </c>
      <c r="AQ124" s="109" t="s">
        <v>35</v>
      </c>
      <c r="AR124" s="109" t="s">
        <v>35</v>
      </c>
      <c r="AS124" s="109" t="s">
        <v>35</v>
      </c>
      <c r="AT124" s="1"/>
      <c r="AU124" s="1"/>
      <c r="AV124" s="1"/>
      <c r="AW124" s="1"/>
      <c r="AX124" s="1"/>
      <c r="AY124" s="1"/>
      <c r="AZ124" s="1"/>
      <c r="BA124" s="1"/>
      <c r="BB124" s="1"/>
      <c r="BC124" s="1"/>
      <c r="BD124" s="1"/>
      <c r="BE124" s="143"/>
      <c r="BF124" s="1"/>
      <c r="BG124" s="1"/>
      <c r="BH124" s="1"/>
      <c r="BI124" s="1"/>
      <c r="BJ124" s="1"/>
      <c r="BK124" s="1"/>
      <c r="BL124" s="1"/>
      <c r="BM124" s="49" t="s">
        <v>443</v>
      </c>
      <c r="BN124" s="1"/>
      <c r="BO124" s="1"/>
      <c r="BP124" s="1"/>
      <c r="BQ124" s="1"/>
    </row>
    <row r="125" spans="1:69" ht="33.75" x14ac:dyDescent="0.2">
      <c r="A125" s="208" t="s">
        <v>586</v>
      </c>
      <c r="B125" s="201" t="s">
        <v>587</v>
      </c>
      <c r="C125" s="224" t="s">
        <v>2842</v>
      </c>
      <c r="D125" s="217">
        <v>41214</v>
      </c>
      <c r="E125" s="246" t="s">
        <v>590</v>
      </c>
      <c r="F125" s="252" t="s">
        <v>591</v>
      </c>
      <c r="G125" s="140"/>
      <c r="H125" s="203" t="s">
        <v>24</v>
      </c>
      <c r="I125" s="204" t="s">
        <v>72</v>
      </c>
      <c r="J125" s="49" t="s">
        <v>443</v>
      </c>
      <c r="K125" s="49" t="s">
        <v>443</v>
      </c>
      <c r="L125" s="49" t="s">
        <v>443</v>
      </c>
      <c r="M125" s="49" t="s">
        <v>443</v>
      </c>
      <c r="N125" s="49" t="s">
        <v>443</v>
      </c>
      <c r="O125" s="49" t="s">
        <v>443</v>
      </c>
      <c r="P125" s="49" t="s">
        <v>443</v>
      </c>
      <c r="Q125" s="49" t="s">
        <v>443</v>
      </c>
      <c r="R125" s="49" t="s">
        <v>443</v>
      </c>
      <c r="S125" s="49" t="s">
        <v>443</v>
      </c>
      <c r="T125" s="49" t="s">
        <v>443</v>
      </c>
      <c r="U125" s="49" t="s">
        <v>21</v>
      </c>
      <c r="V125" s="49" t="s">
        <v>443</v>
      </c>
      <c r="W125" s="49" t="s">
        <v>443</v>
      </c>
      <c r="X125" s="49" t="s">
        <v>443</v>
      </c>
      <c r="Y125" s="49" t="s">
        <v>443</v>
      </c>
      <c r="Z125" s="49" t="s">
        <v>443</v>
      </c>
      <c r="AA125" s="49" t="s">
        <v>443</v>
      </c>
      <c r="AB125" s="49" t="s">
        <v>443</v>
      </c>
      <c r="AC125" s="49" t="s">
        <v>443</v>
      </c>
      <c r="AD125" s="49" t="s">
        <v>443</v>
      </c>
      <c r="AE125" s="49" t="s">
        <v>443</v>
      </c>
      <c r="AF125" s="49" t="s">
        <v>443</v>
      </c>
      <c r="AG125" s="49" t="s">
        <v>21</v>
      </c>
      <c r="AH125" s="49" t="s">
        <v>443</v>
      </c>
      <c r="AI125" s="49" t="s">
        <v>443</v>
      </c>
      <c r="AJ125" s="49" t="s">
        <v>443</v>
      </c>
      <c r="AK125" s="49" t="s">
        <v>443</v>
      </c>
      <c r="AL125" s="49" t="s">
        <v>443</v>
      </c>
      <c r="AM125" s="49" t="s">
        <v>443</v>
      </c>
      <c r="AN125" s="49" t="s">
        <v>443</v>
      </c>
      <c r="AO125" s="49" t="s">
        <v>443</v>
      </c>
      <c r="AP125" s="49" t="s">
        <v>443</v>
      </c>
      <c r="AQ125" s="49" t="s">
        <v>443</v>
      </c>
      <c r="AR125" s="49" t="s">
        <v>443</v>
      </c>
      <c r="AS125" s="49" t="s">
        <v>21</v>
      </c>
      <c r="AT125" s="49" t="s">
        <v>443</v>
      </c>
      <c r="AU125" s="49" t="s">
        <v>443</v>
      </c>
      <c r="AV125" s="49" t="s">
        <v>443</v>
      </c>
      <c r="AW125" s="49" t="s">
        <v>443</v>
      </c>
      <c r="AX125" s="49" t="s">
        <v>443</v>
      </c>
      <c r="AY125" s="49" t="s">
        <v>443</v>
      </c>
      <c r="AZ125" s="49" t="s">
        <v>443</v>
      </c>
      <c r="BA125" s="49" t="s">
        <v>443</v>
      </c>
      <c r="BB125" s="49" t="s">
        <v>2595</v>
      </c>
      <c r="BC125" s="49" t="s">
        <v>443</v>
      </c>
      <c r="BD125" s="49" t="s">
        <v>443</v>
      </c>
      <c r="BE125" s="138" t="s">
        <v>21</v>
      </c>
      <c r="BF125" s="161" t="s">
        <v>443</v>
      </c>
      <c r="BG125" s="161" t="s">
        <v>443</v>
      </c>
      <c r="BH125" s="161" t="s">
        <v>443</v>
      </c>
      <c r="BI125" s="162" t="s">
        <v>443</v>
      </c>
      <c r="BJ125" s="162" t="s">
        <v>443</v>
      </c>
      <c r="BK125" s="162" t="s">
        <v>443</v>
      </c>
      <c r="BL125" s="162" t="s">
        <v>443</v>
      </c>
      <c r="BM125" s="163"/>
      <c r="BN125" s="163"/>
      <c r="BO125" s="163"/>
      <c r="BP125" s="163"/>
      <c r="BQ125" s="163"/>
    </row>
    <row r="126" spans="1:69" ht="25.5" x14ac:dyDescent="0.2">
      <c r="A126" s="5" t="s">
        <v>2843</v>
      </c>
      <c r="B126" s="5" t="s">
        <v>152</v>
      </c>
      <c r="C126" s="46"/>
      <c r="D126" s="118">
        <v>41730</v>
      </c>
      <c r="E126" s="52" t="s">
        <v>590</v>
      </c>
      <c r="F126" s="165" t="s">
        <v>2596</v>
      </c>
      <c r="G126" s="88"/>
      <c r="H126" s="9" t="s">
        <v>24</v>
      </c>
      <c r="I126" s="10" t="s">
        <v>40</v>
      </c>
      <c r="J126" s="170"/>
      <c r="K126" s="49"/>
      <c r="L126" s="49"/>
      <c r="M126" s="49"/>
      <c r="N126" s="49"/>
      <c r="O126" s="49"/>
      <c r="P126" s="49"/>
      <c r="Q126" s="49"/>
      <c r="R126" s="49"/>
      <c r="S126" s="49"/>
      <c r="T126" s="49"/>
      <c r="U126" s="49"/>
      <c r="V126" s="50"/>
      <c r="W126" s="50"/>
      <c r="X126" s="50"/>
      <c r="Y126" s="50"/>
      <c r="Z126" s="50"/>
      <c r="AA126" s="49" t="s">
        <v>443</v>
      </c>
      <c r="AB126" s="49" t="s">
        <v>443</v>
      </c>
      <c r="AC126" s="49" t="s">
        <v>443</v>
      </c>
      <c r="AD126" s="49" t="s">
        <v>443</v>
      </c>
      <c r="AE126" s="49" t="s">
        <v>21</v>
      </c>
      <c r="AF126" s="49" t="s">
        <v>443</v>
      </c>
      <c r="AG126" s="49" t="s">
        <v>443</v>
      </c>
      <c r="AH126" s="49" t="s">
        <v>443</v>
      </c>
      <c r="AI126" s="49" t="s">
        <v>443</v>
      </c>
      <c r="AJ126" s="49" t="s">
        <v>443</v>
      </c>
      <c r="AK126" s="49" t="s">
        <v>443</v>
      </c>
      <c r="AL126" s="49" t="s">
        <v>443</v>
      </c>
      <c r="AM126" s="49" t="s">
        <v>443</v>
      </c>
      <c r="AN126" s="49" t="s">
        <v>443</v>
      </c>
      <c r="AO126" s="49" t="s">
        <v>443</v>
      </c>
      <c r="AP126" s="49" t="s">
        <v>443</v>
      </c>
      <c r="AQ126" s="49" t="s">
        <v>21</v>
      </c>
      <c r="AR126" s="49" t="s">
        <v>443</v>
      </c>
      <c r="AS126" s="49" t="s">
        <v>443</v>
      </c>
      <c r="AT126" s="49" t="s">
        <v>443</v>
      </c>
      <c r="AU126" s="49" t="s">
        <v>443</v>
      </c>
      <c r="AV126" s="137" t="s">
        <v>21</v>
      </c>
      <c r="AW126" s="49" t="s">
        <v>443</v>
      </c>
      <c r="AX126" s="49" t="s">
        <v>443</v>
      </c>
      <c r="AY126" s="49" t="s">
        <v>443</v>
      </c>
      <c r="AZ126" s="49" t="s">
        <v>443</v>
      </c>
      <c r="BA126" s="49" t="s">
        <v>443</v>
      </c>
      <c r="BB126" s="49" t="s">
        <v>2595</v>
      </c>
      <c r="BC126" s="49" t="s">
        <v>443</v>
      </c>
      <c r="BD126" s="49" t="s">
        <v>443</v>
      </c>
      <c r="BE126" s="131" t="s">
        <v>443</v>
      </c>
      <c r="BF126" s="49" t="s">
        <v>443</v>
      </c>
      <c r="BG126" s="49" t="s">
        <v>443</v>
      </c>
      <c r="BH126" s="132" t="s">
        <v>21</v>
      </c>
      <c r="BI126" s="49" t="s">
        <v>443</v>
      </c>
      <c r="BJ126" s="49" t="s">
        <v>443</v>
      </c>
      <c r="BK126" s="49" t="s">
        <v>443</v>
      </c>
      <c r="BL126" s="49" t="s">
        <v>443</v>
      </c>
      <c r="BM126" s="163"/>
      <c r="BN126" s="1"/>
      <c r="BO126" s="1"/>
      <c r="BP126" s="1"/>
      <c r="BQ126" s="1"/>
    </row>
    <row r="127" spans="1:69" ht="22.5" x14ac:dyDescent="0.2">
      <c r="A127" s="5" t="s">
        <v>142</v>
      </c>
      <c r="B127" s="5" t="s">
        <v>140</v>
      </c>
      <c r="C127" s="46" t="s">
        <v>2602</v>
      </c>
      <c r="D127" s="117"/>
      <c r="E127" s="53" t="s">
        <v>66</v>
      </c>
      <c r="F127" s="88" t="s">
        <v>2603</v>
      </c>
      <c r="G127" s="88"/>
      <c r="H127" s="9" t="s">
        <v>24</v>
      </c>
      <c r="I127" s="23" t="s">
        <v>25</v>
      </c>
      <c r="J127" s="170" t="s">
        <v>443</v>
      </c>
      <c r="K127" s="49" t="s">
        <v>443</v>
      </c>
      <c r="L127" s="49" t="s">
        <v>443</v>
      </c>
      <c r="M127" s="49" t="s">
        <v>443</v>
      </c>
      <c r="N127" s="49" t="s">
        <v>767</v>
      </c>
      <c r="O127" s="49" t="s">
        <v>443</v>
      </c>
      <c r="P127" s="49" t="s">
        <v>21</v>
      </c>
      <c r="Q127" s="49" t="s">
        <v>443</v>
      </c>
      <c r="R127" s="49" t="s">
        <v>443</v>
      </c>
      <c r="S127" s="49" t="s">
        <v>443</v>
      </c>
      <c r="T127" s="49" t="s">
        <v>443</v>
      </c>
      <c r="U127" s="49" t="s">
        <v>443</v>
      </c>
      <c r="V127" s="49" t="s">
        <v>443</v>
      </c>
      <c r="W127" s="66" t="s">
        <v>767</v>
      </c>
      <c r="X127" s="49" t="s">
        <v>443</v>
      </c>
      <c r="Y127" s="49" t="s">
        <v>443</v>
      </c>
      <c r="Z127" s="49" t="s">
        <v>443</v>
      </c>
      <c r="AA127" s="49" t="s">
        <v>443</v>
      </c>
      <c r="AB127" s="49" t="s">
        <v>21</v>
      </c>
      <c r="AC127" s="49" t="s">
        <v>443</v>
      </c>
      <c r="AD127" s="49" t="s">
        <v>443</v>
      </c>
      <c r="AE127" s="49" t="s">
        <v>443</v>
      </c>
      <c r="AF127" s="49" t="s">
        <v>443</v>
      </c>
      <c r="AG127" s="49" t="s">
        <v>443</v>
      </c>
      <c r="AH127" s="49" t="s">
        <v>443</v>
      </c>
      <c r="AI127" s="49" t="s">
        <v>443</v>
      </c>
      <c r="AJ127" s="49" t="s">
        <v>443</v>
      </c>
      <c r="AK127" s="51" t="s">
        <v>35</v>
      </c>
      <c r="AL127" s="51" t="s">
        <v>35</v>
      </c>
      <c r="AM127" s="51" t="s">
        <v>35</v>
      </c>
      <c r="AN127" s="51" t="s">
        <v>35</v>
      </c>
      <c r="AO127" s="51" t="s">
        <v>35</v>
      </c>
      <c r="AP127" s="51" t="s">
        <v>35</v>
      </c>
      <c r="AQ127" s="51" t="s">
        <v>35</v>
      </c>
      <c r="AR127" s="51" t="s">
        <v>35</v>
      </c>
      <c r="AS127" s="51" t="s">
        <v>35</v>
      </c>
      <c r="AT127" s="1"/>
      <c r="AU127" s="1"/>
      <c r="AV127" s="1"/>
      <c r="AW127" s="1"/>
      <c r="AX127" s="1"/>
      <c r="AY127" s="1"/>
      <c r="AZ127" s="1"/>
      <c r="BA127" s="1"/>
      <c r="BB127" s="1"/>
      <c r="BC127" s="1"/>
      <c r="BD127" s="1"/>
      <c r="BE127" s="143"/>
      <c r="BF127" s="1"/>
      <c r="BG127" s="1"/>
      <c r="BH127" s="1"/>
      <c r="BI127" s="1"/>
      <c r="BJ127" s="1"/>
      <c r="BK127" s="1"/>
      <c r="BL127" s="1"/>
      <c r="BM127" s="49" t="s">
        <v>443</v>
      </c>
      <c r="BN127" s="1"/>
      <c r="BO127" s="1"/>
      <c r="BP127" s="1"/>
      <c r="BQ127" s="1"/>
    </row>
    <row r="128" spans="1:69" x14ac:dyDescent="0.2">
      <c r="A128" s="4" t="s">
        <v>2070</v>
      </c>
      <c r="B128" s="6" t="s">
        <v>49</v>
      </c>
      <c r="C128" s="45"/>
      <c r="D128" s="118">
        <v>42476</v>
      </c>
      <c r="E128" s="52" t="s">
        <v>590</v>
      </c>
      <c r="F128" s="165" t="s">
        <v>2373</v>
      </c>
      <c r="G128" s="88"/>
      <c r="H128" s="9" t="s">
        <v>19</v>
      </c>
      <c r="I128" s="23" t="s">
        <v>87</v>
      </c>
      <c r="J128" s="170"/>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137" t="s">
        <v>21</v>
      </c>
      <c r="AU128" s="103" t="s">
        <v>35</v>
      </c>
      <c r="AV128" s="103" t="s">
        <v>35</v>
      </c>
      <c r="AW128" s="103" t="s">
        <v>35</v>
      </c>
      <c r="AX128" s="103" t="s">
        <v>35</v>
      </c>
      <c r="AY128" s="49" t="s">
        <v>443</v>
      </c>
      <c r="AZ128" s="49" t="s">
        <v>443</v>
      </c>
      <c r="BA128" s="49" t="s">
        <v>443</v>
      </c>
      <c r="BB128" s="49" t="s">
        <v>443</v>
      </c>
      <c r="BC128" s="49" t="s">
        <v>443</v>
      </c>
      <c r="BD128" s="49" t="s">
        <v>443</v>
      </c>
      <c r="BE128" s="131" t="s">
        <v>443</v>
      </c>
      <c r="BF128" s="132" t="s">
        <v>21</v>
      </c>
      <c r="BG128" s="49" t="s">
        <v>443</v>
      </c>
      <c r="BH128" s="49" t="s">
        <v>443</v>
      </c>
      <c r="BI128" s="49" t="s">
        <v>443</v>
      </c>
      <c r="BJ128" s="49" t="s">
        <v>443</v>
      </c>
      <c r="BK128" s="49" t="s">
        <v>443</v>
      </c>
      <c r="BL128" s="49" t="s">
        <v>443</v>
      </c>
      <c r="BM128" s="1"/>
      <c r="BN128" s="49" t="s">
        <v>443</v>
      </c>
      <c r="BO128" s="1"/>
      <c r="BP128" s="1"/>
      <c r="BQ128" s="1"/>
    </row>
    <row r="129" spans="1:69" x14ac:dyDescent="0.2">
      <c r="A129" s="5" t="s">
        <v>2068</v>
      </c>
      <c r="B129" s="5" t="s">
        <v>152</v>
      </c>
      <c r="C129" s="46" t="s">
        <v>2844</v>
      </c>
      <c r="D129" s="118">
        <v>42186</v>
      </c>
      <c r="E129" s="52" t="s">
        <v>590</v>
      </c>
      <c r="F129" s="165" t="s">
        <v>2372</v>
      </c>
      <c r="G129" s="88"/>
      <c r="H129" s="9" t="s">
        <v>39</v>
      </c>
      <c r="I129" s="23" t="s">
        <v>31</v>
      </c>
      <c r="J129" s="170"/>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50" t="s">
        <v>35</v>
      </c>
      <c r="AI129" s="50" t="s">
        <v>35</v>
      </c>
      <c r="AJ129" s="50" t="s">
        <v>35</v>
      </c>
      <c r="AK129" s="50" t="s">
        <v>35</v>
      </c>
      <c r="AL129" s="50" t="s">
        <v>35</v>
      </c>
      <c r="AM129" s="50" t="s">
        <v>35</v>
      </c>
      <c r="AN129" s="50" t="s">
        <v>35</v>
      </c>
      <c r="AO129" s="50" t="s">
        <v>35</v>
      </c>
      <c r="AP129" s="49" t="s">
        <v>443</v>
      </c>
      <c r="AQ129" s="49" t="s">
        <v>443</v>
      </c>
      <c r="AR129" s="49" t="s">
        <v>21</v>
      </c>
      <c r="AS129" s="49" t="s">
        <v>443</v>
      </c>
      <c r="AT129" s="49" t="s">
        <v>443</v>
      </c>
      <c r="AU129" s="49" t="s">
        <v>443</v>
      </c>
      <c r="AV129" s="49" t="s">
        <v>443</v>
      </c>
      <c r="AW129" s="129" t="s">
        <v>2609</v>
      </c>
      <c r="AX129" s="49" t="s">
        <v>443</v>
      </c>
      <c r="AY129" s="49" t="s">
        <v>443</v>
      </c>
      <c r="AZ129" s="49" t="s">
        <v>443</v>
      </c>
      <c r="BA129" s="49"/>
      <c r="BB129" s="49" t="s">
        <v>443</v>
      </c>
      <c r="BC129" s="49" t="s">
        <v>443</v>
      </c>
      <c r="BD129" s="137" t="s">
        <v>21</v>
      </c>
      <c r="BE129" s="131" t="s">
        <v>443</v>
      </c>
      <c r="BF129" s="49" t="s">
        <v>443</v>
      </c>
      <c r="BG129" s="49" t="s">
        <v>443</v>
      </c>
      <c r="BH129" s="49" t="s">
        <v>443</v>
      </c>
      <c r="BI129" s="49" t="s">
        <v>443</v>
      </c>
      <c r="BJ129" s="49" t="s">
        <v>443</v>
      </c>
      <c r="BK129" s="49" t="s">
        <v>443</v>
      </c>
      <c r="BL129" s="49" t="s">
        <v>443</v>
      </c>
      <c r="BM129" s="49" t="s">
        <v>443</v>
      </c>
      <c r="BN129" s="1"/>
      <c r="BO129" s="1"/>
      <c r="BP129" s="1"/>
      <c r="BQ129" s="1"/>
    </row>
    <row r="130" spans="1:69" x14ac:dyDescent="0.2">
      <c r="A130" s="6" t="s">
        <v>784</v>
      </c>
      <c r="B130" s="6" t="s">
        <v>785</v>
      </c>
      <c r="C130" s="58"/>
      <c r="D130" s="118">
        <v>41791</v>
      </c>
      <c r="E130" s="52" t="s">
        <v>590</v>
      </c>
      <c r="F130" s="165" t="s">
        <v>300</v>
      </c>
      <c r="G130" s="88"/>
      <c r="H130" s="9" t="s">
        <v>19</v>
      </c>
      <c r="I130" s="23" t="s">
        <v>31</v>
      </c>
      <c r="J130" s="187"/>
      <c r="K130" s="50"/>
      <c r="L130" s="50"/>
      <c r="M130" s="50"/>
      <c r="N130" s="50"/>
      <c r="O130" s="50"/>
      <c r="P130" s="50"/>
      <c r="Q130" s="50"/>
      <c r="R130" s="50"/>
      <c r="S130" s="49"/>
      <c r="T130" s="49"/>
      <c r="U130" s="49"/>
      <c r="V130" s="50" t="s">
        <v>35</v>
      </c>
      <c r="W130" s="50" t="s">
        <v>35</v>
      </c>
      <c r="X130" s="50" t="s">
        <v>35</v>
      </c>
      <c r="Y130" s="50" t="s">
        <v>35</v>
      </c>
      <c r="Z130" s="50" t="s">
        <v>35</v>
      </c>
      <c r="AA130" s="50" t="s">
        <v>35</v>
      </c>
      <c r="AB130" s="50" t="s">
        <v>35</v>
      </c>
      <c r="AC130" s="49" t="s">
        <v>443</v>
      </c>
      <c r="AD130" s="49" t="s">
        <v>443</v>
      </c>
      <c r="AE130" s="49" t="s">
        <v>443</v>
      </c>
      <c r="AF130" s="49" t="s">
        <v>21</v>
      </c>
      <c r="AG130" s="49" t="s">
        <v>21</v>
      </c>
      <c r="AH130" s="49" t="s">
        <v>443</v>
      </c>
      <c r="AI130" s="49" t="s">
        <v>443</v>
      </c>
      <c r="AJ130" s="49" t="s">
        <v>443</v>
      </c>
      <c r="AK130" s="49" t="s">
        <v>443</v>
      </c>
      <c r="AL130" s="49" t="s">
        <v>443</v>
      </c>
      <c r="AM130" s="49" t="s">
        <v>443</v>
      </c>
      <c r="AN130" s="49" t="s">
        <v>443</v>
      </c>
      <c r="AO130" s="49" t="s">
        <v>443</v>
      </c>
      <c r="AP130" s="49" t="s">
        <v>443</v>
      </c>
      <c r="AQ130" s="49" t="s">
        <v>443</v>
      </c>
      <c r="AR130" s="49" t="s">
        <v>21</v>
      </c>
      <c r="AS130" s="49" t="s">
        <v>443</v>
      </c>
      <c r="AT130" s="77" t="s">
        <v>443</v>
      </c>
      <c r="AU130" s="77" t="s">
        <v>443</v>
      </c>
      <c r="AV130" s="77" t="s">
        <v>443</v>
      </c>
      <c r="AW130" s="77" t="s">
        <v>443</v>
      </c>
      <c r="AX130" s="77" t="s">
        <v>443</v>
      </c>
      <c r="AY130" s="77" t="s">
        <v>443</v>
      </c>
      <c r="AZ130" s="77" t="s">
        <v>443</v>
      </c>
      <c r="BA130" s="77" t="s">
        <v>443</v>
      </c>
      <c r="BB130" s="77" t="s">
        <v>443</v>
      </c>
      <c r="BC130" s="77" t="s">
        <v>443</v>
      </c>
      <c r="BD130" s="149" t="s">
        <v>21</v>
      </c>
      <c r="BE130" s="77" t="s">
        <v>443</v>
      </c>
      <c r="BF130" s="49" t="s">
        <v>443</v>
      </c>
      <c r="BG130" s="49" t="s">
        <v>767</v>
      </c>
      <c r="BH130" s="49" t="s">
        <v>443</v>
      </c>
      <c r="BI130" s="49" t="s">
        <v>443</v>
      </c>
      <c r="BJ130" s="49" t="s">
        <v>443</v>
      </c>
      <c r="BK130" s="49" t="s">
        <v>443</v>
      </c>
      <c r="BL130" s="49" t="s">
        <v>443</v>
      </c>
      <c r="BM130" s="1"/>
      <c r="BN130" s="49" t="s">
        <v>443</v>
      </c>
      <c r="BO130" s="1"/>
      <c r="BP130" s="1"/>
      <c r="BQ130" s="1"/>
    </row>
    <row r="131" spans="1:69" ht="22.5" x14ac:dyDescent="0.2">
      <c r="A131" s="230" t="s">
        <v>2058</v>
      </c>
      <c r="B131" s="230" t="s">
        <v>99</v>
      </c>
      <c r="C131" s="202" t="s">
        <v>2845</v>
      </c>
      <c r="D131" s="216"/>
      <c r="E131" s="247" t="s">
        <v>590</v>
      </c>
      <c r="F131" s="253" t="s">
        <v>465</v>
      </c>
      <c r="G131" s="255"/>
      <c r="H131" s="256" t="s">
        <v>24</v>
      </c>
      <c r="I131" s="260" t="s">
        <v>2426</v>
      </c>
      <c r="J131" s="49" t="s">
        <v>443</v>
      </c>
      <c r="K131" s="49" t="s">
        <v>443</v>
      </c>
      <c r="L131" s="49" t="s">
        <v>443</v>
      </c>
      <c r="M131" s="49" t="s">
        <v>443</v>
      </c>
      <c r="N131" s="49" t="s">
        <v>443</v>
      </c>
      <c r="O131" s="49" t="s">
        <v>21</v>
      </c>
      <c r="P131" s="49" t="s">
        <v>443</v>
      </c>
      <c r="Q131" s="49" t="s">
        <v>443</v>
      </c>
      <c r="R131" s="49" t="s">
        <v>443</v>
      </c>
      <c r="S131" s="49" t="s">
        <v>443</v>
      </c>
      <c r="T131" s="49" t="s">
        <v>443</v>
      </c>
      <c r="U131" s="49" t="s">
        <v>443</v>
      </c>
      <c r="V131" s="49" t="s">
        <v>443</v>
      </c>
      <c r="W131" s="49" t="s">
        <v>443</v>
      </c>
      <c r="X131" s="49" t="s">
        <v>443</v>
      </c>
      <c r="Y131" s="49" t="s">
        <v>443</v>
      </c>
      <c r="Z131" s="49" t="s">
        <v>443</v>
      </c>
      <c r="AA131" s="49" t="s">
        <v>443</v>
      </c>
      <c r="AB131" s="49" t="s">
        <v>443</v>
      </c>
      <c r="AC131" s="49" t="s">
        <v>443</v>
      </c>
      <c r="AD131" s="49" t="s">
        <v>443</v>
      </c>
      <c r="AE131" s="49" t="s">
        <v>443</v>
      </c>
      <c r="AF131" s="49" t="s">
        <v>443</v>
      </c>
      <c r="AG131" s="49" t="s">
        <v>443</v>
      </c>
      <c r="AH131" s="49" t="s">
        <v>443</v>
      </c>
      <c r="AI131" s="49" t="s">
        <v>443</v>
      </c>
      <c r="AJ131" s="49" t="s">
        <v>443</v>
      </c>
      <c r="AK131" s="49" t="s">
        <v>443</v>
      </c>
      <c r="AL131" s="49" t="s">
        <v>443</v>
      </c>
      <c r="AM131" s="49" t="s">
        <v>443</v>
      </c>
      <c r="AN131" s="49" t="s">
        <v>21</v>
      </c>
      <c r="AO131" s="49" t="s">
        <v>443</v>
      </c>
      <c r="AP131" s="49" t="s">
        <v>443</v>
      </c>
      <c r="AQ131" s="49" t="s">
        <v>443</v>
      </c>
      <c r="AR131" s="49" t="s">
        <v>443</v>
      </c>
      <c r="AS131" s="49" t="s">
        <v>443</v>
      </c>
      <c r="AT131" s="77" t="s">
        <v>443</v>
      </c>
      <c r="AU131" s="77" t="s">
        <v>443</v>
      </c>
      <c r="AV131" s="77" t="s">
        <v>443</v>
      </c>
      <c r="AW131" s="77" t="s">
        <v>443</v>
      </c>
      <c r="AX131" s="77" t="s">
        <v>443</v>
      </c>
      <c r="AY131" s="77" t="s">
        <v>35</v>
      </c>
      <c r="AZ131" s="149" t="s">
        <v>21</v>
      </c>
      <c r="BA131" s="77" t="s">
        <v>443</v>
      </c>
      <c r="BB131" s="77" t="s">
        <v>2595</v>
      </c>
      <c r="BC131" s="77" t="s">
        <v>443</v>
      </c>
      <c r="BD131" s="77" t="s">
        <v>443</v>
      </c>
      <c r="BE131" s="77" t="s">
        <v>443</v>
      </c>
      <c r="BF131" s="77" t="s">
        <v>443</v>
      </c>
      <c r="BG131" s="77" t="s">
        <v>443</v>
      </c>
      <c r="BH131" s="77" t="s">
        <v>443</v>
      </c>
      <c r="BI131" s="77" t="s">
        <v>443</v>
      </c>
      <c r="BJ131" s="77" t="s">
        <v>443</v>
      </c>
      <c r="BK131" s="77" t="s">
        <v>443</v>
      </c>
      <c r="BL131" s="144" t="s">
        <v>21</v>
      </c>
    </row>
    <row r="132" spans="1:69" x14ac:dyDescent="0.2">
      <c r="A132" s="98" t="s">
        <v>721</v>
      </c>
      <c r="B132" s="98" t="s">
        <v>99</v>
      </c>
      <c r="C132" s="45"/>
      <c r="D132" s="118">
        <v>42689</v>
      </c>
      <c r="E132" s="99" t="s">
        <v>590</v>
      </c>
      <c r="F132" s="166" t="s">
        <v>722</v>
      </c>
      <c r="G132" s="100"/>
      <c r="H132" s="101" t="s">
        <v>24</v>
      </c>
      <c r="I132" s="38" t="s">
        <v>20</v>
      </c>
      <c r="J132" s="170"/>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77"/>
      <c r="AU132" s="77"/>
      <c r="AV132" s="77"/>
      <c r="AW132" s="77"/>
      <c r="AX132" s="77"/>
      <c r="AY132" s="77"/>
      <c r="AZ132" s="149"/>
      <c r="BA132" s="77"/>
      <c r="BB132" s="77"/>
      <c r="BC132" s="77"/>
      <c r="BD132" s="77"/>
      <c r="BE132" s="77"/>
      <c r="BF132" s="49" t="s">
        <v>443</v>
      </c>
      <c r="BG132" s="49" t="s">
        <v>443</v>
      </c>
      <c r="BH132" s="49" t="s">
        <v>443</v>
      </c>
      <c r="BI132" s="49" t="s">
        <v>443</v>
      </c>
      <c r="BJ132" s="49" t="s">
        <v>443</v>
      </c>
      <c r="BK132" s="132" t="s">
        <v>21</v>
      </c>
      <c r="BL132" s="132" t="s">
        <v>21</v>
      </c>
      <c r="BM132" s="1"/>
      <c r="BN132" s="1"/>
      <c r="BO132" s="1"/>
      <c r="BP132" s="1"/>
      <c r="BQ132" s="1"/>
    </row>
    <row r="133" spans="1:69" x14ac:dyDescent="0.2">
      <c r="A133" s="6" t="s">
        <v>86</v>
      </c>
      <c r="B133" s="6" t="s">
        <v>758</v>
      </c>
      <c r="C133" s="45"/>
      <c r="D133" s="117"/>
      <c r="E133" s="52" t="s">
        <v>590</v>
      </c>
      <c r="F133" s="165" t="s">
        <v>444</v>
      </c>
      <c r="G133" s="88"/>
      <c r="H133" s="9" t="s">
        <v>24</v>
      </c>
      <c r="I133" s="10" t="s">
        <v>87</v>
      </c>
      <c r="J133" s="170" t="s">
        <v>21</v>
      </c>
      <c r="K133" s="49" t="s">
        <v>443</v>
      </c>
      <c r="L133" s="49" t="s">
        <v>443</v>
      </c>
      <c r="M133" s="49" t="s">
        <v>443</v>
      </c>
      <c r="N133" s="49" t="s">
        <v>443</v>
      </c>
      <c r="O133" s="49" t="s">
        <v>443</v>
      </c>
      <c r="P133" s="49" t="s">
        <v>443</v>
      </c>
      <c r="Q133" s="49" t="s">
        <v>443</v>
      </c>
      <c r="R133" s="49" t="s">
        <v>443</v>
      </c>
      <c r="S133" s="49" t="s">
        <v>443</v>
      </c>
      <c r="T133" s="49" t="s">
        <v>443</v>
      </c>
      <c r="U133" s="49" t="s">
        <v>443</v>
      </c>
      <c r="V133" s="49" t="s">
        <v>21</v>
      </c>
      <c r="W133" s="49" t="s">
        <v>443</v>
      </c>
      <c r="X133" s="49" t="s">
        <v>443</v>
      </c>
      <c r="Y133" s="49" t="s">
        <v>443</v>
      </c>
      <c r="Z133" s="49" t="s">
        <v>443</v>
      </c>
      <c r="AA133" s="49" t="s">
        <v>443</v>
      </c>
      <c r="AB133" s="49" t="s">
        <v>443</v>
      </c>
      <c r="AC133" s="49" t="s">
        <v>443</v>
      </c>
      <c r="AD133" s="49" t="s">
        <v>443</v>
      </c>
      <c r="AE133" s="49" t="s">
        <v>443</v>
      </c>
      <c r="AF133" s="49" t="s">
        <v>443</v>
      </c>
      <c r="AG133" s="49" t="s">
        <v>443</v>
      </c>
      <c r="AH133" s="49" t="s">
        <v>21</v>
      </c>
      <c r="AI133" s="49" t="s">
        <v>443</v>
      </c>
      <c r="AJ133" s="49" t="s">
        <v>443</v>
      </c>
      <c r="AK133" s="49" t="s">
        <v>443</v>
      </c>
      <c r="AL133" s="49" t="s">
        <v>443</v>
      </c>
      <c r="AM133" s="49" t="s">
        <v>443</v>
      </c>
      <c r="AN133" s="49" t="s">
        <v>443</v>
      </c>
      <c r="AO133" s="49" t="s">
        <v>443</v>
      </c>
      <c r="AP133" s="49" t="s">
        <v>443</v>
      </c>
      <c r="AQ133" s="49" t="s">
        <v>443</v>
      </c>
      <c r="AR133" s="49" t="s">
        <v>443</v>
      </c>
      <c r="AS133" s="49" t="s">
        <v>443</v>
      </c>
      <c r="AT133" s="149" t="s">
        <v>21</v>
      </c>
      <c r="AU133" s="77" t="s">
        <v>443</v>
      </c>
      <c r="AV133" s="77" t="s">
        <v>443</v>
      </c>
      <c r="AW133" s="77" t="s">
        <v>443</v>
      </c>
      <c r="AX133" s="77" t="s">
        <v>443</v>
      </c>
      <c r="AY133" s="77" t="s">
        <v>443</v>
      </c>
      <c r="AZ133" s="77" t="s">
        <v>443</v>
      </c>
      <c r="BA133" s="77" t="s">
        <v>443</v>
      </c>
      <c r="BB133" s="77" t="s">
        <v>2595</v>
      </c>
      <c r="BC133" s="77" t="s">
        <v>443</v>
      </c>
      <c r="BD133" s="77" t="s">
        <v>443</v>
      </c>
      <c r="BE133" s="77" t="s">
        <v>443</v>
      </c>
      <c r="BF133" s="132" t="s">
        <v>21</v>
      </c>
      <c r="BG133" s="49" t="s">
        <v>443</v>
      </c>
      <c r="BH133" s="49" t="s">
        <v>443</v>
      </c>
      <c r="BI133" s="49" t="s">
        <v>443</v>
      </c>
      <c r="BJ133" s="49" t="s">
        <v>443</v>
      </c>
      <c r="BK133" s="49" t="s">
        <v>443</v>
      </c>
      <c r="BL133" s="49" t="s">
        <v>443</v>
      </c>
      <c r="BM133" s="49" t="s">
        <v>443</v>
      </c>
      <c r="BN133" s="1"/>
      <c r="BO133" s="1"/>
      <c r="BP133" s="1"/>
      <c r="BQ133" s="1"/>
    </row>
    <row r="134" spans="1:69" x14ac:dyDescent="0.2">
      <c r="A134" s="4" t="s">
        <v>22</v>
      </c>
      <c r="B134" s="6" t="s">
        <v>790</v>
      </c>
      <c r="C134" s="45"/>
      <c r="D134" s="117"/>
      <c r="E134" s="52" t="s">
        <v>590</v>
      </c>
      <c r="F134" s="165" t="s">
        <v>503</v>
      </c>
      <c r="G134" s="88"/>
      <c r="H134" s="9" t="s">
        <v>24</v>
      </c>
      <c r="I134" s="1" t="s">
        <v>25</v>
      </c>
      <c r="J134" s="170" t="s">
        <v>443</v>
      </c>
      <c r="K134" s="49" t="s">
        <v>443</v>
      </c>
      <c r="L134" s="49" t="s">
        <v>443</v>
      </c>
      <c r="M134" s="49" t="s">
        <v>443</v>
      </c>
      <c r="N134" s="49" t="s">
        <v>443</v>
      </c>
      <c r="O134" s="49" t="s">
        <v>443</v>
      </c>
      <c r="P134" s="49" t="s">
        <v>21</v>
      </c>
      <c r="Q134" s="49" t="s">
        <v>443</v>
      </c>
      <c r="R134" s="49" t="s">
        <v>443</v>
      </c>
      <c r="S134" s="49" t="s">
        <v>443</v>
      </c>
      <c r="T134" s="49" t="s">
        <v>443</v>
      </c>
      <c r="U134" s="49" t="s">
        <v>443</v>
      </c>
      <c r="V134" s="49" t="s">
        <v>443</v>
      </c>
      <c r="W134" s="49" t="s">
        <v>443</v>
      </c>
      <c r="X134" s="49" t="s">
        <v>443</v>
      </c>
      <c r="Y134" s="49" t="s">
        <v>443</v>
      </c>
      <c r="Z134" s="49" t="s">
        <v>443</v>
      </c>
      <c r="AA134" s="49" t="s">
        <v>443</v>
      </c>
      <c r="AB134" s="49" t="s">
        <v>21</v>
      </c>
      <c r="AC134" s="49" t="s">
        <v>443</v>
      </c>
      <c r="AD134" s="49" t="s">
        <v>443</v>
      </c>
      <c r="AE134" s="49" t="s">
        <v>443</v>
      </c>
      <c r="AF134" s="49" t="s">
        <v>443</v>
      </c>
      <c r="AG134" s="49" t="s">
        <v>443</v>
      </c>
      <c r="AH134" s="49" t="s">
        <v>443</v>
      </c>
      <c r="AI134" s="49" t="s">
        <v>443</v>
      </c>
      <c r="AJ134" s="49" t="s">
        <v>443</v>
      </c>
      <c r="AK134" s="49" t="s">
        <v>443</v>
      </c>
      <c r="AL134" s="49" t="s">
        <v>443</v>
      </c>
      <c r="AM134" s="49" t="s">
        <v>443</v>
      </c>
      <c r="AN134" s="49" t="s">
        <v>21</v>
      </c>
      <c r="AO134" s="49" t="s">
        <v>443</v>
      </c>
      <c r="AP134" s="49" t="s">
        <v>443</v>
      </c>
      <c r="AQ134" s="49" t="s">
        <v>443</v>
      </c>
      <c r="AR134" s="49" t="s">
        <v>443</v>
      </c>
      <c r="AS134" s="49" t="s">
        <v>443</v>
      </c>
      <c r="AT134" s="77" t="s">
        <v>443</v>
      </c>
      <c r="AU134" s="77" t="s">
        <v>443</v>
      </c>
      <c r="AV134" s="77" t="s">
        <v>443</v>
      </c>
      <c r="AW134" s="77" t="s">
        <v>443</v>
      </c>
      <c r="AX134" s="77" t="s">
        <v>443</v>
      </c>
      <c r="AY134" s="77" t="s">
        <v>443</v>
      </c>
      <c r="AZ134" s="149" t="s">
        <v>21</v>
      </c>
      <c r="BA134" s="77" t="s">
        <v>443</v>
      </c>
      <c r="BB134" s="77" t="s">
        <v>2595</v>
      </c>
      <c r="BC134" s="77" t="s">
        <v>443</v>
      </c>
      <c r="BD134" s="77" t="s">
        <v>443</v>
      </c>
      <c r="BE134" s="77" t="s">
        <v>443</v>
      </c>
      <c r="BF134" s="49" t="s">
        <v>443</v>
      </c>
      <c r="BG134" s="49" t="s">
        <v>443</v>
      </c>
      <c r="BH134" s="49" t="s">
        <v>443</v>
      </c>
      <c r="BI134" s="49" t="s">
        <v>443</v>
      </c>
      <c r="BJ134" s="49" t="s">
        <v>443</v>
      </c>
      <c r="BK134" s="49" t="s">
        <v>443</v>
      </c>
      <c r="BL134" s="132" t="s">
        <v>21</v>
      </c>
      <c r="BM134" s="49" t="s">
        <v>443</v>
      </c>
      <c r="BN134" s="1"/>
      <c r="BO134" s="1"/>
      <c r="BP134" s="1"/>
      <c r="BQ134" s="1"/>
    </row>
    <row r="135" spans="1:69" ht="15" x14ac:dyDescent="0.2">
      <c r="A135" s="201" t="s">
        <v>2151</v>
      </c>
      <c r="B135" s="201" t="s">
        <v>44</v>
      </c>
      <c r="C135" s="202"/>
      <c r="D135" s="217"/>
      <c r="E135" s="218" t="s">
        <v>66</v>
      </c>
      <c r="F135" s="214"/>
      <c r="G135" s="140"/>
      <c r="H135" s="203" t="s">
        <v>30</v>
      </c>
      <c r="I135" s="204" t="s">
        <v>72</v>
      </c>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49"/>
      <c r="AI135" s="49"/>
      <c r="AJ135" s="49"/>
      <c r="AK135" s="49"/>
      <c r="AL135" s="49"/>
      <c r="AM135" s="49"/>
      <c r="AN135" s="49"/>
      <c r="AO135" s="49"/>
      <c r="AP135" s="49"/>
      <c r="AQ135" s="49"/>
      <c r="AR135" s="49"/>
      <c r="AS135" s="49" t="s">
        <v>21</v>
      </c>
      <c r="BK135"/>
      <c r="BL135"/>
    </row>
    <row r="136" spans="1:69" x14ac:dyDescent="0.2">
      <c r="A136" s="5" t="s">
        <v>894</v>
      </c>
      <c r="B136" s="5" t="s">
        <v>152</v>
      </c>
      <c r="C136" s="46"/>
      <c r="D136" s="118">
        <v>42036</v>
      </c>
      <c r="E136" s="52" t="s">
        <v>590</v>
      </c>
      <c r="F136" s="165" t="s">
        <v>2397</v>
      </c>
      <c r="G136" s="88"/>
      <c r="H136" s="9" t="s">
        <v>39</v>
      </c>
      <c r="I136" s="23" t="s">
        <v>69</v>
      </c>
      <c r="J136" s="170"/>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t="s">
        <v>35</v>
      </c>
      <c r="AI136" s="49" t="s">
        <v>35</v>
      </c>
      <c r="AJ136" s="49" t="s">
        <v>35</v>
      </c>
      <c r="AK136" s="49" t="s">
        <v>443</v>
      </c>
      <c r="AL136" s="49" t="s">
        <v>443</v>
      </c>
      <c r="AM136" s="49" t="s">
        <v>443</v>
      </c>
      <c r="AN136" s="49" t="s">
        <v>443</v>
      </c>
      <c r="AO136" s="49" t="s">
        <v>21</v>
      </c>
      <c r="AP136" s="49" t="s">
        <v>443</v>
      </c>
      <c r="AQ136" s="49" t="s">
        <v>443</v>
      </c>
      <c r="AR136" s="123" t="s">
        <v>443</v>
      </c>
      <c r="AS136" s="49" t="s">
        <v>443</v>
      </c>
      <c r="AT136" s="77" t="s">
        <v>443</v>
      </c>
      <c r="AU136" s="77" t="s">
        <v>443</v>
      </c>
      <c r="AV136" s="77" t="s">
        <v>443</v>
      </c>
      <c r="AW136" s="151" t="s">
        <v>2609</v>
      </c>
      <c r="AX136" s="77" t="s">
        <v>443</v>
      </c>
      <c r="AY136" s="77" t="s">
        <v>443</v>
      </c>
      <c r="AZ136" s="77" t="s">
        <v>443</v>
      </c>
      <c r="BA136" s="149" t="s">
        <v>21</v>
      </c>
      <c r="BB136" s="77" t="s">
        <v>443</v>
      </c>
      <c r="BC136" s="77" t="s">
        <v>443</v>
      </c>
      <c r="BD136" s="77" t="s">
        <v>443</v>
      </c>
      <c r="BE136" s="77" t="s">
        <v>443</v>
      </c>
      <c r="BF136" s="49" t="s">
        <v>443</v>
      </c>
      <c r="BG136" s="49" t="s">
        <v>443</v>
      </c>
      <c r="BH136" s="49" t="s">
        <v>443</v>
      </c>
      <c r="BI136" s="49" t="s">
        <v>443</v>
      </c>
      <c r="BJ136" s="49" t="s">
        <v>443</v>
      </c>
      <c r="BK136" s="49" t="s">
        <v>443</v>
      </c>
      <c r="BL136" s="49" t="s">
        <v>443</v>
      </c>
      <c r="BM136" s="49" t="s">
        <v>443</v>
      </c>
      <c r="BN136" s="1"/>
      <c r="BO136" s="1"/>
      <c r="BP136" s="1"/>
      <c r="BQ136" s="1"/>
    </row>
    <row r="137" spans="1:69" x14ac:dyDescent="0.2">
      <c r="A137" s="21" t="s">
        <v>2105</v>
      </c>
      <c r="B137" s="21" t="s">
        <v>297</v>
      </c>
      <c r="C137" s="57"/>
      <c r="D137" s="227">
        <v>41640</v>
      </c>
      <c r="E137" s="52" t="s">
        <v>590</v>
      </c>
      <c r="F137" s="165" t="s">
        <v>2539</v>
      </c>
      <c r="G137" s="88"/>
      <c r="H137" s="9" t="s">
        <v>24</v>
      </c>
      <c r="I137" s="23" t="s">
        <v>87</v>
      </c>
      <c r="J137" s="188"/>
      <c r="K137" s="103"/>
      <c r="L137" s="103"/>
      <c r="M137" s="103"/>
      <c r="N137" s="103"/>
      <c r="O137" s="103"/>
      <c r="P137" s="103"/>
      <c r="Q137" s="103"/>
      <c r="R137" s="103"/>
      <c r="S137" s="103"/>
      <c r="T137" s="103"/>
      <c r="U137" s="49"/>
      <c r="V137" s="109" t="s">
        <v>35</v>
      </c>
      <c r="W137" s="109" t="s">
        <v>35</v>
      </c>
      <c r="X137" s="49" t="s">
        <v>443</v>
      </c>
      <c r="Y137" s="49" t="s">
        <v>443</v>
      </c>
      <c r="Z137" s="49" t="s">
        <v>443</v>
      </c>
      <c r="AA137" s="49" t="s">
        <v>443</v>
      </c>
      <c r="AB137" s="49" t="s">
        <v>443</v>
      </c>
      <c r="AC137" s="49" t="s">
        <v>443</v>
      </c>
      <c r="AD137" s="49" t="s">
        <v>443</v>
      </c>
      <c r="AE137" s="49" t="s">
        <v>443</v>
      </c>
      <c r="AF137" s="49" t="s">
        <v>443</v>
      </c>
      <c r="AG137" s="49" t="s">
        <v>21</v>
      </c>
      <c r="AH137" s="49" t="s">
        <v>443</v>
      </c>
      <c r="AI137" s="49" t="s">
        <v>443</v>
      </c>
      <c r="AJ137" s="49" t="s">
        <v>443</v>
      </c>
      <c r="AK137" s="49" t="s">
        <v>443</v>
      </c>
      <c r="AL137" s="49" t="s">
        <v>443</v>
      </c>
      <c r="AM137" s="49" t="s">
        <v>443</v>
      </c>
      <c r="AN137" s="49" t="s">
        <v>443</v>
      </c>
      <c r="AO137" s="49" t="s">
        <v>443</v>
      </c>
      <c r="AP137" s="49" t="s">
        <v>443</v>
      </c>
      <c r="AQ137" s="49" t="s">
        <v>443</v>
      </c>
      <c r="AR137" s="49" t="s">
        <v>443</v>
      </c>
      <c r="AS137" s="49" t="s">
        <v>21</v>
      </c>
      <c r="AT137" s="77" t="s">
        <v>443</v>
      </c>
      <c r="AU137" s="77" t="s">
        <v>443</v>
      </c>
      <c r="AV137" s="77" t="s">
        <v>443</v>
      </c>
      <c r="AW137" s="77" t="s">
        <v>443</v>
      </c>
      <c r="AX137" s="77" t="s">
        <v>443</v>
      </c>
      <c r="AY137" s="77" t="s">
        <v>443</v>
      </c>
      <c r="AZ137" s="77" t="s">
        <v>443</v>
      </c>
      <c r="BA137" s="77" t="s">
        <v>443</v>
      </c>
      <c r="BB137" s="77" t="s">
        <v>2595</v>
      </c>
      <c r="BC137" s="77" t="s">
        <v>443</v>
      </c>
      <c r="BD137" s="77" t="s">
        <v>443</v>
      </c>
      <c r="BE137" s="149" t="s">
        <v>21</v>
      </c>
      <c r="BF137" s="132" t="s">
        <v>21</v>
      </c>
      <c r="BG137" s="49" t="s">
        <v>443</v>
      </c>
      <c r="BH137" s="49" t="s">
        <v>443</v>
      </c>
      <c r="BI137" s="49" t="s">
        <v>443</v>
      </c>
      <c r="BJ137" s="49" t="s">
        <v>443</v>
      </c>
      <c r="BK137" s="49" t="s">
        <v>443</v>
      </c>
      <c r="BL137" s="49" t="s">
        <v>443</v>
      </c>
      <c r="BM137" s="1"/>
      <c r="BN137" s="1"/>
      <c r="BO137" s="1"/>
      <c r="BP137" s="1"/>
      <c r="BQ137" s="1"/>
    </row>
    <row r="138" spans="1:69" x14ac:dyDescent="0.2">
      <c r="A138" s="113" t="s">
        <v>1046</v>
      </c>
      <c r="B138" s="113" t="s">
        <v>152</v>
      </c>
      <c r="C138" s="179"/>
      <c r="D138" s="121">
        <v>41852</v>
      </c>
      <c r="E138" s="175" t="s">
        <v>590</v>
      </c>
      <c r="F138" s="250" t="s">
        <v>2419</v>
      </c>
      <c r="G138" s="89"/>
      <c r="H138" s="43" t="s">
        <v>24</v>
      </c>
      <c r="I138" s="44" t="s">
        <v>50</v>
      </c>
      <c r="J138" s="49"/>
      <c r="K138" s="49"/>
      <c r="L138" s="49"/>
      <c r="M138" s="49"/>
      <c r="N138" s="49"/>
      <c r="O138" s="49"/>
      <c r="P138" s="49"/>
      <c r="Q138" s="49"/>
      <c r="R138" s="49"/>
      <c r="S138" s="49"/>
      <c r="T138" s="49"/>
      <c r="U138" s="49"/>
      <c r="V138" s="50"/>
      <c r="W138" s="50"/>
      <c r="X138" s="50"/>
      <c r="Y138" s="50"/>
      <c r="Z138" s="50"/>
      <c r="AA138" s="50"/>
      <c r="AB138" s="50"/>
      <c r="AC138" s="50"/>
      <c r="AD138" s="49" t="s">
        <v>21</v>
      </c>
      <c r="AE138" s="49" t="s">
        <v>443</v>
      </c>
      <c r="AF138" s="49" t="s">
        <v>443</v>
      </c>
      <c r="AG138" s="49" t="s">
        <v>443</v>
      </c>
      <c r="AH138" s="49" t="s">
        <v>443</v>
      </c>
      <c r="AI138" s="49" t="s">
        <v>443</v>
      </c>
      <c r="AJ138" s="49" t="s">
        <v>443</v>
      </c>
      <c r="AK138" s="49" t="s">
        <v>443</v>
      </c>
      <c r="AL138" s="49" t="s">
        <v>443</v>
      </c>
      <c r="AM138" s="49" t="s">
        <v>443</v>
      </c>
      <c r="AN138" s="49" t="s">
        <v>443</v>
      </c>
      <c r="AO138" s="49" t="s">
        <v>443</v>
      </c>
      <c r="AP138" s="49" t="s">
        <v>21</v>
      </c>
      <c r="AQ138" s="49" t="s">
        <v>443</v>
      </c>
      <c r="AR138" s="49" t="s">
        <v>443</v>
      </c>
      <c r="AS138" s="49" t="s">
        <v>443</v>
      </c>
      <c r="AT138" s="77" t="s">
        <v>443</v>
      </c>
      <c r="AU138" s="77" t="s">
        <v>443</v>
      </c>
      <c r="AV138" s="77" t="s">
        <v>443</v>
      </c>
      <c r="AW138" s="77" t="s">
        <v>443</v>
      </c>
      <c r="AX138" s="77" t="s">
        <v>443</v>
      </c>
      <c r="AY138" s="77" t="s">
        <v>443</v>
      </c>
      <c r="AZ138" s="77" t="s">
        <v>443</v>
      </c>
      <c r="BA138" s="77" t="s">
        <v>443</v>
      </c>
      <c r="BB138" s="149" t="s">
        <v>21</v>
      </c>
      <c r="BC138" s="77" t="s">
        <v>443</v>
      </c>
      <c r="BD138" s="77" t="s">
        <v>443</v>
      </c>
      <c r="BE138" s="77" t="s">
        <v>443</v>
      </c>
      <c r="BF138" s="77" t="s">
        <v>443</v>
      </c>
      <c r="BG138" s="77" t="s">
        <v>443</v>
      </c>
      <c r="BH138" s="77" t="s">
        <v>443</v>
      </c>
      <c r="BI138" s="77" t="s">
        <v>443</v>
      </c>
      <c r="BJ138" s="77" t="s">
        <v>443</v>
      </c>
      <c r="BK138" s="77" t="s">
        <v>443</v>
      </c>
      <c r="BL138" s="77" t="s">
        <v>443</v>
      </c>
    </row>
    <row r="139" spans="1:69" ht="33.75" x14ac:dyDescent="0.2">
      <c r="A139" s="197" t="s">
        <v>2662</v>
      </c>
      <c r="B139" s="197" t="s">
        <v>201</v>
      </c>
      <c r="C139" s="238" t="s">
        <v>2846</v>
      </c>
      <c r="D139" s="191"/>
      <c r="E139" s="249" t="s">
        <v>1899</v>
      </c>
      <c r="F139" s="251" t="s">
        <v>300</v>
      </c>
      <c r="G139" s="193"/>
      <c r="H139" s="194" t="s">
        <v>24</v>
      </c>
      <c r="I139" s="199" t="s">
        <v>40</v>
      </c>
      <c r="J139" s="49" t="s">
        <v>443</v>
      </c>
      <c r="K139" s="49" t="s">
        <v>443</v>
      </c>
      <c r="L139" s="49" t="s">
        <v>21</v>
      </c>
      <c r="M139" s="49" t="s">
        <v>443</v>
      </c>
      <c r="N139" s="49" t="s">
        <v>443</v>
      </c>
      <c r="O139" s="49" t="s">
        <v>443</v>
      </c>
      <c r="P139" s="49" t="s">
        <v>443</v>
      </c>
      <c r="Q139" s="49" t="s">
        <v>443</v>
      </c>
      <c r="R139" s="49" t="s">
        <v>443</v>
      </c>
      <c r="S139" s="49" t="s">
        <v>443</v>
      </c>
      <c r="T139" s="49" t="s">
        <v>443</v>
      </c>
      <c r="U139" s="49" t="s">
        <v>443</v>
      </c>
      <c r="V139" s="49" t="s">
        <v>443</v>
      </c>
      <c r="W139" s="49" t="s">
        <v>443</v>
      </c>
      <c r="X139" s="49" t="s">
        <v>21</v>
      </c>
      <c r="Y139" s="49" t="s">
        <v>443</v>
      </c>
      <c r="Z139" s="49" t="s">
        <v>443</v>
      </c>
      <c r="AA139" s="49" t="s">
        <v>443</v>
      </c>
      <c r="AB139" s="49" t="s">
        <v>443</v>
      </c>
      <c r="AC139" s="49" t="s">
        <v>443</v>
      </c>
      <c r="AD139" s="49" t="s">
        <v>443</v>
      </c>
      <c r="AE139" s="49" t="s">
        <v>443</v>
      </c>
      <c r="AF139" s="49" t="s">
        <v>443</v>
      </c>
      <c r="AG139" s="49" t="s">
        <v>443</v>
      </c>
      <c r="AH139" s="49" t="s">
        <v>443</v>
      </c>
      <c r="AI139" s="49" t="s">
        <v>443</v>
      </c>
      <c r="AJ139" s="49" t="s">
        <v>21</v>
      </c>
      <c r="AK139" s="49" t="s">
        <v>443</v>
      </c>
      <c r="AL139" s="49" t="s">
        <v>443</v>
      </c>
      <c r="AM139" s="49" t="s">
        <v>443</v>
      </c>
      <c r="AN139" s="49" t="s">
        <v>443</v>
      </c>
      <c r="AO139" s="49" t="s">
        <v>443</v>
      </c>
      <c r="AP139" s="49" t="s">
        <v>443</v>
      </c>
      <c r="AQ139" s="49" t="s">
        <v>443</v>
      </c>
      <c r="AR139" s="49" t="s">
        <v>443</v>
      </c>
      <c r="AS139" s="49" t="s">
        <v>443</v>
      </c>
      <c r="AT139" s="77" t="s">
        <v>443</v>
      </c>
      <c r="AU139" s="77" t="s">
        <v>443</v>
      </c>
      <c r="AV139" s="149" t="s">
        <v>21</v>
      </c>
      <c r="AW139" s="77" t="s">
        <v>443</v>
      </c>
      <c r="AX139" s="77" t="s">
        <v>443</v>
      </c>
      <c r="AY139" s="77" t="s">
        <v>443</v>
      </c>
      <c r="AZ139" s="77" t="s">
        <v>443</v>
      </c>
      <c r="BA139" s="77" t="s">
        <v>443</v>
      </c>
      <c r="BB139" s="77" t="s">
        <v>2595</v>
      </c>
      <c r="BC139" s="77" t="s">
        <v>443</v>
      </c>
      <c r="BD139" s="77" t="s">
        <v>443</v>
      </c>
      <c r="BE139" s="77" t="s">
        <v>443</v>
      </c>
      <c r="BF139" s="77" t="s">
        <v>443</v>
      </c>
      <c r="BG139" s="77" t="s">
        <v>443</v>
      </c>
      <c r="BH139" s="271" t="s">
        <v>35</v>
      </c>
      <c r="BI139" s="77" t="s">
        <v>443</v>
      </c>
      <c r="BJ139" s="144" t="s">
        <v>443</v>
      </c>
      <c r="BK139" s="271" t="s">
        <v>35</v>
      </c>
      <c r="BL139" s="77" t="s">
        <v>443</v>
      </c>
      <c r="BM139" s="229" t="s">
        <v>1899</v>
      </c>
    </row>
    <row r="140" spans="1:69" x14ac:dyDescent="0.2">
      <c r="A140" s="6" t="s">
        <v>2221</v>
      </c>
      <c r="B140" s="6" t="s">
        <v>99</v>
      </c>
      <c r="C140" s="45"/>
      <c r="D140" s="118">
        <v>42353</v>
      </c>
      <c r="E140" s="52" t="s">
        <v>590</v>
      </c>
      <c r="F140" s="165" t="s">
        <v>321</v>
      </c>
      <c r="G140" s="88"/>
      <c r="H140" s="9" t="s">
        <v>24</v>
      </c>
      <c r="I140" s="23" t="s">
        <v>100</v>
      </c>
      <c r="J140" s="170"/>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141" t="s">
        <v>35</v>
      </c>
      <c r="AU140" s="77" t="s">
        <v>443</v>
      </c>
      <c r="AV140" s="77" t="s">
        <v>443</v>
      </c>
      <c r="AW140" s="77" t="s">
        <v>443</v>
      </c>
      <c r="AX140" s="77" t="s">
        <v>443</v>
      </c>
      <c r="AY140" s="77" t="s">
        <v>443</v>
      </c>
      <c r="AZ140" s="77" t="s">
        <v>443</v>
      </c>
      <c r="BA140" s="77" t="s">
        <v>443</v>
      </c>
      <c r="BB140" s="77" t="s">
        <v>443</v>
      </c>
      <c r="BC140" s="149" t="s">
        <v>21</v>
      </c>
      <c r="BD140" s="77" t="s">
        <v>443</v>
      </c>
      <c r="BE140" s="77" t="s">
        <v>443</v>
      </c>
      <c r="BF140" s="49" t="s">
        <v>443</v>
      </c>
      <c r="BG140" s="49" t="s">
        <v>443</v>
      </c>
      <c r="BH140" s="49" t="s">
        <v>443</v>
      </c>
      <c r="BI140" s="49" t="s">
        <v>443</v>
      </c>
      <c r="BJ140" s="49" t="s">
        <v>443</v>
      </c>
      <c r="BK140" s="49" t="s">
        <v>443</v>
      </c>
      <c r="BL140" s="49" t="s">
        <v>443</v>
      </c>
      <c r="BM140" s="1"/>
      <c r="BN140" s="1"/>
      <c r="BO140" s="1"/>
      <c r="BP140" s="1"/>
      <c r="BQ140" s="1"/>
    </row>
    <row r="141" spans="1:69" x14ac:dyDescent="0.2">
      <c r="A141" s="201" t="s">
        <v>208</v>
      </c>
      <c r="B141" s="201" t="s">
        <v>119</v>
      </c>
      <c r="C141" s="202"/>
      <c r="D141" s="210"/>
      <c r="E141" s="246" t="s">
        <v>590</v>
      </c>
      <c r="F141" s="252" t="s">
        <v>2225</v>
      </c>
      <c r="G141" s="140"/>
      <c r="H141" s="203" t="s">
        <v>24</v>
      </c>
      <c r="I141" s="177" t="s">
        <v>40</v>
      </c>
      <c r="J141" s="49" t="s">
        <v>443</v>
      </c>
      <c r="K141" s="49" t="s">
        <v>443</v>
      </c>
      <c r="L141" s="49" t="s">
        <v>21</v>
      </c>
      <c r="M141" s="49" t="s">
        <v>443</v>
      </c>
      <c r="N141" s="49" t="s">
        <v>443</v>
      </c>
      <c r="O141" s="49" t="s">
        <v>443</v>
      </c>
      <c r="P141" s="49" t="s">
        <v>443</v>
      </c>
      <c r="Q141" s="49" t="s">
        <v>443</v>
      </c>
      <c r="R141" s="49" t="s">
        <v>443</v>
      </c>
      <c r="S141" s="49" t="s">
        <v>443</v>
      </c>
      <c r="T141" s="49" t="s">
        <v>443</v>
      </c>
      <c r="U141" s="49" t="s">
        <v>443</v>
      </c>
      <c r="V141" s="49" t="s">
        <v>443</v>
      </c>
      <c r="W141" s="49" t="s">
        <v>443</v>
      </c>
      <c r="X141" s="49" t="s">
        <v>21</v>
      </c>
      <c r="Y141" s="49" t="s">
        <v>443</v>
      </c>
      <c r="Z141" s="49" t="s">
        <v>443</v>
      </c>
      <c r="AA141" s="49" t="s">
        <v>443</v>
      </c>
      <c r="AB141" s="49" t="s">
        <v>443</v>
      </c>
      <c r="AC141" s="49" t="s">
        <v>443</v>
      </c>
      <c r="AD141" s="49" t="s">
        <v>443</v>
      </c>
      <c r="AE141" s="49" t="s">
        <v>443</v>
      </c>
      <c r="AF141" s="49" t="s">
        <v>443</v>
      </c>
      <c r="AG141" s="49" t="s">
        <v>443</v>
      </c>
      <c r="AH141" s="49" t="s">
        <v>443</v>
      </c>
      <c r="AI141" s="49" t="s">
        <v>443</v>
      </c>
      <c r="AJ141" s="49" t="s">
        <v>21</v>
      </c>
      <c r="AK141" s="49" t="s">
        <v>443</v>
      </c>
      <c r="AL141" s="49" t="s">
        <v>443</v>
      </c>
      <c r="AM141" s="49" t="s">
        <v>443</v>
      </c>
      <c r="AN141" s="49" t="s">
        <v>443</v>
      </c>
      <c r="AO141" s="49" t="s">
        <v>443</v>
      </c>
      <c r="AP141" s="49" t="s">
        <v>443</v>
      </c>
      <c r="AQ141" s="49" t="s">
        <v>443</v>
      </c>
      <c r="AR141" s="49" t="s">
        <v>443</v>
      </c>
      <c r="AS141" s="49" t="s">
        <v>443</v>
      </c>
      <c r="AT141" s="77" t="s">
        <v>443</v>
      </c>
      <c r="AU141" s="77" t="s">
        <v>443</v>
      </c>
      <c r="AV141" s="149" t="s">
        <v>21</v>
      </c>
      <c r="AW141" s="77" t="s">
        <v>443</v>
      </c>
      <c r="AX141" s="77" t="s">
        <v>443</v>
      </c>
      <c r="AY141" s="77" t="s">
        <v>443</v>
      </c>
      <c r="AZ141" s="77" t="s">
        <v>443</v>
      </c>
      <c r="BA141" s="77" t="s">
        <v>443</v>
      </c>
      <c r="BB141" s="77" t="s">
        <v>2595</v>
      </c>
      <c r="BC141" s="77" t="s">
        <v>443</v>
      </c>
      <c r="BD141" s="77" t="s">
        <v>443</v>
      </c>
      <c r="BE141" s="77" t="s">
        <v>443</v>
      </c>
      <c r="BF141" s="77" t="s">
        <v>443</v>
      </c>
      <c r="BG141" s="77" t="s">
        <v>443</v>
      </c>
      <c r="BH141" s="144" t="s">
        <v>21</v>
      </c>
      <c r="BI141" s="77" t="s">
        <v>443</v>
      </c>
      <c r="BJ141" s="77" t="s">
        <v>443</v>
      </c>
      <c r="BK141" s="77" t="s">
        <v>443</v>
      </c>
      <c r="BL141" s="77" t="s">
        <v>443</v>
      </c>
    </row>
    <row r="142" spans="1:69" x14ac:dyDescent="0.2">
      <c r="A142" s="5" t="s">
        <v>945</v>
      </c>
      <c r="B142" s="5" t="s">
        <v>152</v>
      </c>
      <c r="C142" s="46"/>
      <c r="D142" s="118">
        <v>42036</v>
      </c>
      <c r="E142" s="52" t="s">
        <v>590</v>
      </c>
      <c r="F142" s="165" t="s">
        <v>2409</v>
      </c>
      <c r="G142" s="88"/>
      <c r="H142" s="9" t="s">
        <v>39</v>
      </c>
      <c r="I142" s="23" t="s">
        <v>20</v>
      </c>
      <c r="J142" s="170"/>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t="s">
        <v>35</v>
      </c>
      <c r="AI142" s="49" t="s">
        <v>35</v>
      </c>
      <c r="AJ142" s="49" t="s">
        <v>35</v>
      </c>
      <c r="AK142" s="49" t="s">
        <v>443</v>
      </c>
      <c r="AL142" s="49" t="s">
        <v>443</v>
      </c>
      <c r="AM142" s="49" t="s">
        <v>21</v>
      </c>
      <c r="AN142" s="49" t="s">
        <v>443</v>
      </c>
      <c r="AO142" s="49" t="s">
        <v>443</v>
      </c>
      <c r="AP142" s="49" t="s">
        <v>443</v>
      </c>
      <c r="AQ142" s="49" t="s">
        <v>443</v>
      </c>
      <c r="AR142" s="123" t="s">
        <v>443</v>
      </c>
      <c r="AS142" s="49" t="s">
        <v>443</v>
      </c>
      <c r="AT142" s="77" t="s">
        <v>443</v>
      </c>
      <c r="AU142" s="77" t="s">
        <v>443</v>
      </c>
      <c r="AV142" s="77" t="s">
        <v>443</v>
      </c>
      <c r="AW142" s="151" t="s">
        <v>2609</v>
      </c>
      <c r="AX142" s="77" t="s">
        <v>443</v>
      </c>
      <c r="AY142" s="149" t="s">
        <v>21</v>
      </c>
      <c r="AZ142" s="77" t="s">
        <v>443</v>
      </c>
      <c r="BA142" s="77" t="s">
        <v>443</v>
      </c>
      <c r="BB142" s="77" t="s">
        <v>443</v>
      </c>
      <c r="BC142" s="77" t="s">
        <v>443</v>
      </c>
      <c r="BD142" s="77" t="s">
        <v>443</v>
      </c>
      <c r="BE142" s="77" t="s">
        <v>443</v>
      </c>
      <c r="BF142" s="49" t="s">
        <v>443</v>
      </c>
      <c r="BG142" s="49" t="s">
        <v>443</v>
      </c>
      <c r="BH142" s="49" t="s">
        <v>443</v>
      </c>
      <c r="BI142" s="49" t="s">
        <v>443</v>
      </c>
      <c r="BJ142" s="49" t="s">
        <v>443</v>
      </c>
      <c r="BK142" s="132" t="s">
        <v>21</v>
      </c>
      <c r="BL142" s="49" t="s">
        <v>443</v>
      </c>
      <c r="BM142" s="1"/>
      <c r="BN142" s="1"/>
      <c r="BO142" s="1"/>
      <c r="BP142" s="1"/>
      <c r="BQ142" s="1"/>
    </row>
    <row r="143" spans="1:69" ht="25.5" x14ac:dyDescent="0.2">
      <c r="A143" s="6" t="s">
        <v>2452</v>
      </c>
      <c r="B143" s="6" t="s">
        <v>152</v>
      </c>
      <c r="C143" s="45"/>
      <c r="D143" s="117"/>
      <c r="E143" s="52" t="s">
        <v>590</v>
      </c>
      <c r="F143" s="165" t="s">
        <v>517</v>
      </c>
      <c r="G143" s="88"/>
      <c r="H143" s="9" t="s">
        <v>24</v>
      </c>
      <c r="I143" s="10" t="s">
        <v>42</v>
      </c>
      <c r="J143" s="170" t="s">
        <v>443</v>
      </c>
      <c r="K143" s="49" t="s">
        <v>21</v>
      </c>
      <c r="L143" s="49" t="s">
        <v>443</v>
      </c>
      <c r="M143" s="49" t="s">
        <v>443</v>
      </c>
      <c r="N143" s="49" t="s">
        <v>443</v>
      </c>
      <c r="O143" s="49" t="s">
        <v>443</v>
      </c>
      <c r="P143" s="49" t="s">
        <v>443</v>
      </c>
      <c r="Q143" s="49" t="s">
        <v>443</v>
      </c>
      <c r="R143" s="49" t="s">
        <v>443</v>
      </c>
      <c r="S143" s="49" t="s">
        <v>443</v>
      </c>
      <c r="T143" s="49" t="s">
        <v>443</v>
      </c>
      <c r="U143" s="49" t="s">
        <v>443</v>
      </c>
      <c r="V143" s="49" t="s">
        <v>443</v>
      </c>
      <c r="W143" s="49" t="s">
        <v>21</v>
      </c>
      <c r="X143" s="49" t="s">
        <v>443</v>
      </c>
      <c r="Y143" s="49" t="s">
        <v>443</v>
      </c>
      <c r="Z143" s="49" t="s">
        <v>443</v>
      </c>
      <c r="AA143" s="49" t="s">
        <v>443</v>
      </c>
      <c r="AB143" s="49" t="s">
        <v>443</v>
      </c>
      <c r="AC143" s="49" t="s">
        <v>443</v>
      </c>
      <c r="AD143" s="49" t="s">
        <v>443</v>
      </c>
      <c r="AE143" s="49" t="s">
        <v>443</v>
      </c>
      <c r="AF143" s="49" t="s">
        <v>443</v>
      </c>
      <c r="AG143" s="49" t="s">
        <v>443</v>
      </c>
      <c r="AH143" s="49" t="s">
        <v>443</v>
      </c>
      <c r="AI143" s="49" t="s">
        <v>21</v>
      </c>
      <c r="AJ143" s="49" t="s">
        <v>443</v>
      </c>
      <c r="AK143" s="49" t="s">
        <v>443</v>
      </c>
      <c r="AL143" s="49" t="s">
        <v>443</v>
      </c>
      <c r="AM143" s="49" t="s">
        <v>443</v>
      </c>
      <c r="AN143" s="49" t="s">
        <v>443</v>
      </c>
      <c r="AO143" s="49" t="s">
        <v>443</v>
      </c>
      <c r="AP143" s="49" t="s">
        <v>443</v>
      </c>
      <c r="AQ143" s="49" t="s">
        <v>443</v>
      </c>
      <c r="AR143" s="49" t="s">
        <v>443</v>
      </c>
      <c r="AS143" s="49" t="s">
        <v>443</v>
      </c>
      <c r="AT143" s="77" t="s">
        <v>443</v>
      </c>
      <c r="AU143" s="149" t="s">
        <v>21</v>
      </c>
      <c r="AV143" s="77" t="s">
        <v>443</v>
      </c>
      <c r="AW143" s="77" t="s">
        <v>443</v>
      </c>
      <c r="AX143" s="77" t="s">
        <v>443</v>
      </c>
      <c r="AY143" s="77" t="s">
        <v>443</v>
      </c>
      <c r="AZ143" s="77" t="s">
        <v>443</v>
      </c>
      <c r="BA143" s="77" t="s">
        <v>443</v>
      </c>
      <c r="BB143" s="77" t="s">
        <v>2595</v>
      </c>
      <c r="BC143" s="77" t="s">
        <v>443</v>
      </c>
      <c r="BD143" s="77" t="s">
        <v>443</v>
      </c>
      <c r="BE143" s="77" t="s">
        <v>443</v>
      </c>
      <c r="BF143" s="49" t="s">
        <v>443</v>
      </c>
      <c r="BG143" s="132" t="s">
        <v>21</v>
      </c>
      <c r="BH143" s="49" t="s">
        <v>443</v>
      </c>
      <c r="BI143" s="49" t="s">
        <v>443</v>
      </c>
      <c r="BJ143" s="49" t="s">
        <v>443</v>
      </c>
      <c r="BK143" s="49" t="s">
        <v>443</v>
      </c>
      <c r="BL143" s="49" t="s">
        <v>443</v>
      </c>
      <c r="BM143" s="132" t="s">
        <v>21</v>
      </c>
      <c r="BN143" s="1"/>
      <c r="BO143" s="1"/>
      <c r="BP143" s="1"/>
      <c r="BQ143" s="1"/>
    </row>
    <row r="144" spans="1:69" x14ac:dyDescent="0.2">
      <c r="A144" s="225" t="s">
        <v>961</v>
      </c>
      <c r="B144" s="201" t="s">
        <v>113</v>
      </c>
      <c r="C144" s="202"/>
      <c r="D144" s="217">
        <v>42826</v>
      </c>
      <c r="E144" s="246" t="s">
        <v>590</v>
      </c>
      <c r="F144" s="253" t="s">
        <v>2413</v>
      </c>
      <c r="G144" s="203"/>
      <c r="H144" s="259" t="s">
        <v>39</v>
      </c>
      <c r="I144" s="204" t="s">
        <v>20</v>
      </c>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BF144" s="271" t="s">
        <v>35</v>
      </c>
      <c r="BG144" s="271" t="s">
        <v>35</v>
      </c>
      <c r="BH144" s="271" t="s">
        <v>35</v>
      </c>
      <c r="BI144" s="271" t="s">
        <v>35</v>
      </c>
      <c r="BJ144" s="271" t="s">
        <v>35</v>
      </c>
      <c r="BK144" s="144" t="s">
        <v>21</v>
      </c>
      <c r="BL144" s="77" t="s">
        <v>443</v>
      </c>
    </row>
    <row r="145" spans="1:69" ht="45" x14ac:dyDescent="0.2">
      <c r="A145" s="6" t="s">
        <v>1337</v>
      </c>
      <c r="B145" s="3" t="s">
        <v>60</v>
      </c>
      <c r="C145" s="46" t="s">
        <v>2847</v>
      </c>
      <c r="D145" s="119"/>
      <c r="E145" s="52" t="s">
        <v>590</v>
      </c>
      <c r="F145" s="165" t="s">
        <v>382</v>
      </c>
      <c r="G145" s="88"/>
      <c r="H145" s="9" t="s">
        <v>24</v>
      </c>
      <c r="I145" s="10" t="s">
        <v>25</v>
      </c>
      <c r="J145" s="170" t="s">
        <v>443</v>
      </c>
      <c r="K145" s="49" t="s">
        <v>443</v>
      </c>
      <c r="L145" s="49" t="s">
        <v>443</v>
      </c>
      <c r="M145" s="49" t="s">
        <v>443</v>
      </c>
      <c r="N145" s="49" t="s">
        <v>443</v>
      </c>
      <c r="O145" s="49" t="s">
        <v>443</v>
      </c>
      <c r="P145" s="49" t="s">
        <v>21</v>
      </c>
      <c r="Q145" s="49" t="s">
        <v>443</v>
      </c>
      <c r="R145" s="49" t="s">
        <v>443</v>
      </c>
      <c r="S145" s="49" t="s">
        <v>443</v>
      </c>
      <c r="T145" s="49" t="s">
        <v>443</v>
      </c>
      <c r="U145" s="49" t="s">
        <v>443</v>
      </c>
      <c r="V145" s="49" t="s">
        <v>443</v>
      </c>
      <c r="W145" s="49" t="s">
        <v>443</v>
      </c>
      <c r="X145" s="49" t="s">
        <v>443</v>
      </c>
      <c r="Y145" s="49" t="s">
        <v>443</v>
      </c>
      <c r="Z145" s="49" t="s">
        <v>443</v>
      </c>
      <c r="AA145" s="49" t="s">
        <v>443</v>
      </c>
      <c r="AB145" s="49" t="s">
        <v>21</v>
      </c>
      <c r="AC145" s="49" t="s">
        <v>443</v>
      </c>
      <c r="AD145" s="49" t="s">
        <v>443</v>
      </c>
      <c r="AE145" s="49" t="s">
        <v>443</v>
      </c>
      <c r="AF145" s="49" t="s">
        <v>443</v>
      </c>
      <c r="AG145" s="49" t="s">
        <v>443</v>
      </c>
      <c r="AH145" s="49" t="s">
        <v>443</v>
      </c>
      <c r="AI145" s="49" t="s">
        <v>443</v>
      </c>
      <c r="AJ145" s="49" t="s">
        <v>443</v>
      </c>
      <c r="AK145" s="49" t="s">
        <v>443</v>
      </c>
      <c r="AL145" s="49" t="s">
        <v>443</v>
      </c>
      <c r="AM145" s="49" t="s">
        <v>443</v>
      </c>
      <c r="AN145" s="49" t="s">
        <v>21</v>
      </c>
      <c r="AO145" s="49" t="s">
        <v>443</v>
      </c>
      <c r="AP145" s="49" t="s">
        <v>443</v>
      </c>
      <c r="AQ145" s="49" t="s">
        <v>443</v>
      </c>
      <c r="AR145" s="49" t="s">
        <v>443</v>
      </c>
      <c r="AS145" s="49" t="s">
        <v>443</v>
      </c>
      <c r="AT145" s="77" t="s">
        <v>443</v>
      </c>
      <c r="AU145" s="77" t="s">
        <v>443</v>
      </c>
      <c r="AV145" s="77" t="s">
        <v>443</v>
      </c>
      <c r="AW145" s="77" t="s">
        <v>443</v>
      </c>
      <c r="AX145" s="77" t="s">
        <v>443</v>
      </c>
      <c r="AY145" s="77" t="s">
        <v>443</v>
      </c>
      <c r="AZ145" s="149" t="s">
        <v>21</v>
      </c>
      <c r="BA145" s="77" t="s">
        <v>443</v>
      </c>
      <c r="BB145" s="77" t="s">
        <v>2595</v>
      </c>
      <c r="BC145" s="77" t="s">
        <v>443</v>
      </c>
      <c r="BD145" s="77" t="s">
        <v>443</v>
      </c>
      <c r="BE145" s="77" t="s">
        <v>443</v>
      </c>
      <c r="BF145" s="49" t="s">
        <v>443</v>
      </c>
      <c r="BG145" s="49" t="s">
        <v>443</v>
      </c>
      <c r="BH145" s="49" t="s">
        <v>443</v>
      </c>
      <c r="BI145" s="49" t="s">
        <v>443</v>
      </c>
      <c r="BJ145" s="49" t="s">
        <v>443</v>
      </c>
      <c r="BK145" s="49" t="s">
        <v>443</v>
      </c>
      <c r="BL145" s="132" t="s">
        <v>21</v>
      </c>
      <c r="BM145" s="49" t="s">
        <v>443</v>
      </c>
      <c r="BN145" s="1"/>
      <c r="BO145" s="1"/>
      <c r="BP145" s="1"/>
      <c r="BQ145" s="1"/>
    </row>
    <row r="146" spans="1:69" x14ac:dyDescent="0.2">
      <c r="A146" s="41" t="s">
        <v>2239</v>
      </c>
      <c r="B146" s="41" t="s">
        <v>60</v>
      </c>
      <c r="C146" s="59"/>
      <c r="D146" s="122"/>
      <c r="E146" s="175" t="s">
        <v>590</v>
      </c>
      <c r="F146" s="250" t="s">
        <v>1370</v>
      </c>
      <c r="G146" s="89"/>
      <c r="H146" s="43" t="s">
        <v>24</v>
      </c>
      <c r="I146" s="90" t="s">
        <v>53</v>
      </c>
      <c r="J146" s="49" t="s">
        <v>443</v>
      </c>
      <c r="K146" s="49" t="s">
        <v>443</v>
      </c>
      <c r="L146" s="49" t="s">
        <v>443</v>
      </c>
      <c r="M146" s="49" t="s">
        <v>443</v>
      </c>
      <c r="N146" s="49" t="s">
        <v>21</v>
      </c>
      <c r="O146" s="49" t="s">
        <v>443</v>
      </c>
      <c r="P146" s="49" t="s">
        <v>443</v>
      </c>
      <c r="Q146" s="49" t="s">
        <v>443</v>
      </c>
      <c r="R146" s="49" t="s">
        <v>443</v>
      </c>
      <c r="S146" s="49" t="s">
        <v>443</v>
      </c>
      <c r="T146" s="49" t="s">
        <v>443</v>
      </c>
      <c r="U146" s="49" t="s">
        <v>443</v>
      </c>
      <c r="V146" s="49" t="s">
        <v>443</v>
      </c>
      <c r="W146" s="49" t="s">
        <v>443</v>
      </c>
      <c r="X146" s="49" t="s">
        <v>443</v>
      </c>
      <c r="Y146" s="49" t="s">
        <v>443</v>
      </c>
      <c r="Z146" s="49" t="s">
        <v>21</v>
      </c>
      <c r="AA146" s="49" t="s">
        <v>443</v>
      </c>
      <c r="AB146" s="49" t="s">
        <v>443</v>
      </c>
      <c r="AC146" s="49" t="s">
        <v>443</v>
      </c>
      <c r="AD146" s="49" t="s">
        <v>443</v>
      </c>
      <c r="AE146" s="49" t="s">
        <v>443</v>
      </c>
      <c r="AF146" s="49" t="s">
        <v>443</v>
      </c>
      <c r="AG146" s="49" t="s">
        <v>443</v>
      </c>
      <c r="AH146" s="49" t="s">
        <v>443</v>
      </c>
      <c r="AI146" s="49" t="s">
        <v>443</v>
      </c>
      <c r="AJ146" s="49" t="s">
        <v>443</v>
      </c>
      <c r="AK146" s="49" t="s">
        <v>443</v>
      </c>
      <c r="AL146" s="49" t="s">
        <v>21</v>
      </c>
      <c r="AM146" s="49" t="s">
        <v>443</v>
      </c>
      <c r="AN146" s="49" t="s">
        <v>443</v>
      </c>
      <c r="AO146" s="49" t="s">
        <v>443</v>
      </c>
      <c r="AP146" s="49" t="s">
        <v>443</v>
      </c>
      <c r="AQ146" s="49" t="s">
        <v>443</v>
      </c>
      <c r="AR146" s="49" t="s">
        <v>443</v>
      </c>
      <c r="AS146" s="49" t="s">
        <v>443</v>
      </c>
      <c r="AT146" s="77" t="s">
        <v>443</v>
      </c>
      <c r="AU146" s="77" t="s">
        <v>443</v>
      </c>
      <c r="AV146" s="77" t="s">
        <v>443</v>
      </c>
      <c r="AW146" s="77" t="s">
        <v>443</v>
      </c>
      <c r="AX146" s="149" t="s">
        <v>21</v>
      </c>
      <c r="AY146" s="77" t="s">
        <v>443</v>
      </c>
      <c r="AZ146" s="77" t="s">
        <v>443</v>
      </c>
      <c r="BA146" s="77" t="s">
        <v>443</v>
      </c>
      <c r="BB146" s="77" t="s">
        <v>2595</v>
      </c>
      <c r="BC146" s="77" t="s">
        <v>443</v>
      </c>
      <c r="BD146" s="77" t="s">
        <v>443</v>
      </c>
      <c r="BE146" s="77" t="s">
        <v>443</v>
      </c>
      <c r="BF146" s="77" t="s">
        <v>443</v>
      </c>
      <c r="BG146" s="77" t="s">
        <v>443</v>
      </c>
      <c r="BH146" s="77" t="s">
        <v>443</v>
      </c>
      <c r="BI146" s="77" t="s">
        <v>443</v>
      </c>
      <c r="BJ146" s="144" t="s">
        <v>21</v>
      </c>
      <c r="BK146" s="271" t="s">
        <v>35</v>
      </c>
      <c r="BL146" s="77" t="s">
        <v>443</v>
      </c>
    </row>
    <row r="147" spans="1:69" x14ac:dyDescent="0.2">
      <c r="A147" s="6" t="s">
        <v>1132</v>
      </c>
      <c r="B147" s="6" t="s">
        <v>297</v>
      </c>
      <c r="C147" s="45"/>
      <c r="D147" s="118">
        <v>42005</v>
      </c>
      <c r="E147" s="52" t="s">
        <v>590</v>
      </c>
      <c r="F147" s="165" t="s">
        <v>2437</v>
      </c>
      <c r="G147" s="88"/>
      <c r="H147" s="9" t="s">
        <v>39</v>
      </c>
      <c r="I147" s="23" t="s">
        <v>72</v>
      </c>
      <c r="J147" s="103"/>
      <c r="K147" s="103"/>
      <c r="L147" s="103"/>
      <c r="M147" s="103"/>
      <c r="N147" s="103"/>
      <c r="O147" s="103"/>
      <c r="P147" s="103"/>
      <c r="Q147" s="103"/>
      <c r="R147" s="103"/>
      <c r="S147" s="103"/>
      <c r="T147" s="103"/>
      <c r="U147" s="49"/>
      <c r="V147" s="49"/>
      <c r="W147" s="49"/>
      <c r="X147" s="49"/>
      <c r="Y147" s="49"/>
      <c r="Z147" s="49"/>
      <c r="AA147" s="49"/>
      <c r="AB147" s="49"/>
      <c r="AC147" s="49"/>
      <c r="AD147" s="49"/>
      <c r="AE147" s="49"/>
      <c r="AF147" s="49"/>
      <c r="AG147" s="49"/>
      <c r="AH147" s="49" t="s">
        <v>35</v>
      </c>
      <c r="AI147" s="49" t="s">
        <v>35</v>
      </c>
      <c r="AJ147" s="49" t="s">
        <v>443</v>
      </c>
      <c r="AK147" s="49" t="s">
        <v>443</v>
      </c>
      <c r="AL147" s="49" t="s">
        <v>443</v>
      </c>
      <c r="AM147" s="49" t="s">
        <v>443</v>
      </c>
      <c r="AN147" s="49" t="s">
        <v>443</v>
      </c>
      <c r="AO147" s="49" t="s">
        <v>443</v>
      </c>
      <c r="AP147" s="49" t="s">
        <v>443</v>
      </c>
      <c r="AQ147" s="49" t="s">
        <v>443</v>
      </c>
      <c r="AR147" s="123" t="s">
        <v>443</v>
      </c>
      <c r="AS147" s="49" t="s">
        <v>21</v>
      </c>
      <c r="AT147" s="77" t="s">
        <v>443</v>
      </c>
      <c r="AU147" s="77" t="s">
        <v>443</v>
      </c>
      <c r="AV147" s="77" t="s">
        <v>443</v>
      </c>
      <c r="AW147" s="151" t="s">
        <v>2609</v>
      </c>
      <c r="AX147" s="77" t="s">
        <v>443</v>
      </c>
      <c r="AY147" s="77" t="s">
        <v>443</v>
      </c>
      <c r="AZ147" s="77" t="s">
        <v>443</v>
      </c>
      <c r="BA147" s="77" t="s">
        <v>443</v>
      </c>
      <c r="BB147" s="77" t="s">
        <v>443</v>
      </c>
      <c r="BC147" s="77" t="s">
        <v>443</v>
      </c>
      <c r="BD147" s="77" t="s">
        <v>443</v>
      </c>
      <c r="BE147" s="149" t="s">
        <v>21</v>
      </c>
      <c r="BF147" s="77" t="s">
        <v>443</v>
      </c>
      <c r="BG147" s="77" t="s">
        <v>443</v>
      </c>
      <c r="BH147" s="77" t="s">
        <v>443</v>
      </c>
      <c r="BI147" s="77" t="s">
        <v>443</v>
      </c>
      <c r="BJ147" s="77" t="s">
        <v>443</v>
      </c>
      <c r="BK147" s="77" t="s">
        <v>443</v>
      </c>
      <c r="BL147" s="77" t="s">
        <v>443</v>
      </c>
    </row>
    <row r="148" spans="1:69" ht="67.5" x14ac:dyDescent="0.2">
      <c r="A148" s="197" t="s">
        <v>2691</v>
      </c>
      <c r="B148" s="197" t="s">
        <v>119</v>
      </c>
      <c r="C148" s="198" t="s">
        <v>2692</v>
      </c>
      <c r="D148" s="191"/>
      <c r="E148" s="195" t="s">
        <v>66</v>
      </c>
      <c r="F148" s="251" t="s">
        <v>520</v>
      </c>
      <c r="G148" s="193"/>
      <c r="H148" s="194" t="s">
        <v>24</v>
      </c>
      <c r="I148" s="157" t="s">
        <v>69</v>
      </c>
      <c r="J148" s="49" t="s">
        <v>443</v>
      </c>
      <c r="K148" s="49" t="s">
        <v>443</v>
      </c>
      <c r="L148" s="49" t="s">
        <v>443</v>
      </c>
      <c r="M148" s="49" t="s">
        <v>443</v>
      </c>
      <c r="N148" s="49" t="s">
        <v>443</v>
      </c>
      <c r="O148" s="49" t="s">
        <v>443</v>
      </c>
      <c r="P148" s="49" t="s">
        <v>443</v>
      </c>
      <c r="Q148" s="49" t="s">
        <v>443</v>
      </c>
      <c r="R148" s="49" t="s">
        <v>21</v>
      </c>
      <c r="S148" s="49" t="s">
        <v>443</v>
      </c>
      <c r="T148" s="49" t="s">
        <v>443</v>
      </c>
      <c r="U148" s="49" t="s">
        <v>443</v>
      </c>
      <c r="V148" s="49" t="s">
        <v>443</v>
      </c>
      <c r="W148" s="49" t="s">
        <v>443</v>
      </c>
      <c r="X148" s="49" t="s">
        <v>443</v>
      </c>
      <c r="Y148" s="49" t="s">
        <v>443</v>
      </c>
      <c r="Z148" s="49" t="s">
        <v>443</v>
      </c>
      <c r="AA148" s="49" t="s">
        <v>443</v>
      </c>
      <c r="AB148" s="49" t="s">
        <v>443</v>
      </c>
      <c r="AC148" s="49" t="s">
        <v>21</v>
      </c>
      <c r="AD148" s="49" t="s">
        <v>443</v>
      </c>
      <c r="AE148" s="49" t="s">
        <v>443</v>
      </c>
      <c r="AF148" s="49" t="s">
        <v>443</v>
      </c>
      <c r="AG148" s="49" t="s">
        <v>443</v>
      </c>
      <c r="AH148" s="49" t="s">
        <v>443</v>
      </c>
      <c r="AI148" s="49" t="s">
        <v>443</v>
      </c>
      <c r="AJ148" s="49" t="s">
        <v>443</v>
      </c>
      <c r="AK148" s="49" t="s">
        <v>443</v>
      </c>
      <c r="AL148" s="49" t="s">
        <v>443</v>
      </c>
      <c r="AM148" s="49" t="s">
        <v>443</v>
      </c>
      <c r="AN148" s="49" t="s">
        <v>443</v>
      </c>
      <c r="AO148" s="49" t="s">
        <v>21</v>
      </c>
      <c r="AP148" s="49" t="s">
        <v>443</v>
      </c>
      <c r="AQ148" s="49" t="s">
        <v>443</v>
      </c>
      <c r="AR148" s="49" t="s">
        <v>443</v>
      </c>
      <c r="AS148" s="49" t="s">
        <v>443</v>
      </c>
      <c r="AT148" s="77" t="s">
        <v>443</v>
      </c>
      <c r="AU148" s="77" t="s">
        <v>443</v>
      </c>
      <c r="AV148" s="77" t="s">
        <v>443</v>
      </c>
      <c r="AW148" s="77" t="s">
        <v>443</v>
      </c>
      <c r="AX148" s="77" t="s">
        <v>443</v>
      </c>
      <c r="AY148" s="77" t="s">
        <v>443</v>
      </c>
      <c r="AZ148" s="77" t="s">
        <v>443</v>
      </c>
      <c r="BA148" s="149" t="s">
        <v>21</v>
      </c>
      <c r="BB148" s="77" t="s">
        <v>2595</v>
      </c>
      <c r="BC148" s="77" t="s">
        <v>443</v>
      </c>
      <c r="BD148" s="77" t="s">
        <v>443</v>
      </c>
      <c r="BE148" s="77" t="s">
        <v>443</v>
      </c>
      <c r="BF148" s="77" t="s">
        <v>443</v>
      </c>
      <c r="BG148" s="77" t="s">
        <v>443</v>
      </c>
      <c r="BH148" s="77" t="s">
        <v>443</v>
      </c>
      <c r="BI148" s="77" t="s">
        <v>443</v>
      </c>
      <c r="BJ148" s="77" t="s">
        <v>443</v>
      </c>
      <c r="BK148" s="77" t="s">
        <v>443</v>
      </c>
      <c r="BL148" s="77" t="s">
        <v>443</v>
      </c>
    </row>
    <row r="149" spans="1:69" x14ac:dyDescent="0.2">
      <c r="A149" s="23" t="s">
        <v>1401</v>
      </c>
      <c r="B149" s="6" t="s">
        <v>758</v>
      </c>
      <c r="C149" s="57"/>
      <c r="D149" s="127">
        <v>42522</v>
      </c>
      <c r="E149" s="52" t="s">
        <v>590</v>
      </c>
      <c r="F149" s="165" t="s">
        <v>1402</v>
      </c>
      <c r="G149" s="88"/>
      <c r="H149" s="30" t="s">
        <v>24</v>
      </c>
      <c r="I149" s="10" t="s">
        <v>100</v>
      </c>
      <c r="J149" s="170"/>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142"/>
      <c r="AU149" s="142"/>
      <c r="AV149" s="142"/>
      <c r="AW149" s="142"/>
      <c r="AX149" s="142"/>
      <c r="AY149" s="142"/>
      <c r="AZ149" s="142"/>
      <c r="BA149" s="77" t="s">
        <v>443</v>
      </c>
      <c r="BB149" s="77" t="s">
        <v>2595</v>
      </c>
      <c r="BC149" s="149" t="s">
        <v>21</v>
      </c>
      <c r="BD149" s="77" t="s">
        <v>443</v>
      </c>
      <c r="BE149" s="77" t="s">
        <v>443</v>
      </c>
      <c r="BF149" s="49" t="s">
        <v>443</v>
      </c>
      <c r="BG149" s="49" t="s">
        <v>443</v>
      </c>
      <c r="BH149" s="49" t="s">
        <v>443</v>
      </c>
      <c r="BI149" s="49" t="s">
        <v>443</v>
      </c>
      <c r="BJ149" s="49" t="s">
        <v>443</v>
      </c>
      <c r="BK149" s="49" t="s">
        <v>443</v>
      </c>
      <c r="BL149" s="49" t="s">
        <v>443</v>
      </c>
      <c r="BM149" s="1"/>
      <c r="BN149" s="1"/>
      <c r="BO149" s="1"/>
      <c r="BP149" s="1"/>
      <c r="BQ149" s="1"/>
    </row>
    <row r="150" spans="1:69" ht="21.75" customHeight="1" x14ac:dyDescent="0.2">
      <c r="A150" s="22" t="s">
        <v>110</v>
      </c>
      <c r="B150" s="6" t="s">
        <v>109</v>
      </c>
      <c r="C150" s="45" t="s">
        <v>2704</v>
      </c>
      <c r="D150" s="117"/>
      <c r="E150" s="53" t="s">
        <v>66</v>
      </c>
      <c r="F150" s="88" t="s">
        <v>295</v>
      </c>
      <c r="G150" s="9"/>
      <c r="H150" s="1"/>
      <c r="I150" s="23" t="s">
        <v>45</v>
      </c>
      <c r="J150" s="170" t="s">
        <v>443</v>
      </c>
      <c r="K150" s="49" t="s">
        <v>443</v>
      </c>
      <c r="L150" s="49" t="s">
        <v>443</v>
      </c>
      <c r="M150" s="49" t="s">
        <v>21</v>
      </c>
      <c r="N150" s="49" t="s">
        <v>443</v>
      </c>
      <c r="O150" s="49" t="s">
        <v>443</v>
      </c>
      <c r="P150" s="49" t="s">
        <v>443</v>
      </c>
      <c r="Q150" s="49" t="s">
        <v>443</v>
      </c>
      <c r="R150" s="49" t="s">
        <v>443</v>
      </c>
      <c r="S150" s="49" t="s">
        <v>443</v>
      </c>
      <c r="T150" s="49" t="s">
        <v>443</v>
      </c>
      <c r="U150" s="49" t="s">
        <v>443</v>
      </c>
      <c r="V150" s="49"/>
      <c r="W150" s="49"/>
      <c r="X150" s="49"/>
      <c r="Y150" s="49" t="s">
        <v>21</v>
      </c>
      <c r="Z150" s="49"/>
      <c r="AA150" s="49"/>
      <c r="AB150" s="49"/>
      <c r="AC150" s="49"/>
      <c r="AD150" s="49"/>
      <c r="AE150" s="49"/>
      <c r="AF150" s="49"/>
      <c r="AG150" s="49"/>
      <c r="AH150" s="49"/>
      <c r="AI150" s="49"/>
      <c r="AJ150" s="49"/>
      <c r="AK150" s="49" t="s">
        <v>21</v>
      </c>
      <c r="AL150" s="49"/>
      <c r="AM150" s="49"/>
      <c r="AN150" s="49"/>
      <c r="AO150" s="49"/>
      <c r="AP150" s="49"/>
      <c r="AQ150" s="49"/>
      <c r="AR150" s="49"/>
      <c r="AS150" s="49"/>
      <c r="AT150" s="105"/>
      <c r="BF150" s="1"/>
      <c r="BG150" s="1"/>
      <c r="BH150" s="1"/>
      <c r="BI150" s="1"/>
      <c r="BJ150" s="1"/>
      <c r="BK150" s="1"/>
      <c r="BL150" s="1"/>
      <c r="BM150" s="132" t="s">
        <v>21</v>
      </c>
      <c r="BN150" s="1"/>
      <c r="BO150" s="1"/>
      <c r="BP150" s="1"/>
      <c r="BQ150" s="1"/>
    </row>
    <row r="151" spans="1:69" x14ac:dyDescent="0.2">
      <c r="A151" s="5" t="s">
        <v>193</v>
      </c>
      <c r="B151" s="23" t="s">
        <v>194</v>
      </c>
      <c r="C151" s="58"/>
      <c r="D151" s="104"/>
      <c r="E151" s="53" t="s">
        <v>66</v>
      </c>
      <c r="F151" s="88" t="s">
        <v>2708</v>
      </c>
      <c r="G151" s="10"/>
      <c r="H151" s="9" t="s">
        <v>30</v>
      </c>
      <c r="I151" s="23" t="s">
        <v>72</v>
      </c>
      <c r="J151" s="170" t="s">
        <v>443</v>
      </c>
      <c r="K151" s="51"/>
      <c r="L151" s="51"/>
      <c r="M151" s="51"/>
      <c r="N151" s="51"/>
      <c r="O151" s="51"/>
      <c r="P151" s="51"/>
      <c r="Q151" s="51"/>
      <c r="R151" s="51"/>
      <c r="S151" s="51"/>
      <c r="T151" s="51"/>
      <c r="U151" s="51"/>
      <c r="V151" s="104"/>
      <c r="W151" s="114"/>
      <c r="X151" s="114"/>
      <c r="Y151" s="114"/>
      <c r="Z151" s="114"/>
      <c r="AA151" s="114"/>
      <c r="AB151" s="114"/>
      <c r="AC151" s="114"/>
      <c r="AD151" s="114"/>
      <c r="AE151" s="114"/>
      <c r="AF151" s="114"/>
      <c r="AG151" s="114"/>
      <c r="AH151" s="104"/>
      <c r="AI151" s="114"/>
      <c r="AJ151" s="114"/>
      <c r="AK151" s="114"/>
      <c r="AL151" s="114"/>
      <c r="AM151" s="114"/>
      <c r="AN151" s="114"/>
      <c r="AO151" s="114"/>
      <c r="AP151" s="114"/>
      <c r="AQ151" s="114"/>
      <c r="AR151" s="114"/>
      <c r="AS151" s="114"/>
      <c r="BF151" s="1"/>
      <c r="BG151" s="1"/>
      <c r="BH151" s="1"/>
      <c r="BI151" s="1"/>
      <c r="BJ151" s="1"/>
      <c r="BK151" s="1"/>
      <c r="BL151" s="1"/>
      <c r="BM151" s="49" t="s">
        <v>443</v>
      </c>
      <c r="BN151" s="1"/>
      <c r="BO151" s="1"/>
      <c r="BP151" s="1"/>
      <c r="BQ151" s="1"/>
    </row>
    <row r="152" spans="1:69" x14ac:dyDescent="0.2">
      <c r="A152" s="22" t="s">
        <v>2693</v>
      </c>
      <c r="B152" s="3" t="s">
        <v>2694</v>
      </c>
      <c r="C152" s="55"/>
      <c r="D152" s="119"/>
      <c r="E152" s="52" t="s">
        <v>590</v>
      </c>
      <c r="F152" s="165" t="s">
        <v>490</v>
      </c>
      <c r="G152" s="88"/>
      <c r="H152" s="9" t="s">
        <v>24</v>
      </c>
      <c r="I152" s="10" t="s">
        <v>50</v>
      </c>
      <c r="J152" s="170" t="s">
        <v>443</v>
      </c>
      <c r="K152" s="49" t="s">
        <v>443</v>
      </c>
      <c r="L152" s="49" t="s">
        <v>443</v>
      </c>
      <c r="M152" s="49" t="s">
        <v>443</v>
      </c>
      <c r="N152" s="49" t="s">
        <v>443</v>
      </c>
      <c r="O152" s="49" t="s">
        <v>443</v>
      </c>
      <c r="P152" s="49" t="s">
        <v>443</v>
      </c>
      <c r="Q152" s="49" t="s">
        <v>443</v>
      </c>
      <c r="R152" s="49" t="s">
        <v>21</v>
      </c>
      <c r="S152" s="49" t="s">
        <v>443</v>
      </c>
      <c r="T152" s="49" t="s">
        <v>443</v>
      </c>
      <c r="U152" s="49" t="s">
        <v>443</v>
      </c>
      <c r="V152" s="49" t="s">
        <v>443</v>
      </c>
      <c r="W152" s="49" t="s">
        <v>35</v>
      </c>
      <c r="X152" s="49" t="s">
        <v>443</v>
      </c>
      <c r="Y152" s="49" t="s">
        <v>443</v>
      </c>
      <c r="Z152" s="49" t="s">
        <v>443</v>
      </c>
      <c r="AA152" s="49" t="s">
        <v>443</v>
      </c>
      <c r="AB152" s="49" t="s">
        <v>443</v>
      </c>
      <c r="AC152" s="49" t="s">
        <v>443</v>
      </c>
      <c r="AD152" s="49" t="s">
        <v>21</v>
      </c>
      <c r="AE152" s="49" t="s">
        <v>443</v>
      </c>
      <c r="AF152" s="49" t="s">
        <v>443</v>
      </c>
      <c r="AG152" s="49" t="s">
        <v>443</v>
      </c>
      <c r="AH152" s="49" t="s">
        <v>443</v>
      </c>
      <c r="AI152" s="49" t="s">
        <v>443</v>
      </c>
      <c r="AJ152" s="49" t="s">
        <v>443</v>
      </c>
      <c r="AK152" s="49" t="s">
        <v>443</v>
      </c>
      <c r="AL152" s="49" t="s">
        <v>443</v>
      </c>
      <c r="AM152" s="49" t="s">
        <v>443</v>
      </c>
      <c r="AN152" s="49" t="s">
        <v>443</v>
      </c>
      <c r="AO152" s="49" t="s">
        <v>443</v>
      </c>
      <c r="AP152" s="49" t="s">
        <v>21</v>
      </c>
      <c r="AQ152" s="49" t="s">
        <v>443</v>
      </c>
      <c r="AR152" s="49" t="s">
        <v>443</v>
      </c>
      <c r="AS152" s="49" t="s">
        <v>443</v>
      </c>
      <c r="AT152" s="77" t="s">
        <v>443</v>
      </c>
      <c r="AU152" s="77" t="s">
        <v>443</v>
      </c>
      <c r="AV152" s="77" t="s">
        <v>443</v>
      </c>
      <c r="AW152" s="77" t="s">
        <v>443</v>
      </c>
      <c r="AX152" s="77" t="s">
        <v>443</v>
      </c>
      <c r="AY152" s="77" t="s">
        <v>443</v>
      </c>
      <c r="AZ152" s="77" t="s">
        <v>443</v>
      </c>
      <c r="BA152" s="77" t="s">
        <v>443</v>
      </c>
      <c r="BB152" s="149" t="s">
        <v>21</v>
      </c>
      <c r="BC152" s="77" t="s">
        <v>443</v>
      </c>
      <c r="BD152" s="77" t="s">
        <v>443</v>
      </c>
      <c r="BE152" s="77" t="s">
        <v>443</v>
      </c>
      <c r="BF152" s="49" t="s">
        <v>443</v>
      </c>
      <c r="BG152" s="49" t="s">
        <v>443</v>
      </c>
      <c r="BH152" s="49" t="s">
        <v>443</v>
      </c>
      <c r="BI152" s="49" t="s">
        <v>443</v>
      </c>
      <c r="BJ152" s="49" t="s">
        <v>443</v>
      </c>
      <c r="BK152" s="49" t="s">
        <v>443</v>
      </c>
      <c r="BL152" s="49" t="s">
        <v>443</v>
      </c>
      <c r="BM152" s="49" t="s">
        <v>443</v>
      </c>
      <c r="BN152" s="1"/>
      <c r="BO152" s="1"/>
      <c r="BP152" s="1"/>
      <c r="BQ152" s="1"/>
    </row>
    <row r="153" spans="1:69" ht="25.5" x14ac:dyDescent="0.2">
      <c r="A153" s="212" t="s">
        <v>1428</v>
      </c>
      <c r="B153" s="201" t="s">
        <v>638</v>
      </c>
      <c r="C153" s="219"/>
      <c r="D153" s="217">
        <v>42370</v>
      </c>
      <c r="E153" s="246" t="s">
        <v>590</v>
      </c>
      <c r="F153" s="252" t="s">
        <v>416</v>
      </c>
      <c r="G153" s="140"/>
      <c r="H153" s="203" t="s">
        <v>24</v>
      </c>
      <c r="I153" s="177" t="s">
        <v>87</v>
      </c>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149" t="s">
        <v>21</v>
      </c>
      <c r="AU153" s="141" t="s">
        <v>35</v>
      </c>
      <c r="AV153" s="77" t="s">
        <v>443</v>
      </c>
      <c r="AW153" s="77" t="s">
        <v>443</v>
      </c>
      <c r="AX153" s="77" t="s">
        <v>443</v>
      </c>
      <c r="AY153" s="77" t="s">
        <v>443</v>
      </c>
      <c r="AZ153" s="77" t="s">
        <v>443</v>
      </c>
      <c r="BA153" s="77" t="s">
        <v>443</v>
      </c>
      <c r="BB153" s="77" t="s">
        <v>2595</v>
      </c>
      <c r="BC153" s="77" t="s">
        <v>443</v>
      </c>
      <c r="BD153" s="77" t="s">
        <v>443</v>
      </c>
      <c r="BE153" s="77" t="s">
        <v>443</v>
      </c>
      <c r="BF153" s="144" t="s">
        <v>21</v>
      </c>
      <c r="BG153" s="77" t="s">
        <v>443</v>
      </c>
      <c r="BH153" s="77" t="s">
        <v>443</v>
      </c>
      <c r="BI153" s="77" t="s">
        <v>443</v>
      </c>
      <c r="BJ153" s="77" t="s">
        <v>443</v>
      </c>
      <c r="BK153" s="77" t="s">
        <v>443</v>
      </c>
      <c r="BL153" s="77" t="s">
        <v>443</v>
      </c>
    </row>
    <row r="154" spans="1:69" ht="33.75" x14ac:dyDescent="0.2">
      <c r="A154" s="5" t="s">
        <v>144</v>
      </c>
      <c r="B154" s="5" t="s">
        <v>140</v>
      </c>
      <c r="C154" s="56" t="s">
        <v>2713</v>
      </c>
      <c r="D154" s="117"/>
      <c r="E154" s="53" t="s">
        <v>66</v>
      </c>
      <c r="F154" s="88" t="s">
        <v>2714</v>
      </c>
      <c r="G154" s="88"/>
      <c r="H154" s="9" t="s">
        <v>24</v>
      </c>
      <c r="I154" s="21" t="s">
        <v>2715</v>
      </c>
      <c r="J154" s="170" t="s">
        <v>443</v>
      </c>
      <c r="K154" s="49" t="s">
        <v>443</v>
      </c>
      <c r="L154" s="49" t="s">
        <v>443</v>
      </c>
      <c r="M154" s="49" t="s">
        <v>443</v>
      </c>
      <c r="N154" s="49" t="s">
        <v>21</v>
      </c>
      <c r="O154" s="49" t="s">
        <v>443</v>
      </c>
      <c r="P154" s="49" t="s">
        <v>443</v>
      </c>
      <c r="Q154" s="49" t="s">
        <v>443</v>
      </c>
      <c r="R154" s="49" t="s">
        <v>443</v>
      </c>
      <c r="S154" s="49" t="s">
        <v>443</v>
      </c>
      <c r="T154" s="49" t="s">
        <v>443</v>
      </c>
      <c r="U154" s="49" t="s">
        <v>443</v>
      </c>
      <c r="V154" s="49" t="s">
        <v>443</v>
      </c>
      <c r="W154" s="49" t="s">
        <v>443</v>
      </c>
      <c r="X154" s="49" t="s">
        <v>443</v>
      </c>
      <c r="Y154" s="49" t="s">
        <v>443</v>
      </c>
      <c r="Z154" s="49" t="s">
        <v>21</v>
      </c>
      <c r="AA154" s="49" t="s">
        <v>443</v>
      </c>
      <c r="AB154" s="49" t="s">
        <v>443</v>
      </c>
      <c r="AC154" s="49" t="s">
        <v>443</v>
      </c>
      <c r="AD154" s="49" t="s">
        <v>443</v>
      </c>
      <c r="AE154" s="49" t="s">
        <v>443</v>
      </c>
      <c r="AF154" s="49" t="s">
        <v>443</v>
      </c>
      <c r="AG154" s="49" t="s">
        <v>443</v>
      </c>
      <c r="AH154" s="112" t="s">
        <v>66</v>
      </c>
      <c r="AI154" s="50"/>
      <c r="AJ154" s="50"/>
      <c r="AK154" s="50"/>
      <c r="AL154" s="50" t="s">
        <v>21</v>
      </c>
      <c r="AM154" s="50"/>
      <c r="AN154" s="50"/>
      <c r="AO154" s="50"/>
      <c r="AP154" s="50"/>
      <c r="AQ154" s="50"/>
      <c r="AR154" s="50"/>
      <c r="AS154" s="50"/>
      <c r="BF154" s="1"/>
      <c r="BG154" s="1"/>
      <c r="BH154" s="1"/>
      <c r="BI154" s="1"/>
      <c r="BJ154" s="1"/>
      <c r="BK154" s="1"/>
      <c r="BL154" s="1"/>
      <c r="BM154" s="49" t="s">
        <v>443</v>
      </c>
      <c r="BN154" s="1"/>
      <c r="BO154" s="1"/>
      <c r="BP154" s="1"/>
      <c r="BQ154" s="1"/>
    </row>
    <row r="155" spans="1:69" ht="78.75" x14ac:dyDescent="0.2">
      <c r="A155" s="208" t="s">
        <v>2721</v>
      </c>
      <c r="B155" s="201" t="s">
        <v>2722</v>
      </c>
      <c r="C155" s="213" t="s">
        <v>2723</v>
      </c>
      <c r="D155" s="217">
        <v>42064</v>
      </c>
      <c r="E155" s="214" t="s">
        <v>66</v>
      </c>
      <c r="F155" s="140" t="s">
        <v>2724</v>
      </c>
      <c r="G155" s="140"/>
      <c r="H155" s="203" t="s">
        <v>30</v>
      </c>
      <c r="I155" s="221" t="s">
        <v>40</v>
      </c>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t="s">
        <v>35</v>
      </c>
      <c r="AI155" s="49" t="s">
        <v>35</v>
      </c>
      <c r="AJ155" s="49" t="s">
        <v>21</v>
      </c>
      <c r="AK155" s="49" t="s">
        <v>35</v>
      </c>
      <c r="AL155" s="49" t="s">
        <v>443</v>
      </c>
      <c r="AM155" s="49" t="s">
        <v>443</v>
      </c>
      <c r="AN155" s="49" t="s">
        <v>443</v>
      </c>
      <c r="AO155" s="49" t="s">
        <v>443</v>
      </c>
      <c r="AP155" s="49" t="s">
        <v>443</v>
      </c>
      <c r="AQ155" s="49" t="s">
        <v>443</v>
      </c>
      <c r="AR155" s="49" t="s">
        <v>443</v>
      </c>
      <c r="AS155" s="49" t="s">
        <v>443</v>
      </c>
      <c r="AT155" s="77" t="s">
        <v>443</v>
      </c>
      <c r="AU155" s="77" t="s">
        <v>443</v>
      </c>
      <c r="AV155" s="149" t="s">
        <v>21</v>
      </c>
      <c r="AW155" s="77" t="s">
        <v>443</v>
      </c>
      <c r="AX155" s="77" t="s">
        <v>443</v>
      </c>
      <c r="AY155" s="77" t="s">
        <v>443</v>
      </c>
      <c r="AZ155" s="77" t="s">
        <v>443</v>
      </c>
      <c r="BA155" s="77" t="s">
        <v>443</v>
      </c>
      <c r="BB155" s="77" t="s">
        <v>443</v>
      </c>
      <c r="BC155" s="152" t="s">
        <v>443</v>
      </c>
      <c r="BD155" s="77" t="s">
        <v>443</v>
      </c>
      <c r="BE155" s="153" t="s">
        <v>2610</v>
      </c>
      <c r="BF155" s="270" t="s">
        <v>2611</v>
      </c>
      <c r="BG155" s="77" t="s">
        <v>443</v>
      </c>
      <c r="BH155" s="144" t="s">
        <v>21</v>
      </c>
      <c r="BI155" s="77" t="s">
        <v>443</v>
      </c>
      <c r="BJ155" s="77" t="s">
        <v>443</v>
      </c>
      <c r="BK155"/>
      <c r="BL155"/>
    </row>
    <row r="156" spans="1:69" x14ac:dyDescent="0.2">
      <c r="A156" s="6" t="s">
        <v>1189</v>
      </c>
      <c r="B156" s="6" t="s">
        <v>297</v>
      </c>
      <c r="C156" s="45"/>
      <c r="D156" s="118">
        <v>42005</v>
      </c>
      <c r="E156" s="52" t="s">
        <v>590</v>
      </c>
      <c r="F156" s="165" t="s">
        <v>2441</v>
      </c>
      <c r="G156" s="88"/>
      <c r="H156" s="9" t="s">
        <v>39</v>
      </c>
      <c r="I156" s="23" t="s">
        <v>72</v>
      </c>
      <c r="J156" s="188"/>
      <c r="K156" s="103"/>
      <c r="L156" s="103"/>
      <c r="M156" s="103"/>
      <c r="N156" s="103"/>
      <c r="O156" s="103"/>
      <c r="P156" s="103"/>
      <c r="Q156" s="103"/>
      <c r="R156" s="103"/>
      <c r="S156" s="103"/>
      <c r="T156" s="103"/>
      <c r="U156" s="49"/>
      <c r="V156" s="49"/>
      <c r="W156" s="49"/>
      <c r="X156" s="49"/>
      <c r="Y156" s="49"/>
      <c r="Z156" s="49"/>
      <c r="AA156" s="49"/>
      <c r="AB156" s="49"/>
      <c r="AC156" s="49"/>
      <c r="AD156" s="49"/>
      <c r="AE156" s="49"/>
      <c r="AF156" s="49"/>
      <c r="AG156" s="49"/>
      <c r="AH156" s="49" t="s">
        <v>35</v>
      </c>
      <c r="AI156" s="49" t="s">
        <v>35</v>
      </c>
      <c r="AJ156" s="49" t="s">
        <v>443</v>
      </c>
      <c r="AK156" s="49" t="s">
        <v>443</v>
      </c>
      <c r="AL156" s="49" t="s">
        <v>443</v>
      </c>
      <c r="AM156" s="49" t="s">
        <v>443</v>
      </c>
      <c r="AN156" s="49" t="s">
        <v>443</v>
      </c>
      <c r="AO156" s="49" t="s">
        <v>443</v>
      </c>
      <c r="AP156" s="49" t="s">
        <v>443</v>
      </c>
      <c r="AQ156" s="49" t="s">
        <v>443</v>
      </c>
      <c r="AR156" s="123" t="s">
        <v>443</v>
      </c>
      <c r="AS156" s="49" t="s">
        <v>21</v>
      </c>
      <c r="AT156" s="77" t="s">
        <v>443</v>
      </c>
      <c r="AU156" s="77" t="s">
        <v>443</v>
      </c>
      <c r="AV156" s="77" t="s">
        <v>443</v>
      </c>
      <c r="AW156" s="151" t="s">
        <v>2609</v>
      </c>
      <c r="AX156" s="77" t="s">
        <v>443</v>
      </c>
      <c r="AY156" s="77" t="s">
        <v>443</v>
      </c>
      <c r="AZ156" s="77" t="s">
        <v>443</v>
      </c>
      <c r="BA156" s="77" t="s">
        <v>443</v>
      </c>
      <c r="BB156" s="77" t="s">
        <v>443</v>
      </c>
      <c r="BC156" s="77" t="s">
        <v>443</v>
      </c>
      <c r="BD156" s="77" t="s">
        <v>443</v>
      </c>
      <c r="BE156" s="149" t="s">
        <v>21</v>
      </c>
      <c r="BF156" s="49" t="s">
        <v>443</v>
      </c>
      <c r="BG156" s="49" t="s">
        <v>443</v>
      </c>
      <c r="BH156" s="49" t="s">
        <v>443</v>
      </c>
      <c r="BI156" s="49" t="s">
        <v>443</v>
      </c>
      <c r="BJ156" s="49" t="s">
        <v>443</v>
      </c>
      <c r="BK156" s="49" t="s">
        <v>443</v>
      </c>
      <c r="BL156" s="49" t="s">
        <v>443</v>
      </c>
      <c r="BM156" s="49" t="s">
        <v>443</v>
      </c>
      <c r="BN156" s="1"/>
      <c r="BO156" s="1"/>
      <c r="BP156" s="1"/>
      <c r="BQ156" s="1"/>
    </row>
    <row r="157" spans="1:69" ht="25.5" x14ac:dyDescent="0.2">
      <c r="A157" s="139" t="s">
        <v>1431</v>
      </c>
      <c r="B157" s="41" t="s">
        <v>638</v>
      </c>
      <c r="C157" s="220"/>
      <c r="D157" s="121">
        <v>42370</v>
      </c>
      <c r="E157" s="175" t="s">
        <v>590</v>
      </c>
      <c r="F157" s="250" t="s">
        <v>416</v>
      </c>
      <c r="G157" s="89"/>
      <c r="H157" s="43" t="s">
        <v>24</v>
      </c>
      <c r="I157" s="44" t="s">
        <v>87</v>
      </c>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149" t="s">
        <v>21</v>
      </c>
      <c r="AU157" s="141" t="s">
        <v>35</v>
      </c>
      <c r="AV157" s="77" t="s">
        <v>443</v>
      </c>
      <c r="AW157" s="77" t="s">
        <v>443</v>
      </c>
      <c r="AX157" s="77" t="s">
        <v>443</v>
      </c>
      <c r="AY157" s="77" t="s">
        <v>443</v>
      </c>
      <c r="AZ157" s="77" t="s">
        <v>443</v>
      </c>
      <c r="BA157" s="77" t="s">
        <v>443</v>
      </c>
      <c r="BB157" s="77" t="s">
        <v>2595</v>
      </c>
      <c r="BC157" s="77" t="s">
        <v>443</v>
      </c>
      <c r="BD157" s="77" t="s">
        <v>443</v>
      </c>
      <c r="BE157" s="77" t="s">
        <v>443</v>
      </c>
      <c r="BF157" s="144" t="s">
        <v>21</v>
      </c>
      <c r="BG157" s="77" t="s">
        <v>443</v>
      </c>
      <c r="BH157" s="77" t="s">
        <v>443</v>
      </c>
      <c r="BI157" s="77" t="s">
        <v>443</v>
      </c>
      <c r="BJ157" s="77" t="s">
        <v>443</v>
      </c>
      <c r="BK157" s="77" t="s">
        <v>443</v>
      </c>
      <c r="BL157" s="77" t="s">
        <v>443</v>
      </c>
    </row>
    <row r="158" spans="1:69" ht="25.5" x14ac:dyDescent="0.2">
      <c r="A158" s="197" t="s">
        <v>2737</v>
      </c>
      <c r="B158" s="197" t="s">
        <v>2738</v>
      </c>
      <c r="C158" s="198" t="s">
        <v>2739</v>
      </c>
      <c r="D158" s="245">
        <v>42186</v>
      </c>
      <c r="E158" s="195" t="s">
        <v>66</v>
      </c>
      <c r="F158" s="193" t="s">
        <v>2740</v>
      </c>
      <c r="G158" s="193"/>
      <c r="H158" s="194" t="s">
        <v>39</v>
      </c>
      <c r="I158" s="157" t="s">
        <v>69</v>
      </c>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50" t="s">
        <v>35</v>
      </c>
      <c r="AI158" s="50" t="s">
        <v>35</v>
      </c>
      <c r="AJ158" s="50" t="s">
        <v>35</v>
      </c>
      <c r="AK158" s="50" t="s">
        <v>35</v>
      </c>
      <c r="AL158" s="50" t="s">
        <v>35</v>
      </c>
      <c r="AM158" s="50" t="s">
        <v>35</v>
      </c>
      <c r="AN158" s="50" t="s">
        <v>35</v>
      </c>
      <c r="AO158" s="49" t="s">
        <v>21</v>
      </c>
      <c r="AP158" s="49" t="s">
        <v>443</v>
      </c>
      <c r="AQ158" s="49" t="s">
        <v>443</v>
      </c>
      <c r="AR158" s="123" t="s">
        <v>443</v>
      </c>
      <c r="AS158" s="49" t="s">
        <v>443</v>
      </c>
      <c r="AT158" s="77" t="s">
        <v>443</v>
      </c>
      <c r="AU158" s="77" t="s">
        <v>443</v>
      </c>
      <c r="AV158" s="77" t="s">
        <v>443</v>
      </c>
      <c r="AW158" s="263" t="s">
        <v>1919</v>
      </c>
      <c r="AX158" s="77" t="s">
        <v>443</v>
      </c>
      <c r="AY158" s="77" t="s">
        <v>35</v>
      </c>
      <c r="AZ158" s="142" t="s">
        <v>35</v>
      </c>
      <c r="BA158" s="142" t="s">
        <v>35</v>
      </c>
      <c r="BB158" s="142" t="s">
        <v>35</v>
      </c>
      <c r="BC158" s="142" t="s">
        <v>35</v>
      </c>
      <c r="BD158" s="142" t="s">
        <v>35</v>
      </c>
      <c r="BE158" s="142" t="s">
        <v>35</v>
      </c>
      <c r="BK158"/>
      <c r="BL158"/>
    </row>
    <row r="159" spans="1:69" ht="33.75" x14ac:dyDescent="0.2">
      <c r="A159" s="6" t="s">
        <v>2719</v>
      </c>
      <c r="B159" s="6" t="s">
        <v>201</v>
      </c>
      <c r="C159" s="57" t="s">
        <v>2658</v>
      </c>
      <c r="D159" s="117"/>
      <c r="E159" s="229" t="s">
        <v>1899</v>
      </c>
      <c r="F159" s="165" t="s">
        <v>300</v>
      </c>
      <c r="G159" s="88"/>
      <c r="H159" s="9" t="s">
        <v>24</v>
      </c>
      <c r="I159" s="23" t="s">
        <v>53</v>
      </c>
      <c r="J159" s="170" t="s">
        <v>443</v>
      </c>
      <c r="K159" s="49" t="s">
        <v>443</v>
      </c>
      <c r="L159" s="49" t="s">
        <v>21</v>
      </c>
      <c r="M159" s="49" t="s">
        <v>443</v>
      </c>
      <c r="N159" s="49" t="s">
        <v>443</v>
      </c>
      <c r="O159" s="49" t="s">
        <v>443</v>
      </c>
      <c r="P159" s="49" t="s">
        <v>443</v>
      </c>
      <c r="Q159" s="49" t="s">
        <v>443</v>
      </c>
      <c r="R159" s="49" t="s">
        <v>443</v>
      </c>
      <c r="S159" s="49" t="s">
        <v>443</v>
      </c>
      <c r="T159" s="49" t="s">
        <v>443</v>
      </c>
      <c r="U159" s="49" t="s">
        <v>443</v>
      </c>
      <c r="V159" s="49" t="s">
        <v>443</v>
      </c>
      <c r="W159" s="49" t="s">
        <v>443</v>
      </c>
      <c r="X159" s="49" t="s">
        <v>443</v>
      </c>
      <c r="Y159" s="49" t="s">
        <v>21</v>
      </c>
      <c r="Z159" s="49" t="s">
        <v>443</v>
      </c>
      <c r="AA159" s="49" t="s">
        <v>443</v>
      </c>
      <c r="AB159" s="49" t="s">
        <v>443</v>
      </c>
      <c r="AC159" s="49" t="s">
        <v>443</v>
      </c>
      <c r="AD159" s="49" t="s">
        <v>443</v>
      </c>
      <c r="AE159" s="49" t="s">
        <v>443</v>
      </c>
      <c r="AF159" s="49" t="s">
        <v>443</v>
      </c>
      <c r="AG159" s="49" t="s">
        <v>443</v>
      </c>
      <c r="AH159" s="49" t="s">
        <v>443</v>
      </c>
      <c r="AI159" s="49" t="s">
        <v>443</v>
      </c>
      <c r="AJ159" s="49" t="s">
        <v>21</v>
      </c>
      <c r="AK159" s="49" t="s">
        <v>443</v>
      </c>
      <c r="AL159" s="49" t="s">
        <v>443</v>
      </c>
      <c r="AM159" s="49" t="s">
        <v>443</v>
      </c>
      <c r="AN159" s="49" t="s">
        <v>443</v>
      </c>
      <c r="AO159" s="49" t="s">
        <v>443</v>
      </c>
      <c r="AP159" s="49" t="s">
        <v>443</v>
      </c>
      <c r="AQ159" s="49" t="s">
        <v>443</v>
      </c>
      <c r="AR159" s="49" t="s">
        <v>443</v>
      </c>
      <c r="AS159" s="49" t="s">
        <v>443</v>
      </c>
      <c r="AT159" s="77" t="s">
        <v>443</v>
      </c>
      <c r="AU159" s="77" t="s">
        <v>443</v>
      </c>
      <c r="AV159" s="149" t="s">
        <v>21</v>
      </c>
      <c r="AW159" s="77" t="s">
        <v>443</v>
      </c>
      <c r="AX159" s="77" t="s">
        <v>443</v>
      </c>
      <c r="AY159" s="77" t="s">
        <v>443</v>
      </c>
      <c r="AZ159" s="77" t="s">
        <v>443</v>
      </c>
      <c r="BA159" s="77" t="s">
        <v>443</v>
      </c>
      <c r="BB159" s="77" t="s">
        <v>2595</v>
      </c>
      <c r="BC159" s="77" t="s">
        <v>443</v>
      </c>
      <c r="BD159" s="77" t="s">
        <v>443</v>
      </c>
      <c r="BE159" s="77" t="s">
        <v>443</v>
      </c>
      <c r="BF159" s="49" t="s">
        <v>443</v>
      </c>
      <c r="BG159" s="49" t="s">
        <v>443</v>
      </c>
      <c r="BH159" s="51" t="s">
        <v>35</v>
      </c>
      <c r="BI159" s="49" t="s">
        <v>443</v>
      </c>
      <c r="BJ159" s="49" t="s">
        <v>443</v>
      </c>
      <c r="BK159" s="132" t="s">
        <v>21</v>
      </c>
      <c r="BL159" s="49" t="s">
        <v>443</v>
      </c>
      <c r="BM159" s="229" t="s">
        <v>1899</v>
      </c>
      <c r="BN159" s="1"/>
      <c r="BO159" s="1"/>
      <c r="BP159" s="1"/>
      <c r="BQ159" s="1"/>
    </row>
    <row r="160" spans="1:69" ht="25.5" x14ac:dyDescent="0.2">
      <c r="A160" s="6" t="s">
        <v>2726</v>
      </c>
      <c r="B160" s="6" t="s">
        <v>2830</v>
      </c>
      <c r="C160" s="45" t="s">
        <v>2848</v>
      </c>
      <c r="D160" s="117"/>
      <c r="E160" s="52" t="s">
        <v>590</v>
      </c>
      <c r="F160" s="165" t="s">
        <v>2728</v>
      </c>
      <c r="G160" s="88"/>
      <c r="H160" s="9" t="s">
        <v>24</v>
      </c>
      <c r="I160" s="10" t="s">
        <v>20</v>
      </c>
      <c r="J160" s="170" t="s">
        <v>443</v>
      </c>
      <c r="K160" s="49" t="s">
        <v>35</v>
      </c>
      <c r="L160" s="49" t="s">
        <v>443</v>
      </c>
      <c r="M160" s="49" t="s">
        <v>443</v>
      </c>
      <c r="N160" s="49" t="s">
        <v>443</v>
      </c>
      <c r="O160" s="49" t="s">
        <v>21</v>
      </c>
      <c r="P160" s="49" t="s">
        <v>443</v>
      </c>
      <c r="Q160" s="49" t="s">
        <v>443</v>
      </c>
      <c r="R160" s="49" t="s">
        <v>443</v>
      </c>
      <c r="S160" s="49" t="s">
        <v>443</v>
      </c>
      <c r="T160" s="49" t="s">
        <v>443</v>
      </c>
      <c r="U160" s="49" t="s">
        <v>443</v>
      </c>
      <c r="V160" s="49" t="s">
        <v>443</v>
      </c>
      <c r="W160" s="49" t="s">
        <v>443</v>
      </c>
      <c r="X160" s="49" t="s">
        <v>443</v>
      </c>
      <c r="Y160" s="49" t="s">
        <v>443</v>
      </c>
      <c r="Z160" s="49" t="s">
        <v>443</v>
      </c>
      <c r="AA160" s="49" t="s">
        <v>21</v>
      </c>
      <c r="AB160" s="49" t="s">
        <v>443</v>
      </c>
      <c r="AC160" s="49" t="s">
        <v>443</v>
      </c>
      <c r="AD160" s="49" t="s">
        <v>443</v>
      </c>
      <c r="AE160" s="49" t="s">
        <v>443</v>
      </c>
      <c r="AF160" s="49" t="s">
        <v>443</v>
      </c>
      <c r="AG160" s="49" t="s">
        <v>443</v>
      </c>
      <c r="AH160" s="49" t="s">
        <v>443</v>
      </c>
      <c r="AI160" s="49" t="s">
        <v>443</v>
      </c>
      <c r="AJ160" s="49" t="s">
        <v>443</v>
      </c>
      <c r="AK160" s="49" t="s">
        <v>443</v>
      </c>
      <c r="AL160" s="49" t="s">
        <v>443</v>
      </c>
      <c r="AM160" s="49" t="s">
        <v>21</v>
      </c>
      <c r="AN160" s="49" t="s">
        <v>443</v>
      </c>
      <c r="AO160" s="49" t="s">
        <v>443</v>
      </c>
      <c r="AP160" s="49" t="s">
        <v>443</v>
      </c>
      <c r="AQ160" s="49" t="s">
        <v>443</v>
      </c>
      <c r="AR160" s="49" t="s">
        <v>443</v>
      </c>
      <c r="AS160" s="49" t="s">
        <v>443</v>
      </c>
      <c r="AT160" s="77" t="s">
        <v>443</v>
      </c>
      <c r="AU160" s="77" t="s">
        <v>443</v>
      </c>
      <c r="AV160" s="77" t="s">
        <v>443</v>
      </c>
      <c r="AW160" s="77" t="s">
        <v>443</v>
      </c>
      <c r="AX160" s="77" t="s">
        <v>443</v>
      </c>
      <c r="AY160" s="149" t="s">
        <v>21</v>
      </c>
      <c r="AZ160" s="77" t="s">
        <v>443</v>
      </c>
      <c r="BA160" s="77" t="s">
        <v>443</v>
      </c>
      <c r="BB160" s="77" t="s">
        <v>2595</v>
      </c>
      <c r="BC160" s="77" t="s">
        <v>443</v>
      </c>
      <c r="BD160" s="77" t="s">
        <v>443</v>
      </c>
      <c r="BE160" s="77" t="s">
        <v>443</v>
      </c>
      <c r="BF160" s="49" t="s">
        <v>443</v>
      </c>
      <c r="BG160" s="49" t="s">
        <v>443</v>
      </c>
      <c r="BH160" s="49" t="s">
        <v>443</v>
      </c>
      <c r="BI160" s="49" t="s">
        <v>443</v>
      </c>
      <c r="BJ160" s="49" t="s">
        <v>443</v>
      </c>
      <c r="BK160" s="132" t="s">
        <v>21</v>
      </c>
      <c r="BL160" s="49" t="s">
        <v>443</v>
      </c>
      <c r="BM160" s="49" t="s">
        <v>443</v>
      </c>
      <c r="BN160" s="1"/>
      <c r="BO160" s="1"/>
      <c r="BP160" s="1"/>
      <c r="BQ160" s="1"/>
    </row>
    <row r="161" spans="1:69" x14ac:dyDescent="0.2">
      <c r="A161" s="6" t="s">
        <v>54</v>
      </c>
      <c r="B161" s="6" t="s">
        <v>55</v>
      </c>
      <c r="C161" s="45"/>
      <c r="D161" s="117"/>
      <c r="E161" s="52" t="s">
        <v>590</v>
      </c>
      <c r="F161" s="165" t="s">
        <v>509</v>
      </c>
      <c r="G161" s="88"/>
      <c r="H161" s="9" t="s">
        <v>24</v>
      </c>
      <c r="I161" s="10" t="s">
        <v>40</v>
      </c>
      <c r="J161" s="170" t="s">
        <v>443</v>
      </c>
      <c r="K161" s="49" t="s">
        <v>443</v>
      </c>
      <c r="L161" s="49" t="s">
        <v>21</v>
      </c>
      <c r="M161" s="49" t="s">
        <v>443</v>
      </c>
      <c r="N161" s="49" t="s">
        <v>443</v>
      </c>
      <c r="O161" s="49" t="s">
        <v>443</v>
      </c>
      <c r="P161" s="49" t="s">
        <v>443</v>
      </c>
      <c r="Q161" s="49" t="s">
        <v>443</v>
      </c>
      <c r="R161" s="49" t="s">
        <v>443</v>
      </c>
      <c r="S161" s="49" t="s">
        <v>443</v>
      </c>
      <c r="T161" s="49" t="s">
        <v>443</v>
      </c>
      <c r="U161" s="49" t="s">
        <v>443</v>
      </c>
      <c r="V161" s="49" t="s">
        <v>443</v>
      </c>
      <c r="W161" s="49" t="s">
        <v>443</v>
      </c>
      <c r="X161" s="49" t="s">
        <v>21</v>
      </c>
      <c r="Y161" s="49" t="s">
        <v>443</v>
      </c>
      <c r="Z161" s="49" t="s">
        <v>443</v>
      </c>
      <c r="AA161" s="49" t="s">
        <v>443</v>
      </c>
      <c r="AB161" s="49" t="s">
        <v>443</v>
      </c>
      <c r="AC161" s="49" t="s">
        <v>443</v>
      </c>
      <c r="AD161" s="49" t="s">
        <v>443</v>
      </c>
      <c r="AE161" s="49" t="s">
        <v>443</v>
      </c>
      <c r="AF161" s="49" t="s">
        <v>443</v>
      </c>
      <c r="AG161" s="49" t="s">
        <v>443</v>
      </c>
      <c r="AH161" s="49" t="s">
        <v>443</v>
      </c>
      <c r="AI161" s="49" t="s">
        <v>443</v>
      </c>
      <c r="AJ161" s="49" t="s">
        <v>21</v>
      </c>
      <c r="AK161" s="49" t="s">
        <v>443</v>
      </c>
      <c r="AL161" s="49" t="s">
        <v>443</v>
      </c>
      <c r="AM161" s="49" t="s">
        <v>443</v>
      </c>
      <c r="AN161" s="49" t="s">
        <v>443</v>
      </c>
      <c r="AO161" s="49" t="s">
        <v>443</v>
      </c>
      <c r="AP161" s="49" t="s">
        <v>443</v>
      </c>
      <c r="AQ161" s="49" t="s">
        <v>443</v>
      </c>
      <c r="AR161" s="49" t="s">
        <v>443</v>
      </c>
      <c r="AS161" s="49" t="s">
        <v>443</v>
      </c>
      <c r="AT161" s="77" t="s">
        <v>443</v>
      </c>
      <c r="AU161" s="77" t="s">
        <v>443</v>
      </c>
      <c r="AV161" s="149" t="s">
        <v>21</v>
      </c>
      <c r="AW161" s="77" t="s">
        <v>443</v>
      </c>
      <c r="AX161" s="77" t="s">
        <v>443</v>
      </c>
      <c r="AY161" s="77" t="s">
        <v>443</v>
      </c>
      <c r="AZ161" s="77" t="s">
        <v>443</v>
      </c>
      <c r="BA161" s="77" t="s">
        <v>443</v>
      </c>
      <c r="BB161" s="77" t="s">
        <v>2595</v>
      </c>
      <c r="BC161" s="77" t="s">
        <v>443</v>
      </c>
      <c r="BD161" s="77" t="s">
        <v>443</v>
      </c>
      <c r="BE161" s="77" t="s">
        <v>443</v>
      </c>
      <c r="BF161" s="49" t="s">
        <v>443</v>
      </c>
      <c r="BG161" s="49" t="s">
        <v>443</v>
      </c>
      <c r="BH161" s="132" t="s">
        <v>21</v>
      </c>
      <c r="BI161" s="49" t="s">
        <v>443</v>
      </c>
      <c r="BJ161" s="49" t="s">
        <v>443</v>
      </c>
      <c r="BK161" s="49" t="s">
        <v>443</v>
      </c>
      <c r="BL161" s="49" t="s">
        <v>443</v>
      </c>
      <c r="BM161" s="49" t="s">
        <v>443</v>
      </c>
      <c r="BN161" s="1"/>
      <c r="BO161" s="1"/>
      <c r="BP161" s="1"/>
      <c r="BQ161" s="1"/>
    </row>
    <row r="162" spans="1:69" ht="45" x14ac:dyDescent="0.2">
      <c r="A162" s="5" t="s">
        <v>2284</v>
      </c>
      <c r="B162" s="6" t="s">
        <v>2752</v>
      </c>
      <c r="C162" s="60" t="s">
        <v>2753</v>
      </c>
      <c r="D162" s="118">
        <v>41579</v>
      </c>
      <c r="E162" s="53" t="s">
        <v>66</v>
      </c>
      <c r="F162" s="88" t="s">
        <v>495</v>
      </c>
      <c r="G162" s="88"/>
      <c r="H162" s="9" t="s">
        <v>24</v>
      </c>
      <c r="I162" s="23" t="s">
        <v>53</v>
      </c>
      <c r="J162" s="170" t="s">
        <v>443</v>
      </c>
      <c r="K162" s="49" t="s">
        <v>443</v>
      </c>
      <c r="L162" s="49" t="s">
        <v>443</v>
      </c>
      <c r="M162" s="49" t="s">
        <v>443</v>
      </c>
      <c r="N162" s="49" t="s">
        <v>21</v>
      </c>
      <c r="O162" s="49" t="s">
        <v>443</v>
      </c>
      <c r="P162" s="49" t="s">
        <v>443</v>
      </c>
      <c r="Q162" s="49" t="s">
        <v>443</v>
      </c>
      <c r="R162" s="49" t="s">
        <v>443</v>
      </c>
      <c r="S162" s="49" t="s">
        <v>443</v>
      </c>
      <c r="T162" s="49" t="s">
        <v>443</v>
      </c>
      <c r="U162" s="49" t="s">
        <v>443</v>
      </c>
      <c r="V162" s="49" t="s">
        <v>443</v>
      </c>
      <c r="W162" s="49" t="s">
        <v>443</v>
      </c>
      <c r="X162" s="49" t="s">
        <v>443</v>
      </c>
      <c r="Y162" s="49" t="s">
        <v>443</v>
      </c>
      <c r="Z162" s="49" t="s">
        <v>21</v>
      </c>
      <c r="AA162" s="49" t="s">
        <v>443</v>
      </c>
      <c r="AB162" s="49" t="s">
        <v>443</v>
      </c>
      <c r="AC162" s="49" t="s">
        <v>443</v>
      </c>
      <c r="AD162" s="49" t="s">
        <v>443</v>
      </c>
      <c r="AE162" s="49" t="s">
        <v>443</v>
      </c>
      <c r="AF162" s="49" t="s">
        <v>443</v>
      </c>
      <c r="AG162" s="49" t="s">
        <v>443</v>
      </c>
      <c r="AH162" s="49" t="s">
        <v>443</v>
      </c>
      <c r="AI162" s="49" t="s">
        <v>443</v>
      </c>
      <c r="AJ162" s="49" t="s">
        <v>443</v>
      </c>
      <c r="AK162" s="49" t="s">
        <v>443</v>
      </c>
      <c r="AL162" s="49" t="s">
        <v>21</v>
      </c>
      <c r="AM162" s="49" t="s">
        <v>443</v>
      </c>
      <c r="AN162" s="49" t="s">
        <v>443</v>
      </c>
      <c r="AO162" s="49" t="s">
        <v>443</v>
      </c>
      <c r="AP162" s="49" t="s">
        <v>443</v>
      </c>
      <c r="AQ162" s="50" t="s">
        <v>35</v>
      </c>
      <c r="AR162" s="50" t="s">
        <v>35</v>
      </c>
      <c r="AS162" s="50" t="s">
        <v>35</v>
      </c>
      <c r="AU162" s="105"/>
      <c r="AV162" s="105"/>
      <c r="AW162" s="105"/>
      <c r="AX162" s="105"/>
      <c r="AY162" s="105"/>
      <c r="AZ162" s="105"/>
      <c r="BA162" s="105"/>
      <c r="BB162" s="105"/>
      <c r="BC162" s="105"/>
      <c r="BD162" s="105"/>
      <c r="BE162" s="105"/>
      <c r="BF162" s="10"/>
      <c r="BG162" s="10"/>
      <c r="BH162" s="10"/>
      <c r="BI162" s="10"/>
      <c r="BJ162" s="10"/>
      <c r="BK162" s="10"/>
      <c r="BL162" s="10"/>
      <c r="BM162" s="49" t="s">
        <v>443</v>
      </c>
      <c r="BN162" s="1"/>
      <c r="BO162" s="1"/>
      <c r="BP162" s="1"/>
      <c r="BQ162" s="1"/>
    </row>
    <row r="163" spans="1:69" ht="35.25" x14ac:dyDescent="0.2">
      <c r="A163" s="5" t="s">
        <v>2284</v>
      </c>
      <c r="B163" s="6" t="s">
        <v>1627</v>
      </c>
      <c r="C163" s="45"/>
      <c r="D163" s="118">
        <v>42237</v>
      </c>
      <c r="E163" s="52" t="s">
        <v>590</v>
      </c>
      <c r="F163" s="165" t="s">
        <v>495</v>
      </c>
      <c r="G163" s="88"/>
      <c r="H163" s="9" t="s">
        <v>24</v>
      </c>
      <c r="I163" s="23" t="s">
        <v>53</v>
      </c>
      <c r="J163" s="170"/>
      <c r="K163" s="49"/>
      <c r="L163" s="49"/>
      <c r="M163" s="49"/>
      <c r="N163" s="49"/>
      <c r="O163" s="49"/>
      <c r="P163" s="49"/>
      <c r="Q163" s="49"/>
      <c r="R163" s="49"/>
      <c r="S163" s="49"/>
      <c r="T163" s="49"/>
      <c r="U163" s="49"/>
      <c r="V163" s="50"/>
      <c r="W163" s="50"/>
      <c r="X163" s="50"/>
      <c r="Y163" s="50"/>
      <c r="Z163" s="50"/>
      <c r="AA163" s="50"/>
      <c r="AB163" s="50"/>
      <c r="AC163" s="50"/>
      <c r="AD163" s="49"/>
      <c r="AE163" s="49"/>
      <c r="AF163" s="49"/>
      <c r="AG163" s="49"/>
      <c r="AH163" s="50" t="s">
        <v>35</v>
      </c>
      <c r="AI163" s="50" t="s">
        <v>35</v>
      </c>
      <c r="AJ163" s="50" t="s">
        <v>35</v>
      </c>
      <c r="AK163" s="50" t="s">
        <v>35</v>
      </c>
      <c r="AL163" s="50" t="s">
        <v>21</v>
      </c>
      <c r="AM163" s="50" t="s">
        <v>35</v>
      </c>
      <c r="AN163" s="50" t="s">
        <v>35</v>
      </c>
      <c r="AO163" s="50" t="s">
        <v>35</v>
      </c>
      <c r="AP163" s="50" t="s">
        <v>35</v>
      </c>
      <c r="AQ163" s="49" t="s">
        <v>443</v>
      </c>
      <c r="AR163" s="49" t="s">
        <v>443</v>
      </c>
      <c r="AS163" s="49" t="s">
        <v>443</v>
      </c>
      <c r="AT163" s="141" t="s">
        <v>35</v>
      </c>
      <c r="AU163" s="141" t="s">
        <v>35</v>
      </c>
      <c r="AV163" s="141" t="s">
        <v>35</v>
      </c>
      <c r="AW163" s="77" t="s">
        <v>443</v>
      </c>
      <c r="AX163" s="149" t="s">
        <v>21</v>
      </c>
      <c r="AY163" s="77" t="s">
        <v>443</v>
      </c>
      <c r="AZ163" s="77" t="s">
        <v>443</v>
      </c>
      <c r="BA163" s="77" t="s">
        <v>443</v>
      </c>
      <c r="BB163" s="77" t="s">
        <v>2595</v>
      </c>
      <c r="BC163" s="77" t="s">
        <v>443</v>
      </c>
      <c r="BD163" s="77" t="s">
        <v>443</v>
      </c>
      <c r="BE163" s="150" t="s">
        <v>2751</v>
      </c>
      <c r="BF163" s="49" t="s">
        <v>443</v>
      </c>
      <c r="BG163" s="49" t="s">
        <v>443</v>
      </c>
      <c r="BH163" s="49" t="s">
        <v>443</v>
      </c>
      <c r="BI163" s="49" t="s">
        <v>443</v>
      </c>
      <c r="BJ163" s="132" t="s">
        <v>21</v>
      </c>
      <c r="BK163" s="49" t="s">
        <v>443</v>
      </c>
      <c r="BL163" s="49" t="s">
        <v>443</v>
      </c>
      <c r="BM163" s="49" t="s">
        <v>443</v>
      </c>
      <c r="BN163" s="1"/>
      <c r="BO163" s="1"/>
      <c r="BP163" s="1"/>
      <c r="BQ163" s="1"/>
    </row>
    <row r="164" spans="1:69" ht="33.75" x14ac:dyDescent="0.2">
      <c r="A164" s="225" t="s">
        <v>2287</v>
      </c>
      <c r="B164" s="208" t="s">
        <v>60</v>
      </c>
      <c r="C164" s="219" t="s">
        <v>2763</v>
      </c>
      <c r="D164" s="210"/>
      <c r="E164" s="211" t="s">
        <v>66</v>
      </c>
      <c r="F164" s="214" t="s">
        <v>34</v>
      </c>
      <c r="G164" s="203"/>
      <c r="H164" s="163"/>
      <c r="I164" s="204" t="s">
        <v>25</v>
      </c>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BK164"/>
      <c r="BL164"/>
    </row>
    <row r="165" spans="1:69" ht="56.25" x14ac:dyDescent="0.2">
      <c r="A165" s="22" t="s">
        <v>2764</v>
      </c>
      <c r="B165" s="6" t="s">
        <v>2767</v>
      </c>
      <c r="C165" s="45" t="s">
        <v>2768</v>
      </c>
      <c r="D165" s="117"/>
      <c r="E165" s="53" t="s">
        <v>66</v>
      </c>
      <c r="F165" s="88" t="s">
        <v>2486</v>
      </c>
      <c r="G165" s="88"/>
      <c r="H165" s="9" t="s">
        <v>19</v>
      </c>
      <c r="I165" s="23" t="s">
        <v>45</v>
      </c>
      <c r="J165" s="170"/>
      <c r="K165" s="49"/>
      <c r="L165" s="49"/>
      <c r="M165" s="49"/>
      <c r="N165" s="49"/>
      <c r="O165" s="49"/>
      <c r="P165" s="49"/>
      <c r="Q165" s="49"/>
      <c r="R165" s="49"/>
      <c r="S165" s="49"/>
      <c r="T165" s="49"/>
      <c r="U165" s="49"/>
      <c r="V165" s="50"/>
      <c r="W165" s="50"/>
      <c r="X165" s="50"/>
      <c r="Y165" s="49" t="s">
        <v>21</v>
      </c>
      <c r="Z165" s="50"/>
      <c r="AA165" s="49" t="s">
        <v>443</v>
      </c>
      <c r="AB165" s="49" t="s">
        <v>443</v>
      </c>
      <c r="AC165" s="49" t="s">
        <v>443</v>
      </c>
      <c r="AD165" s="112" t="s">
        <v>66</v>
      </c>
      <c r="AE165" s="112"/>
      <c r="AF165" s="112"/>
      <c r="AG165" s="112"/>
      <c r="AH165" s="50"/>
      <c r="AI165" s="50"/>
      <c r="AJ165" s="50"/>
      <c r="AK165" s="49" t="s">
        <v>21</v>
      </c>
      <c r="AL165" s="50"/>
      <c r="AM165" s="49" t="s">
        <v>443</v>
      </c>
      <c r="AN165" s="49" t="s">
        <v>443</v>
      </c>
      <c r="AO165" s="49" t="s">
        <v>443</v>
      </c>
      <c r="AP165" s="112" t="s">
        <v>66</v>
      </c>
      <c r="AQ165" s="112"/>
      <c r="AR165" s="112"/>
      <c r="AS165" s="112"/>
      <c r="BF165" s="1"/>
      <c r="BG165" s="1"/>
      <c r="BH165" s="1"/>
      <c r="BI165" s="1"/>
      <c r="BJ165" s="1"/>
      <c r="BK165" s="1"/>
      <c r="BL165" s="1"/>
      <c r="BM165" s="49" t="s">
        <v>443</v>
      </c>
      <c r="BN165" s="1"/>
      <c r="BO165" s="1"/>
      <c r="BP165" s="1"/>
      <c r="BQ165" s="1"/>
    </row>
    <row r="166" spans="1:69" x14ac:dyDescent="0.2">
      <c r="A166" s="6" t="s">
        <v>2292</v>
      </c>
      <c r="B166" s="6" t="s">
        <v>44</v>
      </c>
      <c r="C166" s="45"/>
      <c r="D166" s="118">
        <v>41944</v>
      </c>
      <c r="E166" s="53" t="s">
        <v>66</v>
      </c>
      <c r="F166" s="88" t="s">
        <v>2487</v>
      </c>
      <c r="G166" s="88"/>
      <c r="H166" s="9" t="s">
        <v>19</v>
      </c>
      <c r="I166" s="23" t="s">
        <v>20</v>
      </c>
      <c r="J166" s="187"/>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49" t="s">
        <v>443</v>
      </c>
      <c r="AI166" s="49" t="s">
        <v>443</v>
      </c>
      <c r="AJ166" s="49" t="s">
        <v>443</v>
      </c>
      <c r="AK166" s="49" t="s">
        <v>443</v>
      </c>
      <c r="AL166" s="49" t="s">
        <v>443</v>
      </c>
      <c r="AM166" s="49" t="s">
        <v>21</v>
      </c>
      <c r="AN166" s="49" t="s">
        <v>443</v>
      </c>
      <c r="AO166" s="49" t="s">
        <v>443</v>
      </c>
      <c r="AP166" s="49" t="s">
        <v>443</v>
      </c>
      <c r="AQ166" s="49" t="s">
        <v>443</v>
      </c>
      <c r="AR166" s="50" t="s">
        <v>1919</v>
      </c>
      <c r="AS166" s="50" t="s">
        <v>1919</v>
      </c>
      <c r="BF166" s="1"/>
      <c r="BG166" s="1"/>
      <c r="BH166" s="1"/>
      <c r="BI166" s="1"/>
      <c r="BJ166" s="1"/>
      <c r="BK166" s="1"/>
      <c r="BL166" s="1"/>
      <c r="BM166" s="1"/>
      <c r="BN166" s="1"/>
      <c r="BO166" s="132" t="s">
        <v>21</v>
      </c>
      <c r="BP166" s="1"/>
      <c r="BQ166" s="1"/>
    </row>
    <row r="167" spans="1:69" ht="67.5" x14ac:dyDescent="0.2">
      <c r="A167" s="6" t="s">
        <v>2772</v>
      </c>
      <c r="B167" s="5" t="s">
        <v>2773</v>
      </c>
      <c r="C167" s="56" t="s">
        <v>2774</v>
      </c>
      <c r="D167" s="118">
        <v>41579</v>
      </c>
      <c r="E167" s="65" t="s">
        <v>66</v>
      </c>
      <c r="F167" s="88" t="s">
        <v>410</v>
      </c>
      <c r="G167" s="88"/>
      <c r="H167" s="9" t="s">
        <v>19</v>
      </c>
      <c r="I167" s="10" t="s">
        <v>40</v>
      </c>
      <c r="J167" s="170"/>
      <c r="K167" s="49"/>
      <c r="L167" s="49" t="s">
        <v>21</v>
      </c>
      <c r="M167" s="49"/>
      <c r="N167" s="49"/>
      <c r="O167" s="49"/>
      <c r="P167" s="49"/>
      <c r="Q167" s="49"/>
      <c r="R167" s="49"/>
      <c r="S167" s="49"/>
      <c r="T167" s="49"/>
      <c r="U167" s="49"/>
      <c r="V167" s="49" t="s">
        <v>443</v>
      </c>
      <c r="W167" s="49" t="s">
        <v>443</v>
      </c>
      <c r="X167" s="49" t="s">
        <v>21</v>
      </c>
      <c r="Y167" s="49" t="s">
        <v>443</v>
      </c>
      <c r="Z167" s="49" t="s">
        <v>443</v>
      </c>
      <c r="AA167" s="49" t="s">
        <v>443</v>
      </c>
      <c r="AB167" s="49" t="s">
        <v>443</v>
      </c>
      <c r="AC167" s="49" t="s">
        <v>443</v>
      </c>
      <c r="AD167" s="49" t="s">
        <v>443</v>
      </c>
      <c r="AE167" s="49" t="s">
        <v>443</v>
      </c>
      <c r="AF167" s="49" t="s">
        <v>443</v>
      </c>
      <c r="AG167" s="49" t="s">
        <v>443</v>
      </c>
      <c r="AH167" s="49" t="s">
        <v>443</v>
      </c>
      <c r="AI167" s="49" t="s">
        <v>443</v>
      </c>
      <c r="AJ167" s="49" t="s">
        <v>21</v>
      </c>
      <c r="AK167" s="49" t="s">
        <v>443</v>
      </c>
      <c r="AL167" s="49" t="s">
        <v>443</v>
      </c>
      <c r="AM167" s="49" t="s">
        <v>443</v>
      </c>
      <c r="AN167" s="49" t="s">
        <v>443</v>
      </c>
      <c r="AO167" s="49" t="s">
        <v>443</v>
      </c>
      <c r="AP167" s="49" t="s">
        <v>443</v>
      </c>
      <c r="AQ167" s="49" t="s">
        <v>443</v>
      </c>
      <c r="AR167" s="49" t="s">
        <v>443</v>
      </c>
      <c r="AS167" s="49" t="s">
        <v>443</v>
      </c>
      <c r="AT167" s="77" t="s">
        <v>443</v>
      </c>
      <c r="AU167" s="77" t="s">
        <v>443</v>
      </c>
      <c r="AV167" s="149" t="s">
        <v>21</v>
      </c>
      <c r="AW167" s="77" t="s">
        <v>443</v>
      </c>
      <c r="AX167" s="77" t="s">
        <v>443</v>
      </c>
      <c r="AY167" s="77" t="s">
        <v>443</v>
      </c>
      <c r="AZ167" s="77" t="s">
        <v>443</v>
      </c>
      <c r="BA167" s="77" t="s">
        <v>443</v>
      </c>
      <c r="BB167" s="77" t="s">
        <v>443</v>
      </c>
      <c r="BC167" s="77" t="s">
        <v>443</v>
      </c>
      <c r="BD167" s="77" t="s">
        <v>443</v>
      </c>
      <c r="BE167" s="77" t="s">
        <v>443</v>
      </c>
      <c r="BF167" s="49" t="s">
        <v>443</v>
      </c>
      <c r="BG167" s="49" t="s">
        <v>443</v>
      </c>
      <c r="BH167" s="132" t="s">
        <v>21</v>
      </c>
      <c r="BI167" s="49" t="s">
        <v>443</v>
      </c>
      <c r="BJ167" s="49" t="s">
        <v>35</v>
      </c>
      <c r="BK167" s="49" t="s">
        <v>35</v>
      </c>
      <c r="BL167" s="49" t="s">
        <v>35</v>
      </c>
      <c r="BM167" s="49" t="s">
        <v>443</v>
      </c>
      <c r="BN167" s="1"/>
      <c r="BO167" s="1"/>
      <c r="BP167" s="1"/>
      <c r="BQ167" s="1"/>
    </row>
    <row r="168" spans="1:69" ht="22.5" x14ac:dyDescent="0.2">
      <c r="A168" s="6" t="s">
        <v>2772</v>
      </c>
      <c r="B168" s="5" t="s">
        <v>173</v>
      </c>
      <c r="C168" s="46" t="s">
        <v>2775</v>
      </c>
      <c r="D168" s="117"/>
      <c r="E168" s="53" t="s">
        <v>66</v>
      </c>
      <c r="F168" s="88" t="s">
        <v>410</v>
      </c>
      <c r="G168" s="9"/>
      <c r="H168" s="1"/>
      <c r="I168" s="10" t="s">
        <v>40</v>
      </c>
      <c r="J168" s="170" t="s">
        <v>443</v>
      </c>
      <c r="K168" s="49" t="s">
        <v>443</v>
      </c>
      <c r="L168" s="49" t="s">
        <v>21</v>
      </c>
      <c r="M168" s="49" t="s">
        <v>443</v>
      </c>
      <c r="N168" s="49" t="s">
        <v>443</v>
      </c>
      <c r="O168" s="49" t="s">
        <v>443</v>
      </c>
      <c r="P168" s="51" t="s">
        <v>35</v>
      </c>
      <c r="Q168" s="51" t="s">
        <v>35</v>
      </c>
      <c r="R168" s="51" t="s">
        <v>35</v>
      </c>
      <c r="S168" s="51" t="s">
        <v>35</v>
      </c>
      <c r="T168" s="51" t="s">
        <v>35</v>
      </c>
      <c r="U168" s="51" t="s">
        <v>35</v>
      </c>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BF168" s="1"/>
      <c r="BG168" s="1"/>
      <c r="BH168" s="1"/>
      <c r="BI168" s="1"/>
      <c r="BJ168" s="1"/>
      <c r="BK168" s="1"/>
      <c r="BL168" s="1"/>
      <c r="BM168" s="1"/>
      <c r="BN168" s="1"/>
      <c r="BO168" s="1"/>
      <c r="BP168" s="1"/>
      <c r="BQ168" s="1"/>
    </row>
    <row r="169" spans="1:69" s="105" customFormat="1" x14ac:dyDescent="0.2">
      <c r="A169" s="6" t="s">
        <v>2783</v>
      </c>
      <c r="B169" s="6" t="s">
        <v>2784</v>
      </c>
      <c r="C169" s="45"/>
      <c r="D169" s="118">
        <v>41487</v>
      </c>
      <c r="E169" s="52" t="s">
        <v>590</v>
      </c>
      <c r="F169" s="165" t="s">
        <v>2786</v>
      </c>
      <c r="G169" s="88"/>
      <c r="H169" s="9" t="s">
        <v>24</v>
      </c>
      <c r="I169" s="10" t="s">
        <v>20</v>
      </c>
      <c r="J169" s="187" t="s">
        <v>35</v>
      </c>
      <c r="K169" s="50" t="s">
        <v>35</v>
      </c>
      <c r="L169" s="50" t="s">
        <v>35</v>
      </c>
      <c r="M169" s="50" t="s">
        <v>35</v>
      </c>
      <c r="N169" s="50" t="s">
        <v>35</v>
      </c>
      <c r="O169" s="50" t="s">
        <v>35</v>
      </c>
      <c r="P169" s="50" t="s">
        <v>21</v>
      </c>
      <c r="Q169" s="50" t="s">
        <v>35</v>
      </c>
      <c r="R169" s="50" t="s">
        <v>35</v>
      </c>
      <c r="S169" s="49" t="s">
        <v>443</v>
      </c>
      <c r="T169" s="49" t="s">
        <v>443</v>
      </c>
      <c r="U169" s="49" t="s">
        <v>443</v>
      </c>
      <c r="V169" s="49" t="s">
        <v>443</v>
      </c>
      <c r="W169" s="49" t="s">
        <v>443</v>
      </c>
      <c r="X169" s="49" t="s">
        <v>443</v>
      </c>
      <c r="Y169" s="49" t="s">
        <v>443</v>
      </c>
      <c r="Z169" s="49" t="s">
        <v>443</v>
      </c>
      <c r="AA169" s="49" t="s">
        <v>443</v>
      </c>
      <c r="AB169" s="49" t="s">
        <v>21</v>
      </c>
      <c r="AC169" s="49" t="s">
        <v>443</v>
      </c>
      <c r="AD169" s="49" t="s">
        <v>443</v>
      </c>
      <c r="AE169" s="49" t="s">
        <v>443</v>
      </c>
      <c r="AF169" s="49" t="s">
        <v>443</v>
      </c>
      <c r="AG169" s="49" t="s">
        <v>443</v>
      </c>
      <c r="AH169" s="49" t="s">
        <v>443</v>
      </c>
      <c r="AI169" s="49" t="s">
        <v>443</v>
      </c>
      <c r="AJ169" s="49" t="s">
        <v>443</v>
      </c>
      <c r="AK169" s="49" t="s">
        <v>443</v>
      </c>
      <c r="AL169" s="49" t="s">
        <v>443</v>
      </c>
      <c r="AM169" s="49" t="s">
        <v>443</v>
      </c>
      <c r="AN169" s="49" t="s">
        <v>21</v>
      </c>
      <c r="AO169" s="49" t="s">
        <v>443</v>
      </c>
      <c r="AP169" s="49" t="s">
        <v>443</v>
      </c>
      <c r="AQ169" s="49" t="s">
        <v>443</v>
      </c>
      <c r="AR169" s="49" t="s">
        <v>443</v>
      </c>
      <c r="AS169" s="49" t="s">
        <v>443</v>
      </c>
      <c r="AT169" s="77" t="s">
        <v>443</v>
      </c>
      <c r="AU169" s="77" t="s">
        <v>443</v>
      </c>
      <c r="AV169" s="77" t="s">
        <v>443</v>
      </c>
      <c r="AW169" s="77" t="s">
        <v>443</v>
      </c>
      <c r="AX169" s="77" t="s">
        <v>443</v>
      </c>
      <c r="AY169" s="149" t="s">
        <v>21</v>
      </c>
      <c r="AZ169" s="77" t="s">
        <v>443</v>
      </c>
      <c r="BA169" s="77" t="s">
        <v>443</v>
      </c>
      <c r="BB169" s="77" t="s">
        <v>2595</v>
      </c>
      <c r="BC169" s="77" t="s">
        <v>443</v>
      </c>
      <c r="BD169" s="77" t="s">
        <v>443</v>
      </c>
      <c r="BE169" s="77" t="s">
        <v>443</v>
      </c>
      <c r="BF169" s="49" t="s">
        <v>443</v>
      </c>
      <c r="BG169" s="49" t="s">
        <v>443</v>
      </c>
      <c r="BH169" s="49" t="s">
        <v>443</v>
      </c>
      <c r="BI169" s="49" t="s">
        <v>443</v>
      </c>
      <c r="BJ169" s="49" t="s">
        <v>443</v>
      </c>
      <c r="BK169" s="132" t="s">
        <v>21</v>
      </c>
      <c r="BL169" s="49" t="s">
        <v>443</v>
      </c>
      <c r="BM169" s="1"/>
      <c r="BN169" s="1"/>
      <c r="BO169" s="1"/>
      <c r="BP169" s="1"/>
      <c r="BQ169" s="1"/>
    </row>
    <row r="170" spans="1:69" s="105" customFormat="1" x14ac:dyDescent="0.2">
      <c r="A170" s="22" t="s">
        <v>186</v>
      </c>
      <c r="B170" s="6" t="s">
        <v>2849</v>
      </c>
      <c r="C170" s="45"/>
      <c r="D170" s="117"/>
      <c r="E170" s="52" t="s">
        <v>590</v>
      </c>
      <c r="F170" s="165" t="s">
        <v>300</v>
      </c>
      <c r="G170" s="88"/>
      <c r="H170" s="9" t="s">
        <v>24</v>
      </c>
      <c r="I170" s="23" t="s">
        <v>69</v>
      </c>
      <c r="J170" s="170" t="s">
        <v>443</v>
      </c>
      <c r="K170" s="49" t="s">
        <v>443</v>
      </c>
      <c r="L170" s="49" t="s">
        <v>443</v>
      </c>
      <c r="M170" s="49" t="s">
        <v>443</v>
      </c>
      <c r="N170" s="49" t="s">
        <v>443</v>
      </c>
      <c r="O170" s="49" t="s">
        <v>21</v>
      </c>
      <c r="P170" s="49" t="s">
        <v>443</v>
      </c>
      <c r="Q170" s="49" t="s">
        <v>443</v>
      </c>
      <c r="R170" s="49" t="s">
        <v>443</v>
      </c>
      <c r="S170" s="49" t="s">
        <v>443</v>
      </c>
      <c r="T170" s="49" t="s">
        <v>443</v>
      </c>
      <c r="U170" s="49" t="s">
        <v>443</v>
      </c>
      <c r="V170" s="49" t="s">
        <v>443</v>
      </c>
      <c r="W170" s="49" t="s">
        <v>443</v>
      </c>
      <c r="X170" s="49" t="s">
        <v>443</v>
      </c>
      <c r="Y170" s="49" t="s">
        <v>443</v>
      </c>
      <c r="Z170" s="49" t="s">
        <v>443</v>
      </c>
      <c r="AA170" s="49" t="s">
        <v>21</v>
      </c>
      <c r="AB170" s="49" t="s">
        <v>443</v>
      </c>
      <c r="AC170" s="49" t="s">
        <v>443</v>
      </c>
      <c r="AD170" s="49" t="s">
        <v>443</v>
      </c>
      <c r="AE170" s="49" t="s">
        <v>443</v>
      </c>
      <c r="AF170" s="49" t="s">
        <v>443</v>
      </c>
      <c r="AG170" s="49" t="s">
        <v>443</v>
      </c>
      <c r="AH170" s="49" t="s">
        <v>443</v>
      </c>
      <c r="AI170" s="49" t="s">
        <v>443</v>
      </c>
      <c r="AJ170" s="49" t="s">
        <v>443</v>
      </c>
      <c r="AK170" s="49" t="s">
        <v>443</v>
      </c>
      <c r="AL170" s="49" t="s">
        <v>443</v>
      </c>
      <c r="AM170" s="49" t="s">
        <v>443</v>
      </c>
      <c r="AN170" s="49" t="s">
        <v>21</v>
      </c>
      <c r="AO170" s="49" t="s">
        <v>443</v>
      </c>
      <c r="AP170" s="49" t="s">
        <v>443</v>
      </c>
      <c r="AQ170" s="49" t="s">
        <v>443</v>
      </c>
      <c r="AR170" s="49" t="s">
        <v>443</v>
      </c>
      <c r="AS170" s="49" t="s">
        <v>443</v>
      </c>
      <c r="AT170" s="77" t="s">
        <v>443</v>
      </c>
      <c r="AU170" s="77" t="s">
        <v>443</v>
      </c>
      <c r="AV170" s="77" t="s">
        <v>443</v>
      </c>
      <c r="AW170" s="77" t="s">
        <v>443</v>
      </c>
      <c r="AX170" s="77" t="s">
        <v>443</v>
      </c>
      <c r="AY170" s="149" t="s">
        <v>21</v>
      </c>
      <c r="AZ170" s="77" t="s">
        <v>443</v>
      </c>
      <c r="BA170" s="77" t="s">
        <v>2595</v>
      </c>
      <c r="BB170" s="77" t="s">
        <v>443</v>
      </c>
      <c r="BC170" s="77"/>
      <c r="BD170" s="77" t="s">
        <v>443</v>
      </c>
      <c r="BE170" s="77" t="s">
        <v>443</v>
      </c>
      <c r="BF170" s="49" t="s">
        <v>443</v>
      </c>
      <c r="BG170" s="49" t="s">
        <v>443</v>
      </c>
      <c r="BH170" s="1"/>
      <c r="BI170" s="49" t="s">
        <v>443</v>
      </c>
      <c r="BJ170" s="49" t="s">
        <v>443</v>
      </c>
      <c r="BK170" s="49" t="s">
        <v>443</v>
      </c>
      <c r="BL170" s="49" t="s">
        <v>443</v>
      </c>
      <c r="BM170" s="49" t="s">
        <v>443</v>
      </c>
      <c r="BN170" s="1"/>
      <c r="BO170" s="1"/>
      <c r="BP170" s="1"/>
      <c r="BQ170" s="1"/>
    </row>
    <row r="171" spans="1:69" ht="25.5" x14ac:dyDescent="0.2">
      <c r="A171" s="41" t="s">
        <v>2292</v>
      </c>
      <c r="B171" s="41" t="s">
        <v>1159</v>
      </c>
      <c r="C171" s="59"/>
      <c r="D171" s="121">
        <v>42248</v>
      </c>
      <c r="E171" s="175" t="s">
        <v>590</v>
      </c>
      <c r="F171" s="250" t="s">
        <v>2487</v>
      </c>
      <c r="G171" s="89"/>
      <c r="H171" s="43" t="s">
        <v>19</v>
      </c>
      <c r="I171" s="90" t="s">
        <v>20</v>
      </c>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50" t="s">
        <v>1919</v>
      </c>
      <c r="AI171" s="50" t="s">
        <v>1919</v>
      </c>
      <c r="AJ171" s="50" t="s">
        <v>1919</v>
      </c>
      <c r="AK171" s="50" t="s">
        <v>1919</v>
      </c>
      <c r="AL171" s="50" t="s">
        <v>1919</v>
      </c>
      <c r="AM171" s="50" t="s">
        <v>1919</v>
      </c>
      <c r="AN171" s="50" t="s">
        <v>1919</v>
      </c>
      <c r="AO171" s="50" t="s">
        <v>1919</v>
      </c>
      <c r="AP171" s="50" t="s">
        <v>1919</v>
      </c>
      <c r="AQ171" s="50" t="s">
        <v>1919</v>
      </c>
      <c r="AR171" s="49" t="s">
        <v>443</v>
      </c>
      <c r="AS171" s="49" t="s">
        <v>443</v>
      </c>
      <c r="AT171" s="77" t="s">
        <v>443</v>
      </c>
      <c r="AU171" s="77" t="s">
        <v>443</v>
      </c>
      <c r="AV171" s="77" t="s">
        <v>443</v>
      </c>
      <c r="AW171" s="77" t="s">
        <v>443</v>
      </c>
      <c r="AX171" s="77" t="s">
        <v>443</v>
      </c>
      <c r="AY171" s="149" t="s">
        <v>21</v>
      </c>
      <c r="AZ171" s="77" t="s">
        <v>443</v>
      </c>
      <c r="BA171" s="77" t="s">
        <v>443</v>
      </c>
      <c r="BB171" s="77" t="s">
        <v>443</v>
      </c>
      <c r="BC171" s="77" t="s">
        <v>443</v>
      </c>
      <c r="BD171" s="77" t="s">
        <v>443</v>
      </c>
      <c r="BE171" s="77" t="s">
        <v>443</v>
      </c>
      <c r="BF171" s="49" t="s">
        <v>443</v>
      </c>
      <c r="BG171" s="49" t="s">
        <v>443</v>
      </c>
      <c r="BH171" s="49" t="s">
        <v>443</v>
      </c>
      <c r="BI171" s="49" t="s">
        <v>443</v>
      </c>
      <c r="BJ171" s="49" t="s">
        <v>443</v>
      </c>
      <c r="BK171" s="132" t="s">
        <v>21</v>
      </c>
      <c r="BL171" s="49" t="s">
        <v>443</v>
      </c>
      <c r="BM171" s="10"/>
      <c r="BN171" s="49" t="s">
        <v>443</v>
      </c>
      <c r="BO171" s="10"/>
      <c r="BP171" s="10"/>
      <c r="BQ171" s="10"/>
    </row>
    <row r="172" spans="1:69" ht="25.5" x14ac:dyDescent="0.2">
      <c r="A172" s="189" t="s">
        <v>1689</v>
      </c>
      <c r="B172" s="208" t="s">
        <v>638</v>
      </c>
      <c r="C172" s="202" t="s">
        <v>2850</v>
      </c>
      <c r="D172" s="217">
        <v>42312</v>
      </c>
      <c r="E172" s="200" t="s">
        <v>590</v>
      </c>
      <c r="F172" s="251" t="s">
        <v>2494</v>
      </c>
      <c r="G172" s="193"/>
      <c r="H172" s="194" t="s">
        <v>19</v>
      </c>
      <c r="I172" s="199" t="s">
        <v>40</v>
      </c>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50"/>
      <c r="AI172" s="50"/>
      <c r="AJ172" s="50"/>
      <c r="AK172" s="50"/>
      <c r="AL172" s="50"/>
      <c r="AM172" s="50"/>
      <c r="AN172" s="50"/>
      <c r="AO172" s="50"/>
      <c r="AP172" s="50"/>
      <c r="AQ172" s="50"/>
      <c r="AR172" s="50"/>
      <c r="AS172" s="50"/>
      <c r="AT172" s="77" t="s">
        <v>443</v>
      </c>
      <c r="AU172" s="77" t="s">
        <v>443</v>
      </c>
      <c r="AV172" s="149" t="s">
        <v>21</v>
      </c>
      <c r="AW172" s="77" t="s">
        <v>443</v>
      </c>
      <c r="AX172" s="77" t="s">
        <v>443</v>
      </c>
      <c r="AY172" s="77" t="s">
        <v>443</v>
      </c>
      <c r="AZ172" s="77" t="s">
        <v>443</v>
      </c>
      <c r="BA172" s="77" t="s">
        <v>443</v>
      </c>
      <c r="BB172" s="77" t="s">
        <v>443</v>
      </c>
      <c r="BC172" s="77" t="s">
        <v>443</v>
      </c>
      <c r="BD172" s="77" t="s">
        <v>443</v>
      </c>
      <c r="BE172" s="77" t="s">
        <v>443</v>
      </c>
      <c r="BF172" s="49" t="s">
        <v>443</v>
      </c>
      <c r="BG172" s="49" t="s">
        <v>443</v>
      </c>
      <c r="BH172" s="132" t="s">
        <v>21</v>
      </c>
      <c r="BI172" s="49" t="s">
        <v>35</v>
      </c>
      <c r="BJ172" s="49" t="s">
        <v>443</v>
      </c>
      <c r="BK172" s="49" t="s">
        <v>443</v>
      </c>
      <c r="BL172" s="49" t="s">
        <v>443</v>
      </c>
      <c r="BM172" s="10"/>
      <c r="BN172" s="49" t="s">
        <v>443</v>
      </c>
      <c r="BO172" s="10"/>
      <c r="BP172" s="10"/>
      <c r="BQ172" s="10"/>
    </row>
    <row r="173" spans="1:69" x14ac:dyDescent="0.2">
      <c r="A173" s="4" t="s">
        <v>1689</v>
      </c>
      <c r="B173" s="6" t="s">
        <v>2779</v>
      </c>
      <c r="C173" s="54" t="s">
        <v>2780</v>
      </c>
      <c r="D173" s="118">
        <v>42064</v>
      </c>
      <c r="E173" s="53" t="s">
        <v>66</v>
      </c>
      <c r="F173" s="88" t="s">
        <v>2494</v>
      </c>
      <c r="G173" s="88"/>
      <c r="H173" s="9" t="s">
        <v>19</v>
      </c>
      <c r="I173" s="1" t="s">
        <v>40</v>
      </c>
      <c r="J173" s="170"/>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t="s">
        <v>35</v>
      </c>
      <c r="AI173" s="49" t="s">
        <v>35</v>
      </c>
      <c r="AJ173" s="49" t="s">
        <v>21</v>
      </c>
      <c r="AK173" s="49" t="s">
        <v>35</v>
      </c>
      <c r="AL173" s="49" t="s">
        <v>443</v>
      </c>
      <c r="AM173" s="49" t="s">
        <v>443</v>
      </c>
      <c r="AN173" s="49" t="s">
        <v>443</v>
      </c>
      <c r="AO173" s="49" t="s">
        <v>443</v>
      </c>
      <c r="AP173" s="49" t="s">
        <v>443</v>
      </c>
      <c r="AQ173" s="49" t="s">
        <v>443</v>
      </c>
      <c r="AR173" s="49" t="s">
        <v>443</v>
      </c>
      <c r="AS173" s="49" t="s">
        <v>443</v>
      </c>
      <c r="AV173" s="77" t="s">
        <v>21</v>
      </c>
      <c r="BF173" s="1"/>
      <c r="BG173" s="1"/>
      <c r="BH173" s="1"/>
      <c r="BI173" s="1"/>
      <c r="BJ173" s="1"/>
      <c r="BK173" s="1"/>
      <c r="BL173" s="1"/>
      <c r="BM173" s="49" t="s">
        <v>443</v>
      </c>
      <c r="BN173" s="1"/>
      <c r="BO173" s="1"/>
      <c r="BP173" s="1"/>
      <c r="BQ173" s="1"/>
    </row>
    <row r="174" spans="1:69" x14ac:dyDescent="0.2">
      <c r="A174" s="6" t="s">
        <v>2337</v>
      </c>
      <c r="B174" s="6" t="s">
        <v>297</v>
      </c>
      <c r="C174" s="45"/>
      <c r="D174" s="118">
        <v>42005</v>
      </c>
      <c r="E174" s="52" t="s">
        <v>590</v>
      </c>
      <c r="F174" s="165" t="s">
        <v>1811</v>
      </c>
      <c r="G174" s="88"/>
      <c r="H174" s="9" t="s">
        <v>24</v>
      </c>
      <c r="I174" s="23" t="s">
        <v>72</v>
      </c>
      <c r="J174" s="188"/>
      <c r="K174" s="103"/>
      <c r="L174" s="103"/>
      <c r="M174" s="103"/>
      <c r="N174" s="103"/>
      <c r="O174" s="103"/>
      <c r="P174" s="103"/>
      <c r="Q174" s="103"/>
      <c r="R174" s="103"/>
      <c r="S174" s="103"/>
      <c r="T174" s="103"/>
      <c r="U174" s="49"/>
      <c r="V174" s="49"/>
      <c r="W174" s="49"/>
      <c r="X174" s="49"/>
      <c r="Y174" s="49"/>
      <c r="Z174" s="49"/>
      <c r="AA174" s="49"/>
      <c r="AB174" s="49"/>
      <c r="AC174" s="49"/>
      <c r="AD174" s="49"/>
      <c r="AE174" s="49"/>
      <c r="AF174" s="49"/>
      <c r="AG174" s="49"/>
      <c r="AH174" s="49" t="s">
        <v>35</v>
      </c>
      <c r="AI174" s="49" t="s">
        <v>35</v>
      </c>
      <c r="AJ174" s="49" t="s">
        <v>443</v>
      </c>
      <c r="AK174" s="49" t="s">
        <v>443</v>
      </c>
      <c r="AL174" s="49" t="s">
        <v>443</v>
      </c>
      <c r="AM174" s="49" t="s">
        <v>443</v>
      </c>
      <c r="AN174" s="49" t="s">
        <v>443</v>
      </c>
      <c r="AO174" s="49" t="s">
        <v>443</v>
      </c>
      <c r="AP174" s="49" t="s">
        <v>443</v>
      </c>
      <c r="AQ174" s="49" t="s">
        <v>443</v>
      </c>
      <c r="AR174" s="49" t="s">
        <v>443</v>
      </c>
      <c r="AS174" s="49" t="s">
        <v>21</v>
      </c>
      <c r="AT174" s="77" t="s">
        <v>443</v>
      </c>
      <c r="AU174" s="77" t="s">
        <v>443</v>
      </c>
      <c r="AV174" s="77" t="s">
        <v>443</v>
      </c>
      <c r="AW174" s="77" t="s">
        <v>443</v>
      </c>
      <c r="AX174" s="77" t="s">
        <v>443</v>
      </c>
      <c r="AY174" s="77" t="s">
        <v>443</v>
      </c>
      <c r="AZ174" s="77" t="s">
        <v>443</v>
      </c>
      <c r="BA174" s="77" t="s">
        <v>443</v>
      </c>
      <c r="BB174" s="77" t="s">
        <v>2595</v>
      </c>
      <c r="BC174" s="77" t="s">
        <v>443</v>
      </c>
      <c r="BD174" s="77" t="s">
        <v>443</v>
      </c>
      <c r="BE174" s="149" t="s">
        <v>21</v>
      </c>
      <c r="BF174" s="49" t="s">
        <v>443</v>
      </c>
      <c r="BG174" s="49" t="s">
        <v>443</v>
      </c>
      <c r="BH174" s="49" t="s">
        <v>443</v>
      </c>
      <c r="BI174" s="49" t="s">
        <v>443</v>
      </c>
      <c r="BJ174" s="49" t="s">
        <v>443</v>
      </c>
      <c r="BK174" s="49" t="s">
        <v>443</v>
      </c>
      <c r="BL174" s="49" t="s">
        <v>443</v>
      </c>
      <c r="BM174" s="1"/>
      <c r="BN174" s="1"/>
      <c r="BO174" s="1"/>
      <c r="BP174" s="1"/>
      <c r="BQ174" s="1"/>
    </row>
    <row r="175" spans="1:69" x14ac:dyDescent="0.2">
      <c r="A175" s="6" t="s">
        <v>2329</v>
      </c>
      <c r="B175" s="6" t="s">
        <v>1775</v>
      </c>
      <c r="C175" s="45" t="s">
        <v>2851</v>
      </c>
      <c r="D175" s="118">
        <v>42401</v>
      </c>
      <c r="E175" s="52" t="s">
        <v>590</v>
      </c>
      <c r="F175" s="165" t="s">
        <v>2852</v>
      </c>
      <c r="G175" s="88"/>
      <c r="H175" s="9" t="s">
        <v>39</v>
      </c>
      <c r="I175" s="23" t="s">
        <v>20</v>
      </c>
      <c r="J175" s="188"/>
      <c r="K175" s="103"/>
      <c r="L175" s="103"/>
      <c r="M175" s="103"/>
      <c r="N175" s="103"/>
      <c r="O175" s="103"/>
      <c r="P175" s="103"/>
      <c r="Q175" s="103"/>
      <c r="R175" s="103"/>
      <c r="S175" s="103"/>
      <c r="T175" s="103"/>
      <c r="U175" s="49"/>
      <c r="V175" s="49"/>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142" t="s">
        <v>35</v>
      </c>
      <c r="AU175" s="142" t="s">
        <v>35</v>
      </c>
      <c r="AV175" s="142" t="s">
        <v>35</v>
      </c>
      <c r="AW175" s="152" t="s">
        <v>2607</v>
      </c>
      <c r="AX175" s="77" t="s">
        <v>443</v>
      </c>
      <c r="AY175" s="149" t="s">
        <v>21</v>
      </c>
      <c r="AZ175" s="77" t="s">
        <v>443</v>
      </c>
      <c r="BA175" s="77" t="s">
        <v>443</v>
      </c>
      <c r="BB175" s="77" t="s">
        <v>443</v>
      </c>
      <c r="BC175" s="77" t="s">
        <v>443</v>
      </c>
      <c r="BD175" s="77" t="s">
        <v>443</v>
      </c>
      <c r="BE175" s="77" t="s">
        <v>443</v>
      </c>
      <c r="BF175" s="49" t="s">
        <v>443</v>
      </c>
      <c r="BG175" s="49" t="s">
        <v>443</v>
      </c>
      <c r="BH175" s="49" t="s">
        <v>443</v>
      </c>
      <c r="BI175" s="49" t="s">
        <v>443</v>
      </c>
      <c r="BJ175" s="49" t="s">
        <v>443</v>
      </c>
      <c r="BK175" s="132" t="s">
        <v>21</v>
      </c>
      <c r="BL175" s="49" t="s">
        <v>443</v>
      </c>
      <c r="BM175" s="1"/>
      <c r="BN175" s="1"/>
      <c r="BO175" s="1"/>
      <c r="BP175" s="1"/>
      <c r="BQ175" s="1"/>
    </row>
    <row r="176" spans="1:69" ht="33.75" x14ac:dyDescent="0.2">
      <c r="A176" s="1" t="s">
        <v>1804</v>
      </c>
      <c r="B176" s="146" t="s">
        <v>1805</v>
      </c>
      <c r="C176" s="9"/>
      <c r="D176" s="118">
        <v>42767</v>
      </c>
      <c r="E176" s="52" t="s">
        <v>590</v>
      </c>
      <c r="F176" s="165" t="s">
        <v>2517</v>
      </c>
      <c r="G176" s="28"/>
      <c r="H176" s="9" t="s">
        <v>39</v>
      </c>
      <c r="I176" s="38" t="s">
        <v>87</v>
      </c>
      <c r="V176" s="28"/>
      <c r="W176" s="28"/>
      <c r="X176" s="28"/>
      <c r="Y176" s="28"/>
      <c r="Z176" s="28"/>
      <c r="AA176" s="28"/>
      <c r="AB176" s="28"/>
      <c r="AC176" s="28"/>
      <c r="AD176" s="28"/>
      <c r="AE176" s="28"/>
      <c r="AF176" s="28"/>
      <c r="AG176" s="28"/>
      <c r="AH176" s="28"/>
      <c r="AI176" s="28"/>
      <c r="AJ176" s="28"/>
      <c r="AK176" s="28"/>
      <c r="AL176" s="28"/>
      <c r="AM176" s="28"/>
      <c r="AN176" s="103"/>
      <c r="AO176" s="103"/>
      <c r="AP176" s="103"/>
      <c r="AQ176" s="103"/>
      <c r="AR176" s="103"/>
      <c r="AS176" s="103"/>
      <c r="AT176" s="142"/>
      <c r="AU176" s="142"/>
      <c r="AV176" s="142"/>
      <c r="AW176" s="142"/>
      <c r="AX176" s="142"/>
      <c r="AY176" s="142"/>
      <c r="AZ176" s="142"/>
      <c r="BA176" s="142"/>
      <c r="BB176" s="142"/>
      <c r="BC176" s="142"/>
      <c r="BD176" s="77"/>
      <c r="BE176" s="77"/>
      <c r="BF176" s="103" t="s">
        <v>35</v>
      </c>
      <c r="BG176" s="103" t="s">
        <v>35</v>
      </c>
      <c r="BH176" s="103" t="s">
        <v>35</v>
      </c>
      <c r="BI176" s="49" t="s">
        <v>443</v>
      </c>
      <c r="BJ176" s="49" t="s">
        <v>443</v>
      </c>
      <c r="BK176" s="49" t="s">
        <v>443</v>
      </c>
      <c r="BL176" s="49" t="s">
        <v>443</v>
      </c>
      <c r="BM176" s="49" t="s">
        <v>443</v>
      </c>
      <c r="BN176" s="1"/>
      <c r="BO176" s="1"/>
      <c r="BP176" s="1"/>
      <c r="BQ176" s="1"/>
    </row>
  </sheetData>
  <autoFilter ref="A1:BQ176" xr:uid="{00000000-0009-0000-0000-000005000000}"/>
  <sortState xmlns:xlrd2="http://schemas.microsoft.com/office/spreadsheetml/2017/richdata2" ref="A2:CJ173">
    <sortCondition ref="E2:E173"/>
    <sortCondition ref="B2:B173"/>
    <sortCondition ref="A2:A173"/>
  </sortState>
  <pageMargins left="0.23622047244094491" right="0.23622047244094491" top="0.78" bottom="0.15748031496062992" header="0.15748031496062992" footer="0.51181102362204722"/>
  <pageSetup fitToHeight="0" orientation="landscape" horizontalDpi="4294967293" verticalDpi="4294967293" r:id="rId1"/>
  <headerFooter alignWithMargins="0">
    <oddHeader>&amp;CMONTHLY FIRE ALARM SYSTEM TESTING - NOVEMBER 2015-OCTOBER 2016</oddHead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7" tint="-0.249977111117893"/>
    <pageSetUpPr fitToPage="1"/>
  </sheetPr>
  <dimension ref="A1:T146"/>
  <sheetViews>
    <sheetView topLeftCell="A80" workbookViewId="0">
      <selection activeCell="F28" sqref="F28"/>
    </sheetView>
  </sheetViews>
  <sheetFormatPr defaultColWidth="8.85546875" defaultRowHeight="12.75" x14ac:dyDescent="0.2"/>
  <cols>
    <col min="1" max="1" width="22.42578125" style="75" customWidth="1"/>
    <col min="2" max="2" width="28.42578125" customWidth="1"/>
    <col min="3" max="3" width="21.42578125" customWidth="1"/>
    <col min="4" max="4" width="14.140625" customWidth="1"/>
    <col min="5" max="5" width="10" hidden="1" customWidth="1"/>
    <col min="6" max="6" width="11.42578125" hidden="1" customWidth="1"/>
    <col min="7" max="7" width="0" hidden="1" customWidth="1"/>
  </cols>
  <sheetData>
    <row r="1" spans="1:20" ht="75" x14ac:dyDescent="0.25">
      <c r="A1" s="463" t="s">
        <v>1</v>
      </c>
      <c r="B1" s="439" t="s">
        <v>581</v>
      </c>
      <c r="C1" s="439" t="s">
        <v>582</v>
      </c>
      <c r="D1" s="439" t="s">
        <v>585</v>
      </c>
      <c r="E1" s="439" t="s">
        <v>217</v>
      </c>
      <c r="F1" s="439" t="s">
        <v>223</v>
      </c>
      <c r="G1" s="439" t="s">
        <v>3</v>
      </c>
      <c r="H1" s="463" t="s">
        <v>4</v>
      </c>
      <c r="I1" s="476">
        <v>43770</v>
      </c>
      <c r="J1" s="476">
        <v>43800</v>
      </c>
      <c r="K1" s="476">
        <v>43831</v>
      </c>
      <c r="L1" s="476">
        <v>43862</v>
      </c>
      <c r="M1" s="476">
        <v>43891</v>
      </c>
      <c r="N1" s="476">
        <v>43922</v>
      </c>
      <c r="O1" s="476">
        <v>43952</v>
      </c>
      <c r="P1" s="476">
        <v>43983</v>
      </c>
      <c r="Q1" s="476">
        <v>44013</v>
      </c>
      <c r="R1" s="476">
        <v>44044</v>
      </c>
      <c r="S1" s="476">
        <v>44075</v>
      </c>
      <c r="T1" s="476">
        <v>44105</v>
      </c>
    </row>
    <row r="2" spans="1:20" ht="15" x14ac:dyDescent="0.25">
      <c r="A2" s="383" t="s">
        <v>2312</v>
      </c>
      <c r="B2" s="383" t="s">
        <v>1694</v>
      </c>
      <c r="C2" s="383"/>
      <c r="D2" s="384"/>
      <c r="E2" s="385" t="s">
        <v>590</v>
      </c>
      <c r="F2" s="386" t="s">
        <v>452</v>
      </c>
      <c r="G2" s="387" t="s">
        <v>30</v>
      </c>
      <c r="H2" s="388" t="s">
        <v>20</v>
      </c>
      <c r="I2" s="379" t="s">
        <v>443</v>
      </c>
      <c r="J2" s="379" t="s">
        <v>443</v>
      </c>
      <c r="K2" s="379" t="s">
        <v>443</v>
      </c>
      <c r="L2" s="379" t="s">
        <v>443</v>
      </c>
      <c r="M2" s="405" t="s">
        <v>443</v>
      </c>
      <c r="N2" s="425" t="s">
        <v>4</v>
      </c>
      <c r="O2" s="379" t="s">
        <v>443</v>
      </c>
      <c r="P2" s="379" t="s">
        <v>443</v>
      </c>
      <c r="Q2" s="379" t="s">
        <v>443</v>
      </c>
      <c r="R2" s="448" t="s">
        <v>443</v>
      </c>
      <c r="S2" s="448" t="s">
        <v>443</v>
      </c>
      <c r="T2" s="379" t="s">
        <v>443</v>
      </c>
    </row>
    <row r="3" spans="1:20" ht="15" x14ac:dyDescent="0.25">
      <c r="A3" s="382" t="s">
        <v>2284</v>
      </c>
      <c r="B3" s="383" t="s">
        <v>1627</v>
      </c>
      <c r="C3" s="383"/>
      <c r="D3" s="401">
        <v>42237</v>
      </c>
      <c r="E3" s="385" t="s">
        <v>590</v>
      </c>
      <c r="F3" s="386" t="s">
        <v>495</v>
      </c>
      <c r="G3" s="387" t="s">
        <v>24</v>
      </c>
      <c r="H3" s="388" t="s">
        <v>50</v>
      </c>
      <c r="I3" s="379" t="s">
        <v>443</v>
      </c>
      <c r="J3" s="379" t="s">
        <v>443</v>
      </c>
      <c r="K3" s="379" t="s">
        <v>443</v>
      </c>
      <c r="L3" s="379" t="s">
        <v>443</v>
      </c>
      <c r="M3" s="380" t="s">
        <v>35</v>
      </c>
      <c r="N3" s="380" t="s">
        <v>35</v>
      </c>
      <c r="O3" s="379" t="s">
        <v>443</v>
      </c>
      <c r="P3" s="379" t="s">
        <v>443</v>
      </c>
      <c r="Q3" s="447" t="s">
        <v>4</v>
      </c>
      <c r="R3" s="379" t="s">
        <v>443</v>
      </c>
      <c r="S3" s="379" t="s">
        <v>443</v>
      </c>
      <c r="T3" s="379"/>
    </row>
    <row r="4" spans="1:20" ht="30" x14ac:dyDescent="0.25">
      <c r="A4" s="372" t="s">
        <v>2292</v>
      </c>
      <c r="B4" s="372" t="s">
        <v>1159</v>
      </c>
      <c r="C4" s="372"/>
      <c r="D4" s="374">
        <v>42248</v>
      </c>
      <c r="E4" s="375" t="s">
        <v>590</v>
      </c>
      <c r="F4" s="376" t="s">
        <v>2487</v>
      </c>
      <c r="G4" s="377" t="s">
        <v>19</v>
      </c>
      <c r="H4" s="378" t="s">
        <v>20</v>
      </c>
      <c r="I4" s="379" t="s">
        <v>443</v>
      </c>
      <c r="J4" s="379" t="s">
        <v>443</v>
      </c>
      <c r="K4" s="379" t="s">
        <v>443</v>
      </c>
      <c r="L4" s="379" t="s">
        <v>443</v>
      </c>
      <c r="M4" s="379" t="s">
        <v>443</v>
      </c>
      <c r="N4" s="432" t="s">
        <v>35</v>
      </c>
      <c r="O4" s="379" t="s">
        <v>443</v>
      </c>
      <c r="P4" s="379" t="s">
        <v>443</v>
      </c>
      <c r="Q4" s="379" t="s">
        <v>4</v>
      </c>
      <c r="R4" s="380" t="s">
        <v>35</v>
      </c>
      <c r="S4" s="379" t="s">
        <v>443</v>
      </c>
      <c r="T4" s="379" t="s">
        <v>443</v>
      </c>
    </row>
    <row r="5" spans="1:20" ht="30" x14ac:dyDescent="0.25">
      <c r="A5" s="383" t="s">
        <v>1707</v>
      </c>
      <c r="B5" s="435" t="s">
        <v>1708</v>
      </c>
      <c r="C5" s="451"/>
      <c r="D5" s="401">
        <v>44094</v>
      </c>
      <c r="E5" s="385" t="s">
        <v>590</v>
      </c>
      <c r="F5" s="386" t="s">
        <v>2787</v>
      </c>
      <c r="G5" s="387" t="s">
        <v>19</v>
      </c>
      <c r="H5" s="388" t="s">
        <v>40</v>
      </c>
      <c r="I5" s="379"/>
      <c r="J5" s="379"/>
      <c r="K5" s="379"/>
      <c r="L5" s="379"/>
      <c r="M5" s="379"/>
      <c r="N5" s="379"/>
      <c r="O5" s="379"/>
      <c r="P5" s="379"/>
      <c r="Q5" s="379"/>
      <c r="R5" s="379"/>
      <c r="S5" s="379" t="s">
        <v>443</v>
      </c>
      <c r="T5" s="379" t="s">
        <v>443</v>
      </c>
    </row>
    <row r="6" spans="1:20" ht="15" x14ac:dyDescent="0.25">
      <c r="A6" s="382" t="s">
        <v>22</v>
      </c>
      <c r="B6" s="383" t="s">
        <v>790</v>
      </c>
      <c r="C6" s="383"/>
      <c r="D6" s="384"/>
      <c r="E6" s="385" t="s">
        <v>590</v>
      </c>
      <c r="F6" s="386" t="s">
        <v>503</v>
      </c>
      <c r="G6" s="387" t="s">
        <v>24</v>
      </c>
      <c r="H6" s="388" t="s">
        <v>25</v>
      </c>
      <c r="I6" s="379" t="s">
        <v>443</v>
      </c>
      <c r="J6" s="379" t="s">
        <v>443</v>
      </c>
      <c r="K6" s="379" t="s">
        <v>443</v>
      </c>
      <c r="L6" s="379" t="s">
        <v>443</v>
      </c>
      <c r="M6" s="380" t="s">
        <v>35</v>
      </c>
      <c r="N6" s="380" t="s">
        <v>35</v>
      </c>
      <c r="O6" s="379" t="s">
        <v>443</v>
      </c>
      <c r="P6" s="379" t="s">
        <v>443</v>
      </c>
      <c r="Q6" s="379" t="s">
        <v>443</v>
      </c>
      <c r="R6" s="379" t="s">
        <v>443</v>
      </c>
      <c r="S6" s="379" t="s">
        <v>443</v>
      </c>
      <c r="T6" s="379" t="s">
        <v>4</v>
      </c>
    </row>
    <row r="7" spans="1:20" ht="15" x14ac:dyDescent="0.25">
      <c r="A7" s="382" t="s">
        <v>2405</v>
      </c>
      <c r="B7" s="383" t="s">
        <v>2406</v>
      </c>
      <c r="C7" s="383"/>
      <c r="D7" s="384">
        <v>43818</v>
      </c>
      <c r="E7" s="385" t="s">
        <v>590</v>
      </c>
      <c r="F7" s="386" t="s">
        <v>2408</v>
      </c>
      <c r="G7" s="387" t="s">
        <v>2181</v>
      </c>
      <c r="H7" s="388" t="s">
        <v>87</v>
      </c>
      <c r="I7" s="416" t="s">
        <v>4</v>
      </c>
      <c r="J7" s="379" t="s">
        <v>443</v>
      </c>
      <c r="K7" s="379" t="s">
        <v>443</v>
      </c>
      <c r="L7" s="379" t="s">
        <v>443</v>
      </c>
      <c r="M7" s="379" t="s">
        <v>443</v>
      </c>
      <c r="N7" s="380" t="s">
        <v>35</v>
      </c>
      <c r="O7" s="379" t="s">
        <v>443</v>
      </c>
      <c r="P7" s="379" t="s">
        <v>443</v>
      </c>
      <c r="Q7" s="379" t="s">
        <v>443</v>
      </c>
      <c r="R7" s="379" t="s">
        <v>443</v>
      </c>
      <c r="S7" s="379" t="s">
        <v>443</v>
      </c>
      <c r="T7" s="379" t="s">
        <v>443</v>
      </c>
    </row>
    <row r="8" spans="1:20" ht="30" x14ac:dyDescent="0.25">
      <c r="A8" s="520" t="s">
        <v>2281</v>
      </c>
      <c r="B8" s="521" t="s">
        <v>777</v>
      </c>
      <c r="C8" s="390"/>
      <c r="D8" s="393">
        <v>41153</v>
      </c>
      <c r="E8" s="385" t="s">
        <v>590</v>
      </c>
      <c r="F8" s="394" t="s">
        <v>779</v>
      </c>
      <c r="G8" s="395" t="s">
        <v>19</v>
      </c>
      <c r="H8" s="396" t="s">
        <v>72</v>
      </c>
      <c r="I8" s="379" t="s">
        <v>443</v>
      </c>
      <c r="J8" s="379" t="s">
        <v>4</v>
      </c>
      <c r="K8" s="379" t="s">
        <v>443</v>
      </c>
      <c r="L8" s="379" t="s">
        <v>443</v>
      </c>
      <c r="M8" s="379" t="s">
        <v>443</v>
      </c>
      <c r="N8" s="380" t="s">
        <v>35</v>
      </c>
      <c r="O8" s="379" t="s">
        <v>443</v>
      </c>
      <c r="P8" s="379" t="s">
        <v>443</v>
      </c>
      <c r="Q8" s="379" t="s">
        <v>443</v>
      </c>
      <c r="R8" s="380" t="s">
        <v>35</v>
      </c>
      <c r="S8" s="379" t="s">
        <v>443</v>
      </c>
      <c r="T8" s="379" t="s">
        <v>443</v>
      </c>
    </row>
    <row r="9" spans="1:20" ht="15" x14ac:dyDescent="0.25">
      <c r="A9" s="444" t="s">
        <v>1324</v>
      </c>
      <c r="B9" s="383" t="s">
        <v>1325</v>
      </c>
      <c r="C9" s="409" t="s">
        <v>2049</v>
      </c>
      <c r="D9" s="393">
        <v>42933</v>
      </c>
      <c r="E9" s="402" t="s">
        <v>590</v>
      </c>
      <c r="F9" s="386" t="s">
        <v>300</v>
      </c>
      <c r="G9" s="387" t="s">
        <v>24</v>
      </c>
      <c r="H9" s="388" t="s">
        <v>87</v>
      </c>
      <c r="I9" s="379" t="s">
        <v>443</v>
      </c>
      <c r="J9" s="379" t="s">
        <v>443</v>
      </c>
      <c r="K9" s="379" t="s">
        <v>443</v>
      </c>
      <c r="L9" s="379" t="s">
        <v>4</v>
      </c>
      <c r="M9" s="380" t="s">
        <v>35</v>
      </c>
      <c r="N9" s="380" t="s">
        <v>35</v>
      </c>
      <c r="O9" s="379" t="s">
        <v>443</v>
      </c>
      <c r="P9" s="379" t="s">
        <v>443</v>
      </c>
      <c r="Q9" s="379" t="s">
        <v>443</v>
      </c>
      <c r="R9" s="441" t="s">
        <v>443</v>
      </c>
      <c r="S9" s="453" t="s">
        <v>443</v>
      </c>
      <c r="T9" s="379"/>
    </row>
    <row r="10" spans="1:20" ht="15" x14ac:dyDescent="0.25">
      <c r="A10" s="519" t="s">
        <v>2853</v>
      </c>
      <c r="B10" s="383" t="s">
        <v>1348</v>
      </c>
      <c r="C10" s="469" t="s">
        <v>2674</v>
      </c>
      <c r="D10" s="430">
        <v>43831</v>
      </c>
      <c r="E10" s="402" t="s">
        <v>590</v>
      </c>
      <c r="F10" s="403" t="s">
        <v>1859</v>
      </c>
      <c r="G10" s="431" t="s">
        <v>2383</v>
      </c>
      <c r="H10" s="404" t="s">
        <v>2813</v>
      </c>
      <c r="I10" s="379"/>
      <c r="J10" s="379"/>
      <c r="K10" s="379" t="s">
        <v>443</v>
      </c>
      <c r="L10" s="379" t="s">
        <v>443</v>
      </c>
      <c r="M10" s="380" t="s">
        <v>35</v>
      </c>
      <c r="N10" s="380" t="s">
        <v>35</v>
      </c>
      <c r="O10" s="379" t="s">
        <v>443</v>
      </c>
      <c r="P10" s="379" t="s">
        <v>443</v>
      </c>
      <c r="Q10" s="379" t="s">
        <v>443</v>
      </c>
      <c r="R10" s="379" t="s">
        <v>443</v>
      </c>
      <c r="S10" s="379" t="s">
        <v>443</v>
      </c>
      <c r="T10" s="380" t="s">
        <v>35</v>
      </c>
    </row>
    <row r="11" spans="1:20" ht="15" x14ac:dyDescent="0.25">
      <c r="A11" s="399" t="s">
        <v>1755</v>
      </c>
      <c r="B11" s="399" t="s">
        <v>1756</v>
      </c>
      <c r="C11" s="409" t="s">
        <v>2049</v>
      </c>
      <c r="D11" s="384"/>
      <c r="E11" s="402" t="s">
        <v>590</v>
      </c>
      <c r="F11" s="403" t="s">
        <v>287</v>
      </c>
      <c r="G11" s="387" t="s">
        <v>2181</v>
      </c>
      <c r="H11" s="404" t="s">
        <v>25</v>
      </c>
      <c r="I11" s="379" t="s">
        <v>443</v>
      </c>
      <c r="J11" s="379" t="s">
        <v>443</v>
      </c>
      <c r="K11" s="379" t="s">
        <v>443</v>
      </c>
      <c r="L11" s="379" t="s">
        <v>443</v>
      </c>
      <c r="M11" s="379" t="s">
        <v>443</v>
      </c>
      <c r="N11" s="380" t="s">
        <v>35</v>
      </c>
      <c r="O11" s="379" t="s">
        <v>443</v>
      </c>
      <c r="P11" s="379" t="s">
        <v>443</v>
      </c>
      <c r="Q11" s="379" t="s">
        <v>443</v>
      </c>
      <c r="R11" s="379" t="s">
        <v>443</v>
      </c>
      <c r="S11" s="379" t="s">
        <v>4</v>
      </c>
      <c r="T11" s="379" t="s">
        <v>443</v>
      </c>
    </row>
    <row r="12" spans="1:20" ht="15" x14ac:dyDescent="0.25">
      <c r="A12" s="382" t="s">
        <v>1654</v>
      </c>
      <c r="B12" s="383" t="s">
        <v>2769</v>
      </c>
      <c r="C12" s="383" t="s">
        <v>1921</v>
      </c>
      <c r="D12" s="401">
        <v>44075</v>
      </c>
      <c r="E12" s="385" t="s">
        <v>590</v>
      </c>
      <c r="F12" s="386" t="s">
        <v>2771</v>
      </c>
      <c r="G12" s="387" t="s">
        <v>19</v>
      </c>
      <c r="H12" s="388" t="s">
        <v>25</v>
      </c>
      <c r="I12" s="379"/>
      <c r="J12" s="379"/>
      <c r="K12" s="379"/>
      <c r="L12" s="379"/>
      <c r="M12" s="379"/>
      <c r="N12" s="379"/>
      <c r="O12" s="389" t="s">
        <v>4</v>
      </c>
      <c r="P12" s="379"/>
      <c r="Q12" s="379"/>
      <c r="R12" s="379"/>
      <c r="S12" s="379" t="s">
        <v>35</v>
      </c>
      <c r="T12" s="379" t="s">
        <v>4</v>
      </c>
    </row>
    <row r="13" spans="1:20" ht="15" x14ac:dyDescent="0.25">
      <c r="A13" s="382" t="s">
        <v>2070</v>
      </c>
      <c r="B13" s="383" t="s">
        <v>49</v>
      </c>
      <c r="C13" s="383"/>
      <c r="D13" s="401">
        <v>42476</v>
      </c>
      <c r="E13" s="385" t="s">
        <v>590</v>
      </c>
      <c r="F13" s="386" t="s">
        <v>2373</v>
      </c>
      <c r="G13" s="387" t="s">
        <v>19</v>
      </c>
      <c r="H13" s="388" t="s">
        <v>87</v>
      </c>
      <c r="I13" s="379" t="s">
        <v>443</v>
      </c>
      <c r="J13" s="379" t="s">
        <v>443</v>
      </c>
      <c r="K13" s="379" t="s">
        <v>4</v>
      </c>
      <c r="L13" s="379" t="s">
        <v>443</v>
      </c>
      <c r="M13" s="379" t="s">
        <v>443</v>
      </c>
      <c r="N13" s="380" t="s">
        <v>35</v>
      </c>
      <c r="O13" s="379" t="s">
        <v>443</v>
      </c>
      <c r="P13" s="379" t="s">
        <v>443</v>
      </c>
      <c r="Q13" s="379" t="s">
        <v>443</v>
      </c>
      <c r="R13" s="379" t="s">
        <v>443</v>
      </c>
      <c r="S13" s="379" t="s">
        <v>443</v>
      </c>
      <c r="T13" s="379" t="s">
        <v>443</v>
      </c>
    </row>
    <row r="14" spans="1:20" ht="15" x14ac:dyDescent="0.25">
      <c r="A14" s="372" t="s">
        <v>101</v>
      </c>
      <c r="B14" s="372" t="s">
        <v>49</v>
      </c>
      <c r="C14" s="372"/>
      <c r="D14" s="384"/>
      <c r="E14" s="402" t="s">
        <v>590</v>
      </c>
      <c r="F14" s="376" t="s">
        <v>459</v>
      </c>
      <c r="G14" s="431" t="s">
        <v>30</v>
      </c>
      <c r="H14" s="378" t="s">
        <v>42</v>
      </c>
      <c r="I14" s="452" t="s">
        <v>443</v>
      </c>
      <c r="J14" s="453" t="s">
        <v>4</v>
      </c>
      <c r="K14" s="453" t="s">
        <v>443</v>
      </c>
      <c r="L14" s="453" t="s">
        <v>443</v>
      </c>
      <c r="M14" s="453" t="s">
        <v>443</v>
      </c>
      <c r="N14" s="456" t="s">
        <v>35</v>
      </c>
      <c r="O14" s="453" t="s">
        <v>443</v>
      </c>
      <c r="P14" s="453" t="s">
        <v>443</v>
      </c>
      <c r="Q14" s="453" t="s">
        <v>443</v>
      </c>
      <c r="R14" s="453" t="s">
        <v>443</v>
      </c>
      <c r="S14" s="497" t="s">
        <v>443</v>
      </c>
      <c r="T14" s="379" t="s">
        <v>443</v>
      </c>
    </row>
    <row r="15" spans="1:20" ht="15" x14ac:dyDescent="0.25">
      <c r="A15" s="383" t="s">
        <v>2182</v>
      </c>
      <c r="B15" s="383" t="s">
        <v>49</v>
      </c>
      <c r="C15" s="383"/>
      <c r="D15" s="401">
        <v>41821</v>
      </c>
      <c r="E15" s="385" t="s">
        <v>590</v>
      </c>
      <c r="F15" s="386" t="s">
        <v>2420</v>
      </c>
      <c r="G15" s="387" t="s">
        <v>2181</v>
      </c>
      <c r="H15" s="388" t="s">
        <v>53</v>
      </c>
      <c r="I15" s="379" t="s">
        <v>443</v>
      </c>
      <c r="J15" s="379" t="s">
        <v>443</v>
      </c>
      <c r="K15" s="379" t="s">
        <v>443</v>
      </c>
      <c r="L15" s="379" t="s">
        <v>443</v>
      </c>
      <c r="M15" s="405" t="s">
        <v>443</v>
      </c>
      <c r="N15" s="380" t="s">
        <v>35</v>
      </c>
      <c r="O15" s="379" t="s">
        <v>443</v>
      </c>
      <c r="P15" s="379" t="s">
        <v>4</v>
      </c>
      <c r="Q15" s="379" t="s">
        <v>443</v>
      </c>
      <c r="R15" s="379" t="s">
        <v>443</v>
      </c>
      <c r="S15" s="379" t="s">
        <v>443</v>
      </c>
      <c r="T15" s="379" t="s">
        <v>443</v>
      </c>
    </row>
    <row r="16" spans="1:20" ht="15" x14ac:dyDescent="0.25">
      <c r="A16" s="383" t="s">
        <v>2197</v>
      </c>
      <c r="B16" s="383" t="s">
        <v>49</v>
      </c>
      <c r="C16" s="383"/>
      <c r="D16" s="384"/>
      <c r="E16" s="385" t="s">
        <v>590</v>
      </c>
      <c r="F16" s="386" t="s">
        <v>300</v>
      </c>
      <c r="G16" s="387" t="s">
        <v>19</v>
      </c>
      <c r="H16" s="388" t="s">
        <v>50</v>
      </c>
      <c r="I16" s="379" t="s">
        <v>443</v>
      </c>
      <c r="J16" s="379" t="s">
        <v>443</v>
      </c>
      <c r="K16" s="379" t="s">
        <v>443</v>
      </c>
      <c r="L16" s="379" t="s">
        <v>443</v>
      </c>
      <c r="M16" s="379" t="s">
        <v>443</v>
      </c>
      <c r="N16" s="380" t="s">
        <v>35</v>
      </c>
      <c r="O16" s="379" t="s">
        <v>443</v>
      </c>
      <c r="P16" s="379" t="s">
        <v>443</v>
      </c>
      <c r="Q16" s="379" t="s">
        <v>443</v>
      </c>
      <c r="R16" s="380" t="s">
        <v>35</v>
      </c>
      <c r="S16" s="379" t="s">
        <v>443</v>
      </c>
      <c r="T16" s="379" t="s">
        <v>443</v>
      </c>
    </row>
    <row r="17" spans="1:20" ht="15" x14ac:dyDescent="0.25">
      <c r="A17" s="383" t="s">
        <v>210</v>
      </c>
      <c r="B17" s="383" t="s">
        <v>49</v>
      </c>
      <c r="C17" s="383"/>
      <c r="D17" s="384"/>
      <c r="E17" s="385" t="s">
        <v>590</v>
      </c>
      <c r="F17" s="386" t="s">
        <v>282</v>
      </c>
      <c r="G17" s="387" t="s">
        <v>2181</v>
      </c>
      <c r="H17" s="388" t="s">
        <v>31</v>
      </c>
      <c r="I17" s="379" t="s">
        <v>443</v>
      </c>
      <c r="J17" s="379" t="s">
        <v>443</v>
      </c>
      <c r="K17" s="379" t="s">
        <v>443</v>
      </c>
      <c r="L17" s="379" t="s">
        <v>443</v>
      </c>
      <c r="M17" s="379" t="s">
        <v>443</v>
      </c>
      <c r="N17" s="380" t="s">
        <v>35</v>
      </c>
      <c r="O17" s="379" t="s">
        <v>443</v>
      </c>
      <c r="P17" s="379" t="s">
        <v>443</v>
      </c>
      <c r="Q17" s="379" t="s">
        <v>443</v>
      </c>
      <c r="R17" s="379" t="s">
        <v>443</v>
      </c>
      <c r="S17" s="405" t="s">
        <v>443</v>
      </c>
      <c r="T17" s="379" t="s">
        <v>443</v>
      </c>
    </row>
    <row r="18" spans="1:20" ht="15" x14ac:dyDescent="0.25">
      <c r="A18" s="383" t="s">
        <v>271</v>
      </c>
      <c r="B18" s="383" t="s">
        <v>49</v>
      </c>
      <c r="C18" s="383"/>
      <c r="D18" s="384"/>
      <c r="E18" s="385" t="s">
        <v>590</v>
      </c>
      <c r="F18" s="386" t="s">
        <v>272</v>
      </c>
      <c r="G18" s="387" t="s">
        <v>2181</v>
      </c>
      <c r="H18" s="388" t="s">
        <v>53</v>
      </c>
      <c r="I18" s="379" t="s">
        <v>443</v>
      </c>
      <c r="J18" s="379" t="s">
        <v>443</v>
      </c>
      <c r="K18" s="379" t="s">
        <v>443</v>
      </c>
      <c r="L18" s="405" t="s">
        <v>443</v>
      </c>
      <c r="M18" s="379" t="s">
        <v>4</v>
      </c>
      <c r="N18" s="380" t="s">
        <v>35</v>
      </c>
      <c r="O18" s="379" t="s">
        <v>443</v>
      </c>
      <c r="P18" s="379" t="s">
        <v>443</v>
      </c>
      <c r="Q18" s="379" t="s">
        <v>443</v>
      </c>
      <c r="R18" s="379" t="s">
        <v>443</v>
      </c>
      <c r="S18" s="379" t="s">
        <v>443</v>
      </c>
      <c r="T18" s="379" t="s">
        <v>443</v>
      </c>
    </row>
    <row r="19" spans="1:20" ht="15" x14ac:dyDescent="0.25">
      <c r="A19" s="414" t="s">
        <v>2278</v>
      </c>
      <c r="B19" s="383" t="s">
        <v>49</v>
      </c>
      <c r="C19" s="383"/>
      <c r="D19" s="384"/>
      <c r="E19" s="385" t="s">
        <v>590</v>
      </c>
      <c r="F19" s="386" t="s">
        <v>440</v>
      </c>
      <c r="G19" s="387" t="s">
        <v>30</v>
      </c>
      <c r="H19" s="388" t="s">
        <v>69</v>
      </c>
      <c r="I19" s="379" t="s">
        <v>443</v>
      </c>
      <c r="J19" s="379" t="s">
        <v>443</v>
      </c>
      <c r="K19" s="379" t="s">
        <v>443</v>
      </c>
      <c r="L19" s="379" t="s">
        <v>443</v>
      </c>
      <c r="M19" s="380" t="s">
        <v>35</v>
      </c>
      <c r="N19" s="380" t="s">
        <v>35</v>
      </c>
      <c r="O19" s="379" t="s">
        <v>443</v>
      </c>
      <c r="P19" s="389" t="s">
        <v>4</v>
      </c>
      <c r="Q19" s="379" t="s">
        <v>443</v>
      </c>
      <c r="R19" s="448" t="s">
        <v>443</v>
      </c>
      <c r="S19" s="448" t="s">
        <v>443</v>
      </c>
      <c r="T19" s="379" t="s">
        <v>443</v>
      </c>
    </row>
    <row r="20" spans="1:20" ht="15" x14ac:dyDescent="0.25">
      <c r="A20" s="382" t="s">
        <v>29</v>
      </c>
      <c r="B20" s="383" t="s">
        <v>49</v>
      </c>
      <c r="C20" s="383"/>
      <c r="D20" s="384"/>
      <c r="E20" s="385" t="s">
        <v>590</v>
      </c>
      <c r="F20" s="386" t="s">
        <v>400</v>
      </c>
      <c r="G20" s="387" t="s">
        <v>30</v>
      </c>
      <c r="H20" s="388" t="s">
        <v>87</v>
      </c>
      <c r="I20" s="389" t="s">
        <v>4</v>
      </c>
      <c r="J20" s="379" t="s">
        <v>443</v>
      </c>
      <c r="K20" s="379" t="s">
        <v>443</v>
      </c>
      <c r="L20" s="379" t="s">
        <v>443</v>
      </c>
      <c r="M20" s="379" t="s">
        <v>443</v>
      </c>
      <c r="N20" s="380" t="s">
        <v>35</v>
      </c>
      <c r="O20" s="379" t="s">
        <v>443</v>
      </c>
      <c r="P20" s="441" t="s">
        <v>443</v>
      </c>
      <c r="Q20" s="441" t="s">
        <v>443</v>
      </c>
      <c r="R20" s="448" t="s">
        <v>443</v>
      </c>
      <c r="S20" s="448" t="s">
        <v>443</v>
      </c>
      <c r="T20" s="379" t="s">
        <v>443</v>
      </c>
    </row>
    <row r="21" spans="1:20" ht="15" x14ac:dyDescent="0.25">
      <c r="A21" s="383" t="s">
        <v>211</v>
      </c>
      <c r="B21" s="383" t="s">
        <v>55</v>
      </c>
      <c r="C21" s="383"/>
      <c r="D21" s="384"/>
      <c r="E21" s="385" t="s">
        <v>590</v>
      </c>
      <c r="F21" s="386" t="s">
        <v>2445</v>
      </c>
      <c r="G21" s="387" t="s">
        <v>19</v>
      </c>
      <c r="H21" s="388" t="s">
        <v>72</v>
      </c>
      <c r="I21" s="416" t="s">
        <v>4</v>
      </c>
      <c r="J21" s="407" t="s">
        <v>443</v>
      </c>
      <c r="K21" s="379" t="s">
        <v>443</v>
      </c>
      <c r="L21" s="379" t="s">
        <v>443</v>
      </c>
      <c r="M21" s="379" t="s">
        <v>443</v>
      </c>
      <c r="N21" s="380" t="s">
        <v>35</v>
      </c>
      <c r="O21" s="379" t="s">
        <v>443</v>
      </c>
      <c r="P21" s="379" t="s">
        <v>443</v>
      </c>
      <c r="Q21" s="379" t="s">
        <v>443</v>
      </c>
      <c r="R21" s="380" t="s">
        <v>35</v>
      </c>
      <c r="S21" s="379" t="s">
        <v>443</v>
      </c>
      <c r="T21" s="379" t="s">
        <v>443</v>
      </c>
    </row>
    <row r="22" spans="1:20" ht="15" x14ac:dyDescent="0.25">
      <c r="A22" s="383" t="s">
        <v>54</v>
      </c>
      <c r="B22" s="383" t="s">
        <v>55</v>
      </c>
      <c r="C22" s="383"/>
      <c r="D22" s="384"/>
      <c r="E22" s="385" t="s">
        <v>590</v>
      </c>
      <c r="F22" s="386" t="s">
        <v>509</v>
      </c>
      <c r="G22" s="387" t="s">
        <v>24</v>
      </c>
      <c r="H22" s="378" t="s">
        <v>40</v>
      </c>
      <c r="I22" s="379" t="s">
        <v>443</v>
      </c>
      <c r="J22" s="379" t="s">
        <v>443</v>
      </c>
      <c r="K22" s="379" t="s">
        <v>443</v>
      </c>
      <c r="L22" s="379" t="s">
        <v>4</v>
      </c>
      <c r="M22" s="380" t="s">
        <v>35</v>
      </c>
      <c r="N22" s="380" t="s">
        <v>35</v>
      </c>
      <c r="O22" s="379" t="s">
        <v>443</v>
      </c>
      <c r="P22" s="379" t="s">
        <v>443</v>
      </c>
      <c r="Q22" s="379" t="s">
        <v>443</v>
      </c>
      <c r="R22" s="379" t="s">
        <v>443</v>
      </c>
      <c r="S22" s="379" t="s">
        <v>443</v>
      </c>
      <c r="T22" s="379"/>
    </row>
    <row r="23" spans="1:20" ht="15" x14ac:dyDescent="0.25">
      <c r="A23" s="408" t="s">
        <v>112</v>
      </c>
      <c r="B23" s="383" t="s">
        <v>212</v>
      </c>
      <c r="C23" s="383"/>
      <c r="D23" s="384"/>
      <c r="E23" s="385" t="s">
        <v>590</v>
      </c>
      <c r="F23" s="386" t="s">
        <v>2553</v>
      </c>
      <c r="G23" s="387" t="s">
        <v>30</v>
      </c>
      <c r="H23" s="388" t="s">
        <v>100</v>
      </c>
      <c r="I23" s="379" t="s">
        <v>443</v>
      </c>
      <c r="J23" s="379" t="s">
        <v>443</v>
      </c>
      <c r="K23" s="379" t="s">
        <v>443</v>
      </c>
      <c r="L23" s="379" t="s">
        <v>443</v>
      </c>
      <c r="M23" s="379" t="s">
        <v>443</v>
      </c>
      <c r="N23" s="380" t="s">
        <v>35</v>
      </c>
      <c r="O23" s="379" t="s">
        <v>443</v>
      </c>
      <c r="P23" s="379" t="s">
        <v>443</v>
      </c>
      <c r="Q23" s="379" t="s">
        <v>443</v>
      </c>
      <c r="R23" s="448" t="s">
        <v>443</v>
      </c>
      <c r="S23" s="448" t="s">
        <v>443</v>
      </c>
      <c r="T23" s="379" t="s">
        <v>443</v>
      </c>
    </row>
    <row r="24" spans="1:20" ht="15" x14ac:dyDescent="0.25">
      <c r="A24" s="408" t="s">
        <v>2573</v>
      </c>
      <c r="B24" s="383" t="s">
        <v>2574</v>
      </c>
      <c r="C24" s="383"/>
      <c r="D24" s="471">
        <v>44002</v>
      </c>
      <c r="E24" s="385" t="s">
        <v>590</v>
      </c>
      <c r="F24" s="386" t="s">
        <v>2576</v>
      </c>
      <c r="G24" s="387" t="s">
        <v>19</v>
      </c>
      <c r="H24" s="388" t="s">
        <v>25</v>
      </c>
      <c r="I24" s="379"/>
      <c r="J24" s="379"/>
      <c r="K24" s="379"/>
      <c r="L24" s="379"/>
      <c r="M24" s="379"/>
      <c r="N24" s="379"/>
      <c r="O24" s="518" t="s">
        <v>4</v>
      </c>
      <c r="P24" s="379" t="s">
        <v>443</v>
      </c>
      <c r="Q24" s="379" t="s">
        <v>443</v>
      </c>
      <c r="R24" s="380" t="s">
        <v>35</v>
      </c>
      <c r="S24" s="379" t="s">
        <v>443</v>
      </c>
      <c r="T24" s="379" t="s">
        <v>443</v>
      </c>
    </row>
    <row r="25" spans="1:20" ht="15" x14ac:dyDescent="0.25">
      <c r="A25" s="383" t="s">
        <v>2453</v>
      </c>
      <c r="B25" s="383" t="s">
        <v>1348</v>
      </c>
      <c r="C25" s="383"/>
      <c r="D25" s="401">
        <v>43831</v>
      </c>
      <c r="E25" s="385" t="s">
        <v>590</v>
      </c>
      <c r="F25" s="386" t="s">
        <v>1349</v>
      </c>
      <c r="G25" s="387" t="s">
        <v>24</v>
      </c>
      <c r="H25" s="388" t="s">
        <v>50</v>
      </c>
      <c r="I25" s="379"/>
      <c r="J25" s="379"/>
      <c r="K25" s="379" t="s">
        <v>443</v>
      </c>
      <c r="L25" s="379" t="s">
        <v>443</v>
      </c>
      <c r="M25" s="380" t="s">
        <v>35</v>
      </c>
      <c r="N25" s="380" t="s">
        <v>35</v>
      </c>
      <c r="O25" s="379" t="s">
        <v>443</v>
      </c>
      <c r="P25" s="379" t="s">
        <v>443</v>
      </c>
      <c r="Q25" s="389" t="s">
        <v>4</v>
      </c>
      <c r="R25" s="379" t="s">
        <v>443</v>
      </c>
      <c r="S25" s="379" t="s">
        <v>443</v>
      </c>
      <c r="T25" s="405"/>
    </row>
    <row r="26" spans="1:20" ht="30" x14ac:dyDescent="0.25">
      <c r="A26" s="383" t="s">
        <v>2854</v>
      </c>
      <c r="B26" s="383" t="s">
        <v>2547</v>
      </c>
      <c r="C26" s="451" t="s">
        <v>2646</v>
      </c>
      <c r="D26" s="401">
        <v>43831</v>
      </c>
      <c r="E26" s="385" t="s">
        <v>590</v>
      </c>
      <c r="F26" s="386" t="s">
        <v>1012</v>
      </c>
      <c r="G26" s="387" t="s">
        <v>2383</v>
      </c>
      <c r="H26" s="388" t="s">
        <v>72</v>
      </c>
      <c r="I26" s="379"/>
      <c r="J26" s="379"/>
      <c r="K26" s="379"/>
      <c r="L26" s="379" t="s">
        <v>443</v>
      </c>
      <c r="M26" s="380" t="s">
        <v>1919</v>
      </c>
      <c r="N26" s="380" t="s">
        <v>1919</v>
      </c>
      <c r="O26" s="379" t="s">
        <v>443</v>
      </c>
      <c r="P26" s="379" t="s">
        <v>443</v>
      </c>
      <c r="Q26" s="379" t="s">
        <v>443</v>
      </c>
      <c r="R26" s="448" t="s">
        <v>443</v>
      </c>
      <c r="S26" s="379" t="s">
        <v>443</v>
      </c>
      <c r="T26" s="380" t="s">
        <v>35</v>
      </c>
    </row>
    <row r="27" spans="1:20" ht="45" x14ac:dyDescent="0.25">
      <c r="A27" s="383" t="s">
        <v>2855</v>
      </c>
      <c r="B27" s="383" t="s">
        <v>2547</v>
      </c>
      <c r="C27" s="451" t="s">
        <v>2646</v>
      </c>
      <c r="D27" s="393">
        <v>43881</v>
      </c>
      <c r="E27" s="411" t="s">
        <v>590</v>
      </c>
      <c r="F27" s="394" t="s">
        <v>1012</v>
      </c>
      <c r="G27" s="395" t="s">
        <v>2383</v>
      </c>
      <c r="H27" s="388" t="s">
        <v>72</v>
      </c>
      <c r="I27" s="379"/>
      <c r="J27" s="379"/>
      <c r="K27" s="379"/>
      <c r="L27" s="379" t="s">
        <v>443</v>
      </c>
      <c r="M27" s="380" t="s">
        <v>1919</v>
      </c>
      <c r="N27" s="380" t="s">
        <v>1919</v>
      </c>
      <c r="O27" s="379" t="s">
        <v>443</v>
      </c>
      <c r="P27" s="379" t="s">
        <v>443</v>
      </c>
      <c r="Q27" s="379" t="s">
        <v>443</v>
      </c>
      <c r="R27" s="448" t="s">
        <v>443</v>
      </c>
      <c r="S27" s="379" t="s">
        <v>443</v>
      </c>
      <c r="T27" s="425" t="s">
        <v>4</v>
      </c>
    </row>
    <row r="28" spans="1:20" ht="30" x14ac:dyDescent="0.25">
      <c r="A28" s="406" t="s">
        <v>2577</v>
      </c>
      <c r="B28" s="508" t="s">
        <v>1622</v>
      </c>
      <c r="C28" s="387"/>
      <c r="D28" s="401">
        <v>42614</v>
      </c>
      <c r="E28" s="385" t="s">
        <v>590</v>
      </c>
      <c r="F28" s="386" t="s">
        <v>2481</v>
      </c>
      <c r="G28" s="387" t="s">
        <v>19</v>
      </c>
      <c r="H28" s="388" t="s">
        <v>69</v>
      </c>
      <c r="I28" s="379" t="s">
        <v>443</v>
      </c>
      <c r="J28" s="379" t="s">
        <v>443</v>
      </c>
      <c r="K28" s="379" t="s">
        <v>443</v>
      </c>
      <c r="L28" s="379" t="s">
        <v>443</v>
      </c>
      <c r="M28" s="379" t="s">
        <v>443</v>
      </c>
      <c r="N28" s="380" t="s">
        <v>35</v>
      </c>
      <c r="O28" s="379" t="s">
        <v>443</v>
      </c>
      <c r="P28" s="379" t="s">
        <v>443</v>
      </c>
      <c r="Q28" s="379" t="s">
        <v>443</v>
      </c>
      <c r="R28" s="379" t="s">
        <v>443</v>
      </c>
      <c r="S28" s="379" t="s">
        <v>443</v>
      </c>
      <c r="T28" s="379" t="s">
        <v>4</v>
      </c>
    </row>
    <row r="29" spans="1:20" ht="45" x14ac:dyDescent="0.25">
      <c r="A29" s="390" t="s">
        <v>2370</v>
      </c>
      <c r="B29" s="382" t="s">
        <v>60</v>
      </c>
      <c r="C29" s="511" t="s">
        <v>2606</v>
      </c>
      <c r="D29" s="393">
        <v>41214</v>
      </c>
      <c r="E29" s="411" t="s">
        <v>590</v>
      </c>
      <c r="F29" s="394" t="s">
        <v>2371</v>
      </c>
      <c r="G29" s="395" t="s">
        <v>19</v>
      </c>
      <c r="H29" s="388" t="s">
        <v>87</v>
      </c>
      <c r="I29" s="379" t="s">
        <v>443</v>
      </c>
      <c r="J29" s="379" t="s">
        <v>443</v>
      </c>
      <c r="K29" s="379" t="s">
        <v>4</v>
      </c>
      <c r="L29" s="379" t="s">
        <v>4</v>
      </c>
      <c r="M29" s="379" t="s">
        <v>443</v>
      </c>
      <c r="N29" s="380" t="s">
        <v>35</v>
      </c>
      <c r="O29" s="379" t="s">
        <v>443</v>
      </c>
      <c r="P29" s="379" t="s">
        <v>443</v>
      </c>
      <c r="Q29" s="379" t="s">
        <v>443</v>
      </c>
      <c r="R29" s="380" t="s">
        <v>35</v>
      </c>
      <c r="S29" s="379" t="s">
        <v>443</v>
      </c>
      <c r="T29" s="379" t="s">
        <v>443</v>
      </c>
    </row>
    <row r="30" spans="1:20" ht="15" x14ac:dyDescent="0.25">
      <c r="A30" s="408" t="s">
        <v>68</v>
      </c>
      <c r="B30" s="382" t="s">
        <v>60</v>
      </c>
      <c r="C30" s="409" t="s">
        <v>2049</v>
      </c>
      <c r="D30" s="384"/>
      <c r="E30" s="385" t="s">
        <v>590</v>
      </c>
      <c r="F30" s="386" t="s">
        <v>232</v>
      </c>
      <c r="G30" s="387" t="s">
        <v>2181</v>
      </c>
      <c r="H30" s="388" t="s">
        <v>69</v>
      </c>
      <c r="I30" s="379" t="s">
        <v>443</v>
      </c>
      <c r="J30" s="379" t="s">
        <v>443</v>
      </c>
      <c r="K30" s="379" t="s">
        <v>443</v>
      </c>
      <c r="L30" s="379" t="s">
        <v>443</v>
      </c>
      <c r="M30" s="379" t="s">
        <v>443</v>
      </c>
      <c r="N30" s="380" t="s">
        <v>35</v>
      </c>
      <c r="O30" s="379" t="s">
        <v>443</v>
      </c>
      <c r="P30" s="379" t="s">
        <v>443</v>
      </c>
      <c r="Q30" s="379" t="s">
        <v>443</v>
      </c>
      <c r="R30" s="379" t="s">
        <v>443</v>
      </c>
      <c r="S30" s="379" t="s">
        <v>443</v>
      </c>
      <c r="T30" s="379" t="s">
        <v>443</v>
      </c>
    </row>
    <row r="31" spans="1:20" ht="15" x14ac:dyDescent="0.25">
      <c r="A31" s="408" t="s">
        <v>251</v>
      </c>
      <c r="B31" s="444" t="s">
        <v>60</v>
      </c>
      <c r="C31" s="409" t="s">
        <v>2049</v>
      </c>
      <c r="D31" s="445"/>
      <c r="E31" s="411" t="s">
        <v>590</v>
      </c>
      <c r="F31" s="386" t="s">
        <v>252</v>
      </c>
      <c r="G31" s="387" t="s">
        <v>2181</v>
      </c>
      <c r="H31" s="388" t="s">
        <v>40</v>
      </c>
      <c r="I31" s="405" t="s">
        <v>443</v>
      </c>
      <c r="J31" s="379" t="s">
        <v>443</v>
      </c>
      <c r="K31" s="379" t="s">
        <v>443</v>
      </c>
      <c r="L31" s="379" t="s">
        <v>4</v>
      </c>
      <c r="M31" s="379" t="s">
        <v>443</v>
      </c>
      <c r="N31" s="380" t="s">
        <v>35</v>
      </c>
      <c r="O31" s="379" t="s">
        <v>443</v>
      </c>
      <c r="P31" s="379" t="s">
        <v>443</v>
      </c>
      <c r="Q31" s="379" t="s">
        <v>443</v>
      </c>
      <c r="R31" s="379" t="s">
        <v>443</v>
      </c>
      <c r="S31" s="379" t="s">
        <v>443</v>
      </c>
      <c r="T31" s="379" t="s">
        <v>443</v>
      </c>
    </row>
    <row r="32" spans="1:20" ht="15" x14ac:dyDescent="0.25">
      <c r="A32" s="383" t="s">
        <v>2239</v>
      </c>
      <c r="B32" s="383" t="s">
        <v>60</v>
      </c>
      <c r="C32" s="409" t="s">
        <v>2049</v>
      </c>
      <c r="D32" s="384"/>
      <c r="E32" s="385" t="s">
        <v>590</v>
      </c>
      <c r="F32" s="386" t="s">
        <v>1370</v>
      </c>
      <c r="G32" s="387" t="s">
        <v>24</v>
      </c>
      <c r="H32" s="388" t="s">
        <v>69</v>
      </c>
      <c r="I32" s="405" t="s">
        <v>443</v>
      </c>
      <c r="J32" s="379" t="s">
        <v>443</v>
      </c>
      <c r="K32" s="379" t="s">
        <v>443</v>
      </c>
      <c r="L32" s="379" t="s">
        <v>443</v>
      </c>
      <c r="M32" s="380" t="s">
        <v>35</v>
      </c>
      <c r="N32" s="380" t="s">
        <v>35</v>
      </c>
      <c r="O32" s="379" t="s">
        <v>443</v>
      </c>
      <c r="P32" s="379" t="s">
        <v>4</v>
      </c>
      <c r="Q32" s="379" t="s">
        <v>443</v>
      </c>
      <c r="R32" s="379" t="s">
        <v>443</v>
      </c>
      <c r="S32" s="379" t="s">
        <v>443</v>
      </c>
      <c r="T32" s="379"/>
    </row>
    <row r="33" spans="1:20" ht="30" x14ac:dyDescent="0.25">
      <c r="A33" s="408" t="s">
        <v>2706</v>
      </c>
      <c r="B33" s="382" t="s">
        <v>60</v>
      </c>
      <c r="C33" s="409" t="s">
        <v>2049</v>
      </c>
      <c r="D33" s="401">
        <v>43617</v>
      </c>
      <c r="E33" s="385" t="s">
        <v>590</v>
      </c>
      <c r="F33" s="386" t="s">
        <v>1460</v>
      </c>
      <c r="G33" s="387" t="s">
        <v>2383</v>
      </c>
      <c r="H33" s="388" t="s">
        <v>87</v>
      </c>
      <c r="I33" s="379" t="s">
        <v>443</v>
      </c>
      <c r="J33" s="379" t="s">
        <v>443</v>
      </c>
      <c r="K33" s="450" t="s">
        <v>4</v>
      </c>
      <c r="L33" s="379" t="s">
        <v>443</v>
      </c>
      <c r="M33" s="380" t="s">
        <v>1919</v>
      </c>
      <c r="N33" s="380" t="s">
        <v>35</v>
      </c>
      <c r="O33" s="379" t="s">
        <v>443</v>
      </c>
      <c r="P33" s="379" t="s">
        <v>443</v>
      </c>
      <c r="Q33" s="379" t="s">
        <v>443</v>
      </c>
      <c r="R33" s="379" t="s">
        <v>443</v>
      </c>
      <c r="S33" s="379" t="s">
        <v>443</v>
      </c>
      <c r="T33" s="380" t="s">
        <v>35</v>
      </c>
    </row>
    <row r="34" spans="1:20" ht="15" x14ac:dyDescent="0.25">
      <c r="A34" s="382" t="s">
        <v>2289</v>
      </c>
      <c r="B34" s="406" t="s">
        <v>60</v>
      </c>
      <c r="C34" s="409" t="s">
        <v>2049</v>
      </c>
      <c r="D34" s="441"/>
      <c r="E34" s="385" t="s">
        <v>590</v>
      </c>
      <c r="F34" s="386" t="s">
        <v>2578</v>
      </c>
      <c r="G34" s="387" t="s">
        <v>30</v>
      </c>
      <c r="H34" s="388" t="s">
        <v>31</v>
      </c>
      <c r="I34" s="379" t="s">
        <v>443</v>
      </c>
      <c r="J34" s="379" t="s">
        <v>443</v>
      </c>
      <c r="K34" s="379" t="s">
        <v>443</v>
      </c>
      <c r="L34" s="379" t="s">
        <v>443</v>
      </c>
      <c r="M34" s="379" t="s">
        <v>443</v>
      </c>
      <c r="N34" s="380" t="s">
        <v>35</v>
      </c>
      <c r="O34" s="379" t="s">
        <v>443</v>
      </c>
      <c r="P34" s="379" t="s">
        <v>443</v>
      </c>
      <c r="Q34" s="379" t="s">
        <v>443</v>
      </c>
      <c r="R34" s="448" t="s">
        <v>443</v>
      </c>
      <c r="S34" s="448" t="s">
        <v>443</v>
      </c>
      <c r="T34" s="379" t="s">
        <v>443</v>
      </c>
    </row>
    <row r="35" spans="1:20" ht="15" x14ac:dyDescent="0.25">
      <c r="A35" s="414" t="s">
        <v>2314</v>
      </c>
      <c r="B35" s="383" t="s">
        <v>60</v>
      </c>
      <c r="C35" s="409" t="s">
        <v>2049</v>
      </c>
      <c r="D35" s="434">
        <v>43221</v>
      </c>
      <c r="E35" s="385" t="s">
        <v>590</v>
      </c>
      <c r="F35" s="386" t="s">
        <v>2496</v>
      </c>
      <c r="G35" s="387" t="s">
        <v>19</v>
      </c>
      <c r="H35" s="388" t="s">
        <v>72</v>
      </c>
      <c r="I35" s="379" t="s">
        <v>443</v>
      </c>
      <c r="J35" s="379" t="s">
        <v>4</v>
      </c>
      <c r="K35" s="379" t="s">
        <v>443</v>
      </c>
      <c r="L35" s="379" t="s">
        <v>443</v>
      </c>
      <c r="M35" s="379" t="s">
        <v>443</v>
      </c>
      <c r="N35" s="380" t="s">
        <v>35</v>
      </c>
      <c r="O35" s="379" t="s">
        <v>443</v>
      </c>
      <c r="P35" s="379" t="s">
        <v>443</v>
      </c>
      <c r="Q35" s="379" t="s">
        <v>443</v>
      </c>
      <c r="R35" s="380" t="s">
        <v>35</v>
      </c>
      <c r="S35" s="379" t="s">
        <v>443</v>
      </c>
      <c r="T35" s="379" t="s">
        <v>443</v>
      </c>
    </row>
    <row r="36" spans="1:20" ht="15" x14ac:dyDescent="0.25">
      <c r="A36" s="383" t="s">
        <v>2856</v>
      </c>
      <c r="B36" s="383" t="s">
        <v>60</v>
      </c>
      <c r="C36" s="409" t="s">
        <v>2049</v>
      </c>
      <c r="D36" s="384"/>
      <c r="E36" s="385" t="s">
        <v>590</v>
      </c>
      <c r="F36" s="386" t="s">
        <v>512</v>
      </c>
      <c r="G36" s="387" t="s">
        <v>30</v>
      </c>
      <c r="H36" s="388" t="s">
        <v>45</v>
      </c>
      <c r="I36" s="379" t="s">
        <v>443</v>
      </c>
      <c r="J36" s="379" t="s">
        <v>443</v>
      </c>
      <c r="K36" s="379" t="s">
        <v>443</v>
      </c>
      <c r="L36" s="389" t="s">
        <v>4</v>
      </c>
      <c r="M36" s="379" t="s">
        <v>443</v>
      </c>
      <c r="N36" s="380" t="s">
        <v>35</v>
      </c>
      <c r="O36" s="379" t="s">
        <v>443</v>
      </c>
      <c r="P36" s="379" t="s">
        <v>443</v>
      </c>
      <c r="Q36" s="379" t="s">
        <v>443</v>
      </c>
      <c r="R36" s="448" t="s">
        <v>443</v>
      </c>
      <c r="S36" s="448" t="s">
        <v>443</v>
      </c>
      <c r="T36" s="379" t="s">
        <v>443</v>
      </c>
    </row>
    <row r="37" spans="1:20" ht="15" x14ac:dyDescent="0.25">
      <c r="A37" s="372" t="s">
        <v>83</v>
      </c>
      <c r="B37" s="371" t="s">
        <v>60</v>
      </c>
      <c r="C37" s="409" t="s">
        <v>2049</v>
      </c>
      <c r="D37" s="440"/>
      <c r="E37" s="375" t="s">
        <v>590</v>
      </c>
      <c r="F37" s="376" t="s">
        <v>2590</v>
      </c>
      <c r="G37" s="387" t="s">
        <v>30</v>
      </c>
      <c r="H37" s="378" t="s">
        <v>45</v>
      </c>
      <c r="I37" s="379" t="s">
        <v>443</v>
      </c>
      <c r="J37" s="379" t="s">
        <v>443</v>
      </c>
      <c r="K37" s="379" t="s">
        <v>443</v>
      </c>
      <c r="L37" s="389" t="s">
        <v>4</v>
      </c>
      <c r="M37" s="379" t="s">
        <v>443</v>
      </c>
      <c r="N37" s="380" t="s">
        <v>35</v>
      </c>
      <c r="O37" s="379" t="s">
        <v>443</v>
      </c>
      <c r="P37" s="379" t="s">
        <v>443</v>
      </c>
      <c r="Q37" s="379" t="s">
        <v>443</v>
      </c>
      <c r="R37" s="448" t="s">
        <v>443</v>
      </c>
      <c r="S37" s="448" t="s">
        <v>443</v>
      </c>
      <c r="T37" s="379" t="s">
        <v>443</v>
      </c>
    </row>
    <row r="38" spans="1:20" ht="15" x14ac:dyDescent="0.25">
      <c r="A38" s="382" t="s">
        <v>2048</v>
      </c>
      <c r="B38" s="383" t="s">
        <v>62</v>
      </c>
      <c r="C38" s="409" t="s">
        <v>2599</v>
      </c>
      <c r="D38" s="401">
        <v>40787</v>
      </c>
      <c r="E38" s="385" t="s">
        <v>590</v>
      </c>
      <c r="F38" s="386" t="s">
        <v>392</v>
      </c>
      <c r="G38" s="387" t="s">
        <v>19</v>
      </c>
      <c r="H38" s="388" t="s">
        <v>87</v>
      </c>
      <c r="I38" s="379" t="s">
        <v>443</v>
      </c>
      <c r="J38" s="379" t="s">
        <v>4</v>
      </c>
      <c r="K38" s="379" t="s">
        <v>443</v>
      </c>
      <c r="L38" s="379" t="s">
        <v>443</v>
      </c>
      <c r="M38" s="379" t="s">
        <v>443</v>
      </c>
      <c r="N38" s="380" t="s">
        <v>35</v>
      </c>
      <c r="O38" s="379" t="s">
        <v>443</v>
      </c>
      <c r="P38" s="379" t="s">
        <v>443</v>
      </c>
      <c r="Q38" s="379" t="s">
        <v>443</v>
      </c>
      <c r="R38" s="379" t="s">
        <v>443</v>
      </c>
      <c r="S38" s="379" t="s">
        <v>443</v>
      </c>
      <c r="T38" s="379" t="s">
        <v>443</v>
      </c>
    </row>
    <row r="39" spans="1:20" ht="15" x14ac:dyDescent="0.25">
      <c r="A39" s="408" t="s">
        <v>70</v>
      </c>
      <c r="B39" s="382" t="s">
        <v>62</v>
      </c>
      <c r="C39" s="409" t="s">
        <v>2049</v>
      </c>
      <c r="D39" s="384"/>
      <c r="E39" s="385" t="s">
        <v>590</v>
      </c>
      <c r="F39" s="386" t="s">
        <v>278</v>
      </c>
      <c r="G39" s="387" t="s">
        <v>2181</v>
      </c>
      <c r="H39" s="388" t="s">
        <v>72</v>
      </c>
      <c r="I39" s="379" t="s">
        <v>443</v>
      </c>
      <c r="J39" s="379" t="s">
        <v>4</v>
      </c>
      <c r="K39" s="379" t="s">
        <v>443</v>
      </c>
      <c r="L39" s="379" t="s">
        <v>443</v>
      </c>
      <c r="M39" s="379" t="s">
        <v>443</v>
      </c>
      <c r="N39" s="380" t="s">
        <v>35</v>
      </c>
      <c r="O39" s="379" t="s">
        <v>443</v>
      </c>
      <c r="P39" s="379" t="s">
        <v>443</v>
      </c>
      <c r="Q39" s="379" t="s">
        <v>443</v>
      </c>
      <c r="R39" s="379" t="s">
        <v>443</v>
      </c>
      <c r="S39" s="379" t="s">
        <v>443</v>
      </c>
      <c r="T39" s="379" t="s">
        <v>443</v>
      </c>
    </row>
    <row r="40" spans="1:20" ht="15" x14ac:dyDescent="0.25">
      <c r="A40" s="383" t="s">
        <v>86</v>
      </c>
      <c r="B40" s="383" t="s">
        <v>758</v>
      </c>
      <c r="C40" s="383"/>
      <c r="D40" s="384"/>
      <c r="E40" s="385" t="s">
        <v>590</v>
      </c>
      <c r="F40" s="386" t="s">
        <v>444</v>
      </c>
      <c r="G40" s="387" t="s">
        <v>24</v>
      </c>
      <c r="H40" s="388" t="s">
        <v>87</v>
      </c>
      <c r="I40" s="379" t="s">
        <v>443</v>
      </c>
      <c r="J40" s="379" t="s">
        <v>443</v>
      </c>
      <c r="K40" s="379" t="s">
        <v>4</v>
      </c>
      <c r="L40" s="379" t="s">
        <v>443</v>
      </c>
      <c r="M40" s="380" t="s">
        <v>35</v>
      </c>
      <c r="N40" s="380" t="s">
        <v>35</v>
      </c>
      <c r="O40" s="379" t="s">
        <v>443</v>
      </c>
      <c r="P40" s="380" t="s">
        <v>35</v>
      </c>
      <c r="Q40" s="379" t="s">
        <v>443</v>
      </c>
      <c r="R40" s="379" t="s">
        <v>443</v>
      </c>
      <c r="S40" s="379" t="s">
        <v>443</v>
      </c>
      <c r="T40" s="379"/>
    </row>
    <row r="41" spans="1:20" ht="15" x14ac:dyDescent="0.25">
      <c r="A41" s="382" t="s">
        <v>985</v>
      </c>
      <c r="B41" s="382" t="s">
        <v>758</v>
      </c>
      <c r="C41" s="383"/>
      <c r="D41" s="401">
        <v>43422</v>
      </c>
      <c r="E41" s="385" t="s">
        <v>590</v>
      </c>
      <c r="F41" s="386" t="s">
        <v>986</v>
      </c>
      <c r="G41" s="387" t="s">
        <v>24</v>
      </c>
      <c r="H41" s="388" t="s">
        <v>69</v>
      </c>
      <c r="I41" s="379" t="s">
        <v>443</v>
      </c>
      <c r="J41" s="379" t="s">
        <v>443</v>
      </c>
      <c r="K41" s="379" t="s">
        <v>443</v>
      </c>
      <c r="L41" s="379" t="s">
        <v>443</v>
      </c>
      <c r="M41" s="380" t="s">
        <v>35</v>
      </c>
      <c r="N41" s="380" t="s">
        <v>35</v>
      </c>
      <c r="O41" s="379" t="s">
        <v>443</v>
      </c>
      <c r="P41" s="379" t="s">
        <v>443</v>
      </c>
      <c r="Q41" s="379" t="s">
        <v>443</v>
      </c>
      <c r="R41" s="379" t="s">
        <v>443</v>
      </c>
      <c r="S41" s="379" t="s">
        <v>443</v>
      </c>
      <c r="T41" s="379"/>
    </row>
    <row r="42" spans="1:20" ht="45" x14ac:dyDescent="0.25">
      <c r="A42" s="399" t="s">
        <v>2670</v>
      </c>
      <c r="B42" s="372" t="s">
        <v>758</v>
      </c>
      <c r="C42" s="372" t="s">
        <v>2671</v>
      </c>
      <c r="D42" s="374">
        <v>44063</v>
      </c>
      <c r="E42" s="385" t="s">
        <v>590</v>
      </c>
      <c r="F42" s="403" t="s">
        <v>2672</v>
      </c>
      <c r="G42" s="431" t="s">
        <v>2383</v>
      </c>
      <c r="H42" s="404" t="s">
        <v>72</v>
      </c>
      <c r="I42" s="379"/>
      <c r="J42" s="379"/>
      <c r="K42" s="379"/>
      <c r="L42" s="379"/>
      <c r="M42" s="379"/>
      <c r="N42" s="379"/>
      <c r="O42" s="379"/>
      <c r="P42" s="379"/>
      <c r="Q42" s="379"/>
      <c r="R42" s="379" t="s">
        <v>443</v>
      </c>
      <c r="S42" s="379" t="s">
        <v>443</v>
      </c>
      <c r="T42" s="425" t="s">
        <v>4</v>
      </c>
    </row>
    <row r="43" spans="1:20" ht="15" x14ac:dyDescent="0.25">
      <c r="A43" s="383" t="s">
        <v>1271</v>
      </c>
      <c r="B43" s="383" t="s">
        <v>758</v>
      </c>
      <c r="C43" s="383"/>
      <c r="D43" s="434">
        <v>43040</v>
      </c>
      <c r="E43" s="385" t="s">
        <v>590</v>
      </c>
      <c r="F43" s="386" t="s">
        <v>1272</v>
      </c>
      <c r="G43" s="387" t="s">
        <v>24</v>
      </c>
      <c r="H43" s="388" t="s">
        <v>72</v>
      </c>
      <c r="I43" s="379" t="s">
        <v>443</v>
      </c>
      <c r="J43" s="379" t="s">
        <v>4</v>
      </c>
      <c r="K43" s="379" t="s">
        <v>443</v>
      </c>
      <c r="L43" s="379" t="s">
        <v>443</v>
      </c>
      <c r="M43" s="380" t="s">
        <v>35</v>
      </c>
      <c r="N43" s="380" t="s">
        <v>35</v>
      </c>
      <c r="O43" s="379" t="s">
        <v>443</v>
      </c>
      <c r="P43" s="379" t="s">
        <v>443</v>
      </c>
      <c r="Q43" s="379" t="s">
        <v>443</v>
      </c>
      <c r="R43" s="379" t="s">
        <v>443</v>
      </c>
      <c r="S43" s="379" t="s">
        <v>443</v>
      </c>
      <c r="T43" s="379"/>
    </row>
    <row r="44" spans="1:20" ht="15" x14ac:dyDescent="0.25">
      <c r="A44" s="406" t="s">
        <v>1401</v>
      </c>
      <c r="B44" s="383" t="s">
        <v>758</v>
      </c>
      <c r="C44" s="414"/>
      <c r="D44" s="434">
        <v>42522</v>
      </c>
      <c r="E44" s="385" t="s">
        <v>590</v>
      </c>
      <c r="F44" s="386" t="s">
        <v>1402</v>
      </c>
      <c r="G44" s="413" t="s">
        <v>24</v>
      </c>
      <c r="H44" s="388" t="s">
        <v>100</v>
      </c>
      <c r="I44" s="379" t="s">
        <v>443</v>
      </c>
      <c r="J44" s="379" t="s">
        <v>443</v>
      </c>
      <c r="K44" s="379" t="s">
        <v>443</v>
      </c>
      <c r="L44" s="379" t="s">
        <v>443</v>
      </c>
      <c r="M44" s="380" t="s">
        <v>35</v>
      </c>
      <c r="N44" s="380" t="s">
        <v>35</v>
      </c>
      <c r="O44" s="379" t="s">
        <v>443</v>
      </c>
      <c r="P44" s="379" t="s">
        <v>443</v>
      </c>
      <c r="Q44" s="379" t="s">
        <v>443</v>
      </c>
      <c r="R44" s="405" t="s">
        <v>443</v>
      </c>
      <c r="S44" s="379" t="s">
        <v>443</v>
      </c>
      <c r="T44" s="379"/>
    </row>
    <row r="45" spans="1:20" ht="15" x14ac:dyDescent="0.25">
      <c r="A45" s="383" t="s">
        <v>866</v>
      </c>
      <c r="B45" s="383" t="s">
        <v>2857</v>
      </c>
      <c r="C45" s="412"/>
      <c r="D45" s="401">
        <v>43497</v>
      </c>
      <c r="E45" s="385" t="s">
        <v>590</v>
      </c>
      <c r="F45" s="386" t="s">
        <v>2634</v>
      </c>
      <c r="G45" s="413" t="s">
        <v>19</v>
      </c>
      <c r="H45" s="388" t="s">
        <v>72</v>
      </c>
      <c r="I45" s="379" t="s">
        <v>443</v>
      </c>
      <c r="J45" s="379" t="s">
        <v>443</v>
      </c>
      <c r="K45" s="379" t="s">
        <v>4</v>
      </c>
      <c r="L45" s="379" t="s">
        <v>443</v>
      </c>
      <c r="M45" s="379" t="s">
        <v>443</v>
      </c>
      <c r="N45" s="380" t="s">
        <v>35</v>
      </c>
      <c r="O45" s="379" t="s">
        <v>443</v>
      </c>
      <c r="P45" s="379" t="s">
        <v>443</v>
      </c>
      <c r="Q45" s="379" t="s">
        <v>443</v>
      </c>
      <c r="R45" s="380" t="s">
        <v>35</v>
      </c>
      <c r="S45" s="379" t="s">
        <v>443</v>
      </c>
      <c r="T45" s="379" t="s">
        <v>443</v>
      </c>
    </row>
    <row r="46" spans="1:20" ht="15" x14ac:dyDescent="0.25">
      <c r="A46" s="382" t="s">
        <v>2285</v>
      </c>
      <c r="B46" s="382" t="s">
        <v>1631</v>
      </c>
      <c r="C46" s="409" t="s">
        <v>2049</v>
      </c>
      <c r="D46" s="401">
        <v>41654</v>
      </c>
      <c r="E46" s="385" t="s">
        <v>590</v>
      </c>
      <c r="F46" s="386" t="s">
        <v>2482</v>
      </c>
      <c r="G46" s="387" t="s">
        <v>19</v>
      </c>
      <c r="H46" s="388" t="s">
        <v>69</v>
      </c>
      <c r="I46" s="379" t="s">
        <v>443</v>
      </c>
      <c r="J46" s="379" t="s">
        <v>443</v>
      </c>
      <c r="K46" s="379" t="s">
        <v>443</v>
      </c>
      <c r="L46" s="379" t="s">
        <v>443</v>
      </c>
      <c r="M46" s="405" t="s">
        <v>443</v>
      </c>
      <c r="N46" s="380" t="s">
        <v>35</v>
      </c>
      <c r="O46" s="379" t="s">
        <v>443</v>
      </c>
      <c r="P46" s="379" t="s">
        <v>443</v>
      </c>
      <c r="Q46" s="379" t="s">
        <v>443</v>
      </c>
      <c r="R46" s="379" t="s">
        <v>443</v>
      </c>
      <c r="S46" s="379" t="s">
        <v>443</v>
      </c>
      <c r="T46" s="379" t="s">
        <v>443</v>
      </c>
    </row>
    <row r="47" spans="1:20" ht="15" x14ac:dyDescent="0.25">
      <c r="A47" s="414" t="s">
        <v>1082</v>
      </c>
      <c r="B47" s="383" t="s">
        <v>89</v>
      </c>
      <c r="C47" s="383"/>
      <c r="D47" s="401">
        <v>41426</v>
      </c>
      <c r="E47" s="385" t="s">
        <v>590</v>
      </c>
      <c r="F47" s="386" t="s">
        <v>2430</v>
      </c>
      <c r="G47" s="387" t="s">
        <v>19</v>
      </c>
      <c r="H47" s="415" t="s">
        <v>25</v>
      </c>
      <c r="I47" s="379" t="s">
        <v>443</v>
      </c>
      <c r="J47" s="379" t="s">
        <v>443</v>
      </c>
      <c r="K47" s="379" t="s">
        <v>443</v>
      </c>
      <c r="L47" s="379" t="s">
        <v>443</v>
      </c>
      <c r="M47" s="405" t="s">
        <v>443</v>
      </c>
      <c r="N47" s="380" t="s">
        <v>35</v>
      </c>
      <c r="O47" s="379" t="s">
        <v>4</v>
      </c>
      <c r="P47" s="379" t="s">
        <v>443</v>
      </c>
      <c r="Q47" s="379" t="s">
        <v>443</v>
      </c>
      <c r="R47" s="379" t="s">
        <v>443</v>
      </c>
      <c r="S47" s="379" t="s">
        <v>443</v>
      </c>
      <c r="T47" s="379" t="s">
        <v>443</v>
      </c>
    </row>
    <row r="48" spans="1:20" ht="15" x14ac:dyDescent="0.25">
      <c r="A48" s="372" t="s">
        <v>2456</v>
      </c>
      <c r="B48" s="383" t="s">
        <v>89</v>
      </c>
      <c r="C48" s="373"/>
      <c r="D48" s="516">
        <v>43831</v>
      </c>
      <c r="E48" s="375" t="s">
        <v>590</v>
      </c>
      <c r="F48" s="376" t="s">
        <v>2460</v>
      </c>
      <c r="G48" s="387" t="s">
        <v>24</v>
      </c>
      <c r="H48" s="378" t="s">
        <v>87</v>
      </c>
      <c r="I48" s="379"/>
      <c r="J48" s="379"/>
      <c r="K48" s="379" t="s">
        <v>443</v>
      </c>
      <c r="L48" s="389" t="s">
        <v>4</v>
      </c>
      <c r="M48" s="380" t="s">
        <v>35</v>
      </c>
      <c r="N48" s="380" t="s">
        <v>35</v>
      </c>
      <c r="O48" s="379" t="s">
        <v>443</v>
      </c>
      <c r="P48" s="379" t="s">
        <v>443</v>
      </c>
      <c r="Q48" s="379" t="s">
        <v>443</v>
      </c>
      <c r="R48" s="379" t="s">
        <v>443</v>
      </c>
      <c r="S48" s="379" t="s">
        <v>443</v>
      </c>
      <c r="T48" s="379"/>
    </row>
    <row r="49" spans="1:20" ht="15" x14ac:dyDescent="0.25">
      <c r="A49" s="414" t="s">
        <v>88</v>
      </c>
      <c r="B49" s="383" t="s">
        <v>89</v>
      </c>
      <c r="C49" s="383"/>
      <c r="D49" s="384"/>
      <c r="E49" s="385" t="s">
        <v>590</v>
      </c>
      <c r="F49" s="386" t="s">
        <v>533</v>
      </c>
      <c r="G49" s="387" t="s">
        <v>30</v>
      </c>
      <c r="H49" s="388" t="s">
        <v>2588</v>
      </c>
      <c r="I49" s="379" t="s">
        <v>443</v>
      </c>
      <c r="J49" s="379" t="s">
        <v>443</v>
      </c>
      <c r="K49" s="462" t="s">
        <v>443</v>
      </c>
      <c r="L49" s="379" t="s">
        <v>443</v>
      </c>
      <c r="M49" s="379" t="s">
        <v>443</v>
      </c>
      <c r="N49" s="380" t="s">
        <v>35</v>
      </c>
      <c r="O49" s="379" t="s">
        <v>443</v>
      </c>
      <c r="P49" s="379" t="s">
        <v>443</v>
      </c>
      <c r="Q49" s="379" t="s">
        <v>443</v>
      </c>
      <c r="R49" s="448" t="s">
        <v>443</v>
      </c>
      <c r="S49" s="448" t="s">
        <v>443</v>
      </c>
      <c r="T49" s="379" t="s">
        <v>443</v>
      </c>
    </row>
    <row r="50" spans="1:20" ht="15" x14ac:dyDescent="0.25">
      <c r="A50" s="414" t="s">
        <v>2320</v>
      </c>
      <c r="B50" s="414" t="s">
        <v>94</v>
      </c>
      <c r="C50" s="414"/>
      <c r="D50" s="386"/>
      <c r="E50" s="385" t="s">
        <v>590</v>
      </c>
      <c r="F50" s="386" t="s">
        <v>531</v>
      </c>
      <c r="G50" s="387" t="s">
        <v>30</v>
      </c>
      <c r="H50" s="415" t="s">
        <v>25</v>
      </c>
      <c r="I50" s="379" t="s">
        <v>443</v>
      </c>
      <c r="J50" s="379" t="s">
        <v>443</v>
      </c>
      <c r="K50" s="379" t="s">
        <v>443</v>
      </c>
      <c r="L50" s="379" t="s">
        <v>443</v>
      </c>
      <c r="M50" s="405" t="s">
        <v>443</v>
      </c>
      <c r="N50" s="380" t="s">
        <v>35</v>
      </c>
      <c r="O50" s="389" t="s">
        <v>4</v>
      </c>
      <c r="P50" s="379" t="s">
        <v>443</v>
      </c>
      <c r="Q50" s="379" t="s">
        <v>443</v>
      </c>
      <c r="R50" s="448" t="s">
        <v>443</v>
      </c>
      <c r="S50" s="448" t="s">
        <v>443</v>
      </c>
      <c r="T50" s="379" t="s">
        <v>443</v>
      </c>
    </row>
    <row r="51" spans="1:20" ht="15" x14ac:dyDescent="0.25">
      <c r="A51" s="383" t="s">
        <v>784</v>
      </c>
      <c r="B51" s="383" t="s">
        <v>785</v>
      </c>
      <c r="C51" s="406"/>
      <c r="D51" s="401">
        <v>41791</v>
      </c>
      <c r="E51" s="385" t="s">
        <v>590</v>
      </c>
      <c r="F51" s="386" t="s">
        <v>300</v>
      </c>
      <c r="G51" s="387" t="s">
        <v>19</v>
      </c>
      <c r="H51" s="388" t="s">
        <v>31</v>
      </c>
      <c r="I51" s="379" t="s">
        <v>443</v>
      </c>
      <c r="J51" s="379" t="s">
        <v>443</v>
      </c>
      <c r="K51" s="379" t="s">
        <v>443</v>
      </c>
      <c r="L51" s="379" t="s">
        <v>443</v>
      </c>
      <c r="M51" s="379" t="s">
        <v>443</v>
      </c>
      <c r="N51" s="380" t="s">
        <v>35</v>
      </c>
      <c r="O51" s="380" t="s">
        <v>35</v>
      </c>
      <c r="P51" s="379" t="s">
        <v>443</v>
      </c>
      <c r="Q51" s="379" t="s">
        <v>443</v>
      </c>
      <c r="R51" s="380" t="s">
        <v>35</v>
      </c>
      <c r="S51" s="379" t="s">
        <v>35</v>
      </c>
      <c r="T51" s="379" t="s">
        <v>443</v>
      </c>
    </row>
    <row r="52" spans="1:20" ht="15" x14ac:dyDescent="0.25">
      <c r="A52" s="383" t="s">
        <v>2066</v>
      </c>
      <c r="B52" s="383" t="s">
        <v>665</v>
      </c>
      <c r="C52" s="383"/>
      <c r="D52" s="401">
        <v>44075</v>
      </c>
      <c r="E52" s="385" t="s">
        <v>590</v>
      </c>
      <c r="F52" s="386" t="s">
        <v>666</v>
      </c>
      <c r="G52" s="387" t="s">
        <v>24</v>
      </c>
      <c r="H52" s="388" t="s">
        <v>53</v>
      </c>
      <c r="I52" s="379"/>
      <c r="J52" s="379"/>
      <c r="K52" s="379"/>
      <c r="L52" s="379"/>
      <c r="M52" s="379"/>
      <c r="N52" s="379"/>
      <c r="O52" s="379"/>
      <c r="P52" s="379"/>
      <c r="Q52" s="379"/>
      <c r="R52" s="379"/>
      <c r="S52" s="379" t="s">
        <v>443</v>
      </c>
      <c r="T52" s="379"/>
    </row>
    <row r="53" spans="1:20" ht="15" x14ac:dyDescent="0.25">
      <c r="A53" s="383" t="s">
        <v>284</v>
      </c>
      <c r="B53" s="408" t="s">
        <v>662</v>
      </c>
      <c r="C53" s="409"/>
      <c r="D53" s="446">
        <v>42353</v>
      </c>
      <c r="E53" s="385" t="s">
        <v>590</v>
      </c>
      <c r="F53" s="386" t="s">
        <v>285</v>
      </c>
      <c r="G53" s="387" t="s">
        <v>2181</v>
      </c>
      <c r="H53" s="404" t="s">
        <v>20</v>
      </c>
      <c r="I53" s="379" t="s">
        <v>443</v>
      </c>
      <c r="J53" s="379" t="s">
        <v>443</v>
      </c>
      <c r="K53" s="379" t="s">
        <v>443</v>
      </c>
      <c r="L53" s="379" t="s">
        <v>443</v>
      </c>
      <c r="M53" s="379" t="s">
        <v>443</v>
      </c>
      <c r="N53" s="380" t="s">
        <v>35</v>
      </c>
      <c r="O53" s="379" t="s">
        <v>443</v>
      </c>
      <c r="P53" s="379" t="s">
        <v>443</v>
      </c>
      <c r="Q53" s="379" t="s">
        <v>443</v>
      </c>
      <c r="R53" s="379" t="s">
        <v>4</v>
      </c>
      <c r="S53" s="379" t="s">
        <v>443</v>
      </c>
      <c r="T53" s="379" t="s">
        <v>443</v>
      </c>
    </row>
    <row r="54" spans="1:20" ht="15" x14ac:dyDescent="0.25">
      <c r="A54" s="383" t="s">
        <v>291</v>
      </c>
      <c r="B54" s="408" t="s">
        <v>662</v>
      </c>
      <c r="C54" s="409"/>
      <c r="D54" s="446">
        <v>42353</v>
      </c>
      <c r="E54" s="385" t="s">
        <v>590</v>
      </c>
      <c r="F54" s="386" t="s">
        <v>292</v>
      </c>
      <c r="G54" s="387" t="s">
        <v>2181</v>
      </c>
      <c r="H54" s="388" t="s">
        <v>69</v>
      </c>
      <c r="I54" s="379" t="s">
        <v>443</v>
      </c>
      <c r="J54" s="379" t="s">
        <v>443</v>
      </c>
      <c r="K54" s="379" t="s">
        <v>443</v>
      </c>
      <c r="L54" s="405" t="s">
        <v>443</v>
      </c>
      <c r="M54" s="379" t="s">
        <v>4</v>
      </c>
      <c r="N54" s="380" t="s">
        <v>35</v>
      </c>
      <c r="O54" s="379" t="s">
        <v>443</v>
      </c>
      <c r="P54" s="379" t="s">
        <v>4</v>
      </c>
      <c r="Q54" s="379" t="s">
        <v>443</v>
      </c>
      <c r="R54" s="379" t="s">
        <v>443</v>
      </c>
      <c r="S54" s="379" t="s">
        <v>443</v>
      </c>
      <c r="T54" s="379" t="s">
        <v>443</v>
      </c>
    </row>
    <row r="55" spans="1:20" ht="15" x14ac:dyDescent="0.25">
      <c r="A55" s="383" t="s">
        <v>289</v>
      </c>
      <c r="B55" s="383" t="s">
        <v>662</v>
      </c>
      <c r="C55" s="409"/>
      <c r="D55" s="446">
        <v>42353</v>
      </c>
      <c r="E55" s="385" t="s">
        <v>590</v>
      </c>
      <c r="F55" s="386" t="s">
        <v>290</v>
      </c>
      <c r="G55" s="387" t="s">
        <v>2181</v>
      </c>
      <c r="H55" s="388" t="s">
        <v>69</v>
      </c>
      <c r="I55" s="379" t="s">
        <v>443</v>
      </c>
      <c r="J55" s="379" t="s">
        <v>443</v>
      </c>
      <c r="K55" s="379" t="s">
        <v>443</v>
      </c>
      <c r="L55" s="405" t="s">
        <v>443</v>
      </c>
      <c r="M55" s="379" t="s">
        <v>4</v>
      </c>
      <c r="N55" s="380" t="s">
        <v>35</v>
      </c>
      <c r="O55" s="379" t="s">
        <v>443</v>
      </c>
      <c r="P55" s="379" t="s">
        <v>4</v>
      </c>
      <c r="Q55" s="379" t="s">
        <v>443</v>
      </c>
      <c r="R55" s="379" t="s">
        <v>443</v>
      </c>
      <c r="S55" s="379" t="s">
        <v>443</v>
      </c>
      <c r="T55" s="379" t="s">
        <v>443</v>
      </c>
    </row>
    <row r="56" spans="1:20" ht="30" x14ac:dyDescent="0.25">
      <c r="A56" s="464" t="s">
        <v>2058</v>
      </c>
      <c r="B56" s="464" t="s">
        <v>99</v>
      </c>
      <c r="C56" s="383" t="s">
        <v>2601</v>
      </c>
      <c r="D56" s="445"/>
      <c r="E56" s="465" t="s">
        <v>590</v>
      </c>
      <c r="F56" s="441" t="s">
        <v>465</v>
      </c>
      <c r="G56" s="466" t="s">
        <v>24</v>
      </c>
      <c r="H56" s="449" t="s">
        <v>2368</v>
      </c>
      <c r="I56" s="379" t="s">
        <v>443</v>
      </c>
      <c r="J56" s="379" t="s">
        <v>443</v>
      </c>
      <c r="K56" s="379" t="s">
        <v>443</v>
      </c>
      <c r="L56" s="379" t="s">
        <v>443</v>
      </c>
      <c r="M56" s="380" t="s">
        <v>35</v>
      </c>
      <c r="N56" s="380" t="s">
        <v>35</v>
      </c>
      <c r="O56" s="379" t="s">
        <v>443</v>
      </c>
      <c r="P56" s="379" t="s">
        <v>443</v>
      </c>
      <c r="Q56" s="379" t="s">
        <v>443</v>
      </c>
      <c r="R56" s="379" t="s">
        <v>443</v>
      </c>
      <c r="S56" s="379" t="s">
        <v>443</v>
      </c>
      <c r="T56" s="379"/>
    </row>
    <row r="57" spans="1:20" ht="15" x14ac:dyDescent="0.25">
      <c r="A57" s="383" t="s">
        <v>2071</v>
      </c>
      <c r="B57" s="383" t="s">
        <v>99</v>
      </c>
      <c r="C57" s="383"/>
      <c r="D57" s="401">
        <v>41791</v>
      </c>
      <c r="E57" s="385" t="s">
        <v>590</v>
      </c>
      <c r="F57" s="386" t="s">
        <v>2375</v>
      </c>
      <c r="G57" s="387" t="s">
        <v>2181</v>
      </c>
      <c r="H57" s="388" t="s">
        <v>25</v>
      </c>
      <c r="I57" s="379" t="s">
        <v>443</v>
      </c>
      <c r="J57" s="379" t="s">
        <v>443</v>
      </c>
      <c r="K57" s="379" t="s">
        <v>443</v>
      </c>
      <c r="L57" s="379" t="s">
        <v>443</v>
      </c>
      <c r="M57" s="379" t="s">
        <v>443</v>
      </c>
      <c r="N57" s="380" t="s">
        <v>35</v>
      </c>
      <c r="O57" s="379" t="s">
        <v>443</v>
      </c>
      <c r="P57" s="379" t="s">
        <v>443</v>
      </c>
      <c r="Q57" s="379" t="s">
        <v>443</v>
      </c>
      <c r="R57" s="379" t="s">
        <v>443</v>
      </c>
      <c r="S57" s="379" t="s">
        <v>443</v>
      </c>
      <c r="T57" s="379" t="s">
        <v>443</v>
      </c>
    </row>
    <row r="58" spans="1:20" ht="15" x14ac:dyDescent="0.25">
      <c r="A58" s="419" t="s">
        <v>2072</v>
      </c>
      <c r="B58" s="372" t="s">
        <v>99</v>
      </c>
      <c r="C58" s="372"/>
      <c r="D58" s="374">
        <v>41821</v>
      </c>
      <c r="E58" s="375" t="s">
        <v>590</v>
      </c>
      <c r="F58" s="376" t="s">
        <v>454</v>
      </c>
      <c r="G58" s="377" t="s">
        <v>30</v>
      </c>
      <c r="H58" s="378" t="s">
        <v>40</v>
      </c>
      <c r="I58" s="379" t="s">
        <v>443</v>
      </c>
      <c r="J58" s="458" t="s">
        <v>443</v>
      </c>
      <c r="K58" s="379" t="s">
        <v>4</v>
      </c>
      <c r="L58" s="379" t="s">
        <v>443</v>
      </c>
      <c r="M58" s="379" t="s">
        <v>443</v>
      </c>
      <c r="N58" s="380" t="s">
        <v>35</v>
      </c>
      <c r="O58" s="379" t="s">
        <v>443</v>
      </c>
      <c r="P58" s="379" t="s">
        <v>443</v>
      </c>
      <c r="Q58" s="379" t="s">
        <v>443</v>
      </c>
      <c r="R58" s="448" t="s">
        <v>443</v>
      </c>
      <c r="S58" s="448" t="s">
        <v>443</v>
      </c>
      <c r="T58" s="379" t="s">
        <v>443</v>
      </c>
    </row>
    <row r="59" spans="1:20" ht="15" x14ac:dyDescent="0.25">
      <c r="A59" s="464" t="s">
        <v>721</v>
      </c>
      <c r="B59" s="464" t="s">
        <v>99</v>
      </c>
      <c r="C59" s="383"/>
      <c r="D59" s="401">
        <v>42689</v>
      </c>
      <c r="E59" s="465" t="s">
        <v>590</v>
      </c>
      <c r="F59" s="441" t="s">
        <v>722</v>
      </c>
      <c r="G59" s="466" t="s">
        <v>24</v>
      </c>
      <c r="H59" s="449" t="s">
        <v>20</v>
      </c>
      <c r="I59" s="379" t="s">
        <v>443</v>
      </c>
      <c r="J59" s="379" t="s">
        <v>443</v>
      </c>
      <c r="K59" s="379" t="s">
        <v>443</v>
      </c>
      <c r="L59" s="379" t="s">
        <v>443</v>
      </c>
      <c r="M59" s="380" t="s">
        <v>35</v>
      </c>
      <c r="N59" s="380" t="s">
        <v>35</v>
      </c>
      <c r="O59" s="379" t="s">
        <v>443</v>
      </c>
      <c r="P59" s="379" t="s">
        <v>443</v>
      </c>
      <c r="Q59" s="379" t="s">
        <v>443</v>
      </c>
      <c r="R59" s="379" t="s">
        <v>4</v>
      </c>
      <c r="S59" s="379" t="s">
        <v>443</v>
      </c>
      <c r="T59" s="379"/>
    </row>
    <row r="60" spans="1:20" ht="15" x14ac:dyDescent="0.25">
      <c r="A60" s="383" t="s">
        <v>2221</v>
      </c>
      <c r="B60" s="383" t="s">
        <v>99</v>
      </c>
      <c r="C60" s="383"/>
      <c r="D60" s="401">
        <v>42353</v>
      </c>
      <c r="E60" s="385" t="s">
        <v>590</v>
      </c>
      <c r="F60" s="386" t="s">
        <v>321</v>
      </c>
      <c r="G60" s="387" t="s">
        <v>24</v>
      </c>
      <c r="H60" s="388" t="s">
        <v>100</v>
      </c>
      <c r="I60" s="379" t="s">
        <v>443</v>
      </c>
      <c r="J60" s="379" t="s">
        <v>443</v>
      </c>
      <c r="K60" s="379" t="s">
        <v>443</v>
      </c>
      <c r="L60" s="379" t="s">
        <v>443</v>
      </c>
      <c r="M60" s="380" t="s">
        <v>35</v>
      </c>
      <c r="N60" s="380" t="s">
        <v>35</v>
      </c>
      <c r="O60" s="379" t="s">
        <v>443</v>
      </c>
      <c r="P60" s="379" t="s">
        <v>443</v>
      </c>
      <c r="Q60" s="379" t="s">
        <v>443</v>
      </c>
      <c r="R60" s="405" t="s">
        <v>443</v>
      </c>
      <c r="S60" s="379" t="s">
        <v>443</v>
      </c>
      <c r="T60" s="379"/>
    </row>
    <row r="61" spans="1:20" ht="45" x14ac:dyDescent="0.25">
      <c r="A61" s="383" t="s">
        <v>1393</v>
      </c>
      <c r="B61" s="383" t="s">
        <v>99</v>
      </c>
      <c r="C61" s="383" t="s">
        <v>2690</v>
      </c>
      <c r="D61" s="471">
        <v>43971</v>
      </c>
      <c r="E61" s="385" t="s">
        <v>590</v>
      </c>
      <c r="F61" s="386" t="s">
        <v>2570</v>
      </c>
      <c r="G61" s="387" t="s">
        <v>24</v>
      </c>
      <c r="H61" s="388" t="s">
        <v>31</v>
      </c>
      <c r="I61" s="379"/>
      <c r="J61" s="379"/>
      <c r="K61" s="379"/>
      <c r="L61" s="379"/>
      <c r="M61" s="380" t="s">
        <v>35</v>
      </c>
      <c r="N61" s="380" t="s">
        <v>35</v>
      </c>
      <c r="O61" s="379" t="s">
        <v>443</v>
      </c>
      <c r="P61" s="379" t="s">
        <v>443</v>
      </c>
      <c r="Q61" s="379" t="s">
        <v>443</v>
      </c>
      <c r="R61" s="379" t="s">
        <v>443</v>
      </c>
      <c r="S61" s="379" t="s">
        <v>443</v>
      </c>
      <c r="T61" s="379"/>
    </row>
    <row r="62" spans="1:20" ht="15" x14ac:dyDescent="0.25">
      <c r="A62" s="383" t="s">
        <v>214</v>
      </c>
      <c r="B62" s="383" t="s">
        <v>99</v>
      </c>
      <c r="C62" s="383"/>
      <c r="D62" s="384"/>
      <c r="E62" s="385" t="s">
        <v>590</v>
      </c>
      <c r="F62" s="386" t="s">
        <v>288</v>
      </c>
      <c r="G62" s="387" t="s">
        <v>2181</v>
      </c>
      <c r="H62" s="388" t="s">
        <v>25</v>
      </c>
      <c r="I62" s="379" t="s">
        <v>443</v>
      </c>
      <c r="J62" s="379" t="s">
        <v>443</v>
      </c>
      <c r="K62" s="379" t="s">
        <v>443</v>
      </c>
      <c r="L62" s="405" t="s">
        <v>443</v>
      </c>
      <c r="M62" s="379" t="s">
        <v>4</v>
      </c>
      <c r="N62" s="380" t="s">
        <v>35</v>
      </c>
      <c r="O62" s="379" t="s">
        <v>4</v>
      </c>
      <c r="P62" s="379" t="s">
        <v>443</v>
      </c>
      <c r="Q62" s="379" t="s">
        <v>443</v>
      </c>
      <c r="R62" s="379" t="s">
        <v>443</v>
      </c>
      <c r="S62" s="379" t="s">
        <v>443</v>
      </c>
      <c r="T62" s="379" t="s">
        <v>443</v>
      </c>
    </row>
    <row r="63" spans="1:20" ht="15" x14ac:dyDescent="0.25">
      <c r="A63" s="372" t="s">
        <v>2296</v>
      </c>
      <c r="B63" s="372" t="s">
        <v>99</v>
      </c>
      <c r="C63" s="372"/>
      <c r="D63" s="374"/>
      <c r="E63" s="385" t="s">
        <v>590</v>
      </c>
      <c r="F63" s="376" t="s">
        <v>2582</v>
      </c>
      <c r="G63" s="387" t="s">
        <v>30</v>
      </c>
      <c r="H63" s="388" t="s">
        <v>87</v>
      </c>
      <c r="I63" s="379" t="s">
        <v>443</v>
      </c>
      <c r="J63" s="379" t="s">
        <v>443</v>
      </c>
      <c r="K63" s="379" t="s">
        <v>443</v>
      </c>
      <c r="L63" s="379" t="s">
        <v>443</v>
      </c>
      <c r="M63" s="379" t="s">
        <v>443</v>
      </c>
      <c r="N63" s="380" t="s">
        <v>35</v>
      </c>
      <c r="O63" s="379" t="s">
        <v>443</v>
      </c>
      <c r="P63" s="379" t="s">
        <v>443</v>
      </c>
      <c r="Q63" s="379" t="s">
        <v>443</v>
      </c>
      <c r="R63" s="448" t="s">
        <v>443</v>
      </c>
      <c r="S63" s="448" t="s">
        <v>443</v>
      </c>
      <c r="T63" s="379" t="s">
        <v>443</v>
      </c>
    </row>
    <row r="64" spans="1:20" ht="15" x14ac:dyDescent="0.25">
      <c r="A64" s="408" t="s">
        <v>265</v>
      </c>
      <c r="B64" s="383" t="s">
        <v>107</v>
      </c>
      <c r="C64" s="383"/>
      <c r="D64" s="384"/>
      <c r="E64" s="385" t="s">
        <v>590</v>
      </c>
      <c r="F64" s="386" t="s">
        <v>266</v>
      </c>
      <c r="G64" s="387" t="s">
        <v>2181</v>
      </c>
      <c r="H64" s="388" t="s">
        <v>40</v>
      </c>
      <c r="I64" s="379" t="s">
        <v>443</v>
      </c>
      <c r="J64" s="379" t="s">
        <v>443</v>
      </c>
      <c r="K64" s="379" t="s">
        <v>443</v>
      </c>
      <c r="L64" s="379" t="s">
        <v>443</v>
      </c>
      <c r="M64" s="379" t="s">
        <v>4</v>
      </c>
      <c r="N64" s="380" t="s">
        <v>35</v>
      </c>
      <c r="O64" s="379" t="s">
        <v>443</v>
      </c>
      <c r="P64" s="379" t="s">
        <v>443</v>
      </c>
      <c r="Q64" s="379" t="s">
        <v>443</v>
      </c>
      <c r="R64" s="379" t="s">
        <v>443</v>
      </c>
      <c r="S64" s="379" t="s">
        <v>443</v>
      </c>
      <c r="T64" s="379" t="s">
        <v>443</v>
      </c>
    </row>
    <row r="65" spans="1:20" ht="30" x14ac:dyDescent="0.25">
      <c r="A65" s="408" t="s">
        <v>2153</v>
      </c>
      <c r="B65" s="383" t="s">
        <v>771</v>
      </c>
      <c r="C65" s="383"/>
      <c r="D65" s="401">
        <v>42719</v>
      </c>
      <c r="E65" s="385" t="s">
        <v>590</v>
      </c>
      <c r="F65" s="386" t="s">
        <v>2555</v>
      </c>
      <c r="G65" s="387" t="s">
        <v>30</v>
      </c>
      <c r="H65" s="404" t="s">
        <v>31</v>
      </c>
      <c r="I65" s="379" t="s">
        <v>443</v>
      </c>
      <c r="J65" s="379" t="s">
        <v>4</v>
      </c>
      <c r="K65" s="379" t="s">
        <v>443</v>
      </c>
      <c r="L65" s="379" t="s">
        <v>443</v>
      </c>
      <c r="M65" s="379" t="s">
        <v>443</v>
      </c>
      <c r="N65" s="380" t="s">
        <v>35</v>
      </c>
      <c r="O65" s="379" t="s">
        <v>443</v>
      </c>
      <c r="P65" s="379" t="s">
        <v>443</v>
      </c>
      <c r="Q65" s="379" t="s">
        <v>443</v>
      </c>
      <c r="R65" s="448" t="s">
        <v>443</v>
      </c>
      <c r="S65" s="448" t="s">
        <v>443</v>
      </c>
      <c r="T65" s="379" t="s">
        <v>443</v>
      </c>
    </row>
    <row r="66" spans="1:20" ht="15" x14ac:dyDescent="0.25">
      <c r="A66" s="383" t="s">
        <v>245</v>
      </c>
      <c r="B66" s="383" t="s">
        <v>113</v>
      </c>
      <c r="C66" s="383"/>
      <c r="D66" s="384"/>
      <c r="E66" s="385" t="s">
        <v>590</v>
      </c>
      <c r="F66" s="386" t="s">
        <v>246</v>
      </c>
      <c r="G66" s="387" t="s">
        <v>2181</v>
      </c>
      <c r="H66" s="388" t="s">
        <v>25</v>
      </c>
      <c r="I66" s="453" t="s">
        <v>443</v>
      </c>
      <c r="J66" s="453" t="s">
        <v>443</v>
      </c>
      <c r="K66" s="453" t="s">
        <v>443</v>
      </c>
      <c r="L66" s="453" t="s">
        <v>443</v>
      </c>
      <c r="M66" s="379" t="s">
        <v>443</v>
      </c>
      <c r="N66" s="380" t="s">
        <v>35</v>
      </c>
      <c r="O66" s="379" t="s">
        <v>4</v>
      </c>
      <c r="P66" s="379" t="s">
        <v>443</v>
      </c>
      <c r="Q66" s="379" t="s">
        <v>443</v>
      </c>
      <c r="R66" s="379" t="s">
        <v>443</v>
      </c>
      <c r="S66" s="379" t="s">
        <v>443</v>
      </c>
      <c r="T66" s="379" t="s">
        <v>443</v>
      </c>
    </row>
    <row r="67" spans="1:20" ht="15" x14ac:dyDescent="0.25">
      <c r="A67" s="414" t="s">
        <v>961</v>
      </c>
      <c r="B67" s="383" t="s">
        <v>113</v>
      </c>
      <c r="C67" s="383"/>
      <c r="D67" s="401">
        <v>42826</v>
      </c>
      <c r="E67" s="385" t="s">
        <v>590</v>
      </c>
      <c r="F67" s="441" t="s">
        <v>2413</v>
      </c>
      <c r="G67" s="387" t="s">
        <v>2181</v>
      </c>
      <c r="H67" s="388" t="s">
        <v>20</v>
      </c>
      <c r="I67" s="379" t="s">
        <v>443</v>
      </c>
      <c r="J67" s="379" t="s">
        <v>443</v>
      </c>
      <c r="K67" s="379" t="s">
        <v>443</v>
      </c>
      <c r="L67" s="379" t="s">
        <v>443</v>
      </c>
      <c r="M67" s="379" t="s">
        <v>443</v>
      </c>
      <c r="N67" s="380" t="s">
        <v>35</v>
      </c>
      <c r="O67" s="379" t="s">
        <v>443</v>
      </c>
      <c r="P67" s="379" t="s">
        <v>443</v>
      </c>
      <c r="Q67" s="379" t="s">
        <v>4</v>
      </c>
      <c r="R67" s="379" t="s">
        <v>443</v>
      </c>
      <c r="S67" s="379" t="s">
        <v>443</v>
      </c>
      <c r="T67" s="379" t="s">
        <v>443</v>
      </c>
    </row>
    <row r="68" spans="1:20" ht="30" x14ac:dyDescent="0.25">
      <c r="A68" s="383" t="s">
        <v>2673</v>
      </c>
      <c r="B68" s="383" t="s">
        <v>1396</v>
      </c>
      <c r="C68" s="451" t="s">
        <v>2674</v>
      </c>
      <c r="D68" s="401">
        <v>43983</v>
      </c>
      <c r="E68" s="385" t="s">
        <v>590</v>
      </c>
      <c r="F68" s="386" t="s">
        <v>1220</v>
      </c>
      <c r="G68" s="387" t="s">
        <v>2383</v>
      </c>
      <c r="H68" s="388" t="s">
        <v>25</v>
      </c>
      <c r="I68" s="379"/>
      <c r="J68" s="379"/>
      <c r="K68" s="379"/>
      <c r="L68" s="379"/>
      <c r="M68" s="379"/>
      <c r="N68" s="379"/>
      <c r="O68" s="379"/>
      <c r="P68" s="379" t="s">
        <v>443</v>
      </c>
      <c r="Q68" s="379" t="s">
        <v>443</v>
      </c>
      <c r="R68" s="448" t="s">
        <v>443</v>
      </c>
      <c r="S68" s="379" t="s">
        <v>443</v>
      </c>
      <c r="T68" s="380" t="s">
        <v>35</v>
      </c>
    </row>
    <row r="69" spans="1:20" ht="15" x14ac:dyDescent="0.25">
      <c r="A69" s="372" t="s">
        <v>102</v>
      </c>
      <c r="B69" s="372" t="s">
        <v>1396</v>
      </c>
      <c r="C69" s="372"/>
      <c r="D69" s="440"/>
      <c r="E69" s="411" t="s">
        <v>590</v>
      </c>
      <c r="F69" s="376" t="s">
        <v>273</v>
      </c>
      <c r="G69" s="395" t="s">
        <v>2181</v>
      </c>
      <c r="H69" s="378" t="s">
        <v>25</v>
      </c>
      <c r="I69" s="379" t="s">
        <v>443</v>
      </c>
      <c r="J69" s="379" t="s">
        <v>443</v>
      </c>
      <c r="K69" s="379" t="s">
        <v>443</v>
      </c>
      <c r="L69" s="379" t="s">
        <v>443</v>
      </c>
      <c r="M69" s="379" t="s">
        <v>443</v>
      </c>
      <c r="N69" s="380" t="s">
        <v>35</v>
      </c>
      <c r="O69" s="379" t="s">
        <v>443</v>
      </c>
      <c r="P69" s="379" t="s">
        <v>443</v>
      </c>
      <c r="Q69" s="379" t="s">
        <v>443</v>
      </c>
      <c r="R69" s="379" t="s">
        <v>443</v>
      </c>
      <c r="S69" s="379" t="s">
        <v>443</v>
      </c>
      <c r="T69" s="379" t="s">
        <v>443</v>
      </c>
    </row>
    <row r="70" spans="1:20" ht="30" x14ac:dyDescent="0.25">
      <c r="A70" s="382" t="s">
        <v>2593</v>
      </c>
      <c r="B70" s="383" t="s">
        <v>587</v>
      </c>
      <c r="C70" s="400" t="s">
        <v>2594</v>
      </c>
      <c r="D70" s="401">
        <v>41214</v>
      </c>
      <c r="E70" s="385" t="s">
        <v>590</v>
      </c>
      <c r="F70" s="386" t="s">
        <v>591</v>
      </c>
      <c r="G70" s="387" t="s">
        <v>2383</v>
      </c>
      <c r="H70" s="388" t="s">
        <v>72</v>
      </c>
      <c r="I70" s="379" t="s">
        <v>443</v>
      </c>
      <c r="J70" s="379" t="s">
        <v>443</v>
      </c>
      <c r="K70" s="420" t="s">
        <v>4</v>
      </c>
      <c r="L70" s="379" t="s">
        <v>443</v>
      </c>
      <c r="M70" s="380" t="s">
        <v>1919</v>
      </c>
      <c r="N70" s="380" t="s">
        <v>35</v>
      </c>
      <c r="O70" s="379" t="s">
        <v>443</v>
      </c>
      <c r="P70" s="379" t="s">
        <v>443</v>
      </c>
      <c r="Q70" s="379" t="s">
        <v>443</v>
      </c>
      <c r="R70" s="379" t="s">
        <v>443</v>
      </c>
      <c r="S70" s="379" t="s">
        <v>443</v>
      </c>
      <c r="T70" s="380" t="s">
        <v>35</v>
      </c>
    </row>
    <row r="71" spans="1:20" ht="15" x14ac:dyDescent="0.25">
      <c r="A71" s="383" t="s">
        <v>269</v>
      </c>
      <c r="B71" s="383" t="s">
        <v>119</v>
      </c>
      <c r="C71" s="383"/>
      <c r="D71" s="384"/>
      <c r="E71" s="385" t="s">
        <v>590</v>
      </c>
      <c r="F71" s="386" t="s">
        <v>270</v>
      </c>
      <c r="G71" s="387" t="s">
        <v>2181</v>
      </c>
      <c r="H71" s="388" t="s">
        <v>40</v>
      </c>
      <c r="I71" s="405" t="s">
        <v>443</v>
      </c>
      <c r="J71" s="379" t="s">
        <v>443</v>
      </c>
      <c r="K71" s="379" t="s">
        <v>443</v>
      </c>
      <c r="L71" s="379" t="s">
        <v>4</v>
      </c>
      <c r="M71" s="379" t="s">
        <v>443</v>
      </c>
      <c r="N71" s="380" t="s">
        <v>35</v>
      </c>
      <c r="O71" s="379" t="s">
        <v>443</v>
      </c>
      <c r="P71" s="379" t="s">
        <v>443</v>
      </c>
      <c r="Q71" s="379" t="s">
        <v>443</v>
      </c>
      <c r="R71" s="379" t="s">
        <v>443</v>
      </c>
      <c r="S71" s="379" t="s">
        <v>443</v>
      </c>
      <c r="T71" s="379" t="s">
        <v>443</v>
      </c>
    </row>
    <row r="72" spans="1:20" ht="15" x14ac:dyDescent="0.25">
      <c r="A72" s="383" t="s">
        <v>2075</v>
      </c>
      <c r="B72" s="383" t="s">
        <v>119</v>
      </c>
      <c r="C72" s="383"/>
      <c r="D72" s="401">
        <v>42256</v>
      </c>
      <c r="E72" s="385" t="s">
        <v>590</v>
      </c>
      <c r="F72" s="386" t="s">
        <v>2533</v>
      </c>
      <c r="G72" s="387" t="s">
        <v>30</v>
      </c>
      <c r="H72" s="388" t="s">
        <v>20</v>
      </c>
      <c r="I72" s="379" t="s">
        <v>443</v>
      </c>
      <c r="J72" s="379" t="s">
        <v>443</v>
      </c>
      <c r="K72" s="379" t="s">
        <v>443</v>
      </c>
      <c r="L72" s="379" t="s">
        <v>443</v>
      </c>
      <c r="M72" s="379" t="s">
        <v>443</v>
      </c>
      <c r="N72" s="380" t="s">
        <v>35</v>
      </c>
      <c r="O72" s="379" t="s">
        <v>443</v>
      </c>
      <c r="P72" s="379" t="s">
        <v>443</v>
      </c>
      <c r="Q72" s="379" t="s">
        <v>443</v>
      </c>
      <c r="R72" s="448" t="s">
        <v>443</v>
      </c>
      <c r="S72" s="447" t="s">
        <v>4</v>
      </c>
      <c r="T72" s="379" t="s">
        <v>443</v>
      </c>
    </row>
    <row r="73" spans="1:20" ht="15" x14ac:dyDescent="0.25">
      <c r="A73" s="383" t="s">
        <v>37</v>
      </c>
      <c r="B73" s="383" t="s">
        <v>119</v>
      </c>
      <c r="C73" s="383"/>
      <c r="D73" s="401"/>
      <c r="E73" s="385" t="s">
        <v>590</v>
      </c>
      <c r="F73" s="386" t="s">
        <v>283</v>
      </c>
      <c r="G73" s="387" t="s">
        <v>2181</v>
      </c>
      <c r="H73" s="388" t="s">
        <v>53</v>
      </c>
      <c r="I73" s="379" t="s">
        <v>443</v>
      </c>
      <c r="J73" s="379" t="s">
        <v>443</v>
      </c>
      <c r="K73" s="379" t="s">
        <v>443</v>
      </c>
      <c r="L73" s="379" t="s">
        <v>443</v>
      </c>
      <c r="M73" s="405" t="s">
        <v>443</v>
      </c>
      <c r="N73" s="380" t="s">
        <v>35</v>
      </c>
      <c r="O73" s="379" t="s">
        <v>443</v>
      </c>
      <c r="P73" s="379" t="s">
        <v>4</v>
      </c>
      <c r="Q73" s="379" t="s">
        <v>443</v>
      </c>
      <c r="R73" s="379" t="s">
        <v>443</v>
      </c>
      <c r="S73" s="379" t="s">
        <v>443</v>
      </c>
      <c r="T73" s="379" t="s">
        <v>443</v>
      </c>
    </row>
    <row r="74" spans="1:20" ht="15" x14ac:dyDescent="0.25">
      <c r="A74" s="408" t="s">
        <v>127</v>
      </c>
      <c r="B74" s="383" t="s">
        <v>119</v>
      </c>
      <c r="C74" s="383"/>
      <c r="D74" s="384"/>
      <c r="E74" s="385" t="s">
        <v>590</v>
      </c>
      <c r="F74" s="386" t="s">
        <v>2431</v>
      </c>
      <c r="G74" s="387" t="s">
        <v>19</v>
      </c>
      <c r="H74" s="388" t="s">
        <v>20</v>
      </c>
      <c r="I74" s="405" t="s">
        <v>443</v>
      </c>
      <c r="J74" s="379" t="s">
        <v>443</v>
      </c>
      <c r="K74" s="379" t="s">
        <v>443</v>
      </c>
      <c r="L74" s="379" t="s">
        <v>443</v>
      </c>
      <c r="M74" s="379" t="s">
        <v>443</v>
      </c>
      <c r="N74" s="405" t="s">
        <v>35</v>
      </c>
      <c r="O74" s="379" t="s">
        <v>443</v>
      </c>
      <c r="P74" s="379" t="s">
        <v>443</v>
      </c>
      <c r="Q74" s="379" t="s">
        <v>4</v>
      </c>
      <c r="R74" s="380" t="s">
        <v>35</v>
      </c>
      <c r="S74" s="379" t="s">
        <v>443</v>
      </c>
      <c r="T74" s="379" t="s">
        <v>443</v>
      </c>
    </row>
    <row r="75" spans="1:20" ht="15" x14ac:dyDescent="0.25">
      <c r="A75" s="382" t="s">
        <v>255</v>
      </c>
      <c r="B75" s="383" t="s">
        <v>119</v>
      </c>
      <c r="C75" s="383"/>
      <c r="D75" s="401">
        <v>41456</v>
      </c>
      <c r="E75" s="385" t="s">
        <v>590</v>
      </c>
      <c r="F75" s="386" t="s">
        <v>256</v>
      </c>
      <c r="G75" s="387" t="s">
        <v>2181</v>
      </c>
      <c r="H75" s="388" t="s">
        <v>25</v>
      </c>
      <c r="I75" s="379" t="s">
        <v>443</v>
      </c>
      <c r="J75" s="379" t="s">
        <v>443</v>
      </c>
      <c r="K75" s="379" t="s">
        <v>443</v>
      </c>
      <c r="L75" s="379" t="s">
        <v>443</v>
      </c>
      <c r="M75" s="379" t="s">
        <v>443</v>
      </c>
      <c r="N75" s="380" t="s">
        <v>35</v>
      </c>
      <c r="O75" s="379" t="s">
        <v>443</v>
      </c>
      <c r="P75" s="379" t="s">
        <v>443</v>
      </c>
      <c r="Q75" s="379" t="s">
        <v>443</v>
      </c>
      <c r="R75" s="379" t="s">
        <v>443</v>
      </c>
      <c r="S75" s="379" t="s">
        <v>443</v>
      </c>
      <c r="T75" s="379" t="s">
        <v>443</v>
      </c>
    </row>
    <row r="76" spans="1:20" ht="45" x14ac:dyDescent="0.25">
      <c r="A76" s="383" t="s">
        <v>2438</v>
      </c>
      <c r="B76" s="383" t="s">
        <v>119</v>
      </c>
      <c r="C76" s="400" t="s">
        <v>2858</v>
      </c>
      <c r="D76" s="384"/>
      <c r="E76" s="385" t="s">
        <v>590</v>
      </c>
      <c r="F76" s="386" t="s">
        <v>254</v>
      </c>
      <c r="G76" s="387" t="s">
        <v>2181</v>
      </c>
      <c r="H76" s="388" t="s">
        <v>25</v>
      </c>
      <c r="I76" s="380" t="s">
        <v>35</v>
      </c>
      <c r="J76" s="379" t="s">
        <v>443</v>
      </c>
      <c r="K76" s="380" t="s">
        <v>35</v>
      </c>
      <c r="L76" s="379" t="s">
        <v>443</v>
      </c>
      <c r="M76" s="380" t="s">
        <v>35</v>
      </c>
      <c r="N76" s="380" t="s">
        <v>35</v>
      </c>
      <c r="O76" s="380" t="s">
        <v>4</v>
      </c>
      <c r="P76" s="379" t="s">
        <v>443</v>
      </c>
      <c r="Q76" s="380" t="s">
        <v>35</v>
      </c>
      <c r="R76" s="379" t="s">
        <v>443</v>
      </c>
      <c r="S76" s="380" t="s">
        <v>35</v>
      </c>
      <c r="T76" s="379" t="s">
        <v>443</v>
      </c>
    </row>
    <row r="77" spans="1:20" ht="15" x14ac:dyDescent="0.25">
      <c r="A77" s="372" t="s">
        <v>208</v>
      </c>
      <c r="B77" s="372" t="s">
        <v>119</v>
      </c>
      <c r="C77" s="372"/>
      <c r="D77" s="384"/>
      <c r="E77" s="375" t="s">
        <v>590</v>
      </c>
      <c r="F77" s="376" t="s">
        <v>2225</v>
      </c>
      <c r="G77" s="377" t="s">
        <v>24</v>
      </c>
      <c r="H77" s="378" t="s">
        <v>45</v>
      </c>
      <c r="I77" s="379" t="s">
        <v>443</v>
      </c>
      <c r="J77" s="379" t="s">
        <v>443</v>
      </c>
      <c r="K77" s="379" t="s">
        <v>443</v>
      </c>
      <c r="L77" s="405" t="s">
        <v>443</v>
      </c>
      <c r="M77" s="380" t="s">
        <v>35</v>
      </c>
      <c r="N77" s="380" t="s">
        <v>35</v>
      </c>
      <c r="O77" s="379" t="s">
        <v>443</v>
      </c>
      <c r="P77" s="379" t="s">
        <v>443</v>
      </c>
      <c r="Q77" s="379" t="s">
        <v>443</v>
      </c>
      <c r="R77" s="379" t="s">
        <v>443</v>
      </c>
      <c r="S77" s="379" t="s">
        <v>443</v>
      </c>
      <c r="T77" s="379"/>
    </row>
    <row r="78" spans="1:20" ht="30" x14ac:dyDescent="0.25">
      <c r="A78" s="399" t="s">
        <v>2859</v>
      </c>
      <c r="B78" s="399" t="s">
        <v>1462</v>
      </c>
      <c r="C78" s="512"/>
      <c r="D78" s="430">
        <v>43971</v>
      </c>
      <c r="E78" s="402" t="s">
        <v>590</v>
      </c>
      <c r="F78" s="403" t="s">
        <v>2500</v>
      </c>
      <c r="G78" s="431" t="s">
        <v>2383</v>
      </c>
      <c r="H78" s="404" t="s">
        <v>40</v>
      </c>
      <c r="I78" s="379"/>
      <c r="J78" s="379"/>
      <c r="K78" s="379"/>
      <c r="L78" s="379"/>
      <c r="M78" s="379"/>
      <c r="N78" s="379"/>
      <c r="O78" s="379" t="s">
        <v>443</v>
      </c>
      <c r="P78" s="379" t="s">
        <v>443</v>
      </c>
      <c r="Q78" s="379" t="s">
        <v>443</v>
      </c>
      <c r="R78" s="379" t="s">
        <v>443</v>
      </c>
      <c r="S78" s="379" t="s">
        <v>443</v>
      </c>
      <c r="T78" s="380" t="s">
        <v>35</v>
      </c>
    </row>
    <row r="79" spans="1:20" ht="15" x14ac:dyDescent="0.25">
      <c r="A79" s="399" t="s">
        <v>2174</v>
      </c>
      <c r="B79" s="399" t="s">
        <v>1028</v>
      </c>
      <c r="C79" s="399"/>
      <c r="D79" s="430">
        <v>41730</v>
      </c>
      <c r="E79" s="385" t="s">
        <v>590</v>
      </c>
      <c r="F79" s="403" t="s">
        <v>2416</v>
      </c>
      <c r="G79" s="387" t="s">
        <v>30</v>
      </c>
      <c r="H79" s="404" t="s">
        <v>25</v>
      </c>
      <c r="I79" s="379" t="s">
        <v>443</v>
      </c>
      <c r="J79" s="379" t="s">
        <v>443</v>
      </c>
      <c r="K79" s="379" t="s">
        <v>443</v>
      </c>
      <c r="L79" s="405" t="s">
        <v>443</v>
      </c>
      <c r="M79" s="379" t="s">
        <v>443</v>
      </c>
      <c r="N79" s="380" t="s">
        <v>35</v>
      </c>
      <c r="O79" s="389" t="s">
        <v>4</v>
      </c>
      <c r="P79" s="379" t="s">
        <v>443</v>
      </c>
      <c r="Q79" s="379" t="s">
        <v>443</v>
      </c>
      <c r="R79" s="448" t="s">
        <v>443</v>
      </c>
      <c r="S79" s="448" t="s">
        <v>443</v>
      </c>
      <c r="T79" s="379" t="s">
        <v>443</v>
      </c>
    </row>
    <row r="80" spans="1:20" ht="15" x14ac:dyDescent="0.25">
      <c r="A80" s="408" t="s">
        <v>2693</v>
      </c>
      <c r="B80" s="383" t="s">
        <v>2694</v>
      </c>
      <c r="C80" s="444"/>
      <c r="D80" s="445"/>
      <c r="E80" s="385" t="s">
        <v>590</v>
      </c>
      <c r="F80" s="386" t="s">
        <v>490</v>
      </c>
      <c r="G80" s="387" t="s">
        <v>24</v>
      </c>
      <c r="H80" s="388" t="s">
        <v>2040</v>
      </c>
      <c r="I80" s="379" t="s">
        <v>443</v>
      </c>
      <c r="J80" s="379" t="s">
        <v>443</v>
      </c>
      <c r="K80" s="379" t="s">
        <v>443</v>
      </c>
      <c r="L80" s="379" t="s">
        <v>443</v>
      </c>
      <c r="M80" s="380" t="s">
        <v>35</v>
      </c>
      <c r="N80" s="380" t="s">
        <v>35</v>
      </c>
      <c r="O80" s="379" t="s">
        <v>443</v>
      </c>
      <c r="P80" s="379" t="s">
        <v>443</v>
      </c>
      <c r="Q80" s="379" t="s">
        <v>443</v>
      </c>
      <c r="R80" s="379" t="s">
        <v>443</v>
      </c>
      <c r="S80" s="379" t="s">
        <v>443</v>
      </c>
      <c r="T80" s="379"/>
    </row>
    <row r="81" spans="1:20" ht="15" x14ac:dyDescent="0.25">
      <c r="A81" s="383" t="s">
        <v>2504</v>
      </c>
      <c r="B81" s="382" t="s">
        <v>1725</v>
      </c>
      <c r="C81" s="510" t="s">
        <v>2788</v>
      </c>
      <c r="D81" s="401">
        <v>43604</v>
      </c>
      <c r="E81" s="385" t="s">
        <v>590</v>
      </c>
      <c r="F81" s="386" t="s">
        <v>408</v>
      </c>
      <c r="G81" s="387" t="s">
        <v>19</v>
      </c>
      <c r="H81" s="388" t="s">
        <v>20</v>
      </c>
      <c r="I81" s="405" t="s">
        <v>443</v>
      </c>
      <c r="J81" s="379" t="s">
        <v>443</v>
      </c>
      <c r="K81" s="379" t="s">
        <v>443</v>
      </c>
      <c r="L81" s="379" t="s">
        <v>443</v>
      </c>
      <c r="M81" s="379" t="s">
        <v>443</v>
      </c>
      <c r="N81" s="405" t="s">
        <v>35</v>
      </c>
      <c r="O81" s="379" t="s">
        <v>443</v>
      </c>
      <c r="P81" s="379" t="s">
        <v>443</v>
      </c>
      <c r="Q81" s="379" t="s">
        <v>4</v>
      </c>
      <c r="R81" s="380" t="s">
        <v>35</v>
      </c>
      <c r="S81" s="379" t="s">
        <v>443</v>
      </c>
      <c r="T81" s="379" t="s">
        <v>443</v>
      </c>
    </row>
    <row r="82" spans="1:20" ht="30" x14ac:dyDescent="0.25">
      <c r="A82" s="406" t="s">
        <v>1804</v>
      </c>
      <c r="B82" s="426" t="s">
        <v>1805</v>
      </c>
      <c r="C82" s="387"/>
      <c r="D82" s="401">
        <v>42767</v>
      </c>
      <c r="E82" s="385" t="s">
        <v>590</v>
      </c>
      <c r="F82" s="386" t="s">
        <v>2517</v>
      </c>
      <c r="G82" s="387" t="s">
        <v>2181</v>
      </c>
      <c r="H82" s="449" t="s">
        <v>87</v>
      </c>
      <c r="I82" s="379" t="s">
        <v>443</v>
      </c>
      <c r="J82" s="379" t="s">
        <v>443</v>
      </c>
      <c r="K82" s="379" t="s">
        <v>4</v>
      </c>
      <c r="L82" s="379" t="s">
        <v>443</v>
      </c>
      <c r="M82" s="379" t="s">
        <v>443</v>
      </c>
      <c r="N82" s="380" t="s">
        <v>35</v>
      </c>
      <c r="O82" s="379" t="s">
        <v>443</v>
      </c>
      <c r="P82" s="379" t="s">
        <v>443</v>
      </c>
      <c r="Q82" s="379" t="s">
        <v>443</v>
      </c>
      <c r="R82" s="379" t="s">
        <v>443</v>
      </c>
      <c r="S82" s="379" t="s">
        <v>443</v>
      </c>
      <c r="T82" s="380" t="s">
        <v>35</v>
      </c>
    </row>
    <row r="83" spans="1:20" ht="15" x14ac:dyDescent="0.25">
      <c r="A83" s="382" t="s">
        <v>2401</v>
      </c>
      <c r="B83" s="382" t="s">
        <v>138</v>
      </c>
      <c r="C83" s="382"/>
      <c r="D83" s="384"/>
      <c r="E83" s="385" t="s">
        <v>590</v>
      </c>
      <c r="F83" s="386" t="s">
        <v>481</v>
      </c>
      <c r="G83" s="387" t="s">
        <v>30</v>
      </c>
      <c r="H83" s="388" t="s">
        <v>20</v>
      </c>
      <c r="I83" s="379" t="s">
        <v>443</v>
      </c>
      <c r="J83" s="379" t="s">
        <v>443</v>
      </c>
      <c r="K83" s="379" t="s">
        <v>443</v>
      </c>
      <c r="L83" s="379" t="s">
        <v>443</v>
      </c>
      <c r="M83" s="379" t="s">
        <v>443</v>
      </c>
      <c r="N83" s="447" t="s">
        <v>4</v>
      </c>
      <c r="O83" s="379" t="s">
        <v>443</v>
      </c>
      <c r="P83" s="379" t="s">
        <v>443</v>
      </c>
      <c r="Q83" s="379" t="s">
        <v>443</v>
      </c>
      <c r="R83" s="448" t="s">
        <v>443</v>
      </c>
      <c r="S83" s="448" t="s">
        <v>443</v>
      </c>
      <c r="T83" s="379" t="s">
        <v>443</v>
      </c>
    </row>
    <row r="84" spans="1:20" ht="15" x14ac:dyDescent="0.25">
      <c r="A84" s="382" t="s">
        <v>607</v>
      </c>
      <c r="B84" s="382" t="s">
        <v>608</v>
      </c>
      <c r="C84" s="382"/>
      <c r="D84" s="401">
        <v>43313</v>
      </c>
      <c r="E84" s="385" t="s">
        <v>590</v>
      </c>
      <c r="F84" s="386" t="s">
        <v>2365</v>
      </c>
      <c r="G84" s="387" t="s">
        <v>30</v>
      </c>
      <c r="H84" s="388" t="s">
        <v>20</v>
      </c>
      <c r="I84" s="379" t="s">
        <v>443</v>
      </c>
      <c r="J84" s="379" t="s">
        <v>443</v>
      </c>
      <c r="K84" s="379" t="s">
        <v>443</v>
      </c>
      <c r="L84" s="379" t="s">
        <v>443</v>
      </c>
      <c r="M84" s="379" t="s">
        <v>443</v>
      </c>
      <c r="N84" s="447" t="s">
        <v>4</v>
      </c>
      <c r="O84" s="380" t="s">
        <v>35</v>
      </c>
      <c r="P84" s="379" t="s">
        <v>443</v>
      </c>
      <c r="Q84" s="379" t="s">
        <v>443</v>
      </c>
      <c r="R84" s="448" t="s">
        <v>443</v>
      </c>
      <c r="S84" s="448" t="s">
        <v>443</v>
      </c>
      <c r="T84" s="379" t="s">
        <v>443</v>
      </c>
    </row>
    <row r="85" spans="1:20" ht="30" x14ac:dyDescent="0.25">
      <c r="A85" s="382" t="s">
        <v>2287</v>
      </c>
      <c r="B85" s="382" t="s">
        <v>1636</v>
      </c>
      <c r="C85" s="409"/>
      <c r="D85" s="384"/>
      <c r="E85" s="385" t="s">
        <v>590</v>
      </c>
      <c r="F85" s="386" t="s">
        <v>2481</v>
      </c>
      <c r="G85" s="387" t="s">
        <v>19</v>
      </c>
      <c r="H85" s="388" t="s">
        <v>25</v>
      </c>
      <c r="I85" s="379" t="s">
        <v>443</v>
      </c>
      <c r="J85" s="379" t="s">
        <v>443</v>
      </c>
      <c r="K85" s="379" t="s">
        <v>443</v>
      </c>
      <c r="L85" s="379" t="s">
        <v>443</v>
      </c>
      <c r="M85" s="379" t="s">
        <v>443</v>
      </c>
      <c r="N85" s="380" t="s">
        <v>35</v>
      </c>
      <c r="O85" s="389" t="s">
        <v>4</v>
      </c>
      <c r="P85" s="379" t="s">
        <v>443</v>
      </c>
      <c r="Q85" s="379" t="s">
        <v>443</v>
      </c>
      <c r="R85" s="379" t="s">
        <v>443</v>
      </c>
      <c r="S85" s="379" t="s">
        <v>443</v>
      </c>
      <c r="T85" s="379" t="s">
        <v>4</v>
      </c>
    </row>
    <row r="86" spans="1:20" ht="15" x14ac:dyDescent="0.25">
      <c r="A86" s="390" t="s">
        <v>1043</v>
      </c>
      <c r="B86" s="390" t="s">
        <v>2417</v>
      </c>
      <c r="C86" s="390" t="s">
        <v>1921</v>
      </c>
      <c r="D86" s="393">
        <v>44044</v>
      </c>
      <c r="E86" s="411" t="s">
        <v>590</v>
      </c>
      <c r="F86" s="394" t="s">
        <v>2418</v>
      </c>
      <c r="G86" s="395" t="s">
        <v>2181</v>
      </c>
      <c r="H86" s="517" t="s">
        <v>87</v>
      </c>
      <c r="I86" s="379"/>
      <c r="J86" s="379"/>
      <c r="K86" s="379"/>
      <c r="L86" s="379"/>
      <c r="M86" s="379"/>
      <c r="N86" s="379"/>
      <c r="O86" s="379"/>
      <c r="P86" s="379"/>
      <c r="Q86" s="379"/>
      <c r="R86" s="379" t="s">
        <v>443</v>
      </c>
      <c r="S86" s="379" t="s">
        <v>443</v>
      </c>
      <c r="T86" s="379" t="s">
        <v>443</v>
      </c>
    </row>
    <row r="87" spans="1:20" ht="15" x14ac:dyDescent="0.25">
      <c r="A87" s="382" t="s">
        <v>2161</v>
      </c>
      <c r="B87" s="382" t="s">
        <v>980</v>
      </c>
      <c r="C87" s="409" t="s">
        <v>2641</v>
      </c>
      <c r="D87" s="401">
        <v>43862</v>
      </c>
      <c r="E87" s="385" t="s">
        <v>590</v>
      </c>
      <c r="F87" s="386" t="s">
        <v>981</v>
      </c>
      <c r="G87" s="387" t="s">
        <v>24</v>
      </c>
      <c r="H87" s="388" t="s">
        <v>2040</v>
      </c>
      <c r="I87" s="379"/>
      <c r="J87" s="379"/>
      <c r="K87" s="379"/>
      <c r="L87" s="379" t="s">
        <v>443</v>
      </c>
      <c r="M87" s="380" t="s">
        <v>35</v>
      </c>
      <c r="N87" s="380" t="s">
        <v>35</v>
      </c>
      <c r="O87" s="379" t="s">
        <v>443</v>
      </c>
      <c r="P87" s="379" t="s">
        <v>443</v>
      </c>
      <c r="Q87" s="379" t="s">
        <v>443</v>
      </c>
      <c r="R87" s="379" t="s">
        <v>443</v>
      </c>
      <c r="S87" s="379" t="s">
        <v>443</v>
      </c>
      <c r="T87" s="379"/>
    </row>
    <row r="88" spans="1:20" ht="30" x14ac:dyDescent="0.25">
      <c r="A88" s="371" t="s">
        <v>593</v>
      </c>
      <c r="B88" s="382" t="s">
        <v>152</v>
      </c>
      <c r="C88" s="371"/>
      <c r="D88" s="374">
        <v>41730</v>
      </c>
      <c r="E88" s="375" t="s">
        <v>590</v>
      </c>
      <c r="F88" s="376" t="s">
        <v>2596</v>
      </c>
      <c r="G88" s="377" t="s">
        <v>24</v>
      </c>
      <c r="H88" s="378" t="s">
        <v>69</v>
      </c>
      <c r="I88" s="379" t="s">
        <v>443</v>
      </c>
      <c r="J88" s="379" t="s">
        <v>443</v>
      </c>
      <c r="K88" s="379" t="s">
        <v>443</v>
      </c>
      <c r="L88" s="379" t="s">
        <v>4</v>
      </c>
      <c r="M88" s="380" t="s">
        <v>35</v>
      </c>
      <c r="N88" s="380" t="s">
        <v>35</v>
      </c>
      <c r="O88" s="380" t="s">
        <v>35</v>
      </c>
      <c r="P88" s="379" t="s">
        <v>4</v>
      </c>
      <c r="Q88" s="379" t="s">
        <v>443</v>
      </c>
      <c r="R88" s="379" t="s">
        <v>443</v>
      </c>
      <c r="S88" s="379" t="s">
        <v>443</v>
      </c>
      <c r="T88" s="379"/>
    </row>
    <row r="89" spans="1:20" ht="15" x14ac:dyDescent="0.25">
      <c r="A89" s="382" t="s">
        <v>2068</v>
      </c>
      <c r="B89" s="382" t="s">
        <v>152</v>
      </c>
      <c r="C89" s="382"/>
      <c r="D89" s="401">
        <v>42186</v>
      </c>
      <c r="E89" s="385" t="s">
        <v>590</v>
      </c>
      <c r="F89" s="386" t="s">
        <v>2372</v>
      </c>
      <c r="G89" s="387" t="s">
        <v>2181</v>
      </c>
      <c r="H89" s="388" t="s">
        <v>69</v>
      </c>
      <c r="I89" s="379" t="s">
        <v>443</v>
      </c>
      <c r="J89" s="379" t="s">
        <v>443</v>
      </c>
      <c r="K89" s="379" t="s">
        <v>443</v>
      </c>
      <c r="L89" s="379" t="s">
        <v>443</v>
      </c>
      <c r="M89" s="379" t="s">
        <v>443</v>
      </c>
      <c r="N89" s="380" t="s">
        <v>35</v>
      </c>
      <c r="O89" s="379" t="s">
        <v>443</v>
      </c>
      <c r="P89" s="379" t="s">
        <v>443</v>
      </c>
      <c r="Q89" s="379" t="s">
        <v>443</v>
      </c>
      <c r="R89" s="379" t="s">
        <v>443</v>
      </c>
      <c r="S89" s="379" t="s">
        <v>443</v>
      </c>
      <c r="T89" s="379" t="s">
        <v>443</v>
      </c>
    </row>
    <row r="90" spans="1:20" ht="15" x14ac:dyDescent="0.25">
      <c r="A90" s="382" t="s">
        <v>894</v>
      </c>
      <c r="B90" s="382" t="s">
        <v>152</v>
      </c>
      <c r="C90" s="382"/>
      <c r="D90" s="401">
        <v>42036</v>
      </c>
      <c r="E90" s="385" t="s">
        <v>590</v>
      </c>
      <c r="F90" s="386" t="s">
        <v>2397</v>
      </c>
      <c r="G90" s="387" t="s">
        <v>2181</v>
      </c>
      <c r="H90" s="388" t="s">
        <v>69</v>
      </c>
      <c r="I90" s="379" t="s">
        <v>443</v>
      </c>
      <c r="J90" s="379" t="s">
        <v>443</v>
      </c>
      <c r="K90" s="379" t="s">
        <v>443</v>
      </c>
      <c r="L90" s="379" t="s">
        <v>443</v>
      </c>
      <c r="M90" s="379" t="s">
        <v>443</v>
      </c>
      <c r="N90" s="380" t="s">
        <v>35</v>
      </c>
      <c r="O90" s="379" t="s">
        <v>443</v>
      </c>
      <c r="P90" s="379" t="s">
        <v>443</v>
      </c>
      <c r="Q90" s="379" t="s">
        <v>443</v>
      </c>
      <c r="R90" s="379" t="s">
        <v>443</v>
      </c>
      <c r="S90" s="379" t="s">
        <v>443</v>
      </c>
      <c r="T90" s="379" t="s">
        <v>443</v>
      </c>
    </row>
    <row r="91" spans="1:20" ht="15" x14ac:dyDescent="0.25">
      <c r="A91" s="391" t="s">
        <v>945</v>
      </c>
      <c r="B91" s="382" t="s">
        <v>152</v>
      </c>
      <c r="C91" s="382"/>
      <c r="D91" s="401">
        <v>42036</v>
      </c>
      <c r="E91" s="385" t="s">
        <v>590</v>
      </c>
      <c r="F91" s="386" t="s">
        <v>2409</v>
      </c>
      <c r="G91" s="387" t="s">
        <v>2181</v>
      </c>
      <c r="H91" s="396" t="s">
        <v>20</v>
      </c>
      <c r="I91" s="379" t="s">
        <v>443</v>
      </c>
      <c r="J91" s="379" t="s">
        <v>443</v>
      </c>
      <c r="K91" s="379" t="s">
        <v>443</v>
      </c>
      <c r="L91" s="379" t="s">
        <v>443</v>
      </c>
      <c r="M91" s="379" t="s">
        <v>443</v>
      </c>
      <c r="N91" s="380" t="s">
        <v>35</v>
      </c>
      <c r="O91" s="379" t="s">
        <v>443</v>
      </c>
      <c r="P91" s="379" t="s">
        <v>443</v>
      </c>
      <c r="Q91" s="379" t="s">
        <v>443</v>
      </c>
      <c r="R91" s="379" t="s">
        <v>443</v>
      </c>
      <c r="S91" s="379" t="s">
        <v>4</v>
      </c>
      <c r="T91" s="379" t="s">
        <v>443</v>
      </c>
    </row>
    <row r="92" spans="1:20" ht="15" x14ac:dyDescent="0.25">
      <c r="A92" s="382" t="s">
        <v>1046</v>
      </c>
      <c r="B92" s="382" t="s">
        <v>152</v>
      </c>
      <c r="C92" s="382"/>
      <c r="D92" s="401">
        <v>41852</v>
      </c>
      <c r="E92" s="385" t="s">
        <v>590</v>
      </c>
      <c r="F92" s="386" t="s">
        <v>2419</v>
      </c>
      <c r="G92" s="387" t="s">
        <v>24</v>
      </c>
      <c r="H92" s="388" t="s">
        <v>2040</v>
      </c>
      <c r="I92" s="379" t="s">
        <v>443</v>
      </c>
      <c r="J92" s="379" t="s">
        <v>443</v>
      </c>
      <c r="K92" s="379" t="s">
        <v>443</v>
      </c>
      <c r="L92" s="379" t="s">
        <v>443</v>
      </c>
      <c r="M92" s="380" t="s">
        <v>35</v>
      </c>
      <c r="N92" s="380" t="s">
        <v>35</v>
      </c>
      <c r="O92" s="379" t="s">
        <v>443</v>
      </c>
      <c r="P92" s="379" t="s">
        <v>443</v>
      </c>
      <c r="Q92" s="379" t="s">
        <v>443</v>
      </c>
      <c r="R92" s="379" t="s">
        <v>443</v>
      </c>
      <c r="S92" s="379" t="s">
        <v>443</v>
      </c>
      <c r="T92" s="379"/>
    </row>
    <row r="93" spans="1:20" ht="15" x14ac:dyDescent="0.25">
      <c r="A93" s="383" t="s">
        <v>257</v>
      </c>
      <c r="B93" s="390" t="s">
        <v>152</v>
      </c>
      <c r="C93" s="383"/>
      <c r="D93" s="384"/>
      <c r="E93" s="385" t="s">
        <v>590</v>
      </c>
      <c r="F93" s="386" t="s">
        <v>258</v>
      </c>
      <c r="G93" s="387" t="s">
        <v>2181</v>
      </c>
      <c r="H93" s="388" t="s">
        <v>69</v>
      </c>
      <c r="I93" s="379" t="s">
        <v>443</v>
      </c>
      <c r="J93" s="379" t="s">
        <v>443</v>
      </c>
      <c r="K93" s="379" t="s">
        <v>443</v>
      </c>
      <c r="L93" s="379" t="s">
        <v>443</v>
      </c>
      <c r="M93" s="379" t="s">
        <v>443</v>
      </c>
      <c r="N93" s="380" t="s">
        <v>35</v>
      </c>
      <c r="O93" s="379" t="s">
        <v>443</v>
      </c>
      <c r="P93" s="379" t="s">
        <v>443</v>
      </c>
      <c r="Q93" s="379" t="s">
        <v>443</v>
      </c>
      <c r="R93" s="379" t="s">
        <v>443</v>
      </c>
      <c r="S93" s="379" t="s">
        <v>443</v>
      </c>
      <c r="T93" s="379" t="s">
        <v>443</v>
      </c>
    </row>
    <row r="94" spans="1:20" ht="15" x14ac:dyDescent="0.25">
      <c r="A94" s="383" t="s">
        <v>1070</v>
      </c>
      <c r="B94" s="383" t="s">
        <v>152</v>
      </c>
      <c r="C94" s="383"/>
      <c r="D94" s="401">
        <v>43800</v>
      </c>
      <c r="E94" s="385" t="s">
        <v>590</v>
      </c>
      <c r="F94" s="386" t="s">
        <v>2429</v>
      </c>
      <c r="G94" s="387" t="s">
        <v>2181</v>
      </c>
      <c r="H94" s="388" t="s">
        <v>50</v>
      </c>
      <c r="I94" s="379"/>
      <c r="J94" s="379" t="s">
        <v>443</v>
      </c>
      <c r="K94" s="379" t="s">
        <v>443</v>
      </c>
      <c r="L94" s="379" t="s">
        <v>443</v>
      </c>
      <c r="M94" s="379" t="s">
        <v>443</v>
      </c>
      <c r="N94" s="380" t="s">
        <v>35</v>
      </c>
      <c r="O94" s="379" t="s">
        <v>443</v>
      </c>
      <c r="P94" s="379" t="s">
        <v>443</v>
      </c>
      <c r="Q94" s="379" t="s">
        <v>443</v>
      </c>
      <c r="R94" s="379" t="s">
        <v>443</v>
      </c>
      <c r="S94" s="379" t="s">
        <v>443</v>
      </c>
      <c r="T94" s="379" t="s">
        <v>443</v>
      </c>
    </row>
    <row r="95" spans="1:20" ht="15" x14ac:dyDescent="0.25">
      <c r="A95" s="383" t="s">
        <v>2452</v>
      </c>
      <c r="B95" s="383" t="s">
        <v>152</v>
      </c>
      <c r="C95" s="383"/>
      <c r="D95" s="410"/>
      <c r="E95" s="385" t="s">
        <v>590</v>
      </c>
      <c r="F95" s="394" t="s">
        <v>517</v>
      </c>
      <c r="G95" s="387" t="s">
        <v>24</v>
      </c>
      <c r="H95" s="396" t="s">
        <v>42</v>
      </c>
      <c r="I95" s="379" t="s">
        <v>443</v>
      </c>
      <c r="J95" s="447" t="s">
        <v>4</v>
      </c>
      <c r="K95" s="379" t="s">
        <v>443</v>
      </c>
      <c r="L95" s="379" t="s">
        <v>4</v>
      </c>
      <c r="M95" s="380" t="s">
        <v>35</v>
      </c>
      <c r="N95" s="380" t="s">
        <v>35</v>
      </c>
      <c r="O95" s="379" t="s">
        <v>443</v>
      </c>
      <c r="P95" s="379" t="s">
        <v>443</v>
      </c>
      <c r="Q95" s="379" t="s">
        <v>443</v>
      </c>
      <c r="R95" s="379" t="s">
        <v>443</v>
      </c>
      <c r="S95" s="379" t="s">
        <v>443</v>
      </c>
      <c r="T95" s="379"/>
    </row>
    <row r="96" spans="1:20" ht="30" x14ac:dyDescent="0.25">
      <c r="A96" s="383" t="s">
        <v>2682</v>
      </c>
      <c r="B96" s="383" t="s">
        <v>2683</v>
      </c>
      <c r="C96" s="451" t="s">
        <v>2860</v>
      </c>
      <c r="D96" s="401">
        <v>44002</v>
      </c>
      <c r="E96" s="385" t="s">
        <v>590</v>
      </c>
      <c r="F96" s="386" t="s">
        <v>2568</v>
      </c>
      <c r="G96" s="387" t="s">
        <v>2383</v>
      </c>
      <c r="H96" s="388" t="s">
        <v>45</v>
      </c>
      <c r="I96" s="379"/>
      <c r="J96" s="379"/>
      <c r="K96" s="379"/>
      <c r="L96" s="425" t="s">
        <v>4</v>
      </c>
      <c r="M96" s="379"/>
      <c r="N96" s="379"/>
      <c r="O96" s="379"/>
      <c r="P96" s="379" t="s">
        <v>443</v>
      </c>
      <c r="Q96" s="379" t="s">
        <v>443</v>
      </c>
      <c r="R96" s="379" t="s">
        <v>443</v>
      </c>
      <c r="S96" s="379" t="s">
        <v>443</v>
      </c>
      <c r="T96" s="380" t="s">
        <v>35</v>
      </c>
    </row>
    <row r="97" spans="1:20" ht="15" x14ac:dyDescent="0.25">
      <c r="A97" s="383" t="s">
        <v>2299</v>
      </c>
      <c r="B97" s="383" t="s">
        <v>152</v>
      </c>
      <c r="C97" s="383"/>
      <c r="D97" s="401">
        <v>41609</v>
      </c>
      <c r="E97" s="385" t="s">
        <v>590</v>
      </c>
      <c r="F97" s="386" t="s">
        <v>2491</v>
      </c>
      <c r="G97" s="387" t="s">
        <v>2181</v>
      </c>
      <c r="H97" s="388" t="s">
        <v>42</v>
      </c>
      <c r="I97" s="379" t="s">
        <v>443</v>
      </c>
      <c r="J97" s="405" t="s">
        <v>443</v>
      </c>
      <c r="K97" s="379" t="s">
        <v>4</v>
      </c>
      <c r="L97" s="379" t="s">
        <v>443</v>
      </c>
      <c r="M97" s="379" t="s">
        <v>443</v>
      </c>
      <c r="N97" s="380" t="s">
        <v>35</v>
      </c>
      <c r="O97" s="379" t="s">
        <v>443</v>
      </c>
      <c r="P97" s="379" t="s">
        <v>443</v>
      </c>
      <c r="Q97" s="379" t="s">
        <v>443</v>
      </c>
      <c r="R97" s="379" t="s">
        <v>443</v>
      </c>
      <c r="S97" s="379" t="s">
        <v>443</v>
      </c>
      <c r="T97" s="379" t="s">
        <v>443</v>
      </c>
    </row>
    <row r="98" spans="1:20" ht="15" x14ac:dyDescent="0.25">
      <c r="A98" s="383" t="s">
        <v>2509</v>
      </c>
      <c r="B98" s="383" t="s">
        <v>152</v>
      </c>
      <c r="C98" s="383"/>
      <c r="D98" s="384"/>
      <c r="E98" s="385" t="s">
        <v>590</v>
      </c>
      <c r="F98" s="386" t="s">
        <v>484</v>
      </c>
      <c r="G98" s="387" t="s">
        <v>19</v>
      </c>
      <c r="H98" s="388" t="s">
        <v>40</v>
      </c>
      <c r="I98" s="379" t="s">
        <v>443</v>
      </c>
      <c r="J98" s="379" t="s">
        <v>443</v>
      </c>
      <c r="K98" s="379" t="s">
        <v>443</v>
      </c>
      <c r="L98" s="379" t="s">
        <v>4</v>
      </c>
      <c r="M98" s="379" t="s">
        <v>443</v>
      </c>
      <c r="N98" s="380" t="s">
        <v>35</v>
      </c>
      <c r="O98" s="379" t="s">
        <v>443</v>
      </c>
      <c r="P98" s="379" t="s">
        <v>443</v>
      </c>
      <c r="Q98" s="379" t="s">
        <v>443</v>
      </c>
      <c r="R98" s="379" t="s">
        <v>443</v>
      </c>
      <c r="S98" s="379" t="s">
        <v>443</v>
      </c>
      <c r="T98" s="379" t="s">
        <v>443</v>
      </c>
    </row>
    <row r="99" spans="1:20" ht="30" x14ac:dyDescent="0.25">
      <c r="A99" s="382" t="s">
        <v>2264</v>
      </c>
      <c r="B99" s="383" t="s">
        <v>1766</v>
      </c>
      <c r="C99" s="383" t="s">
        <v>1921</v>
      </c>
      <c r="D99" s="401">
        <v>43361</v>
      </c>
      <c r="E99" s="385" t="s">
        <v>590</v>
      </c>
      <c r="F99" s="386" t="s">
        <v>1514</v>
      </c>
      <c r="G99" s="387" t="s">
        <v>24</v>
      </c>
      <c r="H99" s="388" t="s">
        <v>100</v>
      </c>
      <c r="I99" s="379" t="s">
        <v>443</v>
      </c>
      <c r="J99" s="379" t="s">
        <v>443</v>
      </c>
      <c r="K99" s="379" t="s">
        <v>443</v>
      </c>
      <c r="L99" s="379" t="s">
        <v>443</v>
      </c>
      <c r="M99" s="380" t="s">
        <v>35</v>
      </c>
      <c r="N99" s="380" t="s">
        <v>35</v>
      </c>
      <c r="O99" s="379" t="s">
        <v>443</v>
      </c>
      <c r="P99" s="379" t="s">
        <v>443</v>
      </c>
      <c r="Q99" s="379" t="s">
        <v>443</v>
      </c>
      <c r="R99" s="405" t="s">
        <v>443</v>
      </c>
      <c r="S99" s="379" t="s">
        <v>4</v>
      </c>
      <c r="T99" s="379"/>
    </row>
    <row r="100" spans="1:20" ht="15" x14ac:dyDescent="0.25">
      <c r="A100" s="399" t="s">
        <v>130</v>
      </c>
      <c r="B100" s="399" t="s">
        <v>1766</v>
      </c>
      <c r="C100" s="399"/>
      <c r="D100" s="468"/>
      <c r="E100" s="402" t="s">
        <v>590</v>
      </c>
      <c r="F100" s="403" t="s">
        <v>281</v>
      </c>
      <c r="G100" s="431" t="s">
        <v>2181</v>
      </c>
      <c r="H100" s="404" t="s">
        <v>31</v>
      </c>
      <c r="I100" s="379" t="s">
        <v>443</v>
      </c>
      <c r="J100" s="379" t="s">
        <v>443</v>
      </c>
      <c r="K100" s="379" t="s">
        <v>443</v>
      </c>
      <c r="L100" s="379" t="s">
        <v>443</v>
      </c>
      <c r="M100" s="379" t="s">
        <v>443</v>
      </c>
      <c r="N100" s="380" t="s">
        <v>35</v>
      </c>
      <c r="O100" s="379" t="s">
        <v>443</v>
      </c>
      <c r="P100" s="379" t="s">
        <v>443</v>
      </c>
      <c r="Q100" s="379" t="s">
        <v>443</v>
      </c>
      <c r="R100" s="379" t="s">
        <v>443</v>
      </c>
      <c r="S100" s="405" t="s">
        <v>443</v>
      </c>
      <c r="T100" s="379" t="s">
        <v>443</v>
      </c>
    </row>
    <row r="101" spans="1:20" ht="15" x14ac:dyDescent="0.25">
      <c r="A101" s="414" t="s">
        <v>2105</v>
      </c>
      <c r="B101" s="414" t="s">
        <v>297</v>
      </c>
      <c r="C101" s="414"/>
      <c r="D101" s="467">
        <v>41640</v>
      </c>
      <c r="E101" s="385" t="s">
        <v>590</v>
      </c>
      <c r="F101" s="386" t="s">
        <v>2539</v>
      </c>
      <c r="G101" s="387" t="s">
        <v>24</v>
      </c>
      <c r="H101" s="388" t="s">
        <v>42</v>
      </c>
      <c r="I101" s="379" t="s">
        <v>443</v>
      </c>
      <c r="J101" s="405" t="s">
        <v>443</v>
      </c>
      <c r="K101" s="379" t="s">
        <v>4</v>
      </c>
      <c r="L101" s="379" t="s">
        <v>443</v>
      </c>
      <c r="M101" s="380" t="s">
        <v>35</v>
      </c>
      <c r="N101" s="380" t="s">
        <v>35</v>
      </c>
      <c r="O101" s="379" t="s">
        <v>443</v>
      </c>
      <c r="P101" s="379" t="s">
        <v>443</v>
      </c>
      <c r="Q101" s="379" t="s">
        <v>443</v>
      </c>
      <c r="R101" s="379" t="s">
        <v>443</v>
      </c>
      <c r="S101" s="379" t="s">
        <v>443</v>
      </c>
      <c r="T101" s="379"/>
    </row>
    <row r="102" spans="1:20" ht="15" x14ac:dyDescent="0.25">
      <c r="A102" s="383" t="s">
        <v>806</v>
      </c>
      <c r="B102" s="383" t="s">
        <v>297</v>
      </c>
      <c r="C102" s="383"/>
      <c r="D102" s="401">
        <v>42005</v>
      </c>
      <c r="E102" s="385" t="s">
        <v>590</v>
      </c>
      <c r="F102" s="386" t="s">
        <v>2540</v>
      </c>
      <c r="G102" s="387" t="s">
        <v>30</v>
      </c>
      <c r="H102" s="388" t="s">
        <v>40</v>
      </c>
      <c r="I102" s="379" t="s">
        <v>443</v>
      </c>
      <c r="J102" s="379" t="s">
        <v>443</v>
      </c>
      <c r="K102" s="379" t="s">
        <v>4</v>
      </c>
      <c r="L102" s="379" t="s">
        <v>443</v>
      </c>
      <c r="M102" s="379" t="s">
        <v>443</v>
      </c>
      <c r="N102" s="380" t="s">
        <v>35</v>
      </c>
      <c r="O102" s="379" t="s">
        <v>443</v>
      </c>
      <c r="P102" s="379" t="s">
        <v>443</v>
      </c>
      <c r="Q102" s="379" t="s">
        <v>443</v>
      </c>
      <c r="R102" s="448" t="s">
        <v>443</v>
      </c>
      <c r="S102" s="448" t="s">
        <v>443</v>
      </c>
      <c r="T102" s="379" t="s">
        <v>443</v>
      </c>
    </row>
    <row r="103" spans="1:20" ht="15" x14ac:dyDescent="0.25">
      <c r="A103" s="390" t="s">
        <v>296</v>
      </c>
      <c r="B103" s="390" t="s">
        <v>297</v>
      </c>
      <c r="C103" s="390"/>
      <c r="D103" s="393">
        <v>41548</v>
      </c>
      <c r="E103" s="411" t="s">
        <v>590</v>
      </c>
      <c r="F103" s="394" t="s">
        <v>298</v>
      </c>
      <c r="G103" s="395" t="s">
        <v>2181</v>
      </c>
      <c r="H103" s="396" t="s">
        <v>50</v>
      </c>
      <c r="I103" s="379" t="s">
        <v>443</v>
      </c>
      <c r="J103" s="379" t="s">
        <v>443</v>
      </c>
      <c r="K103" s="379" t="s">
        <v>443</v>
      </c>
      <c r="L103" s="379" t="s">
        <v>443</v>
      </c>
      <c r="M103" s="379" t="s">
        <v>443</v>
      </c>
      <c r="N103" s="380" t="s">
        <v>35</v>
      </c>
      <c r="O103" s="379" t="s">
        <v>443</v>
      </c>
      <c r="P103" s="379" t="s">
        <v>443</v>
      </c>
      <c r="Q103" s="379" t="s">
        <v>443</v>
      </c>
      <c r="R103" s="379" t="s">
        <v>443</v>
      </c>
      <c r="S103" s="379" t="s">
        <v>443</v>
      </c>
      <c r="T103" s="379" t="s">
        <v>443</v>
      </c>
    </row>
    <row r="104" spans="1:20" ht="15" x14ac:dyDescent="0.25">
      <c r="A104" s="383" t="s">
        <v>1132</v>
      </c>
      <c r="B104" s="383" t="s">
        <v>297</v>
      </c>
      <c r="C104" s="383"/>
      <c r="D104" s="401">
        <v>42005</v>
      </c>
      <c r="E104" s="385" t="s">
        <v>590</v>
      </c>
      <c r="F104" s="386" t="s">
        <v>2437</v>
      </c>
      <c r="G104" s="387" t="s">
        <v>2181</v>
      </c>
      <c r="H104" s="388" t="s">
        <v>72</v>
      </c>
      <c r="I104" s="379" t="s">
        <v>443</v>
      </c>
      <c r="J104" s="379" t="s">
        <v>4</v>
      </c>
      <c r="K104" s="379" t="s">
        <v>443</v>
      </c>
      <c r="L104" s="379" t="s">
        <v>443</v>
      </c>
      <c r="M104" s="379" t="s">
        <v>443</v>
      </c>
      <c r="N104" s="380" t="s">
        <v>35</v>
      </c>
      <c r="O104" s="379" t="s">
        <v>443</v>
      </c>
      <c r="P104" s="379" t="s">
        <v>443</v>
      </c>
      <c r="Q104" s="379" t="s">
        <v>443</v>
      </c>
      <c r="R104" s="379" t="s">
        <v>443</v>
      </c>
      <c r="S104" s="379" t="s">
        <v>443</v>
      </c>
      <c r="T104" s="379" t="s">
        <v>443</v>
      </c>
    </row>
    <row r="105" spans="1:20" ht="15" x14ac:dyDescent="0.25">
      <c r="A105" s="383" t="s">
        <v>1189</v>
      </c>
      <c r="B105" s="383" t="s">
        <v>297</v>
      </c>
      <c r="C105" s="383"/>
      <c r="D105" s="401">
        <v>42005</v>
      </c>
      <c r="E105" s="385" t="s">
        <v>590</v>
      </c>
      <c r="F105" s="386" t="s">
        <v>2441</v>
      </c>
      <c r="G105" s="387" t="s">
        <v>2181</v>
      </c>
      <c r="H105" s="388" t="s">
        <v>72</v>
      </c>
      <c r="I105" s="379" t="s">
        <v>443</v>
      </c>
      <c r="J105" s="379" t="s">
        <v>4</v>
      </c>
      <c r="K105" s="379" t="s">
        <v>443</v>
      </c>
      <c r="L105" s="379" t="s">
        <v>443</v>
      </c>
      <c r="M105" s="379" t="s">
        <v>443</v>
      </c>
      <c r="N105" s="380" t="s">
        <v>35</v>
      </c>
      <c r="O105" s="379" t="s">
        <v>443</v>
      </c>
      <c r="P105" s="379" t="s">
        <v>443</v>
      </c>
      <c r="Q105" s="379" t="s">
        <v>443</v>
      </c>
      <c r="R105" s="379" t="s">
        <v>443</v>
      </c>
      <c r="S105" s="379" t="s">
        <v>443</v>
      </c>
      <c r="T105" s="379" t="s">
        <v>443</v>
      </c>
    </row>
    <row r="106" spans="1:20" ht="15" x14ac:dyDescent="0.25">
      <c r="A106" s="372" t="s">
        <v>2337</v>
      </c>
      <c r="B106" s="372" t="s">
        <v>297</v>
      </c>
      <c r="C106" s="372"/>
      <c r="D106" s="514">
        <v>42005</v>
      </c>
      <c r="E106" s="375" t="s">
        <v>590</v>
      </c>
      <c r="F106" s="376" t="s">
        <v>1811</v>
      </c>
      <c r="G106" s="377" t="s">
        <v>24</v>
      </c>
      <c r="H106" s="378" t="s">
        <v>72</v>
      </c>
      <c r="I106" s="379" t="s">
        <v>4</v>
      </c>
      <c r="J106" s="379" t="s">
        <v>443</v>
      </c>
      <c r="K106" s="379" t="s">
        <v>443</v>
      </c>
      <c r="L106" s="379" t="s">
        <v>443</v>
      </c>
      <c r="M106" s="380" t="s">
        <v>35</v>
      </c>
      <c r="N106" s="380" t="s">
        <v>35</v>
      </c>
      <c r="O106" s="423" t="s">
        <v>443</v>
      </c>
      <c r="P106" s="423" t="s">
        <v>443</v>
      </c>
      <c r="Q106" s="423" t="s">
        <v>443</v>
      </c>
      <c r="R106" s="423" t="s">
        <v>443</v>
      </c>
      <c r="S106" s="423" t="s">
        <v>443</v>
      </c>
      <c r="T106" s="379"/>
    </row>
    <row r="107" spans="1:20" ht="30" x14ac:dyDescent="0.25">
      <c r="A107" s="383" t="s">
        <v>1103</v>
      </c>
      <c r="B107" s="383" t="s">
        <v>1104</v>
      </c>
      <c r="C107" s="383" t="s">
        <v>1921</v>
      </c>
      <c r="D107" s="401">
        <v>43391</v>
      </c>
      <c r="E107" s="385" t="s">
        <v>590</v>
      </c>
      <c r="F107" s="386" t="s">
        <v>2560</v>
      </c>
      <c r="G107" s="387" t="s">
        <v>30</v>
      </c>
      <c r="H107" s="388" t="s">
        <v>20</v>
      </c>
      <c r="I107" s="379" t="s">
        <v>443</v>
      </c>
      <c r="J107" s="379" t="s">
        <v>443</v>
      </c>
      <c r="K107" s="379" t="s">
        <v>443</v>
      </c>
      <c r="L107" s="379" t="s">
        <v>443</v>
      </c>
      <c r="M107" s="380" t="s">
        <v>35</v>
      </c>
      <c r="N107" s="380" t="s">
        <v>35</v>
      </c>
      <c r="O107" s="379" t="s">
        <v>443</v>
      </c>
      <c r="P107" s="379" t="s">
        <v>443</v>
      </c>
      <c r="Q107" s="379" t="s">
        <v>443</v>
      </c>
      <c r="R107" s="389" t="s">
        <v>4</v>
      </c>
      <c r="S107" s="448" t="s">
        <v>443</v>
      </c>
      <c r="T107" s="379" t="s">
        <v>443</v>
      </c>
    </row>
    <row r="108" spans="1:20" ht="30" x14ac:dyDescent="0.25">
      <c r="A108" s="383" t="s">
        <v>2810</v>
      </c>
      <c r="B108" s="383" t="s">
        <v>1104</v>
      </c>
      <c r="C108" s="451" t="s">
        <v>2811</v>
      </c>
      <c r="D108" s="401">
        <v>43797</v>
      </c>
      <c r="E108" s="385" t="s">
        <v>590</v>
      </c>
      <c r="F108" s="386" t="s">
        <v>2861</v>
      </c>
      <c r="G108" s="387" t="s">
        <v>2383</v>
      </c>
      <c r="H108" s="388" t="s">
        <v>45</v>
      </c>
      <c r="I108" s="379" t="s">
        <v>443</v>
      </c>
      <c r="J108" s="379" t="s">
        <v>443</v>
      </c>
      <c r="K108" s="379" t="s">
        <v>443</v>
      </c>
      <c r="L108" s="405" t="s">
        <v>443</v>
      </c>
      <c r="M108" s="380" t="s">
        <v>35</v>
      </c>
      <c r="N108" s="380" t="s">
        <v>35</v>
      </c>
      <c r="O108" s="389" t="s">
        <v>4</v>
      </c>
      <c r="P108" s="379" t="s">
        <v>443</v>
      </c>
      <c r="Q108" s="379" t="s">
        <v>443</v>
      </c>
      <c r="R108" s="448" t="s">
        <v>443</v>
      </c>
      <c r="S108" s="379" t="s">
        <v>443</v>
      </c>
      <c r="T108" s="380" t="s">
        <v>35</v>
      </c>
    </row>
    <row r="109" spans="1:20" ht="15" x14ac:dyDescent="0.25">
      <c r="A109" s="383" t="s">
        <v>2329</v>
      </c>
      <c r="B109" s="383" t="s">
        <v>1775</v>
      </c>
      <c r="C109" s="383"/>
      <c r="D109" s="401">
        <v>42401</v>
      </c>
      <c r="E109" s="385" t="s">
        <v>590</v>
      </c>
      <c r="F109" s="386" t="s">
        <v>300</v>
      </c>
      <c r="G109" s="387" t="s">
        <v>2181</v>
      </c>
      <c r="H109" s="388" t="s">
        <v>20</v>
      </c>
      <c r="I109" s="379" t="s">
        <v>443</v>
      </c>
      <c r="J109" s="379" t="s">
        <v>443</v>
      </c>
      <c r="K109" s="379" t="s">
        <v>443</v>
      </c>
      <c r="L109" s="379" t="s">
        <v>443</v>
      </c>
      <c r="M109" s="379" t="s">
        <v>443</v>
      </c>
      <c r="N109" s="380" t="s">
        <v>35</v>
      </c>
      <c r="O109" s="379" t="s">
        <v>443</v>
      </c>
      <c r="P109" s="379" t="s">
        <v>443</v>
      </c>
      <c r="Q109" s="379" t="s">
        <v>443</v>
      </c>
      <c r="R109" s="379" t="s">
        <v>443</v>
      </c>
      <c r="S109" s="379" t="s">
        <v>443</v>
      </c>
      <c r="T109" s="379" t="s">
        <v>443</v>
      </c>
    </row>
    <row r="110" spans="1:20" ht="30" x14ac:dyDescent="0.25">
      <c r="A110" s="372" t="s">
        <v>2862</v>
      </c>
      <c r="B110" s="383" t="s">
        <v>638</v>
      </c>
      <c r="C110" s="436" t="s">
        <v>2674</v>
      </c>
      <c r="D110" s="374">
        <v>44002</v>
      </c>
      <c r="E110" s="375" t="s">
        <v>590</v>
      </c>
      <c r="F110" s="376" t="s">
        <v>2508</v>
      </c>
      <c r="G110" s="377" t="s">
        <v>2383</v>
      </c>
      <c r="H110" s="378" t="s">
        <v>25</v>
      </c>
      <c r="I110" s="423"/>
      <c r="J110" s="423"/>
      <c r="K110" s="423"/>
      <c r="L110" s="423"/>
      <c r="M110" s="424"/>
      <c r="N110" s="379"/>
      <c r="O110" s="379"/>
      <c r="P110" s="379" t="s">
        <v>443</v>
      </c>
      <c r="Q110" s="379" t="s">
        <v>443</v>
      </c>
      <c r="R110" s="448" t="s">
        <v>443</v>
      </c>
      <c r="S110" s="379" t="s">
        <v>443</v>
      </c>
      <c r="T110" s="380" t="s">
        <v>35</v>
      </c>
    </row>
    <row r="111" spans="1:20" ht="15" x14ac:dyDescent="0.25">
      <c r="A111" s="382" t="s">
        <v>637</v>
      </c>
      <c r="B111" s="383" t="s">
        <v>638</v>
      </c>
      <c r="C111" s="383"/>
      <c r="D111" s="384"/>
      <c r="E111" s="385" t="s">
        <v>590</v>
      </c>
      <c r="F111" s="386" t="s">
        <v>336</v>
      </c>
      <c r="G111" s="387" t="s">
        <v>19</v>
      </c>
      <c r="H111" s="388" t="s">
        <v>31</v>
      </c>
      <c r="I111" s="379" t="s">
        <v>4</v>
      </c>
      <c r="J111" s="379" t="s">
        <v>443</v>
      </c>
      <c r="K111" s="379" t="s">
        <v>443</v>
      </c>
      <c r="L111" s="379" t="s">
        <v>443</v>
      </c>
      <c r="M111" s="424" t="s">
        <v>443</v>
      </c>
      <c r="N111" s="380" t="s">
        <v>35</v>
      </c>
      <c r="O111" s="379" t="s">
        <v>443</v>
      </c>
      <c r="P111" s="379" t="s">
        <v>443</v>
      </c>
      <c r="Q111" s="379" t="s">
        <v>443</v>
      </c>
      <c r="R111" s="379" t="s">
        <v>443</v>
      </c>
      <c r="S111" s="379" t="s">
        <v>443</v>
      </c>
      <c r="T111" s="379" t="s">
        <v>443</v>
      </c>
    </row>
    <row r="112" spans="1:20" ht="15" x14ac:dyDescent="0.25">
      <c r="A112" s="372" t="s">
        <v>1337</v>
      </c>
      <c r="B112" s="372" t="s">
        <v>638</v>
      </c>
      <c r="C112" s="373" t="s">
        <v>2049</v>
      </c>
      <c r="D112" s="515"/>
      <c r="E112" s="375" t="s">
        <v>590</v>
      </c>
      <c r="F112" s="376" t="s">
        <v>382</v>
      </c>
      <c r="G112" s="377" t="s">
        <v>24</v>
      </c>
      <c r="H112" s="378" t="s">
        <v>25</v>
      </c>
      <c r="I112" s="379" t="s">
        <v>443</v>
      </c>
      <c r="J112" s="379" t="s">
        <v>443</v>
      </c>
      <c r="K112" s="379" t="s">
        <v>443</v>
      </c>
      <c r="L112" s="379" t="s">
        <v>443</v>
      </c>
      <c r="M112" s="433" t="s">
        <v>35</v>
      </c>
      <c r="N112" s="380" t="s">
        <v>35</v>
      </c>
      <c r="O112" s="379" t="s">
        <v>443</v>
      </c>
      <c r="P112" s="379" t="s">
        <v>443</v>
      </c>
      <c r="Q112" s="379" t="s">
        <v>443</v>
      </c>
      <c r="R112" s="379" t="s">
        <v>443</v>
      </c>
      <c r="S112" s="379" t="s">
        <v>443</v>
      </c>
      <c r="T112" s="379" t="s">
        <v>4</v>
      </c>
    </row>
    <row r="113" spans="1:20" ht="15" x14ac:dyDescent="0.25">
      <c r="A113" s="408" t="s">
        <v>1428</v>
      </c>
      <c r="B113" s="383" t="s">
        <v>638</v>
      </c>
      <c r="C113" s="409"/>
      <c r="D113" s="401">
        <v>42370</v>
      </c>
      <c r="E113" s="385" t="s">
        <v>590</v>
      </c>
      <c r="F113" s="386" t="s">
        <v>416</v>
      </c>
      <c r="G113" s="387" t="s">
        <v>24</v>
      </c>
      <c r="H113" s="388" t="s">
        <v>87</v>
      </c>
      <c r="I113" s="379" t="s">
        <v>443</v>
      </c>
      <c r="J113" s="379" t="s">
        <v>443</v>
      </c>
      <c r="K113" s="379" t="s">
        <v>4</v>
      </c>
      <c r="L113" s="379" t="s">
        <v>443</v>
      </c>
      <c r="M113" s="433" t="s">
        <v>35</v>
      </c>
      <c r="N113" s="380" t="s">
        <v>35</v>
      </c>
      <c r="O113" s="379" t="s">
        <v>443</v>
      </c>
      <c r="P113" s="379" t="s">
        <v>443</v>
      </c>
      <c r="Q113" s="379" t="s">
        <v>443</v>
      </c>
      <c r="R113" s="379" t="s">
        <v>443</v>
      </c>
      <c r="S113" s="379" t="s">
        <v>443</v>
      </c>
      <c r="T113" s="379"/>
    </row>
    <row r="114" spans="1:20" ht="15" x14ac:dyDescent="0.25">
      <c r="A114" s="408" t="s">
        <v>1431</v>
      </c>
      <c r="B114" s="383" t="s">
        <v>638</v>
      </c>
      <c r="C114" s="409"/>
      <c r="D114" s="401">
        <v>42370</v>
      </c>
      <c r="E114" s="385" t="s">
        <v>590</v>
      </c>
      <c r="F114" s="386" t="s">
        <v>416</v>
      </c>
      <c r="G114" s="387" t="s">
        <v>24</v>
      </c>
      <c r="H114" s="388" t="s">
        <v>87</v>
      </c>
      <c r="I114" s="379" t="s">
        <v>443</v>
      </c>
      <c r="J114" s="379" t="s">
        <v>443</v>
      </c>
      <c r="K114" s="379" t="s">
        <v>4</v>
      </c>
      <c r="L114" s="379" t="s">
        <v>443</v>
      </c>
      <c r="M114" s="433" t="s">
        <v>35</v>
      </c>
      <c r="N114" s="380" t="s">
        <v>35</v>
      </c>
      <c r="O114" s="379" t="s">
        <v>443</v>
      </c>
      <c r="P114" s="379" t="s">
        <v>443</v>
      </c>
      <c r="Q114" s="379" t="s">
        <v>443</v>
      </c>
      <c r="R114" s="379" t="s">
        <v>443</v>
      </c>
      <c r="S114" s="379" t="s">
        <v>443</v>
      </c>
      <c r="T114" s="379"/>
    </row>
    <row r="115" spans="1:20" ht="15" x14ac:dyDescent="0.25">
      <c r="A115" s="414" t="s">
        <v>2257</v>
      </c>
      <c r="B115" s="383" t="s">
        <v>638</v>
      </c>
      <c r="C115" s="400"/>
      <c r="D115" s="401">
        <v>41214</v>
      </c>
      <c r="E115" s="385" t="s">
        <v>590</v>
      </c>
      <c r="F115" s="386" t="s">
        <v>2466</v>
      </c>
      <c r="G115" s="387" t="s">
        <v>30</v>
      </c>
      <c r="H115" s="388" t="s">
        <v>87</v>
      </c>
      <c r="I115" s="379" t="s">
        <v>443</v>
      </c>
      <c r="J115" s="379" t="s">
        <v>443</v>
      </c>
      <c r="K115" s="389" t="s">
        <v>4</v>
      </c>
      <c r="L115" s="379" t="s">
        <v>443</v>
      </c>
      <c r="M115" s="424" t="s">
        <v>443</v>
      </c>
      <c r="N115" s="380" t="s">
        <v>35</v>
      </c>
      <c r="O115" s="379" t="s">
        <v>443</v>
      </c>
      <c r="P115" s="379" t="s">
        <v>443</v>
      </c>
      <c r="Q115" s="379" t="s">
        <v>443</v>
      </c>
      <c r="R115" s="379" t="s">
        <v>443</v>
      </c>
      <c r="S115" s="448" t="s">
        <v>443</v>
      </c>
      <c r="T115" s="379" t="s">
        <v>443</v>
      </c>
    </row>
    <row r="116" spans="1:20" ht="30" x14ac:dyDescent="0.25">
      <c r="A116" s="383" t="s">
        <v>2579</v>
      </c>
      <c r="B116" s="383" t="s">
        <v>638</v>
      </c>
      <c r="C116" s="409" t="s">
        <v>2776</v>
      </c>
      <c r="D116" s="401">
        <v>42384</v>
      </c>
      <c r="E116" s="385" t="s">
        <v>590</v>
      </c>
      <c r="F116" s="386" t="s">
        <v>2581</v>
      </c>
      <c r="G116" s="387" t="s">
        <v>19</v>
      </c>
      <c r="H116" s="388" t="s">
        <v>31</v>
      </c>
      <c r="I116" s="379" t="s">
        <v>443</v>
      </c>
      <c r="J116" s="379" t="s">
        <v>443</v>
      </c>
      <c r="K116" s="379" t="s">
        <v>443</v>
      </c>
      <c r="L116" s="379" t="s">
        <v>443</v>
      </c>
      <c r="M116" s="433" t="s">
        <v>35</v>
      </c>
      <c r="N116" s="380" t="s">
        <v>35</v>
      </c>
      <c r="O116" s="380" t="s">
        <v>35</v>
      </c>
      <c r="P116" s="380" t="s">
        <v>35</v>
      </c>
      <c r="Q116" s="380" t="s">
        <v>35</v>
      </c>
      <c r="R116" s="380" t="s">
        <v>35</v>
      </c>
      <c r="S116" s="379" t="s">
        <v>443</v>
      </c>
      <c r="T116" s="379" t="s">
        <v>443</v>
      </c>
    </row>
    <row r="117" spans="1:20" ht="15" x14ac:dyDescent="0.25">
      <c r="A117" s="371" t="s">
        <v>1689</v>
      </c>
      <c r="B117" s="371" t="s">
        <v>638</v>
      </c>
      <c r="C117" s="372"/>
      <c r="D117" s="374">
        <v>42312</v>
      </c>
      <c r="E117" s="375" t="s">
        <v>590</v>
      </c>
      <c r="F117" s="376" t="s">
        <v>2494</v>
      </c>
      <c r="G117" s="377" t="s">
        <v>19</v>
      </c>
      <c r="H117" s="378" t="s">
        <v>40</v>
      </c>
      <c r="I117" s="379" t="s">
        <v>443</v>
      </c>
      <c r="J117" s="379" t="s">
        <v>443</v>
      </c>
      <c r="K117" s="379" t="s">
        <v>443</v>
      </c>
      <c r="L117" s="379" t="s">
        <v>4</v>
      </c>
      <c r="M117" s="424" t="s">
        <v>443</v>
      </c>
      <c r="N117" s="380" t="s">
        <v>35</v>
      </c>
      <c r="O117" s="379" t="s">
        <v>443</v>
      </c>
      <c r="P117" s="379" t="s">
        <v>443</v>
      </c>
      <c r="Q117" s="379" t="s">
        <v>443</v>
      </c>
      <c r="R117" s="380" t="s">
        <v>35</v>
      </c>
      <c r="S117" s="379" t="s">
        <v>443</v>
      </c>
      <c r="T117" s="379" t="s">
        <v>443</v>
      </c>
    </row>
    <row r="118" spans="1:20" ht="15" x14ac:dyDescent="0.25">
      <c r="A118" s="382" t="s">
        <v>2505</v>
      </c>
      <c r="B118" s="383" t="s">
        <v>638</v>
      </c>
      <c r="C118" s="383" t="s">
        <v>1921</v>
      </c>
      <c r="D118" s="401">
        <v>43378</v>
      </c>
      <c r="E118" s="385" t="s">
        <v>590</v>
      </c>
      <c r="F118" s="386" t="s">
        <v>2506</v>
      </c>
      <c r="G118" s="413" t="s">
        <v>19</v>
      </c>
      <c r="H118" s="388" t="s">
        <v>20</v>
      </c>
      <c r="I118" s="379" t="s">
        <v>443</v>
      </c>
      <c r="J118" s="379" t="s">
        <v>443</v>
      </c>
      <c r="K118" s="379" t="s">
        <v>35</v>
      </c>
      <c r="L118" s="379" t="s">
        <v>443</v>
      </c>
      <c r="M118" s="424" t="s">
        <v>443</v>
      </c>
      <c r="N118" s="425" t="s">
        <v>4</v>
      </c>
      <c r="O118" s="379" t="s">
        <v>443</v>
      </c>
      <c r="P118" s="379" t="s">
        <v>443</v>
      </c>
      <c r="Q118" s="379" t="s">
        <v>443</v>
      </c>
      <c r="R118" s="380" t="s">
        <v>35</v>
      </c>
      <c r="S118" s="379" t="s">
        <v>443</v>
      </c>
      <c r="T118" s="379" t="s">
        <v>443</v>
      </c>
    </row>
    <row r="119" spans="1:20" ht="30" x14ac:dyDescent="0.25">
      <c r="A119" s="398" t="s">
        <v>177</v>
      </c>
      <c r="B119" s="399" t="s">
        <v>178</v>
      </c>
      <c r="C119" s="399"/>
      <c r="D119" s="430">
        <v>41061</v>
      </c>
      <c r="E119" s="402" t="s">
        <v>590</v>
      </c>
      <c r="F119" s="403" t="s">
        <v>779</v>
      </c>
      <c r="G119" s="431" t="s">
        <v>19</v>
      </c>
      <c r="H119" s="404" t="s">
        <v>50</v>
      </c>
      <c r="I119" s="379" t="s">
        <v>443</v>
      </c>
      <c r="J119" s="379" t="s">
        <v>443</v>
      </c>
      <c r="K119" s="379" t="s">
        <v>443</v>
      </c>
      <c r="L119" s="379" t="s">
        <v>443</v>
      </c>
      <c r="M119" s="379" t="s">
        <v>443</v>
      </c>
      <c r="N119" s="380" t="s">
        <v>35</v>
      </c>
      <c r="O119" s="424" t="s">
        <v>443</v>
      </c>
      <c r="P119" s="379" t="s">
        <v>443</v>
      </c>
      <c r="Q119" s="379" t="s">
        <v>443</v>
      </c>
      <c r="R119" s="380" t="s">
        <v>35</v>
      </c>
      <c r="S119" s="379" t="s">
        <v>443</v>
      </c>
      <c r="T119" s="379" t="s">
        <v>443</v>
      </c>
    </row>
    <row r="120" spans="1:20" ht="30" x14ac:dyDescent="0.25">
      <c r="A120" s="383" t="s">
        <v>2798</v>
      </c>
      <c r="B120" s="383" t="s">
        <v>2591</v>
      </c>
      <c r="C120" s="451" t="s">
        <v>2863</v>
      </c>
      <c r="D120" s="401">
        <v>43831</v>
      </c>
      <c r="E120" s="385" t="s">
        <v>590</v>
      </c>
      <c r="F120" s="386" t="s">
        <v>2516</v>
      </c>
      <c r="G120" s="387" t="s">
        <v>2383</v>
      </c>
      <c r="H120" s="388" t="s">
        <v>87</v>
      </c>
      <c r="I120" s="425" t="s">
        <v>4</v>
      </c>
      <c r="J120" s="379"/>
      <c r="K120" s="379" t="s">
        <v>443</v>
      </c>
      <c r="L120" s="379" t="s">
        <v>443</v>
      </c>
      <c r="M120" s="433" t="s">
        <v>1919</v>
      </c>
      <c r="N120" s="380" t="s">
        <v>1919</v>
      </c>
      <c r="O120" s="379" t="s">
        <v>443</v>
      </c>
      <c r="P120" s="379" t="s">
        <v>443</v>
      </c>
      <c r="Q120" s="379" t="s">
        <v>443</v>
      </c>
      <c r="R120" s="448" t="s">
        <v>443</v>
      </c>
      <c r="S120" s="379" t="s">
        <v>443</v>
      </c>
      <c r="T120" s="380" t="s">
        <v>35</v>
      </c>
    </row>
    <row r="121" spans="1:20" ht="15" x14ac:dyDescent="0.25">
      <c r="A121" s="419" t="s">
        <v>2530</v>
      </c>
      <c r="B121" s="372" t="s">
        <v>180</v>
      </c>
      <c r="C121" s="443"/>
      <c r="D121" s="374">
        <v>41426</v>
      </c>
      <c r="E121" s="375" t="s">
        <v>590</v>
      </c>
      <c r="F121" s="376" t="s">
        <v>523</v>
      </c>
      <c r="G121" s="377" t="s">
        <v>19</v>
      </c>
      <c r="H121" s="378" t="s">
        <v>20</v>
      </c>
      <c r="I121" s="379" t="s">
        <v>443</v>
      </c>
      <c r="J121" s="379" t="s">
        <v>443</v>
      </c>
      <c r="K121" s="379" t="s">
        <v>443</v>
      </c>
      <c r="L121" s="379" t="s">
        <v>443</v>
      </c>
      <c r="M121" s="424" t="s">
        <v>443</v>
      </c>
      <c r="N121" s="405" t="s">
        <v>35</v>
      </c>
      <c r="O121" s="379" t="s">
        <v>443</v>
      </c>
      <c r="P121" s="379" t="s">
        <v>443</v>
      </c>
      <c r="Q121" s="379" t="s">
        <v>4</v>
      </c>
      <c r="R121" s="380" t="s">
        <v>35</v>
      </c>
      <c r="S121" s="379" t="s">
        <v>443</v>
      </c>
      <c r="T121" s="379" t="s">
        <v>443</v>
      </c>
    </row>
    <row r="122" spans="1:20" ht="60" x14ac:dyDescent="0.25">
      <c r="A122" s="408" t="s">
        <v>2542</v>
      </c>
      <c r="B122" s="382" t="s">
        <v>2543</v>
      </c>
      <c r="C122" s="409" t="s">
        <v>2631</v>
      </c>
      <c r="D122" s="384"/>
      <c r="E122" s="385" t="s">
        <v>590</v>
      </c>
      <c r="F122" s="386" t="s">
        <v>387</v>
      </c>
      <c r="G122" s="387" t="s">
        <v>19</v>
      </c>
      <c r="H122" s="388" t="s">
        <v>25</v>
      </c>
      <c r="I122" s="379" t="s">
        <v>443</v>
      </c>
      <c r="J122" s="379" t="s">
        <v>443</v>
      </c>
      <c r="K122" s="379" t="s">
        <v>443</v>
      </c>
      <c r="L122" s="379" t="s">
        <v>443</v>
      </c>
      <c r="M122" s="424" t="s">
        <v>443</v>
      </c>
      <c r="N122" s="380" t="s">
        <v>35</v>
      </c>
      <c r="O122" s="389" t="s">
        <v>4</v>
      </c>
      <c r="P122" s="379" t="s">
        <v>443</v>
      </c>
      <c r="Q122" s="379" t="s">
        <v>443</v>
      </c>
      <c r="R122" s="380" t="s">
        <v>35</v>
      </c>
      <c r="S122" s="379" t="s">
        <v>443</v>
      </c>
      <c r="T122" s="379" t="s">
        <v>443</v>
      </c>
    </row>
    <row r="123" spans="1:20" ht="60" x14ac:dyDescent="0.25">
      <c r="A123" s="417" t="s">
        <v>2572</v>
      </c>
      <c r="B123" s="391" t="s">
        <v>2543</v>
      </c>
      <c r="C123" s="418" t="s">
        <v>2631</v>
      </c>
      <c r="D123" s="410"/>
      <c r="E123" s="411" t="s">
        <v>590</v>
      </c>
      <c r="F123" s="394" t="s">
        <v>343</v>
      </c>
      <c r="G123" s="395" t="s">
        <v>19</v>
      </c>
      <c r="H123" s="396" t="s">
        <v>53</v>
      </c>
      <c r="I123" s="379" t="s">
        <v>443</v>
      </c>
      <c r="J123" s="379" t="s">
        <v>443</v>
      </c>
      <c r="K123" s="379" t="s">
        <v>443</v>
      </c>
      <c r="L123" s="379" t="s">
        <v>443</v>
      </c>
      <c r="M123" s="427" t="s">
        <v>443</v>
      </c>
      <c r="N123" s="380" t="s">
        <v>35</v>
      </c>
      <c r="O123" s="379" t="s">
        <v>443</v>
      </c>
      <c r="P123" s="379" t="s">
        <v>4</v>
      </c>
      <c r="Q123" s="379" t="s">
        <v>443</v>
      </c>
      <c r="R123" s="379" t="s">
        <v>443</v>
      </c>
      <c r="S123" s="379" t="s">
        <v>443</v>
      </c>
      <c r="T123" s="379" t="s">
        <v>443</v>
      </c>
    </row>
    <row r="124" spans="1:20" ht="30" x14ac:dyDescent="0.25">
      <c r="A124" s="408" t="s">
        <v>2277</v>
      </c>
      <c r="B124" s="382" t="s">
        <v>2585</v>
      </c>
      <c r="C124" s="498"/>
      <c r="D124" s="499">
        <v>44136</v>
      </c>
      <c r="E124" s="385" t="s">
        <v>590</v>
      </c>
      <c r="F124" s="386" t="s">
        <v>2475</v>
      </c>
      <c r="G124" s="406" t="s">
        <v>30</v>
      </c>
      <c r="H124" s="500" t="s">
        <v>25</v>
      </c>
      <c r="I124" s="379"/>
      <c r="J124" s="379"/>
      <c r="K124" s="379"/>
      <c r="L124" s="379"/>
      <c r="M124" s="424"/>
      <c r="N124" s="379"/>
      <c r="O124" s="379"/>
      <c r="P124" s="379"/>
      <c r="Q124" s="379"/>
      <c r="R124" s="379"/>
      <c r="S124" s="379"/>
      <c r="T124" s="379"/>
    </row>
    <row r="125" spans="1:20" ht="15" x14ac:dyDescent="0.25">
      <c r="A125" s="383" t="s">
        <v>2584</v>
      </c>
      <c r="B125" s="382" t="s">
        <v>2585</v>
      </c>
      <c r="C125" s="437"/>
      <c r="D125" s="384"/>
      <c r="E125" s="385" t="s">
        <v>590</v>
      </c>
      <c r="F125" s="386" t="s">
        <v>406</v>
      </c>
      <c r="G125" s="387" t="s">
        <v>19</v>
      </c>
      <c r="H125" s="388" t="s">
        <v>20</v>
      </c>
      <c r="I125" s="379" t="s">
        <v>443</v>
      </c>
      <c r="J125" s="379" t="s">
        <v>443</v>
      </c>
      <c r="K125" s="379" t="s">
        <v>443</v>
      </c>
      <c r="L125" s="379" t="s">
        <v>443</v>
      </c>
      <c r="M125" s="424" t="s">
        <v>443</v>
      </c>
      <c r="N125" s="405" t="s">
        <v>35</v>
      </c>
      <c r="O125" s="379" t="s">
        <v>443</v>
      </c>
      <c r="P125" s="405" t="s">
        <v>443</v>
      </c>
      <c r="Q125" s="379" t="s">
        <v>4</v>
      </c>
      <c r="R125" s="380" t="s">
        <v>35</v>
      </c>
      <c r="S125" s="379" t="s">
        <v>443</v>
      </c>
      <c r="T125" s="379" t="s">
        <v>443</v>
      </c>
    </row>
    <row r="126" spans="1:20" ht="15" x14ac:dyDescent="0.25">
      <c r="A126" s="383" t="s">
        <v>2151</v>
      </c>
      <c r="B126" s="383" t="s">
        <v>948</v>
      </c>
      <c r="C126" s="383"/>
      <c r="D126" s="401">
        <v>42248</v>
      </c>
      <c r="E126" s="385" t="s">
        <v>590</v>
      </c>
      <c r="F126" s="386" t="s">
        <v>2554</v>
      </c>
      <c r="G126" s="387" t="s">
        <v>30</v>
      </c>
      <c r="H126" s="388" t="s">
        <v>40</v>
      </c>
      <c r="I126" s="379" t="s">
        <v>443</v>
      </c>
      <c r="J126" s="379" t="s">
        <v>443</v>
      </c>
      <c r="K126" s="379" t="s">
        <v>4</v>
      </c>
      <c r="L126" s="379" t="s">
        <v>443</v>
      </c>
      <c r="M126" s="424" t="s">
        <v>443</v>
      </c>
      <c r="N126" s="380" t="s">
        <v>35</v>
      </c>
      <c r="O126" s="379" t="s">
        <v>443</v>
      </c>
      <c r="P126" s="379" t="s">
        <v>443</v>
      </c>
      <c r="Q126" s="379" t="s">
        <v>443</v>
      </c>
      <c r="R126" s="448" t="s">
        <v>443</v>
      </c>
      <c r="S126" s="448" t="s">
        <v>443</v>
      </c>
      <c r="T126" s="379" t="s">
        <v>443</v>
      </c>
    </row>
    <row r="127" spans="1:20" ht="15" x14ac:dyDescent="0.25">
      <c r="A127" s="383" t="s">
        <v>261</v>
      </c>
      <c r="B127" s="383" t="s">
        <v>948</v>
      </c>
      <c r="C127" s="383"/>
      <c r="D127" s="384"/>
      <c r="E127" s="385" t="s">
        <v>590</v>
      </c>
      <c r="F127" s="386" t="s">
        <v>262</v>
      </c>
      <c r="G127" s="387" t="s">
        <v>2181</v>
      </c>
      <c r="H127" s="388" t="s">
        <v>45</v>
      </c>
      <c r="I127" s="379" t="s">
        <v>443</v>
      </c>
      <c r="J127" s="379" t="s">
        <v>443</v>
      </c>
      <c r="K127" s="379" t="s">
        <v>443</v>
      </c>
      <c r="L127" s="405" t="s">
        <v>443</v>
      </c>
      <c r="M127" s="424" t="s">
        <v>4</v>
      </c>
      <c r="N127" s="380" t="s">
        <v>35</v>
      </c>
      <c r="O127" s="379" t="s">
        <v>443</v>
      </c>
      <c r="P127" s="379" t="s">
        <v>443</v>
      </c>
      <c r="Q127" s="379" t="s">
        <v>443</v>
      </c>
      <c r="R127" s="379" t="s">
        <v>443</v>
      </c>
      <c r="S127" s="379" t="s">
        <v>443</v>
      </c>
      <c r="T127" s="379" t="s">
        <v>443</v>
      </c>
    </row>
    <row r="128" spans="1:20" ht="15" x14ac:dyDescent="0.25">
      <c r="A128" s="372" t="s">
        <v>104</v>
      </c>
      <c r="B128" s="383" t="s">
        <v>948</v>
      </c>
      <c r="C128" s="372"/>
      <c r="D128" s="440"/>
      <c r="E128" s="385" t="s">
        <v>590</v>
      </c>
      <c r="F128" s="376" t="s">
        <v>241</v>
      </c>
      <c r="G128" s="377" t="s">
        <v>2181</v>
      </c>
      <c r="H128" s="378" t="s">
        <v>50</v>
      </c>
      <c r="I128" s="379" t="s">
        <v>443</v>
      </c>
      <c r="J128" s="379" t="s">
        <v>443</v>
      </c>
      <c r="K128" s="379" t="s">
        <v>443</v>
      </c>
      <c r="L128" s="379" t="s">
        <v>443</v>
      </c>
      <c r="M128" s="427" t="s">
        <v>443</v>
      </c>
      <c r="N128" s="380" t="s">
        <v>35</v>
      </c>
      <c r="O128" s="379" t="s">
        <v>443</v>
      </c>
      <c r="P128" s="379" t="s">
        <v>443</v>
      </c>
      <c r="Q128" s="379" t="s">
        <v>443</v>
      </c>
      <c r="R128" s="379" t="s">
        <v>443</v>
      </c>
      <c r="S128" s="379" t="s">
        <v>443</v>
      </c>
      <c r="T128" s="380" t="s">
        <v>35</v>
      </c>
    </row>
    <row r="129" spans="1:20" ht="15" x14ac:dyDescent="0.25">
      <c r="A129" s="383" t="s">
        <v>259</v>
      </c>
      <c r="B129" s="383" t="s">
        <v>948</v>
      </c>
      <c r="C129" s="383"/>
      <c r="D129" s="401">
        <v>41214</v>
      </c>
      <c r="E129" s="385" t="s">
        <v>590</v>
      </c>
      <c r="F129" s="386" t="s">
        <v>260</v>
      </c>
      <c r="G129" s="387" t="s">
        <v>2181</v>
      </c>
      <c r="H129" s="388" t="s">
        <v>40</v>
      </c>
      <c r="I129" s="379" t="s">
        <v>443</v>
      </c>
      <c r="J129" s="379" t="s">
        <v>443</v>
      </c>
      <c r="K129" s="379" t="s">
        <v>443</v>
      </c>
      <c r="L129" s="379" t="s">
        <v>4</v>
      </c>
      <c r="M129" s="424" t="s">
        <v>443</v>
      </c>
      <c r="N129" s="380" t="s">
        <v>35</v>
      </c>
      <c r="O129" s="379" t="s">
        <v>443</v>
      </c>
      <c r="P129" s="379" t="s">
        <v>443</v>
      </c>
      <c r="Q129" s="379" t="s">
        <v>443</v>
      </c>
      <c r="R129" s="379" t="s">
        <v>443</v>
      </c>
      <c r="S129" s="379" t="s">
        <v>443</v>
      </c>
      <c r="T129" s="379" t="s">
        <v>443</v>
      </c>
    </row>
    <row r="130" spans="1:20" ht="15" x14ac:dyDescent="0.25">
      <c r="A130" s="390" t="s">
        <v>1254</v>
      </c>
      <c r="B130" s="390" t="s">
        <v>948</v>
      </c>
      <c r="C130" s="418" t="s">
        <v>1921</v>
      </c>
      <c r="D130" s="393">
        <v>44002</v>
      </c>
      <c r="E130" s="411" t="s">
        <v>590</v>
      </c>
      <c r="F130" s="394" t="s">
        <v>2444</v>
      </c>
      <c r="G130" s="395" t="s">
        <v>2181</v>
      </c>
      <c r="H130" s="396" t="s">
        <v>40</v>
      </c>
      <c r="I130" s="379"/>
      <c r="J130" s="379"/>
      <c r="K130" s="389" t="s">
        <v>4</v>
      </c>
      <c r="L130" s="379"/>
      <c r="M130" s="424"/>
      <c r="N130" s="379"/>
      <c r="O130" s="379"/>
      <c r="P130" s="379" t="s">
        <v>443</v>
      </c>
      <c r="Q130" s="379" t="s">
        <v>443</v>
      </c>
      <c r="R130" s="379" t="s">
        <v>443</v>
      </c>
      <c r="S130" s="379" t="s">
        <v>443</v>
      </c>
      <c r="T130" s="379" t="s">
        <v>443</v>
      </c>
    </row>
    <row r="131" spans="1:20" ht="15" x14ac:dyDescent="0.25">
      <c r="A131" s="399" t="s">
        <v>293</v>
      </c>
      <c r="B131" s="399" t="s">
        <v>948</v>
      </c>
      <c r="C131" s="399"/>
      <c r="D131" s="430">
        <v>41334</v>
      </c>
      <c r="E131" s="402" t="s">
        <v>590</v>
      </c>
      <c r="F131" s="403" t="s">
        <v>294</v>
      </c>
      <c r="G131" s="431" t="s">
        <v>2181</v>
      </c>
      <c r="H131" s="404" t="s">
        <v>31</v>
      </c>
      <c r="I131" s="379" t="s">
        <v>443</v>
      </c>
      <c r="J131" s="379" t="s">
        <v>443</v>
      </c>
      <c r="K131" s="379" t="s">
        <v>443</v>
      </c>
      <c r="L131" s="379" t="s">
        <v>443</v>
      </c>
      <c r="M131" s="424" t="s">
        <v>443</v>
      </c>
      <c r="N131" s="380" t="s">
        <v>35</v>
      </c>
      <c r="O131" s="379" t="s">
        <v>443</v>
      </c>
      <c r="P131" s="379" t="s">
        <v>443</v>
      </c>
      <c r="Q131" s="379" t="s">
        <v>443</v>
      </c>
      <c r="R131" s="379" t="s">
        <v>443</v>
      </c>
      <c r="S131" s="405" t="s">
        <v>443</v>
      </c>
      <c r="T131" s="379" t="s">
        <v>443</v>
      </c>
    </row>
    <row r="132" spans="1:20" ht="30" x14ac:dyDescent="0.25">
      <c r="A132" s="408" t="s">
        <v>274</v>
      </c>
      <c r="B132" s="383" t="s">
        <v>1767</v>
      </c>
      <c r="C132" s="383"/>
      <c r="D132" s="401">
        <v>41456</v>
      </c>
      <c r="E132" s="385" t="s">
        <v>590</v>
      </c>
      <c r="F132" s="386" t="s">
        <v>276</v>
      </c>
      <c r="G132" s="387" t="s">
        <v>2181</v>
      </c>
      <c r="H132" s="415" t="s">
        <v>20</v>
      </c>
      <c r="I132" s="379" t="s">
        <v>443</v>
      </c>
      <c r="J132" s="379" t="s">
        <v>443</v>
      </c>
      <c r="K132" s="379" t="s">
        <v>443</v>
      </c>
      <c r="L132" s="379" t="s">
        <v>443</v>
      </c>
      <c r="M132" s="424" t="s">
        <v>443</v>
      </c>
      <c r="N132" s="380" t="s">
        <v>35</v>
      </c>
      <c r="O132" s="379" t="s">
        <v>443</v>
      </c>
      <c r="P132" s="379" t="s">
        <v>443</v>
      </c>
      <c r="Q132" s="379" t="s">
        <v>4</v>
      </c>
      <c r="R132" s="379" t="s">
        <v>443</v>
      </c>
      <c r="S132" s="379" t="s">
        <v>443</v>
      </c>
      <c r="T132" s="379" t="s">
        <v>443</v>
      </c>
    </row>
    <row r="133" spans="1:20" ht="30" x14ac:dyDescent="0.25">
      <c r="A133" s="383" t="s">
        <v>2124</v>
      </c>
      <c r="B133" s="383" t="s">
        <v>2125</v>
      </c>
      <c r="C133" s="400"/>
      <c r="D133" s="401">
        <v>41091</v>
      </c>
      <c r="E133" s="385" t="s">
        <v>590</v>
      </c>
      <c r="F133" s="386" t="s">
        <v>334</v>
      </c>
      <c r="G133" s="387" t="s">
        <v>30</v>
      </c>
      <c r="H133" s="388" t="s">
        <v>40</v>
      </c>
      <c r="I133" s="379" t="s">
        <v>443</v>
      </c>
      <c r="J133" s="379" t="s">
        <v>443</v>
      </c>
      <c r="K133" s="379" t="s">
        <v>443</v>
      </c>
      <c r="L133" s="379" t="s">
        <v>4</v>
      </c>
      <c r="M133" s="424" t="s">
        <v>443</v>
      </c>
      <c r="N133" s="380" t="s">
        <v>35</v>
      </c>
      <c r="O133" s="379" t="s">
        <v>443</v>
      </c>
      <c r="P133" s="379" t="s">
        <v>443</v>
      </c>
      <c r="Q133" s="379" t="s">
        <v>443</v>
      </c>
      <c r="R133" s="448" t="s">
        <v>443</v>
      </c>
      <c r="S133" s="448" t="s">
        <v>443</v>
      </c>
      <c r="T133" s="379" t="s">
        <v>443</v>
      </c>
    </row>
    <row r="134" spans="1:20" ht="15" x14ac:dyDescent="0.25">
      <c r="A134" s="408" t="s">
        <v>2380</v>
      </c>
      <c r="B134" s="382" t="s">
        <v>700</v>
      </c>
      <c r="C134" s="409" t="s">
        <v>1921</v>
      </c>
      <c r="D134" s="434">
        <v>43891</v>
      </c>
      <c r="E134" s="385" t="s">
        <v>590</v>
      </c>
      <c r="F134" s="386" t="s">
        <v>2381</v>
      </c>
      <c r="G134" s="387" t="s">
        <v>2181</v>
      </c>
      <c r="H134" s="415" t="s">
        <v>25</v>
      </c>
      <c r="I134" s="405"/>
      <c r="J134" s="405"/>
      <c r="K134" s="405"/>
      <c r="L134" s="405"/>
      <c r="M134" s="379" t="s">
        <v>443</v>
      </c>
      <c r="N134" s="380" t="s">
        <v>35</v>
      </c>
      <c r="O134" s="379" t="s">
        <v>443</v>
      </c>
      <c r="P134" s="453" t="s">
        <v>443</v>
      </c>
      <c r="Q134" s="453" t="s">
        <v>443</v>
      </c>
      <c r="R134" s="453" t="s">
        <v>443</v>
      </c>
      <c r="S134" s="379" t="s">
        <v>443</v>
      </c>
      <c r="T134" s="379" t="s">
        <v>443</v>
      </c>
    </row>
    <row r="135" spans="1:20" ht="15" x14ac:dyDescent="0.25">
      <c r="A135" s="419" t="s">
        <v>1264</v>
      </c>
      <c r="B135" s="372" t="s">
        <v>1265</v>
      </c>
      <c r="C135" s="372"/>
      <c r="D135" s="374">
        <v>43831</v>
      </c>
      <c r="E135" s="375" t="s">
        <v>590</v>
      </c>
      <c r="F135" s="376" t="s">
        <v>1266</v>
      </c>
      <c r="G135" s="377" t="s">
        <v>24</v>
      </c>
      <c r="H135" s="378" t="s">
        <v>87</v>
      </c>
      <c r="I135" s="389" t="s">
        <v>4</v>
      </c>
      <c r="J135" s="379"/>
      <c r="K135" s="448" t="s">
        <v>443</v>
      </c>
      <c r="L135" s="379" t="s">
        <v>443</v>
      </c>
      <c r="M135" s="433" t="s">
        <v>35</v>
      </c>
      <c r="N135" s="380" t="s">
        <v>35</v>
      </c>
      <c r="O135" s="379" t="s">
        <v>443</v>
      </c>
      <c r="P135" s="379" t="s">
        <v>443</v>
      </c>
      <c r="Q135" s="379" t="s">
        <v>443</v>
      </c>
      <c r="R135" s="448" t="s">
        <v>443</v>
      </c>
      <c r="S135" s="379" t="s">
        <v>443</v>
      </c>
      <c r="T135" s="379"/>
    </row>
    <row r="136" spans="1:20" ht="15" x14ac:dyDescent="0.25">
      <c r="A136" s="382" t="s">
        <v>184</v>
      </c>
      <c r="B136" s="383" t="s">
        <v>185</v>
      </c>
      <c r="C136" s="383"/>
      <c r="D136" s="401">
        <v>42558</v>
      </c>
      <c r="E136" s="385" t="s">
        <v>590</v>
      </c>
      <c r="F136" s="386" t="s">
        <v>488</v>
      </c>
      <c r="G136" s="387" t="s">
        <v>19</v>
      </c>
      <c r="H136" s="388" t="s">
        <v>100</v>
      </c>
      <c r="I136" s="379" t="s">
        <v>443</v>
      </c>
      <c r="J136" s="379" t="s">
        <v>443</v>
      </c>
      <c r="K136" s="379" t="s">
        <v>443</v>
      </c>
      <c r="L136" s="379" t="s">
        <v>443</v>
      </c>
      <c r="M136" s="424" t="s">
        <v>443</v>
      </c>
      <c r="N136" s="380" t="s">
        <v>35</v>
      </c>
      <c r="O136" s="379" t="s">
        <v>443</v>
      </c>
      <c r="P136" s="379" t="s">
        <v>443</v>
      </c>
      <c r="Q136" s="379" t="s">
        <v>443</v>
      </c>
      <c r="R136" s="379" t="s">
        <v>443</v>
      </c>
      <c r="S136" s="379" t="s">
        <v>443</v>
      </c>
      <c r="T136" s="379" t="s">
        <v>443</v>
      </c>
    </row>
    <row r="137" spans="1:20" ht="30" x14ac:dyDescent="0.25">
      <c r="A137" s="382" t="s">
        <v>32</v>
      </c>
      <c r="B137" s="383" t="s">
        <v>1845</v>
      </c>
      <c r="C137" s="383"/>
      <c r="D137" s="384"/>
      <c r="E137" s="385" t="s">
        <v>590</v>
      </c>
      <c r="F137" s="386" t="s">
        <v>468</v>
      </c>
      <c r="G137" s="387" t="s">
        <v>30</v>
      </c>
      <c r="H137" s="388" t="s">
        <v>69</v>
      </c>
      <c r="I137" s="379" t="s">
        <v>443</v>
      </c>
      <c r="J137" s="379" t="s">
        <v>443</v>
      </c>
      <c r="K137" s="379" t="s">
        <v>443</v>
      </c>
      <c r="L137" s="379" t="s">
        <v>443</v>
      </c>
      <c r="M137" s="433" t="s">
        <v>35</v>
      </c>
      <c r="N137" s="380" t="s">
        <v>35</v>
      </c>
      <c r="O137" s="380" t="s">
        <v>35</v>
      </c>
      <c r="P137" s="379" t="s">
        <v>443</v>
      </c>
      <c r="Q137" s="379" t="s">
        <v>443</v>
      </c>
      <c r="R137" s="448" t="s">
        <v>443</v>
      </c>
      <c r="S137" s="448" t="s">
        <v>443</v>
      </c>
      <c r="T137" s="379" t="s">
        <v>443</v>
      </c>
    </row>
    <row r="138" spans="1:20" ht="30" x14ac:dyDescent="0.25">
      <c r="A138" s="408" t="s">
        <v>2421</v>
      </c>
      <c r="B138" s="382" t="s">
        <v>2422</v>
      </c>
      <c r="C138" s="409" t="s">
        <v>2653</v>
      </c>
      <c r="D138" s="434">
        <v>43132</v>
      </c>
      <c r="E138" s="385" t="s">
        <v>590</v>
      </c>
      <c r="F138" s="386" t="s">
        <v>2425</v>
      </c>
      <c r="G138" s="387" t="s">
        <v>30</v>
      </c>
      <c r="H138" s="388" t="s">
        <v>25</v>
      </c>
      <c r="I138" s="379" t="s">
        <v>443</v>
      </c>
      <c r="J138" s="379" t="s">
        <v>443</v>
      </c>
      <c r="K138" s="379" t="s">
        <v>443</v>
      </c>
      <c r="L138" s="379" t="s">
        <v>443</v>
      </c>
      <c r="M138" s="424" t="s">
        <v>443</v>
      </c>
      <c r="N138" s="380" t="s">
        <v>35</v>
      </c>
      <c r="O138" s="425" t="s">
        <v>4</v>
      </c>
      <c r="P138" s="379" t="s">
        <v>443</v>
      </c>
      <c r="Q138" s="379" t="s">
        <v>443</v>
      </c>
      <c r="R138" s="448" t="s">
        <v>443</v>
      </c>
      <c r="S138" s="448" t="s">
        <v>443</v>
      </c>
      <c r="T138" s="379" t="s">
        <v>443</v>
      </c>
    </row>
    <row r="139" spans="1:20" ht="45" x14ac:dyDescent="0.25">
      <c r="A139" s="383" t="s">
        <v>2807</v>
      </c>
      <c r="B139" s="383" t="s">
        <v>989</v>
      </c>
      <c r="C139" s="451" t="s">
        <v>2808</v>
      </c>
      <c r="D139" s="401">
        <v>44063</v>
      </c>
      <c r="E139" s="385" t="s">
        <v>590</v>
      </c>
      <c r="F139" s="386" t="s">
        <v>1012</v>
      </c>
      <c r="G139" s="387" t="s">
        <v>2383</v>
      </c>
      <c r="H139" s="388" t="s">
        <v>87</v>
      </c>
      <c r="I139" s="389" t="s">
        <v>4</v>
      </c>
      <c r="J139" s="379"/>
      <c r="K139" s="379"/>
      <c r="L139" s="379"/>
      <c r="M139" s="424"/>
      <c r="N139" s="379"/>
      <c r="O139" s="379"/>
      <c r="P139" s="379"/>
      <c r="Q139" s="428" t="s">
        <v>2809</v>
      </c>
      <c r="R139" s="448" t="s">
        <v>443</v>
      </c>
      <c r="S139" s="379" t="s">
        <v>443</v>
      </c>
      <c r="T139" s="380" t="s">
        <v>35</v>
      </c>
    </row>
    <row r="140" spans="1:20" ht="30" x14ac:dyDescent="0.25">
      <c r="A140" s="408" t="s">
        <v>1650</v>
      </c>
      <c r="B140" s="382" t="s">
        <v>2484</v>
      </c>
      <c r="C140" s="409" t="s">
        <v>1921</v>
      </c>
      <c r="D140" s="401">
        <v>41821</v>
      </c>
      <c r="E140" s="385" t="s">
        <v>590</v>
      </c>
      <c r="F140" s="386" t="s">
        <v>2486</v>
      </c>
      <c r="G140" s="387" t="s">
        <v>19</v>
      </c>
      <c r="H140" s="388" t="s">
        <v>45</v>
      </c>
      <c r="I140" s="379" t="s">
        <v>443</v>
      </c>
      <c r="J140" s="379" t="s">
        <v>443</v>
      </c>
      <c r="K140" s="379" t="s">
        <v>443</v>
      </c>
      <c r="L140" s="405" t="s">
        <v>443</v>
      </c>
      <c r="M140" s="424" t="s">
        <v>4</v>
      </c>
      <c r="N140" s="380" t="s">
        <v>35</v>
      </c>
      <c r="O140" s="379" t="s">
        <v>443</v>
      </c>
      <c r="P140" s="379" t="s">
        <v>443</v>
      </c>
      <c r="Q140" s="379" t="s">
        <v>443</v>
      </c>
      <c r="R140" s="439" t="s">
        <v>35</v>
      </c>
      <c r="S140" s="379" t="s">
        <v>443</v>
      </c>
      <c r="T140" s="379" t="s">
        <v>443</v>
      </c>
    </row>
    <row r="141" spans="1:20" ht="15" x14ac:dyDescent="0.25">
      <c r="A141" s="391" t="s">
        <v>2480</v>
      </c>
      <c r="B141" s="390" t="s">
        <v>1942</v>
      </c>
      <c r="C141" s="509"/>
      <c r="D141" s="513"/>
      <c r="E141" s="411" t="s">
        <v>590</v>
      </c>
      <c r="F141" s="394" t="s">
        <v>347</v>
      </c>
      <c r="G141" s="395" t="s">
        <v>19</v>
      </c>
      <c r="H141" s="396" t="s">
        <v>20</v>
      </c>
      <c r="I141" s="379" t="s">
        <v>443</v>
      </c>
      <c r="J141" s="379" t="s">
        <v>443</v>
      </c>
      <c r="K141" s="379" t="s">
        <v>443</v>
      </c>
      <c r="L141" s="379" t="s">
        <v>443</v>
      </c>
      <c r="M141" s="407" t="s">
        <v>443</v>
      </c>
      <c r="N141" s="425" t="s">
        <v>4</v>
      </c>
      <c r="O141" s="379" t="s">
        <v>443</v>
      </c>
      <c r="P141" s="379" t="s">
        <v>443</v>
      </c>
      <c r="Q141" s="379" t="s">
        <v>443</v>
      </c>
      <c r="R141" s="379" t="s">
        <v>443</v>
      </c>
      <c r="S141" s="379" t="s">
        <v>443</v>
      </c>
      <c r="T141" s="379" t="s">
        <v>443</v>
      </c>
    </row>
    <row r="142" spans="1:20" ht="30" x14ac:dyDescent="0.25">
      <c r="A142" s="408" t="s">
        <v>2864</v>
      </c>
      <c r="B142" s="382" t="s">
        <v>1179</v>
      </c>
      <c r="C142" s="409" t="s">
        <v>2865</v>
      </c>
      <c r="D142" s="434">
        <v>43709</v>
      </c>
      <c r="E142" s="385" t="s">
        <v>590</v>
      </c>
      <c r="F142" s="386" t="s">
        <v>1180</v>
      </c>
      <c r="G142" s="387" t="s">
        <v>2383</v>
      </c>
      <c r="H142" s="388" t="s">
        <v>2040</v>
      </c>
      <c r="I142" s="405" t="s">
        <v>443</v>
      </c>
      <c r="J142" s="379" t="s">
        <v>443</v>
      </c>
      <c r="K142" s="420" t="s">
        <v>1919</v>
      </c>
      <c r="L142" s="379" t="s">
        <v>443</v>
      </c>
      <c r="M142" s="380" t="s">
        <v>1919</v>
      </c>
      <c r="N142" s="380" t="s">
        <v>1919</v>
      </c>
      <c r="O142" s="379" t="s">
        <v>443</v>
      </c>
      <c r="P142" s="379" t="s">
        <v>443</v>
      </c>
      <c r="Q142" s="379" t="s">
        <v>443</v>
      </c>
      <c r="R142" s="379" t="s">
        <v>443</v>
      </c>
      <c r="S142" s="379" t="s">
        <v>443</v>
      </c>
      <c r="T142" s="380" t="s">
        <v>35</v>
      </c>
    </row>
    <row r="143" spans="1:20" ht="45" x14ac:dyDescent="0.25">
      <c r="A143" s="408" t="s">
        <v>301</v>
      </c>
      <c r="B143" s="383" t="s">
        <v>1580</v>
      </c>
      <c r="C143" s="383" t="s">
        <v>2474</v>
      </c>
      <c r="D143" s="384"/>
      <c r="E143" s="385" t="s">
        <v>590</v>
      </c>
      <c r="F143" s="386" t="s">
        <v>300</v>
      </c>
      <c r="G143" s="387" t="s">
        <v>2181</v>
      </c>
      <c r="H143" s="388" t="s">
        <v>40</v>
      </c>
      <c r="I143" s="379" t="s">
        <v>443</v>
      </c>
      <c r="J143" s="379" t="s">
        <v>443</v>
      </c>
      <c r="K143" s="448" t="s">
        <v>2736</v>
      </c>
      <c r="L143" s="379" t="s">
        <v>4</v>
      </c>
      <c r="M143" s="379" t="s">
        <v>443</v>
      </c>
      <c r="N143" s="380" t="s">
        <v>35</v>
      </c>
      <c r="O143" s="380" t="s">
        <v>35</v>
      </c>
      <c r="P143" s="380" t="s">
        <v>35</v>
      </c>
      <c r="Q143" s="448" t="s">
        <v>2736</v>
      </c>
      <c r="R143" s="448" t="s">
        <v>2736</v>
      </c>
      <c r="S143" s="448" t="s">
        <v>2736</v>
      </c>
      <c r="T143" s="379" t="s">
        <v>443</v>
      </c>
    </row>
    <row r="144" spans="1:20" ht="45" x14ac:dyDescent="0.25">
      <c r="A144" s="382" t="s">
        <v>2747</v>
      </c>
      <c r="B144" s="383" t="s">
        <v>2748</v>
      </c>
      <c r="C144" s="383" t="s">
        <v>1921</v>
      </c>
      <c r="D144" s="401">
        <v>43432</v>
      </c>
      <c r="E144" s="385" t="s">
        <v>590</v>
      </c>
      <c r="F144" s="386" t="s">
        <v>2750</v>
      </c>
      <c r="G144" s="387" t="s">
        <v>24</v>
      </c>
      <c r="H144" s="388" t="s">
        <v>45</v>
      </c>
      <c r="I144" s="379" t="s">
        <v>443</v>
      </c>
      <c r="J144" s="379" t="s">
        <v>443</v>
      </c>
      <c r="K144" s="379" t="s">
        <v>443</v>
      </c>
      <c r="L144" s="405" t="s">
        <v>443</v>
      </c>
      <c r="M144" s="380" t="s">
        <v>35</v>
      </c>
      <c r="N144" s="380" t="s">
        <v>35</v>
      </c>
      <c r="O144" s="379" t="s">
        <v>443</v>
      </c>
      <c r="P144" s="379" t="s">
        <v>443</v>
      </c>
      <c r="Q144" s="379" t="s">
        <v>443</v>
      </c>
      <c r="R144" s="379" t="s">
        <v>443</v>
      </c>
      <c r="S144" s="379" t="s">
        <v>443</v>
      </c>
      <c r="T144" s="379"/>
    </row>
    <row r="145" spans="1:20" ht="15" x14ac:dyDescent="0.25">
      <c r="A145" s="382" t="s">
        <v>904</v>
      </c>
      <c r="B145" s="382" t="s">
        <v>905</v>
      </c>
      <c r="C145" s="382" t="s">
        <v>1921</v>
      </c>
      <c r="D145" s="401">
        <v>44002</v>
      </c>
      <c r="E145" s="385" t="s">
        <v>590</v>
      </c>
      <c r="F145" s="386" t="s">
        <v>2400</v>
      </c>
      <c r="G145" s="387" t="s">
        <v>24</v>
      </c>
      <c r="H145" s="388" t="s">
        <v>87</v>
      </c>
      <c r="I145" s="379"/>
      <c r="J145" s="379"/>
      <c r="K145" s="379"/>
      <c r="L145" s="379"/>
      <c r="M145" s="379"/>
      <c r="N145" s="379"/>
      <c r="O145" s="379"/>
      <c r="P145" s="380" t="s">
        <v>35</v>
      </c>
      <c r="Q145" s="380" t="s">
        <v>35</v>
      </c>
      <c r="R145" s="379" t="s">
        <v>443</v>
      </c>
      <c r="S145" s="379" t="s">
        <v>443</v>
      </c>
      <c r="T145" s="379"/>
    </row>
    <row r="146" spans="1:20" ht="15" x14ac:dyDescent="0.25">
      <c r="A146" s="382" t="s">
        <v>279</v>
      </c>
      <c r="B146" s="383" t="s">
        <v>197</v>
      </c>
      <c r="C146" s="383"/>
      <c r="D146" s="384"/>
      <c r="E146" s="385" t="s">
        <v>590</v>
      </c>
      <c r="F146" s="386" t="s">
        <v>280</v>
      </c>
      <c r="G146" s="387" t="s">
        <v>2181</v>
      </c>
      <c r="H146" s="388" t="s">
        <v>87</v>
      </c>
      <c r="I146" s="379" t="s">
        <v>443</v>
      </c>
      <c r="J146" s="379" t="s">
        <v>443</v>
      </c>
      <c r="K146" s="379" t="s">
        <v>4</v>
      </c>
      <c r="L146" s="379" t="s">
        <v>443</v>
      </c>
      <c r="M146" s="379" t="s">
        <v>443</v>
      </c>
      <c r="N146" s="380" t="s">
        <v>35</v>
      </c>
      <c r="O146" s="379" t="s">
        <v>443</v>
      </c>
      <c r="P146" s="379" t="s">
        <v>443</v>
      </c>
      <c r="Q146" s="379" t="s">
        <v>443</v>
      </c>
      <c r="R146" s="379" t="s">
        <v>443</v>
      </c>
      <c r="S146" s="379" t="s">
        <v>443</v>
      </c>
      <c r="T146" s="379" t="s">
        <v>443</v>
      </c>
    </row>
  </sheetData>
  <sortState xmlns:xlrd2="http://schemas.microsoft.com/office/spreadsheetml/2017/richdata2" ref="A2:T146">
    <sortCondition ref="B2:B146"/>
    <sortCondition ref="A2:A146"/>
  </sortState>
  <conditionalFormatting sqref="I1:T146">
    <cfRule type="cellIs" dxfId="2719" priority="1" operator="equal">
      <formula>"ANNUAL"</formula>
    </cfRule>
  </conditionalFormatting>
  <pageMargins left="0.15748031496062992" right="0.15748031496062992" top="0.35433070866141736" bottom="0.31496062992125984" header="0.31496062992125984" footer="0.31496062992125984"/>
  <pageSetup scale="69" fitToHeight="0" orientation="landscape"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E119"/>
  <sheetViews>
    <sheetView topLeftCell="A64" zoomScaleNormal="100" workbookViewId="0">
      <selection activeCell="F28" sqref="F28"/>
    </sheetView>
  </sheetViews>
  <sheetFormatPr defaultColWidth="8.85546875" defaultRowHeight="12.75" x14ac:dyDescent="0.2"/>
  <cols>
    <col min="1" max="1" width="23.42578125" customWidth="1"/>
    <col min="2" max="2" width="2.28515625" hidden="1" customWidth="1"/>
    <col min="3" max="3" width="25.85546875" style="75" customWidth="1"/>
    <col min="4" max="4" width="36.85546875" customWidth="1"/>
    <col min="5" max="5" width="24.140625" customWidth="1"/>
  </cols>
  <sheetData>
    <row r="1" spans="1:5" ht="15" x14ac:dyDescent="0.25">
      <c r="A1" s="477">
        <v>2019</v>
      </c>
      <c r="B1" s="478"/>
      <c r="C1" s="479"/>
      <c r="D1" s="478"/>
      <c r="E1" s="381"/>
    </row>
    <row r="2" spans="1:5" ht="15" x14ac:dyDescent="0.25">
      <c r="A2" s="480" t="s">
        <v>2</v>
      </c>
      <c r="B2" s="480" t="s">
        <v>2866</v>
      </c>
      <c r="C2" s="481" t="s">
        <v>1</v>
      </c>
      <c r="D2" s="480" t="s">
        <v>2867</v>
      </c>
      <c r="E2" s="480" t="s">
        <v>2868</v>
      </c>
    </row>
    <row r="3" spans="1:5" ht="15" x14ac:dyDescent="0.25">
      <c r="A3" s="482"/>
      <c r="B3" s="381"/>
      <c r="C3" s="483"/>
      <c r="D3" s="483"/>
      <c r="E3" s="483"/>
    </row>
    <row r="4" spans="1:5" ht="45" x14ac:dyDescent="0.25">
      <c r="A4" s="484" t="s">
        <v>2869</v>
      </c>
      <c r="B4" s="381"/>
      <c r="C4" s="485" t="s">
        <v>2870</v>
      </c>
      <c r="D4" s="483" t="s">
        <v>2871</v>
      </c>
      <c r="E4" s="483"/>
    </row>
    <row r="5" spans="1:5" ht="15" x14ac:dyDescent="0.25">
      <c r="A5" s="482"/>
      <c r="B5" s="381"/>
      <c r="C5" s="483"/>
      <c r="D5" s="483"/>
      <c r="E5" s="483"/>
    </row>
    <row r="6" spans="1:5" ht="27.75" customHeight="1" x14ac:dyDescent="0.25">
      <c r="A6" s="482" t="s">
        <v>27</v>
      </c>
      <c r="B6" s="381"/>
      <c r="C6" s="486" t="s">
        <v>101</v>
      </c>
      <c r="D6" s="483" t="s">
        <v>2872</v>
      </c>
      <c r="E6" s="483"/>
    </row>
    <row r="7" spans="1:5" ht="12.95" customHeight="1" x14ac:dyDescent="0.25">
      <c r="A7" s="482"/>
      <c r="B7" s="381"/>
      <c r="C7" s="486"/>
      <c r="D7" s="483"/>
      <c r="E7" s="483"/>
    </row>
    <row r="8" spans="1:5" ht="29.25" customHeight="1" x14ac:dyDescent="0.25">
      <c r="A8" s="482" t="s">
        <v>49</v>
      </c>
      <c r="B8" s="381"/>
      <c r="C8" s="486" t="s">
        <v>29</v>
      </c>
      <c r="D8" s="483" t="s">
        <v>2873</v>
      </c>
      <c r="E8" s="483"/>
    </row>
    <row r="9" spans="1:5" ht="12.95" customHeight="1" x14ac:dyDescent="0.25">
      <c r="A9" s="482"/>
      <c r="B9" s="381"/>
      <c r="C9" s="486"/>
      <c r="D9" s="483"/>
      <c r="E9" s="483"/>
    </row>
    <row r="10" spans="1:5" ht="12.95" customHeight="1" x14ac:dyDescent="0.25">
      <c r="A10" s="482" t="s">
        <v>49</v>
      </c>
      <c r="B10" s="381"/>
      <c r="C10" s="486" t="s">
        <v>210</v>
      </c>
      <c r="D10" s="483" t="s">
        <v>2874</v>
      </c>
      <c r="E10" s="483"/>
    </row>
    <row r="11" spans="1:5" ht="12.95" customHeight="1" x14ac:dyDescent="0.25">
      <c r="A11" s="482"/>
      <c r="B11" s="381"/>
      <c r="C11" s="486"/>
      <c r="D11" s="483"/>
      <c r="E11" s="483"/>
    </row>
    <row r="12" spans="1:5" ht="24" customHeight="1" x14ac:dyDescent="0.25">
      <c r="A12" s="482" t="s">
        <v>60</v>
      </c>
      <c r="B12" s="381"/>
      <c r="C12" s="486" t="s">
        <v>2875</v>
      </c>
      <c r="D12" s="483" t="s">
        <v>2876</v>
      </c>
      <c r="E12" s="483"/>
    </row>
    <row r="13" spans="1:5" ht="12.95" customHeight="1" x14ac:dyDescent="0.25">
      <c r="A13" s="482"/>
      <c r="B13" s="381"/>
      <c r="C13" s="486"/>
      <c r="D13" s="483"/>
      <c r="E13" s="483"/>
    </row>
    <row r="14" spans="1:5" ht="60" x14ac:dyDescent="0.25">
      <c r="A14" s="482" t="s">
        <v>785</v>
      </c>
      <c r="B14" s="381"/>
      <c r="C14" s="487" t="s">
        <v>2877</v>
      </c>
      <c r="D14" s="483" t="s">
        <v>2878</v>
      </c>
      <c r="E14" s="483"/>
    </row>
    <row r="15" spans="1:5" ht="15" x14ac:dyDescent="0.25">
      <c r="A15" s="482"/>
      <c r="B15" s="381"/>
      <c r="C15" s="487"/>
      <c r="D15" s="483"/>
      <c r="E15" s="483"/>
    </row>
    <row r="16" spans="1:5" ht="39.950000000000003" customHeight="1" x14ac:dyDescent="0.25">
      <c r="A16" s="482" t="s">
        <v>119</v>
      </c>
      <c r="B16" s="381"/>
      <c r="C16" s="483" t="s">
        <v>208</v>
      </c>
      <c r="D16" s="483" t="s">
        <v>2879</v>
      </c>
      <c r="E16" s="483"/>
    </row>
    <row r="17" spans="1:5" ht="12.95" customHeight="1" x14ac:dyDescent="0.25">
      <c r="A17" s="482"/>
      <c r="B17" s="381"/>
      <c r="C17" s="483"/>
      <c r="D17" s="483"/>
      <c r="E17" s="483"/>
    </row>
    <row r="18" spans="1:5" ht="45" x14ac:dyDescent="0.25">
      <c r="A18" s="482" t="s">
        <v>2784</v>
      </c>
      <c r="B18" s="381"/>
      <c r="C18" s="483" t="s">
        <v>2783</v>
      </c>
      <c r="D18" s="483" t="s">
        <v>2880</v>
      </c>
      <c r="E18" s="381"/>
    </row>
    <row r="19" spans="1:5" ht="15" x14ac:dyDescent="0.25">
      <c r="A19" s="482"/>
      <c r="B19" s="381"/>
      <c r="C19" s="483"/>
      <c r="D19" s="483"/>
      <c r="E19" s="381"/>
    </row>
    <row r="20" spans="1:5" ht="45" x14ac:dyDescent="0.25">
      <c r="A20" s="482" t="s">
        <v>152</v>
      </c>
      <c r="B20" s="381"/>
      <c r="C20" s="483" t="s">
        <v>130</v>
      </c>
      <c r="D20" s="483" t="s">
        <v>2881</v>
      </c>
      <c r="E20" s="381"/>
    </row>
    <row r="21" spans="1:5" ht="15" x14ac:dyDescent="0.25">
      <c r="A21" s="482"/>
      <c r="B21" s="381"/>
      <c r="C21" s="483"/>
      <c r="D21" s="483"/>
      <c r="E21" s="381"/>
    </row>
    <row r="22" spans="1:5" ht="45" x14ac:dyDescent="0.25">
      <c r="A22" s="482" t="s">
        <v>505</v>
      </c>
      <c r="B22" s="381"/>
      <c r="C22" s="483" t="s">
        <v>2882</v>
      </c>
      <c r="D22" s="483" t="s">
        <v>2881</v>
      </c>
      <c r="E22" s="381"/>
    </row>
    <row r="23" spans="1:5" ht="15" x14ac:dyDescent="0.25">
      <c r="A23" s="482"/>
      <c r="B23" s="381"/>
      <c r="C23" s="483"/>
      <c r="D23" s="483"/>
      <c r="E23" s="381"/>
    </row>
    <row r="24" spans="1:5" ht="60" x14ac:dyDescent="0.25">
      <c r="A24" s="488" t="s">
        <v>505</v>
      </c>
      <c r="B24" s="381"/>
      <c r="C24" s="483" t="s">
        <v>2883</v>
      </c>
      <c r="D24" s="483" t="s">
        <v>2884</v>
      </c>
      <c r="E24" s="381"/>
    </row>
    <row r="25" spans="1:5" ht="15" x14ac:dyDescent="0.25">
      <c r="A25" s="488"/>
      <c r="B25" s="381"/>
      <c r="C25" s="483"/>
      <c r="D25" s="483"/>
      <c r="E25" s="381"/>
    </row>
    <row r="26" spans="1:5" ht="45" x14ac:dyDescent="0.25">
      <c r="A26" s="488" t="s">
        <v>901</v>
      </c>
      <c r="B26" s="381"/>
      <c r="C26" s="483" t="s">
        <v>293</v>
      </c>
      <c r="D26" s="483" t="s">
        <v>2881</v>
      </c>
      <c r="E26" s="381"/>
    </row>
    <row r="27" spans="1:5" ht="15" x14ac:dyDescent="0.25">
      <c r="A27" s="488"/>
      <c r="B27" s="381"/>
      <c r="C27" s="483"/>
      <c r="D27" s="483"/>
      <c r="E27" s="381"/>
    </row>
    <row r="28" spans="1:5" ht="60" x14ac:dyDescent="0.25">
      <c r="A28" s="482" t="s">
        <v>1529</v>
      </c>
      <c r="B28" s="381"/>
      <c r="C28" s="483" t="s">
        <v>81</v>
      </c>
      <c r="D28" s="483" t="s">
        <v>2885</v>
      </c>
      <c r="E28" s="381"/>
    </row>
    <row r="29" spans="1:5" ht="15" x14ac:dyDescent="0.25">
      <c r="A29" s="482"/>
      <c r="B29" s="381"/>
      <c r="C29" s="483"/>
      <c r="D29" s="483"/>
      <c r="E29" s="381"/>
    </row>
    <row r="30" spans="1:5" ht="60" x14ac:dyDescent="0.25">
      <c r="A30" s="482" t="s">
        <v>758</v>
      </c>
      <c r="B30" s="381"/>
      <c r="C30" s="483" t="s">
        <v>2886</v>
      </c>
      <c r="D30" s="483" t="s">
        <v>2887</v>
      </c>
      <c r="E30" s="381"/>
    </row>
    <row r="31" spans="1:5" ht="15" x14ac:dyDescent="0.25">
      <c r="A31" s="482"/>
      <c r="B31" s="381"/>
      <c r="C31" s="483"/>
      <c r="D31" s="483"/>
      <c r="E31" s="381"/>
    </row>
    <row r="32" spans="1:5" ht="45" x14ac:dyDescent="0.25">
      <c r="A32" s="381" t="s">
        <v>152</v>
      </c>
      <c r="B32" s="381"/>
      <c r="C32" s="483" t="s">
        <v>2888</v>
      </c>
      <c r="D32" s="483" t="s">
        <v>2889</v>
      </c>
      <c r="E32" s="381"/>
    </row>
    <row r="33" spans="1:5" ht="12" customHeight="1" x14ac:dyDescent="0.25">
      <c r="A33" s="381"/>
      <c r="B33" s="381"/>
      <c r="C33" s="483"/>
      <c r="D33" s="483"/>
      <c r="E33" s="381"/>
    </row>
    <row r="34" spans="1:5" ht="45" x14ac:dyDescent="0.25">
      <c r="A34" s="381" t="s">
        <v>2890</v>
      </c>
      <c r="B34" s="381"/>
      <c r="C34" s="483" t="s">
        <v>184</v>
      </c>
      <c r="D34" s="483" t="s">
        <v>2889</v>
      </c>
      <c r="E34" s="381"/>
    </row>
    <row r="35" spans="1:5" ht="12" customHeight="1" x14ac:dyDescent="0.25">
      <c r="A35" s="381"/>
      <c r="B35" s="381"/>
      <c r="C35" s="483"/>
      <c r="D35" s="483"/>
      <c r="E35" s="381"/>
    </row>
    <row r="36" spans="1:5" ht="45" x14ac:dyDescent="0.25">
      <c r="A36" s="482" t="s">
        <v>297</v>
      </c>
      <c r="B36" s="381"/>
      <c r="C36" s="483" t="s">
        <v>2891</v>
      </c>
      <c r="D36" s="483" t="s">
        <v>2892</v>
      </c>
      <c r="E36" s="489"/>
    </row>
    <row r="37" spans="1:5" ht="12" customHeight="1" x14ac:dyDescent="0.25">
      <c r="A37" s="482"/>
      <c r="B37" s="381"/>
      <c r="C37" s="483"/>
      <c r="D37" s="483"/>
      <c r="E37" s="489"/>
    </row>
    <row r="38" spans="1:5" ht="41.25" customHeight="1" x14ac:dyDescent="0.25">
      <c r="A38" s="486" t="s">
        <v>1845</v>
      </c>
      <c r="B38" s="381"/>
      <c r="C38" s="486" t="s">
        <v>2893</v>
      </c>
      <c r="D38" s="483" t="s">
        <v>2894</v>
      </c>
      <c r="E38" s="381"/>
    </row>
    <row r="39" spans="1:5" ht="12" customHeight="1" x14ac:dyDescent="0.25">
      <c r="A39" s="486"/>
      <c r="B39" s="381"/>
      <c r="C39" s="486"/>
      <c r="D39" s="483"/>
      <c r="E39" s="381"/>
    </row>
    <row r="40" spans="1:5" ht="73.5" customHeight="1" x14ac:dyDescent="0.25">
      <c r="A40" s="486" t="s">
        <v>2895</v>
      </c>
      <c r="B40" s="381"/>
      <c r="C40" s="483" t="s">
        <v>2421</v>
      </c>
      <c r="D40" s="496" t="s">
        <v>2896</v>
      </c>
      <c r="E40" s="381"/>
    </row>
    <row r="41" spans="1:5" ht="92.25" customHeight="1" x14ac:dyDescent="0.25">
      <c r="A41" s="486" t="s">
        <v>2897</v>
      </c>
      <c r="B41" s="381"/>
      <c r="C41" s="483" t="s">
        <v>2898</v>
      </c>
      <c r="D41" s="483" t="s">
        <v>2899</v>
      </c>
      <c r="E41" s="381"/>
    </row>
    <row r="42" spans="1:5" ht="15" x14ac:dyDescent="0.25">
      <c r="A42" s="480"/>
      <c r="B42" s="381"/>
      <c r="C42" s="483"/>
      <c r="D42" s="381"/>
      <c r="E42" s="381"/>
    </row>
    <row r="43" spans="1:5" ht="25.5" customHeight="1" x14ac:dyDescent="0.25">
      <c r="A43" s="490">
        <v>2020</v>
      </c>
      <c r="B43" s="491"/>
      <c r="C43" s="492"/>
      <c r="D43" s="491"/>
      <c r="E43" s="491"/>
    </row>
    <row r="44" spans="1:5" ht="15" x14ac:dyDescent="0.25">
      <c r="A44" s="480" t="s">
        <v>2</v>
      </c>
      <c r="B44" s="480" t="s">
        <v>2866</v>
      </c>
      <c r="C44" s="481" t="s">
        <v>1</v>
      </c>
      <c r="D44" s="480" t="s">
        <v>2867</v>
      </c>
      <c r="E44" s="480" t="s">
        <v>2868</v>
      </c>
    </row>
    <row r="45" spans="1:5" ht="15" x14ac:dyDescent="0.25">
      <c r="A45" s="480"/>
      <c r="B45" s="480"/>
      <c r="C45" s="481"/>
      <c r="D45" s="480"/>
      <c r="E45" s="480"/>
    </row>
    <row r="46" spans="1:5" ht="50.25" customHeight="1" x14ac:dyDescent="0.25">
      <c r="A46" s="381" t="s">
        <v>638</v>
      </c>
      <c r="B46" s="480"/>
      <c r="C46" s="483" t="s">
        <v>2900</v>
      </c>
      <c r="D46" s="483" t="s">
        <v>2901</v>
      </c>
      <c r="E46" s="480"/>
    </row>
    <row r="47" spans="1:5" ht="15" x14ac:dyDescent="0.25">
      <c r="A47" s="480"/>
      <c r="B47" s="381"/>
      <c r="C47" s="483"/>
      <c r="D47" s="381"/>
      <c r="E47" s="381"/>
    </row>
    <row r="48" spans="1:5" ht="123.75" customHeight="1" x14ac:dyDescent="0.25">
      <c r="A48" s="381" t="s">
        <v>2902</v>
      </c>
      <c r="B48" s="381"/>
      <c r="C48" s="483" t="s">
        <v>2440</v>
      </c>
      <c r="D48" s="483" t="s">
        <v>2903</v>
      </c>
      <c r="E48" s="381"/>
    </row>
    <row r="49" spans="1:5" ht="12.75" customHeight="1" x14ac:dyDescent="0.25">
      <c r="A49" s="381"/>
      <c r="B49" s="381"/>
      <c r="C49" s="483"/>
      <c r="D49" s="483"/>
      <c r="E49" s="381"/>
    </row>
    <row r="50" spans="1:5" ht="42" customHeight="1" x14ac:dyDescent="0.25">
      <c r="A50" s="483" t="s">
        <v>840</v>
      </c>
      <c r="B50" s="381"/>
      <c r="C50" s="483" t="s">
        <v>2415</v>
      </c>
      <c r="D50" s="483" t="s">
        <v>2904</v>
      </c>
      <c r="E50" s="381"/>
    </row>
    <row r="51" spans="1:5" ht="57" customHeight="1" x14ac:dyDescent="0.25">
      <c r="A51" s="381" t="s">
        <v>638</v>
      </c>
      <c r="B51" s="381"/>
      <c r="C51" s="483" t="s">
        <v>2883</v>
      </c>
      <c r="D51" s="496" t="s">
        <v>2905</v>
      </c>
      <c r="E51" s="381"/>
    </row>
    <row r="52" spans="1:5" ht="46.5" customHeight="1" x14ac:dyDescent="0.25">
      <c r="A52" s="381" t="s">
        <v>1028</v>
      </c>
      <c r="B52" s="381"/>
      <c r="C52" s="483" t="s">
        <v>2174</v>
      </c>
      <c r="D52" s="483" t="s">
        <v>2906</v>
      </c>
      <c r="E52" s="381"/>
    </row>
    <row r="53" spans="1:5" ht="30.75" customHeight="1" x14ac:dyDescent="0.25">
      <c r="A53" s="381" t="s">
        <v>49</v>
      </c>
      <c r="B53" s="381"/>
      <c r="C53" s="483" t="s">
        <v>2907</v>
      </c>
      <c r="D53" s="483" t="s">
        <v>2908</v>
      </c>
      <c r="E53" s="381"/>
    </row>
    <row r="54" spans="1:5" ht="40.5" customHeight="1" x14ac:dyDescent="0.25">
      <c r="A54" s="381" t="s">
        <v>2909</v>
      </c>
      <c r="B54" s="381"/>
      <c r="C54" s="483" t="s">
        <v>2910</v>
      </c>
      <c r="D54" s="483" t="s">
        <v>2908</v>
      </c>
      <c r="E54" s="381"/>
    </row>
    <row r="55" spans="1:5" ht="37.5" customHeight="1" x14ac:dyDescent="0.25">
      <c r="A55" s="381" t="s">
        <v>2911</v>
      </c>
      <c r="B55" s="381"/>
      <c r="C55" s="483" t="s">
        <v>32</v>
      </c>
      <c r="D55" s="483" t="s">
        <v>2908</v>
      </c>
      <c r="E55" s="381"/>
    </row>
    <row r="56" spans="1:5" ht="77.25" customHeight="1" x14ac:dyDescent="0.25">
      <c r="A56" s="381" t="s">
        <v>1766</v>
      </c>
      <c r="B56" s="381"/>
      <c r="C56" s="483" t="s">
        <v>2912</v>
      </c>
      <c r="D56" s="496" t="s">
        <v>2913</v>
      </c>
      <c r="E56" s="381"/>
    </row>
    <row r="57" spans="1:5" ht="90" x14ac:dyDescent="0.25">
      <c r="A57" s="381" t="s">
        <v>638</v>
      </c>
      <c r="B57" s="381"/>
      <c r="C57" s="496" t="s">
        <v>2914</v>
      </c>
      <c r="D57" s="496" t="s">
        <v>2915</v>
      </c>
      <c r="E57" s="381"/>
    </row>
    <row r="58" spans="1:5" ht="12.75" customHeight="1" x14ac:dyDescent="0.25">
      <c r="A58" s="381"/>
      <c r="B58" s="381"/>
      <c r="C58" s="483"/>
      <c r="D58" s="483"/>
      <c r="E58" s="381"/>
    </row>
    <row r="59" spans="1:5" ht="12.75" customHeight="1" x14ac:dyDescent="0.25">
      <c r="A59" s="493" t="s">
        <v>2916</v>
      </c>
      <c r="B59" s="493"/>
      <c r="C59" s="494"/>
      <c r="D59" s="494"/>
      <c r="E59" s="381"/>
    </row>
    <row r="60" spans="1:5" ht="12.75" customHeight="1" x14ac:dyDescent="0.25">
      <c r="A60" s="381"/>
      <c r="B60" s="381"/>
      <c r="C60" s="483"/>
      <c r="D60" s="483"/>
      <c r="E60" s="381"/>
    </row>
    <row r="61" spans="1:5" ht="12.75" customHeight="1" x14ac:dyDescent="0.25">
      <c r="A61" s="381" t="s">
        <v>49</v>
      </c>
      <c r="B61" s="381"/>
      <c r="C61" s="483" t="s">
        <v>2917</v>
      </c>
      <c r="D61" s="483"/>
      <c r="E61" s="381"/>
    </row>
    <row r="62" spans="1:5" ht="12.75" customHeight="1" x14ac:dyDescent="0.25">
      <c r="A62" s="381" t="s">
        <v>2918</v>
      </c>
      <c r="B62" s="381"/>
      <c r="C62" s="483" t="s">
        <v>2919</v>
      </c>
      <c r="D62" s="483"/>
      <c r="E62" s="381"/>
    </row>
    <row r="63" spans="1:5" ht="12.75" customHeight="1" x14ac:dyDescent="0.25">
      <c r="A63" s="381" t="s">
        <v>2920</v>
      </c>
      <c r="B63" s="381"/>
      <c r="C63" s="483" t="s">
        <v>2530</v>
      </c>
      <c r="D63" s="483"/>
      <c r="E63" s="381"/>
    </row>
    <row r="64" spans="1:5" ht="12.75" customHeight="1" x14ac:dyDescent="0.25">
      <c r="A64" s="381" t="s">
        <v>2921</v>
      </c>
      <c r="B64" s="381"/>
      <c r="C64" s="483" t="s">
        <v>2877</v>
      </c>
      <c r="D64" s="483"/>
      <c r="E64" s="381"/>
    </row>
    <row r="65" spans="1:5" ht="12.75" customHeight="1" x14ac:dyDescent="0.25">
      <c r="A65" s="381" t="s">
        <v>638</v>
      </c>
      <c r="B65" s="381"/>
      <c r="C65" s="483" t="s">
        <v>1689</v>
      </c>
      <c r="D65" s="483"/>
      <c r="E65" s="381"/>
    </row>
    <row r="66" spans="1:5" ht="12.75" customHeight="1" x14ac:dyDescent="0.25">
      <c r="A66" s="381" t="s">
        <v>49</v>
      </c>
      <c r="B66" s="381"/>
      <c r="C66" s="483" t="s">
        <v>211</v>
      </c>
      <c r="D66" s="483"/>
      <c r="E66" s="381"/>
    </row>
    <row r="67" spans="1:5" ht="12.75" customHeight="1" x14ac:dyDescent="0.25">
      <c r="A67" s="381" t="s">
        <v>2922</v>
      </c>
      <c r="B67" s="381"/>
      <c r="C67" s="483" t="s">
        <v>127</v>
      </c>
      <c r="D67" s="483"/>
      <c r="E67" s="381"/>
    </row>
    <row r="68" spans="1:5" ht="12.75" customHeight="1" x14ac:dyDescent="0.25">
      <c r="A68" s="381" t="s">
        <v>1938</v>
      </c>
      <c r="B68" s="381"/>
      <c r="C68" s="483" t="s">
        <v>2923</v>
      </c>
      <c r="D68" s="483"/>
      <c r="E68" s="381"/>
    </row>
    <row r="69" spans="1:5" ht="12.75" customHeight="1" x14ac:dyDescent="0.25">
      <c r="A69" s="381" t="s">
        <v>178</v>
      </c>
      <c r="B69" s="381"/>
      <c r="C69" s="483" t="s">
        <v>2924</v>
      </c>
      <c r="D69" s="483"/>
      <c r="E69" s="381"/>
    </row>
    <row r="70" spans="1:5" ht="12.75" customHeight="1" x14ac:dyDescent="0.25">
      <c r="A70" s="381" t="s">
        <v>178</v>
      </c>
      <c r="B70" s="381"/>
      <c r="C70" s="483" t="s">
        <v>177</v>
      </c>
      <c r="D70" s="483"/>
      <c r="E70" s="381"/>
    </row>
    <row r="71" spans="1:5" ht="12.75" customHeight="1" x14ac:dyDescent="0.25">
      <c r="A71" s="381" t="s">
        <v>1756</v>
      </c>
      <c r="B71" s="381"/>
      <c r="C71" s="483" t="s">
        <v>2925</v>
      </c>
      <c r="D71" s="483"/>
      <c r="E71" s="381"/>
    </row>
    <row r="72" spans="1:5" ht="12.75" customHeight="1" x14ac:dyDescent="0.25">
      <c r="A72" s="381" t="s">
        <v>1756</v>
      </c>
      <c r="B72" s="381"/>
      <c r="C72" s="483" t="s">
        <v>2926</v>
      </c>
      <c r="D72" s="483"/>
      <c r="E72" s="381"/>
    </row>
    <row r="73" spans="1:5" ht="12.75" customHeight="1" x14ac:dyDescent="0.25">
      <c r="A73" s="381" t="s">
        <v>1529</v>
      </c>
      <c r="B73" s="381"/>
      <c r="C73" s="483" t="s">
        <v>2927</v>
      </c>
      <c r="D73" s="483"/>
      <c r="E73" s="381"/>
    </row>
    <row r="74" spans="1:5" ht="12.75" customHeight="1" x14ac:dyDescent="0.25">
      <c r="A74" s="381" t="s">
        <v>2928</v>
      </c>
      <c r="B74" s="381"/>
      <c r="C74" s="483" t="s">
        <v>2929</v>
      </c>
      <c r="D74" s="483"/>
      <c r="E74" s="381"/>
    </row>
    <row r="75" spans="1:5" ht="12.75" customHeight="1" x14ac:dyDescent="0.25">
      <c r="A75" s="381" t="s">
        <v>2930</v>
      </c>
      <c r="B75" s="381"/>
      <c r="C75" s="483" t="s">
        <v>2370</v>
      </c>
      <c r="D75" s="483"/>
      <c r="E75" s="381"/>
    </row>
    <row r="76" spans="1:5" ht="12.75" customHeight="1" x14ac:dyDescent="0.25">
      <c r="A76" s="381" t="s">
        <v>638</v>
      </c>
      <c r="B76" s="381"/>
      <c r="C76" s="483" t="s">
        <v>2900</v>
      </c>
      <c r="D76" s="483"/>
      <c r="E76" s="381"/>
    </row>
    <row r="77" spans="1:5" ht="12.75" customHeight="1" x14ac:dyDescent="0.25">
      <c r="A77" s="381" t="s">
        <v>2930</v>
      </c>
      <c r="B77" s="381"/>
      <c r="C77" s="483" t="s">
        <v>2314</v>
      </c>
      <c r="D77" s="483"/>
      <c r="E77" s="381"/>
    </row>
    <row r="78" spans="1:5" ht="12.75" customHeight="1" x14ac:dyDescent="0.25">
      <c r="A78" s="381" t="s">
        <v>758</v>
      </c>
      <c r="B78" s="381"/>
      <c r="C78" s="483" t="s">
        <v>2931</v>
      </c>
      <c r="D78" s="483"/>
      <c r="E78" s="381"/>
    </row>
    <row r="79" spans="1:5" ht="12.75" customHeight="1" x14ac:dyDescent="0.25">
      <c r="A79" s="381" t="s">
        <v>638</v>
      </c>
      <c r="B79" s="381"/>
      <c r="C79" s="483" t="s">
        <v>2932</v>
      </c>
      <c r="D79" s="483"/>
      <c r="E79" s="381"/>
    </row>
    <row r="80" spans="1:5" ht="12.75" customHeight="1" x14ac:dyDescent="0.25">
      <c r="A80" s="381" t="s">
        <v>2930</v>
      </c>
      <c r="B80" s="381"/>
      <c r="C80" s="483" t="s">
        <v>2933</v>
      </c>
      <c r="D80" s="483"/>
      <c r="E80" s="381"/>
    </row>
    <row r="81" spans="1:5" ht="12.75" customHeight="1" x14ac:dyDescent="0.25">
      <c r="A81" s="381"/>
      <c r="B81" s="381"/>
      <c r="C81" s="483"/>
      <c r="D81" s="483"/>
      <c r="E81" s="381"/>
    </row>
    <row r="82" spans="1:5" ht="12.75" customHeight="1" x14ac:dyDescent="0.25">
      <c r="A82" s="381"/>
      <c r="B82" s="381"/>
      <c r="C82" s="483"/>
      <c r="D82" s="483"/>
      <c r="E82" s="381"/>
    </row>
    <row r="83" spans="1:5" ht="12.75" customHeight="1" x14ac:dyDescent="0.25">
      <c r="A83" s="493" t="s">
        <v>2934</v>
      </c>
      <c r="B83" s="381"/>
      <c r="C83" s="494"/>
      <c r="D83" s="483"/>
      <c r="E83" s="381"/>
    </row>
    <row r="84" spans="1:5" ht="12.75" customHeight="1" x14ac:dyDescent="0.25">
      <c r="A84" s="381" t="s">
        <v>2935</v>
      </c>
      <c r="B84" s="381"/>
      <c r="C84" s="483" t="s">
        <v>2877</v>
      </c>
      <c r="D84" s="483" t="s">
        <v>2936</v>
      </c>
      <c r="E84" s="381"/>
    </row>
    <row r="85" spans="1:5" ht="24.75" customHeight="1" x14ac:dyDescent="0.25">
      <c r="A85" s="381" t="s">
        <v>1756</v>
      </c>
      <c r="B85" s="381"/>
      <c r="C85" s="483" t="s">
        <v>2925</v>
      </c>
      <c r="D85" s="483" t="s">
        <v>2937</v>
      </c>
      <c r="E85" s="381"/>
    </row>
    <row r="86" spans="1:5" ht="12.75" customHeight="1" x14ac:dyDescent="0.25">
      <c r="A86" s="381"/>
      <c r="B86" s="381"/>
      <c r="C86" s="483"/>
      <c r="D86" s="483"/>
      <c r="E86" s="381"/>
    </row>
    <row r="87" spans="1:5" ht="15" x14ac:dyDescent="0.25">
      <c r="A87" s="493" t="s">
        <v>2938</v>
      </c>
      <c r="B87" s="381"/>
      <c r="C87" s="494"/>
      <c r="D87" s="493"/>
      <c r="E87" s="381"/>
    </row>
    <row r="88" spans="1:5" ht="15" x14ac:dyDescent="0.25">
      <c r="A88" t="s">
        <v>587</v>
      </c>
      <c r="B88" s="381"/>
      <c r="C88" s="381" t="s">
        <v>2593</v>
      </c>
      <c r="D88" s="381"/>
      <c r="E88" s="381"/>
    </row>
    <row r="89" spans="1:5" ht="15" x14ac:dyDescent="0.25">
      <c r="A89" t="s">
        <v>2547</v>
      </c>
      <c r="B89" s="381"/>
      <c r="C89" s="381" t="s">
        <v>2645</v>
      </c>
      <c r="D89" s="381"/>
      <c r="E89" s="381"/>
    </row>
    <row r="90" spans="1:5" ht="15" x14ac:dyDescent="0.25">
      <c r="A90" t="s">
        <v>2547</v>
      </c>
      <c r="B90" s="381"/>
      <c r="C90" s="381" t="s">
        <v>1098</v>
      </c>
      <c r="D90" s="381"/>
      <c r="E90" s="381"/>
    </row>
    <row r="91" spans="1:5" ht="15" x14ac:dyDescent="0.25">
      <c r="A91" t="s">
        <v>1179</v>
      </c>
      <c r="B91" s="381"/>
      <c r="C91" s="381" t="s">
        <v>2668</v>
      </c>
      <c r="D91" s="381"/>
      <c r="E91" s="381"/>
    </row>
    <row r="92" spans="1:5" ht="15" x14ac:dyDescent="0.25">
      <c r="A92" t="s">
        <v>758</v>
      </c>
      <c r="B92" s="381"/>
      <c r="C92" s="381" t="s">
        <v>2939</v>
      </c>
      <c r="D92" s="381"/>
      <c r="E92" s="381"/>
    </row>
    <row r="93" spans="1:5" ht="15" x14ac:dyDescent="0.25">
      <c r="A93" t="s">
        <v>1396</v>
      </c>
      <c r="B93" s="381"/>
      <c r="C93" s="381" t="s">
        <v>1219</v>
      </c>
      <c r="D93" s="381"/>
      <c r="E93" s="381"/>
    </row>
    <row r="94" spans="1:5" ht="15" x14ac:dyDescent="0.25">
      <c r="A94" t="s">
        <v>2683</v>
      </c>
      <c r="B94" s="381"/>
      <c r="C94" s="381" t="s">
        <v>2682</v>
      </c>
      <c r="D94" s="381"/>
      <c r="E94" s="381"/>
    </row>
    <row r="95" spans="1:5" ht="15" x14ac:dyDescent="0.25">
      <c r="A95" t="s">
        <v>60</v>
      </c>
      <c r="B95" s="381"/>
      <c r="C95" s="381" t="s">
        <v>2706</v>
      </c>
      <c r="D95" s="381"/>
      <c r="E95" s="381"/>
    </row>
    <row r="96" spans="1:5" ht="15" x14ac:dyDescent="0.25">
      <c r="A96" t="s">
        <v>1462</v>
      </c>
      <c r="B96" s="381"/>
      <c r="C96" s="381" t="s">
        <v>2859</v>
      </c>
      <c r="D96" s="381"/>
      <c r="E96" s="381"/>
    </row>
    <row r="97" spans="1:5" ht="15" x14ac:dyDescent="0.25">
      <c r="A97" t="s">
        <v>505</v>
      </c>
      <c r="B97" s="381"/>
      <c r="C97" s="381" t="s">
        <v>2940</v>
      </c>
      <c r="D97" s="381"/>
      <c r="E97" s="381"/>
    </row>
    <row r="98" spans="1:5" ht="15" x14ac:dyDescent="0.25">
      <c r="A98" t="s">
        <v>2591</v>
      </c>
      <c r="B98" s="381"/>
      <c r="C98" s="381" t="s">
        <v>2941</v>
      </c>
      <c r="D98" s="381"/>
      <c r="E98" s="381"/>
    </row>
    <row r="99" spans="1:5" ht="15" x14ac:dyDescent="0.25">
      <c r="A99" t="s">
        <v>989</v>
      </c>
      <c r="B99" s="381"/>
      <c r="C99" s="381" t="s">
        <v>1816</v>
      </c>
      <c r="D99" s="381"/>
      <c r="E99" s="381"/>
    </row>
    <row r="100" spans="1:5" x14ac:dyDescent="0.2">
      <c r="A100" t="s">
        <v>1104</v>
      </c>
      <c r="C100" t="s">
        <v>2942</v>
      </c>
    </row>
    <row r="101" spans="1:5" x14ac:dyDescent="0.2">
      <c r="A101" t="s">
        <v>1348</v>
      </c>
      <c r="C101" t="s">
        <v>2853</v>
      </c>
    </row>
    <row r="102" spans="1:5" ht="12.75" customHeight="1" x14ac:dyDescent="0.25">
      <c r="A102" s="381"/>
      <c r="B102" s="381"/>
      <c r="C102" s="483"/>
      <c r="D102" s="483"/>
      <c r="E102" s="381"/>
    </row>
    <row r="103" spans="1:5" ht="15" x14ac:dyDescent="0.25">
      <c r="A103" s="480" t="s">
        <v>2943</v>
      </c>
      <c r="B103" s="381"/>
      <c r="C103" s="483"/>
      <c r="D103" s="381"/>
      <c r="E103" s="381"/>
    </row>
    <row r="104" spans="1:5" ht="12.75" customHeight="1" x14ac:dyDescent="0.25">
      <c r="A104" s="495" t="s">
        <v>2944</v>
      </c>
      <c r="B104" s="381"/>
      <c r="C104" s="483"/>
      <c r="D104" s="381"/>
      <c r="E104" s="381"/>
    </row>
    <row r="105" spans="1:5" ht="15" x14ac:dyDescent="0.25">
      <c r="A105" s="495" t="s">
        <v>2945</v>
      </c>
      <c r="B105" s="381"/>
      <c r="C105" s="483"/>
      <c r="D105" s="381"/>
      <c r="E105" s="381"/>
    </row>
    <row r="106" spans="1:5" ht="15" x14ac:dyDescent="0.25">
      <c r="A106" s="381"/>
      <c r="B106" s="381"/>
      <c r="C106" s="483"/>
      <c r="D106" s="381"/>
      <c r="E106" s="381"/>
    </row>
    <row r="107" spans="1:5" ht="15" x14ac:dyDescent="0.25">
      <c r="A107" s="381" t="s">
        <v>2946</v>
      </c>
      <c r="B107" s="381"/>
      <c r="C107" s="483"/>
      <c r="D107" s="381"/>
      <c r="E107" s="381"/>
    </row>
    <row r="108" spans="1:5" ht="15" x14ac:dyDescent="0.25">
      <c r="A108" s="381" t="s">
        <v>2947</v>
      </c>
      <c r="B108" s="381"/>
      <c r="C108" s="483"/>
      <c r="D108" s="381"/>
      <c r="E108" s="381"/>
    </row>
    <row r="109" spans="1:5" ht="15" x14ac:dyDescent="0.25">
      <c r="A109" s="381" t="s">
        <v>2948</v>
      </c>
      <c r="B109" s="381"/>
      <c r="C109" s="483"/>
      <c r="D109" s="381"/>
      <c r="E109" s="381"/>
    </row>
    <row r="110" spans="1:5" ht="15" x14ac:dyDescent="0.25">
      <c r="A110" s="381" t="s">
        <v>2949</v>
      </c>
      <c r="B110" s="381"/>
      <c r="C110" s="483"/>
      <c r="D110" s="381"/>
      <c r="E110" s="381"/>
    </row>
    <row r="111" spans="1:5" ht="15" x14ac:dyDescent="0.25">
      <c r="A111" s="381" t="s">
        <v>2950</v>
      </c>
      <c r="B111" s="381"/>
      <c r="C111" s="483"/>
      <c r="D111" s="381"/>
      <c r="E111" s="381"/>
    </row>
    <row r="112" spans="1:5" ht="15" x14ac:dyDescent="0.25">
      <c r="A112" s="381" t="s">
        <v>2951</v>
      </c>
      <c r="B112" s="381"/>
      <c r="C112" s="483"/>
      <c r="D112" s="381"/>
      <c r="E112" s="381"/>
    </row>
    <row r="113" spans="1:5" ht="15" x14ac:dyDescent="0.25">
      <c r="A113" s="381"/>
      <c r="B113" s="381"/>
      <c r="C113" s="483"/>
      <c r="D113" s="381"/>
      <c r="E113" s="381"/>
    </row>
    <row r="114" spans="1:5" ht="15" x14ac:dyDescent="0.25">
      <c r="A114" s="381" t="s">
        <v>2952</v>
      </c>
      <c r="B114" s="381"/>
      <c r="C114" s="483"/>
      <c r="D114" s="381"/>
      <c r="E114" s="381"/>
    </row>
    <row r="115" spans="1:5" ht="15" x14ac:dyDescent="0.25">
      <c r="A115" s="381" t="s">
        <v>2953</v>
      </c>
      <c r="B115" s="381"/>
      <c r="C115" s="483"/>
      <c r="D115" s="381"/>
      <c r="E115" s="381"/>
    </row>
    <row r="116" spans="1:5" ht="15" x14ac:dyDescent="0.25">
      <c r="A116" s="381"/>
      <c r="B116" s="381"/>
      <c r="C116" s="483"/>
      <c r="D116" s="381"/>
      <c r="E116" s="381"/>
    </row>
    <row r="117" spans="1:5" ht="15" x14ac:dyDescent="0.25">
      <c r="A117" s="381" t="s">
        <v>2954</v>
      </c>
      <c r="B117" s="381"/>
      <c r="C117" s="483"/>
      <c r="D117" s="381"/>
      <c r="E117" s="381"/>
    </row>
    <row r="118" spans="1:5" ht="15" x14ac:dyDescent="0.25">
      <c r="A118" s="381" t="s">
        <v>2955</v>
      </c>
      <c r="B118" s="381"/>
      <c r="C118" s="483"/>
      <c r="D118" s="381"/>
      <c r="E118" s="381"/>
    </row>
    <row r="119" spans="1:5" ht="15" x14ac:dyDescent="0.25">
      <c r="A119" s="381"/>
      <c r="B119" s="381"/>
      <c r="C119" s="483"/>
      <c r="D119" s="381"/>
      <c r="E119" s="381"/>
    </row>
  </sheetData>
  <pageMargins left="0.7" right="0.7" top="0.75" bottom="0.75" header="0.3" footer="0.3"/>
  <pageSetup scale="94"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D31"/>
  <sheetViews>
    <sheetView workbookViewId="0">
      <selection activeCell="F26" sqref="F26"/>
    </sheetView>
  </sheetViews>
  <sheetFormatPr defaultColWidth="8.85546875" defaultRowHeight="12.75" x14ac:dyDescent="0.2"/>
  <cols>
    <col min="1" max="1" width="35.42578125" bestFit="1" customWidth="1"/>
    <col min="2" max="2" width="12.28515625" bestFit="1" customWidth="1"/>
    <col min="3" max="3" width="43.42578125" customWidth="1"/>
  </cols>
  <sheetData>
    <row r="1" spans="1:4" ht="15" x14ac:dyDescent="0.25">
      <c r="A1" s="303" t="s">
        <v>1</v>
      </c>
      <c r="B1" s="303" t="s">
        <v>2956</v>
      </c>
      <c r="C1" s="303" t="s">
        <v>223</v>
      </c>
    </row>
    <row r="2" spans="1:4" ht="15" customHeight="1" x14ac:dyDescent="0.2">
      <c r="A2" s="302" t="s">
        <v>2957</v>
      </c>
      <c r="B2" s="301" t="s">
        <v>2728</v>
      </c>
      <c r="C2" s="306" t="s">
        <v>2958</v>
      </c>
    </row>
    <row r="3" spans="1:4" ht="15" customHeight="1" x14ac:dyDescent="0.2">
      <c r="A3" t="s">
        <v>2040</v>
      </c>
      <c r="B3" s="302" t="s">
        <v>2959</v>
      </c>
      <c r="C3" s="307" t="s">
        <v>357</v>
      </c>
    </row>
    <row r="4" spans="1:4" ht="15" customHeight="1" x14ac:dyDescent="0.2">
      <c r="A4" s="301" t="s">
        <v>2960</v>
      </c>
      <c r="B4" s="301" t="s">
        <v>385</v>
      </c>
      <c r="C4" s="305" t="s">
        <v>2961</v>
      </c>
    </row>
    <row r="5" spans="1:4" ht="15" customHeight="1" x14ac:dyDescent="0.2">
      <c r="A5" t="s">
        <v>2962</v>
      </c>
      <c r="B5" s="302" t="s">
        <v>499</v>
      </c>
      <c r="C5" s="306" t="s">
        <v>66</v>
      </c>
    </row>
    <row r="6" spans="1:4" ht="15" customHeight="1" x14ac:dyDescent="0.2">
      <c r="A6" t="s">
        <v>2963</v>
      </c>
      <c r="B6" s="301" t="s">
        <v>572</v>
      </c>
      <c r="C6" s="307" t="s">
        <v>357</v>
      </c>
    </row>
    <row r="7" spans="1:4" ht="15" customHeight="1" x14ac:dyDescent="0.2">
      <c r="A7" t="s">
        <v>2040</v>
      </c>
      <c r="B7" s="301" t="s">
        <v>2964</v>
      </c>
      <c r="C7" s="307" t="s">
        <v>357</v>
      </c>
    </row>
    <row r="8" spans="1:4" ht="15" customHeight="1" x14ac:dyDescent="0.2">
      <c r="B8" s="301" t="s">
        <v>2965</v>
      </c>
      <c r="C8" s="307" t="s">
        <v>357</v>
      </c>
    </row>
    <row r="9" spans="1:4" ht="15" customHeight="1" x14ac:dyDescent="0.2">
      <c r="A9" t="s">
        <v>2040</v>
      </c>
      <c r="B9" s="302" t="s">
        <v>2966</v>
      </c>
      <c r="C9" s="306" t="s">
        <v>312</v>
      </c>
    </row>
    <row r="10" spans="1:4" ht="15" customHeight="1" x14ac:dyDescent="0.2">
      <c r="A10" t="s">
        <v>2040</v>
      </c>
      <c r="B10" s="301" t="s">
        <v>2967</v>
      </c>
      <c r="C10" s="306" t="s">
        <v>338</v>
      </c>
    </row>
    <row r="11" spans="1:4" ht="15" customHeight="1" x14ac:dyDescent="0.2">
      <c r="A11" t="s">
        <v>2040</v>
      </c>
      <c r="B11" s="302" t="s">
        <v>2968</v>
      </c>
      <c r="C11" s="306" t="s">
        <v>338</v>
      </c>
    </row>
    <row r="12" spans="1:4" ht="15" customHeight="1" x14ac:dyDescent="0.2">
      <c r="A12" s="301" t="s">
        <v>2040</v>
      </c>
      <c r="B12" s="301" t="s">
        <v>537</v>
      </c>
      <c r="C12" s="306" t="s">
        <v>357</v>
      </c>
    </row>
    <row r="13" spans="1:4" ht="15" customHeight="1" x14ac:dyDescent="0.2">
      <c r="A13" t="s">
        <v>2969</v>
      </c>
      <c r="B13" s="302" t="s">
        <v>541</v>
      </c>
      <c r="C13" s="306" t="s">
        <v>312</v>
      </c>
      <c r="D13" t="s">
        <v>2970</v>
      </c>
    </row>
    <row r="14" spans="1:4" ht="14.25" x14ac:dyDescent="0.2">
      <c r="A14" s="301" t="s">
        <v>2971</v>
      </c>
      <c r="B14" s="301" t="s">
        <v>2972</v>
      </c>
      <c r="C14" s="305" t="s">
        <v>357</v>
      </c>
    </row>
    <row r="15" spans="1:4" ht="14.25" x14ac:dyDescent="0.2">
      <c r="A15" t="s">
        <v>2973</v>
      </c>
      <c r="B15" s="301" t="s">
        <v>2974</v>
      </c>
      <c r="C15" s="306" t="s">
        <v>312</v>
      </c>
      <c r="D15" t="s">
        <v>2975</v>
      </c>
    </row>
    <row r="16" spans="1:4" ht="14.25" x14ac:dyDescent="0.2">
      <c r="A16" s="301" t="s">
        <v>2976</v>
      </c>
      <c r="B16" s="301" t="s">
        <v>2977</v>
      </c>
      <c r="C16" s="305" t="s">
        <v>507</v>
      </c>
    </row>
    <row r="17" spans="1:4" ht="14.25" x14ac:dyDescent="0.2">
      <c r="A17" t="s">
        <v>2040</v>
      </c>
      <c r="B17" s="302" t="s">
        <v>549</v>
      </c>
      <c r="C17" s="306" t="s">
        <v>507</v>
      </c>
    </row>
    <row r="18" spans="1:4" ht="14.25" x14ac:dyDescent="0.2">
      <c r="A18" s="302" t="s">
        <v>2978</v>
      </c>
      <c r="B18" s="302" t="s">
        <v>558</v>
      </c>
      <c r="C18" s="304" t="s">
        <v>357</v>
      </c>
    </row>
    <row r="19" spans="1:4" ht="14.25" x14ac:dyDescent="0.2">
      <c r="A19" s="302" t="s">
        <v>2979</v>
      </c>
      <c r="B19" s="302" t="s">
        <v>2980</v>
      </c>
      <c r="C19" s="304" t="s">
        <v>312</v>
      </c>
    </row>
    <row r="20" spans="1:4" ht="14.25" x14ac:dyDescent="0.2">
      <c r="A20" t="s">
        <v>2040</v>
      </c>
      <c r="B20" s="302" t="s">
        <v>561</v>
      </c>
      <c r="C20" s="306" t="s">
        <v>357</v>
      </c>
    </row>
    <row r="21" spans="1:4" ht="28.5" x14ac:dyDescent="0.2">
      <c r="A21" s="302" t="s">
        <v>2981</v>
      </c>
      <c r="B21" s="302" t="s">
        <v>2400</v>
      </c>
      <c r="C21" s="304" t="s">
        <v>2982</v>
      </c>
    </row>
    <row r="22" spans="1:4" ht="14.25" x14ac:dyDescent="0.2">
      <c r="A22" t="s">
        <v>2983</v>
      </c>
      <c r="B22" s="301" t="s">
        <v>574</v>
      </c>
      <c r="C22" s="306" t="s">
        <v>357</v>
      </c>
      <c r="D22" t="s">
        <v>2984</v>
      </c>
    </row>
    <row r="23" spans="1:4" ht="14.25" x14ac:dyDescent="0.2">
      <c r="A23" s="302" t="s">
        <v>2985</v>
      </c>
      <c r="B23" s="302" t="s">
        <v>547</v>
      </c>
      <c r="C23" s="304" t="s">
        <v>543</v>
      </c>
    </row>
    <row r="24" spans="1:4" ht="14.25" x14ac:dyDescent="0.2">
      <c r="A24" t="s">
        <v>2986</v>
      </c>
      <c r="B24" s="302" t="s">
        <v>2987</v>
      </c>
      <c r="C24" s="306" t="s">
        <v>312</v>
      </c>
    </row>
    <row r="25" spans="1:4" ht="14.25" x14ac:dyDescent="0.2">
      <c r="A25" s="301" t="s">
        <v>2988</v>
      </c>
      <c r="B25" s="301" t="s">
        <v>2989</v>
      </c>
      <c r="C25" s="305" t="s">
        <v>357</v>
      </c>
    </row>
    <row r="26" spans="1:4" ht="14.25" x14ac:dyDescent="0.2">
      <c r="A26" t="s">
        <v>2990</v>
      </c>
      <c r="B26" s="301" t="s">
        <v>2991</v>
      </c>
      <c r="C26" s="306" t="s">
        <v>312</v>
      </c>
      <c r="D26" t="s">
        <v>2984</v>
      </c>
    </row>
    <row r="27" spans="1:4" ht="14.25" x14ac:dyDescent="0.2">
      <c r="A27" t="s">
        <v>2040</v>
      </c>
      <c r="B27" s="302" t="s">
        <v>544</v>
      </c>
      <c r="C27" s="306" t="s">
        <v>2992</v>
      </c>
    </row>
    <row r="28" spans="1:4" ht="14.25" x14ac:dyDescent="0.2">
      <c r="A28" s="302" t="s">
        <v>2993</v>
      </c>
      <c r="B28" s="302" t="s">
        <v>2994</v>
      </c>
      <c r="C28" s="304" t="s">
        <v>2995</v>
      </c>
    </row>
    <row r="29" spans="1:4" ht="28.5" x14ac:dyDescent="0.2">
      <c r="A29" s="302" t="s">
        <v>2996</v>
      </c>
      <c r="B29" s="302" t="s">
        <v>2997</v>
      </c>
      <c r="C29" s="304" t="s">
        <v>371</v>
      </c>
    </row>
    <row r="30" spans="1:4" ht="14.25" x14ac:dyDescent="0.2">
      <c r="A30" s="301" t="s">
        <v>2998</v>
      </c>
      <c r="B30" s="301" t="s">
        <v>2999</v>
      </c>
      <c r="C30" s="305" t="s">
        <v>357</v>
      </c>
    </row>
    <row r="31" spans="1:4" ht="14.25" x14ac:dyDescent="0.2">
      <c r="A31" s="301" t="s">
        <v>3000</v>
      </c>
      <c r="B31" s="301" t="s">
        <v>3001</v>
      </c>
      <c r="C31" s="305" t="s">
        <v>3002</v>
      </c>
    </row>
  </sheetData>
  <sortState xmlns:xlrd2="http://schemas.microsoft.com/office/spreadsheetml/2017/richdata2" ref="A2:D31">
    <sortCondition ref="B1"/>
  </sortState>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3:E172"/>
  <sheetViews>
    <sheetView view="pageBreakPreview" zoomScale="75" zoomScaleNormal="100" zoomScaleSheetLayoutView="75" workbookViewId="0">
      <selection activeCell="G32" sqref="G32"/>
    </sheetView>
  </sheetViews>
  <sheetFormatPr defaultColWidth="8.85546875" defaultRowHeight="12.75" x14ac:dyDescent="0.2"/>
  <cols>
    <col min="1" max="1" width="13.140625" customWidth="1"/>
    <col min="2" max="2" width="41.7109375" style="48" customWidth="1"/>
    <col min="3" max="3" width="35.42578125" customWidth="1"/>
    <col min="4" max="4" width="17.28515625" customWidth="1"/>
    <col min="5" max="5" width="7.7109375" customWidth="1"/>
    <col min="6" max="6" width="13.85546875" bestFit="1" customWidth="1"/>
  </cols>
  <sheetData>
    <row r="3" spans="1:5" x14ac:dyDescent="0.2">
      <c r="A3" s="91" t="s">
        <v>1994</v>
      </c>
      <c r="B3"/>
    </row>
    <row r="4" spans="1:5" ht="51" x14ac:dyDescent="0.2">
      <c r="A4" s="92" t="s">
        <v>217</v>
      </c>
      <c r="B4" s="91" t="s">
        <v>581</v>
      </c>
      <c r="C4" s="308" t="s">
        <v>1</v>
      </c>
      <c r="D4" s="92" t="s">
        <v>3</v>
      </c>
      <c r="E4" t="s">
        <v>2362</v>
      </c>
    </row>
    <row r="5" spans="1:5" x14ac:dyDescent="0.2">
      <c r="A5" t="s">
        <v>590</v>
      </c>
      <c r="B5" t="s">
        <v>2825</v>
      </c>
      <c r="C5" s="48" t="s">
        <v>2504</v>
      </c>
      <c r="D5" t="s">
        <v>19</v>
      </c>
      <c r="E5">
        <v>1</v>
      </c>
    </row>
    <row r="6" spans="1:5" x14ac:dyDescent="0.2">
      <c r="B6" t="s">
        <v>1627</v>
      </c>
      <c r="C6" s="48" t="s">
        <v>2284</v>
      </c>
      <c r="D6" t="s">
        <v>24</v>
      </c>
      <c r="E6">
        <v>1</v>
      </c>
    </row>
    <row r="7" spans="1:5" x14ac:dyDescent="0.2">
      <c r="B7" t="s">
        <v>1159</v>
      </c>
      <c r="C7" t="s">
        <v>2292</v>
      </c>
      <c r="D7" t="s">
        <v>19</v>
      </c>
      <c r="E7">
        <v>1</v>
      </c>
    </row>
    <row r="8" spans="1:5" x14ac:dyDescent="0.2">
      <c r="B8" t="s">
        <v>790</v>
      </c>
      <c r="C8" s="48" t="s">
        <v>22</v>
      </c>
      <c r="D8" t="s">
        <v>24</v>
      </c>
      <c r="E8">
        <v>1</v>
      </c>
    </row>
    <row r="9" spans="1:5" x14ac:dyDescent="0.2">
      <c r="B9" t="s">
        <v>27</v>
      </c>
      <c r="C9" s="48" t="s">
        <v>101</v>
      </c>
      <c r="D9" t="s">
        <v>30</v>
      </c>
      <c r="E9">
        <v>1</v>
      </c>
    </row>
    <row r="10" spans="1:5" x14ac:dyDescent="0.2">
      <c r="B10"/>
      <c r="C10" s="48" t="s">
        <v>2742</v>
      </c>
      <c r="D10" t="s">
        <v>19</v>
      </c>
      <c r="E10">
        <v>1</v>
      </c>
    </row>
    <row r="11" spans="1:5" x14ac:dyDescent="0.2">
      <c r="B11"/>
      <c r="C11" s="48" t="s">
        <v>29</v>
      </c>
      <c r="D11" t="s">
        <v>30</v>
      </c>
      <c r="E11">
        <v>1</v>
      </c>
    </row>
    <row r="12" spans="1:5" x14ac:dyDescent="0.2">
      <c r="B12" t="s">
        <v>33</v>
      </c>
      <c r="C12" s="48" t="s">
        <v>32</v>
      </c>
      <c r="D12" t="s">
        <v>30</v>
      </c>
      <c r="E12">
        <v>1</v>
      </c>
    </row>
    <row r="13" spans="1:5" x14ac:dyDescent="0.2">
      <c r="B13" t="s">
        <v>1756</v>
      </c>
      <c r="C13" t="s">
        <v>1755</v>
      </c>
      <c r="D13" t="s">
        <v>39</v>
      </c>
      <c r="E13">
        <v>1</v>
      </c>
    </row>
    <row r="14" spans="1:5" x14ac:dyDescent="0.2">
      <c r="B14" t="s">
        <v>2765</v>
      </c>
      <c r="C14" t="s">
        <v>2764</v>
      </c>
      <c r="D14" t="s">
        <v>19</v>
      </c>
      <c r="E14">
        <v>1</v>
      </c>
    </row>
    <row r="15" spans="1:5" x14ac:dyDescent="0.2">
      <c r="B15" t="s">
        <v>49</v>
      </c>
      <c r="C15" t="s">
        <v>2070</v>
      </c>
      <c r="D15" t="s">
        <v>19</v>
      </c>
      <c r="E15">
        <v>1</v>
      </c>
    </row>
    <row r="16" spans="1:5" x14ac:dyDescent="0.2">
      <c r="B16"/>
      <c r="C16" t="s">
        <v>2182</v>
      </c>
      <c r="D16" t="s">
        <v>39</v>
      </c>
      <c r="E16">
        <v>1</v>
      </c>
    </row>
    <row r="17" spans="2:5" x14ac:dyDescent="0.2">
      <c r="B17"/>
      <c r="C17" s="48" t="s">
        <v>2197</v>
      </c>
      <c r="D17" t="s">
        <v>19</v>
      </c>
      <c r="E17">
        <v>1</v>
      </c>
    </row>
    <row r="18" spans="2:5" x14ac:dyDescent="0.2">
      <c r="B18"/>
      <c r="C18" s="48" t="s">
        <v>210</v>
      </c>
      <c r="D18" t="s">
        <v>39</v>
      </c>
      <c r="E18">
        <v>1</v>
      </c>
    </row>
    <row r="19" spans="2:5" x14ac:dyDescent="0.2">
      <c r="B19"/>
      <c r="C19" s="48" t="s">
        <v>271</v>
      </c>
      <c r="D19" t="s">
        <v>39</v>
      </c>
      <c r="E19">
        <v>1</v>
      </c>
    </row>
    <row r="20" spans="2:5" x14ac:dyDescent="0.2">
      <c r="B20"/>
      <c r="C20" s="48" t="s">
        <v>2278</v>
      </c>
      <c r="D20" t="s">
        <v>30</v>
      </c>
      <c r="E20">
        <v>1</v>
      </c>
    </row>
    <row r="21" spans="2:5" x14ac:dyDescent="0.2">
      <c r="B21" t="s">
        <v>55</v>
      </c>
      <c r="C21" s="48" t="s">
        <v>211</v>
      </c>
      <c r="D21" t="s">
        <v>19</v>
      </c>
      <c r="E21">
        <v>1</v>
      </c>
    </row>
    <row r="22" spans="2:5" x14ac:dyDescent="0.2">
      <c r="B22"/>
      <c r="C22" s="48" t="s">
        <v>54</v>
      </c>
      <c r="D22" t="s">
        <v>24</v>
      </c>
      <c r="E22">
        <v>1</v>
      </c>
    </row>
    <row r="23" spans="2:5" x14ac:dyDescent="0.2">
      <c r="B23" t="s">
        <v>212</v>
      </c>
      <c r="C23" s="48" t="s">
        <v>112</v>
      </c>
      <c r="D23" t="s">
        <v>30</v>
      </c>
      <c r="E23">
        <v>1</v>
      </c>
    </row>
    <row r="24" spans="2:5" x14ac:dyDescent="0.2">
      <c r="B24" t="s">
        <v>2821</v>
      </c>
      <c r="C24" s="48" t="s">
        <v>2820</v>
      </c>
      <c r="D24" t="s">
        <v>19</v>
      </c>
      <c r="E24">
        <v>1</v>
      </c>
    </row>
    <row r="25" spans="2:5" x14ac:dyDescent="0.2">
      <c r="B25" t="s">
        <v>2849</v>
      </c>
      <c r="C25" s="48" t="s">
        <v>186</v>
      </c>
      <c r="D25" t="s">
        <v>24</v>
      </c>
      <c r="E25">
        <v>1</v>
      </c>
    </row>
    <row r="26" spans="2:5" x14ac:dyDescent="0.2">
      <c r="B26" t="s">
        <v>2833</v>
      </c>
      <c r="C26" t="s">
        <v>77</v>
      </c>
      <c r="D26" t="s">
        <v>19</v>
      </c>
      <c r="E26">
        <v>1</v>
      </c>
    </row>
    <row r="27" spans="2:5" x14ac:dyDescent="0.2">
      <c r="B27" t="s">
        <v>1622</v>
      </c>
      <c r="C27" t="s">
        <v>2577</v>
      </c>
      <c r="D27" t="s">
        <v>19</v>
      </c>
      <c r="E27">
        <v>1</v>
      </c>
    </row>
    <row r="28" spans="2:5" x14ac:dyDescent="0.2">
      <c r="B28" t="s">
        <v>60</v>
      </c>
      <c r="C28" s="48" t="s">
        <v>2370</v>
      </c>
      <c r="D28" t="s">
        <v>19</v>
      </c>
      <c r="E28">
        <v>1</v>
      </c>
    </row>
    <row r="29" spans="2:5" x14ac:dyDescent="0.2">
      <c r="B29"/>
      <c r="C29" s="48" t="s">
        <v>2542</v>
      </c>
      <c r="D29" t="s">
        <v>19</v>
      </c>
      <c r="E29">
        <v>1</v>
      </c>
    </row>
    <row r="30" spans="2:5" x14ac:dyDescent="0.2">
      <c r="B30"/>
      <c r="C30" s="48" t="s">
        <v>68</v>
      </c>
      <c r="D30" t="s">
        <v>39</v>
      </c>
      <c r="E30">
        <v>1</v>
      </c>
    </row>
    <row r="31" spans="2:5" x14ac:dyDescent="0.2">
      <c r="B31"/>
      <c r="C31" s="48" t="s">
        <v>251</v>
      </c>
      <c r="D31" t="s">
        <v>39</v>
      </c>
      <c r="E31">
        <v>1</v>
      </c>
    </row>
    <row r="32" spans="2:5" x14ac:dyDescent="0.2">
      <c r="B32"/>
      <c r="C32" s="48" t="s">
        <v>1337</v>
      </c>
      <c r="D32" t="s">
        <v>24</v>
      </c>
      <c r="E32">
        <v>1</v>
      </c>
    </row>
    <row r="33" spans="2:5" x14ac:dyDescent="0.2">
      <c r="B33"/>
      <c r="C33" s="48" t="s">
        <v>2239</v>
      </c>
      <c r="D33" t="s">
        <v>24</v>
      </c>
      <c r="E33">
        <v>1</v>
      </c>
    </row>
    <row r="34" spans="2:5" x14ac:dyDescent="0.2">
      <c r="B34"/>
      <c r="C34" s="48" t="s">
        <v>2572</v>
      </c>
      <c r="D34" t="s">
        <v>19</v>
      </c>
      <c r="E34">
        <v>1</v>
      </c>
    </row>
    <row r="35" spans="2:5" x14ac:dyDescent="0.2">
      <c r="B35"/>
      <c r="C35" s="48" t="s">
        <v>2330</v>
      </c>
      <c r="D35" t="s">
        <v>30</v>
      </c>
      <c r="E35">
        <v>1</v>
      </c>
    </row>
    <row r="36" spans="2:5" x14ac:dyDescent="0.2">
      <c r="B36"/>
      <c r="C36" s="48" t="s">
        <v>83</v>
      </c>
      <c r="D36" t="s">
        <v>30</v>
      </c>
      <c r="E36">
        <v>1</v>
      </c>
    </row>
    <row r="37" spans="2:5" x14ac:dyDescent="0.2">
      <c r="B37" t="s">
        <v>62</v>
      </c>
      <c r="C37" s="48" t="s">
        <v>2048</v>
      </c>
      <c r="D37" t="s">
        <v>19</v>
      </c>
      <c r="E37">
        <v>1</v>
      </c>
    </row>
    <row r="38" spans="2:5" x14ac:dyDescent="0.2">
      <c r="B38"/>
      <c r="C38" s="48" t="s">
        <v>70</v>
      </c>
      <c r="D38" t="s">
        <v>39</v>
      </c>
      <c r="E38">
        <v>1</v>
      </c>
    </row>
    <row r="39" spans="2:5" x14ac:dyDescent="0.2">
      <c r="B39" t="s">
        <v>758</v>
      </c>
      <c r="C39" s="48" t="s">
        <v>86</v>
      </c>
      <c r="D39" t="s">
        <v>24</v>
      </c>
      <c r="E39">
        <v>1</v>
      </c>
    </row>
    <row r="40" spans="2:5" x14ac:dyDescent="0.2">
      <c r="B40"/>
      <c r="C40" t="s">
        <v>1401</v>
      </c>
      <c r="D40" t="s">
        <v>24</v>
      </c>
      <c r="E40">
        <v>1</v>
      </c>
    </row>
    <row r="41" spans="2:5" x14ac:dyDescent="0.2">
      <c r="B41" t="s">
        <v>1598</v>
      </c>
      <c r="C41" t="s">
        <v>2285</v>
      </c>
      <c r="D41" t="s">
        <v>19</v>
      </c>
      <c r="E41">
        <v>1</v>
      </c>
    </row>
    <row r="42" spans="2:5" x14ac:dyDescent="0.2">
      <c r="B42" t="s">
        <v>89</v>
      </c>
      <c r="C42" s="48" t="s">
        <v>1082</v>
      </c>
      <c r="D42" t="s">
        <v>19</v>
      </c>
      <c r="E42">
        <v>1</v>
      </c>
    </row>
    <row r="43" spans="2:5" x14ac:dyDescent="0.2">
      <c r="B43"/>
      <c r="C43" s="48" t="s">
        <v>88</v>
      </c>
      <c r="D43" t="s">
        <v>30</v>
      </c>
      <c r="E43">
        <v>1</v>
      </c>
    </row>
    <row r="44" spans="2:5" x14ac:dyDescent="0.2">
      <c r="B44" t="s">
        <v>94</v>
      </c>
      <c r="C44" s="48" t="s">
        <v>2320</v>
      </c>
      <c r="D44" t="s">
        <v>30</v>
      </c>
      <c r="E44">
        <v>1</v>
      </c>
    </row>
    <row r="45" spans="2:5" x14ac:dyDescent="0.2">
      <c r="B45" t="s">
        <v>785</v>
      </c>
      <c r="C45" t="s">
        <v>784</v>
      </c>
      <c r="D45" t="s">
        <v>19</v>
      </c>
      <c r="E45">
        <v>1</v>
      </c>
    </row>
    <row r="46" spans="2:5" x14ac:dyDescent="0.2">
      <c r="B46" t="s">
        <v>99</v>
      </c>
      <c r="C46" s="48" t="s">
        <v>2058</v>
      </c>
      <c r="D46" t="s">
        <v>24</v>
      </c>
      <c r="E46">
        <v>1</v>
      </c>
    </row>
    <row r="47" spans="2:5" x14ac:dyDescent="0.2">
      <c r="B47"/>
      <c r="C47" t="s">
        <v>2071</v>
      </c>
      <c r="D47" t="s">
        <v>39</v>
      </c>
      <c r="E47">
        <v>1</v>
      </c>
    </row>
    <row r="48" spans="2:5" x14ac:dyDescent="0.2">
      <c r="B48"/>
      <c r="C48" t="s">
        <v>2072</v>
      </c>
      <c r="D48" t="s">
        <v>30</v>
      </c>
      <c r="E48">
        <v>1</v>
      </c>
    </row>
    <row r="49" spans="2:5" x14ac:dyDescent="0.2">
      <c r="B49"/>
      <c r="C49" t="s">
        <v>2075</v>
      </c>
      <c r="D49" t="s">
        <v>30</v>
      </c>
      <c r="E49">
        <v>1</v>
      </c>
    </row>
    <row r="50" spans="2:5" x14ac:dyDescent="0.2">
      <c r="B50"/>
      <c r="C50" t="s">
        <v>721</v>
      </c>
      <c r="D50" t="s">
        <v>24</v>
      </c>
      <c r="E50">
        <v>1</v>
      </c>
    </row>
    <row r="51" spans="2:5" x14ac:dyDescent="0.2">
      <c r="B51"/>
      <c r="C51" s="48" t="s">
        <v>104</v>
      </c>
      <c r="D51" t="s">
        <v>39</v>
      </c>
      <c r="E51">
        <v>1</v>
      </c>
    </row>
    <row r="52" spans="2:5" x14ac:dyDescent="0.2">
      <c r="B52"/>
      <c r="C52" t="s">
        <v>2221</v>
      </c>
      <c r="D52" t="s">
        <v>24</v>
      </c>
      <c r="E52">
        <v>1</v>
      </c>
    </row>
    <row r="53" spans="2:5" x14ac:dyDescent="0.2">
      <c r="B53"/>
      <c r="C53" s="48" t="s">
        <v>102</v>
      </c>
      <c r="D53" t="s">
        <v>39</v>
      </c>
      <c r="E53">
        <v>1</v>
      </c>
    </row>
    <row r="54" spans="2:5" x14ac:dyDescent="0.2">
      <c r="B54"/>
      <c r="C54" s="48" t="s">
        <v>214</v>
      </c>
      <c r="D54" t="s">
        <v>39</v>
      </c>
      <c r="E54">
        <v>1</v>
      </c>
    </row>
    <row r="55" spans="2:5" x14ac:dyDescent="0.2">
      <c r="B55"/>
      <c r="C55" s="48" t="s">
        <v>2296</v>
      </c>
      <c r="D55" t="s">
        <v>30</v>
      </c>
      <c r="E55">
        <v>1</v>
      </c>
    </row>
    <row r="56" spans="2:5" x14ac:dyDescent="0.2">
      <c r="B56" t="s">
        <v>107</v>
      </c>
      <c r="C56" s="48" t="s">
        <v>265</v>
      </c>
      <c r="D56" t="s">
        <v>39</v>
      </c>
      <c r="E56">
        <v>1</v>
      </c>
    </row>
    <row r="57" spans="2:5" x14ac:dyDescent="0.2">
      <c r="B57" t="s">
        <v>113</v>
      </c>
      <c r="C57" s="48" t="s">
        <v>245</v>
      </c>
      <c r="D57" t="s">
        <v>39</v>
      </c>
      <c r="E57">
        <v>1</v>
      </c>
    </row>
    <row r="58" spans="2:5" x14ac:dyDescent="0.2">
      <c r="B58"/>
      <c r="C58" t="s">
        <v>2153</v>
      </c>
      <c r="D58" t="s">
        <v>30</v>
      </c>
      <c r="E58">
        <v>1</v>
      </c>
    </row>
    <row r="59" spans="2:5" x14ac:dyDescent="0.2">
      <c r="B59"/>
      <c r="C59" t="s">
        <v>961</v>
      </c>
      <c r="D59" t="s">
        <v>39</v>
      </c>
      <c r="E59">
        <v>1</v>
      </c>
    </row>
    <row r="60" spans="2:5" x14ac:dyDescent="0.2">
      <c r="B60" t="s">
        <v>2819</v>
      </c>
      <c r="C60" t="s">
        <v>2257</v>
      </c>
      <c r="D60" t="s">
        <v>30</v>
      </c>
      <c r="E60">
        <v>1</v>
      </c>
    </row>
    <row r="61" spans="2:5" x14ac:dyDescent="0.2">
      <c r="B61" t="s">
        <v>587</v>
      </c>
      <c r="C61" s="48" t="s">
        <v>586</v>
      </c>
      <c r="D61" t="s">
        <v>24</v>
      </c>
      <c r="E61">
        <v>1</v>
      </c>
    </row>
    <row r="62" spans="2:5" x14ac:dyDescent="0.2">
      <c r="B62" t="s">
        <v>119</v>
      </c>
      <c r="C62" s="48" t="s">
        <v>269</v>
      </c>
      <c r="D62" t="s">
        <v>39</v>
      </c>
      <c r="E62">
        <v>1</v>
      </c>
    </row>
    <row r="63" spans="2:5" x14ac:dyDescent="0.2">
      <c r="B63"/>
      <c r="C63" s="48" t="s">
        <v>37</v>
      </c>
      <c r="D63" t="s">
        <v>39</v>
      </c>
      <c r="E63">
        <v>1</v>
      </c>
    </row>
    <row r="64" spans="2:5" x14ac:dyDescent="0.2">
      <c r="B64"/>
      <c r="C64" s="48" t="s">
        <v>236</v>
      </c>
      <c r="D64" t="s">
        <v>39</v>
      </c>
      <c r="E64">
        <v>1</v>
      </c>
    </row>
    <row r="65" spans="2:5" x14ac:dyDescent="0.2">
      <c r="B65"/>
      <c r="C65" s="48" t="s">
        <v>127</v>
      </c>
      <c r="D65" t="s">
        <v>19</v>
      </c>
      <c r="E65">
        <v>1</v>
      </c>
    </row>
    <row r="66" spans="2:5" x14ac:dyDescent="0.2">
      <c r="B66"/>
      <c r="C66" s="48" t="s">
        <v>255</v>
      </c>
      <c r="D66" t="s">
        <v>39</v>
      </c>
      <c r="E66">
        <v>1</v>
      </c>
    </row>
    <row r="67" spans="2:5" x14ac:dyDescent="0.2">
      <c r="B67"/>
      <c r="C67" t="s">
        <v>2438</v>
      </c>
      <c r="D67" t="s">
        <v>39</v>
      </c>
      <c r="E67">
        <v>1</v>
      </c>
    </row>
    <row r="68" spans="2:5" x14ac:dyDescent="0.2">
      <c r="B68"/>
      <c r="C68" s="48" t="s">
        <v>208</v>
      </c>
      <c r="D68" t="s">
        <v>24</v>
      </c>
      <c r="E68">
        <v>1</v>
      </c>
    </row>
    <row r="69" spans="2:5" x14ac:dyDescent="0.2">
      <c r="B69"/>
      <c r="C69" s="48" t="s">
        <v>130</v>
      </c>
      <c r="D69" t="s">
        <v>39</v>
      </c>
      <c r="E69">
        <v>1</v>
      </c>
    </row>
    <row r="70" spans="2:5" x14ac:dyDescent="0.2">
      <c r="B70" t="s">
        <v>132</v>
      </c>
      <c r="C70" s="48" t="s">
        <v>2312</v>
      </c>
      <c r="D70" t="s">
        <v>30</v>
      </c>
      <c r="E70">
        <v>1</v>
      </c>
    </row>
    <row r="71" spans="2:5" x14ac:dyDescent="0.2">
      <c r="B71" t="s">
        <v>1028</v>
      </c>
      <c r="C71" t="s">
        <v>2174</v>
      </c>
      <c r="D71" t="s">
        <v>30</v>
      </c>
      <c r="E71">
        <v>1</v>
      </c>
    </row>
    <row r="72" spans="2:5" x14ac:dyDescent="0.2">
      <c r="B72" t="s">
        <v>2694</v>
      </c>
      <c r="C72" s="48" t="s">
        <v>2693</v>
      </c>
      <c r="D72" t="s">
        <v>24</v>
      </c>
      <c r="E72">
        <v>1</v>
      </c>
    </row>
    <row r="73" spans="2:5" x14ac:dyDescent="0.2">
      <c r="B73" t="s">
        <v>2784</v>
      </c>
      <c r="C73" s="48" t="s">
        <v>2783</v>
      </c>
      <c r="D73" t="s">
        <v>24</v>
      </c>
      <c r="E73">
        <v>1</v>
      </c>
    </row>
    <row r="74" spans="2:5" x14ac:dyDescent="0.2">
      <c r="B74" t="s">
        <v>2837</v>
      </c>
      <c r="C74" s="48" t="s">
        <v>291</v>
      </c>
      <c r="D74" t="s">
        <v>39</v>
      </c>
      <c r="E74">
        <v>1</v>
      </c>
    </row>
    <row r="75" spans="2:5" x14ac:dyDescent="0.2">
      <c r="B75"/>
      <c r="C75" s="48" t="s">
        <v>289</v>
      </c>
      <c r="D75" t="s">
        <v>39</v>
      </c>
      <c r="E75">
        <v>1</v>
      </c>
    </row>
    <row r="76" spans="2:5" x14ac:dyDescent="0.2">
      <c r="B76" t="s">
        <v>3003</v>
      </c>
      <c r="C76" s="48" t="s">
        <v>284</v>
      </c>
      <c r="D76" t="s">
        <v>39</v>
      </c>
      <c r="E76">
        <v>1</v>
      </c>
    </row>
    <row r="77" spans="2:5" x14ac:dyDescent="0.2">
      <c r="B77" t="s">
        <v>1805</v>
      </c>
      <c r="C77" t="s">
        <v>1804</v>
      </c>
      <c r="D77" t="s">
        <v>39</v>
      </c>
      <c r="E77">
        <v>1</v>
      </c>
    </row>
    <row r="78" spans="2:5" x14ac:dyDescent="0.2">
      <c r="B78" t="s">
        <v>138</v>
      </c>
      <c r="C78" s="48" t="s">
        <v>2401</v>
      </c>
      <c r="D78" t="s">
        <v>30</v>
      </c>
      <c r="E78">
        <v>1</v>
      </c>
    </row>
    <row r="79" spans="2:5" x14ac:dyDescent="0.2">
      <c r="B79" t="s">
        <v>2817</v>
      </c>
      <c r="C79" t="s">
        <v>3004</v>
      </c>
      <c r="D79" t="s">
        <v>30</v>
      </c>
      <c r="E79">
        <v>1</v>
      </c>
    </row>
    <row r="80" spans="2:5" x14ac:dyDescent="0.2">
      <c r="B80" t="s">
        <v>152</v>
      </c>
      <c r="C80" t="s">
        <v>2843</v>
      </c>
      <c r="D80" t="s">
        <v>24</v>
      </c>
      <c r="E80">
        <v>1</v>
      </c>
    </row>
    <row r="81" spans="2:5" x14ac:dyDescent="0.2">
      <c r="B81"/>
      <c r="C81" t="s">
        <v>2068</v>
      </c>
      <c r="D81" t="s">
        <v>39</v>
      </c>
      <c r="E81">
        <v>1</v>
      </c>
    </row>
    <row r="82" spans="2:5" x14ac:dyDescent="0.2">
      <c r="B82"/>
      <c r="C82" t="s">
        <v>894</v>
      </c>
      <c r="D82" t="s">
        <v>39</v>
      </c>
      <c r="E82">
        <v>1</v>
      </c>
    </row>
    <row r="83" spans="2:5" x14ac:dyDescent="0.2">
      <c r="B83"/>
      <c r="C83" t="s">
        <v>945</v>
      </c>
      <c r="D83" t="s">
        <v>39</v>
      </c>
      <c r="E83">
        <v>1</v>
      </c>
    </row>
    <row r="84" spans="2:5" x14ac:dyDescent="0.2">
      <c r="B84"/>
      <c r="C84" t="s">
        <v>1046</v>
      </c>
      <c r="D84" t="s">
        <v>24</v>
      </c>
      <c r="E84">
        <v>1</v>
      </c>
    </row>
    <row r="85" spans="2:5" x14ac:dyDescent="0.2">
      <c r="B85"/>
      <c r="C85" s="48" t="s">
        <v>257</v>
      </c>
      <c r="D85" t="s">
        <v>39</v>
      </c>
      <c r="E85">
        <v>1</v>
      </c>
    </row>
    <row r="86" spans="2:5" x14ac:dyDescent="0.2">
      <c r="B86"/>
      <c r="C86" s="48" t="s">
        <v>2452</v>
      </c>
      <c r="D86" t="s">
        <v>24</v>
      </c>
      <c r="E86">
        <v>1</v>
      </c>
    </row>
    <row r="87" spans="2:5" x14ac:dyDescent="0.2">
      <c r="B87"/>
      <c r="C87" s="48" t="s">
        <v>2509</v>
      </c>
      <c r="D87" t="s">
        <v>19</v>
      </c>
      <c r="E87">
        <v>1</v>
      </c>
    </row>
    <row r="88" spans="2:5" x14ac:dyDescent="0.2">
      <c r="B88" t="s">
        <v>297</v>
      </c>
      <c r="C88" t="s">
        <v>2105</v>
      </c>
      <c r="D88" t="s">
        <v>24</v>
      </c>
      <c r="E88">
        <v>1</v>
      </c>
    </row>
    <row r="89" spans="2:5" x14ac:dyDescent="0.2">
      <c r="B89"/>
      <c r="C89" t="s">
        <v>806</v>
      </c>
      <c r="D89" t="s">
        <v>30</v>
      </c>
      <c r="E89">
        <v>1</v>
      </c>
    </row>
    <row r="90" spans="2:5" x14ac:dyDescent="0.2">
      <c r="B90"/>
      <c r="C90" s="48" t="s">
        <v>296</v>
      </c>
      <c r="D90" t="s">
        <v>39</v>
      </c>
      <c r="E90">
        <v>1</v>
      </c>
    </row>
    <row r="91" spans="2:5" x14ac:dyDescent="0.2">
      <c r="B91"/>
      <c r="C91" t="s">
        <v>1132</v>
      </c>
      <c r="D91" t="s">
        <v>39</v>
      </c>
      <c r="E91">
        <v>1</v>
      </c>
    </row>
    <row r="92" spans="2:5" x14ac:dyDescent="0.2">
      <c r="B92"/>
      <c r="C92" t="s">
        <v>1189</v>
      </c>
      <c r="D92" t="s">
        <v>39</v>
      </c>
      <c r="E92">
        <v>1</v>
      </c>
    </row>
    <row r="93" spans="2:5" x14ac:dyDescent="0.2">
      <c r="B93"/>
      <c r="C93" t="s">
        <v>2337</v>
      </c>
      <c r="D93" t="s">
        <v>24</v>
      </c>
      <c r="E93">
        <v>1</v>
      </c>
    </row>
    <row r="94" spans="2:5" x14ac:dyDescent="0.2">
      <c r="B94" t="s">
        <v>1775</v>
      </c>
      <c r="C94" t="s">
        <v>2329</v>
      </c>
      <c r="D94" t="s">
        <v>39</v>
      </c>
      <c r="E94">
        <v>1</v>
      </c>
    </row>
    <row r="95" spans="2:5" x14ac:dyDescent="0.2">
      <c r="B95" t="s">
        <v>2678</v>
      </c>
      <c r="C95" s="48" t="s">
        <v>108</v>
      </c>
      <c r="D95" t="s">
        <v>30</v>
      </c>
      <c r="E95">
        <v>1</v>
      </c>
    </row>
    <row r="96" spans="2:5" x14ac:dyDescent="0.2">
      <c r="B96" t="s">
        <v>3005</v>
      </c>
      <c r="C96" s="48" t="s">
        <v>2579</v>
      </c>
      <c r="D96" t="s">
        <v>19</v>
      </c>
      <c r="E96">
        <v>1</v>
      </c>
    </row>
    <row r="97" spans="2:5" x14ac:dyDescent="0.2">
      <c r="B97" t="s">
        <v>638</v>
      </c>
      <c r="C97" t="s">
        <v>637</v>
      </c>
      <c r="D97" t="s">
        <v>19</v>
      </c>
      <c r="E97">
        <v>1</v>
      </c>
    </row>
    <row r="98" spans="2:5" x14ac:dyDescent="0.2">
      <c r="B98"/>
      <c r="C98" t="s">
        <v>1428</v>
      </c>
      <c r="D98" t="s">
        <v>24</v>
      </c>
      <c r="E98">
        <v>1</v>
      </c>
    </row>
    <row r="99" spans="2:5" x14ac:dyDescent="0.2">
      <c r="B99"/>
      <c r="C99" t="s">
        <v>1431</v>
      </c>
      <c r="D99" t="s">
        <v>24</v>
      </c>
      <c r="E99">
        <v>1</v>
      </c>
    </row>
    <row r="100" spans="2:5" x14ac:dyDescent="0.2">
      <c r="B100"/>
      <c r="C100" t="s">
        <v>1689</v>
      </c>
      <c r="D100" t="s">
        <v>19</v>
      </c>
      <c r="E100">
        <v>1</v>
      </c>
    </row>
    <row r="101" spans="2:5" x14ac:dyDescent="0.2">
      <c r="B101"/>
      <c r="C101" t="s">
        <v>2584</v>
      </c>
      <c r="D101" t="s">
        <v>19</v>
      </c>
      <c r="E101">
        <v>1</v>
      </c>
    </row>
    <row r="102" spans="2:5" x14ac:dyDescent="0.2">
      <c r="B102" t="s">
        <v>178</v>
      </c>
      <c r="C102" s="48" t="s">
        <v>177</v>
      </c>
      <c r="D102" t="s">
        <v>19</v>
      </c>
      <c r="E102">
        <v>1</v>
      </c>
    </row>
    <row r="103" spans="2:5" x14ac:dyDescent="0.2">
      <c r="B103" t="s">
        <v>180</v>
      </c>
      <c r="C103" s="48" t="s">
        <v>2530</v>
      </c>
      <c r="D103" t="s">
        <v>19</v>
      </c>
      <c r="E103">
        <v>1</v>
      </c>
    </row>
    <row r="104" spans="2:5" x14ac:dyDescent="0.2">
      <c r="B104" t="s">
        <v>948</v>
      </c>
      <c r="C104" t="s">
        <v>2151</v>
      </c>
      <c r="D104" t="s">
        <v>30</v>
      </c>
      <c r="E104">
        <v>1</v>
      </c>
    </row>
    <row r="105" spans="2:5" x14ac:dyDescent="0.2">
      <c r="B105"/>
      <c r="C105" s="48" t="s">
        <v>261</v>
      </c>
      <c r="D105" t="s">
        <v>39</v>
      </c>
      <c r="E105">
        <v>1</v>
      </c>
    </row>
    <row r="106" spans="2:5" x14ac:dyDescent="0.2">
      <c r="B106"/>
      <c r="C106" s="48" t="s">
        <v>259</v>
      </c>
      <c r="D106" t="s">
        <v>39</v>
      </c>
      <c r="E106">
        <v>1</v>
      </c>
    </row>
    <row r="107" spans="2:5" x14ac:dyDescent="0.2">
      <c r="B107"/>
      <c r="C107" s="48" t="s">
        <v>293</v>
      </c>
      <c r="D107" t="s">
        <v>39</v>
      </c>
      <c r="E107">
        <v>1</v>
      </c>
    </row>
    <row r="108" spans="2:5" x14ac:dyDescent="0.2">
      <c r="B108"/>
      <c r="C108" t="s">
        <v>2299</v>
      </c>
      <c r="D108" t="s">
        <v>39</v>
      </c>
      <c r="E108">
        <v>1</v>
      </c>
    </row>
    <row r="109" spans="2:5" x14ac:dyDescent="0.2">
      <c r="B109" t="s">
        <v>1767</v>
      </c>
      <c r="C109" s="48" t="s">
        <v>274</v>
      </c>
      <c r="D109" t="s">
        <v>39</v>
      </c>
      <c r="E109">
        <v>1</v>
      </c>
    </row>
    <row r="110" spans="2:5" x14ac:dyDescent="0.2">
      <c r="B110" t="s">
        <v>2125</v>
      </c>
      <c r="C110" s="48" t="s">
        <v>2124</v>
      </c>
      <c r="D110" t="s">
        <v>30</v>
      </c>
      <c r="E110">
        <v>1</v>
      </c>
    </row>
    <row r="111" spans="2:5" x14ac:dyDescent="0.2">
      <c r="B111" t="s">
        <v>185</v>
      </c>
      <c r="C111" s="48" t="s">
        <v>184</v>
      </c>
      <c r="D111" t="s">
        <v>19</v>
      </c>
      <c r="E111">
        <v>1</v>
      </c>
    </row>
    <row r="112" spans="2:5" x14ac:dyDescent="0.2">
      <c r="B112" t="s">
        <v>2830</v>
      </c>
      <c r="C112" t="s">
        <v>2726</v>
      </c>
      <c r="D112" t="s">
        <v>24</v>
      </c>
      <c r="E112">
        <v>1</v>
      </c>
    </row>
    <row r="113" spans="1:5" x14ac:dyDescent="0.2">
      <c r="B113"/>
      <c r="C113" t="s">
        <v>2754</v>
      </c>
      <c r="D113" t="s">
        <v>30</v>
      </c>
      <c r="E113">
        <v>1</v>
      </c>
    </row>
    <row r="114" spans="1:5" x14ac:dyDescent="0.2">
      <c r="B114" t="s">
        <v>1942</v>
      </c>
      <c r="C114" s="48" t="s">
        <v>2480</v>
      </c>
      <c r="D114" t="s">
        <v>19</v>
      </c>
      <c r="E114">
        <v>1</v>
      </c>
    </row>
    <row r="115" spans="1:5" x14ac:dyDescent="0.2">
      <c r="B115" t="s">
        <v>1580</v>
      </c>
      <c r="C115" s="48" t="s">
        <v>301</v>
      </c>
      <c r="D115" t="s">
        <v>39</v>
      </c>
      <c r="E115">
        <v>1</v>
      </c>
    </row>
    <row r="116" spans="1:5" ht="30" customHeight="1" x14ac:dyDescent="0.2">
      <c r="B116" t="s">
        <v>191</v>
      </c>
      <c r="C116" s="48" t="s">
        <v>2289</v>
      </c>
      <c r="D116" t="s">
        <v>30</v>
      </c>
      <c r="E116">
        <v>1</v>
      </c>
    </row>
    <row r="117" spans="1:5" x14ac:dyDescent="0.2">
      <c r="B117" t="s">
        <v>197</v>
      </c>
      <c r="C117" s="48" t="s">
        <v>279</v>
      </c>
      <c r="D117" t="s">
        <v>39</v>
      </c>
      <c r="E117">
        <v>1</v>
      </c>
    </row>
    <row r="118" spans="1:5" x14ac:dyDescent="0.2">
      <c r="A118" t="s">
        <v>3006</v>
      </c>
      <c r="B118"/>
      <c r="E118">
        <v>113</v>
      </c>
    </row>
    <row r="119" spans="1:5" x14ac:dyDescent="0.2">
      <c r="B119"/>
    </row>
    <row r="120" spans="1:5" x14ac:dyDescent="0.2">
      <c r="B120"/>
    </row>
    <row r="121" spans="1:5" x14ac:dyDescent="0.2">
      <c r="B121"/>
    </row>
    <row r="122" spans="1:5" x14ac:dyDescent="0.2">
      <c r="B122"/>
    </row>
    <row r="123" spans="1:5" x14ac:dyDescent="0.2">
      <c r="B123"/>
    </row>
    <row r="124" spans="1:5" x14ac:dyDescent="0.2">
      <c r="B124"/>
    </row>
    <row r="125" spans="1:5" x14ac:dyDescent="0.2">
      <c r="B125"/>
    </row>
    <row r="126" spans="1:5" x14ac:dyDescent="0.2">
      <c r="B126"/>
    </row>
    <row r="127" spans="1:5" x14ac:dyDescent="0.2">
      <c r="B127"/>
    </row>
    <row r="128" spans="1:5"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sheetData>
  <printOptions gridLines="1"/>
  <pageMargins left="0.23622047244094491" right="0.23622047244094491" top="0.74803149606299213" bottom="0.74803149606299213" header="0.31496062992125984" footer="0.31496062992125984"/>
  <pageSetup scale="83" fitToHeight="2" orientation="portrait"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theme="8"/>
  </sheetPr>
  <dimension ref="A1:Q120"/>
  <sheetViews>
    <sheetView showGridLines="0" zoomScaleNormal="100" workbookViewId="0">
      <pane ySplit="2" topLeftCell="A42" activePane="bottomLeft" state="frozen"/>
      <selection pane="bottomLeft" activeCell="A48" sqref="A48:XFD48"/>
    </sheetView>
  </sheetViews>
  <sheetFormatPr defaultColWidth="8.85546875" defaultRowHeight="12.75" x14ac:dyDescent="0.2"/>
  <cols>
    <col min="1" max="1" width="20.140625" customWidth="1"/>
    <col min="2" max="2" width="18.140625" customWidth="1"/>
    <col min="3" max="3" width="6.28515625" customWidth="1"/>
    <col min="4" max="4" width="7.85546875" customWidth="1"/>
    <col min="5" max="5" width="6.140625" customWidth="1"/>
    <col min="6" max="6" width="5.42578125" customWidth="1"/>
    <col min="7" max="17" width="6.7109375" customWidth="1"/>
  </cols>
  <sheetData>
    <row r="1" spans="1:17" ht="30" customHeight="1" x14ac:dyDescent="0.2">
      <c r="A1" s="828" t="s">
        <v>0</v>
      </c>
      <c r="B1" s="828"/>
      <c r="C1" s="828"/>
      <c r="D1" s="828"/>
      <c r="E1" s="828"/>
      <c r="F1" s="828"/>
      <c r="G1" s="828"/>
      <c r="H1" s="828"/>
      <c r="I1" s="828"/>
      <c r="J1" s="828"/>
      <c r="K1" s="828"/>
      <c r="L1" s="828"/>
      <c r="M1" s="828"/>
      <c r="N1" s="828"/>
      <c r="O1" s="828"/>
      <c r="P1" s="828"/>
      <c r="Q1" s="16"/>
    </row>
    <row r="2" spans="1:17" ht="25.5" x14ac:dyDescent="0.2">
      <c r="A2" s="62" t="s">
        <v>1</v>
      </c>
      <c r="B2" s="63" t="s">
        <v>2</v>
      </c>
      <c r="C2" s="63" t="s">
        <v>3</v>
      </c>
      <c r="D2" s="62" t="s">
        <v>4</v>
      </c>
      <c r="E2" s="87" t="s">
        <v>5</v>
      </c>
      <c r="F2" s="62" t="s">
        <v>6</v>
      </c>
      <c r="G2" s="87" t="s">
        <v>7</v>
      </c>
      <c r="H2" s="62" t="s">
        <v>8</v>
      </c>
      <c r="I2" s="62" t="s">
        <v>9</v>
      </c>
      <c r="J2" s="62" t="s">
        <v>10</v>
      </c>
      <c r="K2" s="62" t="s">
        <v>11</v>
      </c>
      <c r="L2" s="62" t="s">
        <v>12</v>
      </c>
      <c r="M2" s="62" t="s">
        <v>13</v>
      </c>
      <c r="N2" s="62" t="s">
        <v>14</v>
      </c>
      <c r="O2" s="62" t="s">
        <v>15</v>
      </c>
      <c r="P2" s="62" t="s">
        <v>16</v>
      </c>
    </row>
    <row r="3" spans="1:17" ht="38.25" x14ac:dyDescent="0.25">
      <c r="A3" s="22" t="s">
        <v>70</v>
      </c>
      <c r="B3" s="5" t="s">
        <v>71</v>
      </c>
      <c r="C3" s="9" t="s">
        <v>39</v>
      </c>
      <c r="D3" s="10" t="s">
        <v>72</v>
      </c>
      <c r="E3" s="11">
        <v>3</v>
      </c>
      <c r="F3" s="11">
        <v>3</v>
      </c>
      <c r="G3" s="11">
        <v>3</v>
      </c>
      <c r="H3" s="11">
        <v>3</v>
      </c>
      <c r="I3" s="11">
        <v>3</v>
      </c>
      <c r="J3" s="11">
        <v>3</v>
      </c>
      <c r="K3" s="11">
        <v>3</v>
      </c>
      <c r="L3" s="11">
        <v>3</v>
      </c>
      <c r="M3" s="11">
        <v>3</v>
      </c>
      <c r="N3" s="11">
        <v>3</v>
      </c>
      <c r="O3" s="11">
        <v>3</v>
      </c>
      <c r="P3" s="7" t="s">
        <v>21</v>
      </c>
    </row>
    <row r="4" spans="1:17" ht="18" x14ac:dyDescent="0.25">
      <c r="A4" s="4" t="s">
        <v>17</v>
      </c>
      <c r="B4" s="2" t="s">
        <v>18</v>
      </c>
      <c r="C4" s="8" t="s">
        <v>19</v>
      </c>
      <c r="D4" s="1" t="s">
        <v>20</v>
      </c>
      <c r="E4" s="11">
        <v>3</v>
      </c>
      <c r="F4" s="11">
        <v>3</v>
      </c>
      <c r="G4" s="11">
        <v>3</v>
      </c>
      <c r="H4" s="11">
        <v>3</v>
      </c>
      <c r="I4" s="11">
        <v>3</v>
      </c>
      <c r="J4" s="7" t="s">
        <v>21</v>
      </c>
      <c r="K4" s="11">
        <v>3</v>
      </c>
      <c r="L4" s="11">
        <v>3</v>
      </c>
      <c r="M4" s="11">
        <v>3</v>
      </c>
      <c r="N4" s="11">
        <v>3</v>
      </c>
      <c r="O4" s="11">
        <v>3</v>
      </c>
      <c r="P4" s="11">
        <v>3</v>
      </c>
      <c r="Q4" s="17"/>
    </row>
    <row r="5" spans="1:17" ht="24.95" customHeight="1" x14ac:dyDescent="0.25">
      <c r="A5" s="4" t="s">
        <v>22</v>
      </c>
      <c r="B5" s="6" t="s">
        <v>23</v>
      </c>
      <c r="C5" s="9" t="s">
        <v>24</v>
      </c>
      <c r="D5" s="1" t="s">
        <v>25</v>
      </c>
      <c r="E5" s="11">
        <v>3</v>
      </c>
      <c r="F5" s="11">
        <v>3</v>
      </c>
      <c r="G5" s="11">
        <v>3</v>
      </c>
      <c r="H5" s="11">
        <v>3</v>
      </c>
      <c r="I5" s="11">
        <v>3</v>
      </c>
      <c r="J5" s="11">
        <v>3</v>
      </c>
      <c r="K5" s="7" t="s">
        <v>21</v>
      </c>
      <c r="L5" s="11">
        <v>3</v>
      </c>
      <c r="M5" s="11">
        <v>3</v>
      </c>
      <c r="N5" s="11">
        <v>3</v>
      </c>
      <c r="O5" s="11">
        <v>3</v>
      </c>
      <c r="P5" s="11">
        <v>3</v>
      </c>
    </row>
    <row r="6" spans="1:17" ht="26.1" customHeight="1" x14ac:dyDescent="0.25">
      <c r="A6" s="4" t="s">
        <v>26</v>
      </c>
      <c r="B6" s="6" t="s">
        <v>27</v>
      </c>
      <c r="C6" s="9" t="s">
        <v>19</v>
      </c>
      <c r="D6" s="28" t="s">
        <v>28</v>
      </c>
      <c r="E6" s="11">
        <v>3</v>
      </c>
      <c r="F6" s="11">
        <v>3</v>
      </c>
      <c r="G6" s="11">
        <v>3</v>
      </c>
      <c r="H6" s="11">
        <v>3</v>
      </c>
      <c r="I6" s="11">
        <v>3</v>
      </c>
      <c r="J6" s="11">
        <v>3</v>
      </c>
      <c r="K6" s="11">
        <v>3</v>
      </c>
      <c r="L6" s="7" t="s">
        <v>21</v>
      </c>
      <c r="M6" s="11">
        <v>3</v>
      </c>
      <c r="N6" s="11">
        <v>3</v>
      </c>
      <c r="O6" s="11">
        <v>3</v>
      </c>
      <c r="P6" s="11">
        <v>3</v>
      </c>
    </row>
    <row r="7" spans="1:17" ht="26.1" customHeight="1" x14ac:dyDescent="0.25">
      <c r="A7" s="4" t="s">
        <v>29</v>
      </c>
      <c r="B7" s="6" t="s">
        <v>27</v>
      </c>
      <c r="C7" s="9" t="s">
        <v>30</v>
      </c>
      <c r="D7" s="28" t="s">
        <v>31</v>
      </c>
      <c r="E7" s="11">
        <v>3</v>
      </c>
      <c r="F7" s="11">
        <v>3</v>
      </c>
      <c r="G7" s="11">
        <v>3</v>
      </c>
      <c r="H7" s="11">
        <v>3</v>
      </c>
      <c r="I7" s="11">
        <v>3</v>
      </c>
      <c r="J7" s="11">
        <v>3</v>
      </c>
      <c r="K7" s="11">
        <v>3</v>
      </c>
      <c r="L7" s="11">
        <v>3</v>
      </c>
      <c r="M7" s="11">
        <v>3</v>
      </c>
      <c r="N7" s="11">
        <v>3</v>
      </c>
      <c r="O7" s="31" t="s">
        <v>34</v>
      </c>
      <c r="P7" s="7" t="s">
        <v>21</v>
      </c>
    </row>
    <row r="8" spans="1:17" ht="25.5" x14ac:dyDescent="0.25">
      <c r="A8" s="4" t="s">
        <v>32</v>
      </c>
      <c r="B8" s="6" t="s">
        <v>33</v>
      </c>
      <c r="C8" s="9" t="s">
        <v>30</v>
      </c>
      <c r="D8" s="28" t="s">
        <v>25</v>
      </c>
      <c r="E8" s="11">
        <v>3</v>
      </c>
      <c r="F8" s="11">
        <v>3</v>
      </c>
      <c r="G8" s="11">
        <v>3</v>
      </c>
      <c r="H8" s="31" t="s">
        <v>34</v>
      </c>
      <c r="I8" s="11">
        <v>3</v>
      </c>
      <c r="J8" s="11">
        <v>3</v>
      </c>
      <c r="K8" s="7" t="s">
        <v>35</v>
      </c>
      <c r="L8" s="7" t="s">
        <v>21</v>
      </c>
      <c r="M8" s="11">
        <v>3</v>
      </c>
      <c r="N8" s="11">
        <v>3</v>
      </c>
      <c r="O8" s="11">
        <v>3</v>
      </c>
      <c r="P8" s="11"/>
      <c r="Q8" t="s">
        <v>36</v>
      </c>
    </row>
    <row r="9" spans="1:17" ht="18.75" customHeight="1" x14ac:dyDescent="0.25">
      <c r="A9" s="6" t="s">
        <v>37</v>
      </c>
      <c r="B9" s="6" t="s">
        <v>38</v>
      </c>
      <c r="C9" s="9" t="s">
        <v>39</v>
      </c>
      <c r="D9" s="23" t="s">
        <v>40</v>
      </c>
      <c r="E9" s="11">
        <v>3</v>
      </c>
      <c r="F9" s="11">
        <v>3</v>
      </c>
      <c r="G9" s="7" t="s">
        <v>21</v>
      </c>
      <c r="H9" s="11">
        <v>3</v>
      </c>
      <c r="I9" s="11">
        <v>3</v>
      </c>
      <c r="J9" s="11">
        <v>3</v>
      </c>
      <c r="K9" s="11">
        <v>3</v>
      </c>
      <c r="L9" s="11">
        <v>3</v>
      </c>
      <c r="M9" s="11">
        <v>3</v>
      </c>
      <c r="N9" s="11">
        <v>3</v>
      </c>
      <c r="O9" s="11">
        <v>3</v>
      </c>
      <c r="P9" s="11">
        <v>3</v>
      </c>
    </row>
    <row r="10" spans="1:17" ht="18" x14ac:dyDescent="0.25">
      <c r="A10" s="6" t="s">
        <v>41</v>
      </c>
      <c r="B10" s="6" t="s">
        <v>38</v>
      </c>
      <c r="C10" s="9" t="s">
        <v>39</v>
      </c>
      <c r="D10" s="10" t="s">
        <v>42</v>
      </c>
      <c r="E10" s="11">
        <v>3</v>
      </c>
      <c r="F10" s="7" t="s">
        <v>21</v>
      </c>
      <c r="G10" s="11">
        <v>3</v>
      </c>
      <c r="H10" s="11">
        <v>3</v>
      </c>
      <c r="I10" s="11">
        <v>3</v>
      </c>
      <c r="J10" s="11">
        <v>3</v>
      </c>
      <c r="K10" s="11">
        <v>3</v>
      </c>
      <c r="L10" s="11">
        <v>3</v>
      </c>
      <c r="M10" s="11">
        <v>3</v>
      </c>
      <c r="N10" s="11">
        <v>3</v>
      </c>
      <c r="O10" s="11">
        <v>3</v>
      </c>
      <c r="P10" s="11">
        <v>3</v>
      </c>
    </row>
    <row r="11" spans="1:17" ht="18" x14ac:dyDescent="0.25">
      <c r="A11" s="6" t="s">
        <v>43</v>
      </c>
      <c r="B11" s="6" t="s">
        <v>44</v>
      </c>
      <c r="C11" s="9" t="s">
        <v>39</v>
      </c>
      <c r="D11" s="10" t="s">
        <v>45</v>
      </c>
      <c r="E11" s="11">
        <v>3</v>
      </c>
      <c r="F11" s="11">
        <v>3</v>
      </c>
      <c r="G11" s="11">
        <v>3</v>
      </c>
      <c r="H11" s="7" t="s">
        <v>21</v>
      </c>
      <c r="I11" s="11">
        <v>3</v>
      </c>
      <c r="J11" s="11">
        <v>3</v>
      </c>
      <c r="K11" s="11">
        <v>3</v>
      </c>
      <c r="L11" s="11">
        <v>3</v>
      </c>
      <c r="M11" s="11">
        <v>3</v>
      </c>
      <c r="N11" s="11">
        <v>3</v>
      </c>
      <c r="O11" s="11">
        <v>3</v>
      </c>
      <c r="P11" s="11">
        <v>3</v>
      </c>
    </row>
    <row r="12" spans="1:17" ht="45" x14ac:dyDescent="0.2">
      <c r="A12" s="6" t="s">
        <v>46</v>
      </c>
      <c r="B12" s="6" t="s">
        <v>47</v>
      </c>
      <c r="C12" s="9" t="s">
        <v>19</v>
      </c>
      <c r="D12" s="23" t="s">
        <v>20</v>
      </c>
      <c r="E12" s="31" t="s">
        <v>34</v>
      </c>
      <c r="F12" s="31" t="s">
        <v>34</v>
      </c>
      <c r="G12" s="31" t="s">
        <v>34</v>
      </c>
      <c r="H12" s="11">
        <v>3</v>
      </c>
      <c r="I12" s="11">
        <v>3</v>
      </c>
      <c r="J12" s="11">
        <v>3</v>
      </c>
      <c r="K12" s="11">
        <v>3</v>
      </c>
      <c r="L12" s="11">
        <v>3</v>
      </c>
      <c r="M12" s="11">
        <v>3</v>
      </c>
      <c r="N12" s="11">
        <v>3</v>
      </c>
      <c r="O12" s="35" t="s">
        <v>3007</v>
      </c>
      <c r="P12" s="11">
        <v>3</v>
      </c>
    </row>
    <row r="13" spans="1:17" ht="18" x14ac:dyDescent="0.25">
      <c r="A13" s="6" t="s">
        <v>48</v>
      </c>
      <c r="B13" s="6" t="s">
        <v>49</v>
      </c>
      <c r="C13" s="9" t="s">
        <v>19</v>
      </c>
      <c r="D13" s="23" t="s">
        <v>50</v>
      </c>
      <c r="E13" s="11">
        <v>3</v>
      </c>
      <c r="F13" s="11">
        <v>3</v>
      </c>
      <c r="G13" s="11">
        <v>3</v>
      </c>
      <c r="H13" s="11">
        <v>3</v>
      </c>
      <c r="I13" s="11">
        <v>3</v>
      </c>
      <c r="J13" s="11">
        <v>3</v>
      </c>
      <c r="K13" s="11">
        <v>3</v>
      </c>
      <c r="L13" s="11">
        <v>3</v>
      </c>
      <c r="M13" s="7" t="s">
        <v>21</v>
      </c>
      <c r="N13" s="11">
        <v>3</v>
      </c>
      <c r="O13" s="11">
        <v>3</v>
      </c>
      <c r="P13" s="11">
        <v>3</v>
      </c>
    </row>
    <row r="14" spans="1:17" ht="18" x14ac:dyDescent="0.25">
      <c r="A14" s="6" t="s">
        <v>210</v>
      </c>
      <c r="B14" s="6" t="s">
        <v>49</v>
      </c>
      <c r="C14" s="9" t="s">
        <v>39</v>
      </c>
      <c r="D14" s="23" t="s">
        <v>31</v>
      </c>
      <c r="E14" s="11">
        <v>3</v>
      </c>
      <c r="F14" s="11">
        <v>3</v>
      </c>
      <c r="G14" s="11">
        <v>3</v>
      </c>
      <c r="H14" s="11">
        <v>3</v>
      </c>
      <c r="I14" s="11">
        <v>3</v>
      </c>
      <c r="J14" s="11">
        <v>3</v>
      </c>
      <c r="K14" s="11">
        <v>3</v>
      </c>
      <c r="L14" s="11">
        <v>3</v>
      </c>
      <c r="M14" s="11">
        <v>3</v>
      </c>
      <c r="N14" s="11">
        <v>3</v>
      </c>
      <c r="O14" s="7" t="s">
        <v>21</v>
      </c>
      <c r="P14" s="11">
        <v>3</v>
      </c>
    </row>
    <row r="15" spans="1:17" ht="18" x14ac:dyDescent="0.25">
      <c r="A15" s="6" t="s">
        <v>51</v>
      </c>
      <c r="B15" s="6" t="s">
        <v>49</v>
      </c>
      <c r="C15" s="9" t="s">
        <v>39</v>
      </c>
      <c r="D15" s="10" t="s">
        <v>45</v>
      </c>
      <c r="E15" s="11">
        <v>3</v>
      </c>
      <c r="F15" s="11">
        <v>3</v>
      </c>
      <c r="G15" s="11">
        <v>3</v>
      </c>
      <c r="H15" s="7" t="s">
        <v>21</v>
      </c>
      <c r="I15" s="11">
        <v>3</v>
      </c>
      <c r="J15" s="11">
        <v>3</v>
      </c>
      <c r="K15" s="11">
        <v>3</v>
      </c>
      <c r="L15" s="11">
        <v>3</v>
      </c>
      <c r="M15" s="11">
        <v>3</v>
      </c>
      <c r="N15" s="11">
        <v>3</v>
      </c>
      <c r="O15" s="11">
        <v>3</v>
      </c>
      <c r="P15" s="11">
        <v>3</v>
      </c>
    </row>
    <row r="16" spans="1:17" ht="18" x14ac:dyDescent="0.25">
      <c r="A16" s="21" t="s">
        <v>52</v>
      </c>
      <c r="B16" s="6" t="s">
        <v>49</v>
      </c>
      <c r="C16" s="9" t="s">
        <v>30</v>
      </c>
      <c r="D16" s="10" t="s">
        <v>53</v>
      </c>
      <c r="E16" s="11">
        <v>3</v>
      </c>
      <c r="F16" s="11">
        <v>3</v>
      </c>
      <c r="G16" s="11">
        <v>3</v>
      </c>
      <c r="H16" s="11">
        <v>3</v>
      </c>
      <c r="I16" s="7" t="s">
        <v>21</v>
      </c>
      <c r="J16" s="11">
        <v>3</v>
      </c>
      <c r="K16" s="11">
        <v>3</v>
      </c>
      <c r="L16" s="11">
        <v>3</v>
      </c>
      <c r="M16" s="11">
        <v>3</v>
      </c>
      <c r="N16" s="11">
        <v>3</v>
      </c>
      <c r="O16" s="11">
        <v>3</v>
      </c>
      <c r="P16" s="11"/>
    </row>
    <row r="17" spans="1:16" ht="18" x14ac:dyDescent="0.25">
      <c r="A17" s="6" t="s">
        <v>54</v>
      </c>
      <c r="B17" s="6" t="s">
        <v>55</v>
      </c>
      <c r="C17" s="9" t="s">
        <v>24</v>
      </c>
      <c r="D17" s="10" t="s">
        <v>40</v>
      </c>
      <c r="E17" s="11">
        <v>3</v>
      </c>
      <c r="F17" s="11">
        <v>3</v>
      </c>
      <c r="G17" s="7" t="s">
        <v>21</v>
      </c>
      <c r="H17" s="11">
        <v>3</v>
      </c>
      <c r="I17" s="11">
        <v>3</v>
      </c>
      <c r="J17" s="11">
        <v>3</v>
      </c>
      <c r="K17" s="11">
        <v>3</v>
      </c>
      <c r="L17" s="11">
        <v>3</v>
      </c>
      <c r="M17" s="11">
        <v>3</v>
      </c>
      <c r="N17" s="11">
        <v>3</v>
      </c>
      <c r="O17" s="11">
        <v>3</v>
      </c>
      <c r="P17" s="11">
        <v>3</v>
      </c>
    </row>
    <row r="18" spans="1:16" ht="63.75" x14ac:dyDescent="0.2">
      <c r="A18" s="21" t="s">
        <v>56</v>
      </c>
      <c r="B18" s="6" t="s">
        <v>3008</v>
      </c>
      <c r="C18" s="9" t="s">
        <v>24</v>
      </c>
      <c r="D18" s="23" t="s">
        <v>20</v>
      </c>
      <c r="E18" s="11">
        <v>3</v>
      </c>
      <c r="F18" s="11">
        <v>3</v>
      </c>
      <c r="G18" s="11">
        <v>3</v>
      </c>
      <c r="H18" s="11">
        <v>3</v>
      </c>
      <c r="I18" s="34" t="s">
        <v>58</v>
      </c>
      <c r="J18" s="33"/>
      <c r="K18" s="33"/>
      <c r="L18" s="33"/>
      <c r="M18" s="33"/>
      <c r="N18" s="33"/>
      <c r="O18" s="33"/>
      <c r="P18" s="33"/>
    </row>
    <row r="19" spans="1:16" ht="18" x14ac:dyDescent="0.25">
      <c r="A19" s="6" t="s">
        <v>211</v>
      </c>
      <c r="B19" s="6" t="s">
        <v>212</v>
      </c>
      <c r="C19" s="9" t="s">
        <v>19</v>
      </c>
      <c r="D19" s="23" t="s">
        <v>20</v>
      </c>
      <c r="E19" s="24"/>
      <c r="F19" s="24"/>
      <c r="G19" s="24"/>
      <c r="H19" s="11">
        <v>3</v>
      </c>
      <c r="I19" s="11">
        <v>3</v>
      </c>
      <c r="J19" s="7" t="s">
        <v>21</v>
      </c>
      <c r="K19" s="11">
        <v>3</v>
      </c>
      <c r="L19" s="11">
        <v>3</v>
      </c>
      <c r="M19" s="11">
        <v>3</v>
      </c>
      <c r="N19" s="11">
        <v>3</v>
      </c>
      <c r="O19" s="11">
        <v>3</v>
      </c>
      <c r="P19" s="11">
        <v>3</v>
      </c>
    </row>
    <row r="20" spans="1:16" ht="18" x14ac:dyDescent="0.25">
      <c r="A20" s="5" t="s">
        <v>63</v>
      </c>
      <c r="B20" s="6" t="s">
        <v>60</v>
      </c>
      <c r="C20" s="9" t="s">
        <v>19</v>
      </c>
      <c r="D20" s="10" t="s">
        <v>31</v>
      </c>
      <c r="E20" s="11">
        <v>3</v>
      </c>
      <c r="F20" s="11">
        <v>3</v>
      </c>
      <c r="G20" s="11">
        <v>3</v>
      </c>
      <c r="H20" s="11">
        <v>3</v>
      </c>
      <c r="I20" s="11">
        <v>3</v>
      </c>
      <c r="J20" s="11">
        <v>3</v>
      </c>
      <c r="K20" s="11">
        <v>3</v>
      </c>
      <c r="L20" s="11">
        <v>3</v>
      </c>
      <c r="M20" s="11">
        <v>3</v>
      </c>
      <c r="N20" s="11">
        <v>3</v>
      </c>
      <c r="O20" s="7" t="s">
        <v>21</v>
      </c>
      <c r="P20" s="11">
        <v>3</v>
      </c>
    </row>
    <row r="21" spans="1:16" ht="21.75" customHeight="1" x14ac:dyDescent="0.25">
      <c r="A21" s="22" t="s">
        <v>67</v>
      </c>
      <c r="B21" s="5" t="s">
        <v>60</v>
      </c>
      <c r="C21" s="9" t="s">
        <v>19</v>
      </c>
      <c r="D21" s="10" t="s">
        <v>25</v>
      </c>
      <c r="E21" s="11">
        <v>3</v>
      </c>
      <c r="F21" s="11">
        <v>3</v>
      </c>
      <c r="G21" s="11">
        <v>3</v>
      </c>
      <c r="H21" s="11">
        <v>3</v>
      </c>
      <c r="I21" s="11">
        <v>3</v>
      </c>
      <c r="J21" s="11">
        <v>3</v>
      </c>
      <c r="K21" s="7" t="s">
        <v>21</v>
      </c>
      <c r="L21" s="11">
        <v>3</v>
      </c>
      <c r="M21" s="11">
        <v>3</v>
      </c>
      <c r="N21" s="11">
        <v>3</v>
      </c>
      <c r="O21" s="11">
        <v>3</v>
      </c>
      <c r="P21" s="11">
        <v>3</v>
      </c>
    </row>
    <row r="22" spans="1:16" ht="24.75" customHeight="1" x14ac:dyDescent="0.25">
      <c r="A22" s="22" t="s">
        <v>68</v>
      </c>
      <c r="B22" s="5" t="s">
        <v>60</v>
      </c>
      <c r="C22" s="9" t="s">
        <v>39</v>
      </c>
      <c r="D22" s="10" t="s">
        <v>69</v>
      </c>
      <c r="E22" s="11">
        <v>3</v>
      </c>
      <c r="F22" s="11">
        <v>3</v>
      </c>
      <c r="G22" s="11">
        <v>3</v>
      </c>
      <c r="H22" s="11">
        <v>3</v>
      </c>
      <c r="I22" s="11">
        <v>3</v>
      </c>
      <c r="J22" s="11">
        <v>3</v>
      </c>
      <c r="K22" s="11">
        <v>3</v>
      </c>
      <c r="L22" s="7" t="s">
        <v>21</v>
      </c>
      <c r="M22" s="11">
        <v>3</v>
      </c>
      <c r="N22" s="11">
        <v>3</v>
      </c>
      <c r="O22" s="11">
        <v>3</v>
      </c>
      <c r="P22" s="11">
        <v>3</v>
      </c>
    </row>
    <row r="23" spans="1:16" ht="18" x14ac:dyDescent="0.25">
      <c r="A23" s="22" t="s">
        <v>73</v>
      </c>
      <c r="B23" s="3" t="s">
        <v>60</v>
      </c>
      <c r="C23" s="9" t="s">
        <v>39</v>
      </c>
      <c r="D23" s="10" t="s">
        <v>42</v>
      </c>
      <c r="E23" s="11">
        <v>3</v>
      </c>
      <c r="F23" s="7" t="s">
        <v>21</v>
      </c>
      <c r="G23" s="11">
        <v>3</v>
      </c>
      <c r="H23" s="11">
        <v>3</v>
      </c>
      <c r="I23" s="11">
        <v>3</v>
      </c>
      <c r="J23" s="11">
        <v>3</v>
      </c>
      <c r="K23" s="11">
        <v>3</v>
      </c>
      <c r="L23" s="11">
        <v>3</v>
      </c>
      <c r="M23" s="11">
        <v>3</v>
      </c>
      <c r="N23" s="11">
        <v>3</v>
      </c>
      <c r="O23" s="11">
        <v>3</v>
      </c>
      <c r="P23" s="11">
        <v>3</v>
      </c>
    </row>
    <row r="24" spans="1:16" ht="20.25" customHeight="1" x14ac:dyDescent="0.25">
      <c r="A24" s="6" t="s">
        <v>74</v>
      </c>
      <c r="B24" s="3" t="s">
        <v>60</v>
      </c>
      <c r="C24" s="9" t="s">
        <v>24</v>
      </c>
      <c r="D24" s="10" t="s">
        <v>25</v>
      </c>
      <c r="E24" s="11">
        <v>3</v>
      </c>
      <c r="F24" s="11">
        <v>3</v>
      </c>
      <c r="G24" s="11">
        <v>3</v>
      </c>
      <c r="H24" s="31" t="s">
        <v>34</v>
      </c>
      <c r="I24" s="11">
        <v>3</v>
      </c>
      <c r="J24" s="11">
        <v>3</v>
      </c>
      <c r="K24" s="7" t="s">
        <v>21</v>
      </c>
      <c r="L24" s="11">
        <v>3</v>
      </c>
      <c r="M24" s="11">
        <v>3</v>
      </c>
      <c r="N24" s="11">
        <v>3</v>
      </c>
      <c r="O24" s="11">
        <v>3</v>
      </c>
      <c r="P24" s="11">
        <v>3</v>
      </c>
    </row>
    <row r="25" spans="1:16" ht="23.25" customHeight="1" x14ac:dyDescent="0.25">
      <c r="A25" s="6" t="s">
        <v>75</v>
      </c>
      <c r="B25" s="6" t="s">
        <v>60</v>
      </c>
      <c r="C25" s="9" t="s">
        <v>24</v>
      </c>
      <c r="D25" s="23" t="s">
        <v>53</v>
      </c>
      <c r="E25" s="11">
        <v>3</v>
      </c>
      <c r="F25" s="11">
        <v>3</v>
      </c>
      <c r="G25" s="11">
        <v>3</v>
      </c>
      <c r="H25" s="11">
        <v>3</v>
      </c>
      <c r="I25" s="7" t="s">
        <v>21</v>
      </c>
      <c r="J25" s="11">
        <v>3</v>
      </c>
      <c r="K25" s="11">
        <v>3</v>
      </c>
      <c r="L25" s="11">
        <v>3</v>
      </c>
      <c r="M25" s="11">
        <v>3</v>
      </c>
      <c r="N25" s="11">
        <v>3</v>
      </c>
      <c r="O25" s="11">
        <v>3</v>
      </c>
      <c r="P25" s="11">
        <v>3</v>
      </c>
    </row>
    <row r="26" spans="1:16" ht="25.5" x14ac:dyDescent="0.25">
      <c r="A26" s="21" t="s">
        <v>59</v>
      </c>
      <c r="B26" s="3" t="s">
        <v>60</v>
      </c>
      <c r="C26" s="9" t="s">
        <v>30</v>
      </c>
      <c r="D26" s="10" t="s">
        <v>40</v>
      </c>
      <c r="E26" s="11">
        <v>3</v>
      </c>
      <c r="F26" s="11">
        <v>3</v>
      </c>
      <c r="G26" s="7" t="s">
        <v>21</v>
      </c>
      <c r="H26" s="11">
        <v>3</v>
      </c>
      <c r="I26" s="11">
        <v>3</v>
      </c>
      <c r="J26" s="11">
        <v>3</v>
      </c>
      <c r="K26" s="11">
        <v>3</v>
      </c>
      <c r="L26" s="11">
        <v>3</v>
      </c>
      <c r="M26" s="11">
        <v>3</v>
      </c>
      <c r="N26" s="11">
        <v>3</v>
      </c>
      <c r="O26" s="11">
        <v>3</v>
      </c>
      <c r="P26" s="11"/>
    </row>
    <row r="27" spans="1:16" ht="18" x14ac:dyDescent="0.25">
      <c r="A27" s="21" t="s">
        <v>76</v>
      </c>
      <c r="B27" s="5" t="s">
        <v>60</v>
      </c>
      <c r="C27" s="9" t="s">
        <v>19</v>
      </c>
      <c r="D27" s="10" t="s">
        <v>53</v>
      </c>
      <c r="E27" s="11">
        <v>3</v>
      </c>
      <c r="F27" s="11">
        <v>3</v>
      </c>
      <c r="G27" s="11">
        <v>3</v>
      </c>
      <c r="H27" s="11">
        <v>3</v>
      </c>
      <c r="I27" s="7" t="s">
        <v>21</v>
      </c>
      <c r="J27" s="11">
        <v>3</v>
      </c>
      <c r="K27" s="11">
        <v>3</v>
      </c>
      <c r="L27" s="11">
        <v>3</v>
      </c>
      <c r="M27" s="11">
        <v>3</v>
      </c>
      <c r="N27" s="11">
        <v>3</v>
      </c>
      <c r="O27" s="11">
        <v>3</v>
      </c>
      <c r="P27" s="11">
        <v>3</v>
      </c>
    </row>
    <row r="28" spans="1:16" ht="18" x14ac:dyDescent="0.25">
      <c r="A28" s="6" t="s">
        <v>79</v>
      </c>
      <c r="B28" s="5" t="s">
        <v>60</v>
      </c>
      <c r="C28" s="9" t="s">
        <v>19</v>
      </c>
      <c r="D28" s="10" t="s">
        <v>31</v>
      </c>
      <c r="E28" s="11">
        <v>3</v>
      </c>
      <c r="F28" s="11">
        <v>3</v>
      </c>
      <c r="G28" s="11">
        <v>3</v>
      </c>
      <c r="H28" s="11">
        <v>3</v>
      </c>
      <c r="I28" s="11">
        <v>3</v>
      </c>
      <c r="J28" s="11">
        <v>3</v>
      </c>
      <c r="K28" s="11">
        <v>3</v>
      </c>
      <c r="L28" s="11">
        <v>3</v>
      </c>
      <c r="M28" s="11">
        <v>3</v>
      </c>
      <c r="N28" s="11">
        <v>3</v>
      </c>
      <c r="O28" s="7" t="s">
        <v>21</v>
      </c>
      <c r="P28" s="11">
        <v>3</v>
      </c>
    </row>
    <row r="29" spans="1:16" ht="18" x14ac:dyDescent="0.25">
      <c r="A29" s="6" t="s">
        <v>80</v>
      </c>
      <c r="B29" s="5" t="s">
        <v>60</v>
      </c>
      <c r="C29" s="9" t="s">
        <v>19</v>
      </c>
      <c r="D29" s="10" t="s">
        <v>50</v>
      </c>
      <c r="E29" s="11">
        <v>3</v>
      </c>
      <c r="F29" s="11">
        <v>3</v>
      </c>
      <c r="G29" s="11">
        <v>3</v>
      </c>
      <c r="H29" s="11">
        <v>3</v>
      </c>
      <c r="I29" s="11">
        <v>3</v>
      </c>
      <c r="J29" s="11">
        <v>3</v>
      </c>
      <c r="K29" s="11">
        <v>3</v>
      </c>
      <c r="L29" s="11">
        <v>3</v>
      </c>
      <c r="M29" s="7" t="s">
        <v>21</v>
      </c>
      <c r="N29" s="11">
        <v>3</v>
      </c>
      <c r="O29" s="11">
        <v>3</v>
      </c>
      <c r="P29" s="11">
        <v>3</v>
      </c>
    </row>
    <row r="30" spans="1:16" ht="18" x14ac:dyDescent="0.25">
      <c r="A30" s="6" t="s">
        <v>81</v>
      </c>
      <c r="B30" s="5" t="s">
        <v>60</v>
      </c>
      <c r="C30" s="9" t="s">
        <v>19</v>
      </c>
      <c r="D30" s="10" t="s">
        <v>25</v>
      </c>
      <c r="E30" s="11">
        <v>3</v>
      </c>
      <c r="F30" s="11">
        <v>3</v>
      </c>
      <c r="G30" s="11">
        <v>3</v>
      </c>
      <c r="H30" s="11">
        <v>3</v>
      </c>
      <c r="I30" s="11">
        <v>3</v>
      </c>
      <c r="J30" s="11">
        <v>3</v>
      </c>
      <c r="K30" s="7" t="s">
        <v>21</v>
      </c>
      <c r="L30" s="11">
        <v>3</v>
      </c>
      <c r="M30" s="11">
        <v>3</v>
      </c>
      <c r="N30" s="11">
        <v>3</v>
      </c>
      <c r="O30" s="11">
        <v>3</v>
      </c>
      <c r="P30" s="11">
        <v>3</v>
      </c>
    </row>
    <row r="31" spans="1:16" ht="18" x14ac:dyDescent="0.25">
      <c r="A31" s="6" t="s">
        <v>83</v>
      </c>
      <c r="B31" s="5" t="s">
        <v>60</v>
      </c>
      <c r="C31" s="9" t="s">
        <v>30</v>
      </c>
      <c r="D31" s="23" t="s">
        <v>40</v>
      </c>
      <c r="E31" s="11">
        <v>3</v>
      </c>
      <c r="F31" s="11">
        <v>3</v>
      </c>
      <c r="G31" s="7" t="s">
        <v>21</v>
      </c>
      <c r="H31" s="11">
        <v>3</v>
      </c>
      <c r="I31" s="11">
        <v>3</v>
      </c>
      <c r="J31" s="11">
        <v>3</v>
      </c>
      <c r="K31" s="11">
        <v>3</v>
      </c>
      <c r="L31" s="11">
        <v>3</v>
      </c>
      <c r="M31" s="11">
        <v>3</v>
      </c>
      <c r="N31" s="11">
        <v>3</v>
      </c>
      <c r="O31" s="11">
        <v>3</v>
      </c>
      <c r="P31" s="11"/>
    </row>
    <row r="32" spans="1:16" ht="18" x14ac:dyDescent="0.25">
      <c r="A32" s="5" t="s">
        <v>61</v>
      </c>
      <c r="B32" s="6" t="s">
        <v>62</v>
      </c>
      <c r="C32" s="9" t="s">
        <v>19</v>
      </c>
      <c r="D32" s="10" t="s">
        <v>31</v>
      </c>
      <c r="E32" s="11">
        <v>3</v>
      </c>
      <c r="F32" s="11">
        <v>3</v>
      </c>
      <c r="G32" s="11">
        <v>3</v>
      </c>
      <c r="H32" s="11">
        <v>3</v>
      </c>
      <c r="I32" s="11">
        <v>3</v>
      </c>
      <c r="J32" s="11">
        <v>3</v>
      </c>
      <c r="K32" s="11">
        <v>3</v>
      </c>
      <c r="L32" s="11">
        <v>3</v>
      </c>
      <c r="M32" s="11">
        <v>3</v>
      </c>
      <c r="N32" s="11">
        <v>3</v>
      </c>
      <c r="O32" s="7" t="s">
        <v>21</v>
      </c>
      <c r="P32" s="11">
        <v>3</v>
      </c>
    </row>
    <row r="33" spans="1:16" ht="25.5" x14ac:dyDescent="0.2">
      <c r="A33" s="6" t="s">
        <v>64</v>
      </c>
      <c r="B33" s="38" t="s">
        <v>62</v>
      </c>
      <c r="C33" s="9" t="s">
        <v>30</v>
      </c>
      <c r="D33" s="10" t="s">
        <v>20</v>
      </c>
      <c r="E33" s="11">
        <v>3</v>
      </c>
      <c r="F33" s="31" t="s">
        <v>34</v>
      </c>
      <c r="G33" s="11">
        <v>3</v>
      </c>
      <c r="H33" s="11">
        <v>3</v>
      </c>
      <c r="I33" s="24" t="s">
        <v>66</v>
      </c>
      <c r="J33" s="24"/>
      <c r="K33" s="24"/>
      <c r="L33" s="24"/>
      <c r="M33" s="24"/>
      <c r="N33" s="24"/>
      <c r="O33" s="24"/>
      <c r="P33" s="24"/>
    </row>
    <row r="34" spans="1:16" ht="21.75" customHeight="1" x14ac:dyDescent="0.25">
      <c r="A34" s="6" t="s">
        <v>82</v>
      </c>
      <c r="B34" s="5" t="s">
        <v>62</v>
      </c>
      <c r="C34" s="9" t="s">
        <v>19</v>
      </c>
      <c r="D34" s="10" t="s">
        <v>28</v>
      </c>
      <c r="E34" s="11">
        <v>3</v>
      </c>
      <c r="F34" s="11">
        <v>3</v>
      </c>
      <c r="G34" s="11">
        <v>3</v>
      </c>
      <c r="H34" s="11">
        <v>3</v>
      </c>
      <c r="I34" s="11">
        <v>3</v>
      </c>
      <c r="J34" s="11">
        <v>3</v>
      </c>
      <c r="K34" s="11">
        <v>3</v>
      </c>
      <c r="L34" s="11">
        <v>3</v>
      </c>
      <c r="M34" s="7" t="s">
        <v>21</v>
      </c>
      <c r="N34" s="31" t="s">
        <v>34</v>
      </c>
      <c r="O34" s="11">
        <v>3</v>
      </c>
      <c r="P34" s="11">
        <v>3</v>
      </c>
    </row>
    <row r="35" spans="1:16" ht="21.75" customHeight="1" x14ac:dyDescent="0.25">
      <c r="A35" s="21" t="s">
        <v>77</v>
      </c>
      <c r="B35" s="5" t="s">
        <v>78</v>
      </c>
      <c r="C35" s="9" t="s">
        <v>19</v>
      </c>
      <c r="D35" s="23" t="s">
        <v>25</v>
      </c>
      <c r="E35" s="11">
        <v>3</v>
      </c>
      <c r="F35" s="11">
        <v>3</v>
      </c>
      <c r="G35" s="11">
        <v>3</v>
      </c>
      <c r="H35" s="11">
        <v>3</v>
      </c>
      <c r="I35" s="11">
        <v>3</v>
      </c>
      <c r="J35" s="11">
        <v>3</v>
      </c>
      <c r="K35" s="7" t="s">
        <v>21</v>
      </c>
      <c r="L35" s="11">
        <v>3</v>
      </c>
      <c r="M35" s="11">
        <v>3</v>
      </c>
      <c r="N35" s="11">
        <v>3</v>
      </c>
      <c r="O35" s="11">
        <v>3</v>
      </c>
      <c r="P35" s="11">
        <v>3</v>
      </c>
    </row>
    <row r="36" spans="1:16" ht="18" x14ac:dyDescent="0.25">
      <c r="A36" s="6" t="s">
        <v>86</v>
      </c>
      <c r="B36" s="6" t="s">
        <v>85</v>
      </c>
      <c r="C36" s="9" t="s">
        <v>24</v>
      </c>
      <c r="D36" s="10" t="s">
        <v>87</v>
      </c>
      <c r="E36" s="7" t="s">
        <v>21</v>
      </c>
      <c r="F36" s="11">
        <v>3</v>
      </c>
      <c r="G36" s="11">
        <v>3</v>
      </c>
      <c r="H36" s="11">
        <v>3</v>
      </c>
      <c r="I36" s="11">
        <v>3</v>
      </c>
      <c r="J36" s="11">
        <v>3</v>
      </c>
      <c r="K36" s="11">
        <v>3</v>
      </c>
      <c r="L36" s="11">
        <v>3</v>
      </c>
      <c r="M36" s="11">
        <v>3</v>
      </c>
      <c r="N36" s="11">
        <v>3</v>
      </c>
      <c r="O36" s="11">
        <v>3</v>
      </c>
      <c r="P36" s="11">
        <v>3</v>
      </c>
    </row>
    <row r="37" spans="1:16" ht="18" x14ac:dyDescent="0.25">
      <c r="A37" s="6" t="s">
        <v>84</v>
      </c>
      <c r="B37" s="6" t="s">
        <v>85</v>
      </c>
      <c r="C37" s="9" t="s">
        <v>30</v>
      </c>
      <c r="D37" s="10" t="s">
        <v>40</v>
      </c>
      <c r="E37" s="11">
        <v>3</v>
      </c>
      <c r="F37" s="11">
        <v>3</v>
      </c>
      <c r="G37" s="7" t="s">
        <v>21</v>
      </c>
      <c r="H37" s="11">
        <v>3</v>
      </c>
      <c r="I37" s="11">
        <v>3</v>
      </c>
      <c r="J37" s="11">
        <v>3</v>
      </c>
      <c r="K37" s="11">
        <v>3</v>
      </c>
      <c r="L37" s="11">
        <v>3</v>
      </c>
      <c r="M37" s="11">
        <v>3</v>
      </c>
      <c r="N37" s="11">
        <v>3</v>
      </c>
      <c r="O37" s="11">
        <v>3</v>
      </c>
      <c r="P37" s="11">
        <v>3</v>
      </c>
    </row>
    <row r="38" spans="1:16" ht="18" x14ac:dyDescent="0.25">
      <c r="A38" s="6" t="s">
        <v>213</v>
      </c>
      <c r="B38" s="6" t="s">
        <v>89</v>
      </c>
      <c r="C38" s="9" t="s">
        <v>24</v>
      </c>
      <c r="D38" s="10" t="s">
        <v>20</v>
      </c>
      <c r="E38" s="33"/>
      <c r="F38" s="33"/>
      <c r="G38" s="33"/>
      <c r="H38" s="33"/>
      <c r="I38" s="11">
        <v>3</v>
      </c>
      <c r="J38" s="7" t="s">
        <v>21</v>
      </c>
      <c r="K38" s="11">
        <v>3</v>
      </c>
      <c r="L38" s="11">
        <v>3</v>
      </c>
      <c r="M38" s="11">
        <v>3</v>
      </c>
      <c r="N38" s="11">
        <v>3</v>
      </c>
      <c r="O38" s="11">
        <v>3</v>
      </c>
      <c r="P38" s="11">
        <v>3</v>
      </c>
    </row>
    <row r="39" spans="1:16" ht="18.75" customHeight="1" x14ac:dyDescent="0.25">
      <c r="A39" s="21" t="s">
        <v>88</v>
      </c>
      <c r="B39" s="6" t="s">
        <v>89</v>
      </c>
      <c r="C39" s="9" t="s">
        <v>30</v>
      </c>
      <c r="D39" s="21" t="s">
        <v>90</v>
      </c>
      <c r="E39" s="11">
        <v>3</v>
      </c>
      <c r="F39" s="11">
        <v>3</v>
      </c>
      <c r="G39" s="7" t="s">
        <v>21</v>
      </c>
      <c r="H39" s="11">
        <v>3</v>
      </c>
      <c r="I39" s="11">
        <v>3</v>
      </c>
      <c r="J39" s="11">
        <v>3</v>
      </c>
      <c r="K39" s="11">
        <v>3</v>
      </c>
      <c r="L39" s="11">
        <v>3</v>
      </c>
      <c r="M39" s="11">
        <v>3</v>
      </c>
      <c r="N39" s="11">
        <v>3</v>
      </c>
      <c r="O39" s="11">
        <v>3</v>
      </c>
      <c r="P39" s="11">
        <v>3</v>
      </c>
    </row>
    <row r="40" spans="1:16" ht="18" x14ac:dyDescent="0.25">
      <c r="A40" s="21" t="s">
        <v>93</v>
      </c>
      <c r="B40" s="21" t="s">
        <v>94</v>
      </c>
      <c r="C40" s="9" t="s">
        <v>30</v>
      </c>
      <c r="D40" s="10" t="s">
        <v>95</v>
      </c>
      <c r="E40" s="11">
        <v>3</v>
      </c>
      <c r="F40" s="11">
        <v>3</v>
      </c>
      <c r="G40" s="11">
        <v>3</v>
      </c>
      <c r="H40" s="11">
        <v>3</v>
      </c>
      <c r="I40" s="7" t="s">
        <v>21</v>
      </c>
      <c r="J40" s="11">
        <v>3</v>
      </c>
      <c r="K40" s="11">
        <v>3</v>
      </c>
      <c r="L40" s="11">
        <v>3</v>
      </c>
      <c r="M40" s="11">
        <v>3</v>
      </c>
      <c r="N40" s="11">
        <v>3</v>
      </c>
      <c r="O40" s="11">
        <v>3</v>
      </c>
      <c r="P40" s="11">
        <v>3</v>
      </c>
    </row>
    <row r="41" spans="1:16" ht="18" x14ac:dyDescent="0.25">
      <c r="A41" s="10" t="s">
        <v>200</v>
      </c>
      <c r="B41" s="10" t="s">
        <v>201</v>
      </c>
      <c r="C41" s="30" t="s">
        <v>19</v>
      </c>
      <c r="D41" s="10" t="s">
        <v>20</v>
      </c>
      <c r="E41" s="11">
        <v>3</v>
      </c>
      <c r="F41" s="11">
        <v>3</v>
      </c>
      <c r="G41" s="11">
        <v>3</v>
      </c>
      <c r="H41" s="11">
        <v>3</v>
      </c>
      <c r="I41" s="11">
        <v>3</v>
      </c>
      <c r="J41" s="7" t="s">
        <v>21</v>
      </c>
      <c r="K41" s="11">
        <v>3</v>
      </c>
      <c r="L41" s="11">
        <v>3</v>
      </c>
      <c r="M41" s="11">
        <v>3</v>
      </c>
      <c r="N41" s="11">
        <v>3</v>
      </c>
      <c r="O41" s="11">
        <v>3</v>
      </c>
      <c r="P41" s="11">
        <v>3</v>
      </c>
    </row>
    <row r="42" spans="1:16" ht="18" x14ac:dyDescent="0.25">
      <c r="A42" s="10" t="s">
        <v>202</v>
      </c>
      <c r="B42" s="10" t="s">
        <v>201</v>
      </c>
      <c r="C42" s="30" t="s">
        <v>19</v>
      </c>
      <c r="D42" s="10" t="s">
        <v>45</v>
      </c>
      <c r="E42" s="11">
        <v>3</v>
      </c>
      <c r="F42" s="11">
        <v>3</v>
      </c>
      <c r="G42" s="11">
        <v>3</v>
      </c>
      <c r="H42" s="7" t="s">
        <v>21</v>
      </c>
      <c r="I42" s="11">
        <v>3</v>
      </c>
      <c r="J42" s="11">
        <v>3</v>
      </c>
      <c r="K42" s="11">
        <v>3</v>
      </c>
      <c r="L42" s="11">
        <v>3</v>
      </c>
      <c r="M42" s="11">
        <v>3</v>
      </c>
      <c r="N42" s="11">
        <v>3</v>
      </c>
      <c r="O42" s="11">
        <v>3</v>
      </c>
      <c r="P42" s="11">
        <v>3</v>
      </c>
    </row>
    <row r="43" spans="1:16" ht="17.25" customHeight="1" x14ac:dyDescent="0.25">
      <c r="A43" s="6" t="s">
        <v>203</v>
      </c>
      <c r="B43" s="6" t="s">
        <v>201</v>
      </c>
      <c r="C43" s="9" t="s">
        <v>24</v>
      </c>
      <c r="D43" s="10" t="s">
        <v>40</v>
      </c>
      <c r="E43" s="11">
        <v>3</v>
      </c>
      <c r="F43" s="11">
        <v>3</v>
      </c>
      <c r="G43" s="7" t="s">
        <v>21</v>
      </c>
      <c r="H43" s="11">
        <v>3</v>
      </c>
      <c r="I43" s="11">
        <v>3</v>
      </c>
      <c r="J43" s="11">
        <v>3</v>
      </c>
      <c r="K43" s="11">
        <v>3</v>
      </c>
      <c r="L43" s="11">
        <v>3</v>
      </c>
      <c r="M43" s="11">
        <v>3</v>
      </c>
      <c r="N43" s="11">
        <v>3</v>
      </c>
      <c r="O43" s="11">
        <v>3</v>
      </c>
      <c r="P43" s="11">
        <v>3</v>
      </c>
    </row>
    <row r="44" spans="1:16" ht="19.5" customHeight="1" x14ac:dyDescent="0.25">
      <c r="A44" s="6" t="s">
        <v>204</v>
      </c>
      <c r="B44" s="6" t="s">
        <v>201</v>
      </c>
      <c r="C44" s="9" t="s">
        <v>24</v>
      </c>
      <c r="D44" s="10" t="s">
        <v>40</v>
      </c>
      <c r="E44" s="11">
        <v>3</v>
      </c>
      <c r="F44" s="11">
        <v>3</v>
      </c>
      <c r="G44" s="7" t="s">
        <v>21</v>
      </c>
      <c r="H44" s="11">
        <v>3</v>
      </c>
      <c r="I44" s="11">
        <v>3</v>
      </c>
      <c r="J44" s="11">
        <v>3</v>
      </c>
      <c r="K44" s="11">
        <v>3</v>
      </c>
      <c r="L44" s="11">
        <v>3</v>
      </c>
      <c r="M44" s="11">
        <v>3</v>
      </c>
      <c r="N44" s="11">
        <v>3</v>
      </c>
      <c r="O44" s="11">
        <v>3</v>
      </c>
      <c r="P44" s="11">
        <v>3</v>
      </c>
    </row>
    <row r="45" spans="1:16" ht="16.5" customHeight="1" x14ac:dyDescent="0.2">
      <c r="A45" s="6" t="s">
        <v>205</v>
      </c>
      <c r="B45" s="6" t="s">
        <v>201</v>
      </c>
      <c r="C45" s="9" t="s">
        <v>39</v>
      </c>
      <c r="D45" s="10" t="s">
        <v>34</v>
      </c>
      <c r="E45" s="11">
        <v>3</v>
      </c>
      <c r="F45" s="11">
        <v>3</v>
      </c>
      <c r="G45" s="11">
        <v>3</v>
      </c>
      <c r="H45" s="11">
        <v>3</v>
      </c>
      <c r="I45" s="11">
        <v>3</v>
      </c>
      <c r="J45" s="11">
        <v>3</v>
      </c>
      <c r="K45" s="11">
        <v>3</v>
      </c>
      <c r="L45" s="11">
        <v>3</v>
      </c>
      <c r="M45" s="11">
        <v>3</v>
      </c>
      <c r="N45" s="11">
        <v>3</v>
      </c>
      <c r="O45" s="11">
        <v>3</v>
      </c>
      <c r="P45" s="11">
        <v>3</v>
      </c>
    </row>
    <row r="46" spans="1:16" ht="18" x14ac:dyDescent="0.25">
      <c r="A46" s="6" t="s">
        <v>96</v>
      </c>
      <c r="B46" s="6" t="s">
        <v>97</v>
      </c>
      <c r="C46" s="9" t="s">
        <v>30</v>
      </c>
      <c r="D46" s="23" t="s">
        <v>42</v>
      </c>
      <c r="E46" s="11">
        <v>3</v>
      </c>
      <c r="F46" s="7" t="s">
        <v>21</v>
      </c>
      <c r="G46" s="11">
        <v>3</v>
      </c>
      <c r="H46" s="11">
        <v>3</v>
      </c>
      <c r="I46" s="11">
        <v>3</v>
      </c>
      <c r="J46" s="11">
        <v>3</v>
      </c>
      <c r="K46" s="11">
        <v>3</v>
      </c>
      <c r="L46" s="11">
        <v>3</v>
      </c>
      <c r="M46" s="11">
        <v>3</v>
      </c>
      <c r="N46" s="11">
        <v>3</v>
      </c>
      <c r="O46" s="11">
        <v>3</v>
      </c>
      <c r="P46" s="11">
        <v>3</v>
      </c>
    </row>
    <row r="47" spans="1:16" ht="18" x14ac:dyDescent="0.25">
      <c r="A47" s="22" t="s">
        <v>98</v>
      </c>
      <c r="B47" s="6" t="s">
        <v>99</v>
      </c>
      <c r="C47" s="9" t="s">
        <v>30</v>
      </c>
      <c r="D47" s="10" t="s">
        <v>100</v>
      </c>
      <c r="E47" s="11">
        <v>3</v>
      </c>
      <c r="F47" s="11">
        <v>3</v>
      </c>
      <c r="G47" s="11">
        <v>3</v>
      </c>
      <c r="H47" s="11">
        <v>3</v>
      </c>
      <c r="I47" s="11">
        <v>3</v>
      </c>
      <c r="J47" s="11">
        <v>3</v>
      </c>
      <c r="K47" s="11">
        <v>3</v>
      </c>
      <c r="L47" s="11">
        <v>3</v>
      </c>
      <c r="M47" s="11">
        <v>3</v>
      </c>
      <c r="N47" s="7" t="s">
        <v>21</v>
      </c>
      <c r="O47" s="11">
        <v>3</v>
      </c>
      <c r="P47" s="11">
        <v>3</v>
      </c>
    </row>
    <row r="48" spans="1:16" ht="18" x14ac:dyDescent="0.25">
      <c r="A48" s="6" t="s">
        <v>101</v>
      </c>
      <c r="B48" s="6" t="s">
        <v>99</v>
      </c>
      <c r="C48" s="9" t="s">
        <v>30</v>
      </c>
      <c r="D48" s="10" t="s">
        <v>72</v>
      </c>
      <c r="E48" s="31" t="s">
        <v>34</v>
      </c>
      <c r="F48" s="11">
        <v>3</v>
      </c>
      <c r="G48" s="11">
        <v>3</v>
      </c>
      <c r="H48" s="11">
        <v>3</v>
      </c>
      <c r="I48" s="11">
        <v>3</v>
      </c>
      <c r="J48" s="31" t="s">
        <v>34</v>
      </c>
      <c r="K48" s="11">
        <v>3</v>
      </c>
      <c r="L48" s="11">
        <v>3</v>
      </c>
      <c r="M48" s="11">
        <v>3</v>
      </c>
      <c r="N48" s="11">
        <v>3</v>
      </c>
      <c r="O48" s="11">
        <v>3</v>
      </c>
      <c r="P48" s="7" t="s">
        <v>21</v>
      </c>
    </row>
    <row r="49" spans="1:16" ht="18" x14ac:dyDescent="0.25">
      <c r="A49" s="6" t="s">
        <v>104</v>
      </c>
      <c r="B49" s="6" t="s">
        <v>99</v>
      </c>
      <c r="C49" s="9" t="s">
        <v>39</v>
      </c>
      <c r="D49" s="10" t="s">
        <v>53</v>
      </c>
      <c r="E49" s="11">
        <v>3</v>
      </c>
      <c r="F49" s="11">
        <v>3</v>
      </c>
      <c r="G49" s="11">
        <v>3</v>
      </c>
      <c r="H49" s="11">
        <v>3</v>
      </c>
      <c r="I49" s="7" t="s">
        <v>21</v>
      </c>
      <c r="J49" s="11">
        <v>3</v>
      </c>
      <c r="K49" s="11">
        <v>3</v>
      </c>
      <c r="L49" s="11">
        <v>3</v>
      </c>
      <c r="M49" s="11">
        <v>3</v>
      </c>
      <c r="N49" s="11">
        <v>3</v>
      </c>
      <c r="O49" s="11">
        <v>3</v>
      </c>
      <c r="P49" s="11">
        <v>3</v>
      </c>
    </row>
    <row r="50" spans="1:16" ht="20.25" customHeight="1" x14ac:dyDescent="0.25">
      <c r="A50" s="6" t="s">
        <v>102</v>
      </c>
      <c r="B50" s="6" t="s">
        <v>99</v>
      </c>
      <c r="C50" s="9" t="s">
        <v>39</v>
      </c>
      <c r="D50" s="23" t="s">
        <v>69</v>
      </c>
      <c r="E50" s="11">
        <v>3</v>
      </c>
      <c r="F50" s="11">
        <v>3</v>
      </c>
      <c r="G50" s="11">
        <v>3</v>
      </c>
      <c r="H50" s="11">
        <v>3</v>
      </c>
      <c r="I50" s="11">
        <v>3</v>
      </c>
      <c r="J50" s="11">
        <v>3</v>
      </c>
      <c r="K50" s="11">
        <v>3</v>
      </c>
      <c r="L50" s="7" t="s">
        <v>21</v>
      </c>
      <c r="M50" s="11">
        <v>3</v>
      </c>
      <c r="N50" s="11">
        <v>3</v>
      </c>
      <c r="O50" s="11">
        <v>3</v>
      </c>
      <c r="P50" s="11">
        <v>3</v>
      </c>
    </row>
    <row r="51" spans="1:16" ht="18" x14ac:dyDescent="0.25">
      <c r="A51" s="6" t="s">
        <v>214</v>
      </c>
      <c r="B51" s="6" t="s">
        <v>99</v>
      </c>
      <c r="C51" s="9" t="s">
        <v>39</v>
      </c>
      <c r="D51" s="23" t="s">
        <v>45</v>
      </c>
      <c r="E51" s="33"/>
      <c r="F51" s="33"/>
      <c r="G51" s="33"/>
      <c r="H51" s="29" t="s">
        <v>21</v>
      </c>
      <c r="I51" s="33"/>
      <c r="J51" s="31" t="s">
        <v>34</v>
      </c>
      <c r="K51" s="11">
        <v>3</v>
      </c>
      <c r="L51" s="11">
        <v>3</v>
      </c>
      <c r="M51" s="11">
        <v>3</v>
      </c>
      <c r="N51" s="11">
        <v>3</v>
      </c>
      <c r="O51" s="11">
        <v>3</v>
      </c>
      <c r="P51" s="11">
        <v>3</v>
      </c>
    </row>
    <row r="52" spans="1:16" ht="18" x14ac:dyDescent="0.25">
      <c r="A52" s="6" t="s">
        <v>103</v>
      </c>
      <c r="B52" s="6" t="s">
        <v>99</v>
      </c>
      <c r="C52" s="9" t="s">
        <v>30</v>
      </c>
      <c r="D52" s="10" t="s">
        <v>69</v>
      </c>
      <c r="E52" s="11">
        <v>3</v>
      </c>
      <c r="F52" s="11">
        <v>3</v>
      </c>
      <c r="G52" s="11">
        <v>3</v>
      </c>
      <c r="H52" s="11">
        <v>3</v>
      </c>
      <c r="I52" s="11">
        <v>3</v>
      </c>
      <c r="J52" s="11">
        <v>3</v>
      </c>
      <c r="K52" s="11">
        <v>3</v>
      </c>
      <c r="L52" s="7" t="s">
        <v>21</v>
      </c>
      <c r="M52" s="11">
        <v>3</v>
      </c>
      <c r="N52" s="11">
        <v>3</v>
      </c>
      <c r="O52" s="11">
        <v>3</v>
      </c>
      <c r="P52" s="11">
        <v>3</v>
      </c>
    </row>
    <row r="53" spans="1:16" ht="48" x14ac:dyDescent="0.25">
      <c r="A53" s="21" t="s">
        <v>56</v>
      </c>
      <c r="B53" s="39" t="s">
        <v>3009</v>
      </c>
      <c r="C53" s="9" t="s">
        <v>24</v>
      </c>
      <c r="D53" s="23" t="s">
        <v>20</v>
      </c>
      <c r="E53" s="11">
        <v>3</v>
      </c>
      <c r="F53" s="11">
        <v>3</v>
      </c>
      <c r="G53" s="11">
        <v>3</v>
      </c>
      <c r="H53" s="11">
        <v>3</v>
      </c>
      <c r="I53" s="11">
        <v>3</v>
      </c>
      <c r="J53" s="11">
        <v>3</v>
      </c>
      <c r="K53" s="7" t="s">
        <v>21</v>
      </c>
      <c r="L53" s="11">
        <v>3</v>
      </c>
      <c r="M53" s="11">
        <v>3</v>
      </c>
      <c r="N53" s="11">
        <v>3</v>
      </c>
      <c r="O53" s="34" t="s">
        <v>66</v>
      </c>
      <c r="P53" s="33"/>
    </row>
    <row r="54" spans="1:16" ht="18" x14ac:dyDescent="0.25">
      <c r="A54" s="22" t="s">
        <v>106</v>
      </c>
      <c r="B54" s="6" t="s">
        <v>107</v>
      </c>
      <c r="C54" s="9" t="s">
        <v>39</v>
      </c>
      <c r="D54" s="10" t="s">
        <v>40</v>
      </c>
      <c r="E54" s="11">
        <v>3</v>
      </c>
      <c r="F54" s="11">
        <v>3</v>
      </c>
      <c r="G54" s="7" t="s">
        <v>21</v>
      </c>
      <c r="H54" s="11">
        <v>3</v>
      </c>
      <c r="I54" s="11">
        <v>3</v>
      </c>
      <c r="J54" s="11">
        <v>3</v>
      </c>
      <c r="K54" s="11">
        <v>3</v>
      </c>
      <c r="L54" s="11">
        <v>3</v>
      </c>
      <c r="M54" s="11">
        <v>3</v>
      </c>
      <c r="N54" s="11">
        <v>3</v>
      </c>
      <c r="O54" s="11">
        <v>3</v>
      </c>
      <c r="P54" s="11">
        <v>3</v>
      </c>
    </row>
    <row r="55" spans="1:16" ht="22.5" customHeight="1" x14ac:dyDescent="0.25">
      <c r="A55" s="22" t="s">
        <v>108</v>
      </c>
      <c r="B55" s="6" t="s">
        <v>109</v>
      </c>
      <c r="C55" s="9" t="s">
        <v>30</v>
      </c>
      <c r="D55" s="10" t="s">
        <v>50</v>
      </c>
      <c r="E55" s="11">
        <v>3</v>
      </c>
      <c r="F55" s="11">
        <v>3</v>
      </c>
      <c r="G55" s="11">
        <v>3</v>
      </c>
      <c r="H55" s="11">
        <v>3</v>
      </c>
      <c r="I55" s="11">
        <v>3</v>
      </c>
      <c r="J55" s="11">
        <v>3</v>
      </c>
      <c r="K55" s="11">
        <v>3</v>
      </c>
      <c r="L55" s="11">
        <v>3</v>
      </c>
      <c r="M55" s="7" t="s">
        <v>21</v>
      </c>
      <c r="N55" s="31" t="s">
        <v>34</v>
      </c>
      <c r="O55" s="11">
        <v>3</v>
      </c>
      <c r="P55" s="11">
        <v>3</v>
      </c>
    </row>
    <row r="56" spans="1:16" ht="18" x14ac:dyDescent="0.25">
      <c r="A56" s="22" t="s">
        <v>110</v>
      </c>
      <c r="B56" s="6" t="s">
        <v>109</v>
      </c>
      <c r="C56" s="9" t="s">
        <v>39</v>
      </c>
      <c r="D56" s="10" t="s">
        <v>111</v>
      </c>
      <c r="E56" s="11">
        <v>3</v>
      </c>
      <c r="F56" s="11">
        <v>3</v>
      </c>
      <c r="G56" s="11">
        <v>3</v>
      </c>
      <c r="H56" s="7" t="s">
        <v>21</v>
      </c>
      <c r="I56" s="11">
        <v>3</v>
      </c>
      <c r="J56" s="11">
        <v>3</v>
      </c>
      <c r="K56" s="11">
        <v>3</v>
      </c>
      <c r="L56" s="11">
        <v>3</v>
      </c>
      <c r="M56" s="11">
        <v>3</v>
      </c>
      <c r="N56" s="11">
        <v>3</v>
      </c>
      <c r="O56" s="11">
        <v>3</v>
      </c>
      <c r="P56" s="11">
        <v>3</v>
      </c>
    </row>
    <row r="57" spans="1:16" ht="18" x14ac:dyDescent="0.25">
      <c r="A57" s="22" t="s">
        <v>112</v>
      </c>
      <c r="B57" s="6" t="s">
        <v>113</v>
      </c>
      <c r="C57" s="9" t="s">
        <v>30</v>
      </c>
      <c r="D57" s="23" t="s">
        <v>100</v>
      </c>
      <c r="E57" s="11">
        <v>3</v>
      </c>
      <c r="F57" s="11">
        <v>3</v>
      </c>
      <c r="G57" s="11">
        <v>3</v>
      </c>
      <c r="H57" s="11">
        <v>3</v>
      </c>
      <c r="I57" s="11">
        <v>3</v>
      </c>
      <c r="J57" s="11">
        <v>3</v>
      </c>
      <c r="K57" s="11">
        <v>3</v>
      </c>
      <c r="L57" s="11">
        <v>3</v>
      </c>
      <c r="M57" s="11">
        <v>3</v>
      </c>
      <c r="N57" s="7" t="s">
        <v>21</v>
      </c>
      <c r="O57" s="11">
        <v>3</v>
      </c>
      <c r="P57" s="11">
        <v>3</v>
      </c>
    </row>
    <row r="58" spans="1:16" ht="20.25" customHeight="1" x14ac:dyDescent="0.25">
      <c r="A58" s="6" t="s">
        <v>114</v>
      </c>
      <c r="B58" s="6" t="s">
        <v>113</v>
      </c>
      <c r="C58" s="9" t="s">
        <v>39</v>
      </c>
      <c r="D58" s="23" t="s">
        <v>25</v>
      </c>
      <c r="E58" s="11">
        <v>3</v>
      </c>
      <c r="F58" s="11">
        <v>3</v>
      </c>
      <c r="G58" s="11">
        <v>3</v>
      </c>
      <c r="H58" s="11">
        <v>3</v>
      </c>
      <c r="I58" s="11">
        <v>3</v>
      </c>
      <c r="J58" s="11">
        <v>3</v>
      </c>
      <c r="K58" s="7" t="s">
        <v>21</v>
      </c>
      <c r="L58" s="11">
        <v>3</v>
      </c>
      <c r="M58" s="11">
        <v>3</v>
      </c>
      <c r="N58" s="11">
        <v>3</v>
      </c>
      <c r="O58" s="11">
        <v>3</v>
      </c>
      <c r="P58" s="11">
        <v>3</v>
      </c>
    </row>
    <row r="59" spans="1:16" ht="18" x14ac:dyDescent="0.25">
      <c r="A59" s="5" t="s">
        <v>91</v>
      </c>
      <c r="B59" s="6" t="s">
        <v>92</v>
      </c>
      <c r="C59" s="9" t="s">
        <v>24</v>
      </c>
      <c r="D59" s="23" t="s">
        <v>53</v>
      </c>
      <c r="E59" s="11">
        <v>3</v>
      </c>
      <c r="F59" s="31" t="s">
        <v>34</v>
      </c>
      <c r="G59" s="11">
        <v>3</v>
      </c>
      <c r="H59" s="11">
        <v>3</v>
      </c>
      <c r="I59" s="7" t="s">
        <v>21</v>
      </c>
      <c r="J59" s="11">
        <v>3</v>
      </c>
      <c r="K59" s="11">
        <v>3</v>
      </c>
      <c r="L59" s="11">
        <v>3</v>
      </c>
      <c r="M59" s="11">
        <v>3</v>
      </c>
      <c r="N59" s="11">
        <v>3</v>
      </c>
      <c r="O59" s="11">
        <v>3</v>
      </c>
      <c r="P59" s="11">
        <v>3</v>
      </c>
    </row>
    <row r="60" spans="1:16" ht="38.25" x14ac:dyDescent="0.25">
      <c r="A60" s="5" t="s">
        <v>586</v>
      </c>
      <c r="B60" s="6" t="s">
        <v>3010</v>
      </c>
      <c r="C60" s="9" t="s">
        <v>24</v>
      </c>
      <c r="D60" s="23" t="s">
        <v>72</v>
      </c>
      <c r="E60" s="11"/>
      <c r="F60" s="31"/>
      <c r="G60" s="11"/>
      <c r="H60" s="11"/>
      <c r="I60" s="7"/>
      <c r="J60" s="11"/>
      <c r="K60" s="11"/>
      <c r="L60" s="11"/>
      <c r="M60" s="11"/>
      <c r="N60" s="11"/>
      <c r="O60" s="11"/>
      <c r="P60" s="7" t="s">
        <v>21</v>
      </c>
    </row>
    <row r="61" spans="1:16" ht="18" x14ac:dyDescent="0.25">
      <c r="A61" s="21" t="s">
        <v>115</v>
      </c>
      <c r="B61" s="6" t="s">
        <v>116</v>
      </c>
      <c r="C61" s="9" t="s">
        <v>24</v>
      </c>
      <c r="D61" s="23" t="s">
        <v>87</v>
      </c>
      <c r="E61" s="7" t="s">
        <v>21</v>
      </c>
      <c r="F61" s="11">
        <v>3</v>
      </c>
      <c r="G61" s="11">
        <v>3</v>
      </c>
      <c r="H61" s="11">
        <v>3</v>
      </c>
      <c r="I61" s="11">
        <v>3</v>
      </c>
      <c r="J61" s="11">
        <v>3</v>
      </c>
      <c r="K61" s="11">
        <v>3</v>
      </c>
      <c r="L61" s="11">
        <v>3</v>
      </c>
      <c r="M61" s="11">
        <v>3</v>
      </c>
      <c r="N61" s="11">
        <v>3</v>
      </c>
      <c r="O61" s="11">
        <v>3</v>
      </c>
      <c r="P61" s="11">
        <v>3</v>
      </c>
    </row>
    <row r="62" spans="1:16" ht="19.5" customHeight="1" x14ac:dyDescent="0.25">
      <c r="A62" s="6" t="s">
        <v>117</v>
      </c>
      <c r="B62" s="6" t="s">
        <v>116</v>
      </c>
      <c r="C62" s="9" t="s">
        <v>24</v>
      </c>
      <c r="D62" s="10" t="s">
        <v>87</v>
      </c>
      <c r="E62" s="7" t="s">
        <v>21</v>
      </c>
      <c r="F62" s="31" t="s">
        <v>34</v>
      </c>
      <c r="G62" s="11">
        <v>3</v>
      </c>
      <c r="H62" s="11">
        <v>3</v>
      </c>
      <c r="I62" s="11">
        <v>3</v>
      </c>
      <c r="J62" s="11">
        <v>3</v>
      </c>
      <c r="K62" s="11">
        <v>3</v>
      </c>
      <c r="L62" s="11">
        <v>3</v>
      </c>
      <c r="M62" s="11">
        <v>3</v>
      </c>
      <c r="N62" s="11">
        <v>3</v>
      </c>
      <c r="O62" s="11">
        <v>3</v>
      </c>
      <c r="P62" s="11">
        <v>3</v>
      </c>
    </row>
    <row r="63" spans="1:16" ht="18.75" customHeight="1" x14ac:dyDescent="0.25">
      <c r="A63" s="6" t="s">
        <v>118</v>
      </c>
      <c r="B63" s="6" t="s">
        <v>119</v>
      </c>
      <c r="C63" s="9" t="s">
        <v>24</v>
      </c>
      <c r="D63" s="20" t="s">
        <v>120</v>
      </c>
      <c r="E63" s="11">
        <v>3</v>
      </c>
      <c r="F63" s="11">
        <v>3</v>
      </c>
      <c r="G63" s="11">
        <v>3</v>
      </c>
      <c r="H63" s="7" t="s">
        <v>21</v>
      </c>
      <c r="I63" s="11">
        <v>3</v>
      </c>
      <c r="J63" s="7" t="s">
        <v>21</v>
      </c>
      <c r="K63" s="11">
        <v>3</v>
      </c>
      <c r="L63" s="11">
        <v>3</v>
      </c>
      <c r="M63" s="11">
        <v>3</v>
      </c>
      <c r="N63" s="11">
        <v>3</v>
      </c>
      <c r="O63" s="11">
        <v>3</v>
      </c>
      <c r="P63" s="11">
        <v>3</v>
      </c>
    </row>
    <row r="64" spans="1:16" ht="18.75" customHeight="1" x14ac:dyDescent="0.25">
      <c r="A64" s="6" t="s">
        <v>121</v>
      </c>
      <c r="B64" s="6" t="s">
        <v>119</v>
      </c>
      <c r="C64" s="9" t="s">
        <v>39</v>
      </c>
      <c r="D64" s="10" t="s">
        <v>40</v>
      </c>
      <c r="E64" s="11">
        <v>3</v>
      </c>
      <c r="F64" s="11">
        <v>3</v>
      </c>
      <c r="G64" s="7" t="s">
        <v>21</v>
      </c>
      <c r="H64" s="11">
        <v>3</v>
      </c>
      <c r="I64" s="11">
        <v>3</v>
      </c>
      <c r="J64" s="11">
        <v>3</v>
      </c>
      <c r="K64" s="11">
        <v>3</v>
      </c>
      <c r="L64" s="11">
        <v>3</v>
      </c>
      <c r="M64" s="11">
        <v>3</v>
      </c>
      <c r="N64" s="11">
        <v>3</v>
      </c>
      <c r="O64" s="11">
        <v>3</v>
      </c>
      <c r="P64" s="11">
        <v>3</v>
      </c>
    </row>
    <row r="65" spans="1:16" ht="18" x14ac:dyDescent="0.25">
      <c r="A65" s="22" t="s">
        <v>126</v>
      </c>
      <c r="B65" s="6" t="s">
        <v>119</v>
      </c>
      <c r="C65" s="9" t="s">
        <v>39</v>
      </c>
      <c r="D65" s="10" t="s">
        <v>72</v>
      </c>
      <c r="E65" s="11">
        <v>3</v>
      </c>
      <c r="F65" s="11">
        <v>3</v>
      </c>
      <c r="G65" s="11">
        <v>3</v>
      </c>
      <c r="H65" s="11">
        <v>3</v>
      </c>
      <c r="I65" s="11">
        <v>3</v>
      </c>
      <c r="J65" s="11">
        <v>3</v>
      </c>
      <c r="K65" s="11">
        <v>3</v>
      </c>
      <c r="L65" s="11">
        <v>3</v>
      </c>
      <c r="M65" s="11">
        <v>3</v>
      </c>
      <c r="N65" s="11">
        <v>3</v>
      </c>
      <c r="O65" s="11">
        <v>3</v>
      </c>
      <c r="P65" s="7" t="s">
        <v>21</v>
      </c>
    </row>
    <row r="66" spans="1:16" ht="18" x14ac:dyDescent="0.25">
      <c r="A66" s="22" t="s">
        <v>127</v>
      </c>
      <c r="B66" s="6" t="s">
        <v>119</v>
      </c>
      <c r="C66" s="9" t="s">
        <v>19</v>
      </c>
      <c r="D66" s="23" t="s">
        <v>20</v>
      </c>
      <c r="E66" s="11">
        <v>3</v>
      </c>
      <c r="F66" s="11">
        <v>3</v>
      </c>
      <c r="G66" s="11">
        <v>3</v>
      </c>
      <c r="H66" s="11">
        <v>3</v>
      </c>
      <c r="I66" s="11">
        <v>3</v>
      </c>
      <c r="J66" s="7" t="s">
        <v>21</v>
      </c>
      <c r="K66" s="11">
        <v>3</v>
      </c>
      <c r="L66" s="11">
        <v>3</v>
      </c>
      <c r="M66" s="11">
        <v>3</v>
      </c>
      <c r="N66" s="11">
        <v>3</v>
      </c>
      <c r="O66" s="11">
        <v>3</v>
      </c>
      <c r="P66" s="11">
        <v>3</v>
      </c>
    </row>
    <row r="67" spans="1:16" ht="18" x14ac:dyDescent="0.25">
      <c r="A67" s="5" t="s">
        <v>128</v>
      </c>
      <c r="B67" s="6" t="s">
        <v>119</v>
      </c>
      <c r="C67" s="9" t="s">
        <v>39</v>
      </c>
      <c r="D67" s="23" t="s">
        <v>100</v>
      </c>
      <c r="E67" s="31" t="s">
        <v>34</v>
      </c>
      <c r="F67" s="11">
        <v>3</v>
      </c>
      <c r="G67" s="11">
        <v>3</v>
      </c>
      <c r="H67" s="11">
        <v>3</v>
      </c>
      <c r="I67" s="11">
        <v>3</v>
      </c>
      <c r="J67" s="11">
        <v>3</v>
      </c>
      <c r="K67" s="7" t="s">
        <v>21</v>
      </c>
      <c r="L67" s="11">
        <v>3</v>
      </c>
      <c r="M67" s="11">
        <v>3</v>
      </c>
      <c r="N67" s="11">
        <v>3</v>
      </c>
      <c r="O67" s="11">
        <v>3</v>
      </c>
      <c r="P67" s="11">
        <v>3</v>
      </c>
    </row>
    <row r="68" spans="1:16" ht="25.5" x14ac:dyDescent="0.25">
      <c r="A68" s="6" t="s">
        <v>209</v>
      </c>
      <c r="B68" s="6" t="s">
        <v>119</v>
      </c>
      <c r="C68" s="9" t="s">
        <v>39</v>
      </c>
      <c r="D68" s="23" t="s">
        <v>53</v>
      </c>
      <c r="E68" s="31" t="s">
        <v>34</v>
      </c>
      <c r="F68" s="11">
        <v>3</v>
      </c>
      <c r="G68" s="31" t="s">
        <v>34</v>
      </c>
      <c r="H68" s="11">
        <v>3</v>
      </c>
      <c r="I68" s="7" t="s">
        <v>21</v>
      </c>
      <c r="J68" s="11">
        <v>3</v>
      </c>
      <c r="K68" s="31" t="s">
        <v>34</v>
      </c>
      <c r="L68" s="11">
        <v>3</v>
      </c>
      <c r="M68" s="31" t="s">
        <v>34</v>
      </c>
      <c r="N68" s="31" t="s">
        <v>34</v>
      </c>
      <c r="O68" s="31" t="s">
        <v>34</v>
      </c>
      <c r="P68" s="11">
        <v>3</v>
      </c>
    </row>
    <row r="69" spans="1:16" ht="18" x14ac:dyDescent="0.25">
      <c r="A69" s="6" t="s">
        <v>208</v>
      </c>
      <c r="B69" s="6" t="s">
        <v>119</v>
      </c>
      <c r="C69" s="9" t="s">
        <v>24</v>
      </c>
      <c r="D69" s="10" t="s">
        <v>40</v>
      </c>
      <c r="E69" s="33"/>
      <c r="F69" s="11">
        <v>3</v>
      </c>
      <c r="G69" s="7" t="s">
        <v>21</v>
      </c>
      <c r="H69" s="11">
        <v>3</v>
      </c>
      <c r="I69" s="11">
        <v>3</v>
      </c>
      <c r="J69" s="11">
        <v>3</v>
      </c>
      <c r="K69" s="11">
        <v>3</v>
      </c>
      <c r="L69" s="11">
        <v>3</v>
      </c>
      <c r="M69" s="11">
        <v>3</v>
      </c>
      <c r="N69" s="11">
        <v>3</v>
      </c>
      <c r="O69" s="11">
        <v>3</v>
      </c>
      <c r="P69" s="11">
        <v>3</v>
      </c>
    </row>
    <row r="70" spans="1:16" ht="18" x14ac:dyDescent="0.25">
      <c r="A70" s="6" t="s">
        <v>129</v>
      </c>
      <c r="B70" s="6" t="s">
        <v>119</v>
      </c>
      <c r="C70" s="9" t="s">
        <v>24</v>
      </c>
      <c r="D70" s="10" t="s">
        <v>69</v>
      </c>
      <c r="E70" s="11">
        <v>3</v>
      </c>
      <c r="F70" s="11">
        <v>3</v>
      </c>
      <c r="G70" s="11">
        <v>3</v>
      </c>
      <c r="H70" s="11">
        <v>3</v>
      </c>
      <c r="I70" s="11">
        <v>3</v>
      </c>
      <c r="J70" s="11">
        <v>3</v>
      </c>
      <c r="K70" s="11">
        <v>3</v>
      </c>
      <c r="L70" s="7" t="s">
        <v>21</v>
      </c>
      <c r="M70" s="11">
        <v>3</v>
      </c>
      <c r="N70" s="11">
        <v>3</v>
      </c>
      <c r="O70" s="11">
        <v>3</v>
      </c>
      <c r="P70" s="11">
        <v>3</v>
      </c>
    </row>
    <row r="71" spans="1:16" ht="21" customHeight="1" x14ac:dyDescent="0.25">
      <c r="A71" s="6" t="s">
        <v>130</v>
      </c>
      <c r="B71" s="6" t="s">
        <v>119</v>
      </c>
      <c r="C71" s="9" t="s">
        <v>39</v>
      </c>
      <c r="D71" s="10" t="s">
        <v>31</v>
      </c>
      <c r="E71" s="11">
        <v>3</v>
      </c>
      <c r="F71" s="11">
        <v>3</v>
      </c>
      <c r="G71" s="11">
        <v>3</v>
      </c>
      <c r="H71" s="11">
        <v>3</v>
      </c>
      <c r="I71" s="11">
        <v>3</v>
      </c>
      <c r="J71" s="11">
        <v>3</v>
      </c>
      <c r="K71" s="11">
        <v>3</v>
      </c>
      <c r="L71" s="11">
        <v>3</v>
      </c>
      <c r="M71" s="11">
        <v>3</v>
      </c>
      <c r="N71" s="11">
        <v>3</v>
      </c>
      <c r="O71" s="7" t="s">
        <v>21</v>
      </c>
      <c r="P71" s="11">
        <v>3</v>
      </c>
    </row>
    <row r="72" spans="1:16" ht="48" x14ac:dyDescent="0.25">
      <c r="A72" s="6" t="s">
        <v>124</v>
      </c>
      <c r="B72" s="39" t="s">
        <v>125</v>
      </c>
      <c r="C72" s="9" t="s">
        <v>24</v>
      </c>
      <c r="D72" s="10" t="s">
        <v>45</v>
      </c>
      <c r="E72" s="11">
        <v>3</v>
      </c>
      <c r="F72" s="11">
        <v>3</v>
      </c>
      <c r="G72" s="11">
        <v>3</v>
      </c>
      <c r="H72" s="7" t="s">
        <v>21</v>
      </c>
      <c r="I72" s="11">
        <v>3</v>
      </c>
      <c r="J72" s="11">
        <v>3</v>
      </c>
      <c r="K72" s="11">
        <v>3</v>
      </c>
      <c r="L72" s="11">
        <v>3</v>
      </c>
      <c r="M72" s="34" t="s">
        <v>58</v>
      </c>
      <c r="N72" s="33"/>
      <c r="O72" s="33"/>
      <c r="P72" s="33"/>
    </row>
    <row r="73" spans="1:16" ht="48" x14ac:dyDescent="0.25">
      <c r="A73" s="6" t="s">
        <v>122</v>
      </c>
      <c r="B73" s="39" t="s">
        <v>123</v>
      </c>
      <c r="C73" s="9" t="s">
        <v>24</v>
      </c>
      <c r="D73" s="10" t="s">
        <v>45</v>
      </c>
      <c r="E73" s="11">
        <v>3</v>
      </c>
      <c r="F73" s="11">
        <v>3</v>
      </c>
      <c r="G73" s="11">
        <v>3</v>
      </c>
      <c r="H73" s="7" t="s">
        <v>21</v>
      </c>
      <c r="I73" s="11">
        <v>3</v>
      </c>
      <c r="J73" s="11">
        <v>3</v>
      </c>
      <c r="K73" s="11">
        <v>3</v>
      </c>
      <c r="L73" s="11">
        <v>3</v>
      </c>
      <c r="M73" s="34" t="s">
        <v>58</v>
      </c>
      <c r="N73" s="33"/>
      <c r="O73" s="33"/>
      <c r="P73" s="33"/>
    </row>
    <row r="74" spans="1:16" ht="18" x14ac:dyDescent="0.25">
      <c r="A74" s="6" t="s">
        <v>131</v>
      </c>
      <c r="B74" s="6" t="s">
        <v>132</v>
      </c>
      <c r="C74" s="9" t="s">
        <v>30</v>
      </c>
      <c r="D74" s="10" t="s">
        <v>95</v>
      </c>
      <c r="E74" s="11">
        <v>3</v>
      </c>
      <c r="F74" s="11">
        <v>3</v>
      </c>
      <c r="G74" s="11">
        <v>3</v>
      </c>
      <c r="H74" s="11">
        <v>3</v>
      </c>
      <c r="I74" s="7" t="s">
        <v>21</v>
      </c>
      <c r="J74" s="11">
        <v>3</v>
      </c>
      <c r="K74" s="11">
        <v>3</v>
      </c>
      <c r="L74" s="11">
        <v>3</v>
      </c>
      <c r="M74" s="11">
        <v>3</v>
      </c>
      <c r="N74" s="11">
        <v>3</v>
      </c>
      <c r="O74" s="11">
        <v>3</v>
      </c>
      <c r="P74" s="11">
        <v>3</v>
      </c>
    </row>
    <row r="75" spans="1:16" ht="24" customHeight="1" x14ac:dyDescent="0.25">
      <c r="A75" s="22" t="s">
        <v>133</v>
      </c>
      <c r="B75" s="3" t="s">
        <v>134</v>
      </c>
      <c r="C75" s="9" t="s">
        <v>24</v>
      </c>
      <c r="D75" s="10" t="s">
        <v>50</v>
      </c>
      <c r="E75" s="11">
        <v>3</v>
      </c>
      <c r="F75" s="11">
        <v>3</v>
      </c>
      <c r="G75" s="11">
        <v>3</v>
      </c>
      <c r="H75" s="11">
        <v>3</v>
      </c>
      <c r="I75" s="11">
        <v>3</v>
      </c>
      <c r="J75" s="31" t="s">
        <v>34</v>
      </c>
      <c r="K75" s="31" t="s">
        <v>34</v>
      </c>
      <c r="L75" s="11">
        <v>3</v>
      </c>
      <c r="M75" s="7" t="s">
        <v>21</v>
      </c>
      <c r="N75" s="11">
        <v>3</v>
      </c>
      <c r="O75" s="11">
        <v>3</v>
      </c>
      <c r="P75" s="11">
        <v>3</v>
      </c>
    </row>
    <row r="76" spans="1:16" ht="24" customHeight="1" x14ac:dyDescent="0.25">
      <c r="A76" s="6" t="s">
        <v>206</v>
      </c>
      <c r="B76" s="6" t="s">
        <v>207</v>
      </c>
      <c r="C76" s="9" t="s">
        <v>19</v>
      </c>
      <c r="D76" s="10" t="s">
        <v>42</v>
      </c>
      <c r="E76" s="24"/>
      <c r="F76" s="29" t="s">
        <v>21</v>
      </c>
      <c r="G76" s="11">
        <v>3</v>
      </c>
      <c r="H76" s="11">
        <v>3</v>
      </c>
      <c r="I76" s="11">
        <v>3</v>
      </c>
      <c r="J76" s="11">
        <v>3</v>
      </c>
      <c r="K76" s="11">
        <v>3</v>
      </c>
      <c r="L76" s="11">
        <v>3</v>
      </c>
      <c r="M76" s="11">
        <v>3</v>
      </c>
      <c r="N76" s="11">
        <v>3</v>
      </c>
      <c r="O76" s="11">
        <v>3</v>
      </c>
      <c r="P76" s="11">
        <v>3</v>
      </c>
    </row>
    <row r="77" spans="1:16" ht="24" customHeight="1" x14ac:dyDescent="0.25">
      <c r="A77" s="6" t="s">
        <v>64</v>
      </c>
      <c r="B77" s="5" t="s">
        <v>65</v>
      </c>
      <c r="C77" s="9" t="s">
        <v>30</v>
      </c>
      <c r="D77" s="10" t="s">
        <v>20</v>
      </c>
      <c r="E77" s="24"/>
      <c r="F77" s="24"/>
      <c r="G77" s="24"/>
      <c r="H77" s="24"/>
      <c r="I77" s="11">
        <v>3</v>
      </c>
      <c r="J77" s="7" t="s">
        <v>21</v>
      </c>
      <c r="K77" s="11">
        <v>3</v>
      </c>
      <c r="L77" s="11">
        <v>3</v>
      </c>
      <c r="M77" s="11">
        <v>3</v>
      </c>
      <c r="N77" s="11">
        <v>3</v>
      </c>
      <c r="O77" s="11">
        <v>3</v>
      </c>
      <c r="P77" s="11">
        <v>3</v>
      </c>
    </row>
    <row r="78" spans="1:16" ht="18" x14ac:dyDescent="0.25">
      <c r="A78" s="22" t="s">
        <v>136</v>
      </c>
      <c r="B78" s="3" t="s">
        <v>65</v>
      </c>
      <c r="C78" s="9" t="s">
        <v>30</v>
      </c>
      <c r="D78" s="10" t="s">
        <v>40</v>
      </c>
      <c r="E78" s="11">
        <v>3</v>
      </c>
      <c r="F78" s="11">
        <v>3</v>
      </c>
      <c r="G78" s="7" t="s">
        <v>21</v>
      </c>
      <c r="H78" s="11">
        <v>3</v>
      </c>
      <c r="I78" s="11">
        <v>3</v>
      </c>
      <c r="J78" s="11">
        <v>3</v>
      </c>
      <c r="K78" s="11">
        <v>3</v>
      </c>
      <c r="L78" s="11">
        <v>3</v>
      </c>
      <c r="M78" s="11">
        <v>3</v>
      </c>
      <c r="N78" s="11">
        <v>3</v>
      </c>
      <c r="O78" s="11">
        <v>3</v>
      </c>
      <c r="P78" s="11">
        <v>3</v>
      </c>
    </row>
    <row r="79" spans="1:16" ht="18" x14ac:dyDescent="0.25">
      <c r="A79" s="22" t="s">
        <v>135</v>
      </c>
      <c r="B79" s="3" t="s">
        <v>65</v>
      </c>
      <c r="C79" s="9" t="s">
        <v>30</v>
      </c>
      <c r="D79" s="23" t="s">
        <v>45</v>
      </c>
      <c r="E79" s="11">
        <v>3</v>
      </c>
      <c r="F79" s="11">
        <v>3</v>
      </c>
      <c r="G79" s="11">
        <v>3</v>
      </c>
      <c r="H79" s="7" t="s">
        <v>21</v>
      </c>
      <c r="I79" s="11">
        <v>3</v>
      </c>
      <c r="J79" s="11">
        <v>3</v>
      </c>
      <c r="K79" s="31" t="s">
        <v>34</v>
      </c>
      <c r="L79" s="11">
        <v>3</v>
      </c>
      <c r="M79" s="11">
        <v>3</v>
      </c>
      <c r="N79" s="31" t="s">
        <v>34</v>
      </c>
      <c r="O79" s="11">
        <v>3</v>
      </c>
      <c r="P79" s="11">
        <v>3</v>
      </c>
    </row>
    <row r="80" spans="1:16" ht="18" x14ac:dyDescent="0.25">
      <c r="A80" s="5" t="s">
        <v>137</v>
      </c>
      <c r="B80" s="5" t="s">
        <v>138</v>
      </c>
      <c r="C80" s="9" t="s">
        <v>30</v>
      </c>
      <c r="D80" s="10" t="s">
        <v>20</v>
      </c>
      <c r="E80" s="11">
        <v>3</v>
      </c>
      <c r="F80" s="11">
        <v>3</v>
      </c>
      <c r="G80" s="11">
        <v>3</v>
      </c>
      <c r="H80" s="11">
        <v>3</v>
      </c>
      <c r="I80" s="11">
        <v>3</v>
      </c>
      <c r="J80" s="7" t="s">
        <v>21</v>
      </c>
      <c r="K80" s="11">
        <v>3</v>
      </c>
      <c r="L80" s="11">
        <v>3</v>
      </c>
      <c r="M80" s="11">
        <v>3</v>
      </c>
      <c r="N80" s="11">
        <v>3</v>
      </c>
      <c r="O80" s="11">
        <v>3</v>
      </c>
      <c r="P80" s="11">
        <v>3</v>
      </c>
    </row>
    <row r="81" spans="1:16" ht="38.25" x14ac:dyDescent="0.25">
      <c r="A81" s="5" t="s">
        <v>141</v>
      </c>
      <c r="B81" s="5" t="s">
        <v>140</v>
      </c>
      <c r="C81" s="9" t="s">
        <v>30</v>
      </c>
      <c r="D81" s="10" t="s">
        <v>87</v>
      </c>
      <c r="E81" s="7" t="s">
        <v>21</v>
      </c>
      <c r="F81" s="11">
        <v>3</v>
      </c>
      <c r="G81" s="11">
        <v>3</v>
      </c>
      <c r="H81" s="11">
        <v>3</v>
      </c>
      <c r="I81" s="11">
        <v>3</v>
      </c>
      <c r="J81" s="11">
        <v>3</v>
      </c>
      <c r="K81" s="11">
        <v>3</v>
      </c>
      <c r="L81" s="11">
        <v>3</v>
      </c>
      <c r="M81" s="11">
        <v>3</v>
      </c>
      <c r="N81" s="11">
        <v>3</v>
      </c>
      <c r="O81" s="11">
        <v>3</v>
      </c>
      <c r="P81" s="11">
        <v>3</v>
      </c>
    </row>
    <row r="82" spans="1:16" ht="18" x14ac:dyDescent="0.25">
      <c r="A82" s="5" t="s">
        <v>142</v>
      </c>
      <c r="B82" s="5" t="s">
        <v>140</v>
      </c>
      <c r="C82" s="9" t="s">
        <v>24</v>
      </c>
      <c r="D82" s="23" t="s">
        <v>25</v>
      </c>
      <c r="E82" s="11">
        <v>3</v>
      </c>
      <c r="F82" s="11">
        <v>3</v>
      </c>
      <c r="G82" s="11">
        <v>3</v>
      </c>
      <c r="H82" s="11">
        <v>3</v>
      </c>
      <c r="I82" s="11">
        <v>3</v>
      </c>
      <c r="J82" s="11">
        <v>3</v>
      </c>
      <c r="K82" s="7" t="s">
        <v>21</v>
      </c>
      <c r="L82" s="11">
        <v>3</v>
      </c>
      <c r="M82" s="11">
        <v>3</v>
      </c>
      <c r="N82" s="11">
        <v>3</v>
      </c>
      <c r="O82" s="11">
        <v>3</v>
      </c>
      <c r="P82" s="31" t="s">
        <v>34</v>
      </c>
    </row>
    <row r="83" spans="1:16" ht="25.5" x14ac:dyDescent="0.25">
      <c r="A83" s="5" t="s">
        <v>143</v>
      </c>
      <c r="B83" s="5" t="s">
        <v>140</v>
      </c>
      <c r="C83" s="9" t="s">
        <v>30</v>
      </c>
      <c r="D83" s="10" t="s">
        <v>87</v>
      </c>
      <c r="E83" s="7" t="s">
        <v>21</v>
      </c>
      <c r="F83" s="11">
        <v>3</v>
      </c>
      <c r="G83" s="11">
        <v>3</v>
      </c>
      <c r="H83" s="11">
        <v>3</v>
      </c>
      <c r="I83" s="11"/>
      <c r="J83" s="11">
        <v>3</v>
      </c>
      <c r="K83" s="11">
        <v>3</v>
      </c>
      <c r="L83" s="11">
        <v>3</v>
      </c>
      <c r="M83" s="11">
        <v>3</v>
      </c>
      <c r="N83" s="11">
        <v>3</v>
      </c>
      <c r="O83" s="11">
        <v>3</v>
      </c>
      <c r="P83" s="11">
        <v>3</v>
      </c>
    </row>
    <row r="84" spans="1:16" ht="18" x14ac:dyDescent="0.25">
      <c r="A84" s="5" t="s">
        <v>139</v>
      </c>
      <c r="B84" s="5" t="s">
        <v>140</v>
      </c>
      <c r="C84" s="9" t="s">
        <v>19</v>
      </c>
      <c r="D84" s="10" t="s">
        <v>53</v>
      </c>
      <c r="E84" s="11">
        <v>3</v>
      </c>
      <c r="F84" s="11">
        <v>3</v>
      </c>
      <c r="G84" s="11">
        <v>3</v>
      </c>
      <c r="H84" s="11">
        <v>3</v>
      </c>
      <c r="I84" s="7" t="s">
        <v>21</v>
      </c>
      <c r="J84" s="11">
        <v>3</v>
      </c>
      <c r="K84" s="11">
        <v>3</v>
      </c>
      <c r="L84" s="11">
        <v>3</v>
      </c>
      <c r="M84" s="11">
        <v>3</v>
      </c>
      <c r="N84" s="11">
        <v>3</v>
      </c>
      <c r="O84" s="11">
        <v>3</v>
      </c>
      <c r="P84" s="11">
        <v>3</v>
      </c>
    </row>
    <row r="85" spans="1:16" ht="18" x14ac:dyDescent="0.25">
      <c r="A85" s="5" t="s">
        <v>147</v>
      </c>
      <c r="B85" s="5" t="s">
        <v>140</v>
      </c>
      <c r="C85" s="9" t="s">
        <v>19</v>
      </c>
      <c r="D85" s="10" t="s">
        <v>146</v>
      </c>
      <c r="E85" s="11">
        <v>3</v>
      </c>
      <c r="F85" s="11">
        <v>3</v>
      </c>
      <c r="G85" s="7" t="s">
        <v>21</v>
      </c>
      <c r="H85" s="11">
        <v>3</v>
      </c>
      <c r="I85" s="11">
        <v>3</v>
      </c>
      <c r="J85" s="11">
        <v>3</v>
      </c>
      <c r="K85" s="11">
        <v>3</v>
      </c>
      <c r="L85" s="11">
        <v>3</v>
      </c>
      <c r="M85" s="11">
        <v>3</v>
      </c>
      <c r="N85" s="11">
        <v>3</v>
      </c>
      <c r="O85" s="11">
        <v>3</v>
      </c>
      <c r="P85" s="11">
        <v>3</v>
      </c>
    </row>
    <row r="86" spans="1:16" ht="18" x14ac:dyDescent="0.25">
      <c r="A86" s="5" t="s">
        <v>144</v>
      </c>
      <c r="B86" s="5" t="s">
        <v>140</v>
      </c>
      <c r="C86" s="9" t="s">
        <v>24</v>
      </c>
      <c r="D86" s="23" t="s">
        <v>53</v>
      </c>
      <c r="E86" s="11">
        <v>3</v>
      </c>
      <c r="F86" s="31" t="s">
        <v>34</v>
      </c>
      <c r="G86" s="11">
        <v>3</v>
      </c>
      <c r="H86" s="11">
        <v>3</v>
      </c>
      <c r="I86" s="7" t="s">
        <v>21</v>
      </c>
      <c r="J86" s="11">
        <v>3</v>
      </c>
      <c r="K86" s="11">
        <v>3</v>
      </c>
      <c r="L86" s="11">
        <v>3</v>
      </c>
      <c r="M86" s="31" t="s">
        <v>34</v>
      </c>
      <c r="N86" s="11">
        <v>3</v>
      </c>
      <c r="O86" s="11">
        <v>3</v>
      </c>
      <c r="P86" s="11">
        <v>3</v>
      </c>
    </row>
    <row r="87" spans="1:16" ht="20.25" customHeight="1" x14ac:dyDescent="0.25">
      <c r="A87" s="5" t="s">
        <v>145</v>
      </c>
      <c r="B87" s="5" t="s">
        <v>140</v>
      </c>
      <c r="C87" s="9" t="s">
        <v>39</v>
      </c>
      <c r="D87" s="10" t="s">
        <v>146</v>
      </c>
      <c r="E87" s="11">
        <v>3</v>
      </c>
      <c r="F87" s="11">
        <v>3</v>
      </c>
      <c r="G87" s="7" t="s">
        <v>21</v>
      </c>
      <c r="H87" s="11">
        <v>3</v>
      </c>
      <c r="I87" s="11">
        <v>3</v>
      </c>
      <c r="J87" s="11">
        <v>3</v>
      </c>
      <c r="K87" s="11">
        <v>3</v>
      </c>
      <c r="L87" s="11">
        <v>3</v>
      </c>
      <c r="M87" s="11">
        <v>3</v>
      </c>
      <c r="N87" s="11">
        <v>3</v>
      </c>
      <c r="O87" s="11">
        <v>3</v>
      </c>
      <c r="P87" s="11">
        <v>3</v>
      </c>
    </row>
    <row r="88" spans="1:16" ht="18" x14ac:dyDescent="0.25">
      <c r="A88" s="5" t="s">
        <v>148</v>
      </c>
      <c r="B88" s="5" t="s">
        <v>149</v>
      </c>
      <c r="C88" s="9" t="s">
        <v>19</v>
      </c>
      <c r="D88" s="23" t="s">
        <v>25</v>
      </c>
      <c r="E88" s="24"/>
      <c r="F88" s="24" t="s">
        <v>150</v>
      </c>
      <c r="G88" s="24"/>
      <c r="H88" s="24"/>
      <c r="I88" s="24"/>
      <c r="J88" s="24"/>
      <c r="K88" s="29" t="s">
        <v>21</v>
      </c>
      <c r="L88" s="33"/>
      <c r="M88" s="33"/>
      <c r="N88" s="33"/>
      <c r="O88" s="33"/>
      <c r="P88" s="33"/>
    </row>
    <row r="89" spans="1:16" ht="18" x14ac:dyDescent="0.25">
      <c r="A89" s="6" t="s">
        <v>154</v>
      </c>
      <c r="B89" s="6" t="s">
        <v>152</v>
      </c>
      <c r="C89" s="9" t="s">
        <v>39</v>
      </c>
      <c r="D89" s="23" t="s">
        <v>53</v>
      </c>
      <c r="E89" s="11">
        <v>3</v>
      </c>
      <c r="F89" s="11">
        <v>3</v>
      </c>
      <c r="G89" s="11">
        <v>3</v>
      </c>
      <c r="H89" s="11">
        <v>3</v>
      </c>
      <c r="I89" s="7" t="s">
        <v>21</v>
      </c>
      <c r="J89" s="11">
        <v>3</v>
      </c>
      <c r="K89" s="11">
        <v>3</v>
      </c>
      <c r="L89" s="11">
        <v>3</v>
      </c>
      <c r="M89" s="11">
        <v>3</v>
      </c>
      <c r="N89" s="11">
        <v>3</v>
      </c>
      <c r="O89" s="31" t="s">
        <v>34</v>
      </c>
      <c r="P89" s="11">
        <v>3</v>
      </c>
    </row>
    <row r="90" spans="1:16" ht="18" x14ac:dyDescent="0.25">
      <c r="A90" s="6" t="s">
        <v>151</v>
      </c>
      <c r="B90" s="6" t="s">
        <v>152</v>
      </c>
      <c r="C90" s="9" t="s">
        <v>24</v>
      </c>
      <c r="D90" s="10" t="s">
        <v>42</v>
      </c>
      <c r="E90" s="11">
        <v>3</v>
      </c>
      <c r="F90" s="7" t="s">
        <v>21</v>
      </c>
      <c r="G90" s="11">
        <v>3</v>
      </c>
      <c r="H90" s="11">
        <v>3</v>
      </c>
      <c r="I90" s="11">
        <v>3</v>
      </c>
      <c r="J90" s="11">
        <v>3</v>
      </c>
      <c r="K90" s="11">
        <v>3</v>
      </c>
      <c r="L90" s="11">
        <v>3</v>
      </c>
      <c r="M90" s="11">
        <v>3</v>
      </c>
      <c r="N90" s="11">
        <v>3</v>
      </c>
      <c r="O90" s="11">
        <v>3</v>
      </c>
      <c r="P90" s="11">
        <v>3</v>
      </c>
    </row>
    <row r="91" spans="1:16" ht="18" x14ac:dyDescent="0.25">
      <c r="A91" s="6" t="s">
        <v>153</v>
      </c>
      <c r="B91" s="6" t="s">
        <v>152</v>
      </c>
      <c r="C91" s="9" t="s">
        <v>19</v>
      </c>
      <c r="D91" s="10" t="s">
        <v>40</v>
      </c>
      <c r="E91" s="11"/>
      <c r="F91" s="11">
        <v>3</v>
      </c>
      <c r="G91" s="7" t="s">
        <v>21</v>
      </c>
      <c r="H91" s="11">
        <v>3</v>
      </c>
      <c r="I91" s="11">
        <v>3</v>
      </c>
      <c r="J91" s="11">
        <v>3</v>
      </c>
      <c r="K91" s="11">
        <v>3</v>
      </c>
      <c r="L91" s="11">
        <v>3</v>
      </c>
      <c r="M91" s="11">
        <v>3</v>
      </c>
      <c r="N91" s="11">
        <v>3</v>
      </c>
      <c r="O91" s="11">
        <v>3</v>
      </c>
      <c r="P91" s="11">
        <v>3</v>
      </c>
    </row>
    <row r="92" spans="1:16" ht="38.25" x14ac:dyDescent="0.25">
      <c r="A92" s="21" t="s">
        <v>155</v>
      </c>
      <c r="B92" s="6" t="s">
        <v>3011</v>
      </c>
      <c r="C92" s="9" t="s">
        <v>30</v>
      </c>
      <c r="D92" s="10" t="s">
        <v>42</v>
      </c>
      <c r="E92" s="24"/>
      <c r="F92" s="29" t="s">
        <v>21</v>
      </c>
      <c r="G92" s="24" t="s">
        <v>157</v>
      </c>
      <c r="H92" s="25"/>
      <c r="I92" s="11">
        <v>3</v>
      </c>
      <c r="J92" s="11">
        <v>3</v>
      </c>
      <c r="K92" s="11">
        <v>3</v>
      </c>
      <c r="L92" s="11">
        <v>3</v>
      </c>
      <c r="M92" s="11">
        <v>3</v>
      </c>
      <c r="N92" s="11">
        <v>3</v>
      </c>
      <c r="O92" s="31" t="s">
        <v>34</v>
      </c>
      <c r="P92" s="11">
        <v>3</v>
      </c>
    </row>
    <row r="93" spans="1:16" ht="18" x14ac:dyDescent="0.25">
      <c r="A93" s="6" t="s">
        <v>160</v>
      </c>
      <c r="B93" s="6" t="s">
        <v>156</v>
      </c>
      <c r="C93" s="9" t="s">
        <v>30</v>
      </c>
      <c r="D93" s="23" t="s">
        <v>53</v>
      </c>
      <c r="E93" s="11">
        <v>3</v>
      </c>
      <c r="F93" s="11">
        <v>3</v>
      </c>
      <c r="G93" s="11">
        <v>3</v>
      </c>
      <c r="H93" s="11">
        <v>3</v>
      </c>
      <c r="I93" s="7" t="s">
        <v>21</v>
      </c>
      <c r="J93" s="11">
        <v>3</v>
      </c>
      <c r="K93" s="11">
        <v>3</v>
      </c>
      <c r="L93" s="11">
        <v>3</v>
      </c>
      <c r="M93" s="11">
        <v>3</v>
      </c>
      <c r="N93" s="11">
        <v>3</v>
      </c>
      <c r="O93" s="11">
        <v>3</v>
      </c>
      <c r="P93" s="11">
        <v>3</v>
      </c>
    </row>
    <row r="94" spans="1:16" ht="76.5" x14ac:dyDescent="0.25">
      <c r="A94" s="6" t="s">
        <v>158</v>
      </c>
      <c r="B94" s="6" t="s">
        <v>159</v>
      </c>
      <c r="C94" s="9" t="s">
        <v>30</v>
      </c>
      <c r="D94" s="10" t="s">
        <v>20</v>
      </c>
      <c r="E94" s="11">
        <v>3</v>
      </c>
      <c r="F94" s="11">
        <v>3</v>
      </c>
      <c r="G94" s="11">
        <v>3</v>
      </c>
      <c r="H94" s="11">
        <v>3</v>
      </c>
      <c r="I94" s="7" t="s">
        <v>21</v>
      </c>
      <c r="J94" s="24" t="s">
        <v>58</v>
      </c>
      <c r="K94" s="24"/>
      <c r="L94" s="24"/>
      <c r="M94" s="24"/>
      <c r="N94" s="11">
        <v>3</v>
      </c>
      <c r="O94" s="11">
        <v>3</v>
      </c>
      <c r="P94" s="11">
        <v>3</v>
      </c>
    </row>
    <row r="95" spans="1:16" ht="89.25" x14ac:dyDescent="0.25">
      <c r="A95" s="6" t="s">
        <v>161</v>
      </c>
      <c r="B95" s="6" t="s">
        <v>162</v>
      </c>
      <c r="C95" s="9" t="s">
        <v>30</v>
      </c>
      <c r="D95" s="21" t="s">
        <v>163</v>
      </c>
      <c r="E95" s="11">
        <v>3</v>
      </c>
      <c r="F95" s="11">
        <v>3</v>
      </c>
      <c r="G95" s="11">
        <v>3</v>
      </c>
      <c r="H95" s="11">
        <v>3</v>
      </c>
      <c r="I95" s="11">
        <v>3</v>
      </c>
      <c r="J95" s="34" t="s">
        <v>58</v>
      </c>
      <c r="K95" s="33"/>
      <c r="L95" s="33"/>
      <c r="M95" s="33"/>
      <c r="N95" s="11">
        <v>3</v>
      </c>
      <c r="O95" s="7" t="s">
        <v>21</v>
      </c>
      <c r="P95" s="11">
        <v>3</v>
      </c>
    </row>
    <row r="96" spans="1:16" ht="18" x14ac:dyDescent="0.25">
      <c r="A96" s="6" t="s">
        <v>164</v>
      </c>
      <c r="B96" s="6" t="s">
        <v>165</v>
      </c>
      <c r="C96" s="9" t="s">
        <v>39</v>
      </c>
      <c r="D96" s="23" t="s">
        <v>72</v>
      </c>
      <c r="E96" s="11">
        <v>3</v>
      </c>
      <c r="F96" s="11">
        <v>3</v>
      </c>
      <c r="G96" s="11">
        <v>3</v>
      </c>
      <c r="H96" s="11">
        <v>3</v>
      </c>
      <c r="I96" s="11">
        <v>3</v>
      </c>
      <c r="J96" s="11">
        <v>3</v>
      </c>
      <c r="K96" s="11">
        <v>3</v>
      </c>
      <c r="L96" s="11">
        <v>3</v>
      </c>
      <c r="M96" s="11">
        <v>3</v>
      </c>
      <c r="N96" s="11">
        <v>3</v>
      </c>
      <c r="O96" s="11">
        <v>3</v>
      </c>
      <c r="P96" s="7" t="s">
        <v>21</v>
      </c>
    </row>
    <row r="97" spans="1:16" ht="18" x14ac:dyDescent="0.25">
      <c r="A97" s="6" t="s">
        <v>166</v>
      </c>
      <c r="B97" s="6" t="s">
        <v>165</v>
      </c>
      <c r="C97" s="9" t="s">
        <v>39</v>
      </c>
      <c r="D97" s="10" t="s">
        <v>87</v>
      </c>
      <c r="E97" s="7" t="s">
        <v>21</v>
      </c>
      <c r="F97" s="11">
        <v>3</v>
      </c>
      <c r="G97" s="11">
        <v>3</v>
      </c>
      <c r="H97" s="11">
        <v>3</v>
      </c>
      <c r="I97" s="11">
        <v>3</v>
      </c>
      <c r="J97" s="11">
        <v>3</v>
      </c>
      <c r="K97" s="11">
        <v>3</v>
      </c>
      <c r="L97" s="11">
        <v>3</v>
      </c>
      <c r="M97" s="11">
        <v>3</v>
      </c>
      <c r="N97" s="11">
        <v>3</v>
      </c>
      <c r="O97" s="11">
        <v>3</v>
      </c>
      <c r="P97" s="11">
        <v>3</v>
      </c>
    </row>
    <row r="98" spans="1:16" ht="18" x14ac:dyDescent="0.25">
      <c r="A98" s="6" t="s">
        <v>167</v>
      </c>
      <c r="B98" s="6" t="s">
        <v>165</v>
      </c>
      <c r="C98" s="9" t="s">
        <v>24</v>
      </c>
      <c r="D98" s="10" t="s">
        <v>25</v>
      </c>
      <c r="E98" s="11">
        <v>3</v>
      </c>
      <c r="F98" s="34" t="s">
        <v>58</v>
      </c>
      <c r="G98" s="33"/>
      <c r="H98" s="33"/>
      <c r="I98" s="33"/>
      <c r="J98" s="33"/>
      <c r="K98" s="29" t="s">
        <v>21</v>
      </c>
      <c r="L98" s="33"/>
      <c r="M98" s="33"/>
      <c r="N98" s="33"/>
      <c r="O98" s="33"/>
      <c r="P98" s="33"/>
    </row>
    <row r="99" spans="1:16" ht="18" x14ac:dyDescent="0.25">
      <c r="A99" s="6" t="s">
        <v>168</v>
      </c>
      <c r="B99" s="6" t="s">
        <v>165</v>
      </c>
      <c r="C99" s="9" t="s">
        <v>39</v>
      </c>
      <c r="D99" s="10" t="s">
        <v>20</v>
      </c>
      <c r="E99" s="11">
        <v>3</v>
      </c>
      <c r="F99" s="11">
        <v>3</v>
      </c>
      <c r="G99" s="11">
        <v>3</v>
      </c>
      <c r="H99" s="11">
        <v>3</v>
      </c>
      <c r="I99" s="11">
        <v>3</v>
      </c>
      <c r="J99" s="7" t="s">
        <v>21</v>
      </c>
      <c r="K99" s="11">
        <v>3</v>
      </c>
      <c r="L99" s="11">
        <v>3</v>
      </c>
      <c r="M99" s="11">
        <v>3</v>
      </c>
      <c r="N99" s="11">
        <v>3</v>
      </c>
      <c r="O99" s="11">
        <v>3</v>
      </c>
      <c r="P99" s="11">
        <v>3</v>
      </c>
    </row>
    <row r="100" spans="1:16" ht="18" x14ac:dyDescent="0.25">
      <c r="A100" s="6" t="s">
        <v>169</v>
      </c>
      <c r="B100" s="6" t="s">
        <v>165</v>
      </c>
      <c r="C100" s="9" t="s">
        <v>39</v>
      </c>
      <c r="D100" s="23" t="s">
        <v>45</v>
      </c>
      <c r="E100" s="11">
        <v>3</v>
      </c>
      <c r="F100" s="11">
        <v>3</v>
      </c>
      <c r="G100" s="11">
        <v>3</v>
      </c>
      <c r="H100" s="7" t="s">
        <v>21</v>
      </c>
      <c r="I100" s="11">
        <v>3</v>
      </c>
      <c r="J100" s="11">
        <v>3</v>
      </c>
      <c r="K100" s="11">
        <v>3</v>
      </c>
      <c r="L100" s="11">
        <v>3</v>
      </c>
      <c r="M100" s="11">
        <v>3</v>
      </c>
      <c r="N100" s="11">
        <v>3</v>
      </c>
      <c r="O100" s="11">
        <v>3</v>
      </c>
      <c r="P100" s="11">
        <v>3</v>
      </c>
    </row>
    <row r="101" spans="1:16" ht="20.25" customHeight="1" x14ac:dyDescent="0.25">
      <c r="A101" s="41" t="s">
        <v>170</v>
      </c>
      <c r="B101" s="41" t="s">
        <v>165</v>
      </c>
      <c r="C101" s="43" t="s">
        <v>39</v>
      </c>
      <c r="D101" s="44" t="s">
        <v>45</v>
      </c>
      <c r="E101" s="11">
        <v>3</v>
      </c>
      <c r="F101" s="11">
        <v>3</v>
      </c>
      <c r="G101" s="11">
        <v>3</v>
      </c>
      <c r="H101" s="7" t="s">
        <v>21</v>
      </c>
      <c r="I101" s="11">
        <v>3</v>
      </c>
      <c r="J101" s="11">
        <v>3</v>
      </c>
      <c r="K101" s="11">
        <v>3</v>
      </c>
      <c r="L101" s="11">
        <v>3</v>
      </c>
      <c r="M101" s="11">
        <v>3</v>
      </c>
      <c r="N101" s="11">
        <v>3</v>
      </c>
      <c r="O101" s="11">
        <v>3</v>
      </c>
      <c r="P101" s="11">
        <v>3</v>
      </c>
    </row>
    <row r="102" spans="1:16" ht="20.25" customHeight="1" x14ac:dyDescent="0.25">
      <c r="A102" s="41" t="s">
        <v>171</v>
      </c>
      <c r="B102" s="41" t="s">
        <v>165</v>
      </c>
      <c r="C102" s="43" t="s">
        <v>39</v>
      </c>
      <c r="D102" s="44" t="s">
        <v>25</v>
      </c>
      <c r="E102" s="11">
        <v>3</v>
      </c>
      <c r="F102" s="11">
        <v>3</v>
      </c>
      <c r="G102" s="11">
        <v>3</v>
      </c>
      <c r="H102" s="11">
        <v>3</v>
      </c>
      <c r="I102" s="11">
        <v>3</v>
      </c>
      <c r="J102" s="11">
        <v>3</v>
      </c>
      <c r="K102" s="7" t="s">
        <v>21</v>
      </c>
      <c r="L102" s="11">
        <v>3</v>
      </c>
      <c r="M102" s="11">
        <v>3</v>
      </c>
      <c r="N102" s="11">
        <v>3</v>
      </c>
      <c r="O102" s="11">
        <v>3</v>
      </c>
      <c r="P102" s="11">
        <v>3</v>
      </c>
    </row>
    <row r="103" spans="1:16" ht="18" x14ac:dyDescent="0.25">
      <c r="A103" s="22" t="s">
        <v>172</v>
      </c>
      <c r="B103" s="3" t="s">
        <v>173</v>
      </c>
      <c r="C103" s="9" t="s">
        <v>24</v>
      </c>
      <c r="D103" s="23" t="s">
        <v>72</v>
      </c>
      <c r="E103" s="7" t="s">
        <v>21</v>
      </c>
      <c r="F103" s="11">
        <v>3</v>
      </c>
      <c r="G103" s="11">
        <v>3</v>
      </c>
      <c r="H103" s="11">
        <v>3</v>
      </c>
      <c r="I103" s="11">
        <v>3</v>
      </c>
      <c r="J103" s="11">
        <v>3</v>
      </c>
      <c r="K103" s="11">
        <v>3</v>
      </c>
      <c r="L103" s="11">
        <v>3</v>
      </c>
      <c r="M103" s="11">
        <v>3</v>
      </c>
      <c r="N103" s="11">
        <v>3</v>
      </c>
      <c r="O103" s="11">
        <v>3</v>
      </c>
      <c r="P103" s="7" t="s">
        <v>21</v>
      </c>
    </row>
    <row r="104" spans="1:16" ht="18" x14ac:dyDescent="0.25">
      <c r="A104" s="22" t="s">
        <v>174</v>
      </c>
      <c r="B104" s="3" t="s">
        <v>173</v>
      </c>
      <c r="C104" s="9" t="s">
        <v>24</v>
      </c>
      <c r="D104" s="10" t="s">
        <v>45</v>
      </c>
      <c r="E104" s="11">
        <v>3</v>
      </c>
      <c r="F104" s="11">
        <v>3</v>
      </c>
      <c r="G104" s="11">
        <v>3</v>
      </c>
      <c r="H104" s="7" t="s">
        <v>21</v>
      </c>
      <c r="I104" s="11">
        <v>3</v>
      </c>
      <c r="J104" s="11">
        <v>3</v>
      </c>
      <c r="K104" s="11">
        <v>3</v>
      </c>
      <c r="L104" s="11">
        <v>3</v>
      </c>
      <c r="M104" s="11">
        <v>3</v>
      </c>
      <c r="N104" s="11">
        <v>3</v>
      </c>
      <c r="O104" s="11">
        <v>3</v>
      </c>
      <c r="P104" s="11">
        <v>3</v>
      </c>
    </row>
    <row r="105" spans="1:16" ht="21.75" customHeight="1" x14ac:dyDescent="0.25">
      <c r="A105" s="22" t="s">
        <v>176</v>
      </c>
      <c r="B105" s="6" t="s">
        <v>173</v>
      </c>
      <c r="C105" s="9" t="s">
        <v>30</v>
      </c>
      <c r="D105" s="10" t="s">
        <v>25</v>
      </c>
      <c r="E105" s="11">
        <v>3</v>
      </c>
      <c r="F105" s="11">
        <v>3</v>
      </c>
      <c r="G105" s="11">
        <v>3</v>
      </c>
      <c r="H105" s="11">
        <v>3</v>
      </c>
      <c r="I105" s="11">
        <v>3</v>
      </c>
      <c r="J105" s="11">
        <v>3</v>
      </c>
      <c r="K105" s="7" t="s">
        <v>21</v>
      </c>
      <c r="L105" s="11">
        <v>3</v>
      </c>
      <c r="M105" s="11">
        <v>3</v>
      </c>
      <c r="N105" s="11">
        <v>3</v>
      </c>
      <c r="O105" s="11">
        <v>3</v>
      </c>
      <c r="P105" s="11">
        <v>3</v>
      </c>
    </row>
    <row r="106" spans="1:16" ht="18.75" customHeight="1" x14ac:dyDescent="0.25">
      <c r="A106" s="6" t="s">
        <v>175</v>
      </c>
      <c r="B106" s="5" t="s">
        <v>173</v>
      </c>
      <c r="C106" s="9" t="s">
        <v>19</v>
      </c>
      <c r="D106" s="10" t="s">
        <v>40</v>
      </c>
      <c r="E106" s="11">
        <v>3</v>
      </c>
      <c r="F106" s="11">
        <v>3</v>
      </c>
      <c r="G106" s="7" t="s">
        <v>21</v>
      </c>
      <c r="H106" s="11">
        <v>3</v>
      </c>
      <c r="I106" s="11">
        <v>3</v>
      </c>
      <c r="J106" s="11">
        <v>3</v>
      </c>
      <c r="K106" s="11">
        <v>3</v>
      </c>
      <c r="L106" s="11">
        <v>3</v>
      </c>
      <c r="M106" s="11">
        <v>3</v>
      </c>
      <c r="N106" s="11">
        <v>3</v>
      </c>
      <c r="O106" s="11">
        <v>3</v>
      </c>
      <c r="P106" s="11">
        <v>3</v>
      </c>
    </row>
    <row r="107" spans="1:16" ht="20.25" customHeight="1" x14ac:dyDescent="0.25">
      <c r="A107" s="22" t="s">
        <v>177</v>
      </c>
      <c r="B107" s="6" t="s">
        <v>178</v>
      </c>
      <c r="C107" s="9" t="s">
        <v>19</v>
      </c>
      <c r="D107" s="23" t="s">
        <v>50</v>
      </c>
      <c r="E107" s="24"/>
      <c r="F107" s="24"/>
      <c r="G107" s="24"/>
      <c r="H107" s="24"/>
      <c r="I107" s="24"/>
      <c r="J107" s="24"/>
      <c r="K107" s="24"/>
      <c r="L107" s="11">
        <v>3</v>
      </c>
      <c r="M107" s="7" t="s">
        <v>21</v>
      </c>
      <c r="N107" s="11">
        <v>3</v>
      </c>
      <c r="O107" s="11">
        <v>3</v>
      </c>
      <c r="P107" s="11">
        <v>3</v>
      </c>
    </row>
    <row r="108" spans="1:16" ht="25.5" x14ac:dyDescent="0.25">
      <c r="A108" s="22" t="s">
        <v>2820</v>
      </c>
      <c r="B108" s="6" t="s">
        <v>3012</v>
      </c>
      <c r="C108" s="9" t="s">
        <v>19</v>
      </c>
      <c r="D108" s="23" t="s">
        <v>72</v>
      </c>
      <c r="E108" s="24"/>
      <c r="F108" s="24"/>
      <c r="G108" s="24"/>
      <c r="H108" s="24"/>
      <c r="I108" s="24"/>
      <c r="J108" s="24"/>
      <c r="K108" s="24"/>
      <c r="L108" s="24"/>
      <c r="M108" s="24"/>
      <c r="N108" s="24"/>
      <c r="O108" s="11">
        <v>3</v>
      </c>
      <c r="P108" s="7" t="s">
        <v>21</v>
      </c>
    </row>
    <row r="109" spans="1:16" ht="25.5" x14ac:dyDescent="0.2">
      <c r="A109" s="22" t="s">
        <v>179</v>
      </c>
      <c r="B109" s="6" t="s">
        <v>180</v>
      </c>
      <c r="C109" s="9" t="s">
        <v>19</v>
      </c>
      <c r="D109" s="10" t="s">
        <v>100</v>
      </c>
      <c r="E109" s="24" t="s">
        <v>157</v>
      </c>
      <c r="F109" s="24"/>
      <c r="G109" s="24"/>
      <c r="H109" s="24"/>
      <c r="I109" s="24"/>
      <c r="J109" s="24"/>
      <c r="K109" s="24"/>
      <c r="L109" s="24"/>
      <c r="M109" s="24"/>
      <c r="N109" s="24"/>
      <c r="O109" s="24"/>
      <c r="P109" s="24"/>
    </row>
    <row r="110" spans="1:16" ht="18" x14ac:dyDescent="0.25">
      <c r="A110" s="6" t="s">
        <v>215</v>
      </c>
      <c r="B110" s="6" t="s">
        <v>216</v>
      </c>
      <c r="C110" s="9" t="s">
        <v>30</v>
      </c>
      <c r="D110" s="23" t="s">
        <v>50</v>
      </c>
      <c r="E110" s="33"/>
      <c r="F110" s="33"/>
      <c r="G110" s="33"/>
      <c r="H110" s="29"/>
      <c r="I110" s="33"/>
      <c r="J110" s="31"/>
      <c r="K110" s="33"/>
      <c r="L110" s="33"/>
      <c r="M110" s="7" t="s">
        <v>21</v>
      </c>
      <c r="N110" s="11">
        <v>3</v>
      </c>
      <c r="O110" s="11">
        <v>3</v>
      </c>
      <c r="P110" s="11">
        <v>3</v>
      </c>
    </row>
    <row r="111" spans="1:16" ht="25.5" x14ac:dyDescent="0.25">
      <c r="A111" s="22" t="s">
        <v>181</v>
      </c>
      <c r="B111" s="6" t="s">
        <v>182</v>
      </c>
      <c r="C111" s="9" t="s">
        <v>39</v>
      </c>
      <c r="D111" s="32" t="s">
        <v>183</v>
      </c>
      <c r="E111" s="11">
        <v>3</v>
      </c>
      <c r="F111" s="11">
        <v>3</v>
      </c>
      <c r="G111" s="11">
        <v>3</v>
      </c>
      <c r="H111" s="11">
        <v>3</v>
      </c>
      <c r="I111" s="11">
        <v>3</v>
      </c>
      <c r="J111" s="11">
        <v>3</v>
      </c>
      <c r="K111" s="7" t="s">
        <v>21</v>
      </c>
      <c r="L111" s="11">
        <v>3</v>
      </c>
      <c r="M111" s="11">
        <v>3</v>
      </c>
      <c r="N111" s="11">
        <v>3</v>
      </c>
      <c r="O111" s="31" t="s">
        <v>34</v>
      </c>
      <c r="P111" s="11">
        <v>3</v>
      </c>
    </row>
    <row r="112" spans="1:16" ht="25.5" x14ac:dyDescent="0.25">
      <c r="A112" s="5" t="s">
        <v>184</v>
      </c>
      <c r="B112" s="6" t="s">
        <v>185</v>
      </c>
      <c r="C112" s="9" t="s">
        <v>19</v>
      </c>
      <c r="D112" s="23" t="s">
        <v>100</v>
      </c>
      <c r="E112" s="11">
        <v>3</v>
      </c>
      <c r="F112" s="11">
        <v>3</v>
      </c>
      <c r="G112" s="11">
        <v>3</v>
      </c>
      <c r="H112" s="11">
        <v>3</v>
      </c>
      <c r="I112" s="11">
        <v>3</v>
      </c>
      <c r="J112" s="11">
        <v>3</v>
      </c>
      <c r="K112" s="11">
        <v>3</v>
      </c>
      <c r="L112" s="11">
        <v>3</v>
      </c>
      <c r="M112" s="11">
        <v>3</v>
      </c>
      <c r="N112" s="7" t="s">
        <v>21</v>
      </c>
      <c r="O112" s="11">
        <v>3</v>
      </c>
      <c r="P112" s="11">
        <v>3</v>
      </c>
    </row>
    <row r="113" spans="1:16" ht="18" x14ac:dyDescent="0.25">
      <c r="A113" s="22" t="s">
        <v>186</v>
      </c>
      <c r="B113" s="6" t="s">
        <v>187</v>
      </c>
      <c r="C113" s="9" t="s">
        <v>24</v>
      </c>
      <c r="D113" s="10" t="s">
        <v>20</v>
      </c>
      <c r="E113" s="11">
        <v>3</v>
      </c>
      <c r="F113" s="11">
        <v>3</v>
      </c>
      <c r="G113" s="11">
        <v>3</v>
      </c>
      <c r="H113" s="11">
        <v>3</v>
      </c>
      <c r="I113" s="11">
        <v>3</v>
      </c>
      <c r="J113" s="7" t="s">
        <v>21</v>
      </c>
      <c r="K113" s="11">
        <v>3</v>
      </c>
      <c r="L113" s="11">
        <v>3</v>
      </c>
      <c r="M113" s="11">
        <v>3</v>
      </c>
      <c r="N113" s="11">
        <v>3</v>
      </c>
      <c r="O113" s="11">
        <v>3</v>
      </c>
      <c r="P113" s="11">
        <v>3</v>
      </c>
    </row>
    <row r="114" spans="1:16" ht="18" x14ac:dyDescent="0.25">
      <c r="A114" s="22" t="s">
        <v>188</v>
      </c>
      <c r="B114" s="6" t="s">
        <v>189</v>
      </c>
      <c r="C114" s="9" t="s">
        <v>39</v>
      </c>
      <c r="D114" s="10" t="s">
        <v>40</v>
      </c>
      <c r="E114" s="11">
        <v>3</v>
      </c>
      <c r="F114" s="11">
        <v>3</v>
      </c>
      <c r="G114" s="7" t="s">
        <v>21</v>
      </c>
      <c r="H114" s="11">
        <v>3</v>
      </c>
      <c r="I114" s="11">
        <v>3</v>
      </c>
      <c r="J114" s="11">
        <v>3</v>
      </c>
      <c r="K114" s="11">
        <v>3</v>
      </c>
      <c r="L114" s="11">
        <v>3</v>
      </c>
      <c r="M114" s="31" t="s">
        <v>34</v>
      </c>
      <c r="N114" s="31" t="s">
        <v>34</v>
      </c>
      <c r="O114" s="11">
        <v>3</v>
      </c>
      <c r="P114" s="11">
        <v>3</v>
      </c>
    </row>
    <row r="115" spans="1:16" ht="38.25" x14ac:dyDescent="0.25">
      <c r="A115" s="4" t="s">
        <v>190</v>
      </c>
      <c r="B115" s="6" t="s">
        <v>3013</v>
      </c>
      <c r="C115" s="42" t="s">
        <v>30</v>
      </c>
      <c r="D115" s="1" t="s">
        <v>31</v>
      </c>
      <c r="E115" s="11">
        <v>3</v>
      </c>
      <c r="F115" s="11">
        <v>3</v>
      </c>
      <c r="G115" s="11">
        <v>3</v>
      </c>
      <c r="H115" s="11">
        <v>3</v>
      </c>
      <c r="I115" s="35" t="s">
        <v>192</v>
      </c>
      <c r="J115" s="11">
        <v>3</v>
      </c>
      <c r="K115" s="11">
        <v>3</v>
      </c>
      <c r="L115" s="11">
        <v>3</v>
      </c>
      <c r="M115" s="11">
        <v>3</v>
      </c>
      <c r="N115" s="7" t="s">
        <v>21</v>
      </c>
      <c r="O115" s="11">
        <v>3</v>
      </c>
      <c r="P115" s="11">
        <v>3</v>
      </c>
    </row>
    <row r="116" spans="1:16" ht="18" x14ac:dyDescent="0.25">
      <c r="A116" s="4" t="s">
        <v>193</v>
      </c>
      <c r="B116" s="28" t="s">
        <v>194</v>
      </c>
      <c r="C116" s="42" t="s">
        <v>30</v>
      </c>
      <c r="D116" s="28" t="s">
        <v>72</v>
      </c>
      <c r="E116" s="33"/>
      <c r="F116" s="33"/>
      <c r="G116" s="33"/>
      <c r="H116" s="33"/>
      <c r="I116" s="33"/>
      <c r="J116" s="33"/>
      <c r="K116" s="11">
        <v>3</v>
      </c>
      <c r="L116" s="11">
        <v>3</v>
      </c>
      <c r="M116" s="11">
        <v>3</v>
      </c>
      <c r="N116" s="11">
        <v>3</v>
      </c>
      <c r="O116" s="11">
        <v>3</v>
      </c>
      <c r="P116" s="7" t="s">
        <v>21</v>
      </c>
    </row>
    <row r="117" spans="1:16" ht="63.75" x14ac:dyDescent="0.25">
      <c r="A117" s="6" t="s">
        <v>161</v>
      </c>
      <c r="B117" s="40" t="s">
        <v>195</v>
      </c>
      <c r="C117" s="9" t="s">
        <v>30</v>
      </c>
      <c r="D117" s="21" t="s">
        <v>163</v>
      </c>
      <c r="E117" s="33"/>
      <c r="F117" s="33"/>
      <c r="G117" s="33"/>
      <c r="H117" s="33"/>
      <c r="I117" s="33"/>
      <c r="J117" s="33"/>
      <c r="K117" s="33"/>
      <c r="L117" s="33"/>
      <c r="M117" s="33"/>
      <c r="N117" s="11">
        <v>3</v>
      </c>
      <c r="O117" s="7" t="s">
        <v>21</v>
      </c>
      <c r="P117" s="11">
        <v>3</v>
      </c>
    </row>
    <row r="118" spans="1:16" ht="63.75" x14ac:dyDescent="0.2">
      <c r="A118" s="6" t="s">
        <v>158</v>
      </c>
      <c r="B118" s="40" t="s">
        <v>195</v>
      </c>
      <c r="C118" s="9" t="s">
        <v>30</v>
      </c>
      <c r="D118" s="10" t="s">
        <v>20</v>
      </c>
      <c r="E118" s="24"/>
      <c r="F118" s="24"/>
      <c r="G118" s="24"/>
      <c r="H118" s="24"/>
      <c r="I118" s="24"/>
      <c r="J118" s="24"/>
      <c r="K118" s="24"/>
      <c r="L118" s="24"/>
      <c r="M118" s="24"/>
      <c r="N118" s="11">
        <v>3</v>
      </c>
      <c r="O118" s="11">
        <v>3</v>
      </c>
      <c r="P118" s="11">
        <v>3</v>
      </c>
    </row>
    <row r="119" spans="1:16" ht="18" x14ac:dyDescent="0.25">
      <c r="A119" s="5" t="s">
        <v>196</v>
      </c>
      <c r="B119" s="6" t="s">
        <v>197</v>
      </c>
      <c r="C119" s="9" t="s">
        <v>39</v>
      </c>
      <c r="D119" s="10" t="s">
        <v>87</v>
      </c>
      <c r="E119" s="7" t="s">
        <v>21</v>
      </c>
      <c r="F119" s="11">
        <v>3</v>
      </c>
      <c r="G119" s="11">
        <v>3</v>
      </c>
      <c r="H119" s="11">
        <v>3</v>
      </c>
      <c r="I119" s="11">
        <v>3</v>
      </c>
      <c r="J119" s="11">
        <v>3</v>
      </c>
      <c r="K119" s="11">
        <v>3</v>
      </c>
      <c r="L119" s="11">
        <v>3</v>
      </c>
      <c r="M119" s="11">
        <v>3</v>
      </c>
      <c r="N119" s="11">
        <v>3</v>
      </c>
      <c r="O119" s="11">
        <v>3</v>
      </c>
      <c r="P119" s="11">
        <v>3</v>
      </c>
    </row>
    <row r="120" spans="1:16" ht="18" x14ac:dyDescent="0.25">
      <c r="A120" s="6" t="s">
        <v>198</v>
      </c>
      <c r="B120" s="6" t="s">
        <v>199</v>
      </c>
      <c r="C120" s="9" t="s">
        <v>30</v>
      </c>
      <c r="D120" s="10" t="s">
        <v>87</v>
      </c>
      <c r="E120" s="7" t="s">
        <v>21</v>
      </c>
      <c r="F120" s="11">
        <v>3</v>
      </c>
      <c r="G120" s="11">
        <v>3</v>
      </c>
      <c r="H120" s="11">
        <v>3</v>
      </c>
      <c r="I120" s="11">
        <v>3</v>
      </c>
      <c r="J120" s="11">
        <v>3</v>
      </c>
      <c r="K120" s="11">
        <v>3</v>
      </c>
      <c r="L120" s="11">
        <v>3</v>
      </c>
      <c r="M120" s="11">
        <v>3</v>
      </c>
      <c r="N120" s="11">
        <v>3</v>
      </c>
      <c r="O120" s="11">
        <v>3</v>
      </c>
      <c r="P120" s="11">
        <v>3</v>
      </c>
    </row>
  </sheetData>
  <autoFilter ref="A2:P120" xr:uid="{00000000-0009-0000-0000-00000B000000}"/>
  <sortState xmlns:xlrd2="http://schemas.microsoft.com/office/spreadsheetml/2017/richdata2" ref="A3:Q118">
    <sortCondition ref="B3:B118"/>
    <sortCondition ref="A3:A118"/>
  </sortState>
  <mergeCells count="1">
    <mergeCell ref="A1:P1"/>
  </mergeCells>
  <pageMargins left="0.25" right="0.25" top="0.5" bottom="0.5" header="0.5" footer="0.5"/>
  <pageSetup orientation="landscape" r:id="rId1"/>
  <headerFooter alignWithMargins="0"/>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Q5"/>
  <sheetViews>
    <sheetView workbookViewId="0">
      <selection activeCell="B14" sqref="B14"/>
    </sheetView>
  </sheetViews>
  <sheetFormatPr defaultColWidth="8.85546875" defaultRowHeight="12.75" x14ac:dyDescent="0.2"/>
  <cols>
    <col min="1" max="1" width="21.42578125" bestFit="1" customWidth="1"/>
    <col min="2" max="2" width="17.42578125" customWidth="1"/>
    <col min="6" max="17" width="6.85546875" customWidth="1"/>
  </cols>
  <sheetData>
    <row r="1" spans="1:17" ht="39" customHeight="1" x14ac:dyDescent="0.25">
      <c r="A1" s="873" t="s">
        <v>3014</v>
      </c>
      <c r="B1" s="873"/>
      <c r="C1" s="873"/>
      <c r="D1" s="873"/>
      <c r="E1" s="873"/>
      <c r="F1" s="873"/>
      <c r="G1" s="873"/>
      <c r="H1" s="873"/>
      <c r="I1" s="873"/>
      <c r="J1" s="873"/>
      <c r="K1" s="873"/>
      <c r="L1" s="873"/>
      <c r="M1" s="873"/>
      <c r="N1" s="873"/>
      <c r="O1" s="873"/>
      <c r="P1" s="873"/>
      <c r="Q1" s="873"/>
    </row>
    <row r="2" spans="1:17" ht="52.5" x14ac:dyDescent="0.25">
      <c r="A2" s="463" t="s">
        <v>1</v>
      </c>
      <c r="B2" s="439" t="s">
        <v>581</v>
      </c>
      <c r="C2" s="182" t="s">
        <v>3015</v>
      </c>
      <c r="D2" s="181" t="s">
        <v>3</v>
      </c>
      <c r="E2" s="463" t="s">
        <v>4</v>
      </c>
      <c r="F2" s="557">
        <v>44136</v>
      </c>
      <c r="G2" s="557">
        <v>44166</v>
      </c>
      <c r="H2" s="557">
        <v>44197</v>
      </c>
      <c r="I2" s="557">
        <v>44228</v>
      </c>
      <c r="J2" s="557">
        <v>44256</v>
      </c>
      <c r="K2" s="557">
        <v>44287</v>
      </c>
      <c r="L2" s="557">
        <v>44317</v>
      </c>
      <c r="M2" s="557">
        <v>44348</v>
      </c>
      <c r="N2" s="557">
        <v>44378</v>
      </c>
      <c r="O2" s="557">
        <v>44409</v>
      </c>
      <c r="P2" s="557">
        <v>44440</v>
      </c>
      <c r="Q2" s="557">
        <v>44470</v>
      </c>
    </row>
    <row r="3" spans="1:17" ht="15" x14ac:dyDescent="0.25">
      <c r="A3" s="383" t="s">
        <v>1755</v>
      </c>
      <c r="B3" s="383" t="s">
        <v>1756</v>
      </c>
      <c r="C3" s="88" t="s">
        <v>3016</v>
      </c>
      <c r="D3" s="288" t="s">
        <v>39</v>
      </c>
      <c r="E3" s="388" t="s">
        <v>2534</v>
      </c>
      <c r="F3" s="379" t="s">
        <v>443</v>
      </c>
      <c r="G3" s="379" t="s">
        <v>443</v>
      </c>
      <c r="H3" s="379" t="s">
        <v>443</v>
      </c>
      <c r="I3" s="379" t="s">
        <v>443</v>
      </c>
      <c r="J3" s="379" t="s">
        <v>443</v>
      </c>
      <c r="K3" s="379" t="s">
        <v>443</v>
      </c>
      <c r="L3" s="379" t="s">
        <v>443</v>
      </c>
      <c r="M3" s="379" t="s">
        <v>443</v>
      </c>
      <c r="N3" s="379" t="s">
        <v>443</v>
      </c>
      <c r="O3" s="379" t="s">
        <v>3017</v>
      </c>
      <c r="P3" s="379" t="s">
        <v>443</v>
      </c>
      <c r="Q3" s="379" t="s">
        <v>443</v>
      </c>
    </row>
    <row r="5" spans="1:17" ht="15" x14ac:dyDescent="0.25">
      <c r="A5" s="381" t="s">
        <v>3018</v>
      </c>
    </row>
  </sheetData>
  <mergeCells count="1">
    <mergeCell ref="A1:Q1"/>
  </mergeCells>
  <conditionalFormatting sqref="F2:F3">
    <cfRule type="cellIs" dxfId="2707" priority="3" operator="equal">
      <formula>"ANNUAL"</formula>
    </cfRule>
  </conditionalFormatting>
  <conditionalFormatting sqref="G2:Q2 G3:N3 P3:Q3">
    <cfRule type="cellIs" dxfId="2706" priority="5" operator="equal">
      <formula>"ANNUAL"</formula>
    </cfRule>
  </conditionalFormatting>
  <pageMargins left="0.44" right="0.25" top="0.75" bottom="0.75" header="0.3" footer="0.3"/>
  <pageSetup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J18"/>
  <sheetViews>
    <sheetView workbookViewId="0">
      <selection activeCell="C36" sqref="C36"/>
    </sheetView>
  </sheetViews>
  <sheetFormatPr defaultColWidth="8.85546875" defaultRowHeight="12.75" x14ac:dyDescent="0.2"/>
  <cols>
    <col min="1" max="1" width="31.42578125" customWidth="1"/>
    <col min="2" max="2" width="17" customWidth="1"/>
    <col min="3" max="3" width="18.140625" customWidth="1"/>
    <col min="4" max="5" width="11.28515625" style="76" customWidth="1"/>
    <col min="6" max="6" width="15" style="76" customWidth="1"/>
    <col min="7" max="7" width="22.85546875" bestFit="1" customWidth="1"/>
    <col min="8" max="8" width="17.28515625" customWidth="1"/>
    <col min="9" max="9" width="9.140625" customWidth="1"/>
    <col min="10" max="10" width="33.85546875" bestFit="1" customWidth="1"/>
  </cols>
  <sheetData>
    <row r="1" spans="1:10" x14ac:dyDescent="0.2">
      <c r="A1" s="874" t="s">
        <v>3019</v>
      </c>
      <c r="B1" s="874" t="s">
        <v>3020</v>
      </c>
      <c r="C1" s="874" t="s">
        <v>3021</v>
      </c>
      <c r="D1" s="875" t="s">
        <v>3022</v>
      </c>
      <c r="E1" s="875"/>
      <c r="F1" s="876" t="s">
        <v>3023</v>
      </c>
      <c r="G1" s="874" t="s">
        <v>582</v>
      </c>
    </row>
    <row r="2" spans="1:10" x14ac:dyDescent="0.2">
      <c r="A2" s="874"/>
      <c r="B2" s="874"/>
      <c r="C2" s="874"/>
      <c r="D2" s="80" t="s">
        <v>3024</v>
      </c>
      <c r="E2" s="80" t="s">
        <v>3025</v>
      </c>
      <c r="F2" s="876"/>
      <c r="G2" s="874"/>
      <c r="H2" s="77" t="s">
        <v>217</v>
      </c>
      <c r="I2" s="77" t="s">
        <v>223</v>
      </c>
    </row>
    <row r="3" spans="1:10" x14ac:dyDescent="0.2">
      <c r="A3" s="79" t="s">
        <v>68</v>
      </c>
      <c r="B3" s="79" t="s">
        <v>313</v>
      </c>
      <c r="C3" s="79" t="s">
        <v>3016</v>
      </c>
      <c r="D3" s="82">
        <v>0.35416666666666669</v>
      </c>
      <c r="E3" s="82">
        <v>0.39583333333333331</v>
      </c>
      <c r="F3" s="85" t="s">
        <v>69</v>
      </c>
      <c r="G3" s="79"/>
      <c r="H3" s="75" t="s">
        <v>590</v>
      </c>
      <c r="I3" s="75" t="s">
        <v>278</v>
      </c>
    </row>
    <row r="4" spans="1:10" x14ac:dyDescent="0.2">
      <c r="A4" s="79" t="s">
        <v>251</v>
      </c>
      <c r="B4" s="79" t="s">
        <v>313</v>
      </c>
      <c r="C4" s="79" t="s">
        <v>3016</v>
      </c>
      <c r="D4" s="82">
        <v>0.39583333333333331</v>
      </c>
      <c r="E4" s="82">
        <v>0.4375</v>
      </c>
      <c r="F4" s="84" t="s">
        <v>635</v>
      </c>
      <c r="G4" s="79"/>
      <c r="H4" s="75" t="s">
        <v>590</v>
      </c>
      <c r="I4" s="75" t="s">
        <v>232</v>
      </c>
    </row>
    <row r="5" spans="1:10" x14ac:dyDescent="0.2">
      <c r="A5" s="78" t="s">
        <v>70</v>
      </c>
      <c r="B5" s="79" t="s">
        <v>313</v>
      </c>
      <c r="C5" s="79" t="s">
        <v>3016</v>
      </c>
      <c r="D5" s="81">
        <v>0.47916666666666669</v>
      </c>
      <c r="E5" s="81">
        <v>0.5625</v>
      </c>
      <c r="F5" s="84" t="s">
        <v>610</v>
      </c>
      <c r="G5" s="78" t="s">
        <v>3026</v>
      </c>
      <c r="H5" s="75" t="s">
        <v>590</v>
      </c>
      <c r="I5" s="75" t="s">
        <v>252</v>
      </c>
    </row>
    <row r="6" spans="1:10" x14ac:dyDescent="0.2">
      <c r="A6" s="79" t="s">
        <v>2777</v>
      </c>
      <c r="B6" s="79" t="s">
        <v>319</v>
      </c>
      <c r="C6" s="79" t="s">
        <v>3016</v>
      </c>
      <c r="D6" s="82">
        <v>0.39583333333333331</v>
      </c>
      <c r="E6" s="83">
        <v>0.4375</v>
      </c>
      <c r="F6" s="85" t="s">
        <v>50</v>
      </c>
      <c r="G6" s="1"/>
      <c r="H6" s="75" t="s">
        <v>590</v>
      </c>
      <c r="I6" s="75" t="s">
        <v>336</v>
      </c>
      <c r="J6" s="48" t="s">
        <v>3027</v>
      </c>
    </row>
    <row r="7" spans="1:10" x14ac:dyDescent="0.2">
      <c r="A7" s="79" t="s">
        <v>81</v>
      </c>
      <c r="B7" s="79" t="s">
        <v>319</v>
      </c>
      <c r="C7" s="79" t="s">
        <v>3016</v>
      </c>
      <c r="D7" s="82">
        <v>0.40625</v>
      </c>
      <c r="E7" s="82">
        <v>0.44791666666666669</v>
      </c>
      <c r="F7" s="85" t="s">
        <v>25</v>
      </c>
      <c r="G7" s="1"/>
      <c r="H7" s="75" t="s">
        <v>590</v>
      </c>
      <c r="I7" s="75" t="s">
        <v>387</v>
      </c>
      <c r="J7" s="48" t="s">
        <v>3028</v>
      </c>
    </row>
    <row r="8" spans="1:10" x14ac:dyDescent="0.2">
      <c r="A8" s="79" t="s">
        <v>2504</v>
      </c>
      <c r="B8" s="79" t="s">
        <v>319</v>
      </c>
      <c r="C8" s="79" t="s">
        <v>3016</v>
      </c>
      <c r="D8" s="82">
        <v>0.40625</v>
      </c>
      <c r="E8" s="82">
        <v>0.44791666666666669</v>
      </c>
      <c r="F8" s="84" t="s">
        <v>50</v>
      </c>
      <c r="G8" s="1"/>
      <c r="H8" s="75" t="s">
        <v>590</v>
      </c>
      <c r="I8" s="75" t="s">
        <v>343</v>
      </c>
      <c r="J8" s="48" t="s">
        <v>3029</v>
      </c>
    </row>
    <row r="9" spans="1:10" x14ac:dyDescent="0.2">
      <c r="A9" s="79" t="s">
        <v>3030</v>
      </c>
      <c r="B9" s="79" t="s">
        <v>319</v>
      </c>
      <c r="C9" s="79" t="s">
        <v>3016</v>
      </c>
      <c r="D9" s="82">
        <v>0.41666666666666669</v>
      </c>
      <c r="E9" s="82">
        <v>0.47916666666666669</v>
      </c>
      <c r="F9" s="84" t="s">
        <v>622</v>
      </c>
      <c r="G9" s="1"/>
      <c r="H9" t="s">
        <v>590</v>
      </c>
      <c r="I9" t="s">
        <v>300</v>
      </c>
      <c r="J9" s="48" t="s">
        <v>3031</v>
      </c>
    </row>
    <row r="10" spans="1:10" x14ac:dyDescent="0.2">
      <c r="A10" s="79" t="s">
        <v>2572</v>
      </c>
      <c r="B10" s="79" t="s">
        <v>319</v>
      </c>
      <c r="C10" s="79" t="s">
        <v>3016</v>
      </c>
      <c r="D10" s="82">
        <v>0.41666666666666669</v>
      </c>
      <c r="E10" s="82">
        <v>0.47916666666666669</v>
      </c>
      <c r="F10" s="85" t="s">
        <v>53</v>
      </c>
      <c r="G10" s="1"/>
      <c r="H10" s="75" t="s">
        <v>590</v>
      </c>
      <c r="I10" s="75" t="s">
        <v>413</v>
      </c>
      <c r="J10" s="48" t="s">
        <v>3032</v>
      </c>
    </row>
    <row r="11" spans="1:10" x14ac:dyDescent="0.2">
      <c r="A11" s="1" t="s">
        <v>2883</v>
      </c>
      <c r="B11" s="1" t="s">
        <v>319</v>
      </c>
      <c r="C11" s="1" t="s">
        <v>300</v>
      </c>
      <c r="D11" s="81">
        <v>0.41666666666666669</v>
      </c>
      <c r="E11" s="81">
        <v>0.45833333333333331</v>
      </c>
      <c r="F11" s="86" t="s">
        <v>622</v>
      </c>
      <c r="G11" s="1"/>
      <c r="H11" s="75" t="s">
        <v>590</v>
      </c>
      <c r="I11" s="75" t="s">
        <v>406</v>
      </c>
      <c r="J11" s="48" t="s">
        <v>3033</v>
      </c>
    </row>
    <row r="12" spans="1:10" x14ac:dyDescent="0.2">
      <c r="A12" s="79" t="s">
        <v>2048</v>
      </c>
      <c r="B12" s="79" t="s">
        <v>319</v>
      </c>
      <c r="C12" s="79" t="s">
        <v>3016</v>
      </c>
      <c r="D12" s="82">
        <v>0.42708333333333331</v>
      </c>
      <c r="E12" s="82">
        <v>0.47916666666666669</v>
      </c>
      <c r="F12" s="84" t="s">
        <v>622</v>
      </c>
      <c r="G12" s="1"/>
      <c r="H12" s="75" t="s">
        <v>590</v>
      </c>
      <c r="I12" s="75" t="s">
        <v>392</v>
      </c>
      <c r="J12" s="48" t="s">
        <v>3034</v>
      </c>
    </row>
    <row r="13" spans="1:10" x14ac:dyDescent="0.2">
      <c r="A13" s="79" t="s">
        <v>2542</v>
      </c>
      <c r="B13" s="79" t="s">
        <v>319</v>
      </c>
      <c r="C13" s="79" t="s">
        <v>3016</v>
      </c>
      <c r="D13" s="82">
        <v>0.47916666666666669</v>
      </c>
      <c r="E13" s="82">
        <v>0.54166666666666663</v>
      </c>
      <c r="F13" s="85" t="s">
        <v>25</v>
      </c>
      <c r="G13" s="1"/>
      <c r="H13" s="75" t="s">
        <v>590</v>
      </c>
      <c r="I13" s="75" t="s">
        <v>408</v>
      </c>
      <c r="J13" s="48" t="s">
        <v>3035</v>
      </c>
    </row>
    <row r="14" spans="1:10" x14ac:dyDescent="0.2">
      <c r="A14" s="79" t="s">
        <v>2370</v>
      </c>
      <c r="B14" s="79" t="s">
        <v>319</v>
      </c>
      <c r="C14" s="78" t="s">
        <v>3036</v>
      </c>
      <c r="D14" s="83">
        <v>0.54166666666666663</v>
      </c>
      <c r="E14" s="83"/>
      <c r="F14" s="84" t="s">
        <v>622</v>
      </c>
      <c r="G14" s="78" t="s">
        <v>3037</v>
      </c>
      <c r="H14" s="75" t="s">
        <v>590</v>
      </c>
      <c r="I14" s="75"/>
    </row>
    <row r="15" spans="1:10" x14ac:dyDescent="0.2">
      <c r="A15" s="79" t="s">
        <v>3038</v>
      </c>
      <c r="B15" s="79" t="s">
        <v>315</v>
      </c>
      <c r="C15" s="79" t="s">
        <v>3016</v>
      </c>
      <c r="D15" s="82">
        <v>0.35416666666666669</v>
      </c>
      <c r="E15" s="82">
        <v>0.39583333333333331</v>
      </c>
      <c r="F15" s="84" t="s">
        <v>146</v>
      </c>
      <c r="G15" s="1"/>
      <c r="H15" s="75" t="s">
        <v>590</v>
      </c>
      <c r="I15" s="75" t="s">
        <v>433</v>
      </c>
      <c r="J15" s="48" t="s">
        <v>3039</v>
      </c>
    </row>
    <row r="16" spans="1:10" x14ac:dyDescent="0.2">
      <c r="A16" s="79" t="s">
        <v>83</v>
      </c>
      <c r="B16" s="79" t="s">
        <v>315</v>
      </c>
      <c r="C16" s="79" t="s">
        <v>3016</v>
      </c>
      <c r="D16" s="82">
        <v>0.46875</v>
      </c>
      <c r="E16" s="82">
        <v>0.53125</v>
      </c>
      <c r="F16" s="84" t="s">
        <v>146</v>
      </c>
      <c r="G16" s="1"/>
      <c r="H16" s="75" t="s">
        <v>590</v>
      </c>
      <c r="I16" s="75" t="s">
        <v>2590</v>
      </c>
      <c r="J16" s="48" t="s">
        <v>3040</v>
      </c>
    </row>
    <row r="17" spans="1:10" x14ac:dyDescent="0.2">
      <c r="A17" s="79" t="s">
        <v>1337</v>
      </c>
      <c r="B17" s="79" t="s">
        <v>323</v>
      </c>
      <c r="C17" s="79" t="s">
        <v>3016</v>
      </c>
      <c r="D17" s="82">
        <v>0.48958333333333331</v>
      </c>
      <c r="E17" s="82">
        <v>0.53125</v>
      </c>
      <c r="F17" s="85" t="s">
        <v>25</v>
      </c>
      <c r="G17" s="1"/>
      <c r="H17" s="75" t="s">
        <v>590</v>
      </c>
      <c r="I17" s="75" t="s">
        <v>382</v>
      </c>
      <c r="J17" s="48" t="s">
        <v>3041</v>
      </c>
    </row>
    <row r="18" spans="1:10" x14ac:dyDescent="0.2">
      <c r="A18" s="79" t="s">
        <v>2239</v>
      </c>
      <c r="B18" s="79" t="s">
        <v>323</v>
      </c>
      <c r="C18" s="79" t="s">
        <v>3016</v>
      </c>
      <c r="D18" s="82">
        <v>0.54166666666666663</v>
      </c>
      <c r="E18" s="82">
        <v>0.58333333333333337</v>
      </c>
      <c r="F18" s="85" t="s">
        <v>53</v>
      </c>
      <c r="G18" s="1"/>
      <c r="H18" s="75" t="s">
        <v>590</v>
      </c>
      <c r="I18" s="75" t="s">
        <v>1370</v>
      </c>
      <c r="J18" s="48" t="s">
        <v>3042</v>
      </c>
    </row>
  </sheetData>
  <autoFilter ref="A2:F18" xr:uid="{00000000-0009-0000-0000-00000D000000}">
    <sortState xmlns:xlrd2="http://schemas.microsoft.com/office/spreadsheetml/2017/richdata2" ref="A4:H17">
      <sortCondition ref="B2:B17"/>
    </sortState>
  </autoFilter>
  <sortState xmlns:xlrd2="http://schemas.microsoft.com/office/spreadsheetml/2017/richdata2" ref="A3:G18">
    <sortCondition ref="B3:B18"/>
    <sortCondition ref="D3:D18"/>
  </sortState>
  <mergeCells count="6">
    <mergeCell ref="G1:G2"/>
    <mergeCell ref="D1:E1"/>
    <mergeCell ref="A1:A2"/>
    <mergeCell ref="B1:B2"/>
    <mergeCell ref="C1:C2"/>
    <mergeCell ref="F1:F2"/>
  </mergeCells>
  <pageMargins left="0.23622047244094491" right="0.23622047244094491" top="0.74803149606299213" bottom="0.74803149606299213" header="0.31496062992125984" footer="0.31496062992125984"/>
  <pageSetup orientation="landscape" r:id="rId1"/>
  <headerFooter>
    <oddHeader>&amp;L&amp;"Impact,Regular"cantec &amp;"-,Regular"Fire Alarms&amp;C MONTHLY BELL TEST - &amp;A</oddHead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F682-6016-4085-AB34-FF0F75EA98E1}">
  <sheetPr codeName="Sheet20">
    <tabColor theme="1" tint="4.9989318521683403E-2"/>
    <pageSetUpPr fitToPage="1"/>
  </sheetPr>
  <dimension ref="A1:V183"/>
  <sheetViews>
    <sheetView showGridLines="0" view="pageBreakPreview" zoomScale="85" zoomScaleNormal="85" zoomScaleSheetLayoutView="85" workbookViewId="0">
      <pane xSplit="10" ySplit="1" topLeftCell="L10" activePane="bottomRight" state="frozen"/>
      <selection pane="topRight" activeCell="BF1" sqref="BF1"/>
      <selection pane="bottomLeft" activeCell="A2" sqref="A2"/>
      <selection pane="bottomRight" activeCell="J17" sqref="J17"/>
    </sheetView>
  </sheetViews>
  <sheetFormatPr defaultColWidth="9.140625" defaultRowHeight="12.75" x14ac:dyDescent="0.2"/>
  <cols>
    <col min="1" max="2" width="20.140625" style="501" customWidth="1"/>
    <col min="3" max="3" width="19.140625" style="501" customWidth="1"/>
    <col min="4" max="4" width="18.140625" style="503" customWidth="1"/>
    <col min="5" max="5" width="12.42578125" style="504" customWidth="1"/>
    <col min="6" max="6" width="14.7109375" style="503" customWidth="1"/>
    <col min="7" max="7" width="11.7109375" style="505" customWidth="1"/>
    <col min="8" max="8" width="10.140625" style="47" hidden="1" customWidth="1"/>
    <col min="9" max="9" width="6" style="506" customWidth="1"/>
    <col min="10" max="10" width="8.28515625" style="501" customWidth="1"/>
    <col min="11" max="11" width="9.42578125" style="501" customWidth="1"/>
    <col min="12" max="22" width="9.140625" style="506"/>
    <col min="23" max="16384" width="9.140625" style="501"/>
  </cols>
  <sheetData>
    <row r="1" spans="1:22" ht="60" customHeight="1" x14ac:dyDescent="0.25">
      <c r="A1" s="463" t="s">
        <v>3043</v>
      </c>
      <c r="B1" s="463" t="s">
        <v>3044</v>
      </c>
      <c r="C1" s="439" t="s">
        <v>581</v>
      </c>
      <c r="D1" s="439" t="s">
        <v>582</v>
      </c>
      <c r="E1" s="439" t="s">
        <v>3045</v>
      </c>
      <c r="F1" s="439" t="s">
        <v>3046</v>
      </c>
      <c r="G1" s="439" t="s">
        <v>223</v>
      </c>
      <c r="H1" s="182" t="s">
        <v>2039</v>
      </c>
      <c r="I1" s="439" t="s">
        <v>3047</v>
      </c>
      <c r="J1" s="463" t="s">
        <v>4</v>
      </c>
      <c r="K1" s="476">
        <v>44501</v>
      </c>
      <c r="L1" s="476">
        <v>44531</v>
      </c>
      <c r="M1" s="523">
        <v>44562</v>
      </c>
      <c r="N1" s="523">
        <v>44593</v>
      </c>
      <c r="O1" s="523">
        <v>44621</v>
      </c>
      <c r="P1" s="523">
        <v>44652</v>
      </c>
      <c r="Q1" s="523">
        <v>44682</v>
      </c>
      <c r="R1" s="523">
        <v>44713</v>
      </c>
      <c r="S1" s="523">
        <v>44743</v>
      </c>
      <c r="T1" s="523">
        <v>44774</v>
      </c>
      <c r="U1" s="523">
        <v>44805</v>
      </c>
      <c r="V1" s="523">
        <v>44835</v>
      </c>
    </row>
    <row r="2" spans="1:22" s="381" customFormat="1" ht="45" customHeight="1" x14ac:dyDescent="0.25">
      <c r="A2" s="382" t="s">
        <v>586</v>
      </c>
      <c r="B2" s="382" t="s">
        <v>3048</v>
      </c>
      <c r="C2" s="383" t="s">
        <v>587</v>
      </c>
      <c r="D2" s="451" t="s">
        <v>2518</v>
      </c>
      <c r="E2" s="401">
        <v>41214</v>
      </c>
      <c r="F2" s="385" t="s">
        <v>590</v>
      </c>
      <c r="G2" s="386" t="s">
        <v>591</v>
      </c>
      <c r="H2" s="88"/>
      <c r="I2" s="387" t="s">
        <v>2363</v>
      </c>
      <c r="J2" s="388" t="s">
        <v>20</v>
      </c>
      <c r="K2" s="379" t="s">
        <v>443</v>
      </c>
      <c r="L2" s="379" t="s">
        <v>443</v>
      </c>
      <c r="M2" s="379" t="s">
        <v>443</v>
      </c>
      <c r="N2" s="379" t="s">
        <v>443</v>
      </c>
      <c r="O2" s="379" t="s">
        <v>443</v>
      </c>
      <c r="P2" s="379" t="s">
        <v>1882</v>
      </c>
      <c r="Q2" s="379" t="s">
        <v>443</v>
      </c>
      <c r="R2" s="379"/>
      <c r="S2" s="379"/>
      <c r="T2" s="379"/>
      <c r="U2" s="379"/>
      <c r="V2" s="379"/>
    </row>
    <row r="3" spans="1:22" s="381" customFormat="1" ht="45" customHeight="1" x14ac:dyDescent="0.25">
      <c r="A3" s="382" t="s">
        <v>593</v>
      </c>
      <c r="B3" s="382" t="s">
        <v>3048</v>
      </c>
      <c r="C3" s="382" t="s">
        <v>152</v>
      </c>
      <c r="D3" s="414" t="s">
        <v>2311</v>
      </c>
      <c r="E3" s="401">
        <v>41730</v>
      </c>
      <c r="F3" s="385" t="s">
        <v>590</v>
      </c>
      <c r="G3" s="386" t="s">
        <v>595</v>
      </c>
      <c r="H3" s="88"/>
      <c r="I3" s="387" t="s">
        <v>24</v>
      </c>
      <c r="J3" s="388" t="s">
        <v>20</v>
      </c>
      <c r="K3" s="379" t="s">
        <v>443</v>
      </c>
      <c r="L3" s="379" t="s">
        <v>443</v>
      </c>
      <c r="M3" s="379" t="s">
        <v>443</v>
      </c>
      <c r="N3" s="379" t="s">
        <v>443</v>
      </c>
      <c r="O3" s="379" t="s">
        <v>443</v>
      </c>
      <c r="P3" s="379" t="s">
        <v>1882</v>
      </c>
      <c r="Q3" s="379" t="s">
        <v>443</v>
      </c>
      <c r="R3" s="379"/>
      <c r="S3" s="379"/>
      <c r="T3" s="379"/>
      <c r="U3" s="379"/>
      <c r="V3" s="379"/>
    </row>
    <row r="4" spans="1:22" s="381" customFormat="1" ht="45" customHeight="1" x14ac:dyDescent="0.25">
      <c r="A4" s="382" t="s">
        <v>2048</v>
      </c>
      <c r="B4" s="382" t="s">
        <v>3048</v>
      </c>
      <c r="C4" s="383" t="s">
        <v>62</v>
      </c>
      <c r="D4" s="409" t="s">
        <v>1176</v>
      </c>
      <c r="E4" s="401">
        <v>40787</v>
      </c>
      <c r="F4" s="385" t="s">
        <v>590</v>
      </c>
      <c r="G4" s="386" t="s">
        <v>392</v>
      </c>
      <c r="H4" s="140">
        <v>16</v>
      </c>
      <c r="I4" s="387" t="s">
        <v>19</v>
      </c>
      <c r="J4" s="415" t="s">
        <v>25</v>
      </c>
      <c r="K4" s="379" t="s">
        <v>443</v>
      </c>
      <c r="L4" s="379" t="s">
        <v>443</v>
      </c>
      <c r="M4" s="379" t="s">
        <v>443</v>
      </c>
      <c r="N4" s="379" t="s">
        <v>443</v>
      </c>
      <c r="O4" s="379" t="s">
        <v>443</v>
      </c>
      <c r="P4" s="379" t="s">
        <v>443</v>
      </c>
      <c r="Q4" s="379" t="s">
        <v>443</v>
      </c>
      <c r="R4" s="379" t="s">
        <v>1882</v>
      </c>
      <c r="S4" s="379"/>
      <c r="T4" s="379"/>
      <c r="U4" s="379"/>
      <c r="V4" s="379"/>
    </row>
    <row r="5" spans="1:22" s="381" customFormat="1" ht="45" customHeight="1" x14ac:dyDescent="0.25">
      <c r="A5" s="382" t="s">
        <v>607</v>
      </c>
      <c r="B5" s="382" t="s">
        <v>3048</v>
      </c>
      <c r="C5" s="382" t="s">
        <v>608</v>
      </c>
      <c r="D5" s="414" t="s">
        <v>2311</v>
      </c>
      <c r="E5" s="401">
        <v>43313</v>
      </c>
      <c r="F5" s="385" t="s">
        <v>590</v>
      </c>
      <c r="G5" s="386" t="s">
        <v>2365</v>
      </c>
      <c r="H5" s="140"/>
      <c r="I5" s="387" t="s">
        <v>30</v>
      </c>
      <c r="J5" s="388" t="s">
        <v>50</v>
      </c>
      <c r="K5" s="379" t="s">
        <v>443</v>
      </c>
      <c r="L5" s="379" t="s">
        <v>443</v>
      </c>
      <c r="M5" s="379" t="s">
        <v>443</v>
      </c>
      <c r="N5" s="379" t="s">
        <v>443</v>
      </c>
      <c r="O5" s="379" t="s">
        <v>443</v>
      </c>
      <c r="P5" s="379" t="s">
        <v>443</v>
      </c>
      <c r="Q5" s="379" t="s">
        <v>443</v>
      </c>
      <c r="R5" s="379"/>
      <c r="S5" s="379"/>
      <c r="T5" s="379"/>
      <c r="U5" s="379"/>
      <c r="V5" s="379"/>
    </row>
    <row r="6" spans="1:22" s="381" customFormat="1" ht="45" customHeight="1" x14ac:dyDescent="0.25">
      <c r="A6" s="382" t="s">
        <v>623</v>
      </c>
      <c r="B6" s="382" t="s">
        <v>3048</v>
      </c>
      <c r="C6" s="382" t="s">
        <v>624</v>
      </c>
      <c r="D6" s="414" t="s">
        <v>2311</v>
      </c>
      <c r="E6" s="401">
        <v>44174</v>
      </c>
      <c r="F6" s="385" t="s">
        <v>590</v>
      </c>
      <c r="G6" s="386" t="s">
        <v>2366</v>
      </c>
      <c r="H6" s="140"/>
      <c r="I6" s="387" t="s">
        <v>30</v>
      </c>
      <c r="J6" s="388" t="s">
        <v>25</v>
      </c>
      <c r="K6" s="379" t="s">
        <v>443</v>
      </c>
      <c r="L6" s="379" t="s">
        <v>443</v>
      </c>
      <c r="M6" s="379" t="s">
        <v>443</v>
      </c>
      <c r="N6" s="379" t="s">
        <v>443</v>
      </c>
      <c r="O6" s="379" t="s">
        <v>443</v>
      </c>
      <c r="P6" s="379" t="s">
        <v>443</v>
      </c>
      <c r="Q6" s="379" t="s">
        <v>443</v>
      </c>
      <c r="R6" s="379"/>
      <c r="S6" s="379"/>
      <c r="T6" s="379"/>
      <c r="U6" s="379"/>
      <c r="V6" s="379"/>
    </row>
    <row r="7" spans="1:22" s="381" customFormat="1" ht="45" customHeight="1" x14ac:dyDescent="0.25">
      <c r="A7" s="382" t="s">
        <v>628</v>
      </c>
      <c r="B7" s="382" t="s">
        <v>3049</v>
      </c>
      <c r="C7" s="382" t="s">
        <v>1845</v>
      </c>
      <c r="D7" s="409" t="s">
        <v>1879</v>
      </c>
      <c r="E7" s="401">
        <v>44228</v>
      </c>
      <c r="F7" s="385" t="s">
        <v>590</v>
      </c>
      <c r="G7" s="386" t="s">
        <v>2367</v>
      </c>
      <c r="H7" s="140"/>
      <c r="I7" s="387" t="s">
        <v>2363</v>
      </c>
      <c r="J7" s="388" t="s">
        <v>20</v>
      </c>
      <c r="K7" s="379" t="s">
        <v>443</v>
      </c>
      <c r="L7" s="379" t="s">
        <v>443</v>
      </c>
      <c r="M7" s="379" t="s">
        <v>443</v>
      </c>
      <c r="N7" s="379" t="s">
        <v>443</v>
      </c>
      <c r="O7" s="379" t="s">
        <v>443</v>
      </c>
      <c r="P7" s="379" t="s">
        <v>1882</v>
      </c>
      <c r="Q7" s="379" t="s">
        <v>443</v>
      </c>
      <c r="R7" s="379"/>
      <c r="S7" s="379"/>
      <c r="T7" s="379"/>
      <c r="U7" s="379"/>
      <c r="V7" s="448"/>
    </row>
    <row r="8" spans="1:22" s="381" customFormat="1" ht="45" customHeight="1" x14ac:dyDescent="0.25">
      <c r="A8" s="464" t="s">
        <v>636</v>
      </c>
      <c r="B8" s="382" t="s">
        <v>3048</v>
      </c>
      <c r="C8" s="464" t="s">
        <v>99</v>
      </c>
      <c r="D8" s="451" t="s">
        <v>1880</v>
      </c>
      <c r="E8" s="445"/>
      <c r="F8" s="465" t="s">
        <v>590</v>
      </c>
      <c r="G8" s="441" t="s">
        <v>465</v>
      </c>
      <c r="H8" s="100"/>
      <c r="I8" s="466" t="s">
        <v>24</v>
      </c>
      <c r="J8" s="524" t="s">
        <v>2368</v>
      </c>
      <c r="K8" s="379" t="s">
        <v>443</v>
      </c>
      <c r="L8" s="379" t="s">
        <v>443</v>
      </c>
      <c r="M8" s="379" t="s">
        <v>443</v>
      </c>
      <c r="N8" s="379" t="s">
        <v>443</v>
      </c>
      <c r="O8" s="379" t="s">
        <v>443</v>
      </c>
      <c r="P8" s="379" t="s">
        <v>1882</v>
      </c>
      <c r="Q8" s="379" t="s">
        <v>443</v>
      </c>
      <c r="R8" s="379"/>
      <c r="S8" s="379"/>
      <c r="T8" s="379"/>
      <c r="U8" s="379"/>
      <c r="V8" s="379"/>
    </row>
    <row r="9" spans="1:22" s="381" customFormat="1" ht="45" customHeight="1" x14ac:dyDescent="0.25">
      <c r="A9" s="382" t="s">
        <v>637</v>
      </c>
      <c r="B9" s="382" t="s">
        <v>3048</v>
      </c>
      <c r="C9" s="383" t="s">
        <v>638</v>
      </c>
      <c r="D9" s="414" t="s">
        <v>2311</v>
      </c>
      <c r="E9" s="384"/>
      <c r="F9" s="385" t="s">
        <v>590</v>
      </c>
      <c r="G9" s="386" t="s">
        <v>336</v>
      </c>
      <c r="H9" s="88">
        <v>19</v>
      </c>
      <c r="I9" s="387" t="s">
        <v>19</v>
      </c>
      <c r="J9" s="415" t="s">
        <v>40</v>
      </c>
      <c r="K9" s="379" t="s">
        <v>443</v>
      </c>
      <c r="L9" s="379" t="s">
        <v>443</v>
      </c>
      <c r="M9" s="539" t="s">
        <v>2369</v>
      </c>
      <c r="N9" s="379" t="s">
        <v>443</v>
      </c>
      <c r="O9" s="379" t="s">
        <v>443</v>
      </c>
      <c r="P9" s="379" t="s">
        <v>443</v>
      </c>
      <c r="Q9" s="379" t="s">
        <v>443</v>
      </c>
      <c r="R9" s="379" t="s">
        <v>443</v>
      </c>
      <c r="S9" s="379"/>
      <c r="T9" s="379"/>
      <c r="U9" s="379"/>
      <c r="V9" s="379"/>
    </row>
    <row r="10" spans="1:22" s="397" customFormat="1" ht="45" customHeight="1" x14ac:dyDescent="0.25">
      <c r="A10" s="383" t="s">
        <v>646</v>
      </c>
      <c r="B10" s="382" t="s">
        <v>3048</v>
      </c>
      <c r="C10" s="382" t="s">
        <v>60</v>
      </c>
      <c r="D10" s="409" t="s">
        <v>1883</v>
      </c>
      <c r="E10" s="401">
        <v>41214</v>
      </c>
      <c r="F10" s="385" t="s">
        <v>590</v>
      </c>
      <c r="G10" s="386" t="s">
        <v>2371</v>
      </c>
      <c r="H10" s="89">
        <v>20</v>
      </c>
      <c r="I10" s="387" t="s">
        <v>19</v>
      </c>
      <c r="J10" s="388" t="s">
        <v>20</v>
      </c>
      <c r="K10" s="379" t="s">
        <v>443</v>
      </c>
      <c r="L10" s="379" t="s">
        <v>443</v>
      </c>
      <c r="M10" s="379" t="s">
        <v>443</v>
      </c>
      <c r="N10" s="379" t="s">
        <v>443</v>
      </c>
      <c r="O10" s="379" t="s">
        <v>443</v>
      </c>
      <c r="P10" s="379" t="s">
        <v>443</v>
      </c>
      <c r="Q10" s="379" t="s">
        <v>443</v>
      </c>
      <c r="R10" s="379" t="s">
        <v>443</v>
      </c>
      <c r="S10" s="379"/>
      <c r="T10" s="379"/>
      <c r="U10" s="379"/>
      <c r="V10" s="379"/>
    </row>
    <row r="11" spans="1:22" s="502" customFormat="1" ht="45" customHeight="1" x14ac:dyDescent="0.25">
      <c r="A11" s="372" t="s">
        <v>3050</v>
      </c>
      <c r="B11" s="382" t="s">
        <v>3048</v>
      </c>
      <c r="C11" s="372" t="s">
        <v>119</v>
      </c>
      <c r="D11" s="414" t="s">
        <v>2311</v>
      </c>
      <c r="E11" s="384"/>
      <c r="F11" s="385" t="s">
        <v>590</v>
      </c>
      <c r="G11" s="386" t="s">
        <v>270</v>
      </c>
      <c r="H11" s="140">
        <v>19</v>
      </c>
      <c r="I11" s="387" t="s">
        <v>2306</v>
      </c>
      <c r="J11" s="378" t="s">
        <v>31</v>
      </c>
      <c r="K11" s="379" t="s">
        <v>443</v>
      </c>
      <c r="L11" s="379" t="s">
        <v>443</v>
      </c>
      <c r="M11" s="379" t="s">
        <v>443</v>
      </c>
      <c r="N11" s="379" t="s">
        <v>443</v>
      </c>
      <c r="O11" s="379" t="s">
        <v>443</v>
      </c>
      <c r="P11" s="379" t="s">
        <v>443</v>
      </c>
      <c r="Q11" s="379" t="s">
        <v>443</v>
      </c>
      <c r="R11" s="453"/>
      <c r="S11" s="453"/>
      <c r="T11" s="379"/>
      <c r="U11" s="379"/>
      <c r="V11" s="379"/>
    </row>
    <row r="12" spans="1:22" s="502" customFormat="1" ht="45" customHeight="1" x14ac:dyDescent="0.25">
      <c r="A12" s="383" t="s">
        <v>664</v>
      </c>
      <c r="B12" s="382" t="s">
        <v>3048</v>
      </c>
      <c r="C12" s="383" t="s">
        <v>665</v>
      </c>
      <c r="D12" s="414" t="s">
        <v>2311</v>
      </c>
      <c r="E12" s="393">
        <v>44075</v>
      </c>
      <c r="F12" s="402" t="s">
        <v>590</v>
      </c>
      <c r="G12" s="386" t="s">
        <v>666</v>
      </c>
      <c r="H12" s="140"/>
      <c r="I12" s="387" t="s">
        <v>24</v>
      </c>
      <c r="J12" s="388" t="s">
        <v>25</v>
      </c>
      <c r="K12" s="379" t="s">
        <v>443</v>
      </c>
      <c r="L12" s="379" t="s">
        <v>443</v>
      </c>
      <c r="M12" s="379" t="s">
        <v>443</v>
      </c>
      <c r="N12" s="379" t="s">
        <v>443</v>
      </c>
      <c r="O12" s="379" t="s">
        <v>443</v>
      </c>
      <c r="P12" s="379" t="s">
        <v>443</v>
      </c>
      <c r="Q12" s="379" t="s">
        <v>1882</v>
      </c>
      <c r="R12" s="379"/>
      <c r="S12" s="379"/>
      <c r="T12" s="379"/>
      <c r="U12" s="379"/>
      <c r="V12" s="453"/>
    </row>
    <row r="13" spans="1:22" s="502" customFormat="1" ht="45" customHeight="1" x14ac:dyDescent="0.25">
      <c r="A13" s="429" t="s">
        <v>674</v>
      </c>
      <c r="B13" s="382" t="s">
        <v>3048</v>
      </c>
      <c r="C13" s="382" t="s">
        <v>152</v>
      </c>
      <c r="D13" s="414" t="s">
        <v>2311</v>
      </c>
      <c r="E13" s="430">
        <v>42186</v>
      </c>
      <c r="F13" s="402" t="s">
        <v>590</v>
      </c>
      <c r="G13" s="403" t="s">
        <v>2372</v>
      </c>
      <c r="H13" s="193"/>
      <c r="I13" s="387" t="s">
        <v>2306</v>
      </c>
      <c r="J13" s="404" t="s">
        <v>72</v>
      </c>
      <c r="K13" s="379" t="s">
        <v>443</v>
      </c>
      <c r="L13" s="379" t="s">
        <v>443</v>
      </c>
      <c r="M13" s="379" t="s">
        <v>443</v>
      </c>
      <c r="N13" s="379" t="s">
        <v>443</v>
      </c>
      <c r="O13" s="379" t="s">
        <v>443</v>
      </c>
      <c r="P13" s="379" t="s">
        <v>443</v>
      </c>
      <c r="Q13" s="379" t="s">
        <v>443</v>
      </c>
      <c r="R13" s="379"/>
      <c r="S13" s="453"/>
      <c r="T13" s="453"/>
      <c r="U13" s="379"/>
      <c r="V13" s="379"/>
    </row>
    <row r="14" spans="1:22" s="381" customFormat="1" ht="45" customHeight="1" x14ac:dyDescent="0.25">
      <c r="A14" s="382" t="s">
        <v>2070</v>
      </c>
      <c r="B14" s="382" t="s">
        <v>3048</v>
      </c>
      <c r="C14" s="383" t="s">
        <v>49</v>
      </c>
      <c r="D14" s="414" t="s">
        <v>2311</v>
      </c>
      <c r="E14" s="401">
        <v>42476</v>
      </c>
      <c r="F14" s="385" t="s">
        <v>590</v>
      </c>
      <c r="G14" s="386" t="s">
        <v>2373</v>
      </c>
      <c r="H14" s="88"/>
      <c r="I14" s="387" t="s">
        <v>19</v>
      </c>
      <c r="J14" s="388" t="s">
        <v>25</v>
      </c>
      <c r="K14" s="379" t="s">
        <v>443</v>
      </c>
      <c r="L14" s="379" t="s">
        <v>443</v>
      </c>
      <c r="M14" s="379" t="s">
        <v>443</v>
      </c>
      <c r="N14" s="379" t="s">
        <v>443</v>
      </c>
      <c r="O14" s="379" t="s">
        <v>443</v>
      </c>
      <c r="P14" s="379" t="s">
        <v>443</v>
      </c>
      <c r="Q14" s="549" t="s">
        <v>2374</v>
      </c>
      <c r="R14" s="379" t="s">
        <v>443</v>
      </c>
      <c r="S14" s="379"/>
      <c r="T14" s="379"/>
      <c r="U14" s="379"/>
      <c r="V14" s="379"/>
    </row>
    <row r="15" spans="1:22" ht="45" customHeight="1" x14ac:dyDescent="0.25">
      <c r="A15" s="383" t="s">
        <v>2071</v>
      </c>
      <c r="B15" s="382" t="s">
        <v>3048</v>
      </c>
      <c r="C15" s="383" t="s">
        <v>99</v>
      </c>
      <c r="D15" s="414" t="s">
        <v>2311</v>
      </c>
      <c r="E15" s="401">
        <v>41791</v>
      </c>
      <c r="F15" s="385" t="s">
        <v>590</v>
      </c>
      <c r="G15" s="386" t="s">
        <v>2375</v>
      </c>
      <c r="H15" s="88">
        <v>21</v>
      </c>
      <c r="I15" s="387" t="s">
        <v>2306</v>
      </c>
      <c r="J15" s="388" t="s">
        <v>72</v>
      </c>
      <c r="K15" s="379" t="s">
        <v>443</v>
      </c>
      <c r="L15" s="379" t="s">
        <v>443</v>
      </c>
      <c r="M15" s="379" t="s">
        <v>443</v>
      </c>
      <c r="N15" s="379" t="s">
        <v>443</v>
      </c>
      <c r="O15" s="379" t="s">
        <v>443</v>
      </c>
      <c r="P15" s="379" t="s">
        <v>443</v>
      </c>
      <c r="Q15" s="379" t="s">
        <v>443</v>
      </c>
      <c r="R15" s="379"/>
      <c r="S15" s="453"/>
      <c r="T15" s="453"/>
      <c r="U15" s="379"/>
      <c r="V15" s="379"/>
    </row>
    <row r="16" spans="1:22" s="381" customFormat="1" ht="45" customHeight="1" x14ac:dyDescent="0.25">
      <c r="A16" s="408" t="s">
        <v>2072</v>
      </c>
      <c r="B16" s="382" t="s">
        <v>3048</v>
      </c>
      <c r="C16" s="383" t="s">
        <v>99</v>
      </c>
      <c r="D16" s="414" t="s">
        <v>2311</v>
      </c>
      <c r="E16" s="401">
        <v>41821</v>
      </c>
      <c r="F16" s="385" t="s">
        <v>590</v>
      </c>
      <c r="G16" s="386" t="s">
        <v>2376</v>
      </c>
      <c r="H16" s="9">
        <v>17</v>
      </c>
      <c r="I16" s="387" t="s">
        <v>30</v>
      </c>
      <c r="J16" s="388" t="s">
        <v>53</v>
      </c>
      <c r="K16" s="379" t="s">
        <v>443</v>
      </c>
      <c r="L16" s="379" t="s">
        <v>443</v>
      </c>
      <c r="M16" s="379" t="s">
        <v>443</v>
      </c>
      <c r="N16" s="379" t="s">
        <v>443</v>
      </c>
      <c r="O16" s="379" t="s">
        <v>443</v>
      </c>
      <c r="P16" s="379" t="s">
        <v>443</v>
      </c>
      <c r="Q16" s="379" t="s">
        <v>443</v>
      </c>
      <c r="R16" s="379"/>
      <c r="S16" s="379"/>
      <c r="T16" s="379"/>
      <c r="U16" s="379"/>
      <c r="V16" s="379"/>
    </row>
    <row r="17" spans="1:22" s="381" customFormat="1" ht="45" customHeight="1" x14ac:dyDescent="0.25">
      <c r="A17" s="383" t="s">
        <v>2075</v>
      </c>
      <c r="B17" s="382" t="s">
        <v>3048</v>
      </c>
      <c r="C17" s="383" t="s">
        <v>119</v>
      </c>
      <c r="D17" s="414" t="s">
        <v>2311</v>
      </c>
      <c r="E17" s="401">
        <v>42256</v>
      </c>
      <c r="F17" s="385" t="s">
        <v>590</v>
      </c>
      <c r="G17" s="386" t="s">
        <v>2379</v>
      </c>
      <c r="H17" s="88">
        <v>10</v>
      </c>
      <c r="I17" s="387" t="s">
        <v>30</v>
      </c>
      <c r="J17" s="388" t="s">
        <v>28</v>
      </c>
      <c r="K17" s="379" t="s">
        <v>443</v>
      </c>
      <c r="L17" s="379" t="s">
        <v>443</v>
      </c>
      <c r="M17" s="379" t="s">
        <v>443</v>
      </c>
      <c r="N17" s="379" t="s">
        <v>443</v>
      </c>
      <c r="O17" s="379" t="s">
        <v>443</v>
      </c>
      <c r="P17" s="379" t="s">
        <v>443</v>
      </c>
      <c r="Q17" s="379" t="s">
        <v>443</v>
      </c>
      <c r="R17" s="379"/>
      <c r="S17" s="379"/>
      <c r="T17" s="379"/>
      <c r="U17" s="379"/>
      <c r="V17" s="379"/>
    </row>
    <row r="18" spans="1:22" ht="45" customHeight="1" x14ac:dyDescent="0.25">
      <c r="A18" s="408" t="s">
        <v>2380</v>
      </c>
      <c r="B18" s="382" t="s">
        <v>3048</v>
      </c>
      <c r="C18" s="382" t="s">
        <v>700</v>
      </c>
      <c r="D18" s="414" t="s">
        <v>2311</v>
      </c>
      <c r="E18" s="434">
        <v>43891</v>
      </c>
      <c r="F18" s="385" t="s">
        <v>590</v>
      </c>
      <c r="G18" s="386" t="s">
        <v>2381</v>
      </c>
      <c r="H18" s="88"/>
      <c r="I18" s="387" t="s">
        <v>2306</v>
      </c>
      <c r="J18" s="415" t="s">
        <v>25</v>
      </c>
      <c r="K18" s="379" t="s">
        <v>443</v>
      </c>
      <c r="L18" s="379" t="s">
        <v>443</v>
      </c>
      <c r="M18" s="379" t="s">
        <v>443</v>
      </c>
      <c r="N18" s="379" t="s">
        <v>443</v>
      </c>
      <c r="O18" s="379" t="s">
        <v>443</v>
      </c>
      <c r="P18" s="379" t="s">
        <v>443</v>
      </c>
      <c r="Q18" s="379" t="s">
        <v>443</v>
      </c>
      <c r="R18" s="379"/>
      <c r="S18" s="453"/>
      <c r="T18" s="453"/>
      <c r="U18" s="379"/>
      <c r="V18" s="379"/>
    </row>
    <row r="19" spans="1:22" ht="45" customHeight="1" x14ac:dyDescent="0.25">
      <c r="A19" s="408" t="s">
        <v>2086</v>
      </c>
      <c r="B19" s="382" t="s">
        <v>3048</v>
      </c>
      <c r="C19" s="382" t="s">
        <v>119</v>
      </c>
      <c r="D19" s="414" t="s">
        <v>715</v>
      </c>
      <c r="E19" s="434">
        <v>44559</v>
      </c>
      <c r="F19" s="385" t="s">
        <v>590</v>
      </c>
      <c r="G19" s="560" t="s">
        <v>3051</v>
      </c>
      <c r="H19" s="88"/>
      <c r="I19" s="387" t="s">
        <v>2383</v>
      </c>
      <c r="J19" s="415" t="s">
        <v>45</v>
      </c>
      <c r="K19" s="379" t="s">
        <v>35</v>
      </c>
      <c r="L19" s="537" t="s">
        <v>2364</v>
      </c>
      <c r="M19" s="379" t="s">
        <v>443</v>
      </c>
      <c r="N19" s="379" t="s">
        <v>1882</v>
      </c>
      <c r="O19" s="379" t="s">
        <v>443</v>
      </c>
      <c r="P19" s="379" t="s">
        <v>443</v>
      </c>
      <c r="Q19" s="379" t="s">
        <v>443</v>
      </c>
      <c r="R19" s="379"/>
      <c r="S19" s="453"/>
      <c r="T19" s="453"/>
      <c r="U19" s="379"/>
      <c r="V19" s="379"/>
    </row>
    <row r="20" spans="1:22" s="381" customFormat="1" ht="45" customHeight="1" x14ac:dyDescent="0.25">
      <c r="A20" s="464" t="s">
        <v>721</v>
      </c>
      <c r="B20" s="382" t="s">
        <v>3048</v>
      </c>
      <c r="C20" s="464" t="s">
        <v>99</v>
      </c>
      <c r="D20" s="414" t="s">
        <v>2311</v>
      </c>
      <c r="E20" s="401">
        <v>42689</v>
      </c>
      <c r="F20" s="465" t="s">
        <v>590</v>
      </c>
      <c r="G20" s="441" t="s">
        <v>722</v>
      </c>
      <c r="H20" s="100"/>
      <c r="I20" s="466" t="s">
        <v>24</v>
      </c>
      <c r="J20" s="449" t="s">
        <v>50</v>
      </c>
      <c r="K20" s="379" t="s">
        <v>443</v>
      </c>
      <c r="L20" s="379" t="s">
        <v>443</v>
      </c>
      <c r="M20" s="379" t="s">
        <v>443</v>
      </c>
      <c r="N20" s="379" t="s">
        <v>443</v>
      </c>
      <c r="O20" s="379" t="s">
        <v>443</v>
      </c>
      <c r="P20" s="379" t="s">
        <v>443</v>
      </c>
      <c r="Q20" s="379" t="s">
        <v>443</v>
      </c>
      <c r="R20" s="379"/>
      <c r="S20" s="379"/>
      <c r="T20" s="379"/>
      <c r="U20" s="379"/>
      <c r="V20" s="379"/>
    </row>
    <row r="21" spans="1:22" s="381" customFormat="1" ht="45" customHeight="1" x14ac:dyDescent="0.25">
      <c r="A21" s="383" t="s">
        <v>86</v>
      </c>
      <c r="B21" s="382" t="s">
        <v>3048</v>
      </c>
      <c r="C21" s="383" t="s">
        <v>758</v>
      </c>
      <c r="D21" s="414" t="s">
        <v>2311</v>
      </c>
      <c r="E21" s="384"/>
      <c r="F21" s="385" t="s">
        <v>590</v>
      </c>
      <c r="G21" s="386" t="s">
        <v>444</v>
      </c>
      <c r="H21" s="88"/>
      <c r="I21" s="387" t="s">
        <v>24</v>
      </c>
      <c r="J21" s="388" t="s">
        <v>25</v>
      </c>
      <c r="K21" s="379" t="s">
        <v>443</v>
      </c>
      <c r="L21" s="379" t="s">
        <v>443</v>
      </c>
      <c r="M21" s="379" t="s">
        <v>443</v>
      </c>
      <c r="N21" s="379" t="s">
        <v>443</v>
      </c>
      <c r="O21" s="379" t="s">
        <v>443</v>
      </c>
      <c r="P21" s="379" t="s">
        <v>443</v>
      </c>
      <c r="Q21" s="379" t="s">
        <v>1882</v>
      </c>
      <c r="R21" s="379"/>
      <c r="S21" s="379"/>
      <c r="T21" s="379"/>
      <c r="U21" s="379"/>
      <c r="V21" s="379"/>
    </row>
    <row r="22" spans="1:22" s="381" customFormat="1" ht="45" customHeight="1" x14ac:dyDescent="0.25">
      <c r="A22" s="383" t="s">
        <v>2094</v>
      </c>
      <c r="B22" s="382" t="s">
        <v>3048</v>
      </c>
      <c r="C22" s="383" t="s">
        <v>152</v>
      </c>
      <c r="D22" s="451" t="s">
        <v>762</v>
      </c>
      <c r="E22" s="401">
        <v>44378</v>
      </c>
      <c r="F22" s="385" t="s">
        <v>590</v>
      </c>
      <c r="G22" s="386" t="s">
        <v>2384</v>
      </c>
      <c r="H22" s="88"/>
      <c r="I22" s="387" t="s">
        <v>2385</v>
      </c>
      <c r="J22" s="388" t="s">
        <v>69</v>
      </c>
      <c r="K22" s="453" t="s">
        <v>443</v>
      </c>
      <c r="L22" s="453" t="s">
        <v>443</v>
      </c>
      <c r="M22" s="453" t="s">
        <v>443</v>
      </c>
      <c r="N22" s="453" t="s">
        <v>443</v>
      </c>
      <c r="O22" s="453" t="s">
        <v>443</v>
      </c>
      <c r="P22" s="453" t="s">
        <v>443</v>
      </c>
      <c r="Q22" s="453" t="s">
        <v>443</v>
      </c>
      <c r="R22" s="453" t="s">
        <v>1882</v>
      </c>
      <c r="S22" s="379"/>
      <c r="T22" s="379"/>
      <c r="U22" s="379"/>
      <c r="V22" s="379"/>
    </row>
    <row r="23" spans="1:22" s="381" customFormat="1" ht="45" customHeight="1" x14ac:dyDescent="0.25">
      <c r="A23" s="383" t="s">
        <v>784</v>
      </c>
      <c r="B23" s="382" t="s">
        <v>3048</v>
      </c>
      <c r="C23" s="383" t="s">
        <v>785</v>
      </c>
      <c r="D23" s="414" t="s">
        <v>2311</v>
      </c>
      <c r="E23" s="401">
        <v>41791</v>
      </c>
      <c r="F23" s="385" t="s">
        <v>590</v>
      </c>
      <c r="G23" s="386" t="s">
        <v>300</v>
      </c>
      <c r="H23" s="88"/>
      <c r="I23" s="387" t="s">
        <v>19</v>
      </c>
      <c r="J23" s="415" t="s">
        <v>40</v>
      </c>
      <c r="K23" s="379" t="s">
        <v>443</v>
      </c>
      <c r="L23" s="379" t="s">
        <v>443</v>
      </c>
      <c r="M23" s="379" t="s">
        <v>443</v>
      </c>
      <c r="N23" s="379" t="s">
        <v>443</v>
      </c>
      <c r="O23" s="379" t="s">
        <v>443</v>
      </c>
      <c r="P23" s="379" t="s">
        <v>443</v>
      </c>
      <c r="Q23" s="379" t="s">
        <v>35</v>
      </c>
      <c r="R23" s="379" t="s">
        <v>443</v>
      </c>
      <c r="S23" s="379"/>
      <c r="T23" s="379"/>
      <c r="U23" s="453"/>
      <c r="V23" s="379"/>
    </row>
    <row r="24" spans="1:22" s="381" customFormat="1" ht="45" customHeight="1" x14ac:dyDescent="0.25">
      <c r="A24" s="382" t="s">
        <v>22</v>
      </c>
      <c r="B24" s="382" t="s">
        <v>3048</v>
      </c>
      <c r="C24" s="383" t="s">
        <v>790</v>
      </c>
      <c r="D24" s="414" t="s">
        <v>2311</v>
      </c>
      <c r="E24" s="384"/>
      <c r="F24" s="385" t="s">
        <v>590</v>
      </c>
      <c r="G24" s="386" t="s">
        <v>503</v>
      </c>
      <c r="H24" s="140"/>
      <c r="I24" s="387" t="s">
        <v>24</v>
      </c>
      <c r="J24" s="378" t="s">
        <v>72</v>
      </c>
      <c r="K24" s="379" t="s">
        <v>443</v>
      </c>
      <c r="L24" s="379" t="s">
        <v>443</v>
      </c>
      <c r="M24" s="379" t="s">
        <v>443</v>
      </c>
      <c r="N24" s="379" t="s">
        <v>443</v>
      </c>
      <c r="O24" s="379" t="s">
        <v>443</v>
      </c>
      <c r="P24" s="379" t="s">
        <v>443</v>
      </c>
      <c r="Q24" s="379" t="s">
        <v>443</v>
      </c>
      <c r="R24" s="379"/>
      <c r="S24" s="379"/>
      <c r="T24" s="379"/>
      <c r="U24" s="379"/>
      <c r="V24" s="379"/>
    </row>
    <row r="25" spans="1:22" s="381" customFormat="1" ht="45" customHeight="1" x14ac:dyDescent="0.25">
      <c r="A25" s="383" t="s">
        <v>806</v>
      </c>
      <c r="B25" s="382" t="s">
        <v>3048</v>
      </c>
      <c r="C25" s="383" t="s">
        <v>297</v>
      </c>
      <c r="D25" s="414" t="s">
        <v>2311</v>
      </c>
      <c r="E25" s="401">
        <v>42005</v>
      </c>
      <c r="F25" s="385" t="s">
        <v>590</v>
      </c>
      <c r="G25" s="386" t="s">
        <v>2386</v>
      </c>
      <c r="H25" s="88">
        <v>11</v>
      </c>
      <c r="I25" s="387" t="s">
        <v>30</v>
      </c>
      <c r="J25" s="388" t="s">
        <v>25</v>
      </c>
      <c r="K25" s="379" t="s">
        <v>443</v>
      </c>
      <c r="L25" s="379" t="s">
        <v>443</v>
      </c>
      <c r="M25" s="379" t="s">
        <v>443</v>
      </c>
      <c r="N25" s="379" t="s">
        <v>443</v>
      </c>
      <c r="O25" s="379" t="s">
        <v>443</v>
      </c>
      <c r="P25" s="379" t="s">
        <v>443</v>
      </c>
      <c r="Q25" s="379" t="s">
        <v>1882</v>
      </c>
      <c r="R25" s="379"/>
      <c r="S25" s="379"/>
      <c r="T25" s="379"/>
      <c r="U25" s="379"/>
      <c r="V25" s="379"/>
    </row>
    <row r="26" spans="1:22" ht="45" customHeight="1" x14ac:dyDescent="0.25">
      <c r="A26" s="408" t="s">
        <v>265</v>
      </c>
      <c r="B26" s="382" t="s">
        <v>3048</v>
      </c>
      <c r="C26" s="383" t="s">
        <v>107</v>
      </c>
      <c r="D26" s="414" t="s">
        <v>2311</v>
      </c>
      <c r="E26" s="384"/>
      <c r="F26" s="385" t="s">
        <v>590</v>
      </c>
      <c r="G26" s="386" t="s">
        <v>266</v>
      </c>
      <c r="H26" s="88">
        <v>17</v>
      </c>
      <c r="I26" s="387" t="s">
        <v>2306</v>
      </c>
      <c r="J26" s="388" t="s">
        <v>20</v>
      </c>
      <c r="K26" s="379" t="s">
        <v>443</v>
      </c>
      <c r="L26" s="379" t="s">
        <v>443</v>
      </c>
      <c r="M26" s="379" t="s">
        <v>443</v>
      </c>
      <c r="N26" s="379" t="s">
        <v>443</v>
      </c>
      <c r="O26" s="379" t="s">
        <v>443</v>
      </c>
      <c r="P26" s="379" t="s">
        <v>443</v>
      </c>
      <c r="Q26" s="379" t="s">
        <v>443</v>
      </c>
      <c r="R26" s="379"/>
      <c r="S26" s="453"/>
      <c r="T26" s="453"/>
      <c r="U26" s="379"/>
      <c r="V26" s="379"/>
    </row>
    <row r="27" spans="1:22" ht="45" customHeight="1" x14ac:dyDescent="0.25">
      <c r="A27" s="408" t="s">
        <v>2387</v>
      </c>
      <c r="B27" s="382" t="s">
        <v>3048</v>
      </c>
      <c r="C27" s="383" t="s">
        <v>2388</v>
      </c>
      <c r="D27" s="414" t="s">
        <v>2311</v>
      </c>
      <c r="E27" s="401">
        <v>44287</v>
      </c>
      <c r="F27" s="385" t="s">
        <v>590</v>
      </c>
      <c r="G27" s="386" t="s">
        <v>827</v>
      </c>
      <c r="H27" s="88"/>
      <c r="I27" s="387" t="s">
        <v>19</v>
      </c>
      <c r="J27" s="388" t="s">
        <v>53</v>
      </c>
      <c r="K27" s="379" t="s">
        <v>443</v>
      </c>
      <c r="L27" s="379" t="s">
        <v>443</v>
      </c>
      <c r="M27" s="379" t="s">
        <v>443</v>
      </c>
      <c r="N27" s="379" t="s">
        <v>443</v>
      </c>
      <c r="O27" s="453" t="s">
        <v>1882</v>
      </c>
      <c r="P27" s="379" t="s">
        <v>443</v>
      </c>
      <c r="Q27" s="379" t="s">
        <v>443</v>
      </c>
      <c r="R27" s="379" t="s">
        <v>443</v>
      </c>
      <c r="S27" s="379"/>
      <c r="T27" s="379"/>
      <c r="U27" s="379"/>
      <c r="V27" s="379"/>
    </row>
    <row r="28" spans="1:22" ht="45" customHeight="1" x14ac:dyDescent="0.25">
      <c r="A28" s="408" t="s">
        <v>2389</v>
      </c>
      <c r="B28" s="382" t="s">
        <v>3048</v>
      </c>
      <c r="C28" s="383" t="s">
        <v>99</v>
      </c>
      <c r="D28" s="414" t="s">
        <v>2311</v>
      </c>
      <c r="E28" s="401">
        <v>44348</v>
      </c>
      <c r="F28" s="385" t="s">
        <v>590</v>
      </c>
      <c r="G28" s="386" t="s">
        <v>829</v>
      </c>
      <c r="H28" s="88"/>
      <c r="I28" s="387" t="s">
        <v>2363</v>
      </c>
      <c r="J28" s="388" t="s">
        <v>20</v>
      </c>
      <c r="K28" s="379" t="s">
        <v>443</v>
      </c>
      <c r="L28" s="379" t="s">
        <v>443</v>
      </c>
      <c r="M28" s="379" t="s">
        <v>443</v>
      </c>
      <c r="N28" s="379" t="s">
        <v>443</v>
      </c>
      <c r="O28" s="379" t="s">
        <v>443</v>
      </c>
      <c r="P28" s="379" t="s">
        <v>443</v>
      </c>
      <c r="Q28" s="379" t="s">
        <v>443</v>
      </c>
      <c r="R28" s="379"/>
      <c r="S28" s="379"/>
      <c r="T28" s="379"/>
      <c r="U28" s="379"/>
      <c r="V28" s="379"/>
    </row>
    <row r="29" spans="1:22" ht="45" customHeight="1" x14ac:dyDescent="0.25">
      <c r="A29" s="383" t="s">
        <v>830</v>
      </c>
      <c r="B29" s="382" t="s">
        <v>3048</v>
      </c>
      <c r="C29" s="383" t="s">
        <v>119</v>
      </c>
      <c r="D29" s="414" t="s">
        <v>2311</v>
      </c>
      <c r="E29" s="401"/>
      <c r="F29" s="385" t="s">
        <v>590</v>
      </c>
      <c r="G29" s="386" t="s">
        <v>283</v>
      </c>
      <c r="H29" s="88">
        <v>27</v>
      </c>
      <c r="I29" s="387" t="s">
        <v>2306</v>
      </c>
      <c r="J29" s="388" t="s">
        <v>69</v>
      </c>
      <c r="K29" s="379" t="s">
        <v>443</v>
      </c>
      <c r="L29" s="379" t="s">
        <v>443</v>
      </c>
      <c r="M29" s="379" t="s">
        <v>443</v>
      </c>
      <c r="N29" s="379" t="s">
        <v>443</v>
      </c>
      <c r="O29" s="379" t="s">
        <v>443</v>
      </c>
      <c r="P29" s="379" t="s">
        <v>443</v>
      </c>
      <c r="Q29" s="379" t="s">
        <v>443</v>
      </c>
      <c r="R29" s="379"/>
      <c r="S29" s="453"/>
      <c r="T29" s="453"/>
      <c r="U29" s="379"/>
      <c r="V29" s="379"/>
    </row>
    <row r="30" spans="1:22" customFormat="1" ht="30" x14ac:dyDescent="0.25">
      <c r="A30" s="383" t="s">
        <v>2116</v>
      </c>
      <c r="B30" s="382" t="s">
        <v>3048</v>
      </c>
      <c r="C30" s="383" t="s">
        <v>840</v>
      </c>
      <c r="D30" s="451" t="s">
        <v>2117</v>
      </c>
      <c r="E30" s="401">
        <v>44185</v>
      </c>
      <c r="F30" s="411" t="s">
        <v>590</v>
      </c>
      <c r="G30" s="386" t="s">
        <v>1012</v>
      </c>
      <c r="H30" s="526"/>
      <c r="I30" s="387" t="s">
        <v>2363</v>
      </c>
      <c r="J30" s="388" t="s">
        <v>53</v>
      </c>
      <c r="K30" s="379" t="s">
        <v>443</v>
      </c>
      <c r="L30" s="379" t="s">
        <v>443</v>
      </c>
      <c r="M30" s="379" t="s">
        <v>443</v>
      </c>
      <c r="N30" s="379" t="s">
        <v>443</v>
      </c>
      <c r="O30" s="379" t="s">
        <v>1882</v>
      </c>
      <c r="P30" s="379" t="s">
        <v>443</v>
      </c>
      <c r="Q30" s="379" t="s">
        <v>443</v>
      </c>
      <c r="R30" s="379"/>
      <c r="S30" s="379"/>
      <c r="T30" s="379"/>
      <c r="U30" s="379"/>
      <c r="V30" s="379"/>
    </row>
    <row r="31" spans="1:22" customFormat="1" ht="30" x14ac:dyDescent="0.25">
      <c r="A31" s="383" t="s">
        <v>2124</v>
      </c>
      <c r="B31" s="382" t="s">
        <v>3048</v>
      </c>
      <c r="C31" s="383" t="s">
        <v>2125</v>
      </c>
      <c r="D31" s="414" t="s">
        <v>2311</v>
      </c>
      <c r="E31" s="401">
        <v>41091</v>
      </c>
      <c r="F31" s="385" t="s">
        <v>590</v>
      </c>
      <c r="G31" s="386" t="s">
        <v>2390</v>
      </c>
      <c r="H31" s="541">
        <v>7</v>
      </c>
      <c r="I31" s="387" t="s">
        <v>30</v>
      </c>
      <c r="J31" s="388" t="s">
        <v>20</v>
      </c>
      <c r="K31" s="379" t="s">
        <v>443</v>
      </c>
      <c r="L31" s="379" t="s">
        <v>443</v>
      </c>
      <c r="M31" s="379" t="s">
        <v>443</v>
      </c>
      <c r="N31" s="379" t="s">
        <v>443</v>
      </c>
      <c r="O31" s="379" t="s">
        <v>443</v>
      </c>
      <c r="P31" s="379" t="s">
        <v>443</v>
      </c>
      <c r="Q31" s="379" t="s">
        <v>443</v>
      </c>
      <c r="R31" s="379"/>
      <c r="S31" s="379"/>
      <c r="T31" s="379"/>
      <c r="U31" s="379"/>
      <c r="V31" s="379"/>
    </row>
    <row r="32" spans="1:22" s="381" customFormat="1" ht="45" customHeight="1" x14ac:dyDescent="0.25">
      <c r="A32" s="390" t="s">
        <v>2129</v>
      </c>
      <c r="B32" s="382" t="s">
        <v>3048</v>
      </c>
      <c r="C32" s="372" t="s">
        <v>859</v>
      </c>
      <c r="D32" s="408" t="s">
        <v>2311</v>
      </c>
      <c r="E32" s="393">
        <v>44337</v>
      </c>
      <c r="F32" s="411" t="s">
        <v>590</v>
      </c>
      <c r="G32" s="394" t="s">
        <v>827</v>
      </c>
      <c r="H32" s="299"/>
      <c r="I32" s="395" t="s">
        <v>2385</v>
      </c>
      <c r="J32" s="396" t="s">
        <v>20</v>
      </c>
      <c r="K32" s="453" t="s">
        <v>443</v>
      </c>
      <c r="L32" s="453" t="s">
        <v>443</v>
      </c>
      <c r="M32" s="453" t="s">
        <v>443</v>
      </c>
      <c r="N32" s="453" t="s">
        <v>443</v>
      </c>
      <c r="O32" s="453" t="s">
        <v>443</v>
      </c>
      <c r="P32" s="453" t="s">
        <v>443</v>
      </c>
      <c r="Q32" s="453" t="s">
        <v>443</v>
      </c>
      <c r="R32" s="453"/>
      <c r="S32" s="379"/>
      <c r="T32" s="379"/>
      <c r="U32" s="379"/>
      <c r="V32" s="423"/>
    </row>
    <row r="33" spans="1:22" ht="45" customHeight="1" x14ac:dyDescent="0.25">
      <c r="A33" s="390" t="s">
        <v>863</v>
      </c>
      <c r="B33" s="382" t="s">
        <v>3048</v>
      </c>
      <c r="C33" s="383" t="s">
        <v>119</v>
      </c>
      <c r="D33" s="414" t="s">
        <v>2311</v>
      </c>
      <c r="E33" s="393">
        <v>44185</v>
      </c>
      <c r="F33" s="411" t="s">
        <v>590</v>
      </c>
      <c r="G33" s="394" t="s">
        <v>2391</v>
      </c>
      <c r="H33" s="140"/>
      <c r="I33" s="395" t="s">
        <v>2385</v>
      </c>
      <c r="J33" s="388" t="s">
        <v>28</v>
      </c>
      <c r="K33" s="453" t="s">
        <v>443</v>
      </c>
      <c r="L33" s="453" t="s">
        <v>443</v>
      </c>
      <c r="M33" s="453" t="s">
        <v>443</v>
      </c>
      <c r="N33" s="453" t="s">
        <v>443</v>
      </c>
      <c r="O33" s="453" t="s">
        <v>443</v>
      </c>
      <c r="P33" s="453" t="s">
        <v>443</v>
      </c>
      <c r="Q33" s="453" t="s">
        <v>443</v>
      </c>
      <c r="R33" s="453"/>
      <c r="S33" s="379"/>
      <c r="T33" s="379"/>
      <c r="U33" s="379"/>
      <c r="V33" s="379"/>
    </row>
    <row r="34" spans="1:22" s="381" customFormat="1" ht="45" customHeight="1" x14ac:dyDescent="0.25">
      <c r="A34" s="383" t="s">
        <v>866</v>
      </c>
      <c r="B34" s="382" t="s">
        <v>3048</v>
      </c>
      <c r="C34" s="383" t="s">
        <v>758</v>
      </c>
      <c r="D34" s="414" t="s">
        <v>2311</v>
      </c>
      <c r="E34" s="401">
        <v>43497</v>
      </c>
      <c r="F34" s="385" t="s">
        <v>590</v>
      </c>
      <c r="G34" s="529" t="s">
        <v>867</v>
      </c>
      <c r="H34" s="337"/>
      <c r="I34" s="413" t="s">
        <v>19</v>
      </c>
      <c r="J34" s="388" t="s">
        <v>25</v>
      </c>
      <c r="K34" s="379" t="s">
        <v>443</v>
      </c>
      <c r="L34" s="379" t="s">
        <v>443</v>
      </c>
      <c r="M34" s="379" t="s">
        <v>443</v>
      </c>
      <c r="N34" s="379" t="s">
        <v>443</v>
      </c>
      <c r="O34" s="379" t="s">
        <v>443</v>
      </c>
      <c r="P34" s="379" t="s">
        <v>443</v>
      </c>
      <c r="Q34" s="379" t="s">
        <v>443</v>
      </c>
      <c r="R34" s="379" t="s">
        <v>1882</v>
      </c>
      <c r="S34" s="379"/>
      <c r="T34" s="379"/>
      <c r="U34" s="379"/>
      <c r="V34" s="379"/>
    </row>
    <row r="35" spans="1:22" customFormat="1" ht="30" customHeight="1" x14ac:dyDescent="0.25">
      <c r="A35" s="383" t="s">
        <v>874</v>
      </c>
      <c r="B35" s="382" t="s">
        <v>3048</v>
      </c>
      <c r="C35" s="383" t="s">
        <v>875</v>
      </c>
      <c r="D35" s="414" t="s">
        <v>2311</v>
      </c>
      <c r="E35" s="401">
        <v>44167</v>
      </c>
      <c r="F35" s="385" t="s">
        <v>590</v>
      </c>
      <c r="G35" s="386" t="s">
        <v>2392</v>
      </c>
      <c r="H35" s="555" t="s">
        <v>19</v>
      </c>
      <c r="I35" s="413" t="s">
        <v>19</v>
      </c>
      <c r="J35" s="524" t="s">
        <v>28</v>
      </c>
      <c r="K35" s="379" t="s">
        <v>443</v>
      </c>
      <c r="L35" s="379" t="s">
        <v>443</v>
      </c>
      <c r="M35" s="379" t="s">
        <v>443</v>
      </c>
      <c r="N35" s="379" t="s">
        <v>443</v>
      </c>
      <c r="O35" s="379" t="s">
        <v>443</v>
      </c>
      <c r="P35" s="379" t="s">
        <v>443</v>
      </c>
      <c r="Q35" s="379" t="s">
        <v>443</v>
      </c>
      <c r="R35" s="379" t="s">
        <v>443</v>
      </c>
      <c r="S35" s="379"/>
      <c r="T35" s="379"/>
      <c r="U35" s="379"/>
      <c r="V35" s="379"/>
    </row>
    <row r="36" spans="1:22" s="381" customFormat="1" ht="45" customHeight="1" x14ac:dyDescent="0.25">
      <c r="A36" s="408" t="s">
        <v>878</v>
      </c>
      <c r="B36" s="382" t="s">
        <v>3048</v>
      </c>
      <c r="C36" s="383" t="s">
        <v>212</v>
      </c>
      <c r="D36" s="414" t="s">
        <v>2311</v>
      </c>
      <c r="E36" s="401">
        <v>40483</v>
      </c>
      <c r="F36" s="411" t="s">
        <v>590</v>
      </c>
      <c r="G36" s="386" t="s">
        <v>2393</v>
      </c>
      <c r="H36" s="88">
        <v>22</v>
      </c>
      <c r="I36" s="387" t="s">
        <v>30</v>
      </c>
      <c r="J36" s="388" t="s">
        <v>42</v>
      </c>
      <c r="K36" s="379" t="s">
        <v>443</v>
      </c>
      <c r="L36" s="539" t="s">
        <v>3052</v>
      </c>
      <c r="M36" s="379" t="s">
        <v>443</v>
      </c>
      <c r="N36" s="379" t="s">
        <v>443</v>
      </c>
      <c r="O36" s="379" t="s">
        <v>443</v>
      </c>
      <c r="P36" s="379" t="s">
        <v>443</v>
      </c>
      <c r="Q36" s="379" t="s">
        <v>443</v>
      </c>
      <c r="R36" s="379"/>
      <c r="S36" s="379"/>
      <c r="T36" s="379"/>
      <c r="U36" s="379"/>
      <c r="V36" s="379"/>
    </row>
    <row r="37" spans="1:22" s="381" customFormat="1" ht="45" customHeight="1" x14ac:dyDescent="0.25">
      <c r="A37" s="408" t="s">
        <v>2395</v>
      </c>
      <c r="B37" s="382" t="s">
        <v>3048</v>
      </c>
      <c r="C37" s="383" t="s">
        <v>1805</v>
      </c>
      <c r="D37" s="414" t="s">
        <v>1691</v>
      </c>
      <c r="E37" s="401">
        <v>44228</v>
      </c>
      <c r="F37" s="411" t="s">
        <v>590</v>
      </c>
      <c r="G37" s="529" t="s">
        <v>2396</v>
      </c>
      <c r="H37" s="88"/>
      <c r="I37" s="387" t="s">
        <v>19</v>
      </c>
      <c r="J37" s="388" t="s">
        <v>28</v>
      </c>
      <c r="K37" s="379" t="s">
        <v>443</v>
      </c>
      <c r="L37" s="379" t="s">
        <v>443</v>
      </c>
      <c r="M37" s="379" t="s">
        <v>443</v>
      </c>
      <c r="N37" s="379" t="s">
        <v>443</v>
      </c>
      <c r="O37" s="379" t="s">
        <v>443</v>
      </c>
      <c r="P37" s="379" t="s">
        <v>443</v>
      </c>
      <c r="Q37" s="379" t="s">
        <v>443</v>
      </c>
      <c r="R37" s="379" t="s">
        <v>443</v>
      </c>
      <c r="S37" s="379"/>
      <c r="T37" s="448"/>
      <c r="U37" s="379"/>
      <c r="V37" s="379"/>
    </row>
    <row r="38" spans="1:22" ht="45" customHeight="1" x14ac:dyDescent="0.25">
      <c r="A38" s="382" t="s">
        <v>894</v>
      </c>
      <c r="B38" s="382" t="s">
        <v>3048</v>
      </c>
      <c r="C38" s="382" t="s">
        <v>152</v>
      </c>
      <c r="D38" s="408" t="s">
        <v>2311</v>
      </c>
      <c r="E38" s="401">
        <v>42036</v>
      </c>
      <c r="F38" s="385" t="s">
        <v>590</v>
      </c>
      <c r="G38" s="386" t="s">
        <v>2397</v>
      </c>
      <c r="H38" s="88"/>
      <c r="I38" s="387" t="s">
        <v>2385</v>
      </c>
      <c r="J38" s="388" t="s">
        <v>72</v>
      </c>
      <c r="K38" s="453" t="s">
        <v>443</v>
      </c>
      <c r="L38" s="453" t="s">
        <v>443</v>
      </c>
      <c r="M38" s="453" t="s">
        <v>443</v>
      </c>
      <c r="N38" s="453" t="s">
        <v>443</v>
      </c>
      <c r="O38" s="453" t="s">
        <v>443</v>
      </c>
      <c r="P38" s="453" t="s">
        <v>443</v>
      </c>
      <c r="Q38" s="453" t="s">
        <v>443</v>
      </c>
      <c r="R38" s="453"/>
      <c r="S38" s="379"/>
      <c r="T38" s="379"/>
      <c r="U38" s="379"/>
      <c r="V38" s="379"/>
    </row>
    <row r="39" spans="1:22" ht="45" customHeight="1" x14ac:dyDescent="0.25">
      <c r="A39" s="382" t="s">
        <v>2398</v>
      </c>
      <c r="B39" s="382" t="s">
        <v>3048</v>
      </c>
      <c r="C39" s="382" t="s">
        <v>3053</v>
      </c>
      <c r="D39" s="408" t="s">
        <v>2311</v>
      </c>
      <c r="E39" s="401">
        <v>44713</v>
      </c>
      <c r="F39" s="385" t="s">
        <v>590</v>
      </c>
      <c r="G39" s="386" t="s">
        <v>2427</v>
      </c>
      <c r="H39" s="88"/>
      <c r="I39" s="387" t="s">
        <v>3054</v>
      </c>
      <c r="J39" s="388" t="s">
        <v>20</v>
      </c>
      <c r="K39" s="454" t="s">
        <v>35</v>
      </c>
      <c r="L39" s="454" t="s">
        <v>35</v>
      </c>
      <c r="M39" s="454" t="s">
        <v>35</v>
      </c>
      <c r="N39" s="454" t="s">
        <v>35</v>
      </c>
      <c r="O39" s="454" t="s">
        <v>35</v>
      </c>
      <c r="P39" s="454" t="s">
        <v>35</v>
      </c>
      <c r="Q39" s="454" t="s">
        <v>35</v>
      </c>
      <c r="R39" s="453"/>
      <c r="S39" s="379"/>
      <c r="T39" s="379"/>
      <c r="U39" s="379"/>
      <c r="V39" s="379"/>
    </row>
    <row r="40" spans="1:22" s="381" customFormat="1" ht="45" customHeight="1" x14ac:dyDescent="0.25">
      <c r="A40" s="382" t="s">
        <v>3055</v>
      </c>
      <c r="B40" s="382" t="s">
        <v>3048</v>
      </c>
      <c r="C40" s="382" t="s">
        <v>905</v>
      </c>
      <c r="D40" s="408" t="s">
        <v>2311</v>
      </c>
      <c r="E40" s="401">
        <v>44002</v>
      </c>
      <c r="F40" s="385" t="s">
        <v>590</v>
      </c>
      <c r="G40" s="386" t="s">
        <v>2400</v>
      </c>
      <c r="H40" s="88"/>
      <c r="I40" s="387" t="s">
        <v>2385</v>
      </c>
      <c r="J40" s="388" t="s">
        <v>40</v>
      </c>
      <c r="K40" s="453" t="s">
        <v>443</v>
      </c>
      <c r="L40" s="453" t="s">
        <v>443</v>
      </c>
      <c r="M40" s="453" t="s">
        <v>443</v>
      </c>
      <c r="N40" s="453" t="s">
        <v>443</v>
      </c>
      <c r="O40" s="453" t="s">
        <v>443</v>
      </c>
      <c r="P40" s="453" t="s">
        <v>443</v>
      </c>
      <c r="Q40" s="453" t="s">
        <v>443</v>
      </c>
      <c r="R40" s="453"/>
      <c r="S40" s="379"/>
      <c r="T40" s="379"/>
      <c r="U40" s="379"/>
      <c r="V40" s="379"/>
    </row>
    <row r="41" spans="1:22" ht="45" customHeight="1" x14ac:dyDescent="0.25">
      <c r="A41" s="383" t="s">
        <v>3056</v>
      </c>
      <c r="B41" s="382" t="s">
        <v>3048</v>
      </c>
      <c r="C41" s="383" t="s">
        <v>113</v>
      </c>
      <c r="D41" s="414" t="s">
        <v>2311</v>
      </c>
      <c r="E41" s="384"/>
      <c r="F41" s="532" t="s">
        <v>66</v>
      </c>
      <c r="G41" s="386" t="s">
        <v>246</v>
      </c>
      <c r="H41" s="88">
        <v>6</v>
      </c>
      <c r="I41" s="387" t="s">
        <v>2385</v>
      </c>
      <c r="J41" s="388" t="s">
        <v>25</v>
      </c>
      <c r="K41" s="453" t="s">
        <v>443</v>
      </c>
      <c r="L41" s="453" t="s">
        <v>443</v>
      </c>
      <c r="M41" s="453" t="s">
        <v>443</v>
      </c>
      <c r="N41" s="420" t="s">
        <v>35</v>
      </c>
      <c r="O41" s="420" t="s">
        <v>35</v>
      </c>
      <c r="P41" s="420" t="s">
        <v>35</v>
      </c>
      <c r="Q41" s="420" t="s">
        <v>35</v>
      </c>
      <c r="R41" s="454" t="s">
        <v>35</v>
      </c>
      <c r="S41" s="454" t="s">
        <v>35</v>
      </c>
      <c r="T41" s="454" t="s">
        <v>35</v>
      </c>
      <c r="U41" s="454" t="s">
        <v>35</v>
      </c>
      <c r="V41" s="454" t="s">
        <v>35</v>
      </c>
    </row>
    <row r="42" spans="1:22" s="381" customFormat="1" ht="45" customHeight="1" x14ac:dyDescent="0.25">
      <c r="A42" s="382" t="s">
        <v>3057</v>
      </c>
      <c r="B42" s="382" t="s">
        <v>3048</v>
      </c>
      <c r="C42" s="382" t="s">
        <v>2402</v>
      </c>
      <c r="D42" s="414" t="s">
        <v>2311</v>
      </c>
      <c r="E42" s="384"/>
      <c r="F42" s="385" t="s">
        <v>590</v>
      </c>
      <c r="G42" s="386" t="s">
        <v>933</v>
      </c>
      <c r="H42" s="88">
        <v>21</v>
      </c>
      <c r="I42" s="387" t="s">
        <v>30</v>
      </c>
      <c r="J42" s="388" t="s">
        <v>28</v>
      </c>
      <c r="K42" s="379" t="s">
        <v>443</v>
      </c>
      <c r="L42" s="379" t="s">
        <v>443</v>
      </c>
      <c r="M42" s="379" t="s">
        <v>443</v>
      </c>
      <c r="N42" s="379" t="s">
        <v>443</v>
      </c>
      <c r="O42" s="379" t="s">
        <v>443</v>
      </c>
      <c r="P42" s="379" t="s">
        <v>443</v>
      </c>
      <c r="Q42" s="379" t="s">
        <v>443</v>
      </c>
      <c r="R42" s="379"/>
      <c r="S42" s="379"/>
      <c r="T42" s="379"/>
      <c r="U42" s="379"/>
      <c r="V42" s="379"/>
    </row>
    <row r="43" spans="1:22" s="381" customFormat="1" ht="45" customHeight="1" x14ac:dyDescent="0.25">
      <c r="A43" s="382" t="s">
        <v>2403</v>
      </c>
      <c r="B43" s="382" t="s">
        <v>3048</v>
      </c>
      <c r="C43" s="382" t="s">
        <v>935</v>
      </c>
      <c r="D43" s="414" t="s">
        <v>2311</v>
      </c>
      <c r="E43" s="401">
        <v>44501</v>
      </c>
      <c r="F43" s="385" t="s">
        <v>590</v>
      </c>
      <c r="G43" s="386" t="s">
        <v>2404</v>
      </c>
      <c r="H43" s="88"/>
      <c r="I43" s="387" t="s">
        <v>2385</v>
      </c>
      <c r="J43" s="388" t="s">
        <v>31</v>
      </c>
      <c r="K43" s="453" t="s">
        <v>443</v>
      </c>
      <c r="L43" s="453" t="s">
        <v>443</v>
      </c>
      <c r="M43" s="453" t="s">
        <v>443</v>
      </c>
      <c r="N43" s="453" t="s">
        <v>443</v>
      </c>
      <c r="O43" s="453" t="s">
        <v>443</v>
      </c>
      <c r="P43" s="453" t="s">
        <v>443</v>
      </c>
      <c r="Q43" s="453" t="s">
        <v>443</v>
      </c>
      <c r="R43" s="453"/>
      <c r="S43" s="453"/>
      <c r="T43" s="453"/>
      <c r="U43" s="379"/>
      <c r="V43" s="379"/>
    </row>
    <row r="44" spans="1:22" ht="81" x14ac:dyDescent="0.25">
      <c r="A44" s="382" t="s">
        <v>2405</v>
      </c>
      <c r="B44" s="382" t="s">
        <v>3048</v>
      </c>
      <c r="C44" s="383" t="s">
        <v>2406</v>
      </c>
      <c r="D44" s="561" t="s">
        <v>2407</v>
      </c>
      <c r="E44" s="401">
        <v>43800</v>
      </c>
      <c r="F44" s="532" t="s">
        <v>66</v>
      </c>
      <c r="G44" s="386" t="s">
        <v>2408</v>
      </c>
      <c r="H44" s="88"/>
      <c r="I44" s="387" t="s">
        <v>2306</v>
      </c>
      <c r="J44" s="388" t="s">
        <v>40</v>
      </c>
      <c r="K44" s="379" t="s">
        <v>443</v>
      </c>
      <c r="L44" s="379" t="s">
        <v>443</v>
      </c>
      <c r="M44" s="535" t="s">
        <v>35</v>
      </c>
      <c r="N44" s="535" t="s">
        <v>35</v>
      </c>
      <c r="O44" s="535" t="s">
        <v>35</v>
      </c>
      <c r="P44" s="535" t="s">
        <v>35</v>
      </c>
      <c r="Q44" s="535" t="s">
        <v>35</v>
      </c>
      <c r="R44" s="535" t="s">
        <v>35</v>
      </c>
      <c r="S44" s="535" t="s">
        <v>35</v>
      </c>
      <c r="T44" s="535" t="s">
        <v>35</v>
      </c>
      <c r="U44" s="535" t="s">
        <v>35</v>
      </c>
      <c r="V44" s="535" t="s">
        <v>35</v>
      </c>
    </row>
    <row r="45" spans="1:22" ht="45" customHeight="1" x14ac:dyDescent="0.25">
      <c r="A45" s="382" t="s">
        <v>945</v>
      </c>
      <c r="B45" s="382" t="s">
        <v>3048</v>
      </c>
      <c r="C45" s="382" t="s">
        <v>152</v>
      </c>
      <c r="D45" s="414" t="s">
        <v>2311</v>
      </c>
      <c r="E45" s="401">
        <v>42036</v>
      </c>
      <c r="F45" s="385" t="s">
        <v>590</v>
      </c>
      <c r="G45" s="386" t="s">
        <v>2409</v>
      </c>
      <c r="H45" s="140"/>
      <c r="I45" s="387" t="s">
        <v>2385</v>
      </c>
      <c r="J45" s="388" t="s">
        <v>28</v>
      </c>
      <c r="K45" s="379" t="s">
        <v>443</v>
      </c>
      <c r="L45" s="379" t="s">
        <v>443</v>
      </c>
      <c r="M45" s="379" t="s">
        <v>443</v>
      </c>
      <c r="N45" s="453" t="s">
        <v>443</v>
      </c>
      <c r="O45" s="453" t="s">
        <v>443</v>
      </c>
      <c r="P45" s="453" t="s">
        <v>443</v>
      </c>
      <c r="Q45" s="453" t="s">
        <v>443</v>
      </c>
      <c r="R45" s="453"/>
      <c r="S45" s="379"/>
      <c r="T45" s="379"/>
      <c r="U45" s="379"/>
      <c r="V45" s="379"/>
    </row>
    <row r="46" spans="1:22" s="381" customFormat="1" ht="45" customHeight="1" x14ac:dyDescent="0.25">
      <c r="A46" s="383" t="s">
        <v>3058</v>
      </c>
      <c r="B46" s="382" t="s">
        <v>3048</v>
      </c>
      <c r="C46" s="383" t="s">
        <v>948</v>
      </c>
      <c r="D46" s="414" t="s">
        <v>2311</v>
      </c>
      <c r="E46" s="401">
        <v>42248</v>
      </c>
      <c r="F46" s="385" t="s">
        <v>590</v>
      </c>
      <c r="G46" s="386" t="s">
        <v>2410</v>
      </c>
      <c r="H46" s="88">
        <v>8</v>
      </c>
      <c r="I46" s="387" t="s">
        <v>30</v>
      </c>
      <c r="J46" s="388" t="s">
        <v>20</v>
      </c>
      <c r="K46" s="453" t="s">
        <v>443</v>
      </c>
      <c r="L46" s="453" t="s">
        <v>443</v>
      </c>
      <c r="M46" s="453" t="s">
        <v>443</v>
      </c>
      <c r="N46" s="379" t="s">
        <v>443</v>
      </c>
      <c r="O46" s="379" t="s">
        <v>443</v>
      </c>
      <c r="P46" s="379" t="s">
        <v>1882</v>
      </c>
      <c r="Q46" s="379" t="s">
        <v>443</v>
      </c>
      <c r="R46" s="379"/>
      <c r="S46" s="379"/>
      <c r="T46" s="379"/>
      <c r="U46" s="379"/>
      <c r="V46" s="379"/>
    </row>
    <row r="47" spans="1:22" s="381" customFormat="1" ht="45" customHeight="1" x14ac:dyDescent="0.25">
      <c r="A47" s="408" t="s">
        <v>3059</v>
      </c>
      <c r="B47" s="382" t="s">
        <v>3048</v>
      </c>
      <c r="C47" s="383" t="s">
        <v>956</v>
      </c>
      <c r="D47" s="414" t="s">
        <v>2311</v>
      </c>
      <c r="E47" s="401">
        <v>42719</v>
      </c>
      <c r="F47" s="385" t="s">
        <v>590</v>
      </c>
      <c r="G47" s="386" t="s">
        <v>2411</v>
      </c>
      <c r="H47" s="140">
        <v>20</v>
      </c>
      <c r="I47" s="387" t="s">
        <v>30</v>
      </c>
      <c r="J47" s="388" t="s">
        <v>25</v>
      </c>
      <c r="K47" s="379" t="s">
        <v>443</v>
      </c>
      <c r="L47" s="379" t="s">
        <v>443</v>
      </c>
      <c r="M47" s="379" t="s">
        <v>443</v>
      </c>
      <c r="N47" s="379" t="s">
        <v>443</v>
      </c>
      <c r="O47" s="379" t="s">
        <v>443</v>
      </c>
      <c r="P47" s="379" t="s">
        <v>443</v>
      </c>
      <c r="Q47" s="379" t="s">
        <v>1882</v>
      </c>
      <c r="R47" s="379"/>
      <c r="S47" s="379"/>
      <c r="T47" s="379"/>
      <c r="U47" s="379"/>
      <c r="V47" s="379"/>
    </row>
    <row r="48" spans="1:22" s="381" customFormat="1" ht="45" customHeight="1" x14ac:dyDescent="0.25">
      <c r="A48" s="408" t="s">
        <v>3060</v>
      </c>
      <c r="B48" s="382" t="s">
        <v>3048</v>
      </c>
      <c r="C48" s="383" t="s">
        <v>662</v>
      </c>
      <c r="D48" s="414" t="s">
        <v>2311</v>
      </c>
      <c r="E48" s="401">
        <v>44185</v>
      </c>
      <c r="F48" s="385" t="s">
        <v>590</v>
      </c>
      <c r="G48" s="386" t="s">
        <v>2412</v>
      </c>
      <c r="H48" s="140"/>
      <c r="I48" s="387" t="s">
        <v>2306</v>
      </c>
      <c r="J48" s="388" t="s">
        <v>50</v>
      </c>
      <c r="K48" s="379" t="s">
        <v>443</v>
      </c>
      <c r="L48" s="379" t="s">
        <v>443</v>
      </c>
      <c r="M48" s="379" t="s">
        <v>443</v>
      </c>
      <c r="N48" s="379" t="s">
        <v>443</v>
      </c>
      <c r="O48" s="379" t="s">
        <v>443</v>
      </c>
      <c r="P48" s="379" t="s">
        <v>443</v>
      </c>
      <c r="Q48" s="379" t="s">
        <v>443</v>
      </c>
      <c r="R48" s="379"/>
      <c r="S48" s="448"/>
      <c r="T48" s="379"/>
      <c r="U48" s="448"/>
      <c r="V48" s="379"/>
    </row>
    <row r="49" spans="1:22" ht="45" customHeight="1" x14ac:dyDescent="0.25">
      <c r="A49" s="414" t="s">
        <v>961</v>
      </c>
      <c r="B49" s="382" t="s">
        <v>3048</v>
      </c>
      <c r="C49" s="383" t="s">
        <v>113</v>
      </c>
      <c r="D49" s="414" t="s">
        <v>2311</v>
      </c>
      <c r="E49" s="401">
        <v>42826</v>
      </c>
      <c r="F49" s="385" t="s">
        <v>590</v>
      </c>
      <c r="G49" s="441" t="s">
        <v>2413</v>
      </c>
      <c r="H49" s="9"/>
      <c r="I49" s="387" t="s">
        <v>2306</v>
      </c>
      <c r="J49" s="388" t="s">
        <v>50</v>
      </c>
      <c r="K49" s="379" t="s">
        <v>443</v>
      </c>
      <c r="L49" s="379" t="s">
        <v>443</v>
      </c>
      <c r="M49" s="379" t="s">
        <v>443</v>
      </c>
      <c r="N49" s="379" t="s">
        <v>443</v>
      </c>
      <c r="O49" s="379" t="s">
        <v>443</v>
      </c>
      <c r="P49" s="379" t="s">
        <v>443</v>
      </c>
      <c r="Q49" s="379" t="s">
        <v>443</v>
      </c>
      <c r="R49" s="379"/>
      <c r="S49" s="379"/>
      <c r="T49" s="453"/>
      <c r="U49" s="379"/>
      <c r="V49" s="379"/>
    </row>
    <row r="50" spans="1:22" ht="45" customHeight="1" x14ac:dyDescent="0.25">
      <c r="A50" s="383" t="s">
        <v>3061</v>
      </c>
      <c r="B50" s="382" t="s">
        <v>3048</v>
      </c>
      <c r="C50" s="383" t="s">
        <v>948</v>
      </c>
      <c r="D50" s="414" t="s">
        <v>2311</v>
      </c>
      <c r="E50" s="384"/>
      <c r="F50" s="385" t="s">
        <v>590</v>
      </c>
      <c r="G50" s="386" t="s">
        <v>262</v>
      </c>
      <c r="H50" s="88">
        <v>15</v>
      </c>
      <c r="I50" s="387" t="s">
        <v>2385</v>
      </c>
      <c r="J50" s="388" t="s">
        <v>20</v>
      </c>
      <c r="K50" s="379" t="s">
        <v>443</v>
      </c>
      <c r="L50" s="379" t="s">
        <v>443</v>
      </c>
      <c r="M50" s="379" t="s">
        <v>443</v>
      </c>
      <c r="N50" s="453" t="s">
        <v>443</v>
      </c>
      <c r="O50" s="453" t="s">
        <v>443</v>
      </c>
      <c r="P50" s="379" t="s">
        <v>1882</v>
      </c>
      <c r="Q50" s="453" t="s">
        <v>443</v>
      </c>
      <c r="R50" s="453"/>
      <c r="S50" s="379"/>
      <c r="T50" s="379"/>
      <c r="U50" s="379"/>
      <c r="V50" s="379"/>
    </row>
    <row r="51" spans="1:22" s="381" customFormat="1" ht="45" customHeight="1" x14ac:dyDescent="0.25">
      <c r="A51" s="429" t="s">
        <v>979</v>
      </c>
      <c r="B51" s="382" t="s">
        <v>3048</v>
      </c>
      <c r="C51" s="371" t="s">
        <v>980</v>
      </c>
      <c r="D51" s="414" t="s">
        <v>2311</v>
      </c>
      <c r="E51" s="374">
        <v>43862</v>
      </c>
      <c r="F51" s="385" t="s">
        <v>590</v>
      </c>
      <c r="G51" s="403" t="s">
        <v>981</v>
      </c>
      <c r="H51" s="193"/>
      <c r="I51" s="431" t="s">
        <v>24</v>
      </c>
      <c r="J51" s="388" t="s">
        <v>45</v>
      </c>
      <c r="K51" s="453" t="s">
        <v>443</v>
      </c>
      <c r="L51" s="453" t="s">
        <v>443</v>
      </c>
      <c r="M51" s="453" t="s">
        <v>443</v>
      </c>
      <c r="N51" s="379" t="s">
        <v>1882</v>
      </c>
      <c r="O51" s="379" t="s">
        <v>443</v>
      </c>
      <c r="P51" s="379" t="s">
        <v>443</v>
      </c>
      <c r="Q51" s="379" t="s">
        <v>443</v>
      </c>
      <c r="R51" s="379"/>
      <c r="S51" s="379"/>
      <c r="T51" s="379"/>
      <c r="U51" s="379"/>
      <c r="V51" s="379"/>
    </row>
    <row r="52" spans="1:22" s="381" customFormat="1" ht="45" customHeight="1" x14ac:dyDescent="0.25">
      <c r="A52" s="382" t="s">
        <v>985</v>
      </c>
      <c r="B52" s="382" t="s">
        <v>3048</v>
      </c>
      <c r="C52" s="382" t="s">
        <v>758</v>
      </c>
      <c r="D52" s="414" t="s">
        <v>2311</v>
      </c>
      <c r="E52" s="401">
        <v>43422</v>
      </c>
      <c r="F52" s="385" t="s">
        <v>590</v>
      </c>
      <c r="G52" s="386" t="s">
        <v>986</v>
      </c>
      <c r="H52" s="88"/>
      <c r="I52" s="387" t="s">
        <v>24</v>
      </c>
      <c r="J52" s="388" t="s">
        <v>87</v>
      </c>
      <c r="K52" s="379" t="s">
        <v>1882</v>
      </c>
      <c r="L52" s="379" t="s">
        <v>443</v>
      </c>
      <c r="M52" s="379" t="s">
        <v>443</v>
      </c>
      <c r="N52" s="379" t="s">
        <v>443</v>
      </c>
      <c r="O52" s="379" t="s">
        <v>443</v>
      </c>
      <c r="P52" s="379" t="s">
        <v>443</v>
      </c>
      <c r="Q52" s="379" t="s">
        <v>443</v>
      </c>
      <c r="R52" s="379"/>
      <c r="S52" s="379"/>
      <c r="T52" s="379"/>
      <c r="U52" s="379"/>
      <c r="V52" s="379"/>
    </row>
    <row r="53" spans="1:22" s="381" customFormat="1" ht="45" customHeight="1" x14ac:dyDescent="0.25">
      <c r="A53" s="382" t="s">
        <v>2162</v>
      </c>
      <c r="B53" s="382" t="s">
        <v>3048</v>
      </c>
      <c r="C53" s="382" t="s">
        <v>989</v>
      </c>
      <c r="D53" s="533" t="s">
        <v>990</v>
      </c>
      <c r="E53" s="401">
        <v>44278</v>
      </c>
      <c r="F53" s="385" t="s">
        <v>590</v>
      </c>
      <c r="G53" s="386" t="s">
        <v>827</v>
      </c>
      <c r="H53" s="88"/>
      <c r="I53" s="387" t="s">
        <v>2383</v>
      </c>
      <c r="J53" s="388" t="s">
        <v>72</v>
      </c>
      <c r="K53" s="453" t="s">
        <v>443</v>
      </c>
      <c r="L53" s="537" t="s">
        <v>2364</v>
      </c>
      <c r="M53" s="379" t="s">
        <v>443</v>
      </c>
      <c r="N53" s="379" t="s">
        <v>443</v>
      </c>
      <c r="O53" s="379" t="s">
        <v>443</v>
      </c>
      <c r="P53" s="379" t="s">
        <v>443</v>
      </c>
      <c r="Q53" s="379" t="s">
        <v>443</v>
      </c>
      <c r="R53" s="379"/>
      <c r="S53" s="379"/>
      <c r="T53" s="379"/>
      <c r="U53" s="379"/>
      <c r="V53" s="379"/>
    </row>
    <row r="54" spans="1:22" ht="45" customHeight="1" x14ac:dyDescent="0.25">
      <c r="A54" s="383" t="s">
        <v>1006</v>
      </c>
      <c r="B54" s="382" t="s">
        <v>3048</v>
      </c>
      <c r="C54" s="383" t="s">
        <v>948</v>
      </c>
      <c r="D54" s="414" t="s">
        <v>2311</v>
      </c>
      <c r="E54" s="384"/>
      <c r="F54" s="385" t="s">
        <v>590</v>
      </c>
      <c r="G54" s="386" t="s">
        <v>241</v>
      </c>
      <c r="H54" s="88">
        <v>5</v>
      </c>
      <c r="I54" s="387" t="s">
        <v>2385</v>
      </c>
      <c r="J54" s="388" t="s">
        <v>69</v>
      </c>
      <c r="K54" s="379" t="s">
        <v>443</v>
      </c>
      <c r="L54" s="379" t="s">
        <v>443</v>
      </c>
      <c r="M54" s="379" t="s">
        <v>443</v>
      </c>
      <c r="N54" s="453" t="s">
        <v>443</v>
      </c>
      <c r="O54" s="453" t="s">
        <v>443</v>
      </c>
      <c r="P54" s="453" t="s">
        <v>443</v>
      </c>
      <c r="Q54" s="453" t="s">
        <v>443</v>
      </c>
      <c r="R54" s="453"/>
      <c r="S54" s="379"/>
      <c r="T54" s="379"/>
      <c r="U54" s="379"/>
      <c r="V54" s="379"/>
    </row>
    <row r="55" spans="1:22" s="381" customFormat="1" ht="45" customHeight="1" x14ac:dyDescent="0.25">
      <c r="A55" s="383" t="s">
        <v>2415</v>
      </c>
      <c r="B55" s="382" t="s">
        <v>3048</v>
      </c>
      <c r="C55" s="383" t="s">
        <v>840</v>
      </c>
      <c r="D55" s="451" t="s">
        <v>2169</v>
      </c>
      <c r="E55" s="401">
        <v>43831</v>
      </c>
      <c r="F55" s="385" t="s">
        <v>590</v>
      </c>
      <c r="G55" s="386" t="s">
        <v>1012</v>
      </c>
      <c r="H55" s="299"/>
      <c r="I55" s="387" t="s">
        <v>2363</v>
      </c>
      <c r="J55" s="388" t="s">
        <v>25</v>
      </c>
      <c r="K55" s="453" t="s">
        <v>443</v>
      </c>
      <c r="L55" s="453" t="s">
        <v>443</v>
      </c>
      <c r="M55" s="453" t="s">
        <v>443</v>
      </c>
      <c r="N55" s="379" t="s">
        <v>443</v>
      </c>
      <c r="O55" s="379" t="s">
        <v>443</v>
      </c>
      <c r="P55" s="379" t="s">
        <v>443</v>
      </c>
      <c r="Q55" s="379" t="s">
        <v>443</v>
      </c>
      <c r="R55" s="379"/>
      <c r="S55" s="379"/>
      <c r="T55" s="379"/>
      <c r="U55" s="379"/>
      <c r="V55" s="379"/>
    </row>
    <row r="56" spans="1:22" s="381" customFormat="1" ht="45" customHeight="1" x14ac:dyDescent="0.25">
      <c r="A56" s="383" t="s">
        <v>3062</v>
      </c>
      <c r="B56" s="382" t="s">
        <v>3048</v>
      </c>
      <c r="C56" s="383" t="s">
        <v>1028</v>
      </c>
      <c r="D56" s="414" t="s">
        <v>2311</v>
      </c>
      <c r="E56" s="401">
        <v>41730</v>
      </c>
      <c r="F56" s="385" t="s">
        <v>590</v>
      </c>
      <c r="G56" s="386" t="s">
        <v>2416</v>
      </c>
      <c r="H56" s="88">
        <v>19</v>
      </c>
      <c r="I56" s="387" t="s">
        <v>2306</v>
      </c>
      <c r="J56" s="388" t="s">
        <v>25</v>
      </c>
      <c r="K56" s="379" t="s">
        <v>443</v>
      </c>
      <c r="L56" s="379" t="s">
        <v>443</v>
      </c>
      <c r="M56" s="379" t="s">
        <v>443</v>
      </c>
      <c r="N56" s="379" t="s">
        <v>443</v>
      </c>
      <c r="O56" s="379" t="s">
        <v>443</v>
      </c>
      <c r="P56" s="379" t="s">
        <v>443</v>
      </c>
      <c r="Q56" s="379" t="s">
        <v>443</v>
      </c>
      <c r="R56" s="379"/>
      <c r="S56" s="453"/>
      <c r="T56" s="453"/>
      <c r="U56" s="448"/>
      <c r="V56" s="379"/>
    </row>
    <row r="57" spans="1:22" s="381" customFormat="1" ht="45" customHeight="1" x14ac:dyDescent="0.25">
      <c r="A57" s="383" t="s">
        <v>1036</v>
      </c>
      <c r="B57" s="382" t="s">
        <v>3048</v>
      </c>
      <c r="C57" s="382" t="s">
        <v>989</v>
      </c>
      <c r="D57" s="533" t="s">
        <v>1037</v>
      </c>
      <c r="E57" s="401">
        <v>44287</v>
      </c>
      <c r="F57" s="385" t="s">
        <v>590</v>
      </c>
      <c r="G57" s="386" t="s">
        <v>827</v>
      </c>
      <c r="H57" s="88"/>
      <c r="I57" s="387" t="s">
        <v>2383</v>
      </c>
      <c r="J57" s="388" t="s">
        <v>53</v>
      </c>
      <c r="K57" s="379" t="s">
        <v>443</v>
      </c>
      <c r="L57" s="537" t="s">
        <v>2364</v>
      </c>
      <c r="M57" s="379" t="s">
        <v>443</v>
      </c>
      <c r="N57" s="379" t="s">
        <v>443</v>
      </c>
      <c r="O57" s="379" t="s">
        <v>1882</v>
      </c>
      <c r="P57" s="379" t="s">
        <v>443</v>
      </c>
      <c r="Q57" s="379" t="s">
        <v>443</v>
      </c>
      <c r="R57" s="379"/>
      <c r="S57" s="379"/>
      <c r="T57" s="379"/>
      <c r="U57" s="379"/>
      <c r="V57" s="448"/>
    </row>
    <row r="58" spans="1:22" ht="45" customHeight="1" x14ac:dyDescent="0.25">
      <c r="A58" s="408" t="s">
        <v>1038</v>
      </c>
      <c r="B58" s="382" t="s">
        <v>3048</v>
      </c>
      <c r="C58" s="382" t="s">
        <v>60</v>
      </c>
      <c r="D58" s="409" t="s">
        <v>1176</v>
      </c>
      <c r="E58" s="384"/>
      <c r="F58" s="385" t="s">
        <v>590</v>
      </c>
      <c r="G58" s="386" t="s">
        <v>232</v>
      </c>
      <c r="H58" s="88">
        <v>3</v>
      </c>
      <c r="I58" s="387" t="s">
        <v>2385</v>
      </c>
      <c r="J58" s="415" t="s">
        <v>72</v>
      </c>
      <c r="K58" s="379" t="s">
        <v>443</v>
      </c>
      <c r="L58" s="379" t="s">
        <v>443</v>
      </c>
      <c r="M58" s="379" t="s">
        <v>443</v>
      </c>
      <c r="N58" s="453" t="s">
        <v>443</v>
      </c>
      <c r="O58" s="453" t="s">
        <v>443</v>
      </c>
      <c r="P58" s="453" t="s">
        <v>443</v>
      </c>
      <c r="Q58" s="453" t="s">
        <v>443</v>
      </c>
      <c r="R58" s="453"/>
      <c r="S58" s="379"/>
      <c r="T58" s="379"/>
      <c r="U58" s="379"/>
      <c r="V58" s="379"/>
    </row>
    <row r="59" spans="1:22" ht="45" customHeight="1" x14ac:dyDescent="0.25">
      <c r="A59" s="408" t="s">
        <v>2180</v>
      </c>
      <c r="B59" s="382" t="s">
        <v>3048</v>
      </c>
      <c r="C59" s="382" t="s">
        <v>989</v>
      </c>
      <c r="D59" s="533" t="s">
        <v>1042</v>
      </c>
      <c r="E59" s="471">
        <v>44185</v>
      </c>
      <c r="F59" s="385" t="s">
        <v>590</v>
      </c>
      <c r="G59" s="386" t="s">
        <v>827</v>
      </c>
      <c r="H59" s="140"/>
      <c r="I59" s="387" t="s">
        <v>2383</v>
      </c>
      <c r="J59" s="388" t="s">
        <v>45</v>
      </c>
      <c r="K59" s="453" t="s">
        <v>443</v>
      </c>
      <c r="L59" s="565" t="s">
        <v>2364</v>
      </c>
      <c r="M59" s="453" t="s">
        <v>443</v>
      </c>
      <c r="N59" s="448" t="s">
        <v>1882</v>
      </c>
      <c r="O59" s="379" t="s">
        <v>443</v>
      </c>
      <c r="P59" s="379" t="s">
        <v>443</v>
      </c>
      <c r="Q59" s="379" t="s">
        <v>443</v>
      </c>
      <c r="R59" s="379"/>
      <c r="S59" s="379"/>
      <c r="T59" s="379"/>
      <c r="U59" s="379"/>
      <c r="V59" s="379"/>
    </row>
    <row r="60" spans="1:22" ht="45" customHeight="1" x14ac:dyDescent="0.25">
      <c r="A60" s="383" t="s">
        <v>1043</v>
      </c>
      <c r="B60" s="382" t="s">
        <v>3048</v>
      </c>
      <c r="C60" s="383" t="s">
        <v>2417</v>
      </c>
      <c r="D60" s="408" t="s">
        <v>2311</v>
      </c>
      <c r="E60" s="401">
        <v>44044</v>
      </c>
      <c r="F60" s="385" t="s">
        <v>590</v>
      </c>
      <c r="G60" s="386" t="s">
        <v>2418</v>
      </c>
      <c r="H60" s="203" t="s">
        <v>2181</v>
      </c>
      <c r="I60" s="387" t="s">
        <v>2306</v>
      </c>
      <c r="J60" s="449" t="s">
        <v>45</v>
      </c>
      <c r="K60" s="379" t="s">
        <v>443</v>
      </c>
      <c r="L60" s="379" t="s">
        <v>443</v>
      </c>
      <c r="M60" s="379" t="s">
        <v>443</v>
      </c>
      <c r="N60" s="379" t="s">
        <v>1882</v>
      </c>
      <c r="O60" s="379" t="s">
        <v>443</v>
      </c>
      <c r="P60" s="379" t="s">
        <v>443</v>
      </c>
      <c r="Q60" s="379" t="s">
        <v>443</v>
      </c>
      <c r="R60" s="379"/>
      <c r="S60" s="453"/>
      <c r="T60" s="453"/>
      <c r="U60" s="379"/>
      <c r="V60" s="379"/>
    </row>
    <row r="61" spans="1:22" s="381" customFormat="1" ht="45" customHeight="1" x14ac:dyDescent="0.25">
      <c r="A61" s="382" t="s">
        <v>1046</v>
      </c>
      <c r="B61" s="382" t="s">
        <v>3048</v>
      </c>
      <c r="C61" s="382" t="s">
        <v>152</v>
      </c>
      <c r="D61" s="414" t="s">
        <v>2311</v>
      </c>
      <c r="E61" s="401">
        <v>41852</v>
      </c>
      <c r="F61" s="566" t="s">
        <v>1899</v>
      </c>
      <c r="G61" s="386" t="s">
        <v>2419</v>
      </c>
      <c r="H61" s="88"/>
      <c r="I61" s="387" t="s">
        <v>24</v>
      </c>
      <c r="J61" s="388" t="s">
        <v>40</v>
      </c>
      <c r="K61" s="420" t="s">
        <v>35</v>
      </c>
      <c r="L61" s="420" t="s">
        <v>35</v>
      </c>
      <c r="M61" s="420" t="s">
        <v>35</v>
      </c>
      <c r="N61" s="420" t="s">
        <v>35</v>
      </c>
      <c r="O61" s="420" t="s">
        <v>35</v>
      </c>
      <c r="P61" s="420" t="s">
        <v>35</v>
      </c>
      <c r="Q61" s="420" t="s">
        <v>35</v>
      </c>
      <c r="R61" s="379"/>
      <c r="S61" s="379"/>
      <c r="T61" s="379"/>
      <c r="U61" s="379"/>
      <c r="V61" s="379"/>
    </row>
    <row r="62" spans="1:22" ht="45" customHeight="1" x14ac:dyDescent="0.25">
      <c r="A62" s="383" t="s">
        <v>1051</v>
      </c>
      <c r="B62" s="382" t="s">
        <v>3048</v>
      </c>
      <c r="C62" s="383" t="s">
        <v>49</v>
      </c>
      <c r="D62" s="414" t="s">
        <v>2311</v>
      </c>
      <c r="E62" s="401">
        <v>41821</v>
      </c>
      <c r="F62" s="385" t="s">
        <v>590</v>
      </c>
      <c r="G62" s="386" t="s">
        <v>2420</v>
      </c>
      <c r="H62" s="88">
        <v>12</v>
      </c>
      <c r="I62" s="387" t="s">
        <v>2306</v>
      </c>
      <c r="J62" s="388" t="s">
        <v>69</v>
      </c>
      <c r="K62" s="379" t="s">
        <v>443</v>
      </c>
      <c r="L62" s="379" t="s">
        <v>443</v>
      </c>
      <c r="M62" s="379" t="s">
        <v>443</v>
      </c>
      <c r="N62" s="379" t="s">
        <v>443</v>
      </c>
      <c r="O62" s="379" t="s">
        <v>443</v>
      </c>
      <c r="P62" s="379" t="s">
        <v>443</v>
      </c>
      <c r="Q62" s="379" t="s">
        <v>443</v>
      </c>
      <c r="R62" s="379"/>
      <c r="S62" s="453"/>
      <c r="T62" s="453"/>
      <c r="U62" s="379"/>
      <c r="V62" s="379"/>
    </row>
    <row r="63" spans="1:22" ht="45" customHeight="1" x14ac:dyDescent="0.25">
      <c r="A63" s="383" t="s">
        <v>1059</v>
      </c>
      <c r="B63" s="382" t="s">
        <v>3048</v>
      </c>
      <c r="C63" s="383" t="s">
        <v>152</v>
      </c>
      <c r="D63" s="414" t="s">
        <v>2311</v>
      </c>
      <c r="E63" s="384"/>
      <c r="F63" s="385" t="s">
        <v>590</v>
      </c>
      <c r="G63" s="386" t="s">
        <v>258</v>
      </c>
      <c r="H63" s="88">
        <v>13</v>
      </c>
      <c r="I63" s="387" t="s">
        <v>2385</v>
      </c>
      <c r="J63" s="388" t="s">
        <v>50</v>
      </c>
      <c r="K63" s="379" t="s">
        <v>443</v>
      </c>
      <c r="L63" s="379" t="s">
        <v>443</v>
      </c>
      <c r="M63" s="379" t="s">
        <v>443</v>
      </c>
      <c r="N63" s="453" t="s">
        <v>443</v>
      </c>
      <c r="O63" s="453" t="s">
        <v>443</v>
      </c>
      <c r="P63" s="453" t="s">
        <v>443</v>
      </c>
      <c r="Q63" s="453" t="s">
        <v>443</v>
      </c>
      <c r="R63" s="453"/>
      <c r="S63" s="379"/>
      <c r="T63" s="379"/>
      <c r="U63" s="379"/>
      <c r="V63" s="379"/>
    </row>
    <row r="64" spans="1:22" s="381" customFormat="1" ht="45" customHeight="1" x14ac:dyDescent="0.25">
      <c r="A64" s="408" t="s">
        <v>3063</v>
      </c>
      <c r="B64" s="382" t="s">
        <v>3048</v>
      </c>
      <c r="C64" s="382" t="s">
        <v>2422</v>
      </c>
      <c r="D64" s="562" t="s">
        <v>2423</v>
      </c>
      <c r="E64" s="434">
        <v>43132</v>
      </c>
      <c r="F64" s="525" t="s">
        <v>2424</v>
      </c>
      <c r="G64" s="386" t="s">
        <v>2425</v>
      </c>
      <c r="H64" s="88"/>
      <c r="I64" s="387" t="s">
        <v>30</v>
      </c>
      <c r="J64" s="388" t="s">
        <v>2426</v>
      </c>
      <c r="K64" s="453" t="s">
        <v>443</v>
      </c>
      <c r="L64" s="453" t="s">
        <v>443</v>
      </c>
      <c r="M64" s="453" t="s">
        <v>443</v>
      </c>
      <c r="N64" s="420" t="s">
        <v>35</v>
      </c>
      <c r="O64" s="420" t="s">
        <v>35</v>
      </c>
      <c r="P64" s="420" t="s">
        <v>35</v>
      </c>
      <c r="Q64" s="420" t="s">
        <v>35</v>
      </c>
      <c r="R64" s="420" t="s">
        <v>35</v>
      </c>
      <c r="S64" s="420" t="s">
        <v>35</v>
      </c>
      <c r="T64" s="420" t="s">
        <v>35</v>
      </c>
      <c r="U64" s="420" t="s">
        <v>35</v>
      </c>
      <c r="V64" s="420" t="s">
        <v>35</v>
      </c>
    </row>
    <row r="65" spans="1:22" ht="30" x14ac:dyDescent="0.25">
      <c r="A65" s="383" t="s">
        <v>1070</v>
      </c>
      <c r="B65" s="382" t="s">
        <v>3048</v>
      </c>
      <c r="C65" s="383" t="s">
        <v>152</v>
      </c>
      <c r="D65" s="414" t="s">
        <v>2311</v>
      </c>
      <c r="E65" s="401">
        <v>43800</v>
      </c>
      <c r="F65" s="385" t="s">
        <v>590</v>
      </c>
      <c r="G65" s="386" t="s">
        <v>2429</v>
      </c>
      <c r="H65" s="88"/>
      <c r="I65" s="387" t="s">
        <v>2306</v>
      </c>
      <c r="J65" s="404" t="s">
        <v>87</v>
      </c>
      <c r="K65" s="379" t="s">
        <v>443</v>
      </c>
      <c r="L65" s="379" t="s">
        <v>443</v>
      </c>
      <c r="M65" s="379" t="s">
        <v>443</v>
      </c>
      <c r="N65" s="379" t="s">
        <v>443</v>
      </c>
      <c r="O65" s="379" t="s">
        <v>443</v>
      </c>
      <c r="P65" s="379" t="s">
        <v>443</v>
      </c>
      <c r="Q65" s="379" t="s">
        <v>443</v>
      </c>
      <c r="R65" s="379"/>
      <c r="S65" s="379"/>
      <c r="T65" s="379"/>
      <c r="U65" s="379"/>
      <c r="V65" s="379"/>
    </row>
    <row r="66" spans="1:22" s="381" customFormat="1" ht="45" customHeight="1" x14ac:dyDescent="0.25">
      <c r="A66" s="382" t="s">
        <v>3064</v>
      </c>
      <c r="B66" s="382" t="s">
        <v>3048</v>
      </c>
      <c r="C66" s="383" t="s">
        <v>185</v>
      </c>
      <c r="D66" s="414" t="s">
        <v>2311</v>
      </c>
      <c r="E66" s="401">
        <v>42558</v>
      </c>
      <c r="F66" s="385" t="s">
        <v>590</v>
      </c>
      <c r="G66" s="386" t="s">
        <v>488</v>
      </c>
      <c r="H66" s="140">
        <v>22</v>
      </c>
      <c r="I66" s="387" t="s">
        <v>19</v>
      </c>
      <c r="J66" s="415" t="s">
        <v>53</v>
      </c>
      <c r="K66" s="379" t="s">
        <v>443</v>
      </c>
      <c r="L66" s="379" t="s">
        <v>443</v>
      </c>
      <c r="M66" s="379" t="s">
        <v>443</v>
      </c>
      <c r="N66" s="379" t="s">
        <v>443</v>
      </c>
      <c r="O66" s="379" t="s">
        <v>1882</v>
      </c>
      <c r="P66" s="379" t="s">
        <v>443</v>
      </c>
      <c r="Q66" s="379" t="s">
        <v>443</v>
      </c>
      <c r="R66" s="379" t="s">
        <v>443</v>
      </c>
      <c r="S66" s="379"/>
      <c r="T66" s="379"/>
      <c r="U66" s="379"/>
      <c r="V66" s="379"/>
    </row>
    <row r="67" spans="1:22" s="381" customFormat="1" ht="30" x14ac:dyDescent="0.25">
      <c r="A67" s="382" t="s">
        <v>3065</v>
      </c>
      <c r="B67" s="382" t="s">
        <v>3048</v>
      </c>
      <c r="C67" s="383" t="s">
        <v>840</v>
      </c>
      <c r="D67" s="451" t="s">
        <v>2190</v>
      </c>
      <c r="E67" s="401">
        <v>44189</v>
      </c>
      <c r="F67" s="385" t="s">
        <v>590</v>
      </c>
      <c r="G67" s="386" t="s">
        <v>1081</v>
      </c>
      <c r="H67" s="140"/>
      <c r="I67" s="387" t="s">
        <v>2363</v>
      </c>
      <c r="J67" s="415" t="s">
        <v>50</v>
      </c>
      <c r="K67" s="379" t="s">
        <v>443</v>
      </c>
      <c r="L67" s="379" t="s">
        <v>443</v>
      </c>
      <c r="M67" s="379" t="s">
        <v>443</v>
      </c>
      <c r="N67" s="379" t="s">
        <v>443</v>
      </c>
      <c r="O67" s="379" t="s">
        <v>443</v>
      </c>
      <c r="P67" s="379" t="s">
        <v>443</v>
      </c>
      <c r="Q67" s="379" t="s">
        <v>443</v>
      </c>
      <c r="R67" s="379"/>
      <c r="S67" s="379"/>
      <c r="T67" s="379"/>
      <c r="U67" s="379"/>
      <c r="V67" s="379"/>
    </row>
    <row r="68" spans="1:22" s="381" customFormat="1" ht="45" customHeight="1" x14ac:dyDescent="0.25">
      <c r="A68" s="414" t="s">
        <v>1082</v>
      </c>
      <c r="B68" s="382" t="s">
        <v>3048</v>
      </c>
      <c r="C68" s="383" t="s">
        <v>89</v>
      </c>
      <c r="D68" s="414" t="s">
        <v>2311</v>
      </c>
      <c r="E68" s="401">
        <v>41426</v>
      </c>
      <c r="F68" s="385" t="s">
        <v>590</v>
      </c>
      <c r="G68" s="386" t="s">
        <v>2430</v>
      </c>
      <c r="H68" s="88">
        <v>24</v>
      </c>
      <c r="I68" s="387" t="s">
        <v>19</v>
      </c>
      <c r="J68" s="415" t="s">
        <v>50</v>
      </c>
      <c r="K68" s="379" t="s">
        <v>443</v>
      </c>
      <c r="L68" s="379" t="s">
        <v>443</v>
      </c>
      <c r="M68" s="379" t="s">
        <v>443</v>
      </c>
      <c r="N68" s="379" t="s">
        <v>443</v>
      </c>
      <c r="O68" s="379" t="s">
        <v>443</v>
      </c>
      <c r="P68" s="379" t="s">
        <v>443</v>
      </c>
      <c r="Q68" s="379" t="s">
        <v>443</v>
      </c>
      <c r="R68" s="568" t="s">
        <v>3054</v>
      </c>
      <c r="S68" s="448"/>
      <c r="T68" s="379"/>
      <c r="U68" s="379"/>
      <c r="V68" s="379"/>
    </row>
    <row r="69" spans="1:22" s="381" customFormat="1" ht="45" customHeight="1" x14ac:dyDescent="0.25">
      <c r="A69" s="414" t="s">
        <v>1089</v>
      </c>
      <c r="B69" s="382" t="s">
        <v>3048</v>
      </c>
      <c r="C69" s="383" t="s">
        <v>989</v>
      </c>
      <c r="D69" s="533" t="s">
        <v>1037</v>
      </c>
      <c r="E69" s="401">
        <v>44287</v>
      </c>
      <c r="F69" s="385" t="s">
        <v>590</v>
      </c>
      <c r="G69" s="386" t="s">
        <v>827</v>
      </c>
      <c r="H69" s="88"/>
      <c r="I69" s="387" t="s">
        <v>2383</v>
      </c>
      <c r="J69" s="388" t="s">
        <v>31</v>
      </c>
      <c r="K69" s="379" t="s">
        <v>443</v>
      </c>
      <c r="L69" s="537" t="s">
        <v>2364</v>
      </c>
      <c r="M69" s="379" t="s">
        <v>443</v>
      </c>
      <c r="N69" s="379" t="s">
        <v>443</v>
      </c>
      <c r="O69" s="379" t="s">
        <v>443</v>
      </c>
      <c r="P69" s="379" t="s">
        <v>443</v>
      </c>
      <c r="Q69" s="379" t="s">
        <v>443</v>
      </c>
      <c r="R69" s="379"/>
      <c r="S69" s="379"/>
      <c r="T69" s="379"/>
      <c r="U69" s="379"/>
      <c r="V69" s="379"/>
    </row>
    <row r="70" spans="1:22" s="381" customFormat="1" ht="45" customHeight="1" x14ac:dyDescent="0.25">
      <c r="A70" s="408" t="s">
        <v>1090</v>
      </c>
      <c r="B70" s="382" t="s">
        <v>3048</v>
      </c>
      <c r="C70" s="383" t="s">
        <v>119</v>
      </c>
      <c r="D70" s="414" t="s">
        <v>2311</v>
      </c>
      <c r="E70" s="384"/>
      <c r="F70" s="385" t="s">
        <v>590</v>
      </c>
      <c r="G70" s="386" t="s">
        <v>2431</v>
      </c>
      <c r="H70" s="88">
        <v>5</v>
      </c>
      <c r="I70" s="387" t="s">
        <v>2306</v>
      </c>
      <c r="J70" s="388" t="s">
        <v>50</v>
      </c>
      <c r="K70" s="379" t="s">
        <v>443</v>
      </c>
      <c r="L70" s="379" t="s">
        <v>443</v>
      </c>
      <c r="M70" s="379" t="s">
        <v>443</v>
      </c>
      <c r="N70" s="379" t="s">
        <v>443</v>
      </c>
      <c r="O70" s="379" t="s">
        <v>443</v>
      </c>
      <c r="P70" s="379" t="s">
        <v>443</v>
      </c>
      <c r="Q70" s="379" t="s">
        <v>443</v>
      </c>
      <c r="R70" s="379"/>
      <c r="S70" s="379"/>
      <c r="T70" s="453"/>
      <c r="U70" s="379"/>
      <c r="V70" s="379"/>
    </row>
    <row r="71" spans="1:22" s="381" customFormat="1" ht="45" customHeight="1" x14ac:dyDescent="0.25">
      <c r="A71" s="408" t="s">
        <v>2432</v>
      </c>
      <c r="B71" s="382" t="s">
        <v>3048</v>
      </c>
      <c r="C71" s="383" t="s">
        <v>840</v>
      </c>
      <c r="D71" s="451" t="s">
        <v>2190</v>
      </c>
      <c r="E71" s="401">
        <v>44189</v>
      </c>
      <c r="F71" s="385" t="s">
        <v>590</v>
      </c>
      <c r="G71" s="386" t="s">
        <v>1097</v>
      </c>
      <c r="H71" s="88"/>
      <c r="I71" s="387" t="s">
        <v>2363</v>
      </c>
      <c r="J71" s="388" t="s">
        <v>40</v>
      </c>
      <c r="K71" s="379" t="s">
        <v>443</v>
      </c>
      <c r="L71" s="379" t="s">
        <v>443</v>
      </c>
      <c r="M71" s="379" t="s">
        <v>1882</v>
      </c>
      <c r="N71" s="379" t="s">
        <v>443</v>
      </c>
      <c r="O71" s="379" t="s">
        <v>443</v>
      </c>
      <c r="P71" s="379" t="s">
        <v>443</v>
      </c>
      <c r="Q71" s="379" t="s">
        <v>443</v>
      </c>
      <c r="R71" s="379"/>
      <c r="S71" s="379"/>
      <c r="T71" s="379"/>
      <c r="U71" s="379"/>
      <c r="V71" s="379"/>
    </row>
    <row r="72" spans="1:22" s="381" customFormat="1" ht="45" customHeight="1" x14ac:dyDescent="0.25">
      <c r="A72" s="383" t="s">
        <v>1098</v>
      </c>
      <c r="B72" s="382" t="s">
        <v>3048</v>
      </c>
      <c r="C72" s="383" t="s">
        <v>840</v>
      </c>
      <c r="D72" s="451" t="s">
        <v>2117</v>
      </c>
      <c r="E72" s="401">
        <v>43881</v>
      </c>
      <c r="F72" s="385" t="s">
        <v>590</v>
      </c>
      <c r="G72" s="386" t="s">
        <v>1099</v>
      </c>
      <c r="H72" s="299"/>
      <c r="I72" s="387" t="s">
        <v>2363</v>
      </c>
      <c r="J72" s="388" t="s">
        <v>40</v>
      </c>
      <c r="K72" s="379" t="s">
        <v>443</v>
      </c>
      <c r="L72" s="379" t="s">
        <v>443</v>
      </c>
      <c r="M72" s="379" t="s">
        <v>1882</v>
      </c>
      <c r="N72" s="379" t="s">
        <v>443</v>
      </c>
      <c r="O72" s="379" t="s">
        <v>443</v>
      </c>
      <c r="P72" s="379" t="s">
        <v>443</v>
      </c>
      <c r="Q72" s="379" t="s">
        <v>443</v>
      </c>
      <c r="R72" s="379"/>
      <c r="S72" s="379"/>
      <c r="T72" s="379"/>
      <c r="U72" s="379"/>
      <c r="V72" s="379"/>
    </row>
    <row r="73" spans="1:22" s="381" customFormat="1" ht="45" customHeight="1" x14ac:dyDescent="0.25">
      <c r="A73" s="372" t="s">
        <v>1103</v>
      </c>
      <c r="B73" s="382" t="s">
        <v>3048</v>
      </c>
      <c r="C73" s="372" t="s">
        <v>1104</v>
      </c>
      <c r="D73" s="414" t="s">
        <v>2311</v>
      </c>
      <c r="E73" s="374">
        <v>43391</v>
      </c>
      <c r="F73" s="375" t="s">
        <v>590</v>
      </c>
      <c r="G73" s="376" t="s">
        <v>2433</v>
      </c>
      <c r="H73" s="140"/>
      <c r="I73" s="387" t="s">
        <v>30</v>
      </c>
      <c r="J73" s="378" t="s">
        <v>28</v>
      </c>
      <c r="K73" s="379" t="s">
        <v>443</v>
      </c>
      <c r="L73" s="379" t="s">
        <v>443</v>
      </c>
      <c r="M73" s="379" t="s">
        <v>443</v>
      </c>
      <c r="N73" s="379" t="s">
        <v>443</v>
      </c>
      <c r="O73" s="379" t="s">
        <v>443</v>
      </c>
      <c r="P73" s="379" t="s">
        <v>443</v>
      </c>
      <c r="Q73" s="379" t="s">
        <v>443</v>
      </c>
      <c r="R73" s="379"/>
      <c r="S73" s="379"/>
      <c r="T73" s="379"/>
      <c r="U73" s="379"/>
      <c r="V73" s="379"/>
    </row>
    <row r="74" spans="1:22" ht="45" customHeight="1" x14ac:dyDescent="0.25">
      <c r="A74" s="382" t="s">
        <v>1107</v>
      </c>
      <c r="B74" s="382" t="s">
        <v>3048</v>
      </c>
      <c r="C74" s="383" t="s">
        <v>119</v>
      </c>
      <c r="D74" s="414" t="s">
        <v>2311</v>
      </c>
      <c r="E74" s="401">
        <v>41456</v>
      </c>
      <c r="F74" s="385" t="s">
        <v>590</v>
      </c>
      <c r="G74" s="386" t="s">
        <v>256</v>
      </c>
      <c r="H74" s="88">
        <v>11</v>
      </c>
      <c r="I74" s="387" t="s">
        <v>2306</v>
      </c>
      <c r="J74" s="388" t="s">
        <v>28</v>
      </c>
      <c r="K74" s="379" t="s">
        <v>443</v>
      </c>
      <c r="L74" s="379" t="s">
        <v>443</v>
      </c>
      <c r="M74" s="379" t="s">
        <v>443</v>
      </c>
      <c r="N74" s="379" t="s">
        <v>443</v>
      </c>
      <c r="O74" s="379" t="s">
        <v>443</v>
      </c>
      <c r="P74" s="379" t="s">
        <v>443</v>
      </c>
      <c r="Q74" s="379" t="s">
        <v>35</v>
      </c>
      <c r="R74" s="379"/>
      <c r="S74" s="453"/>
      <c r="T74" s="379"/>
      <c r="U74" s="379"/>
      <c r="V74" s="379"/>
    </row>
    <row r="75" spans="1:22" ht="45" customHeight="1" x14ac:dyDescent="0.25">
      <c r="A75" s="383" t="s">
        <v>2197</v>
      </c>
      <c r="B75" s="382" t="s">
        <v>3048</v>
      </c>
      <c r="C75" s="383" t="s">
        <v>49</v>
      </c>
      <c r="D75" s="414" t="s">
        <v>2311</v>
      </c>
      <c r="E75" s="384"/>
      <c r="F75" s="385" t="s">
        <v>590</v>
      </c>
      <c r="G75" s="386" t="s">
        <v>300</v>
      </c>
      <c r="H75" s="88">
        <v>1</v>
      </c>
      <c r="I75" s="387" t="s">
        <v>19</v>
      </c>
      <c r="J75" s="388" t="s">
        <v>50</v>
      </c>
      <c r="K75" s="379" t="s">
        <v>443</v>
      </c>
      <c r="L75" s="379" t="s">
        <v>443</v>
      </c>
      <c r="M75" s="379" t="s">
        <v>443</v>
      </c>
      <c r="N75" s="379" t="s">
        <v>443</v>
      </c>
      <c r="O75" s="379" t="s">
        <v>443</v>
      </c>
      <c r="P75" s="379" t="s">
        <v>443</v>
      </c>
      <c r="Q75" s="379" t="s">
        <v>443</v>
      </c>
      <c r="R75" s="379" t="s">
        <v>443</v>
      </c>
      <c r="S75" s="379"/>
      <c r="T75" s="379"/>
      <c r="U75" s="379"/>
      <c r="V75" s="379"/>
    </row>
    <row r="76" spans="1:22" s="381" customFormat="1" ht="45" customHeight="1" x14ac:dyDescent="0.25">
      <c r="A76" s="382" t="s">
        <v>2434</v>
      </c>
      <c r="B76" s="382" t="s">
        <v>3048</v>
      </c>
      <c r="C76" s="383" t="s">
        <v>99</v>
      </c>
      <c r="D76" s="451" t="s">
        <v>2435</v>
      </c>
      <c r="E76" s="401">
        <v>44429</v>
      </c>
      <c r="F76" s="385" t="s">
        <v>590</v>
      </c>
      <c r="G76" s="386" t="s">
        <v>1118</v>
      </c>
      <c r="H76" s="88"/>
      <c r="I76" s="387" t="s">
        <v>24</v>
      </c>
      <c r="J76" s="388" t="s">
        <v>87</v>
      </c>
      <c r="K76" s="379" t="s">
        <v>1882</v>
      </c>
      <c r="L76" s="379" t="s">
        <v>443</v>
      </c>
      <c r="M76" s="379" t="s">
        <v>443</v>
      </c>
      <c r="N76" s="379" t="s">
        <v>443</v>
      </c>
      <c r="O76" s="379" t="s">
        <v>443</v>
      </c>
      <c r="P76" s="379" t="s">
        <v>443</v>
      </c>
      <c r="Q76" s="379" t="s">
        <v>443</v>
      </c>
      <c r="R76" s="379"/>
      <c r="S76" s="379"/>
      <c r="T76" s="379"/>
      <c r="U76" s="379"/>
      <c r="V76" s="379"/>
    </row>
    <row r="77" spans="1:22" s="381" customFormat="1" ht="45" customHeight="1" x14ac:dyDescent="0.25">
      <c r="A77" s="383" t="s">
        <v>3066</v>
      </c>
      <c r="B77" s="382" t="s">
        <v>3048</v>
      </c>
      <c r="C77" s="383" t="s">
        <v>1127</v>
      </c>
      <c r="D77" s="414" t="s">
        <v>1128</v>
      </c>
      <c r="E77" s="401">
        <v>44409</v>
      </c>
      <c r="F77" s="385" t="s">
        <v>590</v>
      </c>
      <c r="G77" s="386" t="s">
        <v>2427</v>
      </c>
      <c r="H77" s="88"/>
      <c r="I77" s="387" t="s">
        <v>2385</v>
      </c>
      <c r="J77" s="388" t="s">
        <v>40</v>
      </c>
      <c r="K77" s="453" t="s">
        <v>443</v>
      </c>
      <c r="L77" s="379" t="s">
        <v>443</v>
      </c>
      <c r="M77" s="379" t="s">
        <v>1882</v>
      </c>
      <c r="N77" s="453" t="s">
        <v>443</v>
      </c>
      <c r="O77" s="453" t="s">
        <v>443</v>
      </c>
      <c r="P77" s="453" t="s">
        <v>443</v>
      </c>
      <c r="Q77" s="453" t="s">
        <v>443</v>
      </c>
      <c r="R77" s="453"/>
      <c r="S77" s="379"/>
      <c r="T77" s="379"/>
      <c r="U77" s="379"/>
      <c r="V77" s="379"/>
    </row>
    <row r="78" spans="1:22" ht="45" customHeight="1" x14ac:dyDescent="0.25">
      <c r="A78" s="383" t="s">
        <v>1132</v>
      </c>
      <c r="B78" s="382" t="s">
        <v>3048</v>
      </c>
      <c r="C78" s="383" t="s">
        <v>1133</v>
      </c>
      <c r="D78" s="414" t="s">
        <v>2311</v>
      </c>
      <c r="E78" s="401">
        <v>42005</v>
      </c>
      <c r="F78" s="385" t="s">
        <v>590</v>
      </c>
      <c r="G78" s="386" t="s">
        <v>2437</v>
      </c>
      <c r="H78" s="88"/>
      <c r="I78" s="387" t="s">
        <v>2306</v>
      </c>
      <c r="J78" s="388" t="s">
        <v>45</v>
      </c>
      <c r="K78" s="453" t="s">
        <v>443</v>
      </c>
      <c r="L78" s="453" t="s">
        <v>443</v>
      </c>
      <c r="M78" s="379" t="s">
        <v>443</v>
      </c>
      <c r="N78" s="379" t="s">
        <v>1882</v>
      </c>
      <c r="O78" s="379" t="s">
        <v>443</v>
      </c>
      <c r="P78" s="379" t="s">
        <v>443</v>
      </c>
      <c r="Q78" s="379" t="s">
        <v>443</v>
      </c>
      <c r="R78" s="379"/>
      <c r="S78" s="453"/>
      <c r="T78" s="453"/>
      <c r="U78" s="379"/>
      <c r="V78" s="379"/>
    </row>
    <row r="79" spans="1:22" ht="45" customHeight="1" x14ac:dyDescent="0.25">
      <c r="A79" s="382" t="s">
        <v>3067</v>
      </c>
      <c r="B79" s="382" t="s">
        <v>3048</v>
      </c>
      <c r="C79" s="383" t="s">
        <v>197</v>
      </c>
      <c r="D79" s="414" t="s">
        <v>2311</v>
      </c>
      <c r="E79" s="384"/>
      <c r="F79" s="385" t="s">
        <v>590</v>
      </c>
      <c r="G79" s="386" t="s">
        <v>280</v>
      </c>
      <c r="H79" s="88">
        <v>24</v>
      </c>
      <c r="I79" s="387" t="s">
        <v>2306</v>
      </c>
      <c r="J79" s="388" t="s">
        <v>20</v>
      </c>
      <c r="K79" s="379" t="s">
        <v>443</v>
      </c>
      <c r="L79" s="379" t="s">
        <v>443</v>
      </c>
      <c r="M79" s="379" t="s">
        <v>443</v>
      </c>
      <c r="N79" s="379" t="s">
        <v>443</v>
      </c>
      <c r="O79" s="379" t="s">
        <v>443</v>
      </c>
      <c r="P79" s="379" t="s">
        <v>1882</v>
      </c>
      <c r="Q79" s="379" t="s">
        <v>443</v>
      </c>
      <c r="R79" s="379"/>
      <c r="S79" s="453"/>
      <c r="T79" s="453"/>
      <c r="U79" s="379"/>
      <c r="V79" s="379"/>
    </row>
    <row r="80" spans="1:22" ht="45" customHeight="1" x14ac:dyDescent="0.25">
      <c r="A80" s="372" t="s">
        <v>3068</v>
      </c>
      <c r="B80" s="382" t="s">
        <v>3048</v>
      </c>
      <c r="C80" s="372" t="s">
        <v>119</v>
      </c>
      <c r="D80" s="550" t="s">
        <v>2439</v>
      </c>
      <c r="E80" s="440"/>
      <c r="F80" s="385" t="s">
        <v>590</v>
      </c>
      <c r="G80" s="376" t="s">
        <v>254</v>
      </c>
      <c r="H80" s="88">
        <v>10</v>
      </c>
      <c r="I80" s="387" t="s">
        <v>2306</v>
      </c>
      <c r="J80" s="388" t="s">
        <v>25</v>
      </c>
      <c r="K80" s="420" t="s">
        <v>35</v>
      </c>
      <c r="L80" s="379" t="s">
        <v>443</v>
      </c>
      <c r="M80" s="420" t="s">
        <v>35</v>
      </c>
      <c r="N80" s="379" t="s">
        <v>443</v>
      </c>
      <c r="O80" s="420" t="s">
        <v>35</v>
      </c>
      <c r="P80" s="379" t="s">
        <v>443</v>
      </c>
      <c r="Q80" s="420" t="s">
        <v>35</v>
      </c>
      <c r="R80" s="379"/>
      <c r="S80" s="420" t="s">
        <v>35</v>
      </c>
      <c r="T80" s="453"/>
      <c r="U80" s="420" t="s">
        <v>35</v>
      </c>
      <c r="V80" s="379"/>
    </row>
    <row r="81" spans="1:22" ht="45" customHeight="1" x14ac:dyDescent="0.25">
      <c r="A81" s="383" t="s">
        <v>3069</v>
      </c>
      <c r="B81" s="382" t="s">
        <v>3048</v>
      </c>
      <c r="C81" s="383" t="s">
        <v>948</v>
      </c>
      <c r="D81" s="414" t="s">
        <v>2311</v>
      </c>
      <c r="E81" s="401">
        <v>41214</v>
      </c>
      <c r="F81" s="385" t="s">
        <v>590</v>
      </c>
      <c r="G81" s="386" t="s">
        <v>260</v>
      </c>
      <c r="H81" s="88">
        <v>14</v>
      </c>
      <c r="I81" s="387" t="s">
        <v>2385</v>
      </c>
      <c r="J81" s="388" t="s">
        <v>20</v>
      </c>
      <c r="K81" s="379" t="s">
        <v>443</v>
      </c>
      <c r="L81" s="379" t="s">
        <v>443</v>
      </c>
      <c r="M81" s="379" t="s">
        <v>443</v>
      </c>
      <c r="N81" s="453" t="s">
        <v>443</v>
      </c>
      <c r="O81" s="453" t="s">
        <v>443</v>
      </c>
      <c r="P81" s="453" t="s">
        <v>443</v>
      </c>
      <c r="Q81" s="453" t="s">
        <v>443</v>
      </c>
      <c r="R81" s="453"/>
      <c r="S81" s="379"/>
      <c r="T81" s="379"/>
      <c r="U81" s="379"/>
      <c r="V81" s="379"/>
    </row>
    <row r="82" spans="1:22" ht="45" customHeight="1" x14ac:dyDescent="0.25">
      <c r="A82" s="408" t="s">
        <v>3070</v>
      </c>
      <c r="B82" s="382" t="s">
        <v>3048</v>
      </c>
      <c r="C82" s="444" t="s">
        <v>60</v>
      </c>
      <c r="D82" s="409" t="s">
        <v>1176</v>
      </c>
      <c r="E82" s="445"/>
      <c r="F82" s="385" t="s">
        <v>590</v>
      </c>
      <c r="G82" s="386" t="s">
        <v>252</v>
      </c>
      <c r="H82" s="88">
        <v>9</v>
      </c>
      <c r="I82" s="387" t="s">
        <v>2306</v>
      </c>
      <c r="J82" s="388" t="s">
        <v>53</v>
      </c>
      <c r="K82" s="453" t="s">
        <v>443</v>
      </c>
      <c r="L82" s="453" t="s">
        <v>443</v>
      </c>
      <c r="M82" s="453" t="s">
        <v>443</v>
      </c>
      <c r="N82" s="379" t="s">
        <v>443</v>
      </c>
      <c r="O82" s="379" t="s">
        <v>443</v>
      </c>
      <c r="P82" s="379" t="s">
        <v>443</v>
      </c>
      <c r="Q82" s="379" t="s">
        <v>443</v>
      </c>
      <c r="R82" s="379"/>
      <c r="S82" s="453"/>
      <c r="T82" s="453"/>
      <c r="U82" s="379"/>
      <c r="V82" s="379"/>
    </row>
    <row r="83" spans="1:22" s="381" customFormat="1" ht="45" customHeight="1" x14ac:dyDescent="0.25">
      <c r="A83" s="408" t="s">
        <v>2440</v>
      </c>
      <c r="B83" s="382" t="s">
        <v>3048</v>
      </c>
      <c r="C83" s="382" t="s">
        <v>1179</v>
      </c>
      <c r="D83" s="414" t="s">
        <v>762</v>
      </c>
      <c r="E83" s="434">
        <v>43709</v>
      </c>
      <c r="F83" s="385" t="s">
        <v>590</v>
      </c>
      <c r="G83" s="386" t="s">
        <v>1180</v>
      </c>
      <c r="H83" s="88"/>
      <c r="I83" s="387" t="s">
        <v>2363</v>
      </c>
      <c r="J83" s="388" t="s">
        <v>87</v>
      </c>
      <c r="K83" s="379" t="s">
        <v>1882</v>
      </c>
      <c r="L83" s="537" t="s">
        <v>35</v>
      </c>
      <c r="M83" s="379" t="s">
        <v>443</v>
      </c>
      <c r="N83" s="379" t="s">
        <v>443</v>
      </c>
      <c r="O83" s="379" t="s">
        <v>443</v>
      </c>
      <c r="P83" s="379" t="s">
        <v>443</v>
      </c>
      <c r="Q83" s="379" t="s">
        <v>35</v>
      </c>
      <c r="R83" s="379"/>
      <c r="S83" s="379"/>
      <c r="T83" s="379"/>
      <c r="U83" s="379"/>
      <c r="V83" s="379"/>
    </row>
    <row r="84" spans="1:22" ht="45" customHeight="1" x14ac:dyDescent="0.25">
      <c r="A84" s="408" t="s">
        <v>3071</v>
      </c>
      <c r="B84" s="382" t="s">
        <v>3048</v>
      </c>
      <c r="C84" s="382" t="s">
        <v>62</v>
      </c>
      <c r="D84" s="409" t="s">
        <v>1176</v>
      </c>
      <c r="E84" s="384"/>
      <c r="F84" s="385" t="s">
        <v>590</v>
      </c>
      <c r="G84" s="386" t="s">
        <v>278</v>
      </c>
      <c r="H84" s="88">
        <v>23</v>
      </c>
      <c r="I84" s="387" t="s">
        <v>2306</v>
      </c>
      <c r="J84" s="388" t="s">
        <v>53</v>
      </c>
      <c r="K84" s="379" t="s">
        <v>443</v>
      </c>
      <c r="L84" s="379" t="s">
        <v>443</v>
      </c>
      <c r="M84" s="379" t="s">
        <v>443</v>
      </c>
      <c r="N84" s="379" t="s">
        <v>443</v>
      </c>
      <c r="O84" s="379" t="s">
        <v>1882</v>
      </c>
      <c r="P84" s="379" t="s">
        <v>443</v>
      </c>
      <c r="Q84" s="379" t="s">
        <v>443</v>
      </c>
      <c r="R84" s="379"/>
      <c r="S84" s="453"/>
      <c r="T84" s="453"/>
      <c r="U84" s="379"/>
      <c r="V84" s="379"/>
    </row>
    <row r="85" spans="1:22" ht="45" customHeight="1" x14ac:dyDescent="0.25">
      <c r="A85" s="383" t="s">
        <v>1189</v>
      </c>
      <c r="B85" s="382" t="s">
        <v>3048</v>
      </c>
      <c r="C85" s="383" t="s">
        <v>1133</v>
      </c>
      <c r="D85" s="414" t="s">
        <v>2311</v>
      </c>
      <c r="E85" s="401">
        <v>42005</v>
      </c>
      <c r="F85" s="385" t="s">
        <v>590</v>
      </c>
      <c r="G85" s="386" t="s">
        <v>2441</v>
      </c>
      <c r="H85" s="140"/>
      <c r="I85" s="387" t="s">
        <v>2306</v>
      </c>
      <c r="J85" s="388" t="s">
        <v>45</v>
      </c>
      <c r="K85" s="379" t="s">
        <v>443</v>
      </c>
      <c r="L85" s="379" t="s">
        <v>443</v>
      </c>
      <c r="M85" s="379" t="s">
        <v>443</v>
      </c>
      <c r="N85" s="379" t="s">
        <v>1882</v>
      </c>
      <c r="O85" s="379" t="s">
        <v>443</v>
      </c>
      <c r="P85" s="379" t="s">
        <v>443</v>
      </c>
      <c r="Q85" s="379" t="s">
        <v>443</v>
      </c>
      <c r="R85" s="379"/>
      <c r="S85" s="453"/>
      <c r="T85" s="453"/>
      <c r="U85" s="379"/>
      <c r="V85" s="379"/>
    </row>
    <row r="86" spans="1:22" s="381" customFormat="1" ht="45" customHeight="1" x14ac:dyDescent="0.25">
      <c r="A86" s="383" t="s">
        <v>1193</v>
      </c>
      <c r="B86" s="382" t="s">
        <v>3049</v>
      </c>
      <c r="C86" s="383" t="s">
        <v>758</v>
      </c>
      <c r="D86" s="414" t="s">
        <v>762</v>
      </c>
      <c r="E86" s="401">
        <v>44063</v>
      </c>
      <c r="F86" s="385" t="s">
        <v>590</v>
      </c>
      <c r="G86" s="386" t="s">
        <v>1194</v>
      </c>
      <c r="H86" s="140"/>
      <c r="I86" s="387" t="s">
        <v>2363</v>
      </c>
      <c r="J86" s="388" t="s">
        <v>45</v>
      </c>
      <c r="K86" s="379" t="s">
        <v>443</v>
      </c>
      <c r="L86" s="379" t="s">
        <v>443</v>
      </c>
      <c r="M86" s="379" t="s">
        <v>443</v>
      </c>
      <c r="N86" s="379" t="s">
        <v>1882</v>
      </c>
      <c r="O86" s="379" t="s">
        <v>443</v>
      </c>
      <c r="P86" s="379" t="s">
        <v>443</v>
      </c>
      <c r="Q86" s="379" t="s">
        <v>443</v>
      </c>
      <c r="R86" s="379"/>
      <c r="S86" s="379"/>
      <c r="T86" s="379"/>
      <c r="U86" s="379"/>
      <c r="V86" s="379"/>
    </row>
    <row r="87" spans="1:22" s="381" customFormat="1" ht="45" customHeight="1" x14ac:dyDescent="0.25">
      <c r="A87" s="383" t="s">
        <v>1219</v>
      </c>
      <c r="B87" s="382" t="s">
        <v>3049</v>
      </c>
      <c r="C87" s="383" t="s">
        <v>1396</v>
      </c>
      <c r="D87" s="414" t="s">
        <v>762</v>
      </c>
      <c r="E87" s="401">
        <v>43983</v>
      </c>
      <c r="F87" s="385" t="s">
        <v>590</v>
      </c>
      <c r="G87" s="386" t="s">
        <v>1220</v>
      </c>
      <c r="H87" s="88"/>
      <c r="I87" s="387" t="s">
        <v>2363</v>
      </c>
      <c r="J87" s="388" t="s">
        <v>25</v>
      </c>
      <c r="K87" s="379" t="s">
        <v>443</v>
      </c>
      <c r="L87" s="379" t="s">
        <v>443</v>
      </c>
      <c r="M87" s="379" t="s">
        <v>443</v>
      </c>
      <c r="N87" s="379" t="s">
        <v>443</v>
      </c>
      <c r="O87" s="379" t="s">
        <v>443</v>
      </c>
      <c r="P87" s="379" t="s">
        <v>443</v>
      </c>
      <c r="Q87" s="379" t="s">
        <v>443</v>
      </c>
      <c r="R87" s="379"/>
      <c r="S87" s="379"/>
      <c r="T87" s="379"/>
      <c r="U87" s="379"/>
      <c r="V87" s="379"/>
    </row>
    <row r="88" spans="1:22" s="381" customFormat="1" ht="45" customHeight="1" x14ac:dyDescent="0.25">
      <c r="A88" s="383" t="s">
        <v>1226</v>
      </c>
      <c r="B88" s="382" t="s">
        <v>3048</v>
      </c>
      <c r="C88" s="383" t="s">
        <v>1227</v>
      </c>
      <c r="D88" s="414" t="s">
        <v>762</v>
      </c>
      <c r="E88" s="401">
        <v>44197</v>
      </c>
      <c r="F88" s="385" t="s">
        <v>590</v>
      </c>
      <c r="G88" s="386" t="s">
        <v>1228</v>
      </c>
      <c r="H88" s="88"/>
      <c r="I88" s="387" t="s">
        <v>2363</v>
      </c>
      <c r="J88" s="388" t="s">
        <v>40</v>
      </c>
      <c r="K88" s="379" t="s">
        <v>443</v>
      </c>
      <c r="L88" s="379" t="s">
        <v>443</v>
      </c>
      <c r="M88" s="379" t="s">
        <v>1882</v>
      </c>
      <c r="N88" s="379" t="s">
        <v>443</v>
      </c>
      <c r="O88" s="379" t="s">
        <v>443</v>
      </c>
      <c r="P88" s="379" t="s">
        <v>443</v>
      </c>
      <c r="Q88" s="379" t="s">
        <v>443</v>
      </c>
      <c r="R88" s="379"/>
      <c r="S88" s="379"/>
      <c r="T88" s="379"/>
      <c r="U88" s="379"/>
      <c r="V88" s="379"/>
    </row>
    <row r="89" spans="1:22" ht="45" customHeight="1" x14ac:dyDescent="0.25">
      <c r="A89" s="383" t="s">
        <v>1254</v>
      </c>
      <c r="B89" s="382" t="s">
        <v>3048</v>
      </c>
      <c r="C89" s="383" t="s">
        <v>948</v>
      </c>
      <c r="D89" s="414" t="s">
        <v>2311</v>
      </c>
      <c r="E89" s="401">
        <v>44002</v>
      </c>
      <c r="F89" s="385" t="s">
        <v>590</v>
      </c>
      <c r="G89" s="386" t="s">
        <v>2444</v>
      </c>
      <c r="H89" s="88"/>
      <c r="I89" s="387" t="s">
        <v>2306</v>
      </c>
      <c r="J89" s="388" t="s">
        <v>25</v>
      </c>
      <c r="K89" s="379" t="s">
        <v>443</v>
      </c>
      <c r="L89" s="379" t="s">
        <v>443</v>
      </c>
      <c r="M89" s="379" t="s">
        <v>443</v>
      </c>
      <c r="N89" s="379" t="s">
        <v>443</v>
      </c>
      <c r="O89" s="379" t="s">
        <v>443</v>
      </c>
      <c r="P89" s="379" t="s">
        <v>443</v>
      </c>
      <c r="Q89" s="379" t="s">
        <v>1882</v>
      </c>
      <c r="R89" s="379"/>
      <c r="S89" s="453"/>
      <c r="T89" s="453"/>
      <c r="U89" s="379"/>
      <c r="V89" s="379"/>
    </row>
    <row r="90" spans="1:22" s="381" customFormat="1" ht="45" customHeight="1" x14ac:dyDescent="0.25">
      <c r="A90" s="383" t="s">
        <v>3072</v>
      </c>
      <c r="B90" s="382" t="s">
        <v>3048</v>
      </c>
      <c r="C90" s="383" t="s">
        <v>99</v>
      </c>
      <c r="D90" s="414" t="s">
        <v>2311</v>
      </c>
      <c r="E90" s="401">
        <v>42353</v>
      </c>
      <c r="F90" s="385" t="s">
        <v>590</v>
      </c>
      <c r="G90" s="386" t="s">
        <v>321</v>
      </c>
      <c r="H90" s="88"/>
      <c r="I90" s="387" t="s">
        <v>24</v>
      </c>
      <c r="J90" s="388" t="s">
        <v>42</v>
      </c>
      <c r="K90" s="420" t="s">
        <v>35</v>
      </c>
      <c r="L90" s="379" t="s">
        <v>1882</v>
      </c>
      <c r="M90" s="379" t="s">
        <v>443</v>
      </c>
      <c r="N90" s="379" t="s">
        <v>443</v>
      </c>
      <c r="O90" s="379" t="s">
        <v>443</v>
      </c>
      <c r="P90" s="379" t="s">
        <v>443</v>
      </c>
      <c r="Q90" s="379" t="s">
        <v>443</v>
      </c>
      <c r="R90" s="379"/>
      <c r="S90" s="379"/>
      <c r="T90" s="379"/>
      <c r="U90" s="379"/>
      <c r="V90" s="379"/>
    </row>
    <row r="91" spans="1:22" s="381" customFormat="1" ht="46.5" customHeight="1" x14ac:dyDescent="0.25">
      <c r="A91" s="408" t="s">
        <v>1264</v>
      </c>
      <c r="B91" s="382" t="s">
        <v>3048</v>
      </c>
      <c r="C91" s="383" t="s">
        <v>1265</v>
      </c>
      <c r="D91" s="414" t="s">
        <v>2311</v>
      </c>
      <c r="E91" s="401">
        <v>43831</v>
      </c>
      <c r="F91" s="385" t="s">
        <v>590</v>
      </c>
      <c r="G91" s="386" t="s">
        <v>1266</v>
      </c>
      <c r="H91" s="88"/>
      <c r="I91" s="387" t="s">
        <v>24</v>
      </c>
      <c r="J91" s="388" t="s">
        <v>53</v>
      </c>
      <c r="K91" s="379" t="s">
        <v>443</v>
      </c>
      <c r="L91" s="379" t="s">
        <v>443</v>
      </c>
      <c r="M91" s="379" t="s">
        <v>443</v>
      </c>
      <c r="N91" s="379" t="s">
        <v>443</v>
      </c>
      <c r="O91" s="379" t="s">
        <v>1882</v>
      </c>
      <c r="P91" s="379" t="s">
        <v>443</v>
      </c>
      <c r="Q91" s="379" t="s">
        <v>443</v>
      </c>
      <c r="R91" s="379"/>
      <c r="S91" s="379"/>
      <c r="T91" s="379"/>
      <c r="U91" s="379"/>
      <c r="V91" s="379"/>
    </row>
    <row r="92" spans="1:22" s="381" customFormat="1" ht="45" customHeight="1" x14ac:dyDescent="0.25">
      <c r="A92" s="383" t="s">
        <v>1271</v>
      </c>
      <c r="B92" s="382" t="s">
        <v>3048</v>
      </c>
      <c r="C92" s="383" t="s">
        <v>758</v>
      </c>
      <c r="D92" s="414" t="s">
        <v>2311</v>
      </c>
      <c r="E92" s="434">
        <v>43040</v>
      </c>
      <c r="F92" s="385" t="s">
        <v>590</v>
      </c>
      <c r="G92" s="386" t="s">
        <v>1272</v>
      </c>
      <c r="H92" s="88"/>
      <c r="I92" s="387" t="s">
        <v>24</v>
      </c>
      <c r="J92" s="388" t="s">
        <v>53</v>
      </c>
      <c r="K92" s="379" t="s">
        <v>443</v>
      </c>
      <c r="L92" s="379" t="s">
        <v>443</v>
      </c>
      <c r="M92" s="379" t="s">
        <v>443</v>
      </c>
      <c r="N92" s="379" t="s">
        <v>443</v>
      </c>
      <c r="O92" s="379" t="s">
        <v>1882</v>
      </c>
      <c r="P92" s="379" t="s">
        <v>443</v>
      </c>
      <c r="Q92" s="379" t="s">
        <v>443</v>
      </c>
      <c r="R92" s="379"/>
      <c r="S92" s="379"/>
      <c r="T92" s="379"/>
      <c r="U92" s="379"/>
      <c r="V92" s="379"/>
    </row>
    <row r="93" spans="1:22" s="381" customFormat="1" ht="45" customHeight="1" x14ac:dyDescent="0.25">
      <c r="A93" s="383" t="s">
        <v>1283</v>
      </c>
      <c r="B93" s="382" t="s">
        <v>3073</v>
      </c>
      <c r="C93" s="383" t="s">
        <v>989</v>
      </c>
      <c r="D93" s="553" t="s">
        <v>1284</v>
      </c>
      <c r="E93" s="434">
        <v>44317</v>
      </c>
      <c r="F93" s="385" t="s">
        <v>590</v>
      </c>
      <c r="G93" s="386" t="s">
        <v>827</v>
      </c>
      <c r="H93" s="88"/>
      <c r="I93" s="387" t="s">
        <v>2383</v>
      </c>
      <c r="J93" s="388" t="s">
        <v>20</v>
      </c>
      <c r="K93" s="420" t="s">
        <v>35</v>
      </c>
      <c r="L93" s="537" t="s">
        <v>2364</v>
      </c>
      <c r="M93" s="379" t="s">
        <v>443</v>
      </c>
      <c r="N93" s="379" t="s">
        <v>443</v>
      </c>
      <c r="O93" s="379" t="s">
        <v>443</v>
      </c>
      <c r="P93" s="379" t="s">
        <v>1882</v>
      </c>
      <c r="Q93" s="379" t="s">
        <v>443</v>
      </c>
      <c r="R93" s="379"/>
      <c r="S93" s="379"/>
      <c r="T93" s="379"/>
      <c r="U93" s="379"/>
      <c r="V93" s="379"/>
    </row>
    <row r="94" spans="1:22" s="381" customFormat="1" ht="45" customHeight="1" x14ac:dyDescent="0.25">
      <c r="A94" s="383" t="s">
        <v>3074</v>
      </c>
      <c r="B94" s="382" t="s">
        <v>3048</v>
      </c>
      <c r="C94" s="383" t="s">
        <v>119</v>
      </c>
      <c r="D94" s="408" t="s">
        <v>2311</v>
      </c>
      <c r="E94" s="384"/>
      <c r="F94" s="385" t="s">
        <v>590</v>
      </c>
      <c r="G94" s="386" t="s">
        <v>2225</v>
      </c>
      <c r="H94" s="88"/>
      <c r="I94" s="387" t="s">
        <v>24</v>
      </c>
      <c r="J94" s="388" t="s">
        <v>20</v>
      </c>
      <c r="K94" s="379" t="s">
        <v>443</v>
      </c>
      <c r="L94" s="379" t="s">
        <v>443</v>
      </c>
      <c r="M94" s="379" t="s">
        <v>443</v>
      </c>
      <c r="N94" s="379" t="s">
        <v>443</v>
      </c>
      <c r="O94" s="379" t="s">
        <v>443</v>
      </c>
      <c r="P94" s="379" t="s">
        <v>443</v>
      </c>
      <c r="Q94" s="379" t="s">
        <v>443</v>
      </c>
      <c r="R94" s="379"/>
      <c r="S94" s="379"/>
      <c r="T94" s="379"/>
      <c r="U94" s="379"/>
      <c r="V94" s="379"/>
    </row>
    <row r="95" spans="1:22" s="381" customFormat="1" ht="45" customHeight="1" x14ac:dyDescent="0.25">
      <c r="A95" s="383" t="s">
        <v>1299</v>
      </c>
      <c r="B95" s="382" t="s">
        <v>3048</v>
      </c>
      <c r="C95" s="383" t="s">
        <v>1300</v>
      </c>
      <c r="D95" s="414" t="s">
        <v>2311</v>
      </c>
      <c r="E95" s="384"/>
      <c r="F95" s="385" t="s">
        <v>590</v>
      </c>
      <c r="G95" s="386" t="s">
        <v>2445</v>
      </c>
      <c r="H95" s="89">
        <v>6</v>
      </c>
      <c r="I95" s="387" t="s">
        <v>2306</v>
      </c>
      <c r="J95" s="388" t="s">
        <v>45</v>
      </c>
      <c r="K95" s="379" t="s">
        <v>443</v>
      </c>
      <c r="L95" s="379" t="s">
        <v>443</v>
      </c>
      <c r="M95" s="379" t="s">
        <v>443</v>
      </c>
      <c r="N95" s="379" t="s">
        <v>1882</v>
      </c>
      <c r="O95" s="379" t="s">
        <v>443</v>
      </c>
      <c r="P95" s="379" t="s">
        <v>443</v>
      </c>
      <c r="Q95" s="379" t="s">
        <v>443</v>
      </c>
      <c r="R95" s="379"/>
      <c r="S95" s="453"/>
      <c r="T95" s="453"/>
      <c r="U95" s="379"/>
      <c r="V95" s="379"/>
    </row>
    <row r="96" spans="1:22" s="381" customFormat="1" ht="45" customHeight="1" x14ac:dyDescent="0.25">
      <c r="A96" s="383" t="s">
        <v>3075</v>
      </c>
      <c r="B96" s="382" t="s">
        <v>3048</v>
      </c>
      <c r="C96" s="383" t="s">
        <v>2448</v>
      </c>
      <c r="D96" s="414" t="s">
        <v>762</v>
      </c>
      <c r="E96" s="471">
        <v>44185</v>
      </c>
      <c r="F96" s="385" t="s">
        <v>590</v>
      </c>
      <c r="G96" s="386" t="s">
        <v>300</v>
      </c>
      <c r="H96" s="140"/>
      <c r="I96" s="387" t="s">
        <v>2385</v>
      </c>
      <c r="J96" s="388" t="s">
        <v>25</v>
      </c>
      <c r="K96" s="379" t="s">
        <v>443</v>
      </c>
      <c r="L96" s="379" t="s">
        <v>443</v>
      </c>
      <c r="M96" s="379" t="s">
        <v>443</v>
      </c>
      <c r="N96" s="453" t="s">
        <v>443</v>
      </c>
      <c r="O96" s="453" t="s">
        <v>443</v>
      </c>
      <c r="P96" s="453" t="s">
        <v>443</v>
      </c>
      <c r="Q96" s="453" t="s">
        <v>443</v>
      </c>
      <c r="R96" s="453"/>
      <c r="S96" s="379"/>
      <c r="T96" s="379"/>
      <c r="U96" s="379"/>
      <c r="V96" s="379"/>
    </row>
    <row r="97" spans="1:22" s="381" customFormat="1" ht="45" customHeight="1" x14ac:dyDescent="0.25">
      <c r="A97" s="382" t="s">
        <v>1324</v>
      </c>
      <c r="B97" s="382" t="s">
        <v>3048</v>
      </c>
      <c r="C97" s="383" t="s">
        <v>1325</v>
      </c>
      <c r="D97" s="409" t="s">
        <v>2450</v>
      </c>
      <c r="E97" s="401">
        <v>42933</v>
      </c>
      <c r="F97" s="385" t="s">
        <v>590</v>
      </c>
      <c r="G97" s="386" t="s">
        <v>300</v>
      </c>
      <c r="H97" s="140"/>
      <c r="I97" s="387" t="s">
        <v>2385</v>
      </c>
      <c r="J97" s="388" t="s">
        <v>20</v>
      </c>
      <c r="K97" s="538" t="s">
        <v>2451</v>
      </c>
      <c r="L97" s="453" t="s">
        <v>443</v>
      </c>
      <c r="M97" s="453" t="s">
        <v>443</v>
      </c>
      <c r="N97" s="453" t="s">
        <v>443</v>
      </c>
      <c r="O97" s="453" t="s">
        <v>443</v>
      </c>
      <c r="P97" s="453" t="s">
        <v>443</v>
      </c>
      <c r="Q97" s="453" t="s">
        <v>443</v>
      </c>
      <c r="R97" s="453"/>
      <c r="S97" s="379"/>
      <c r="T97" s="379"/>
      <c r="U97" s="379"/>
      <c r="V97" s="379"/>
    </row>
    <row r="98" spans="1:22" s="381" customFormat="1" ht="45" customHeight="1" x14ac:dyDescent="0.25">
      <c r="A98" s="399" t="s">
        <v>1330</v>
      </c>
      <c r="B98" s="382" t="s">
        <v>3048</v>
      </c>
      <c r="C98" s="399" t="s">
        <v>152</v>
      </c>
      <c r="D98" s="408" t="s">
        <v>2311</v>
      </c>
      <c r="E98" s="468"/>
      <c r="F98" s="402" t="s">
        <v>590</v>
      </c>
      <c r="G98" s="403" t="s">
        <v>517</v>
      </c>
      <c r="H98" s="193"/>
      <c r="I98" s="431" t="s">
        <v>24</v>
      </c>
      <c r="J98" s="404" t="s">
        <v>53</v>
      </c>
      <c r="K98" s="379" t="s">
        <v>443</v>
      </c>
      <c r="L98" s="453" t="s">
        <v>443</v>
      </c>
      <c r="M98" s="453" t="s">
        <v>443</v>
      </c>
      <c r="N98" s="379" t="s">
        <v>443</v>
      </c>
      <c r="O98" s="379" t="s">
        <v>1882</v>
      </c>
      <c r="P98" s="379" t="s">
        <v>443</v>
      </c>
      <c r="Q98" s="379" t="s">
        <v>443</v>
      </c>
      <c r="R98" s="379"/>
      <c r="S98" s="379"/>
      <c r="T98" s="379"/>
      <c r="U98" s="379"/>
      <c r="V98" s="379"/>
    </row>
    <row r="99" spans="1:22" s="381" customFormat="1" ht="45" customHeight="1" x14ac:dyDescent="0.25">
      <c r="A99" s="399" t="s">
        <v>1331</v>
      </c>
      <c r="B99" s="382" t="s">
        <v>3048</v>
      </c>
      <c r="C99" s="399" t="s">
        <v>989</v>
      </c>
      <c r="D99" s="533" t="s">
        <v>1332</v>
      </c>
      <c r="E99" s="564">
        <v>44217</v>
      </c>
      <c r="F99" s="402" t="s">
        <v>590</v>
      </c>
      <c r="G99" s="386" t="s">
        <v>827</v>
      </c>
      <c r="H99" s="193"/>
      <c r="I99" s="431" t="s">
        <v>2383</v>
      </c>
      <c r="J99" s="404" t="s">
        <v>69</v>
      </c>
      <c r="K99" s="379" t="s">
        <v>443</v>
      </c>
      <c r="L99" s="537" t="s">
        <v>2364</v>
      </c>
      <c r="M99" s="379" t="s">
        <v>443</v>
      </c>
      <c r="N99" s="379" t="s">
        <v>443</v>
      </c>
      <c r="O99" s="379" t="s">
        <v>443</v>
      </c>
      <c r="P99" s="379" t="s">
        <v>443</v>
      </c>
      <c r="Q99" s="379" t="s">
        <v>443</v>
      </c>
      <c r="R99" s="379"/>
      <c r="S99" s="379"/>
      <c r="T99" s="379"/>
      <c r="U99" s="379"/>
      <c r="V99" s="379"/>
    </row>
    <row r="100" spans="1:22" s="381" customFormat="1" ht="45" customHeight="1" x14ac:dyDescent="0.25">
      <c r="A100" s="383" t="s">
        <v>1337</v>
      </c>
      <c r="B100" s="382" t="s">
        <v>3048</v>
      </c>
      <c r="C100" s="383" t="s">
        <v>638</v>
      </c>
      <c r="D100" s="408" t="s">
        <v>2311</v>
      </c>
      <c r="E100" s="445"/>
      <c r="F100" s="385" t="s">
        <v>590</v>
      </c>
      <c r="G100" s="386" t="s">
        <v>382</v>
      </c>
      <c r="H100" s="193"/>
      <c r="I100" s="387" t="s">
        <v>24</v>
      </c>
      <c r="J100" s="388" t="s">
        <v>72</v>
      </c>
      <c r="K100" s="379" t="s">
        <v>443</v>
      </c>
      <c r="L100" s="379" t="s">
        <v>443</v>
      </c>
      <c r="M100" s="379" t="s">
        <v>443</v>
      </c>
      <c r="N100" s="379" t="s">
        <v>443</v>
      </c>
      <c r="O100" s="379" t="s">
        <v>443</v>
      </c>
      <c r="P100" s="379" t="s">
        <v>443</v>
      </c>
      <c r="Q100" s="379" t="s">
        <v>443</v>
      </c>
      <c r="R100" s="379"/>
      <c r="S100" s="379"/>
      <c r="T100" s="379"/>
      <c r="U100" s="379"/>
      <c r="V100" s="379"/>
    </row>
    <row r="101" spans="1:22" s="381" customFormat="1" ht="45" customHeight="1" x14ac:dyDescent="0.25">
      <c r="A101" s="383" t="s">
        <v>2453</v>
      </c>
      <c r="B101" s="382" t="s">
        <v>3048</v>
      </c>
      <c r="C101" s="383" t="s">
        <v>1348</v>
      </c>
      <c r="D101" s="408" t="s">
        <v>2311</v>
      </c>
      <c r="E101" s="401">
        <v>43831</v>
      </c>
      <c r="F101" s="385" t="s">
        <v>590</v>
      </c>
      <c r="G101" s="386" t="s">
        <v>1349</v>
      </c>
      <c r="H101" s="193"/>
      <c r="I101" s="387" t="s">
        <v>24</v>
      </c>
      <c r="J101" s="388" t="s">
        <v>50</v>
      </c>
      <c r="K101" s="379" t="s">
        <v>443</v>
      </c>
      <c r="L101" s="379" t="s">
        <v>443</v>
      </c>
      <c r="M101" s="379" t="s">
        <v>443</v>
      </c>
      <c r="N101" s="379" t="s">
        <v>443</v>
      </c>
      <c r="O101" s="379" t="s">
        <v>443</v>
      </c>
      <c r="P101" s="379" t="s">
        <v>443</v>
      </c>
      <c r="Q101" s="379" t="s">
        <v>443</v>
      </c>
      <c r="R101" s="379"/>
      <c r="S101" s="379"/>
      <c r="T101" s="379"/>
      <c r="U101" s="379"/>
      <c r="V101" s="379"/>
    </row>
    <row r="102" spans="1:22" s="381" customFormat="1" ht="45" customHeight="1" x14ac:dyDescent="0.25">
      <c r="A102" s="383" t="s">
        <v>3076</v>
      </c>
      <c r="B102" s="382" t="s">
        <v>3048</v>
      </c>
      <c r="C102" s="383" t="s">
        <v>152</v>
      </c>
      <c r="D102" s="408" t="s">
        <v>1360</v>
      </c>
      <c r="E102" s="401">
        <v>44551</v>
      </c>
      <c r="F102" s="385" t="s">
        <v>590</v>
      </c>
      <c r="G102" s="386" t="s">
        <v>3077</v>
      </c>
      <c r="H102" s="88"/>
      <c r="I102" s="387" t="s">
        <v>2383</v>
      </c>
      <c r="J102" s="388" t="s">
        <v>45</v>
      </c>
      <c r="K102" s="379" t="s">
        <v>443</v>
      </c>
      <c r="L102" s="537" t="s">
        <v>2364</v>
      </c>
      <c r="M102" s="379" t="s">
        <v>443</v>
      </c>
      <c r="N102" s="379" t="s">
        <v>443</v>
      </c>
      <c r="O102" s="379" t="s">
        <v>443</v>
      </c>
      <c r="P102" s="379" t="s">
        <v>1882</v>
      </c>
      <c r="Q102" s="379" t="s">
        <v>443</v>
      </c>
      <c r="R102" s="379"/>
      <c r="S102" s="379"/>
      <c r="T102" s="379"/>
      <c r="U102" s="379"/>
      <c r="V102" s="379"/>
    </row>
    <row r="103" spans="1:22" s="381" customFormat="1" ht="45" customHeight="1" x14ac:dyDescent="0.25">
      <c r="A103" s="383" t="s">
        <v>2456</v>
      </c>
      <c r="B103" s="382" t="s">
        <v>3048</v>
      </c>
      <c r="C103" s="383" t="s">
        <v>2457</v>
      </c>
      <c r="D103" s="563" t="s">
        <v>2458</v>
      </c>
      <c r="E103" s="446">
        <v>43831</v>
      </c>
      <c r="F103" s="532" t="s">
        <v>2459</v>
      </c>
      <c r="G103" s="386" t="s">
        <v>2460</v>
      </c>
      <c r="H103" s="88"/>
      <c r="I103" s="387" t="s">
        <v>24</v>
      </c>
      <c r="J103" s="388" t="s">
        <v>20</v>
      </c>
      <c r="K103" s="379" t="s">
        <v>443</v>
      </c>
      <c r="L103" s="420" t="s">
        <v>35</v>
      </c>
      <c r="M103" s="420" t="s">
        <v>35</v>
      </c>
      <c r="N103" s="420" t="s">
        <v>35</v>
      </c>
      <c r="O103" s="420" t="s">
        <v>35</v>
      </c>
      <c r="P103" s="420" t="s">
        <v>35</v>
      </c>
      <c r="Q103" s="420" t="s">
        <v>35</v>
      </c>
      <c r="R103" s="420" t="s">
        <v>35</v>
      </c>
      <c r="S103" s="420" t="s">
        <v>35</v>
      </c>
      <c r="T103" s="420" t="s">
        <v>35</v>
      </c>
      <c r="U103" s="420" t="s">
        <v>35</v>
      </c>
      <c r="V103" s="420" t="s">
        <v>35</v>
      </c>
    </row>
    <row r="104" spans="1:22" s="381" customFormat="1" ht="75" x14ac:dyDescent="0.25">
      <c r="A104" s="383" t="s">
        <v>2456</v>
      </c>
      <c r="B104" s="382" t="s">
        <v>3048</v>
      </c>
      <c r="C104" s="383" t="s">
        <v>2461</v>
      </c>
      <c r="D104" s="408" t="s">
        <v>2311</v>
      </c>
      <c r="E104" s="446">
        <v>43831</v>
      </c>
      <c r="F104" s="532" t="s">
        <v>2462</v>
      </c>
      <c r="G104" s="386" t="s">
        <v>2460</v>
      </c>
      <c r="H104" s="88"/>
      <c r="I104" s="387" t="s">
        <v>24</v>
      </c>
      <c r="J104" s="388" t="s">
        <v>20</v>
      </c>
      <c r="K104" s="420" t="s">
        <v>35</v>
      </c>
      <c r="L104" s="379" t="s">
        <v>443</v>
      </c>
      <c r="M104" s="379" t="s">
        <v>443</v>
      </c>
      <c r="N104" s="420" t="s">
        <v>35</v>
      </c>
      <c r="O104" s="420" t="s">
        <v>35</v>
      </c>
      <c r="P104" s="420" t="s">
        <v>35</v>
      </c>
      <c r="Q104" s="420" t="s">
        <v>35</v>
      </c>
      <c r="R104" s="420" t="s">
        <v>35</v>
      </c>
      <c r="S104" s="420" t="s">
        <v>35</v>
      </c>
      <c r="T104" s="420" t="s">
        <v>35</v>
      </c>
      <c r="U104" s="420" t="s">
        <v>35</v>
      </c>
      <c r="V104" s="420" t="s">
        <v>35</v>
      </c>
    </row>
    <row r="105" spans="1:22" s="381" customFormat="1" ht="30" x14ac:dyDescent="0.25">
      <c r="A105" s="383" t="s">
        <v>3078</v>
      </c>
      <c r="B105" s="382" t="s">
        <v>3048</v>
      </c>
      <c r="C105" s="383" t="s">
        <v>60</v>
      </c>
      <c r="D105" s="409" t="s">
        <v>1176</v>
      </c>
      <c r="E105" s="384"/>
      <c r="F105" s="385" t="s">
        <v>590</v>
      </c>
      <c r="G105" s="386" t="s">
        <v>1370</v>
      </c>
      <c r="H105" s="88"/>
      <c r="I105" s="387" t="s">
        <v>24</v>
      </c>
      <c r="J105" s="388" t="s">
        <v>69</v>
      </c>
      <c r="K105" s="407" t="s">
        <v>443</v>
      </c>
      <c r="L105" s="379" t="s">
        <v>443</v>
      </c>
      <c r="M105" s="379" t="s">
        <v>443</v>
      </c>
      <c r="N105" s="379" t="s">
        <v>443</v>
      </c>
      <c r="O105" s="379" t="s">
        <v>443</v>
      </c>
      <c r="P105" s="379" t="s">
        <v>443</v>
      </c>
      <c r="Q105" s="379" t="s">
        <v>443</v>
      </c>
      <c r="R105" s="379"/>
      <c r="S105" s="379"/>
      <c r="T105" s="379"/>
      <c r="U105" s="379"/>
      <c r="V105" s="379"/>
    </row>
    <row r="106" spans="1:22" s="381" customFormat="1" ht="45" customHeight="1" x14ac:dyDescent="0.25">
      <c r="A106" s="383" t="s">
        <v>1381</v>
      </c>
      <c r="B106" s="382" t="s">
        <v>3048</v>
      </c>
      <c r="C106" s="383" t="s">
        <v>989</v>
      </c>
      <c r="D106" s="533" t="s">
        <v>1382</v>
      </c>
      <c r="E106" s="471">
        <v>44185</v>
      </c>
      <c r="F106" s="385" t="s">
        <v>590</v>
      </c>
      <c r="G106" s="386" t="s">
        <v>827</v>
      </c>
      <c r="H106" s="88"/>
      <c r="I106" s="387" t="s">
        <v>2383</v>
      </c>
      <c r="J106" s="388" t="s">
        <v>31</v>
      </c>
      <c r="K106" s="379" t="s">
        <v>443</v>
      </c>
      <c r="L106" s="537" t="s">
        <v>2364</v>
      </c>
      <c r="M106" s="379" t="s">
        <v>443</v>
      </c>
      <c r="N106" s="379" t="s">
        <v>443</v>
      </c>
      <c r="O106" s="379" t="s">
        <v>443</v>
      </c>
      <c r="P106" s="379" t="s">
        <v>443</v>
      </c>
      <c r="Q106" s="379" t="s">
        <v>443</v>
      </c>
      <c r="R106" s="379"/>
      <c r="S106" s="379"/>
      <c r="T106" s="379"/>
      <c r="U106" s="379"/>
      <c r="V106" s="379"/>
    </row>
    <row r="107" spans="1:22" ht="45" customHeight="1" x14ac:dyDescent="0.25">
      <c r="A107" s="383" t="s">
        <v>3079</v>
      </c>
      <c r="B107" s="382" t="s">
        <v>3048</v>
      </c>
      <c r="C107" s="408" t="s">
        <v>3080</v>
      </c>
      <c r="D107" s="408" t="s">
        <v>1875</v>
      </c>
      <c r="E107" s="446">
        <v>42353</v>
      </c>
      <c r="F107" s="385" t="s">
        <v>590</v>
      </c>
      <c r="G107" s="386" t="s">
        <v>285</v>
      </c>
      <c r="H107" s="88">
        <v>28</v>
      </c>
      <c r="I107" s="387" t="s">
        <v>2306</v>
      </c>
      <c r="J107" s="388" t="s">
        <v>31</v>
      </c>
      <c r="K107" s="379" t="s">
        <v>443</v>
      </c>
      <c r="L107" s="379" t="s">
        <v>443</v>
      </c>
      <c r="M107" s="379" t="s">
        <v>443</v>
      </c>
      <c r="N107" s="379" t="s">
        <v>443</v>
      </c>
      <c r="O107" s="379" t="s">
        <v>443</v>
      </c>
      <c r="P107" s="379" t="s">
        <v>443</v>
      </c>
      <c r="Q107" s="379" t="s">
        <v>443</v>
      </c>
      <c r="R107" s="379"/>
      <c r="S107" s="453"/>
      <c r="T107" s="379"/>
      <c r="U107" s="379"/>
      <c r="V107" s="379"/>
    </row>
    <row r="108" spans="1:22" s="381" customFormat="1" ht="45" customHeight="1" x14ac:dyDescent="0.25">
      <c r="A108" s="383" t="s">
        <v>3081</v>
      </c>
      <c r="B108" s="382" t="s">
        <v>3048</v>
      </c>
      <c r="C108" s="383" t="s">
        <v>99</v>
      </c>
      <c r="D108" s="408" t="s">
        <v>2311</v>
      </c>
      <c r="E108" s="471">
        <v>43971</v>
      </c>
      <c r="F108" s="385" t="s">
        <v>590</v>
      </c>
      <c r="G108" s="386" t="s">
        <v>1394</v>
      </c>
      <c r="H108" s="88"/>
      <c r="I108" s="387" t="s">
        <v>24</v>
      </c>
      <c r="J108" s="388" t="s">
        <v>45</v>
      </c>
      <c r="K108" s="379" t="s">
        <v>443</v>
      </c>
      <c r="L108" s="379" t="s">
        <v>443</v>
      </c>
      <c r="M108" s="379" t="s">
        <v>443</v>
      </c>
      <c r="N108" s="379" t="s">
        <v>1882</v>
      </c>
      <c r="O108" s="379" t="s">
        <v>443</v>
      </c>
      <c r="P108" s="379" t="s">
        <v>443</v>
      </c>
      <c r="Q108" s="379" t="s">
        <v>443</v>
      </c>
      <c r="R108" s="379"/>
      <c r="S108" s="379"/>
      <c r="T108" s="379"/>
      <c r="U108" s="379"/>
      <c r="V108" s="379"/>
    </row>
    <row r="109" spans="1:22" s="381" customFormat="1" ht="45" customHeight="1" x14ac:dyDescent="0.25">
      <c r="A109" s="472" t="s">
        <v>1401</v>
      </c>
      <c r="B109" s="382" t="s">
        <v>3048</v>
      </c>
      <c r="C109" s="390" t="s">
        <v>758</v>
      </c>
      <c r="D109" s="408" t="s">
        <v>2311</v>
      </c>
      <c r="E109" s="473">
        <v>42522</v>
      </c>
      <c r="F109" s="411" t="s">
        <v>590</v>
      </c>
      <c r="G109" s="394" t="s">
        <v>1402</v>
      </c>
      <c r="H109" s="89"/>
      <c r="I109" s="474" t="s">
        <v>24</v>
      </c>
      <c r="J109" s="396" t="s">
        <v>45</v>
      </c>
      <c r="K109" s="379" t="s">
        <v>443</v>
      </c>
      <c r="L109" s="379" t="s">
        <v>443</v>
      </c>
      <c r="M109" s="379" t="s">
        <v>443</v>
      </c>
      <c r="N109" s="379" t="s">
        <v>1882</v>
      </c>
      <c r="O109" s="379" t="s">
        <v>443</v>
      </c>
      <c r="P109" s="379" t="s">
        <v>443</v>
      </c>
      <c r="Q109" s="379" t="s">
        <v>443</v>
      </c>
      <c r="R109" s="379"/>
      <c r="S109" s="379"/>
      <c r="T109" s="379"/>
      <c r="U109" s="379"/>
      <c r="V109" s="379"/>
    </row>
    <row r="110" spans="1:22" s="381" customFormat="1" ht="45" customHeight="1" x14ac:dyDescent="0.25">
      <c r="A110" s="406" t="s">
        <v>1407</v>
      </c>
      <c r="B110" s="382" t="s">
        <v>3048</v>
      </c>
      <c r="C110" s="383" t="s">
        <v>99</v>
      </c>
      <c r="D110" s="414" t="s">
        <v>762</v>
      </c>
      <c r="E110" s="434">
        <v>44348</v>
      </c>
      <c r="F110" s="411" t="s">
        <v>590</v>
      </c>
      <c r="G110" s="386" t="s">
        <v>2571</v>
      </c>
      <c r="H110" s="140"/>
      <c r="I110" s="413" t="s">
        <v>2383</v>
      </c>
      <c r="J110" s="388" t="s">
        <v>25</v>
      </c>
      <c r="K110" s="379" t="s">
        <v>443</v>
      </c>
      <c r="L110" s="537" t="s">
        <v>2364</v>
      </c>
      <c r="M110" s="379" t="s">
        <v>443</v>
      </c>
      <c r="N110" s="379" t="s">
        <v>443</v>
      </c>
      <c r="O110" s="379" t="s">
        <v>443</v>
      </c>
      <c r="P110" s="379" t="s">
        <v>443</v>
      </c>
      <c r="Q110" s="379" t="s">
        <v>443</v>
      </c>
      <c r="R110" s="379"/>
      <c r="S110" s="379"/>
      <c r="T110" s="379"/>
      <c r="U110" s="379"/>
      <c r="V110" s="379"/>
    </row>
    <row r="111" spans="1:22" s="381" customFormat="1" ht="45" customHeight="1" x14ac:dyDescent="0.25">
      <c r="A111" s="408" t="s">
        <v>1428</v>
      </c>
      <c r="B111" s="382" t="s">
        <v>3048</v>
      </c>
      <c r="C111" s="383" t="s">
        <v>638</v>
      </c>
      <c r="D111" s="408" t="s">
        <v>2311</v>
      </c>
      <c r="E111" s="401">
        <v>42370</v>
      </c>
      <c r="F111" s="385" t="s">
        <v>590</v>
      </c>
      <c r="G111" s="386" t="s">
        <v>416</v>
      </c>
      <c r="H111" s="140"/>
      <c r="I111" s="387" t="s">
        <v>24</v>
      </c>
      <c r="J111" s="388" t="s">
        <v>25</v>
      </c>
      <c r="K111" s="379" t="s">
        <v>443</v>
      </c>
      <c r="L111" s="379" t="s">
        <v>443</v>
      </c>
      <c r="M111" s="379" t="s">
        <v>443</v>
      </c>
      <c r="N111" s="379" t="s">
        <v>443</v>
      </c>
      <c r="O111" s="379" t="s">
        <v>443</v>
      </c>
      <c r="P111" s="379" t="s">
        <v>443</v>
      </c>
      <c r="Q111" s="379" t="s">
        <v>1882</v>
      </c>
      <c r="R111" s="379"/>
      <c r="S111" s="379"/>
      <c r="T111" s="379"/>
      <c r="U111" s="379"/>
      <c r="V111" s="379"/>
    </row>
    <row r="112" spans="1:22" s="381" customFormat="1" ht="45" customHeight="1" x14ac:dyDescent="0.25">
      <c r="A112" s="408" t="s">
        <v>2249</v>
      </c>
      <c r="B112" s="382" t="s">
        <v>3048</v>
      </c>
      <c r="C112" s="383" t="s">
        <v>60</v>
      </c>
      <c r="D112" s="409" t="s">
        <v>1176</v>
      </c>
      <c r="E112" s="401">
        <v>44166</v>
      </c>
      <c r="F112" s="385" t="s">
        <v>590</v>
      </c>
      <c r="G112" s="386" t="s">
        <v>1430</v>
      </c>
      <c r="H112" s="140"/>
      <c r="I112" s="387" t="s">
        <v>24</v>
      </c>
      <c r="J112" s="388" t="s">
        <v>50</v>
      </c>
      <c r="K112" s="379" t="s">
        <v>443</v>
      </c>
      <c r="L112" s="379" t="s">
        <v>443</v>
      </c>
      <c r="M112" s="379" t="s">
        <v>443</v>
      </c>
      <c r="N112" s="379" t="s">
        <v>443</v>
      </c>
      <c r="O112" s="379" t="s">
        <v>443</v>
      </c>
      <c r="P112" s="379" t="s">
        <v>35</v>
      </c>
      <c r="Q112" s="379" t="s">
        <v>443</v>
      </c>
      <c r="R112" s="379"/>
      <c r="S112" s="379"/>
      <c r="T112" s="379"/>
      <c r="U112" s="379"/>
      <c r="V112" s="379"/>
    </row>
    <row r="113" spans="1:22" s="381" customFormat="1" ht="45" customHeight="1" x14ac:dyDescent="0.25">
      <c r="A113" s="408" t="s">
        <v>1431</v>
      </c>
      <c r="B113" s="382" t="s">
        <v>3048</v>
      </c>
      <c r="C113" s="383" t="s">
        <v>638</v>
      </c>
      <c r="D113" s="408" t="s">
        <v>2311</v>
      </c>
      <c r="E113" s="401">
        <v>42370</v>
      </c>
      <c r="F113" s="385" t="s">
        <v>590</v>
      </c>
      <c r="G113" s="386" t="s">
        <v>416</v>
      </c>
      <c r="H113" s="88"/>
      <c r="I113" s="387" t="s">
        <v>24</v>
      </c>
      <c r="J113" s="388" t="s">
        <v>25</v>
      </c>
      <c r="K113" s="379" t="s">
        <v>443</v>
      </c>
      <c r="L113" s="379" t="s">
        <v>443</v>
      </c>
      <c r="M113" s="379" t="s">
        <v>443</v>
      </c>
      <c r="N113" s="379" t="s">
        <v>443</v>
      </c>
      <c r="O113" s="379" t="s">
        <v>443</v>
      </c>
      <c r="P113" s="379" t="s">
        <v>443</v>
      </c>
      <c r="Q113" s="379" t="s">
        <v>1882</v>
      </c>
      <c r="R113" s="379"/>
      <c r="S113" s="379"/>
      <c r="T113" s="379"/>
      <c r="U113" s="379"/>
      <c r="V113" s="379"/>
    </row>
    <row r="114" spans="1:22" ht="45" customHeight="1" x14ac:dyDescent="0.25">
      <c r="A114" s="383" t="s">
        <v>1432</v>
      </c>
      <c r="B114" s="382" t="s">
        <v>3048</v>
      </c>
      <c r="C114" s="383" t="s">
        <v>1396</v>
      </c>
      <c r="D114" s="408" t="s">
        <v>2311</v>
      </c>
      <c r="E114" s="384"/>
      <c r="F114" s="385" t="s">
        <v>590</v>
      </c>
      <c r="G114" s="386" t="s">
        <v>273</v>
      </c>
      <c r="H114" s="88">
        <v>22</v>
      </c>
      <c r="I114" s="387" t="s">
        <v>2306</v>
      </c>
      <c r="J114" s="388" t="s">
        <v>50</v>
      </c>
      <c r="K114" s="379" t="s">
        <v>443</v>
      </c>
      <c r="L114" s="379" t="s">
        <v>443</v>
      </c>
      <c r="M114" s="379" t="s">
        <v>443</v>
      </c>
      <c r="N114" s="379" t="s">
        <v>443</v>
      </c>
      <c r="O114" s="379" t="s">
        <v>443</v>
      </c>
      <c r="P114" s="379" t="s">
        <v>443</v>
      </c>
      <c r="Q114" s="379" t="s">
        <v>443</v>
      </c>
      <c r="R114" s="379"/>
      <c r="S114" s="448"/>
      <c r="T114" s="379"/>
      <c r="U114" s="379"/>
      <c r="V114" s="379"/>
    </row>
    <row r="115" spans="1:22" ht="45" customHeight="1" x14ac:dyDescent="0.25">
      <c r="A115" s="390" t="s">
        <v>3082</v>
      </c>
      <c r="B115" s="382" t="s">
        <v>3048</v>
      </c>
      <c r="C115" s="408" t="s">
        <v>2463</v>
      </c>
      <c r="D115" s="408" t="s">
        <v>1875</v>
      </c>
      <c r="E115" s="446">
        <v>42353</v>
      </c>
      <c r="F115" s="385" t="s">
        <v>590</v>
      </c>
      <c r="G115" s="386" t="s">
        <v>292</v>
      </c>
      <c r="H115" s="89">
        <v>33</v>
      </c>
      <c r="I115" s="387" t="s">
        <v>2306</v>
      </c>
      <c r="J115" s="396" t="s">
        <v>69</v>
      </c>
      <c r="K115" s="379" t="s">
        <v>443</v>
      </c>
      <c r="L115" s="379" t="s">
        <v>443</v>
      </c>
      <c r="M115" s="379" t="s">
        <v>443</v>
      </c>
      <c r="N115" s="379" t="s">
        <v>443</v>
      </c>
      <c r="O115" s="379" t="s">
        <v>443</v>
      </c>
      <c r="P115" s="379" t="s">
        <v>443</v>
      </c>
      <c r="Q115" s="379" t="s">
        <v>443</v>
      </c>
      <c r="R115" s="379"/>
      <c r="S115" s="453"/>
      <c r="T115" s="453"/>
      <c r="U115" s="379"/>
      <c r="V115" s="379"/>
    </row>
    <row r="116" spans="1:22" ht="45" customHeight="1" x14ac:dyDescent="0.25">
      <c r="A116" s="383" t="s">
        <v>3083</v>
      </c>
      <c r="B116" s="382" t="s">
        <v>3048</v>
      </c>
      <c r="C116" s="383" t="s">
        <v>99</v>
      </c>
      <c r="D116" s="408" t="s">
        <v>2311</v>
      </c>
      <c r="E116" s="384"/>
      <c r="F116" s="385" t="s">
        <v>590</v>
      </c>
      <c r="G116" s="386" t="s">
        <v>288</v>
      </c>
      <c r="H116" s="193">
        <v>32</v>
      </c>
      <c r="I116" s="387" t="s">
        <v>2306</v>
      </c>
      <c r="J116" s="388" t="s">
        <v>25</v>
      </c>
      <c r="K116" s="379" t="s">
        <v>443</v>
      </c>
      <c r="L116" s="379" t="s">
        <v>443</v>
      </c>
      <c r="M116" s="379" t="s">
        <v>443</v>
      </c>
      <c r="N116" s="379" t="s">
        <v>443</v>
      </c>
      <c r="O116" s="379" t="s">
        <v>443</v>
      </c>
      <c r="P116" s="379" t="s">
        <v>443</v>
      </c>
      <c r="Q116" s="379" t="s">
        <v>443</v>
      </c>
      <c r="R116" s="379"/>
      <c r="S116" s="453"/>
      <c r="T116" s="453"/>
      <c r="U116" s="379"/>
      <c r="V116" s="379"/>
    </row>
    <row r="117" spans="1:22" ht="45" customHeight="1" x14ac:dyDescent="0.25">
      <c r="A117" s="383" t="s">
        <v>3084</v>
      </c>
      <c r="B117" s="382" t="s">
        <v>3048</v>
      </c>
      <c r="C117" s="408" t="s">
        <v>2463</v>
      </c>
      <c r="D117" s="408" t="s">
        <v>1875</v>
      </c>
      <c r="E117" s="446">
        <v>42353</v>
      </c>
      <c r="F117" s="385" t="s">
        <v>590</v>
      </c>
      <c r="G117" s="386" t="s">
        <v>290</v>
      </c>
      <c r="H117" s="88">
        <v>34</v>
      </c>
      <c r="I117" s="387" t="s">
        <v>2306</v>
      </c>
      <c r="J117" s="388" t="s">
        <v>25</v>
      </c>
      <c r="K117" s="379" t="s">
        <v>443</v>
      </c>
      <c r="L117" s="379" t="s">
        <v>443</v>
      </c>
      <c r="M117" s="379" t="s">
        <v>443</v>
      </c>
      <c r="N117" s="379" t="s">
        <v>443</v>
      </c>
      <c r="O117" s="379" t="s">
        <v>443</v>
      </c>
      <c r="P117" s="379" t="s">
        <v>443</v>
      </c>
      <c r="Q117" s="379" t="s">
        <v>443</v>
      </c>
      <c r="R117" s="379"/>
      <c r="S117" s="453"/>
      <c r="T117" s="453"/>
      <c r="U117" s="379"/>
      <c r="V117" s="379"/>
    </row>
    <row r="118" spans="1:22" s="381" customFormat="1" ht="45" customHeight="1" x14ac:dyDescent="0.25">
      <c r="A118" s="408" t="s">
        <v>1458</v>
      </c>
      <c r="B118" s="382" t="s">
        <v>3048</v>
      </c>
      <c r="C118" s="382" t="s">
        <v>60</v>
      </c>
      <c r="D118" s="409" t="s">
        <v>1176</v>
      </c>
      <c r="E118" s="401">
        <v>43617</v>
      </c>
      <c r="F118" s="385" t="s">
        <v>590</v>
      </c>
      <c r="G118" s="386" t="s">
        <v>1460</v>
      </c>
      <c r="H118" s="193"/>
      <c r="I118" s="387" t="s">
        <v>2363</v>
      </c>
      <c r="J118" s="388" t="s">
        <v>53</v>
      </c>
      <c r="K118" s="379" t="s">
        <v>443</v>
      </c>
      <c r="L118" s="379" t="s">
        <v>443</v>
      </c>
      <c r="M118" s="379" t="s">
        <v>443</v>
      </c>
      <c r="N118" s="379" t="s">
        <v>443</v>
      </c>
      <c r="O118" s="379" t="s">
        <v>1882</v>
      </c>
      <c r="P118" s="379" t="s">
        <v>443</v>
      </c>
      <c r="Q118" s="379" t="s">
        <v>443</v>
      </c>
      <c r="R118" s="379"/>
      <c r="S118" s="379"/>
      <c r="T118" s="379"/>
      <c r="U118" s="379"/>
      <c r="V118" s="379"/>
    </row>
    <row r="119" spans="1:22" s="381" customFormat="1" ht="45" customHeight="1" x14ac:dyDescent="0.25">
      <c r="A119" s="383" t="s">
        <v>1461</v>
      </c>
      <c r="B119" s="382" t="s">
        <v>3048</v>
      </c>
      <c r="C119" s="383" t="s">
        <v>1462</v>
      </c>
      <c r="D119" s="414" t="s">
        <v>2311</v>
      </c>
      <c r="E119" s="393">
        <v>43971</v>
      </c>
      <c r="F119" s="385" t="s">
        <v>590</v>
      </c>
      <c r="G119" s="386" t="s">
        <v>827</v>
      </c>
      <c r="H119" s="337"/>
      <c r="I119" s="387" t="s">
        <v>2363</v>
      </c>
      <c r="J119" s="396" t="s">
        <v>53</v>
      </c>
      <c r="K119" s="379" t="s">
        <v>443</v>
      </c>
      <c r="L119" s="379" t="s">
        <v>443</v>
      </c>
      <c r="M119" s="379" t="s">
        <v>443</v>
      </c>
      <c r="N119" s="379" t="s">
        <v>443</v>
      </c>
      <c r="O119" s="379" t="s">
        <v>1882</v>
      </c>
      <c r="P119" s="379" t="s">
        <v>443</v>
      </c>
      <c r="Q119" s="379" t="s">
        <v>443</v>
      </c>
      <c r="R119" s="379"/>
      <c r="S119" s="379"/>
      <c r="T119" s="379"/>
      <c r="U119" s="379"/>
      <c r="V119" s="379"/>
    </row>
    <row r="120" spans="1:22" s="381" customFormat="1" ht="45" customHeight="1" x14ac:dyDescent="0.25">
      <c r="A120" s="414" t="s">
        <v>3085</v>
      </c>
      <c r="B120" s="382" t="s">
        <v>3048</v>
      </c>
      <c r="C120" s="383" t="s">
        <v>89</v>
      </c>
      <c r="D120" s="451" t="s">
        <v>2254</v>
      </c>
      <c r="E120" s="401">
        <v>44256</v>
      </c>
      <c r="F120" s="385" t="s">
        <v>590</v>
      </c>
      <c r="G120" s="386" t="s">
        <v>2465</v>
      </c>
      <c r="H120" s="88"/>
      <c r="I120" s="387" t="s">
        <v>2363</v>
      </c>
      <c r="J120" s="388" t="s">
        <v>45</v>
      </c>
      <c r="K120" s="379" t="s">
        <v>443</v>
      </c>
      <c r="L120" s="379" t="s">
        <v>443</v>
      </c>
      <c r="M120" s="379" t="s">
        <v>443</v>
      </c>
      <c r="N120" s="379" t="s">
        <v>443</v>
      </c>
      <c r="O120" s="379" t="s">
        <v>443</v>
      </c>
      <c r="P120" s="379" t="s">
        <v>443</v>
      </c>
      <c r="Q120" s="379" t="s">
        <v>443</v>
      </c>
      <c r="R120" s="379"/>
      <c r="S120" s="379"/>
      <c r="T120" s="379"/>
      <c r="U120" s="379"/>
      <c r="V120" s="448"/>
    </row>
    <row r="121" spans="1:22" s="381" customFormat="1" ht="45" customHeight="1" x14ac:dyDescent="0.25">
      <c r="A121" s="414" t="s">
        <v>1480</v>
      </c>
      <c r="B121" s="382" t="s">
        <v>3048</v>
      </c>
      <c r="C121" s="383" t="s">
        <v>638</v>
      </c>
      <c r="D121" s="414" t="s">
        <v>2311</v>
      </c>
      <c r="E121" s="401">
        <v>41214</v>
      </c>
      <c r="F121" s="385" t="s">
        <v>590</v>
      </c>
      <c r="G121" s="386" t="s">
        <v>2466</v>
      </c>
      <c r="H121" s="88">
        <v>5</v>
      </c>
      <c r="I121" s="387" t="s">
        <v>30</v>
      </c>
      <c r="J121" s="388" t="s">
        <v>20</v>
      </c>
      <c r="K121" s="379" t="s">
        <v>443</v>
      </c>
      <c r="L121" s="379" t="s">
        <v>443</v>
      </c>
      <c r="M121" s="379" t="s">
        <v>443</v>
      </c>
      <c r="N121" s="379" t="s">
        <v>443</v>
      </c>
      <c r="O121" s="379" t="s">
        <v>443</v>
      </c>
      <c r="P121" s="379" t="s">
        <v>1882</v>
      </c>
      <c r="Q121" s="379" t="s">
        <v>443</v>
      </c>
      <c r="R121" s="379"/>
      <c r="S121" s="379"/>
      <c r="T121" s="379"/>
      <c r="U121" s="379"/>
      <c r="V121" s="379"/>
    </row>
    <row r="122" spans="1:22" s="381" customFormat="1" ht="45" customHeight="1" x14ac:dyDescent="0.25">
      <c r="A122" s="414" t="s">
        <v>2467</v>
      </c>
      <c r="B122" s="382" t="s">
        <v>3048</v>
      </c>
      <c r="C122" s="383" t="s">
        <v>859</v>
      </c>
      <c r="D122" s="414" t="s">
        <v>2311</v>
      </c>
      <c r="E122" s="401">
        <v>44337</v>
      </c>
      <c r="F122" s="385" t="s">
        <v>590</v>
      </c>
      <c r="G122" s="386" t="s">
        <v>827</v>
      </c>
      <c r="H122" s="88"/>
      <c r="I122" s="387" t="s">
        <v>2385</v>
      </c>
      <c r="J122" s="388" t="s">
        <v>20</v>
      </c>
      <c r="K122" s="379" t="s">
        <v>443</v>
      </c>
      <c r="L122" s="379" t="s">
        <v>443</v>
      </c>
      <c r="M122" s="453" t="s">
        <v>443</v>
      </c>
      <c r="N122" s="453" t="s">
        <v>443</v>
      </c>
      <c r="O122" s="453" t="s">
        <v>443</v>
      </c>
      <c r="P122" s="453" t="s">
        <v>443</v>
      </c>
      <c r="Q122" s="453" t="s">
        <v>443</v>
      </c>
      <c r="R122" s="453"/>
      <c r="S122" s="379"/>
      <c r="T122" s="379"/>
      <c r="U122" s="379"/>
      <c r="V122" s="379"/>
    </row>
    <row r="123" spans="1:22" ht="45" customHeight="1" x14ac:dyDescent="0.25">
      <c r="A123" s="383" t="s">
        <v>1490</v>
      </c>
      <c r="B123" s="382" t="s">
        <v>3048</v>
      </c>
      <c r="C123" s="383" t="s">
        <v>49</v>
      </c>
      <c r="D123" s="414" t="s">
        <v>2311</v>
      </c>
      <c r="E123" s="384"/>
      <c r="F123" s="385" t="s">
        <v>590</v>
      </c>
      <c r="G123" s="386" t="s">
        <v>282</v>
      </c>
      <c r="H123" s="88">
        <v>24</v>
      </c>
      <c r="I123" s="387" t="s">
        <v>2306</v>
      </c>
      <c r="J123" s="388" t="s">
        <v>40</v>
      </c>
      <c r="K123" s="453" t="s">
        <v>443</v>
      </c>
      <c r="L123" s="453" t="s">
        <v>443</v>
      </c>
      <c r="M123" s="453" t="s">
        <v>443</v>
      </c>
      <c r="N123" s="379" t="s">
        <v>443</v>
      </c>
      <c r="O123" s="379" t="s">
        <v>443</v>
      </c>
      <c r="P123" s="379" t="s">
        <v>443</v>
      </c>
      <c r="Q123" s="379" t="s">
        <v>443</v>
      </c>
      <c r="R123" s="379"/>
      <c r="S123" s="453"/>
      <c r="T123" s="453"/>
      <c r="U123" s="379"/>
      <c r="V123" s="379"/>
    </row>
    <row r="124" spans="1:22" s="381" customFormat="1" ht="45" customHeight="1" x14ac:dyDescent="0.25">
      <c r="A124" s="383" t="s">
        <v>2261</v>
      </c>
      <c r="B124" s="382" t="s">
        <v>3048</v>
      </c>
      <c r="C124" s="383" t="s">
        <v>1507</v>
      </c>
      <c r="D124" s="408" t="s">
        <v>2311</v>
      </c>
      <c r="E124" s="401">
        <v>44559</v>
      </c>
      <c r="F124" s="385" t="s">
        <v>590</v>
      </c>
      <c r="G124" s="386" t="s">
        <v>3086</v>
      </c>
      <c r="H124" s="88"/>
      <c r="I124" s="387" t="s">
        <v>2383</v>
      </c>
      <c r="J124" s="388" t="s">
        <v>25</v>
      </c>
      <c r="K124" s="420" t="s">
        <v>35</v>
      </c>
      <c r="L124" s="537" t="s">
        <v>2364</v>
      </c>
      <c r="M124" s="379" t="s">
        <v>443</v>
      </c>
      <c r="N124" s="379" t="s">
        <v>443</v>
      </c>
      <c r="O124" s="379" t="s">
        <v>443</v>
      </c>
      <c r="P124" s="379" t="s">
        <v>443</v>
      </c>
      <c r="Q124" s="379" t="s">
        <v>1882</v>
      </c>
      <c r="R124" s="379"/>
      <c r="S124" s="379"/>
      <c r="T124" s="379"/>
      <c r="U124" s="379"/>
      <c r="V124" s="379"/>
    </row>
    <row r="125" spans="1:22" s="381" customFormat="1" ht="45" customHeight="1" x14ac:dyDescent="0.25">
      <c r="A125" s="383" t="s">
        <v>2262</v>
      </c>
      <c r="B125" s="382" t="s">
        <v>3048</v>
      </c>
      <c r="C125" s="383" t="s">
        <v>1348</v>
      </c>
      <c r="D125" s="408" t="s">
        <v>2311</v>
      </c>
      <c r="E125" s="401">
        <v>44621</v>
      </c>
      <c r="F125" s="385" t="s">
        <v>590</v>
      </c>
      <c r="G125" s="386" t="s">
        <v>827</v>
      </c>
      <c r="H125" s="88"/>
      <c r="I125" s="387" t="s">
        <v>19</v>
      </c>
      <c r="J125" s="388" t="s">
        <v>45</v>
      </c>
      <c r="K125" s="420" t="s">
        <v>35</v>
      </c>
      <c r="L125" s="420" t="s">
        <v>35</v>
      </c>
      <c r="M125" s="420" t="s">
        <v>35</v>
      </c>
      <c r="N125" s="420" t="s">
        <v>35</v>
      </c>
      <c r="O125" s="379" t="s">
        <v>443</v>
      </c>
      <c r="P125" s="379" t="s">
        <v>443</v>
      </c>
      <c r="Q125" s="379" t="s">
        <v>443</v>
      </c>
      <c r="R125" s="379" t="s">
        <v>443</v>
      </c>
      <c r="S125" s="379"/>
      <c r="T125" s="379"/>
      <c r="U125" s="379"/>
      <c r="V125" s="379"/>
    </row>
    <row r="126" spans="1:22" s="381" customFormat="1" ht="45" customHeight="1" x14ac:dyDescent="0.25">
      <c r="A126" s="382" t="s">
        <v>3087</v>
      </c>
      <c r="B126" s="382" t="s">
        <v>3048</v>
      </c>
      <c r="C126" s="383" t="s">
        <v>1766</v>
      </c>
      <c r="D126" s="414" t="s">
        <v>2311</v>
      </c>
      <c r="E126" s="401">
        <v>43361</v>
      </c>
      <c r="F126" s="385" t="s">
        <v>590</v>
      </c>
      <c r="G126" s="386" t="s">
        <v>1514</v>
      </c>
      <c r="H126" s="299"/>
      <c r="I126" s="387" t="s">
        <v>24</v>
      </c>
      <c r="J126" s="388" t="s">
        <v>31</v>
      </c>
      <c r="K126" s="379" t="s">
        <v>443</v>
      </c>
      <c r="L126" s="379" t="s">
        <v>443</v>
      </c>
      <c r="M126" s="379" t="s">
        <v>443</v>
      </c>
      <c r="N126" s="379" t="s">
        <v>443</v>
      </c>
      <c r="O126" s="379" t="s">
        <v>443</v>
      </c>
      <c r="P126" s="379" t="s">
        <v>443</v>
      </c>
      <c r="Q126" s="379" t="s">
        <v>443</v>
      </c>
      <c r="R126" s="379"/>
      <c r="S126" s="379"/>
      <c r="T126" s="379"/>
      <c r="U126" s="379"/>
      <c r="V126" s="379"/>
    </row>
    <row r="127" spans="1:22" ht="45" customHeight="1" x14ac:dyDescent="0.25">
      <c r="A127" s="383" t="s">
        <v>3088</v>
      </c>
      <c r="B127" s="382" t="s">
        <v>3048</v>
      </c>
      <c r="C127" s="383" t="s">
        <v>55</v>
      </c>
      <c r="D127" s="414" t="s">
        <v>2311</v>
      </c>
      <c r="E127" s="384"/>
      <c r="F127" s="385" t="s">
        <v>590</v>
      </c>
      <c r="G127" s="386" t="s">
        <v>509</v>
      </c>
      <c r="H127" s="88"/>
      <c r="I127" s="387" t="s">
        <v>24</v>
      </c>
      <c r="J127" s="388" t="s">
        <v>69</v>
      </c>
      <c r="K127" s="379" t="s">
        <v>443</v>
      </c>
      <c r="L127" s="379" t="s">
        <v>443</v>
      </c>
      <c r="M127" s="379" t="s">
        <v>443</v>
      </c>
      <c r="N127" s="379" t="s">
        <v>443</v>
      </c>
      <c r="O127" s="379" t="s">
        <v>443</v>
      </c>
      <c r="P127" s="379" t="s">
        <v>443</v>
      </c>
      <c r="Q127" s="379" t="s">
        <v>443</v>
      </c>
      <c r="R127" s="379" t="s">
        <v>1882</v>
      </c>
      <c r="S127" s="453"/>
      <c r="T127" s="453"/>
      <c r="U127" s="379"/>
      <c r="V127" s="379"/>
    </row>
    <row r="128" spans="1:22" ht="45" customHeight="1" x14ac:dyDescent="0.25">
      <c r="A128" s="383" t="s">
        <v>1547</v>
      </c>
      <c r="B128" s="382" t="s">
        <v>3048</v>
      </c>
      <c r="C128" s="383" t="s">
        <v>948</v>
      </c>
      <c r="D128" s="414" t="s">
        <v>2311</v>
      </c>
      <c r="E128" s="401">
        <v>41334</v>
      </c>
      <c r="F128" s="385" t="s">
        <v>590</v>
      </c>
      <c r="G128" s="386" t="s">
        <v>294</v>
      </c>
      <c r="H128" s="88">
        <v>35</v>
      </c>
      <c r="I128" s="387" t="s">
        <v>2306</v>
      </c>
      <c r="J128" s="388" t="s">
        <v>53</v>
      </c>
      <c r="K128" s="379" t="s">
        <v>443</v>
      </c>
      <c r="L128" s="379" t="s">
        <v>443</v>
      </c>
      <c r="M128" s="379" t="s">
        <v>443</v>
      </c>
      <c r="N128" s="379" t="s">
        <v>443</v>
      </c>
      <c r="O128" s="379" t="s">
        <v>1882</v>
      </c>
      <c r="P128" s="379" t="s">
        <v>443</v>
      </c>
      <c r="Q128" s="379" t="s">
        <v>443</v>
      </c>
      <c r="R128" s="379"/>
      <c r="S128" s="453"/>
      <c r="T128" s="453"/>
      <c r="U128" s="379"/>
      <c r="V128" s="379"/>
    </row>
    <row r="129" spans="1:22" s="381" customFormat="1" ht="30" x14ac:dyDescent="0.25">
      <c r="A129" s="390" t="s">
        <v>3089</v>
      </c>
      <c r="B129" s="382" t="s">
        <v>3048</v>
      </c>
      <c r="C129" s="390" t="s">
        <v>49</v>
      </c>
      <c r="D129" s="417" t="s">
        <v>2311</v>
      </c>
      <c r="E129" s="410"/>
      <c r="F129" s="402" t="s">
        <v>590</v>
      </c>
      <c r="G129" s="394" t="s">
        <v>272</v>
      </c>
      <c r="H129" s="89">
        <v>20</v>
      </c>
      <c r="I129" s="395" t="s">
        <v>2306</v>
      </c>
      <c r="J129" s="396" t="s">
        <v>25</v>
      </c>
      <c r="K129" s="379" t="s">
        <v>443</v>
      </c>
      <c r="L129" s="379" t="s">
        <v>443</v>
      </c>
      <c r="M129" s="379" t="s">
        <v>443</v>
      </c>
      <c r="N129" s="379" t="s">
        <v>443</v>
      </c>
      <c r="O129" s="379" t="s">
        <v>443</v>
      </c>
      <c r="P129" s="379" t="s">
        <v>443</v>
      </c>
      <c r="Q129" s="549" t="s">
        <v>2374</v>
      </c>
      <c r="R129" s="379"/>
      <c r="S129" s="379"/>
      <c r="T129" s="379"/>
      <c r="U129" s="379"/>
      <c r="V129" s="379"/>
    </row>
    <row r="130" spans="1:22" ht="42" customHeight="1" x14ac:dyDescent="0.25">
      <c r="A130" s="408" t="s">
        <v>1579</v>
      </c>
      <c r="B130" s="382" t="s">
        <v>3048</v>
      </c>
      <c r="C130" s="383" t="s">
        <v>1580</v>
      </c>
      <c r="D130" s="414" t="s">
        <v>2474</v>
      </c>
      <c r="E130" s="384"/>
      <c r="F130" s="385" t="s">
        <v>590</v>
      </c>
      <c r="G130" s="386" t="s">
        <v>300</v>
      </c>
      <c r="H130" s="88">
        <v>36</v>
      </c>
      <c r="I130" s="387" t="s">
        <v>2306</v>
      </c>
      <c r="J130" s="388" t="s">
        <v>25</v>
      </c>
      <c r="K130" s="379" t="s">
        <v>443</v>
      </c>
      <c r="L130" s="379" t="s">
        <v>443</v>
      </c>
      <c r="M130" s="379" t="s">
        <v>35</v>
      </c>
      <c r="N130" s="379" t="s">
        <v>443</v>
      </c>
      <c r="O130" s="379" t="s">
        <v>443</v>
      </c>
      <c r="P130" s="379" t="s">
        <v>443</v>
      </c>
      <c r="Q130" s="379" t="s">
        <v>1882</v>
      </c>
      <c r="R130" s="379"/>
      <c r="S130" s="379"/>
      <c r="T130" s="379"/>
      <c r="U130" s="448"/>
      <c r="V130" s="379"/>
    </row>
    <row r="131" spans="1:22" ht="42" customHeight="1" x14ac:dyDescent="0.25">
      <c r="A131" s="408" t="s">
        <v>1590</v>
      </c>
      <c r="B131" s="382" t="s">
        <v>3048</v>
      </c>
      <c r="C131" s="383" t="s">
        <v>1529</v>
      </c>
      <c r="D131" s="408" t="s">
        <v>2311</v>
      </c>
      <c r="E131" s="499">
        <v>44136</v>
      </c>
      <c r="F131" s="385" t="s">
        <v>590</v>
      </c>
      <c r="G131" s="386" t="s">
        <v>2475</v>
      </c>
      <c r="H131" s="377"/>
      <c r="I131" s="387" t="s">
        <v>30</v>
      </c>
      <c r="J131" s="388" t="s">
        <v>25</v>
      </c>
      <c r="K131" s="379" t="s">
        <v>443</v>
      </c>
      <c r="L131" s="379" t="s">
        <v>443</v>
      </c>
      <c r="M131" s="379" t="s">
        <v>443</v>
      </c>
      <c r="N131" s="379" t="s">
        <v>443</v>
      </c>
      <c r="O131" s="379" t="s">
        <v>443</v>
      </c>
      <c r="P131" s="379" t="s">
        <v>443</v>
      </c>
      <c r="Q131" s="379" t="s">
        <v>443</v>
      </c>
      <c r="R131" s="379"/>
      <c r="S131" s="379"/>
      <c r="T131" s="379"/>
      <c r="U131" s="379"/>
      <c r="V131" s="379"/>
    </row>
    <row r="132" spans="1:22" s="381" customFormat="1" ht="42" customHeight="1" x14ac:dyDescent="0.25">
      <c r="A132" s="408" t="s">
        <v>1593</v>
      </c>
      <c r="B132" s="382" t="s">
        <v>3048</v>
      </c>
      <c r="C132" s="383" t="s">
        <v>89</v>
      </c>
      <c r="D132" s="414" t="s">
        <v>2311</v>
      </c>
      <c r="E132" s="499">
        <v>44094</v>
      </c>
      <c r="F132" s="385" t="s">
        <v>590</v>
      </c>
      <c r="G132" s="386" t="s">
        <v>1594</v>
      </c>
      <c r="H132" s="377"/>
      <c r="I132" s="387" t="s">
        <v>2363</v>
      </c>
      <c r="J132" s="500" t="s">
        <v>69</v>
      </c>
      <c r="K132" s="379" t="s">
        <v>443</v>
      </c>
      <c r="L132" s="379" t="s">
        <v>443</v>
      </c>
      <c r="M132" s="379" t="s">
        <v>443</v>
      </c>
      <c r="N132" s="379" t="s">
        <v>443</v>
      </c>
      <c r="O132" s="379" t="s">
        <v>443</v>
      </c>
      <c r="P132" s="379" t="s">
        <v>443</v>
      </c>
      <c r="Q132" s="379" t="s">
        <v>443</v>
      </c>
      <c r="R132" s="379"/>
      <c r="S132" s="379"/>
      <c r="T132" s="379"/>
      <c r="U132" s="379"/>
      <c r="V132" s="379"/>
    </row>
    <row r="133" spans="1:22" s="381" customFormat="1" ht="45" customHeight="1" x14ac:dyDescent="0.25">
      <c r="A133" s="414" t="s">
        <v>3090</v>
      </c>
      <c r="B133" s="382" t="s">
        <v>3048</v>
      </c>
      <c r="C133" s="383" t="s">
        <v>49</v>
      </c>
      <c r="D133" s="414" t="s">
        <v>2311</v>
      </c>
      <c r="E133" s="384"/>
      <c r="F133" s="385" t="s">
        <v>590</v>
      </c>
      <c r="G133" s="386" t="s">
        <v>1180</v>
      </c>
      <c r="H133" s="88">
        <v>24</v>
      </c>
      <c r="I133" s="387" t="s">
        <v>30</v>
      </c>
      <c r="J133" s="388" t="s">
        <v>69</v>
      </c>
      <c r="K133" s="379" t="s">
        <v>443</v>
      </c>
      <c r="L133" s="379" t="s">
        <v>35</v>
      </c>
      <c r="M133" s="420" t="s">
        <v>35</v>
      </c>
      <c r="N133" s="379" t="s">
        <v>443</v>
      </c>
      <c r="O133" s="379" t="s">
        <v>443</v>
      </c>
      <c r="P133" s="379" t="s">
        <v>35</v>
      </c>
      <c r="Q133" s="379" t="s">
        <v>443</v>
      </c>
      <c r="R133" s="379"/>
      <c r="S133" s="379"/>
      <c r="T133" s="379"/>
      <c r="U133" s="379"/>
      <c r="V133" s="379"/>
    </row>
    <row r="134" spans="1:22" s="381" customFormat="1" ht="45" customHeight="1" x14ac:dyDescent="0.25">
      <c r="A134" s="414" t="s">
        <v>3091</v>
      </c>
      <c r="B134" s="382" t="s">
        <v>3048</v>
      </c>
      <c r="C134" s="383" t="s">
        <v>152</v>
      </c>
      <c r="D134" s="755" t="s">
        <v>762</v>
      </c>
      <c r="E134" s="499">
        <v>44208</v>
      </c>
      <c r="F134" s="385" t="s">
        <v>590</v>
      </c>
      <c r="G134" s="386" t="s">
        <v>2477</v>
      </c>
      <c r="H134" s="88"/>
      <c r="I134" s="387" t="s">
        <v>2385</v>
      </c>
      <c r="J134" s="388" t="s">
        <v>20</v>
      </c>
      <c r="K134" s="453" t="s">
        <v>443</v>
      </c>
      <c r="L134" s="453" t="s">
        <v>443</v>
      </c>
      <c r="M134" s="453" t="s">
        <v>443</v>
      </c>
      <c r="N134" s="453" t="s">
        <v>443</v>
      </c>
      <c r="O134" s="453" t="s">
        <v>443</v>
      </c>
      <c r="P134" s="379" t="s">
        <v>1882</v>
      </c>
      <c r="Q134" s="453" t="s">
        <v>443</v>
      </c>
      <c r="R134" s="453"/>
      <c r="S134" s="379"/>
      <c r="T134" s="379"/>
      <c r="U134" s="379"/>
      <c r="V134" s="379"/>
    </row>
    <row r="135" spans="1:22" ht="45" customHeight="1" x14ac:dyDescent="0.25">
      <c r="A135" s="414" t="s">
        <v>1604</v>
      </c>
      <c r="B135" s="382" t="s">
        <v>3048</v>
      </c>
      <c r="C135" s="383" t="s">
        <v>1141</v>
      </c>
      <c r="D135" s="755" t="s">
        <v>762</v>
      </c>
      <c r="E135" s="499">
        <v>44409</v>
      </c>
      <c r="F135" s="385" t="s">
        <v>590</v>
      </c>
      <c r="G135" s="386" t="s">
        <v>1605</v>
      </c>
      <c r="H135" s="88"/>
      <c r="I135" s="387" t="s">
        <v>2363</v>
      </c>
      <c r="J135" s="388" t="s">
        <v>53</v>
      </c>
      <c r="K135" s="379" t="s">
        <v>443</v>
      </c>
      <c r="L135" s="379" t="s">
        <v>443</v>
      </c>
      <c r="M135" s="379" t="s">
        <v>443</v>
      </c>
      <c r="N135" s="420" t="s">
        <v>35</v>
      </c>
      <c r="O135" s="420" t="s">
        <v>35</v>
      </c>
      <c r="P135" s="420" t="s">
        <v>35</v>
      </c>
      <c r="Q135" s="420" t="s">
        <v>35</v>
      </c>
      <c r="R135" s="379"/>
      <c r="S135" s="453"/>
      <c r="T135" s="453"/>
      <c r="U135" s="379"/>
      <c r="V135" s="448"/>
    </row>
    <row r="136" spans="1:22" s="381" customFormat="1" ht="45" customHeight="1" x14ac:dyDescent="0.25">
      <c r="A136" s="383" t="s">
        <v>3092</v>
      </c>
      <c r="B136" s="382" t="s">
        <v>3048</v>
      </c>
      <c r="C136" s="383" t="s">
        <v>1766</v>
      </c>
      <c r="D136" s="414" t="s">
        <v>2311</v>
      </c>
      <c r="E136" s="384"/>
      <c r="F136" s="385" t="s">
        <v>590</v>
      </c>
      <c r="G136" s="386" t="s">
        <v>281</v>
      </c>
      <c r="H136" s="88">
        <v>23</v>
      </c>
      <c r="I136" s="387" t="s">
        <v>2306</v>
      </c>
      <c r="J136" s="388" t="s">
        <v>40</v>
      </c>
      <c r="K136" s="379" t="s">
        <v>443</v>
      </c>
      <c r="L136" s="379" t="s">
        <v>443</v>
      </c>
      <c r="M136" s="379" t="s">
        <v>443</v>
      </c>
      <c r="N136" s="379" t="s">
        <v>443</v>
      </c>
      <c r="O136" s="379" t="s">
        <v>443</v>
      </c>
      <c r="P136" s="379" t="s">
        <v>443</v>
      </c>
      <c r="Q136" s="379" t="s">
        <v>443</v>
      </c>
      <c r="R136" s="379"/>
      <c r="S136" s="379"/>
      <c r="T136" s="379"/>
      <c r="U136" s="379"/>
      <c r="V136" s="379"/>
    </row>
    <row r="137" spans="1:22" s="381" customFormat="1" ht="45" customHeight="1" x14ac:dyDescent="0.25">
      <c r="A137" s="383" t="s">
        <v>2478</v>
      </c>
      <c r="B137" s="382" t="s">
        <v>3048</v>
      </c>
      <c r="C137" s="383" t="s">
        <v>60</v>
      </c>
      <c r="D137" s="414" t="s">
        <v>2442</v>
      </c>
      <c r="E137" s="401">
        <v>44713</v>
      </c>
      <c r="F137" s="385" t="s">
        <v>590</v>
      </c>
      <c r="G137" s="567" t="s">
        <v>2427</v>
      </c>
      <c r="H137" s="88"/>
      <c r="I137" s="387" t="s">
        <v>3054</v>
      </c>
      <c r="J137" s="388" t="s">
        <v>42</v>
      </c>
      <c r="K137" s="420" t="s">
        <v>35</v>
      </c>
      <c r="L137" s="420" t="s">
        <v>35</v>
      </c>
      <c r="M137" s="420" t="s">
        <v>35</v>
      </c>
      <c r="N137" s="420" t="s">
        <v>35</v>
      </c>
      <c r="O137" s="420" t="s">
        <v>35</v>
      </c>
      <c r="P137" s="420" t="s">
        <v>35</v>
      </c>
      <c r="Q137" s="420" t="s">
        <v>35</v>
      </c>
      <c r="R137" s="379"/>
      <c r="S137" s="379"/>
      <c r="T137" s="379"/>
      <c r="U137" s="379"/>
      <c r="V137" s="379"/>
    </row>
    <row r="138" spans="1:22" s="381" customFormat="1" ht="45" customHeight="1" x14ac:dyDescent="0.25">
      <c r="A138" s="383" t="s">
        <v>2479</v>
      </c>
      <c r="B138" s="382" t="s">
        <v>3048</v>
      </c>
      <c r="C138" s="383" t="s">
        <v>60</v>
      </c>
      <c r="D138" s="414" t="s">
        <v>2442</v>
      </c>
      <c r="E138" s="401">
        <v>44713</v>
      </c>
      <c r="F138" s="385" t="s">
        <v>590</v>
      </c>
      <c r="G138" s="567" t="s">
        <v>2427</v>
      </c>
      <c r="H138" s="88"/>
      <c r="I138" s="387" t="s">
        <v>3054</v>
      </c>
      <c r="J138" s="388" t="s">
        <v>42</v>
      </c>
      <c r="K138" s="420" t="s">
        <v>35</v>
      </c>
      <c r="L138" s="420" t="s">
        <v>35</v>
      </c>
      <c r="M138" s="420" t="s">
        <v>35</v>
      </c>
      <c r="N138" s="420" t="s">
        <v>35</v>
      </c>
      <c r="O138" s="420" t="s">
        <v>35</v>
      </c>
      <c r="P138" s="420" t="s">
        <v>35</v>
      </c>
      <c r="Q138" s="420" t="s">
        <v>35</v>
      </c>
      <c r="R138" s="379"/>
      <c r="S138" s="379"/>
      <c r="T138" s="379"/>
      <c r="U138" s="379"/>
      <c r="V138" s="379"/>
    </row>
    <row r="139" spans="1:22" s="381" customFormat="1" ht="45" customHeight="1" x14ac:dyDescent="0.25">
      <c r="A139" s="419" t="s">
        <v>3093</v>
      </c>
      <c r="B139" s="382" t="s">
        <v>3048</v>
      </c>
      <c r="C139" s="372" t="s">
        <v>777</v>
      </c>
      <c r="D139" s="417" t="s">
        <v>2311</v>
      </c>
      <c r="E139" s="374">
        <v>41153</v>
      </c>
      <c r="F139" s="375" t="s">
        <v>590</v>
      </c>
      <c r="G139" s="376" t="s">
        <v>779</v>
      </c>
      <c r="H139" s="140">
        <v>8</v>
      </c>
      <c r="I139" s="377" t="s">
        <v>19</v>
      </c>
      <c r="J139" s="548" t="s">
        <v>53</v>
      </c>
      <c r="K139" s="423" t="s">
        <v>443</v>
      </c>
      <c r="L139" s="423" t="s">
        <v>443</v>
      </c>
      <c r="M139" s="423" t="s">
        <v>443</v>
      </c>
      <c r="N139" s="423" t="s">
        <v>443</v>
      </c>
      <c r="O139" s="423" t="s">
        <v>443</v>
      </c>
      <c r="P139" s="423" t="s">
        <v>443</v>
      </c>
      <c r="Q139" s="423" t="s">
        <v>443</v>
      </c>
      <c r="R139" s="379" t="s">
        <v>443</v>
      </c>
      <c r="S139" s="423"/>
      <c r="T139" s="423"/>
      <c r="U139" s="379"/>
      <c r="V139" s="379"/>
    </row>
    <row r="140" spans="1:22" s="381" customFormat="1" ht="45" customHeight="1" x14ac:dyDescent="0.25">
      <c r="A140" s="382" t="s">
        <v>1616</v>
      </c>
      <c r="B140" s="382" t="s">
        <v>3048</v>
      </c>
      <c r="C140" s="383" t="s">
        <v>1942</v>
      </c>
      <c r="D140" s="414" t="s">
        <v>2311</v>
      </c>
      <c r="E140" s="544"/>
      <c r="F140" s="385" t="s">
        <v>590</v>
      </c>
      <c r="G140" s="386" t="s">
        <v>347</v>
      </c>
      <c r="H140" s="88">
        <v>3</v>
      </c>
      <c r="I140" s="387" t="s">
        <v>19</v>
      </c>
      <c r="J140" s="388" t="s">
        <v>28</v>
      </c>
      <c r="K140" s="379" t="s">
        <v>443</v>
      </c>
      <c r="L140" s="379" t="s">
        <v>443</v>
      </c>
      <c r="M140" s="379" t="s">
        <v>443</v>
      </c>
      <c r="N140" s="379" t="s">
        <v>443</v>
      </c>
      <c r="O140" s="379" t="s">
        <v>443</v>
      </c>
      <c r="P140" s="379" t="s">
        <v>443</v>
      </c>
      <c r="Q140" s="379" t="s">
        <v>443</v>
      </c>
      <c r="R140" s="379" t="s">
        <v>443</v>
      </c>
      <c r="S140" s="379"/>
      <c r="T140" s="379"/>
      <c r="U140" s="379"/>
      <c r="V140" s="379"/>
    </row>
    <row r="141" spans="1:22" s="381" customFormat="1" ht="45" customHeight="1" x14ac:dyDescent="0.25">
      <c r="A141" s="459" t="s">
        <v>2577</v>
      </c>
      <c r="B141" s="382" t="s">
        <v>3048</v>
      </c>
      <c r="C141" s="508" t="s">
        <v>1622</v>
      </c>
      <c r="D141" s="414" t="s">
        <v>2311</v>
      </c>
      <c r="E141" s="374">
        <v>42614</v>
      </c>
      <c r="F141" s="375" t="s">
        <v>590</v>
      </c>
      <c r="G141" s="376" t="s">
        <v>2481</v>
      </c>
      <c r="H141" s="556">
        <v>22</v>
      </c>
      <c r="I141" s="377" t="s">
        <v>19</v>
      </c>
      <c r="J141" s="378" t="s">
        <v>28</v>
      </c>
      <c r="K141" s="379" t="s">
        <v>443</v>
      </c>
      <c r="L141" s="379" t="s">
        <v>443</v>
      </c>
      <c r="M141" s="379" t="s">
        <v>443</v>
      </c>
      <c r="N141" s="379" t="s">
        <v>443</v>
      </c>
      <c r="O141" s="379" t="s">
        <v>443</v>
      </c>
      <c r="P141" s="379" t="s">
        <v>443</v>
      </c>
      <c r="Q141" s="379" t="s">
        <v>443</v>
      </c>
      <c r="R141" s="379" t="s">
        <v>443</v>
      </c>
      <c r="S141" s="379"/>
      <c r="T141" s="379"/>
      <c r="U141" s="379"/>
      <c r="V141" s="379"/>
    </row>
    <row r="142" spans="1:22" s="381" customFormat="1" ht="45" customHeight="1" x14ac:dyDescent="0.25">
      <c r="A142" s="408" t="s">
        <v>1624</v>
      </c>
      <c r="B142" s="382" t="s">
        <v>3048</v>
      </c>
      <c r="C142" s="383" t="s">
        <v>178</v>
      </c>
      <c r="D142" s="414" t="s">
        <v>2311</v>
      </c>
      <c r="E142" s="401">
        <v>41061</v>
      </c>
      <c r="F142" s="385" t="s">
        <v>590</v>
      </c>
      <c r="G142" s="386" t="s">
        <v>779</v>
      </c>
      <c r="H142" s="88">
        <v>9</v>
      </c>
      <c r="I142" s="387" t="s">
        <v>19</v>
      </c>
      <c r="J142" s="415" t="s">
        <v>53</v>
      </c>
      <c r="K142" s="379" t="s">
        <v>443</v>
      </c>
      <c r="L142" s="379" t="s">
        <v>443</v>
      </c>
      <c r="M142" s="379" t="s">
        <v>443</v>
      </c>
      <c r="N142" s="379" t="s">
        <v>443</v>
      </c>
      <c r="O142" s="379" t="s">
        <v>1882</v>
      </c>
      <c r="P142" s="379" t="s">
        <v>443</v>
      </c>
      <c r="Q142" s="379" t="s">
        <v>443</v>
      </c>
      <c r="R142" s="379" t="s">
        <v>443</v>
      </c>
      <c r="S142" s="379"/>
      <c r="T142" s="379"/>
      <c r="U142" s="379"/>
      <c r="V142" s="379"/>
    </row>
    <row r="143" spans="1:22" s="381" customFormat="1" ht="45" customHeight="1" x14ac:dyDescent="0.25">
      <c r="A143" s="382" t="s">
        <v>3094</v>
      </c>
      <c r="B143" s="382" t="s">
        <v>3048</v>
      </c>
      <c r="C143" s="383" t="s">
        <v>1627</v>
      </c>
      <c r="D143" s="414" t="s">
        <v>2311</v>
      </c>
      <c r="E143" s="401">
        <v>42237</v>
      </c>
      <c r="F143" s="385" t="s">
        <v>590</v>
      </c>
      <c r="G143" s="386" t="s">
        <v>495</v>
      </c>
      <c r="H143" s="88"/>
      <c r="I143" s="387" t="s">
        <v>24</v>
      </c>
      <c r="J143" s="388" t="s">
        <v>25</v>
      </c>
      <c r="K143" s="379" t="s">
        <v>443</v>
      </c>
      <c r="L143" s="379" t="s">
        <v>443</v>
      </c>
      <c r="M143" s="379" t="s">
        <v>443</v>
      </c>
      <c r="N143" s="379" t="s">
        <v>443</v>
      </c>
      <c r="O143" s="379" t="s">
        <v>443</v>
      </c>
      <c r="P143" s="379" t="s">
        <v>443</v>
      </c>
      <c r="Q143" s="379" t="s">
        <v>1882</v>
      </c>
      <c r="R143" s="379"/>
      <c r="S143" s="379"/>
      <c r="T143" s="379"/>
      <c r="U143" s="379"/>
      <c r="V143" s="379"/>
    </row>
    <row r="144" spans="1:22" s="381" customFormat="1" ht="45" customHeight="1" x14ac:dyDescent="0.25">
      <c r="A144" s="382" t="s">
        <v>1630</v>
      </c>
      <c r="B144" s="382" t="s">
        <v>3048</v>
      </c>
      <c r="C144" s="382" t="s">
        <v>1631</v>
      </c>
      <c r="D144" s="409" t="s">
        <v>1176</v>
      </c>
      <c r="E144" s="401">
        <v>41654</v>
      </c>
      <c r="F144" s="385" t="s">
        <v>590</v>
      </c>
      <c r="G144" s="386" t="s">
        <v>2482</v>
      </c>
      <c r="H144" s="88">
        <v>20</v>
      </c>
      <c r="I144" s="387" t="s">
        <v>19</v>
      </c>
      <c r="J144" s="388" t="s">
        <v>69</v>
      </c>
      <c r="K144" s="379" t="s">
        <v>443</v>
      </c>
      <c r="L144" s="379" t="s">
        <v>443</v>
      </c>
      <c r="M144" s="379" t="s">
        <v>443</v>
      </c>
      <c r="N144" s="379" t="s">
        <v>443</v>
      </c>
      <c r="O144" s="379" t="s">
        <v>443</v>
      </c>
      <c r="P144" s="379" t="s">
        <v>443</v>
      </c>
      <c r="Q144" s="379" t="s">
        <v>443</v>
      </c>
      <c r="R144" s="379" t="s">
        <v>443</v>
      </c>
      <c r="S144" s="379"/>
      <c r="T144" s="379"/>
      <c r="U144" s="379"/>
      <c r="V144" s="379"/>
    </row>
    <row r="145" spans="1:22" s="381" customFormat="1" ht="45" customHeight="1" x14ac:dyDescent="0.25">
      <c r="A145" s="382" t="s">
        <v>1633</v>
      </c>
      <c r="B145" s="382" t="s">
        <v>3048</v>
      </c>
      <c r="C145" s="382" t="s">
        <v>89</v>
      </c>
      <c r="D145" s="451" t="s">
        <v>762</v>
      </c>
      <c r="E145" s="401">
        <v>44317</v>
      </c>
      <c r="F145" s="385" t="s">
        <v>590</v>
      </c>
      <c r="G145" s="386" t="s">
        <v>1634</v>
      </c>
      <c r="H145" s="88"/>
      <c r="I145" s="387" t="s">
        <v>2363</v>
      </c>
      <c r="J145" s="388" t="s">
        <v>45</v>
      </c>
      <c r="K145" s="379" t="s">
        <v>443</v>
      </c>
      <c r="L145" s="379" t="s">
        <v>443</v>
      </c>
      <c r="M145" s="379" t="s">
        <v>443</v>
      </c>
      <c r="N145" s="379" t="s">
        <v>1882</v>
      </c>
      <c r="O145" s="379" t="s">
        <v>443</v>
      </c>
      <c r="P145" s="379" t="s">
        <v>443</v>
      </c>
      <c r="Q145" s="379" t="s">
        <v>443</v>
      </c>
      <c r="R145" s="379"/>
      <c r="S145" s="379"/>
      <c r="T145" s="379"/>
      <c r="U145" s="379"/>
      <c r="V145" s="379"/>
    </row>
    <row r="146" spans="1:22" s="381" customFormat="1" ht="45" customHeight="1" x14ac:dyDescent="0.25">
      <c r="A146" s="382" t="s">
        <v>1635</v>
      </c>
      <c r="B146" s="382" t="s">
        <v>3048</v>
      </c>
      <c r="C146" s="382" t="s">
        <v>1636</v>
      </c>
      <c r="D146" s="408" t="s">
        <v>2311</v>
      </c>
      <c r="E146" s="384"/>
      <c r="F146" s="385" t="s">
        <v>590</v>
      </c>
      <c r="G146" s="386" t="s">
        <v>2481</v>
      </c>
      <c r="H146" s="140">
        <v>17</v>
      </c>
      <c r="I146" s="387" t="s">
        <v>19</v>
      </c>
      <c r="J146" s="388" t="s">
        <v>28</v>
      </c>
      <c r="K146" s="379" t="s">
        <v>443</v>
      </c>
      <c r="L146" s="379" t="s">
        <v>443</v>
      </c>
      <c r="M146" s="379" t="s">
        <v>443</v>
      </c>
      <c r="N146" s="379" t="s">
        <v>443</v>
      </c>
      <c r="O146" s="379" t="s">
        <v>443</v>
      </c>
      <c r="P146" s="379" t="s">
        <v>443</v>
      </c>
      <c r="Q146" s="379" t="s">
        <v>443</v>
      </c>
      <c r="R146" s="379" t="s">
        <v>443</v>
      </c>
      <c r="S146" s="379"/>
      <c r="T146" s="379"/>
      <c r="U146" s="379"/>
      <c r="V146" s="379"/>
    </row>
    <row r="147" spans="1:22" s="381" customFormat="1" ht="45" customHeight="1" x14ac:dyDescent="0.25">
      <c r="A147" s="382" t="s">
        <v>1643</v>
      </c>
      <c r="B147" s="382" t="s">
        <v>3048</v>
      </c>
      <c r="C147" s="406" t="s">
        <v>60</v>
      </c>
      <c r="D147" s="409" t="s">
        <v>1176</v>
      </c>
      <c r="E147" s="441"/>
      <c r="F147" s="385" t="s">
        <v>590</v>
      </c>
      <c r="G147" s="386" t="s">
        <v>2483</v>
      </c>
      <c r="H147" s="88">
        <v>1</v>
      </c>
      <c r="I147" s="387" t="s">
        <v>30</v>
      </c>
      <c r="J147" s="388" t="s">
        <v>40</v>
      </c>
      <c r="K147" s="379" t="s">
        <v>443</v>
      </c>
      <c r="L147" s="379" t="s">
        <v>443</v>
      </c>
      <c r="M147" s="379" t="s">
        <v>1882</v>
      </c>
      <c r="N147" s="379" t="s">
        <v>443</v>
      </c>
      <c r="O147" s="379" t="s">
        <v>443</v>
      </c>
      <c r="P147" s="379" t="s">
        <v>443</v>
      </c>
      <c r="Q147" s="379" t="s">
        <v>443</v>
      </c>
      <c r="R147" s="379"/>
      <c r="S147" s="379"/>
      <c r="T147" s="379"/>
      <c r="U147" s="379"/>
      <c r="V147" s="379"/>
    </row>
    <row r="148" spans="1:22" s="381" customFormat="1" ht="45" customHeight="1" x14ac:dyDescent="0.25">
      <c r="A148" s="398" t="s">
        <v>1650</v>
      </c>
      <c r="B148" s="382" t="s">
        <v>3048</v>
      </c>
      <c r="C148" s="429" t="s">
        <v>2484</v>
      </c>
      <c r="D148" s="408" t="s">
        <v>2485</v>
      </c>
      <c r="E148" s="401">
        <v>41821</v>
      </c>
      <c r="F148" s="385" t="s">
        <v>590</v>
      </c>
      <c r="G148" s="386" t="s">
        <v>2486</v>
      </c>
      <c r="H148" s="193"/>
      <c r="I148" s="387" t="s">
        <v>19</v>
      </c>
      <c r="J148" s="388" t="s">
        <v>25</v>
      </c>
      <c r="K148" s="379" t="s">
        <v>443</v>
      </c>
      <c r="L148" s="379" t="s">
        <v>443</v>
      </c>
      <c r="M148" s="379" t="s">
        <v>443</v>
      </c>
      <c r="N148" s="379" t="s">
        <v>443</v>
      </c>
      <c r="O148" s="379" t="s">
        <v>443</v>
      </c>
      <c r="P148" s="379" t="s">
        <v>443</v>
      </c>
      <c r="Q148" s="379" t="s">
        <v>443</v>
      </c>
      <c r="R148" s="379" t="s">
        <v>443</v>
      </c>
      <c r="S148" s="379"/>
      <c r="T148" s="379"/>
      <c r="U148" s="379"/>
      <c r="V148" s="379"/>
    </row>
    <row r="149" spans="1:22" s="381" customFormat="1" ht="45" customHeight="1" x14ac:dyDescent="0.25">
      <c r="A149" s="382" t="s">
        <v>3095</v>
      </c>
      <c r="B149" s="382" t="s">
        <v>3048</v>
      </c>
      <c r="C149" s="383" t="s">
        <v>89</v>
      </c>
      <c r="D149" s="408" t="s">
        <v>2311</v>
      </c>
      <c r="E149" s="499">
        <v>44208</v>
      </c>
      <c r="F149" s="385" t="s">
        <v>590</v>
      </c>
      <c r="G149" s="386" t="s">
        <v>1653</v>
      </c>
      <c r="H149" s="88"/>
      <c r="I149" s="387" t="s">
        <v>2363</v>
      </c>
      <c r="J149" s="388" t="s">
        <v>72</v>
      </c>
      <c r="K149" s="379" t="s">
        <v>443</v>
      </c>
      <c r="L149" s="379" t="s">
        <v>443</v>
      </c>
      <c r="M149" s="379" t="s">
        <v>443</v>
      </c>
      <c r="N149" s="379" t="s">
        <v>443</v>
      </c>
      <c r="O149" s="379" t="s">
        <v>443</v>
      </c>
      <c r="P149" s="379" t="s">
        <v>443</v>
      </c>
      <c r="Q149" s="379" t="s">
        <v>443</v>
      </c>
      <c r="R149" s="379"/>
      <c r="S149" s="379"/>
      <c r="T149" s="379"/>
      <c r="U149" s="379"/>
      <c r="V149" s="379"/>
    </row>
    <row r="150" spans="1:22" s="381" customFormat="1" ht="45" customHeight="1" x14ac:dyDescent="0.25">
      <c r="A150" s="383" t="s">
        <v>2292</v>
      </c>
      <c r="B150" s="382" t="s">
        <v>3048</v>
      </c>
      <c r="C150" s="383" t="s">
        <v>1159</v>
      </c>
      <c r="D150" s="408" t="s">
        <v>2311</v>
      </c>
      <c r="E150" s="401">
        <v>42248</v>
      </c>
      <c r="F150" s="385" t="s">
        <v>590</v>
      </c>
      <c r="G150" s="386" t="s">
        <v>2487</v>
      </c>
      <c r="H150" s="140"/>
      <c r="I150" s="387" t="s">
        <v>19</v>
      </c>
      <c r="J150" s="388" t="s">
        <v>2523</v>
      </c>
      <c r="K150" s="379" t="s">
        <v>443</v>
      </c>
      <c r="L150" s="379" t="s">
        <v>443</v>
      </c>
      <c r="M150" s="379" t="s">
        <v>443</v>
      </c>
      <c r="N150" s="379" t="s">
        <v>443</v>
      </c>
      <c r="O150" s="379" t="s">
        <v>443</v>
      </c>
      <c r="P150" s="379" t="s">
        <v>443</v>
      </c>
      <c r="Q150" s="379" t="s">
        <v>443</v>
      </c>
      <c r="R150" s="379" t="s">
        <v>443</v>
      </c>
      <c r="S150" s="379"/>
      <c r="T150" s="424"/>
      <c r="U150" s="379"/>
      <c r="V150" s="379"/>
    </row>
    <row r="151" spans="1:22" s="381" customFormat="1" ht="45" customHeight="1" x14ac:dyDescent="0.25">
      <c r="A151" s="390" t="s">
        <v>3096</v>
      </c>
      <c r="B151" s="382" t="s">
        <v>3048</v>
      </c>
      <c r="C151" s="390" t="s">
        <v>99</v>
      </c>
      <c r="D151" s="408" t="s">
        <v>2311</v>
      </c>
      <c r="E151" s="393"/>
      <c r="F151" s="411" t="s">
        <v>590</v>
      </c>
      <c r="G151" s="394" t="s">
        <v>2488</v>
      </c>
      <c r="H151" s="89">
        <v>24</v>
      </c>
      <c r="I151" s="387" t="s">
        <v>30</v>
      </c>
      <c r="J151" s="396" t="s">
        <v>72</v>
      </c>
      <c r="K151" s="379" t="s">
        <v>443</v>
      </c>
      <c r="L151" s="379" t="s">
        <v>443</v>
      </c>
      <c r="M151" s="379" t="s">
        <v>443</v>
      </c>
      <c r="N151" s="379" t="s">
        <v>443</v>
      </c>
      <c r="O151" s="379" t="s">
        <v>443</v>
      </c>
      <c r="P151" s="379" t="s">
        <v>443</v>
      </c>
      <c r="Q151" s="379" t="s">
        <v>443</v>
      </c>
      <c r="R151" s="379"/>
      <c r="S151" s="379"/>
      <c r="T151" s="379"/>
      <c r="U151" s="379"/>
      <c r="V151" s="379"/>
    </row>
    <row r="152" spans="1:22" ht="45" customHeight="1" x14ac:dyDescent="0.25">
      <c r="A152" s="382" t="s">
        <v>3097</v>
      </c>
      <c r="B152" s="382" t="s">
        <v>3048</v>
      </c>
      <c r="C152" s="383" t="s">
        <v>2489</v>
      </c>
      <c r="D152" s="408" t="s">
        <v>2311</v>
      </c>
      <c r="E152" s="384"/>
      <c r="F152" s="385" t="s">
        <v>590</v>
      </c>
      <c r="G152" s="386" t="s">
        <v>400</v>
      </c>
      <c r="H152" s="88">
        <v>2</v>
      </c>
      <c r="I152" s="387" t="s">
        <v>30</v>
      </c>
      <c r="J152" s="388" t="s">
        <v>2490</v>
      </c>
      <c r="K152" s="379" t="s">
        <v>443</v>
      </c>
      <c r="L152" s="453" t="s">
        <v>1882</v>
      </c>
      <c r="M152" s="453" t="s">
        <v>443</v>
      </c>
      <c r="N152" s="379" t="s">
        <v>443</v>
      </c>
      <c r="O152" s="379" t="s">
        <v>443</v>
      </c>
      <c r="P152" s="379" t="s">
        <v>443</v>
      </c>
      <c r="Q152" s="379" t="s">
        <v>443</v>
      </c>
      <c r="R152" s="379"/>
      <c r="S152" s="453"/>
      <c r="T152" s="453"/>
      <c r="U152" s="379"/>
      <c r="V152" s="379"/>
    </row>
    <row r="153" spans="1:22" ht="45" customHeight="1" x14ac:dyDescent="0.25">
      <c r="A153" s="383" t="s">
        <v>1672</v>
      </c>
      <c r="B153" s="382" t="s">
        <v>3048</v>
      </c>
      <c r="C153" s="383" t="s">
        <v>152</v>
      </c>
      <c r="D153" s="408" t="s">
        <v>2311</v>
      </c>
      <c r="E153" s="401">
        <v>41609</v>
      </c>
      <c r="F153" s="385" t="s">
        <v>590</v>
      </c>
      <c r="G153" s="386" t="s">
        <v>2491</v>
      </c>
      <c r="H153" s="88">
        <v>31</v>
      </c>
      <c r="I153" s="387" t="s">
        <v>2306</v>
      </c>
      <c r="J153" s="388" t="s">
        <v>53</v>
      </c>
      <c r="K153" s="379" t="s">
        <v>443</v>
      </c>
      <c r="L153" s="379" t="s">
        <v>443</v>
      </c>
      <c r="M153" s="379" t="s">
        <v>443</v>
      </c>
      <c r="N153" s="379" t="s">
        <v>443</v>
      </c>
      <c r="O153" s="379" t="s">
        <v>443</v>
      </c>
      <c r="P153" s="379" t="s">
        <v>443</v>
      </c>
      <c r="Q153" s="379" t="s">
        <v>443</v>
      </c>
      <c r="R153" s="379"/>
      <c r="S153" s="379"/>
      <c r="T153" s="379"/>
      <c r="U153" s="379"/>
      <c r="V153" s="379"/>
    </row>
    <row r="154" spans="1:22" ht="45" customHeight="1" x14ac:dyDescent="0.25">
      <c r="A154" s="383" t="s">
        <v>3098</v>
      </c>
      <c r="B154" s="382" t="s">
        <v>3048</v>
      </c>
      <c r="C154" s="383" t="s">
        <v>989</v>
      </c>
      <c r="D154" s="533" t="s">
        <v>1677</v>
      </c>
      <c r="E154" s="401">
        <v>44256</v>
      </c>
      <c r="F154" s="385" t="s">
        <v>590</v>
      </c>
      <c r="G154" s="386" t="s">
        <v>827</v>
      </c>
      <c r="H154" s="88"/>
      <c r="I154" s="387" t="s">
        <v>2383</v>
      </c>
      <c r="J154" s="388" t="s">
        <v>45</v>
      </c>
      <c r="K154" s="379" t="s">
        <v>443</v>
      </c>
      <c r="L154" s="537" t="s">
        <v>2364</v>
      </c>
      <c r="M154" s="379" t="s">
        <v>443</v>
      </c>
      <c r="N154" s="453" t="s">
        <v>1882</v>
      </c>
      <c r="O154" s="379" t="s">
        <v>443</v>
      </c>
      <c r="P154" s="379" t="s">
        <v>443</v>
      </c>
      <c r="Q154" s="379" t="s">
        <v>443</v>
      </c>
      <c r="R154" s="379"/>
      <c r="S154" s="379"/>
      <c r="T154" s="379"/>
      <c r="U154" s="379"/>
      <c r="V154" s="379"/>
    </row>
    <row r="155" spans="1:22" customFormat="1" ht="40.5" customHeight="1" x14ac:dyDescent="0.25">
      <c r="A155" s="383" t="s">
        <v>1685</v>
      </c>
      <c r="B155" s="382" t="s">
        <v>3048</v>
      </c>
      <c r="C155" s="383" t="s">
        <v>989</v>
      </c>
      <c r="D155" s="533" t="s">
        <v>1686</v>
      </c>
      <c r="E155" s="401">
        <v>44166</v>
      </c>
      <c r="F155" s="385" t="s">
        <v>590</v>
      </c>
      <c r="G155" s="386" t="s">
        <v>827</v>
      </c>
      <c r="H155" s="387" t="s">
        <v>2306</v>
      </c>
      <c r="I155" s="387" t="s">
        <v>2383</v>
      </c>
      <c r="J155" s="280" t="s">
        <v>25</v>
      </c>
      <c r="K155" s="379" t="s">
        <v>443</v>
      </c>
      <c r="L155" s="537" t="s">
        <v>2364</v>
      </c>
      <c r="M155" s="379" t="s">
        <v>443</v>
      </c>
      <c r="N155" s="379" t="s">
        <v>443</v>
      </c>
      <c r="O155" s="379" t="s">
        <v>443</v>
      </c>
      <c r="P155" s="379" t="s">
        <v>443</v>
      </c>
      <c r="Q155" s="424" t="s">
        <v>1882</v>
      </c>
      <c r="R155" s="379"/>
      <c r="S155" s="379"/>
      <c r="T155" s="379"/>
      <c r="U155" s="379"/>
      <c r="V155" s="379"/>
    </row>
    <row r="156" spans="1:22" s="381" customFormat="1" ht="45" customHeight="1" x14ac:dyDescent="0.25">
      <c r="A156" s="382" t="s">
        <v>1689</v>
      </c>
      <c r="B156" s="382" t="s">
        <v>3048</v>
      </c>
      <c r="C156" s="547" t="s">
        <v>2492</v>
      </c>
      <c r="D156" s="414" t="s">
        <v>2493</v>
      </c>
      <c r="E156" s="401">
        <v>42312</v>
      </c>
      <c r="F156" s="385" t="s">
        <v>590</v>
      </c>
      <c r="G156" s="386" t="s">
        <v>2494</v>
      </c>
      <c r="H156" s="88"/>
      <c r="I156" s="387" t="s">
        <v>19</v>
      </c>
      <c r="J156" s="388" t="s">
        <v>20</v>
      </c>
      <c r="K156" s="379" t="s">
        <v>443</v>
      </c>
      <c r="L156" s="379" t="s">
        <v>443</v>
      </c>
      <c r="M156" s="379" t="s">
        <v>443</v>
      </c>
      <c r="N156" s="379" t="s">
        <v>443</v>
      </c>
      <c r="O156" s="379" t="s">
        <v>443</v>
      </c>
      <c r="P156" s="379" t="s">
        <v>443</v>
      </c>
      <c r="Q156" s="379" t="s">
        <v>443</v>
      </c>
      <c r="R156" s="379" t="s">
        <v>443</v>
      </c>
      <c r="S156" s="379"/>
      <c r="T156" s="379"/>
      <c r="U156" s="379"/>
      <c r="V156" s="379"/>
    </row>
    <row r="157" spans="1:22" s="381" customFormat="1" ht="45" customHeight="1" x14ac:dyDescent="0.25">
      <c r="A157" s="383" t="s">
        <v>3099</v>
      </c>
      <c r="B157" s="382" t="s">
        <v>3048</v>
      </c>
      <c r="C157" s="383" t="s">
        <v>1694</v>
      </c>
      <c r="D157" s="408" t="s">
        <v>2311</v>
      </c>
      <c r="E157" s="384"/>
      <c r="F157" s="385" t="s">
        <v>590</v>
      </c>
      <c r="G157" s="386" t="s">
        <v>2495</v>
      </c>
      <c r="H157" s="88">
        <v>15</v>
      </c>
      <c r="I157" s="387" t="s">
        <v>30</v>
      </c>
      <c r="J157" s="388" t="s">
        <v>20</v>
      </c>
      <c r="K157" s="379" t="s">
        <v>443</v>
      </c>
      <c r="L157" s="379" t="s">
        <v>443</v>
      </c>
      <c r="M157" s="379" t="s">
        <v>443</v>
      </c>
      <c r="N157" s="379" t="s">
        <v>443</v>
      </c>
      <c r="O157" s="379" t="s">
        <v>443</v>
      </c>
      <c r="P157" s="379" t="s">
        <v>443</v>
      </c>
      <c r="Q157" s="379" t="s">
        <v>443</v>
      </c>
      <c r="R157" s="379"/>
      <c r="S157" s="379"/>
      <c r="T157" s="379"/>
      <c r="U157" s="379"/>
      <c r="V157" s="379"/>
    </row>
    <row r="158" spans="1:22" s="381" customFormat="1" ht="45" customHeight="1" x14ac:dyDescent="0.25">
      <c r="A158" s="414" t="s">
        <v>1700</v>
      </c>
      <c r="B158" s="382" t="s">
        <v>3048</v>
      </c>
      <c r="C158" s="383" t="s">
        <v>60</v>
      </c>
      <c r="D158" s="409" t="s">
        <v>1701</v>
      </c>
      <c r="E158" s="434">
        <v>43221</v>
      </c>
      <c r="F158" s="385" t="s">
        <v>590</v>
      </c>
      <c r="G158" s="386" t="s">
        <v>2496</v>
      </c>
      <c r="H158" s="88"/>
      <c r="I158" s="387" t="s">
        <v>19</v>
      </c>
      <c r="J158" s="415" t="s">
        <v>20</v>
      </c>
      <c r="K158" s="379" t="s">
        <v>443</v>
      </c>
      <c r="L158" s="379" t="s">
        <v>443</v>
      </c>
      <c r="M158" s="379" t="s">
        <v>443</v>
      </c>
      <c r="N158" s="379" t="s">
        <v>443</v>
      </c>
      <c r="O158" s="379" t="s">
        <v>443</v>
      </c>
      <c r="P158" s="379" t="s">
        <v>1882</v>
      </c>
      <c r="Q158" s="379" t="s">
        <v>443</v>
      </c>
      <c r="R158" s="379" t="s">
        <v>443</v>
      </c>
      <c r="S158" s="379"/>
      <c r="T158" s="379"/>
      <c r="U158" s="379"/>
      <c r="V158" s="379"/>
    </row>
    <row r="159" spans="1:22" s="381" customFormat="1" ht="45" customHeight="1" x14ac:dyDescent="0.25">
      <c r="A159" s="414" t="s">
        <v>1704</v>
      </c>
      <c r="B159" s="382" t="s">
        <v>3048</v>
      </c>
      <c r="C159" s="383" t="s">
        <v>1705</v>
      </c>
      <c r="D159" s="558" t="s">
        <v>2498</v>
      </c>
      <c r="E159" s="434">
        <v>44348</v>
      </c>
      <c r="F159" s="532" t="s">
        <v>66</v>
      </c>
      <c r="G159" s="386" t="s">
        <v>2499</v>
      </c>
      <c r="H159" s="140"/>
      <c r="I159" s="387" t="s">
        <v>2385</v>
      </c>
      <c r="J159" s="415" t="s">
        <v>40</v>
      </c>
      <c r="K159" s="379" t="s">
        <v>443</v>
      </c>
      <c r="L159" s="420" t="s">
        <v>35</v>
      </c>
      <c r="M159" s="420" t="s">
        <v>35</v>
      </c>
      <c r="N159" s="420" t="s">
        <v>35</v>
      </c>
      <c r="O159" s="420" t="s">
        <v>35</v>
      </c>
      <c r="P159" s="420" t="s">
        <v>35</v>
      </c>
      <c r="Q159" s="420" t="s">
        <v>35</v>
      </c>
      <c r="R159" s="420" t="s">
        <v>35</v>
      </c>
      <c r="S159" s="420" t="s">
        <v>35</v>
      </c>
      <c r="T159" s="420" t="s">
        <v>35</v>
      </c>
      <c r="U159" s="420" t="s">
        <v>35</v>
      </c>
      <c r="V159" s="420" t="s">
        <v>35</v>
      </c>
    </row>
    <row r="160" spans="1:22" s="381" customFormat="1" ht="61.5" customHeight="1" x14ac:dyDescent="0.25">
      <c r="A160" s="383" t="s">
        <v>1707</v>
      </c>
      <c r="B160" s="382" t="s">
        <v>3048</v>
      </c>
      <c r="C160" s="435" t="s">
        <v>1708</v>
      </c>
      <c r="D160" s="408" t="s">
        <v>2311</v>
      </c>
      <c r="E160" s="401">
        <v>44094</v>
      </c>
      <c r="F160" s="385" t="s">
        <v>590</v>
      </c>
      <c r="G160" s="386" t="s">
        <v>2500</v>
      </c>
      <c r="H160" s="140"/>
      <c r="I160" s="387" t="s">
        <v>19</v>
      </c>
      <c r="J160" s="388" t="s">
        <v>20</v>
      </c>
      <c r="K160" s="379" t="s">
        <v>443</v>
      </c>
      <c r="L160" s="379" t="s">
        <v>443</v>
      </c>
      <c r="M160" s="379" t="s">
        <v>443</v>
      </c>
      <c r="N160" s="379" t="s">
        <v>443</v>
      </c>
      <c r="O160" s="379" t="s">
        <v>443</v>
      </c>
      <c r="P160" s="379" t="s">
        <v>443</v>
      </c>
      <c r="Q160" s="420" t="s">
        <v>1882</v>
      </c>
      <c r="R160" s="379" t="s">
        <v>443</v>
      </c>
      <c r="S160" s="379"/>
      <c r="T160" s="379"/>
      <c r="U160" s="379"/>
      <c r="V160" s="379"/>
    </row>
    <row r="161" spans="1:22" s="381" customFormat="1" ht="45" customHeight="1" x14ac:dyDescent="0.25">
      <c r="A161" s="383" t="s">
        <v>1717</v>
      </c>
      <c r="B161" s="382" t="s">
        <v>3048</v>
      </c>
      <c r="C161" s="382" t="s">
        <v>1718</v>
      </c>
      <c r="D161" s="408" t="s">
        <v>2311</v>
      </c>
      <c r="E161" s="401">
        <v>44209</v>
      </c>
      <c r="F161" s="385" t="s">
        <v>590</v>
      </c>
      <c r="G161" s="386" t="s">
        <v>2502</v>
      </c>
      <c r="H161" s="88"/>
      <c r="I161" s="387" t="s">
        <v>30</v>
      </c>
      <c r="J161" s="388" t="s">
        <v>72</v>
      </c>
      <c r="K161" s="379" t="s">
        <v>443</v>
      </c>
      <c r="L161" s="379" t="s">
        <v>443</v>
      </c>
      <c r="M161" s="379" t="s">
        <v>443</v>
      </c>
      <c r="N161" s="379" t="s">
        <v>443</v>
      </c>
      <c r="O161" s="379" t="s">
        <v>443</v>
      </c>
      <c r="P161" s="379" t="s">
        <v>443</v>
      </c>
      <c r="Q161" s="379" t="s">
        <v>443</v>
      </c>
      <c r="R161" s="379"/>
      <c r="S161" s="379"/>
      <c r="T161" s="379"/>
      <c r="U161" s="379"/>
      <c r="V161" s="379"/>
    </row>
    <row r="162" spans="1:22" s="381" customFormat="1" ht="45" customHeight="1" x14ac:dyDescent="0.25">
      <c r="A162" s="417" t="s">
        <v>1720</v>
      </c>
      <c r="B162" s="382" t="s">
        <v>3048</v>
      </c>
      <c r="C162" s="417" t="s">
        <v>60</v>
      </c>
      <c r="D162" s="408" t="s">
        <v>2311</v>
      </c>
      <c r="E162" s="386"/>
      <c r="F162" s="385" t="s">
        <v>590</v>
      </c>
      <c r="G162" s="394" t="s">
        <v>2503</v>
      </c>
      <c r="H162" s="89">
        <v>14</v>
      </c>
      <c r="I162" s="395" t="s">
        <v>30</v>
      </c>
      <c r="J162" s="461" t="s">
        <v>25</v>
      </c>
      <c r="K162" s="379" t="s">
        <v>443</v>
      </c>
      <c r="L162" s="379" t="s">
        <v>443</v>
      </c>
      <c r="M162" s="379" t="s">
        <v>443</v>
      </c>
      <c r="N162" s="379" t="s">
        <v>443</v>
      </c>
      <c r="O162" s="379" t="s">
        <v>443</v>
      </c>
      <c r="P162" s="379" t="s">
        <v>443</v>
      </c>
      <c r="Q162" s="379" t="s">
        <v>443</v>
      </c>
      <c r="R162" s="379"/>
      <c r="S162" s="453"/>
      <c r="T162" s="379"/>
      <c r="U162" s="379"/>
      <c r="V162" s="379"/>
    </row>
    <row r="163" spans="1:22" s="381" customFormat="1" ht="15" x14ac:dyDescent="0.25">
      <c r="A163" s="399" t="s">
        <v>1724</v>
      </c>
      <c r="B163" s="382" t="s">
        <v>3048</v>
      </c>
      <c r="C163" s="429" t="s">
        <v>1725</v>
      </c>
      <c r="D163" s="414" t="s">
        <v>2311</v>
      </c>
      <c r="E163" s="430">
        <v>43604</v>
      </c>
      <c r="F163" s="402" t="s">
        <v>590</v>
      </c>
      <c r="G163" s="403" t="s">
        <v>408</v>
      </c>
      <c r="H163" s="194" t="s">
        <v>19</v>
      </c>
      <c r="I163" s="431" t="s">
        <v>19</v>
      </c>
      <c r="J163" s="388" t="s">
        <v>50</v>
      </c>
      <c r="K163" s="379" t="s">
        <v>443</v>
      </c>
      <c r="L163" s="379" t="s">
        <v>443</v>
      </c>
      <c r="M163" s="379" t="s">
        <v>443</v>
      </c>
      <c r="N163" s="379" t="s">
        <v>443</v>
      </c>
      <c r="O163" s="379" t="s">
        <v>443</v>
      </c>
      <c r="P163" s="379" t="s">
        <v>443</v>
      </c>
      <c r="Q163" s="379" t="s">
        <v>443</v>
      </c>
      <c r="R163" s="379" t="s">
        <v>443</v>
      </c>
      <c r="S163" s="379"/>
      <c r="T163" s="379"/>
      <c r="U163" s="379"/>
      <c r="V163" s="379"/>
    </row>
    <row r="164" spans="1:22" s="381" customFormat="1" ht="45" customHeight="1" x14ac:dyDescent="0.25">
      <c r="A164" s="382" t="s">
        <v>1733</v>
      </c>
      <c r="B164" s="382" t="s">
        <v>3048</v>
      </c>
      <c r="C164" s="383" t="s">
        <v>638</v>
      </c>
      <c r="D164" s="408" t="s">
        <v>2311</v>
      </c>
      <c r="E164" s="401">
        <v>43378</v>
      </c>
      <c r="F164" s="385" t="s">
        <v>590</v>
      </c>
      <c r="G164" s="386" t="s">
        <v>2506</v>
      </c>
      <c r="H164" s="9"/>
      <c r="I164" s="413" t="s">
        <v>19</v>
      </c>
      <c r="J164" s="388" t="s">
        <v>50</v>
      </c>
      <c r="K164" s="379" t="s">
        <v>443</v>
      </c>
      <c r="L164" s="379" t="s">
        <v>443</v>
      </c>
      <c r="M164" s="379" t="s">
        <v>443</v>
      </c>
      <c r="N164" s="379" t="s">
        <v>443</v>
      </c>
      <c r="O164" s="379" t="s">
        <v>443</v>
      </c>
      <c r="P164" s="379" t="s">
        <v>443</v>
      </c>
      <c r="Q164" s="379" t="s">
        <v>443</v>
      </c>
      <c r="R164" s="379" t="s">
        <v>443</v>
      </c>
      <c r="S164" s="379"/>
      <c r="T164" s="379"/>
      <c r="U164" s="379"/>
      <c r="V164" s="379"/>
    </row>
    <row r="165" spans="1:22" s="381" customFormat="1" ht="45" customHeight="1" x14ac:dyDescent="0.25">
      <c r="A165" s="414" t="s">
        <v>1735</v>
      </c>
      <c r="B165" s="382" t="s">
        <v>3048</v>
      </c>
      <c r="C165" s="383" t="s">
        <v>89</v>
      </c>
      <c r="D165" s="408" t="s">
        <v>2311</v>
      </c>
      <c r="E165" s="384"/>
      <c r="F165" s="385" t="s">
        <v>590</v>
      </c>
      <c r="G165" s="386" t="s">
        <v>2507</v>
      </c>
      <c r="H165" s="88">
        <v>13</v>
      </c>
      <c r="I165" s="387" t="s">
        <v>30</v>
      </c>
      <c r="J165" s="415" t="s">
        <v>1948</v>
      </c>
      <c r="K165" s="379" t="s">
        <v>443</v>
      </c>
      <c r="L165" s="379" t="s">
        <v>443</v>
      </c>
      <c r="M165" s="379" t="s">
        <v>443</v>
      </c>
      <c r="N165" s="379" t="s">
        <v>443</v>
      </c>
      <c r="O165" s="379" t="s">
        <v>443</v>
      </c>
      <c r="P165" s="379" t="s">
        <v>443</v>
      </c>
      <c r="Q165" s="379" t="s">
        <v>443</v>
      </c>
      <c r="R165" s="379"/>
      <c r="S165" s="379"/>
      <c r="T165" s="379"/>
      <c r="U165" s="379"/>
      <c r="V165" s="379"/>
    </row>
    <row r="166" spans="1:22" s="381" customFormat="1" ht="45" customHeight="1" x14ac:dyDescent="0.25">
      <c r="A166" s="383" t="s">
        <v>1749</v>
      </c>
      <c r="B166" s="382" t="s">
        <v>3048</v>
      </c>
      <c r="C166" s="383" t="s">
        <v>505</v>
      </c>
      <c r="D166" s="451" t="s">
        <v>762</v>
      </c>
      <c r="E166" s="401">
        <v>44002</v>
      </c>
      <c r="F166" s="385" t="s">
        <v>590</v>
      </c>
      <c r="G166" s="386" t="s">
        <v>2508</v>
      </c>
      <c r="H166" s="88"/>
      <c r="I166" s="387" t="s">
        <v>2385</v>
      </c>
      <c r="J166" s="388" t="s">
        <v>25</v>
      </c>
      <c r="K166" s="379" t="s">
        <v>443</v>
      </c>
      <c r="L166" s="379" t="s">
        <v>443</v>
      </c>
      <c r="M166" s="379" t="s">
        <v>443</v>
      </c>
      <c r="N166" s="453" t="s">
        <v>443</v>
      </c>
      <c r="O166" s="453" t="s">
        <v>443</v>
      </c>
      <c r="P166" s="453" t="s">
        <v>443</v>
      </c>
      <c r="Q166" s="453" t="s">
        <v>443</v>
      </c>
      <c r="R166" s="453"/>
      <c r="S166" s="379"/>
      <c r="T166" s="379"/>
      <c r="U166" s="453"/>
      <c r="V166" s="379"/>
    </row>
    <row r="167" spans="1:22" ht="45" customHeight="1" x14ac:dyDescent="0.25">
      <c r="A167" s="383" t="s">
        <v>1755</v>
      </c>
      <c r="B167" s="382" t="s">
        <v>3048</v>
      </c>
      <c r="C167" s="383" t="s">
        <v>1756</v>
      </c>
      <c r="D167" s="409" t="s">
        <v>2049</v>
      </c>
      <c r="E167" s="384"/>
      <c r="F167" s="385" t="s">
        <v>590</v>
      </c>
      <c r="G167" s="386" t="s">
        <v>287</v>
      </c>
      <c r="H167" s="140">
        <v>29</v>
      </c>
      <c r="I167" s="387" t="s">
        <v>2306</v>
      </c>
      <c r="J167" s="378" t="s">
        <v>28</v>
      </c>
      <c r="K167" s="453" t="s">
        <v>443</v>
      </c>
      <c r="L167" s="453" t="s">
        <v>443</v>
      </c>
      <c r="M167" s="453" t="s">
        <v>443</v>
      </c>
      <c r="N167" s="379" t="s">
        <v>443</v>
      </c>
      <c r="O167" s="379" t="s">
        <v>443</v>
      </c>
      <c r="P167" s="379" t="s">
        <v>443</v>
      </c>
      <c r="Q167" s="379" t="s">
        <v>443</v>
      </c>
      <c r="R167" s="379"/>
      <c r="S167" s="453"/>
      <c r="T167" s="379"/>
      <c r="U167" s="379"/>
      <c r="V167" s="379"/>
    </row>
    <row r="168" spans="1:22" ht="45" customHeight="1" x14ac:dyDescent="0.25">
      <c r="A168" s="408" t="s">
        <v>274</v>
      </c>
      <c r="B168" s="382" t="s">
        <v>3048</v>
      </c>
      <c r="C168" s="383" t="s">
        <v>1767</v>
      </c>
      <c r="D168" s="408" t="s">
        <v>2311</v>
      </c>
      <c r="E168" s="401">
        <v>41456</v>
      </c>
      <c r="F168" s="385" t="s">
        <v>590</v>
      </c>
      <c r="G168" s="386" t="s">
        <v>276</v>
      </c>
      <c r="H168" s="88">
        <v>30</v>
      </c>
      <c r="I168" s="387" t="s">
        <v>2306</v>
      </c>
      <c r="J168" s="415" t="s">
        <v>50</v>
      </c>
      <c r="K168" s="379" t="s">
        <v>443</v>
      </c>
      <c r="L168" s="379" t="s">
        <v>443</v>
      </c>
      <c r="M168" s="379" t="s">
        <v>443</v>
      </c>
      <c r="N168" s="379" t="s">
        <v>443</v>
      </c>
      <c r="O168" s="379" t="s">
        <v>443</v>
      </c>
      <c r="P168" s="379" t="s">
        <v>443</v>
      </c>
      <c r="Q168" s="379" t="s">
        <v>443</v>
      </c>
      <c r="R168" s="379"/>
      <c r="S168" s="379"/>
      <c r="T168" s="453"/>
      <c r="U168" s="379"/>
      <c r="V168" s="379"/>
    </row>
    <row r="169" spans="1:22" ht="45" customHeight="1" x14ac:dyDescent="0.25">
      <c r="A169" s="383" t="s">
        <v>1774</v>
      </c>
      <c r="B169" s="382" t="s">
        <v>3048</v>
      </c>
      <c r="C169" s="383" t="s">
        <v>1775</v>
      </c>
      <c r="D169" s="408" t="s">
        <v>2311</v>
      </c>
      <c r="E169" s="401">
        <v>42401</v>
      </c>
      <c r="F169" s="385" t="s">
        <v>590</v>
      </c>
      <c r="G169" s="386" t="s">
        <v>300</v>
      </c>
      <c r="H169" s="88"/>
      <c r="I169" s="387" t="s">
        <v>2306</v>
      </c>
      <c r="J169" s="388" t="s">
        <v>50</v>
      </c>
      <c r="K169" s="379" t="s">
        <v>443</v>
      </c>
      <c r="L169" s="379" t="s">
        <v>443</v>
      </c>
      <c r="M169" s="379" t="s">
        <v>443</v>
      </c>
      <c r="N169" s="379" t="s">
        <v>443</v>
      </c>
      <c r="O169" s="379" t="s">
        <v>443</v>
      </c>
      <c r="P169" s="379" t="s">
        <v>443</v>
      </c>
      <c r="Q169" s="379" t="s">
        <v>443</v>
      </c>
      <c r="R169" s="379"/>
      <c r="S169" s="379"/>
      <c r="T169" s="453"/>
      <c r="U169" s="379"/>
      <c r="V169" s="379"/>
    </row>
    <row r="170" spans="1:22" s="381" customFormat="1" ht="45" customHeight="1" x14ac:dyDescent="0.25">
      <c r="A170" s="383" t="s">
        <v>3100</v>
      </c>
      <c r="B170" s="382" t="s">
        <v>3048</v>
      </c>
      <c r="C170" s="383" t="s">
        <v>638</v>
      </c>
      <c r="D170" s="408" t="s">
        <v>2510</v>
      </c>
      <c r="E170" s="384"/>
      <c r="F170" s="532" t="s">
        <v>66</v>
      </c>
      <c r="G170" s="386" t="s">
        <v>484</v>
      </c>
      <c r="H170" s="88">
        <v>23</v>
      </c>
      <c r="I170" s="387" t="s">
        <v>19</v>
      </c>
      <c r="J170" s="388" t="s">
        <v>53</v>
      </c>
      <c r="K170" s="379" t="s">
        <v>443</v>
      </c>
      <c r="L170" s="379" t="s">
        <v>443</v>
      </c>
      <c r="M170" s="379" t="s">
        <v>443</v>
      </c>
      <c r="N170" s="379" t="s">
        <v>443</v>
      </c>
      <c r="O170" s="379" t="s">
        <v>443</v>
      </c>
      <c r="P170" s="379" t="s">
        <v>443</v>
      </c>
      <c r="Q170" s="420" t="s">
        <v>35</v>
      </c>
      <c r="R170" s="420" t="s">
        <v>35</v>
      </c>
      <c r="S170" s="420" t="s">
        <v>35</v>
      </c>
      <c r="T170" s="420" t="s">
        <v>35</v>
      </c>
      <c r="U170" s="420" t="s">
        <v>35</v>
      </c>
      <c r="V170" s="420" t="s">
        <v>35</v>
      </c>
    </row>
    <row r="171" spans="1:22" s="381" customFormat="1" ht="45" customHeight="1" x14ac:dyDescent="0.25">
      <c r="A171" s="383" t="s">
        <v>2330</v>
      </c>
      <c r="B171" s="382" t="s">
        <v>3048</v>
      </c>
      <c r="C171" s="383" t="s">
        <v>60</v>
      </c>
      <c r="D171" s="409" t="s">
        <v>1701</v>
      </c>
      <c r="E171" s="384"/>
      <c r="F171" s="385" t="s">
        <v>590</v>
      </c>
      <c r="G171" s="386" t="s">
        <v>2511</v>
      </c>
      <c r="H171" s="88">
        <v>9</v>
      </c>
      <c r="I171" s="387" t="s">
        <v>30</v>
      </c>
      <c r="J171" s="388" t="s">
        <v>25</v>
      </c>
      <c r="K171" s="379" t="s">
        <v>443</v>
      </c>
      <c r="L171" s="379" t="s">
        <v>443</v>
      </c>
      <c r="M171" s="379" t="s">
        <v>443</v>
      </c>
      <c r="N171" s="379" t="s">
        <v>443</v>
      </c>
      <c r="O171" s="379" t="s">
        <v>443</v>
      </c>
      <c r="P171" s="379" t="s">
        <v>443</v>
      </c>
      <c r="Q171" s="379" t="s">
        <v>1882</v>
      </c>
      <c r="R171" s="379"/>
      <c r="S171" s="379"/>
      <c r="T171" s="379"/>
      <c r="U171" s="379"/>
      <c r="V171" s="379"/>
    </row>
    <row r="172" spans="1:22" s="397" customFormat="1" ht="45" customHeight="1" x14ac:dyDescent="0.25">
      <c r="A172" s="383" t="s">
        <v>1783</v>
      </c>
      <c r="B172" s="382" t="s">
        <v>3048</v>
      </c>
      <c r="C172" s="382" t="s">
        <v>60</v>
      </c>
      <c r="D172" s="409" t="s">
        <v>1176</v>
      </c>
      <c r="E172" s="384"/>
      <c r="F172" s="385" t="s">
        <v>590</v>
      </c>
      <c r="G172" s="386" t="s">
        <v>2512</v>
      </c>
      <c r="H172" s="88">
        <v>12</v>
      </c>
      <c r="I172" s="387" t="s">
        <v>30</v>
      </c>
      <c r="J172" s="388" t="s">
        <v>20</v>
      </c>
      <c r="K172" s="379" t="s">
        <v>443</v>
      </c>
      <c r="L172" s="379" t="s">
        <v>443</v>
      </c>
      <c r="M172" s="379" t="s">
        <v>443</v>
      </c>
      <c r="N172" s="379" t="s">
        <v>443</v>
      </c>
      <c r="O172" s="379" t="s">
        <v>443</v>
      </c>
      <c r="P172" s="379" t="s">
        <v>443</v>
      </c>
      <c r="Q172" s="379" t="s">
        <v>443</v>
      </c>
      <c r="R172" s="379"/>
      <c r="S172" s="379"/>
      <c r="T172" s="379"/>
      <c r="U172" s="379"/>
      <c r="V172" s="379"/>
    </row>
    <row r="173" spans="1:22" s="397" customFormat="1" ht="45" customHeight="1" x14ac:dyDescent="0.25">
      <c r="A173" s="390" t="s">
        <v>1794</v>
      </c>
      <c r="B173" s="382" t="s">
        <v>3048</v>
      </c>
      <c r="C173" s="391" t="s">
        <v>1795</v>
      </c>
      <c r="D173" s="414" t="s">
        <v>2311</v>
      </c>
      <c r="E173" s="393">
        <v>44409</v>
      </c>
      <c r="F173" s="385" t="s">
        <v>590</v>
      </c>
      <c r="G173" s="394" t="s">
        <v>2513</v>
      </c>
      <c r="H173" s="89"/>
      <c r="I173" s="387" t="s">
        <v>2385</v>
      </c>
      <c r="J173" s="396" t="s">
        <v>40</v>
      </c>
      <c r="K173" s="379" t="s">
        <v>443</v>
      </c>
      <c r="L173" s="379" t="s">
        <v>443</v>
      </c>
      <c r="M173" s="448" t="s">
        <v>1882</v>
      </c>
      <c r="N173" s="453" t="s">
        <v>443</v>
      </c>
      <c r="O173" s="453" t="s">
        <v>443</v>
      </c>
      <c r="P173" s="453" t="s">
        <v>443</v>
      </c>
      <c r="Q173" s="453" t="s">
        <v>443</v>
      </c>
      <c r="R173" s="453"/>
      <c r="S173" s="448"/>
      <c r="T173" s="379"/>
      <c r="U173" s="379"/>
      <c r="V173" s="379"/>
    </row>
    <row r="174" spans="1:22" s="381" customFormat="1" ht="45" customHeight="1" x14ac:dyDescent="0.25">
      <c r="A174" s="383" t="s">
        <v>3101</v>
      </c>
      <c r="B174" s="382" t="s">
        <v>3048</v>
      </c>
      <c r="C174" s="382" t="s">
        <v>1646</v>
      </c>
      <c r="D174" s="414" t="s">
        <v>2442</v>
      </c>
      <c r="E174" s="401">
        <v>44572</v>
      </c>
      <c r="F174" s="385" t="s">
        <v>590</v>
      </c>
      <c r="G174" s="386" t="s">
        <v>2514</v>
      </c>
      <c r="H174" s="89"/>
      <c r="I174" s="387" t="s">
        <v>2385</v>
      </c>
      <c r="J174" s="396" t="s">
        <v>25</v>
      </c>
      <c r="K174" s="454" t="s">
        <v>35</v>
      </c>
      <c r="L174" s="454" t="s">
        <v>35</v>
      </c>
      <c r="M174" s="379" t="s">
        <v>443</v>
      </c>
      <c r="N174" s="453" t="s">
        <v>443</v>
      </c>
      <c r="O174" s="453" t="s">
        <v>443</v>
      </c>
      <c r="P174" s="453" t="s">
        <v>443</v>
      </c>
      <c r="Q174" s="448" t="s">
        <v>1882</v>
      </c>
      <c r="R174" s="453"/>
      <c r="S174" s="448"/>
      <c r="T174" s="379"/>
      <c r="U174" s="379"/>
      <c r="V174" s="379"/>
    </row>
    <row r="175" spans="1:22" s="381" customFormat="1" ht="45" customHeight="1" x14ac:dyDescent="0.25">
      <c r="A175" s="383" t="s">
        <v>1799</v>
      </c>
      <c r="B175" s="382" t="s">
        <v>3048</v>
      </c>
      <c r="C175" s="383" t="s">
        <v>2591</v>
      </c>
      <c r="D175" s="451" t="s">
        <v>2515</v>
      </c>
      <c r="E175" s="401">
        <v>43831</v>
      </c>
      <c r="F175" s="385" t="s">
        <v>590</v>
      </c>
      <c r="G175" s="386" t="s">
        <v>2516</v>
      </c>
      <c r="H175" s="47"/>
      <c r="I175" s="387" t="s">
        <v>2385</v>
      </c>
      <c r="J175" s="396" t="s">
        <v>53</v>
      </c>
      <c r="K175" s="453" t="s">
        <v>443</v>
      </c>
      <c r="L175" s="453" t="s">
        <v>443</v>
      </c>
      <c r="M175" s="453" t="s">
        <v>443</v>
      </c>
      <c r="N175" s="453" t="s">
        <v>443</v>
      </c>
      <c r="O175" s="379" t="s">
        <v>1882</v>
      </c>
      <c r="P175" s="453" t="s">
        <v>443</v>
      </c>
      <c r="Q175" s="453" t="s">
        <v>443</v>
      </c>
      <c r="R175" s="453"/>
      <c r="S175" s="453"/>
      <c r="T175" s="453"/>
      <c r="U175" s="379"/>
      <c r="V175" s="379"/>
    </row>
    <row r="176" spans="1:22" ht="45" customHeight="1" x14ac:dyDescent="0.25">
      <c r="A176" s="406" t="s">
        <v>1804</v>
      </c>
      <c r="B176" s="382" t="s">
        <v>3048</v>
      </c>
      <c r="C176" s="426" t="s">
        <v>1805</v>
      </c>
      <c r="D176" s="408" t="s">
        <v>2311</v>
      </c>
      <c r="E176" s="401">
        <v>42767</v>
      </c>
      <c r="F176" s="385" t="s">
        <v>590</v>
      </c>
      <c r="G176" s="386" t="s">
        <v>2517</v>
      </c>
      <c r="H176" s="48"/>
      <c r="I176" s="387" t="s">
        <v>2306</v>
      </c>
      <c r="J176" s="449" t="s">
        <v>53</v>
      </c>
      <c r="K176" s="453" t="s">
        <v>443</v>
      </c>
      <c r="L176" s="453" t="s">
        <v>443</v>
      </c>
      <c r="M176" s="453" t="s">
        <v>443</v>
      </c>
      <c r="N176" s="379" t="s">
        <v>443</v>
      </c>
      <c r="O176" s="379" t="s">
        <v>1882</v>
      </c>
      <c r="P176" s="379" t="s">
        <v>443</v>
      </c>
      <c r="Q176" s="379" t="s">
        <v>443</v>
      </c>
      <c r="R176" s="379"/>
      <c r="S176" s="453"/>
      <c r="T176" s="453"/>
      <c r="U176" s="379"/>
      <c r="V176" s="379"/>
    </row>
    <row r="177" spans="1:22" s="381" customFormat="1" ht="45" customHeight="1" x14ac:dyDescent="0.25">
      <c r="A177" s="383" t="s">
        <v>1810</v>
      </c>
      <c r="B177" s="382" t="s">
        <v>3048</v>
      </c>
      <c r="C177" s="383" t="s">
        <v>297</v>
      </c>
      <c r="D177" s="408" t="s">
        <v>2311</v>
      </c>
      <c r="E177" s="401">
        <v>42005</v>
      </c>
      <c r="F177" s="385" t="s">
        <v>590</v>
      </c>
      <c r="G177" s="386" t="s">
        <v>1811</v>
      </c>
      <c r="H177" s="315"/>
      <c r="I177" s="387" t="s">
        <v>24</v>
      </c>
      <c r="J177" s="388" t="s">
        <v>20</v>
      </c>
      <c r="K177" s="379" t="s">
        <v>443</v>
      </c>
      <c r="L177" s="379" t="s">
        <v>443</v>
      </c>
      <c r="M177" s="379" t="s">
        <v>443</v>
      </c>
      <c r="N177" s="379" t="s">
        <v>443</v>
      </c>
      <c r="O177" s="379" t="s">
        <v>443</v>
      </c>
      <c r="P177" s="379" t="s">
        <v>1882</v>
      </c>
      <c r="Q177" s="379" t="s">
        <v>443</v>
      </c>
      <c r="R177" s="379"/>
      <c r="S177" s="379"/>
      <c r="T177" s="379"/>
      <c r="U177" s="379"/>
      <c r="V177" s="379"/>
    </row>
    <row r="178" spans="1:22" s="381" customFormat="1" ht="45" customHeight="1" x14ac:dyDescent="0.25">
      <c r="A178" s="383" t="s">
        <v>1816</v>
      </c>
      <c r="B178" s="382" t="s">
        <v>3049</v>
      </c>
      <c r="C178" s="383" t="s">
        <v>1818</v>
      </c>
      <c r="D178" s="409" t="s">
        <v>1819</v>
      </c>
      <c r="E178" s="401">
        <v>44348</v>
      </c>
      <c r="F178" s="385" t="s">
        <v>590</v>
      </c>
      <c r="G178" s="386" t="s">
        <v>1820</v>
      </c>
      <c r="H178" s="315"/>
      <c r="I178" s="387" t="s">
        <v>2363</v>
      </c>
      <c r="J178" s="388" t="s">
        <v>20</v>
      </c>
      <c r="K178" s="379" t="s">
        <v>443</v>
      </c>
      <c r="L178" s="379" t="s">
        <v>443</v>
      </c>
      <c r="M178" s="379" t="s">
        <v>443</v>
      </c>
      <c r="N178" s="379" t="s">
        <v>443</v>
      </c>
      <c r="O178" s="379" t="s">
        <v>443</v>
      </c>
      <c r="P178" s="379" t="s">
        <v>443</v>
      </c>
      <c r="Q178" s="379" t="s">
        <v>443</v>
      </c>
      <c r="R178" s="379"/>
      <c r="S178" s="379"/>
      <c r="T178" s="379"/>
      <c r="U178" s="379"/>
      <c r="V178" s="379"/>
    </row>
    <row r="179" spans="1:22" s="381" customFormat="1" ht="45" customHeight="1" x14ac:dyDescent="0.25">
      <c r="A179" s="383" t="s">
        <v>1816</v>
      </c>
      <c r="B179" s="382" t="s">
        <v>3049</v>
      </c>
      <c r="C179" s="383" t="s">
        <v>989</v>
      </c>
      <c r="D179" s="533" t="s">
        <v>1817</v>
      </c>
      <c r="E179" s="401">
        <v>44063</v>
      </c>
      <c r="F179" s="385" t="s">
        <v>590</v>
      </c>
      <c r="G179" s="386" t="s">
        <v>827</v>
      </c>
      <c r="H179" s="299"/>
      <c r="I179" s="387" t="s">
        <v>2383</v>
      </c>
      <c r="J179" s="388" t="s">
        <v>87</v>
      </c>
      <c r="K179" s="379" t="s">
        <v>1882</v>
      </c>
      <c r="L179" s="537" t="s">
        <v>2364</v>
      </c>
      <c r="M179" s="379" t="s">
        <v>443</v>
      </c>
      <c r="N179" s="379" t="s">
        <v>443</v>
      </c>
      <c r="O179" s="379" t="s">
        <v>443</v>
      </c>
      <c r="P179" s="379" t="s">
        <v>443</v>
      </c>
      <c r="Q179" s="379" t="s">
        <v>443</v>
      </c>
      <c r="R179" s="379"/>
      <c r="S179" s="379"/>
      <c r="T179" s="379"/>
      <c r="U179" s="379"/>
      <c r="V179" s="379"/>
    </row>
    <row r="180" spans="1:22" s="381" customFormat="1" ht="45" customHeight="1" x14ac:dyDescent="0.25">
      <c r="A180" s="383" t="s">
        <v>1821</v>
      </c>
      <c r="B180" s="382" t="s">
        <v>3049</v>
      </c>
      <c r="C180" s="383" t="s">
        <v>1104</v>
      </c>
      <c r="D180" s="451" t="s">
        <v>762</v>
      </c>
      <c r="E180" s="401">
        <v>43797</v>
      </c>
      <c r="F180" s="385" t="s">
        <v>590</v>
      </c>
      <c r="G180" s="386" t="s">
        <v>1822</v>
      </c>
      <c r="H180" s="315"/>
      <c r="I180" s="387" t="s">
        <v>2363</v>
      </c>
      <c r="J180" s="388" t="s">
        <v>25</v>
      </c>
      <c r="K180" s="379" t="s">
        <v>443</v>
      </c>
      <c r="L180" s="379" t="s">
        <v>443</v>
      </c>
      <c r="M180" s="379" t="s">
        <v>443</v>
      </c>
      <c r="N180" s="379" t="s">
        <v>443</v>
      </c>
      <c r="O180" s="379" t="s">
        <v>443</v>
      </c>
      <c r="P180" s="379" t="s">
        <v>443</v>
      </c>
      <c r="Q180" s="379" t="s">
        <v>443</v>
      </c>
      <c r="R180" s="379"/>
      <c r="S180" s="379"/>
      <c r="T180" s="379"/>
      <c r="U180" s="379"/>
      <c r="V180" s="379"/>
    </row>
    <row r="181" spans="1:22" s="381" customFormat="1" ht="45" customHeight="1" x14ac:dyDescent="0.25">
      <c r="A181" s="383" t="s">
        <v>1830</v>
      </c>
      <c r="B181" s="382" t="s">
        <v>3049</v>
      </c>
      <c r="C181" s="382" t="s">
        <v>60</v>
      </c>
      <c r="D181" s="409" t="s">
        <v>1832</v>
      </c>
      <c r="E181" s="401">
        <v>44228</v>
      </c>
      <c r="F181" s="385" t="s">
        <v>590</v>
      </c>
      <c r="G181" s="386" t="s">
        <v>827</v>
      </c>
      <c r="H181" s="315"/>
      <c r="I181" s="387" t="s">
        <v>2363</v>
      </c>
      <c r="J181" s="388" t="s">
        <v>53</v>
      </c>
      <c r="K181" s="379" t="s">
        <v>443</v>
      </c>
      <c r="L181" s="379" t="s">
        <v>443</v>
      </c>
      <c r="M181" s="379" t="s">
        <v>443</v>
      </c>
      <c r="N181" s="379" t="s">
        <v>443</v>
      </c>
      <c r="O181" s="379" t="s">
        <v>1882</v>
      </c>
      <c r="P181" s="379" t="s">
        <v>443</v>
      </c>
      <c r="Q181" s="379" t="s">
        <v>443</v>
      </c>
      <c r="R181" s="379"/>
      <c r="S181" s="379"/>
      <c r="T181" s="379"/>
      <c r="U181" s="448"/>
      <c r="V181" s="379"/>
    </row>
    <row r="182" spans="1:22" s="381" customFormat="1" ht="45" customHeight="1" x14ac:dyDescent="0.25">
      <c r="A182" s="383" t="s">
        <v>1846</v>
      </c>
      <c r="B182" s="382" t="s">
        <v>3049</v>
      </c>
      <c r="C182" s="382" t="s">
        <v>60</v>
      </c>
      <c r="D182" s="409" t="s">
        <v>1847</v>
      </c>
      <c r="E182" s="401">
        <v>44713</v>
      </c>
      <c r="F182" s="385" t="s">
        <v>590</v>
      </c>
      <c r="G182" s="386" t="s">
        <v>827</v>
      </c>
      <c r="H182" s="315"/>
      <c r="I182" s="387" t="s">
        <v>3054</v>
      </c>
      <c r="J182" s="388" t="s">
        <v>45</v>
      </c>
      <c r="K182" s="420" t="s">
        <v>35</v>
      </c>
      <c r="L182" s="420" t="s">
        <v>35</v>
      </c>
      <c r="M182" s="420" t="s">
        <v>35</v>
      </c>
      <c r="N182" s="420" t="s">
        <v>35</v>
      </c>
      <c r="O182" s="420" t="s">
        <v>35</v>
      </c>
      <c r="P182" s="420" t="s">
        <v>35</v>
      </c>
      <c r="Q182" s="420" t="s">
        <v>35</v>
      </c>
      <c r="R182" s="379"/>
      <c r="S182" s="379"/>
      <c r="T182" s="379"/>
      <c r="U182" s="448"/>
      <c r="V182" s="379"/>
    </row>
    <row r="183" spans="1:22" s="381" customFormat="1" ht="45" customHeight="1" x14ac:dyDescent="0.25">
      <c r="A183" s="383" t="s">
        <v>1858</v>
      </c>
      <c r="B183" s="382" t="s">
        <v>3049</v>
      </c>
      <c r="C183" s="383" t="s">
        <v>1348</v>
      </c>
      <c r="D183" s="451" t="s">
        <v>762</v>
      </c>
      <c r="E183" s="401">
        <v>43831</v>
      </c>
      <c r="F183" s="385" t="s">
        <v>590</v>
      </c>
      <c r="G183" s="386" t="s">
        <v>1859</v>
      </c>
      <c r="H183" s="315"/>
      <c r="I183" s="387" t="s">
        <v>2363</v>
      </c>
      <c r="J183" s="388" t="s">
        <v>45</v>
      </c>
      <c r="K183" s="379" t="s">
        <v>443</v>
      </c>
      <c r="L183" s="379" t="s">
        <v>443</v>
      </c>
      <c r="M183" s="379" t="s">
        <v>443</v>
      </c>
      <c r="N183" s="379" t="s">
        <v>1882</v>
      </c>
      <c r="O183" s="379" t="s">
        <v>443</v>
      </c>
      <c r="P183" s="379" t="s">
        <v>443</v>
      </c>
      <c r="Q183" s="379" t="s">
        <v>443</v>
      </c>
      <c r="R183" s="379"/>
      <c r="S183" s="379"/>
      <c r="T183" s="379"/>
      <c r="U183" s="379"/>
      <c r="V183" s="379"/>
    </row>
  </sheetData>
  <autoFilter ref="A1:V183" xr:uid="{00000000-0009-0000-0000-000003000000}">
    <sortState xmlns:xlrd2="http://schemas.microsoft.com/office/spreadsheetml/2017/richdata2" ref="A2:V183">
      <sortCondition ref="A1:A183"/>
    </sortState>
  </autoFilter>
  <conditionalFormatting sqref="J35">
    <cfRule type="cellIs" dxfId="2705" priority="212" operator="equal">
      <formula>"ANNUAL"</formula>
    </cfRule>
  </conditionalFormatting>
  <conditionalFormatting sqref="K30:K43">
    <cfRule type="cellIs" dxfId="2704" priority="152" operator="equal">
      <formula>"ANNUAL"</formula>
    </cfRule>
  </conditionalFormatting>
  <conditionalFormatting sqref="K45:K104 K106:K123 K126:K137">
    <cfRule type="cellIs" dxfId="2703" priority="151" operator="equal">
      <formula>"ANNUAL"</formula>
    </cfRule>
  </conditionalFormatting>
  <conditionalFormatting sqref="K139:K183">
    <cfRule type="cellIs" dxfId="2702" priority="150" operator="equal">
      <formula>"ANNUAL"</formula>
    </cfRule>
  </conditionalFormatting>
  <conditionalFormatting sqref="K19:L25">
    <cfRule type="cellIs" dxfId="2701" priority="133" operator="equal">
      <formula>"ANNUAL"</formula>
    </cfRule>
  </conditionalFormatting>
  <conditionalFormatting sqref="K138:Q138">
    <cfRule type="cellIs" dxfId="2700" priority="171" operator="equal">
      <formula>"ANNUAL"</formula>
    </cfRule>
  </conditionalFormatting>
  <conditionalFormatting sqref="K1:V18 M23:V25 K26:V29">
    <cfRule type="cellIs" dxfId="2699" priority="4" operator="equal">
      <formula>"ANNUAL"</formula>
    </cfRule>
  </conditionalFormatting>
  <conditionalFormatting sqref="K44:V44">
    <cfRule type="cellIs" dxfId="2698" priority="169" operator="equal">
      <formula>"ANNUAL"</formula>
    </cfRule>
  </conditionalFormatting>
  <conditionalFormatting sqref="L30:L38 L72:L82">
    <cfRule type="cellIs" dxfId="2697" priority="116" operator="equal">
      <formula>"ANNUAL"</formula>
    </cfRule>
  </conditionalFormatting>
  <conditionalFormatting sqref="L40:L43">
    <cfRule type="cellIs" dxfId="2696" priority="138" operator="equal">
      <formula>"ANNUAL"</formula>
    </cfRule>
  </conditionalFormatting>
  <conditionalFormatting sqref="L87:L89 L126:L135">
    <cfRule type="cellIs" dxfId="2695" priority="115" operator="equal">
      <formula>"ANNUAL"</formula>
    </cfRule>
  </conditionalFormatting>
  <conditionalFormatting sqref="L139:L151">
    <cfRule type="cellIs" dxfId="2694" priority="114" operator="equal">
      <formula>"ANNUAL"</formula>
    </cfRule>
  </conditionalFormatting>
  <conditionalFormatting sqref="L161:L167">
    <cfRule type="cellIs" dxfId="2693" priority="136" operator="equal">
      <formula>"ANNUAL"</formula>
    </cfRule>
  </conditionalFormatting>
  <conditionalFormatting sqref="L45:M60 L66:M71">
    <cfRule type="cellIs" dxfId="2692" priority="106" operator="equal">
      <formula>"ANNUAL"</formula>
    </cfRule>
  </conditionalFormatting>
  <conditionalFormatting sqref="L109:M123 M132:M135">
    <cfRule type="cellIs" dxfId="2691" priority="104" operator="equal">
      <formula>"ANNUAL"</formula>
    </cfRule>
  </conditionalFormatting>
  <conditionalFormatting sqref="L154:M160">
    <cfRule type="cellIs" dxfId="2690" priority="112" operator="equal">
      <formula>"ANNUAL"</formula>
    </cfRule>
  </conditionalFormatting>
  <conditionalFormatting sqref="L39:Q39">
    <cfRule type="cellIs" dxfId="2689" priority="5" operator="equal">
      <formula>"ANNUAL"</formula>
    </cfRule>
  </conditionalFormatting>
  <conditionalFormatting sqref="L137:Q137">
    <cfRule type="cellIs" dxfId="2688" priority="6" operator="equal">
      <formula>"ANNUAL"</formula>
    </cfRule>
  </conditionalFormatting>
  <conditionalFormatting sqref="L182:Q183">
    <cfRule type="cellIs" dxfId="2687" priority="7" operator="equal">
      <formula>"ANNUAL"</formula>
    </cfRule>
  </conditionalFormatting>
  <conditionalFormatting sqref="L61:V65 O78:V81 N122:V123 N133:V135">
    <cfRule type="cellIs" dxfId="2686" priority="24" operator="equal">
      <formula>"ANNUAL"</formula>
    </cfRule>
  </conditionalFormatting>
  <conditionalFormatting sqref="L83:V85">
    <cfRule type="cellIs" dxfId="2685" priority="38" operator="equal">
      <formula>"ANNUAL"</formula>
    </cfRule>
  </conditionalFormatting>
  <conditionalFormatting sqref="L90:V103">
    <cfRule type="cellIs" dxfId="2684" priority="15" operator="equal">
      <formula>"ANNUAL"</formula>
    </cfRule>
  </conditionalFormatting>
  <conditionalFormatting sqref="L105:V107 Q108:V111">
    <cfRule type="cellIs" dxfId="2683" priority="14" operator="equal">
      <formula>"ANNUAL"</formula>
    </cfRule>
  </conditionalFormatting>
  <conditionalFormatting sqref="M19:M22">
    <cfRule type="cellIs" dxfId="2682" priority="110" operator="equal">
      <formula>"ANNUAL"</formula>
    </cfRule>
  </conditionalFormatting>
  <conditionalFormatting sqref="M79:M82">
    <cfRule type="cellIs" dxfId="2681" priority="119" operator="equal">
      <formula>"ANNUAL"</formula>
    </cfRule>
  </conditionalFormatting>
  <conditionalFormatting sqref="M148:M151 L170:M181">
    <cfRule type="cellIs" dxfId="2680" priority="103" operator="equal">
      <formula>"ANNUAL"</formula>
    </cfRule>
  </conditionalFormatting>
  <conditionalFormatting sqref="M161">
    <cfRule type="cellIs" dxfId="2679" priority="125" operator="equal">
      <formula>"ANNUAL"</formula>
    </cfRule>
  </conditionalFormatting>
  <conditionalFormatting sqref="M163:M167">
    <cfRule type="cellIs" dxfId="2678" priority="118" operator="equal">
      <formula>"ANNUAL"</formula>
    </cfRule>
  </conditionalFormatting>
  <conditionalFormatting sqref="M87:N88">
    <cfRule type="cellIs" dxfId="2677" priority="90" operator="equal">
      <formula>"ANNUAL"</formula>
    </cfRule>
  </conditionalFormatting>
  <conditionalFormatting sqref="M126:N131">
    <cfRule type="cellIs" dxfId="2676" priority="82" operator="equal">
      <formula>"ANNUAL"</formula>
    </cfRule>
  </conditionalFormatting>
  <conditionalFormatting sqref="M37:Q38 M40:Q41">
    <cfRule type="cellIs" dxfId="2675" priority="30" operator="equal">
      <formula>"ANNUAL"</formula>
    </cfRule>
  </conditionalFormatting>
  <conditionalFormatting sqref="M30:V36 R37:V41 N66:V72 M73:V77 O124:V132">
    <cfRule type="cellIs" dxfId="2674" priority="3" operator="equal">
      <formula>"ANNUAL"</formula>
    </cfRule>
  </conditionalFormatting>
  <conditionalFormatting sqref="M42:V43 O45:V49">
    <cfRule type="cellIs" dxfId="2673" priority="25" operator="equal">
      <formula>"ANNUAL"</formula>
    </cfRule>
  </conditionalFormatting>
  <conditionalFormatting sqref="M139:V147 R148:V156 N157:V159">
    <cfRule type="cellIs" dxfId="2672" priority="2" operator="equal">
      <formula>"ANNUAL"</formula>
    </cfRule>
  </conditionalFormatting>
  <conditionalFormatting sqref="N19:N21">
    <cfRule type="cellIs" dxfId="2671" priority="87" operator="equal">
      <formula>"ANNUAL"</formula>
    </cfRule>
  </conditionalFormatting>
  <conditionalFormatting sqref="N45:N52">
    <cfRule type="cellIs" dxfId="2670" priority="86" operator="equal">
      <formula>"ANNUAL"</formula>
    </cfRule>
  </conditionalFormatting>
  <conditionalFormatting sqref="N79:N81">
    <cfRule type="cellIs" dxfId="2669" priority="96" operator="equal">
      <formula>"ANNUAL"</formula>
    </cfRule>
  </conditionalFormatting>
  <conditionalFormatting sqref="N109:N120 K124:N125">
    <cfRule type="cellIs" dxfId="2668" priority="71" operator="equal">
      <formula>"ANNUAL"</formula>
    </cfRule>
  </conditionalFormatting>
  <conditionalFormatting sqref="N132">
    <cfRule type="cellIs" dxfId="2667" priority="89" operator="equal">
      <formula>"ANNUAL"</formula>
    </cfRule>
  </conditionalFormatting>
  <conditionalFormatting sqref="N160:N161">
    <cfRule type="cellIs" dxfId="2666" priority="79" operator="equal">
      <formula>"ANNUAL"</formula>
    </cfRule>
  </conditionalFormatting>
  <conditionalFormatting sqref="N166:N167">
    <cfRule type="cellIs" dxfId="2665" priority="95" operator="equal">
      <formula>"ANNUAL"</formula>
    </cfRule>
  </conditionalFormatting>
  <conditionalFormatting sqref="N170:N175">
    <cfRule type="cellIs" dxfId="2664" priority="78" operator="equal">
      <formula>"ANNUAL"</formula>
    </cfRule>
  </conditionalFormatting>
  <conditionalFormatting sqref="N53:O55">
    <cfRule type="cellIs" dxfId="2663" priority="57" operator="equal">
      <formula>"ANNUAL"</formula>
    </cfRule>
  </conditionalFormatting>
  <conditionalFormatting sqref="N148:Q152 N177:Q181">
    <cfRule type="cellIs" dxfId="2662" priority="8" operator="equal">
      <formula>"ANNUAL"</formula>
    </cfRule>
  </conditionalFormatting>
  <conditionalFormatting sqref="N154:Q156">
    <cfRule type="cellIs" dxfId="2661" priority="20" operator="equal">
      <formula>"ANNUAL"</formula>
    </cfRule>
  </conditionalFormatting>
  <conditionalFormatting sqref="N163:Q164">
    <cfRule type="cellIs" dxfId="2660" priority="31" operator="equal">
      <formula>"ANNUAL"</formula>
    </cfRule>
  </conditionalFormatting>
  <conditionalFormatting sqref="N22:V22">
    <cfRule type="cellIs" dxfId="2659" priority="98" operator="equal">
      <formula>"ANNUAL"</formula>
    </cfRule>
  </conditionalFormatting>
  <conditionalFormatting sqref="N56:V60">
    <cfRule type="cellIs" dxfId="2658" priority="21" operator="equal">
      <formula>"ANNUAL"</formula>
    </cfRule>
  </conditionalFormatting>
  <conditionalFormatting sqref="O50:O52">
    <cfRule type="cellIs" dxfId="2657" priority="62" operator="equal">
      <formula>"ANNUAL"</formula>
    </cfRule>
  </conditionalFormatting>
  <conditionalFormatting sqref="O20:P21">
    <cfRule type="cellIs" dxfId="2656" priority="42" operator="equal">
      <formula>"ANNUAL"</formula>
    </cfRule>
  </conditionalFormatting>
  <conditionalFormatting sqref="O108:P113">
    <cfRule type="cellIs" dxfId="2655" priority="39" operator="equal">
      <formula>"ANNUAL"</formula>
    </cfRule>
  </conditionalFormatting>
  <conditionalFormatting sqref="O19:Q19">
    <cfRule type="cellIs" dxfId="2654" priority="65" operator="equal">
      <formula>"ANNUAL"</formula>
    </cfRule>
  </conditionalFormatting>
  <conditionalFormatting sqref="O86:Q88 O114:Q120">
    <cfRule type="cellIs" dxfId="2653" priority="9" operator="equal">
      <formula>"ANNUAL"</formula>
    </cfRule>
  </conditionalFormatting>
  <conditionalFormatting sqref="O160:V160 R161:V164">
    <cfRule type="cellIs" dxfId="2652" priority="1" operator="equal">
      <formula>"ANNUAL"</formula>
    </cfRule>
  </conditionalFormatting>
  <conditionalFormatting sqref="O166:V175">
    <cfRule type="cellIs" dxfId="2651" priority="23" operator="equal">
      <formula>"ANNUAL"</formula>
    </cfRule>
  </conditionalFormatting>
  <conditionalFormatting sqref="P50:V55">
    <cfRule type="cellIs" dxfId="2650" priority="10" operator="equal">
      <formula>"ANNUAL"</formula>
    </cfRule>
  </conditionalFormatting>
  <conditionalFormatting sqref="Q20">
    <cfRule type="cellIs" dxfId="2649" priority="17" operator="equal">
      <formula>"ANNUAL"</formula>
    </cfRule>
  </conditionalFormatting>
  <conditionalFormatting sqref="Q112:T113">
    <cfRule type="cellIs" dxfId="2648" priority="13" operator="equal">
      <formula>"ANNUAL"</formula>
    </cfRule>
  </conditionalFormatting>
  <conditionalFormatting sqref="R114:T116">
    <cfRule type="cellIs" dxfId="2647" priority="198" operator="equal">
      <formula>"ANNUAL"</formula>
    </cfRule>
  </conditionalFormatting>
  <conditionalFormatting sqref="R19:V20 Q21:V21 M72 M78:N78 N82:V82 L86:N86 R86:V86 R87:T88 M89:T89 L108:N108 R117:V118 R119:T120 N121:T121 L136:V136 R137:V138 L152:M152 L153:Q153 O161:Q162 M162:N162 N165:V165 L168:N169 N176:V176 R177:V183 L184:V1048576">
    <cfRule type="cellIs" dxfId="2646" priority="214" operator="equal">
      <formula>"ANNUAL"</formula>
    </cfRule>
  </conditionalFormatting>
  <conditionalFormatting sqref="U87:V89 U119:V121">
    <cfRule type="cellIs" dxfId="2645" priority="187" operator="equal">
      <formula>"ANNUAL"</formula>
    </cfRule>
  </conditionalFormatting>
  <conditionalFormatting sqref="U112:V116">
    <cfRule type="cellIs" dxfId="2644" priority="188" operator="equal">
      <formula>"ANNUAL"</formula>
    </cfRule>
  </conditionalFormatting>
  <pageMargins left="0.23622047244094491" right="0.23622047244094491" top="0.78" bottom="0.15748031496062992" header="0.15748031496062992" footer="0.51181102362204722"/>
  <pageSetup scale="56" fitToHeight="0" orientation="landscape" r:id="rId1"/>
  <headerFooter alignWithMargins="0">
    <oddHeader>&amp;CMONTHLY FIRE ALARM SYSTEM TESTING - NOVEMBER 2015-OCTOBER 2016</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876f4e4-9074-4383-a8a2-485a224349a7">
      <Terms xmlns="http://schemas.microsoft.com/office/infopath/2007/PartnerControls"/>
    </lcf76f155ced4ddcb4097134ff3c332f>
    <TaxCatchAll xmlns="cd5363be-2650-4957-b515-33855f9ae6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621A17B49B1A499E9B20A73F714F53" ma:contentTypeVersion="15" ma:contentTypeDescription="Create a new document." ma:contentTypeScope="" ma:versionID="8c827fbb63c0a585d309d946dea2bbdd">
  <xsd:schema xmlns:xsd="http://www.w3.org/2001/XMLSchema" xmlns:xs="http://www.w3.org/2001/XMLSchema" xmlns:p="http://schemas.microsoft.com/office/2006/metadata/properties" xmlns:ns2="6876f4e4-9074-4383-a8a2-485a224349a7" xmlns:ns3="cd5363be-2650-4957-b515-33855f9ae6c7" targetNamespace="http://schemas.microsoft.com/office/2006/metadata/properties" ma:root="true" ma:fieldsID="1fd26a7a77c8537174c8062b2347cc6d" ns2:_="" ns3:_="">
    <xsd:import namespace="6876f4e4-9074-4383-a8a2-485a224349a7"/>
    <xsd:import namespace="cd5363be-2650-4957-b515-33855f9ae6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76f4e4-9074-4383-a8a2-485a224349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Location" ma:index="12" nillable="true" ma:displayName="Location" ma:descrip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a00eaeb-805a-42e7-a950-7373ada89db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5363be-2650-4957-b515-33855f9ae6c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57c8084-db4a-4e26-9e9a-77a76deea767}" ma:internalName="TaxCatchAll" ma:showField="CatchAllData" ma:web="cd5363be-2650-4957-b515-33855f9ae6c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5C132A-294E-47E5-9C39-29F0DFB2E25F}">
  <ds:schemaRefs>
    <ds:schemaRef ds:uri="http://schemas.microsoft.com/sharepoint/v3/contenttype/forms"/>
  </ds:schemaRefs>
</ds:datastoreItem>
</file>

<file path=customXml/itemProps2.xml><?xml version="1.0" encoding="utf-8"?>
<ds:datastoreItem xmlns:ds="http://schemas.openxmlformats.org/officeDocument/2006/customXml" ds:itemID="{3EFB558F-5765-48EC-83A6-9E063794ACF3}">
  <ds:schemaRefs>
    <ds:schemaRef ds:uri="cd5363be-2650-4957-b515-33855f9ae6c7"/>
    <ds:schemaRef ds:uri="http://schemas.microsoft.com/office/infopath/2007/PartnerControls"/>
    <ds:schemaRef ds:uri="http://purl.org/dc/elements/1.1/"/>
    <ds:schemaRef ds:uri="http://schemas.microsoft.com/office/2006/documentManagement/types"/>
    <ds:schemaRef ds:uri="6876f4e4-9074-4383-a8a2-485a224349a7"/>
    <ds:schemaRef ds:uri="http://purl.org/dc/terms/"/>
    <ds:schemaRef ds:uri="http://purl.org/dc/dcmitype/"/>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CD00BF9-8B29-45DB-B4C1-D679655AA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76f4e4-9074-4383-a8a2-485a224349a7"/>
    <ds:schemaRef ds:uri="cd5363be-2650-4957-b515-33855f9ae6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26</vt:i4>
      </vt:variant>
    </vt:vector>
  </HeadingPairs>
  <TitlesOfParts>
    <vt:vector size="56" baseType="lpstr">
      <vt:lpstr>Original</vt:lpstr>
      <vt:lpstr>MBT - summary</vt:lpstr>
      <vt:lpstr>Monthly- key by address</vt:lpstr>
      <vt:lpstr>Jan 2026 - Dec 2026</vt:lpstr>
      <vt:lpstr>Jan 2024-Dec 2024</vt:lpstr>
      <vt:lpstr>Detail1</vt:lpstr>
      <vt:lpstr>Detail3</vt:lpstr>
      <vt:lpstr>Annual Charts</vt:lpstr>
      <vt:lpstr>2026 Completion Chart</vt:lpstr>
      <vt:lpstr>X-Keys</vt:lpstr>
      <vt:lpstr>2026 Revenue Report</vt:lpstr>
      <vt:lpstr>Jan 2025 - Dec 2025</vt:lpstr>
      <vt:lpstr>2025 Completion Chart</vt:lpstr>
      <vt:lpstr>2025 Revenue Report</vt:lpstr>
      <vt:lpstr>Monthlies - 2025 Finish times</vt:lpstr>
      <vt:lpstr>Monthlies - 2024 Finish times</vt:lpstr>
      <vt:lpstr>Jan 2023-Dec 2023</vt:lpstr>
      <vt:lpstr>KEY &amp; route order - summary</vt:lpstr>
      <vt:lpstr>Nov 2021-Dec 2022</vt:lpstr>
      <vt:lpstr>Nov 2020-Oct 2021</vt:lpstr>
      <vt:lpstr>Nov 2019-Oct 2020</vt:lpstr>
      <vt:lpstr>Nov 2012-Oct 2017-don't use(tw)</vt:lpstr>
      <vt:lpstr>2020 SORTED FOR AO BILLING</vt:lpstr>
      <vt:lpstr>2019&amp;2020 BILLINGQUESTIONS - AO</vt:lpstr>
      <vt:lpstr>EXTRA KEY LIST</vt:lpstr>
      <vt:lpstr>Annual month summary</vt:lpstr>
      <vt:lpstr>November 2011-October 2012</vt:lpstr>
      <vt:lpstr>ULC SITES- MBT SUMMARY </vt:lpstr>
      <vt:lpstr>COLLIERS SITES</vt:lpstr>
      <vt:lpstr>for mapping</vt:lpstr>
      <vt:lpstr>'2019&amp;2020 BILLINGQUESTIONS - AO'!Print_Area</vt:lpstr>
      <vt:lpstr>'Annual month summary'!Print_Area</vt:lpstr>
      <vt:lpstr>'COLLIERS SITES'!Print_Area</vt:lpstr>
      <vt:lpstr>'for mapping'!Print_Area</vt:lpstr>
      <vt:lpstr>'Jan 2025 - Dec 2025'!Print_Area</vt:lpstr>
      <vt:lpstr>'Jan 2026 - Dec 2026'!Print_Area</vt:lpstr>
      <vt:lpstr>'Monthly- key by address'!Print_Area</vt:lpstr>
      <vt:lpstr>'Nov 2012-Oct 2017-don''t use(tw)'!Print_Area</vt:lpstr>
      <vt:lpstr>'Nov 2019-Oct 2020'!Print_Area</vt:lpstr>
      <vt:lpstr>'Nov 2020-Oct 2021'!Print_Area</vt:lpstr>
      <vt:lpstr>'Nov 2021-Dec 2022'!Print_Area</vt:lpstr>
      <vt:lpstr>'November 2011-October 2012'!Print_Area</vt:lpstr>
      <vt:lpstr>Original!Print_Area</vt:lpstr>
      <vt:lpstr>'2020 SORTED FOR AO BILLING'!Print_Titles</vt:lpstr>
      <vt:lpstr>'Annual month summary'!Print_Titles</vt:lpstr>
      <vt:lpstr>'for mapping'!Print_Titles</vt:lpstr>
      <vt:lpstr>'Jan 2023-Dec 2023'!Print_Titles</vt:lpstr>
      <vt:lpstr>'Jan 2024-Dec 2024'!Print_Titles</vt:lpstr>
      <vt:lpstr>'Jan 2025 - Dec 2025'!Print_Titles</vt:lpstr>
      <vt:lpstr>'Jan 2026 - Dec 2026'!Print_Titles</vt:lpstr>
      <vt:lpstr>'Nov 2012-Oct 2017-don''t use(tw)'!Print_Titles</vt:lpstr>
      <vt:lpstr>'Nov 2019-Oct 2020'!Print_Titles</vt:lpstr>
      <vt:lpstr>'Nov 2020-Oct 2021'!Print_Titles</vt:lpstr>
      <vt:lpstr>'Nov 2021-Dec 2022'!Print_Titles</vt:lpstr>
      <vt:lpstr>'November 2011-October 2012'!Print_Titles</vt:lpstr>
      <vt:lpstr>Original!Print_Titles</vt:lpstr>
    </vt:vector>
  </TitlesOfParts>
  <Manager/>
  <Company>Tecnet Canada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Tecnet</dc:creator>
  <cp:keywords/>
  <dc:description/>
  <cp:lastModifiedBy>Victor Valente</cp:lastModifiedBy>
  <cp:revision/>
  <cp:lastPrinted>2026-02-06T21:43:38Z</cp:lastPrinted>
  <dcterms:created xsi:type="dcterms:W3CDTF">2006-11-23T15:22:42Z</dcterms:created>
  <dcterms:modified xsi:type="dcterms:W3CDTF">2026-04-29T23:17:33Z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0x0101005B621A17B49B1A499E9B20A73F714F53</vt:lpwstr>
  </property>
  <property fmtid="{D5CDD505-2E9C-101B-9397-08002B2CF9AE}" pid="3" name="Order">
    <vt:r8>4576000</vt:r8>
  </property>
  <property fmtid="{D5CDD505-2E9C-101B-9397-08002B2CF9AE}" pid="4" name="MediaServiceImageTags">
    <vt:lpwstr/>
  </property>
</Properties>
</file>